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drawings/drawing3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3.xml" ContentType="application/vnd.openxmlformats-officedocument.spreadsheetml.table+xml"/>
  <Override PartName="/xl/drawings/drawing4.xml" ContentType="application/vnd.openxmlformats-officedocument.drawing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https://unicorvinus-my.sharepoint.com/personal/csongor_csokas_stud_uni-corvinus_hu/Documents/Szakdoga- Hotelling/Leadott/"/>
    </mc:Choice>
  </mc:AlternateContent>
  <xr:revisionPtr revIDLastSave="3856" documentId="11_AD4D6204247ACDAA4110B4B1F152D644693EDF13" xr6:coauthVersionLast="47" xr6:coauthVersionMax="47" xr10:uidLastSave="{DDAB1D93-668C-4CE3-8FD2-E4309EFC00F6}"/>
  <bookViews>
    <workbookView xWindow="28680" yWindow="-120" windowWidth="21840" windowHeight="13140" xr2:uid="{C8DA3712-B8D1-4EE4-92DC-6F21A8A7A0CE}"/>
  </bookViews>
  <sheets>
    <sheet name="Hotelling" sheetId="2" r:id="rId1"/>
    <sheet name="dAspremont-Gabsewicz-Thisse" sheetId="7" r:id="rId2"/>
    <sheet name="Lerner-Singer-Smithies" sheetId="19" r:id="rId3"/>
    <sheet name="Eaton-Lipsey" sheetId="20" r:id="rId4"/>
    <sheet name="Tabuchi-Irmen" sheetId="22" r:id="rId5"/>
    <sheet name="Hirsch" sheetId="21" r:id="rId6"/>
    <sheet name="Ottino-Stonedahl-Wilesnky" sheetId="23" r:id="rId7"/>
    <sheet name="Varos-videk" sheetId="24" r:id="rId8"/>
    <sheet name="Varos-videk-2D" sheetId="25" r:id="rId9"/>
    <sheet name="Varos-videk-5vallalat" sheetId="26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O160" i="26" l="1"/>
  <c r="BN160" i="26" s="1" a="1"/>
  <c r="BN160" i="26" s="1"/>
  <c r="BM160" i="26"/>
  <c r="BL160" i="26" s="1" a="1"/>
  <c r="BL160" i="26" s="1"/>
  <c r="BK160" i="26"/>
  <c r="BJ160" i="26" s="1" a="1"/>
  <c r="BJ160" i="26" s="1"/>
  <c r="BI160" i="26"/>
  <c r="BH160" i="26" s="1" a="1"/>
  <c r="BH160" i="26" s="1"/>
  <c r="BG160" i="26"/>
  <c r="BF160" i="26" s="1" a="1"/>
  <c r="BF160" i="26" s="1"/>
  <c r="BE160" i="26"/>
  <c r="BD160" i="26" a="1"/>
  <c r="BD160" i="26" s="1"/>
  <c r="BC160" i="26"/>
  <c r="BB160" i="26" s="1" a="1"/>
  <c r="BB160" i="26" s="1"/>
  <c r="BA160" i="26"/>
  <c r="AZ160" i="26" s="1" a="1"/>
  <c r="AZ160" i="26" s="1"/>
  <c r="AY160" i="26"/>
  <c r="AX160" i="26" s="1" a="1"/>
  <c r="AX160" i="26" s="1"/>
  <c r="AW160" i="26"/>
  <c r="AV160" i="26" s="1" a="1"/>
  <c r="AV160" i="26" s="1"/>
  <c r="AU160" i="26"/>
  <c r="AT160" i="26" s="1" a="1"/>
  <c r="AT160" i="26" s="1"/>
  <c r="AS160" i="26"/>
  <c r="AR160" i="26" s="1" a="1"/>
  <c r="AR160" i="26" s="1"/>
  <c r="AQ160" i="26"/>
  <c r="AP160" i="26" s="1" a="1"/>
  <c r="AP160" i="26" s="1"/>
  <c r="AO160" i="26"/>
  <c r="AN160" i="26" s="1" a="1"/>
  <c r="AN160" i="26" s="1"/>
  <c r="BO155" i="26"/>
  <c r="BN155" i="26" s="1" a="1"/>
  <c r="BN155" i="26" s="1"/>
  <c r="BM155" i="26"/>
  <c r="BL155" i="26" s="1" a="1"/>
  <c r="BL155" i="26" s="1"/>
  <c r="BK155" i="26"/>
  <c r="BJ155" i="26" s="1" a="1"/>
  <c r="BJ155" i="26" s="1"/>
  <c r="BI155" i="26"/>
  <c r="BH155" i="26" a="1"/>
  <c r="BH155" i="26" s="1"/>
  <c r="BG155" i="26"/>
  <c r="BF155" i="26" s="1" a="1"/>
  <c r="BF155" i="26" s="1"/>
  <c r="BE155" i="26"/>
  <c r="BD155" i="26" s="1" a="1"/>
  <c r="BD155" i="26" s="1"/>
  <c r="BC155" i="26"/>
  <c r="BB155" i="26" s="1" a="1"/>
  <c r="BB155" i="26" s="1"/>
  <c r="BA155" i="26"/>
  <c r="AZ155" i="26" a="1"/>
  <c r="AZ155" i="26" s="1"/>
  <c r="AY155" i="26"/>
  <c r="AX155" i="26" s="1" a="1"/>
  <c r="AX155" i="26" s="1"/>
  <c r="AW155" i="26"/>
  <c r="AV155" i="26" s="1" a="1"/>
  <c r="AV155" i="26" s="1"/>
  <c r="AU155" i="26"/>
  <c r="AT155" i="26" s="1" a="1"/>
  <c r="AT155" i="26" s="1"/>
  <c r="AS155" i="26"/>
  <c r="AR155" i="26" s="1" a="1"/>
  <c r="AR155" i="26" s="1"/>
  <c r="AQ155" i="26"/>
  <c r="AP155" i="26" s="1" a="1"/>
  <c r="AP155" i="26" s="1"/>
  <c r="AO155" i="26"/>
  <c r="AN155" i="26" s="1" a="1"/>
  <c r="AN155" i="26" s="1"/>
  <c r="BO150" i="26"/>
  <c r="BN150" i="26" s="1" a="1"/>
  <c r="BN150" i="26" s="1"/>
  <c r="BM150" i="26"/>
  <c r="BL150" i="26" s="1" a="1"/>
  <c r="BL150" i="26" s="1"/>
  <c r="BK150" i="26"/>
  <c r="BJ150" i="26" s="1" a="1"/>
  <c r="BJ150" i="26" s="1"/>
  <c r="BI150" i="26"/>
  <c r="BH150" i="26" s="1" a="1"/>
  <c r="BH150" i="26" s="1"/>
  <c r="BG150" i="26"/>
  <c r="BF150" i="26" s="1" a="1"/>
  <c r="BF150" i="26" s="1"/>
  <c r="BE150" i="26"/>
  <c r="BD150" i="26" a="1"/>
  <c r="BD150" i="26" s="1"/>
  <c r="BC150" i="26"/>
  <c r="BB150" i="26" s="1" a="1"/>
  <c r="BB150" i="26" s="1"/>
  <c r="BA150" i="26"/>
  <c r="AZ150" i="26" s="1" a="1"/>
  <c r="AZ150" i="26" s="1"/>
  <c r="AY150" i="26"/>
  <c r="AX150" i="26" s="1" a="1"/>
  <c r="AX150" i="26" s="1"/>
  <c r="AW150" i="26"/>
  <c r="AV150" i="26" s="1" a="1"/>
  <c r="AV150" i="26" s="1"/>
  <c r="AU150" i="26"/>
  <c r="AT150" i="26" s="1" a="1"/>
  <c r="AT150" i="26" s="1"/>
  <c r="AS150" i="26"/>
  <c r="AR150" i="26" s="1" a="1"/>
  <c r="AR150" i="26" s="1"/>
  <c r="AQ150" i="26"/>
  <c r="AP150" i="26" s="1" a="1"/>
  <c r="AP150" i="26" s="1"/>
  <c r="AO150" i="26"/>
  <c r="AN150" i="26" a="1"/>
  <c r="AN150" i="26" s="1"/>
  <c r="BO145" i="26"/>
  <c r="BN145" i="26" s="1" a="1"/>
  <c r="BN145" i="26" s="1"/>
  <c r="BM145" i="26"/>
  <c r="BL145" i="26" s="1" a="1"/>
  <c r="BL145" i="26" s="1"/>
  <c r="BK145" i="26"/>
  <c r="BJ145" i="26" a="1"/>
  <c r="BJ145" i="26" s="1"/>
  <c r="BI145" i="26"/>
  <c r="BH145" i="26" a="1"/>
  <c r="BH145" i="26" s="1"/>
  <c r="BG145" i="26"/>
  <c r="BF145" i="26" s="1" a="1"/>
  <c r="BF145" i="26" s="1"/>
  <c r="BE145" i="26"/>
  <c r="BD145" i="26" s="1" a="1"/>
  <c r="BD145" i="26" s="1"/>
  <c r="BC145" i="26"/>
  <c r="BB145" i="26" a="1"/>
  <c r="BB145" i="26" s="1"/>
  <c r="BA145" i="26"/>
  <c r="AZ145" i="26" a="1"/>
  <c r="AZ145" i="26" s="1"/>
  <c r="AY145" i="26"/>
  <c r="AX145" i="26" s="1" a="1"/>
  <c r="AX145" i="26" s="1"/>
  <c r="AW145" i="26"/>
  <c r="AV145" i="26" s="1" a="1"/>
  <c r="AV145" i="26" s="1"/>
  <c r="AU145" i="26"/>
  <c r="AT145" i="26" a="1"/>
  <c r="AT145" i="26" s="1"/>
  <c r="AS145" i="26"/>
  <c r="AR145" i="26" a="1"/>
  <c r="AR145" i="26" s="1"/>
  <c r="AQ145" i="26"/>
  <c r="AP145" i="26" s="1" a="1"/>
  <c r="AP145" i="26" s="1"/>
  <c r="AO145" i="26"/>
  <c r="AN145" i="26" s="1" a="1"/>
  <c r="AN145" i="26" s="1"/>
  <c r="BO140" i="26"/>
  <c r="BN140" i="26" a="1"/>
  <c r="BN140" i="26" s="1"/>
  <c r="BM140" i="26"/>
  <c r="BL140" i="26" a="1"/>
  <c r="BL140" i="26" s="1"/>
  <c r="BK140" i="26"/>
  <c r="BJ140" i="26" s="1" a="1"/>
  <c r="BJ140" i="26" s="1"/>
  <c r="BI140" i="26"/>
  <c r="BH140" i="26" s="1" a="1"/>
  <c r="BH140" i="26" s="1"/>
  <c r="BG140" i="26"/>
  <c r="BF140" i="26" s="1" a="1"/>
  <c r="BF140" i="26" s="1"/>
  <c r="BE140" i="26"/>
  <c r="BD140" i="26" a="1"/>
  <c r="BD140" i="26" s="1"/>
  <c r="BC140" i="26"/>
  <c r="BB140" i="26" s="1" a="1"/>
  <c r="BB140" i="26" s="1"/>
  <c r="BA140" i="26"/>
  <c r="AZ140" i="26" s="1" a="1"/>
  <c r="AZ140" i="26" s="1"/>
  <c r="AY140" i="26"/>
  <c r="AX140" i="26" s="1" a="1"/>
  <c r="AX140" i="26" s="1"/>
  <c r="AW140" i="26"/>
  <c r="AV140" i="26" a="1"/>
  <c r="AV140" i="26" s="1"/>
  <c r="AU140" i="26"/>
  <c r="AT140" i="26" s="1" a="1"/>
  <c r="AT140" i="26" s="1"/>
  <c r="AS140" i="26"/>
  <c r="AR140" i="26" s="1" a="1"/>
  <c r="AR140" i="26" s="1"/>
  <c r="AQ140" i="26"/>
  <c r="AP140" i="26" s="1" a="1"/>
  <c r="AP140" i="26" s="1"/>
  <c r="AO140" i="26"/>
  <c r="AN140" i="26" a="1"/>
  <c r="AN140" i="26" s="1"/>
  <c r="BO135" i="26"/>
  <c r="BN135" i="26" s="1" a="1"/>
  <c r="BN135" i="26" s="1"/>
  <c r="BM135" i="26"/>
  <c r="BL135" i="26" s="1" a="1"/>
  <c r="BL135" i="26" s="1"/>
  <c r="BK135" i="26"/>
  <c r="BJ135" i="26" a="1"/>
  <c r="BJ135" i="26" s="1"/>
  <c r="BI135" i="26"/>
  <c r="BH135" i="26" a="1"/>
  <c r="BH135" i="26" s="1"/>
  <c r="BG135" i="26"/>
  <c r="BF135" i="26" s="1" a="1"/>
  <c r="BF135" i="26" s="1"/>
  <c r="BE135" i="26"/>
  <c r="BD135" i="26" s="1" a="1"/>
  <c r="BD135" i="26" s="1"/>
  <c r="BC135" i="26"/>
  <c r="BB135" i="26" a="1"/>
  <c r="BB135" i="26" s="1"/>
  <c r="BA135" i="26"/>
  <c r="AZ135" i="26" a="1"/>
  <c r="AZ135" i="26" s="1"/>
  <c r="AY135" i="26"/>
  <c r="AX135" i="26" s="1" a="1"/>
  <c r="AX135" i="26" s="1"/>
  <c r="AW135" i="26"/>
  <c r="AV135" i="26" s="1" a="1"/>
  <c r="AV135" i="26" s="1"/>
  <c r="AU135" i="26"/>
  <c r="AT135" i="26" s="1" a="1"/>
  <c r="AT135" i="26" s="1"/>
  <c r="AS135" i="26"/>
  <c r="AR135" i="26" a="1"/>
  <c r="AR135" i="26" s="1"/>
  <c r="AQ135" i="26"/>
  <c r="AP135" i="26" s="1" a="1"/>
  <c r="AP135" i="26" s="1"/>
  <c r="AO135" i="26"/>
  <c r="AN135" i="26" s="1" a="1"/>
  <c r="AN135" i="26" s="1"/>
  <c r="BO130" i="26"/>
  <c r="BN130" i="26" a="1"/>
  <c r="BN130" i="26" s="1"/>
  <c r="BM130" i="26"/>
  <c r="BL130" i="26" a="1"/>
  <c r="BL130" i="26" s="1"/>
  <c r="BK130" i="26"/>
  <c r="BJ130" i="26" s="1" a="1"/>
  <c r="BJ130" i="26" s="1"/>
  <c r="BI130" i="26"/>
  <c r="BH130" i="26" s="1" a="1"/>
  <c r="BH130" i="26" s="1"/>
  <c r="BG130" i="26"/>
  <c r="BF130" i="26" s="1" a="1"/>
  <c r="BF130" i="26" s="1"/>
  <c r="BE130" i="26"/>
  <c r="BD130" i="26" a="1"/>
  <c r="BD130" i="26" s="1"/>
  <c r="BC130" i="26"/>
  <c r="BB130" i="26" s="1" a="1"/>
  <c r="BB130" i="26" s="1"/>
  <c r="BA130" i="26"/>
  <c r="AZ130" i="26" s="1" a="1"/>
  <c r="AZ130" i="26" s="1"/>
  <c r="AY130" i="26"/>
  <c r="AX130" i="26" s="1" a="1"/>
  <c r="AX130" i="26" s="1"/>
  <c r="AW130" i="26"/>
  <c r="AV130" i="26" a="1"/>
  <c r="AV130" i="26" s="1"/>
  <c r="AU130" i="26"/>
  <c r="AT130" i="26" s="1" a="1"/>
  <c r="AT130" i="26" s="1"/>
  <c r="AS130" i="26"/>
  <c r="AR130" i="26" s="1" a="1"/>
  <c r="AR130" i="26" s="1"/>
  <c r="AQ130" i="26"/>
  <c r="AP130" i="26" s="1" a="1"/>
  <c r="AP130" i="26" s="1"/>
  <c r="AO130" i="26"/>
  <c r="AN130" i="26" a="1"/>
  <c r="AN130" i="26" s="1"/>
  <c r="BO125" i="26"/>
  <c r="BN125" i="26" s="1" a="1"/>
  <c r="BN125" i="26" s="1"/>
  <c r="BM125" i="26"/>
  <c r="BL125" i="26" s="1" a="1"/>
  <c r="BL125" i="26" s="1"/>
  <c r="BK125" i="26"/>
  <c r="BJ125" i="26" a="1"/>
  <c r="BJ125" i="26" s="1"/>
  <c r="BI125" i="26"/>
  <c r="BH125" i="26" a="1"/>
  <c r="BH125" i="26" s="1"/>
  <c r="BG125" i="26"/>
  <c r="BF125" i="26" s="1" a="1"/>
  <c r="BF125" i="26" s="1"/>
  <c r="BE125" i="26"/>
  <c r="BD125" i="26" s="1" a="1"/>
  <c r="BD125" i="26" s="1"/>
  <c r="BC125" i="26"/>
  <c r="BB125" i="26" s="1" a="1"/>
  <c r="BB125" i="26" s="1"/>
  <c r="BA125" i="26"/>
  <c r="AZ125" i="26" a="1"/>
  <c r="AZ125" i="26" s="1"/>
  <c r="AY125" i="26"/>
  <c r="AX125" i="26" s="1" a="1"/>
  <c r="AX125" i="26" s="1"/>
  <c r="AW125" i="26"/>
  <c r="AV125" i="26" s="1" a="1"/>
  <c r="AV125" i="26" s="1"/>
  <c r="AU125" i="26"/>
  <c r="AT125" i="26" a="1"/>
  <c r="AT125" i="26" s="1"/>
  <c r="AS125" i="26"/>
  <c r="AR125" i="26" a="1"/>
  <c r="AR125" i="26" s="1"/>
  <c r="AQ125" i="26"/>
  <c r="AP125" i="26" s="1" a="1"/>
  <c r="AP125" i="26" s="1"/>
  <c r="AO125" i="26"/>
  <c r="AN125" i="26" s="1" a="1"/>
  <c r="AN125" i="26" s="1"/>
  <c r="BO120" i="26"/>
  <c r="BN120" i="26" s="1" a="1"/>
  <c r="BN120" i="26" s="1"/>
  <c r="BM120" i="26"/>
  <c r="BL120" i="26" a="1"/>
  <c r="BL120" i="26" s="1"/>
  <c r="BK120" i="26"/>
  <c r="BJ120" i="26" s="1" a="1"/>
  <c r="BJ120" i="26" s="1"/>
  <c r="BI120" i="26"/>
  <c r="BH120" i="26" s="1" a="1"/>
  <c r="BH120" i="26" s="1"/>
  <c r="BG120" i="26"/>
  <c r="BF120" i="26" a="1"/>
  <c r="BF120" i="26" s="1"/>
  <c r="BE120" i="26"/>
  <c r="BD120" i="26" s="1" a="1"/>
  <c r="BD120" i="26" s="1"/>
  <c r="BC120" i="26"/>
  <c r="BB120" i="26" s="1" a="1"/>
  <c r="BB120" i="26" s="1"/>
  <c r="BA120" i="26"/>
  <c r="AZ120" i="26" s="1" a="1"/>
  <c r="AZ120" i="26" s="1"/>
  <c r="AY120" i="26"/>
  <c r="AX120" i="26" a="1"/>
  <c r="AX120" i="26" s="1"/>
  <c r="AW120" i="26"/>
  <c r="AV120" i="26" a="1"/>
  <c r="AV120" i="26" s="1"/>
  <c r="AU120" i="26"/>
  <c r="AT120" i="26" a="1"/>
  <c r="AT120" i="26" s="1"/>
  <c r="AS120" i="26"/>
  <c r="AR120" i="26" s="1" a="1"/>
  <c r="AR120" i="26" s="1"/>
  <c r="AQ120" i="26"/>
  <c r="AP120" i="26" s="1" a="1"/>
  <c r="AP120" i="26" s="1"/>
  <c r="AO120" i="26"/>
  <c r="AN120" i="26" a="1"/>
  <c r="AN120" i="26" s="1"/>
  <c r="BO115" i="26"/>
  <c r="BN115" i="26" s="1" a="1"/>
  <c r="BN115" i="26" s="1"/>
  <c r="BM115" i="26"/>
  <c r="BL115" i="26" s="1" a="1"/>
  <c r="BL115" i="26" s="1"/>
  <c r="BK115" i="26"/>
  <c r="BJ115" i="26" a="1"/>
  <c r="BJ115" i="26" s="1"/>
  <c r="BI115" i="26"/>
  <c r="BH115" i="26" a="1"/>
  <c r="BH115" i="26" s="1"/>
  <c r="BG115" i="26"/>
  <c r="BF115" i="26" s="1" a="1"/>
  <c r="BF115" i="26" s="1"/>
  <c r="BE115" i="26"/>
  <c r="BD115" i="26" s="1" a="1"/>
  <c r="BD115" i="26" s="1"/>
  <c r="BC115" i="26"/>
  <c r="BB115" i="26" a="1"/>
  <c r="BB115" i="26" s="1"/>
  <c r="BA115" i="26"/>
  <c r="AZ115" i="26" s="1" a="1"/>
  <c r="AZ115" i="26" s="1"/>
  <c r="AY115" i="26"/>
  <c r="AX115" i="26" s="1" a="1"/>
  <c r="AX115" i="26" s="1"/>
  <c r="AW115" i="26"/>
  <c r="AV115" i="26" s="1" a="1"/>
  <c r="AV115" i="26" s="1"/>
  <c r="AU115" i="26"/>
  <c r="AT115" i="26" a="1"/>
  <c r="AT115" i="26" s="1"/>
  <c r="AS115" i="26"/>
  <c r="AR115" i="26" s="1" a="1"/>
  <c r="AR115" i="26" s="1"/>
  <c r="AQ115" i="26"/>
  <c r="AP115" i="26" s="1" a="1"/>
  <c r="AP115" i="26" s="1"/>
  <c r="AO115" i="26"/>
  <c r="AN115" i="26" s="1" a="1"/>
  <c r="AN115" i="26" s="1"/>
  <c r="BS231" i="25"/>
  <c r="BS232" i="25"/>
  <c r="BS233" i="25"/>
  <c r="BS234" i="25"/>
  <c r="BS235" i="25"/>
  <c r="BS236" i="25"/>
  <c r="BS237" i="25"/>
  <c r="BS238" i="25"/>
  <c r="BS239" i="25"/>
  <c r="BS240" i="25"/>
  <c r="BS241" i="25"/>
  <c r="BS242" i="25"/>
  <c r="BS243" i="25"/>
  <c r="BS244" i="25"/>
  <c r="BS245" i="25"/>
  <c r="BS246" i="25"/>
  <c r="BS247" i="25"/>
  <c r="BS248" i="25"/>
  <c r="BS249" i="25"/>
  <c r="BS250" i="25"/>
  <c r="BS251" i="25"/>
  <c r="BS252" i="25"/>
  <c r="BS253" i="25"/>
  <c r="BS254" i="25"/>
  <c r="BS255" i="25"/>
  <c r="BS256" i="25"/>
  <c r="BS257" i="25"/>
  <c r="BS258" i="25"/>
  <c r="BS259" i="25"/>
  <c r="BS260" i="25"/>
  <c r="BS261" i="25"/>
  <c r="BS262" i="25"/>
  <c r="BS263" i="25"/>
  <c r="BS264" i="25"/>
  <c r="BS265" i="25"/>
  <c r="BS266" i="25"/>
  <c r="BS267" i="25"/>
  <c r="BS268" i="25"/>
  <c r="BS269" i="25"/>
  <c r="BS270" i="25"/>
  <c r="BS271" i="25"/>
  <c r="BS272" i="25"/>
  <c r="BS273" i="25"/>
  <c r="BS274" i="25"/>
  <c r="BS275" i="25"/>
  <c r="BS276" i="25"/>
  <c r="BS277" i="25"/>
  <c r="BS278" i="25"/>
  <c r="BS279" i="25"/>
  <c r="BS280" i="25"/>
  <c r="BS281" i="25"/>
  <c r="BS282" i="25"/>
  <c r="BS283" i="25"/>
  <c r="BS284" i="25"/>
  <c r="BS285" i="25"/>
  <c r="BS286" i="25"/>
  <c r="BS287" i="25"/>
  <c r="BS288" i="25"/>
  <c r="BS289" i="25"/>
  <c r="BS290" i="25"/>
  <c r="BS291" i="25"/>
  <c r="BS292" i="25"/>
  <c r="BS293" i="25"/>
  <c r="BS294" i="25"/>
  <c r="BS295" i="25"/>
  <c r="BS296" i="25"/>
  <c r="BS297" i="25"/>
  <c r="BS298" i="25"/>
  <c r="BS299" i="25"/>
  <c r="BS300" i="25"/>
  <c r="BS301" i="25"/>
  <c r="BS302" i="25"/>
  <c r="BS303" i="25"/>
  <c r="BS304" i="25"/>
  <c r="BS305" i="25"/>
  <c r="BS306" i="25"/>
  <c r="BS307" i="25"/>
  <c r="BS308" i="25"/>
  <c r="BS309" i="25"/>
  <c r="BS310" i="25"/>
  <c r="BS311" i="25"/>
  <c r="BS312" i="25"/>
  <c r="BS313" i="25"/>
  <c r="BS314" i="25"/>
  <c r="BS315" i="25"/>
  <c r="BS316" i="25"/>
  <c r="BS317" i="25"/>
  <c r="BS318" i="25"/>
  <c r="BS319" i="25"/>
  <c r="BS320" i="25"/>
  <c r="BS321" i="25"/>
  <c r="BS322" i="25"/>
  <c r="BS323" i="25"/>
  <c r="BS324" i="25"/>
  <c r="BS325" i="25"/>
  <c r="BS326" i="25"/>
  <c r="BS327" i="25"/>
  <c r="BS328" i="25"/>
  <c r="BS329" i="25"/>
  <c r="BS230" i="25"/>
  <c r="BT456" i="24"/>
  <c r="BT457" i="24"/>
  <c r="BT458" i="24"/>
  <c r="BT459" i="24"/>
  <c r="BT460" i="24"/>
  <c r="BT461" i="24"/>
  <c r="BT462" i="24"/>
  <c r="BT463" i="24"/>
  <c r="BT464" i="24"/>
  <c r="BT465" i="24"/>
  <c r="BT466" i="24"/>
  <c r="BT467" i="24"/>
  <c r="BT468" i="24"/>
  <c r="BT469" i="24"/>
  <c r="BT470" i="24"/>
  <c r="BT471" i="24"/>
  <c r="BT472" i="24"/>
  <c r="BT473" i="24"/>
  <c r="BT474" i="24"/>
  <c r="BT475" i="24"/>
  <c r="BT476" i="24"/>
  <c r="BT477" i="24"/>
  <c r="BT478" i="24"/>
  <c r="BT479" i="24"/>
  <c r="BT480" i="24"/>
  <c r="BT481" i="24"/>
  <c r="BT482" i="24"/>
  <c r="BT483" i="24"/>
  <c r="BT484" i="24"/>
  <c r="BT485" i="24"/>
  <c r="BT486" i="24"/>
  <c r="BT487" i="24"/>
  <c r="BT488" i="24"/>
  <c r="BT489" i="24"/>
  <c r="BT490" i="24"/>
  <c r="BT491" i="24"/>
  <c r="BT492" i="24"/>
  <c r="BT493" i="24"/>
  <c r="BT494" i="24"/>
  <c r="BT495" i="24"/>
  <c r="BT496" i="24"/>
  <c r="BT497" i="24"/>
  <c r="BT498" i="24"/>
  <c r="BT499" i="24"/>
  <c r="BT500" i="24"/>
  <c r="BT501" i="24"/>
  <c r="BT502" i="24"/>
  <c r="BT503" i="24"/>
  <c r="BT504" i="24"/>
  <c r="BT505" i="24"/>
  <c r="BT506" i="24"/>
  <c r="BT507" i="24"/>
  <c r="BT508" i="24"/>
  <c r="BT509" i="24"/>
  <c r="BT510" i="24"/>
  <c r="BT511" i="24"/>
  <c r="BT512" i="24"/>
  <c r="BT513" i="24"/>
  <c r="BT514" i="24"/>
  <c r="BT515" i="24"/>
  <c r="BT516" i="24"/>
  <c r="BT517" i="24"/>
  <c r="BT518" i="24"/>
  <c r="BT519" i="24"/>
  <c r="BT520" i="24"/>
  <c r="BT521" i="24"/>
  <c r="BT522" i="24"/>
  <c r="BT523" i="24"/>
  <c r="BT524" i="24"/>
  <c r="BT525" i="24"/>
  <c r="BT526" i="24"/>
  <c r="BT527" i="24"/>
  <c r="BT528" i="24"/>
  <c r="BT529" i="24"/>
  <c r="BT530" i="24"/>
  <c r="BT531" i="24"/>
  <c r="BT532" i="24"/>
  <c r="BT533" i="24"/>
  <c r="BT534" i="24"/>
  <c r="BT535" i="24"/>
  <c r="BT536" i="24"/>
  <c r="BT537" i="24"/>
  <c r="BT538" i="24"/>
  <c r="BT539" i="24"/>
  <c r="BT540" i="24"/>
  <c r="BT541" i="24"/>
  <c r="BT542" i="24"/>
  <c r="BT543" i="24"/>
  <c r="BT544" i="24"/>
  <c r="BT545" i="24"/>
  <c r="BT546" i="24"/>
  <c r="BT547" i="24"/>
  <c r="BT548" i="24"/>
  <c r="BT549" i="24"/>
  <c r="BT550" i="24"/>
  <c r="BT551" i="24"/>
  <c r="BT552" i="24"/>
  <c r="BT553" i="24"/>
  <c r="BT554" i="24"/>
  <c r="BT555" i="24"/>
  <c r="BT556" i="24"/>
  <c r="BT557" i="24"/>
  <c r="BT558" i="24"/>
  <c r="BT559" i="24"/>
  <c r="BT560" i="24"/>
  <c r="BT561" i="24"/>
  <c r="BT562" i="24"/>
  <c r="BT563" i="24"/>
  <c r="BT564" i="24"/>
  <c r="BT565" i="24"/>
  <c r="BT566" i="24"/>
  <c r="BT567" i="24"/>
  <c r="BT568" i="24"/>
  <c r="BT569" i="24"/>
  <c r="BT570" i="24"/>
  <c r="BT571" i="24"/>
  <c r="BT572" i="24"/>
  <c r="BT573" i="24"/>
  <c r="BT574" i="24"/>
  <c r="BT575" i="24"/>
  <c r="BT576" i="24"/>
  <c r="BT577" i="24"/>
  <c r="BT578" i="24"/>
  <c r="BT579" i="24"/>
  <c r="BT580" i="24"/>
  <c r="BT581" i="24"/>
  <c r="BT582" i="24"/>
  <c r="BT583" i="24"/>
  <c r="BT584" i="24"/>
  <c r="BT585" i="24"/>
  <c r="BT586" i="24"/>
  <c r="BT587" i="24"/>
  <c r="BT588" i="24"/>
  <c r="BT589" i="24"/>
  <c r="BT590" i="24"/>
  <c r="BT591" i="24"/>
  <c r="BT592" i="24"/>
  <c r="BT593" i="24"/>
  <c r="BT594" i="24"/>
  <c r="BT595" i="24"/>
  <c r="BT596" i="24"/>
  <c r="BT597" i="24"/>
  <c r="BT598" i="24"/>
  <c r="BT599" i="24"/>
  <c r="BT600" i="24"/>
  <c r="BT601" i="24"/>
  <c r="BT602" i="24"/>
  <c r="BT603" i="24"/>
  <c r="BT604" i="24"/>
  <c r="BT605" i="24"/>
  <c r="BT606" i="24"/>
  <c r="BT607" i="24"/>
  <c r="BT608" i="24"/>
  <c r="BT609" i="24"/>
  <c r="BT610" i="24"/>
  <c r="BT611" i="24"/>
  <c r="BT612" i="24"/>
  <c r="BT613" i="24"/>
  <c r="BT614" i="24"/>
  <c r="BT615" i="24"/>
  <c r="BT616" i="24"/>
  <c r="BT617" i="24"/>
  <c r="BT618" i="24"/>
  <c r="BT619" i="24"/>
  <c r="BT620" i="24"/>
  <c r="BT621" i="24"/>
  <c r="BT622" i="24"/>
  <c r="BT623" i="24"/>
  <c r="BT624" i="24"/>
  <c r="BT625" i="24"/>
  <c r="BT626" i="24"/>
  <c r="BT627" i="24"/>
  <c r="BT628" i="24"/>
  <c r="BT629" i="24"/>
  <c r="BT630" i="24"/>
  <c r="BT631" i="24"/>
  <c r="BT632" i="24"/>
  <c r="BT633" i="24"/>
  <c r="BT634" i="24"/>
  <c r="BT635" i="24"/>
  <c r="BT636" i="24"/>
  <c r="BT637" i="24"/>
  <c r="BT638" i="24"/>
  <c r="BT639" i="24"/>
  <c r="BT640" i="24"/>
  <c r="BT641" i="24"/>
  <c r="BT642" i="24"/>
  <c r="BT643" i="24"/>
  <c r="BT644" i="24"/>
  <c r="BT645" i="24"/>
  <c r="BT646" i="24"/>
  <c r="BT647" i="24"/>
  <c r="BT648" i="24"/>
  <c r="BT649" i="24"/>
  <c r="BT650" i="24"/>
  <c r="BT651" i="24"/>
  <c r="BT652" i="24"/>
  <c r="BT653" i="24"/>
  <c r="BT654" i="24"/>
  <c r="BT455" i="24"/>
  <c r="BO102" i="26"/>
  <c r="BN102" i="26" a="1"/>
  <c r="BN102" i="26" s="1"/>
  <c r="BM102" i="26"/>
  <c r="BL102" i="26" s="1" a="1"/>
  <c r="BL102" i="26" s="1"/>
  <c r="BK102" i="26"/>
  <c r="BJ102" i="26" a="1"/>
  <c r="BJ102" i="26" s="1"/>
  <c r="BI102" i="26"/>
  <c r="BH102" i="26" a="1"/>
  <c r="BH102" i="26" s="1"/>
  <c r="BG102" i="26"/>
  <c r="BF102" i="26" a="1"/>
  <c r="BF102" i="26" s="1"/>
  <c r="BE102" i="26"/>
  <c r="BD102" i="26" s="1" a="1"/>
  <c r="BD102" i="26" s="1"/>
  <c r="BC102" i="26"/>
  <c r="BB102" i="26" a="1"/>
  <c r="BB102" i="26" s="1"/>
  <c r="BA102" i="26"/>
  <c r="AZ102" i="26" a="1"/>
  <c r="AZ102" i="26" s="1"/>
  <c r="AY102" i="26"/>
  <c r="AX102" i="26" a="1"/>
  <c r="AX102" i="26" s="1"/>
  <c r="AW102" i="26"/>
  <c r="AV102" i="26" s="1" a="1"/>
  <c r="AV102" i="26" s="1"/>
  <c r="AU102" i="26"/>
  <c r="AT102" i="26" a="1"/>
  <c r="AT102" i="26" s="1"/>
  <c r="AS102" i="26"/>
  <c r="AR102" i="26" a="1"/>
  <c r="AR102" i="26" s="1"/>
  <c r="AQ102" i="26"/>
  <c r="AP102" i="26" s="1" a="1"/>
  <c r="AP102" i="26" s="1"/>
  <c r="AO102" i="26"/>
  <c r="AN102" i="26" s="1" a="1"/>
  <c r="AN102" i="26" s="1"/>
  <c r="BO92" i="26"/>
  <c r="BN92" i="26" s="1" a="1"/>
  <c r="BN92" i="26" s="1"/>
  <c r="BM92" i="26"/>
  <c r="BL92" i="26" a="1"/>
  <c r="BL92" i="26" s="1"/>
  <c r="BK92" i="26"/>
  <c r="BJ92" i="26" s="1" a="1"/>
  <c r="BJ92" i="26" s="1"/>
  <c r="BI92" i="26"/>
  <c r="BH92" i="26" s="1" a="1"/>
  <c r="BH92" i="26" s="1"/>
  <c r="BG92" i="26"/>
  <c r="BF92" i="26" s="1" a="1"/>
  <c r="BF92" i="26" s="1"/>
  <c r="BE92" i="26"/>
  <c r="BD92" i="26" a="1"/>
  <c r="BD92" i="26" s="1"/>
  <c r="BC92" i="26"/>
  <c r="BB92" i="26" s="1" a="1"/>
  <c r="BB92" i="26" s="1"/>
  <c r="BA92" i="26"/>
  <c r="AZ92" i="26" s="1" a="1"/>
  <c r="AZ92" i="26" s="1"/>
  <c r="AY92" i="26"/>
  <c r="AX92" i="26" s="1" a="1"/>
  <c r="AX92" i="26" s="1"/>
  <c r="AW92" i="26"/>
  <c r="AV92" i="26" a="1"/>
  <c r="AV92" i="26" s="1"/>
  <c r="AU92" i="26"/>
  <c r="AT92" i="26" s="1" a="1"/>
  <c r="AT92" i="26" s="1"/>
  <c r="AS92" i="26"/>
  <c r="AR92" i="26" s="1" a="1"/>
  <c r="AR92" i="26" s="1"/>
  <c r="AQ92" i="26"/>
  <c r="AP92" i="26" s="1" a="1"/>
  <c r="AP92" i="26" s="1"/>
  <c r="AO92" i="26"/>
  <c r="AN92" i="26" a="1"/>
  <c r="AN92" i="26" s="1"/>
  <c r="BO82" i="26"/>
  <c r="BN82" i="26" s="1" a="1"/>
  <c r="BN82" i="26" s="1"/>
  <c r="BM82" i="26"/>
  <c r="BL82" i="26" s="1" a="1"/>
  <c r="BL82" i="26" s="1"/>
  <c r="BK82" i="26"/>
  <c r="BJ82" i="26" a="1"/>
  <c r="BJ82" i="26" s="1"/>
  <c r="BI82" i="26"/>
  <c r="BH82" i="26" a="1"/>
  <c r="BH82" i="26" s="1"/>
  <c r="BG82" i="26"/>
  <c r="BF82" i="26" s="1" a="1"/>
  <c r="BF82" i="26" s="1"/>
  <c r="BE82" i="26"/>
  <c r="BD82" i="26" s="1" a="1"/>
  <c r="BD82" i="26" s="1"/>
  <c r="BC82" i="26"/>
  <c r="BB82" i="26" a="1"/>
  <c r="BB82" i="26" s="1"/>
  <c r="BA82" i="26"/>
  <c r="AZ82" i="26" a="1"/>
  <c r="AZ82" i="26" s="1"/>
  <c r="AY82" i="26"/>
  <c r="AX82" i="26" s="1" a="1"/>
  <c r="AX82" i="26" s="1"/>
  <c r="AW82" i="26"/>
  <c r="AV82" i="26" s="1" a="1"/>
  <c r="AV82" i="26" s="1"/>
  <c r="AU82" i="26"/>
  <c r="AT82" i="26" a="1"/>
  <c r="AT82" i="26" s="1"/>
  <c r="AS82" i="26"/>
  <c r="AR82" i="26" a="1"/>
  <c r="AR82" i="26" s="1"/>
  <c r="AQ82" i="26"/>
  <c r="AP82" i="26" s="1" a="1"/>
  <c r="AP82" i="26" s="1"/>
  <c r="AO82" i="26"/>
  <c r="AN82" i="26" s="1" a="1"/>
  <c r="AN82" i="26" s="1"/>
  <c r="BO72" i="26"/>
  <c r="BN72" i="26" a="1"/>
  <c r="BN72" i="26" s="1"/>
  <c r="BM72" i="26"/>
  <c r="BL72" i="26" a="1"/>
  <c r="BL72" i="26" s="1"/>
  <c r="BK72" i="26"/>
  <c r="BJ72" i="26" s="1" a="1"/>
  <c r="BJ72" i="26" s="1"/>
  <c r="BI72" i="26"/>
  <c r="BH72" i="26" s="1" a="1"/>
  <c r="BH72" i="26" s="1"/>
  <c r="BG72" i="26"/>
  <c r="BF72" i="26" a="1"/>
  <c r="BF72" i="26" s="1"/>
  <c r="BE72" i="26"/>
  <c r="BD72" i="26" a="1"/>
  <c r="BD72" i="26" s="1"/>
  <c r="BC72" i="26"/>
  <c r="BB72" i="26" s="1" a="1"/>
  <c r="BB72" i="26" s="1"/>
  <c r="BA72" i="26"/>
  <c r="AZ72" i="26" s="1" a="1"/>
  <c r="AZ72" i="26" s="1"/>
  <c r="AY72" i="26"/>
  <c r="AX72" i="26" a="1"/>
  <c r="AX72" i="26" s="1"/>
  <c r="AW72" i="26"/>
  <c r="AV72" i="26" a="1"/>
  <c r="AV72" i="26" s="1"/>
  <c r="AU72" i="26"/>
  <c r="AT72" i="26" s="1" a="1"/>
  <c r="AT72" i="26" s="1"/>
  <c r="AS72" i="26"/>
  <c r="AR72" i="26" s="1" a="1"/>
  <c r="AR72" i="26" s="1"/>
  <c r="AQ72" i="26"/>
  <c r="AP72" i="26" s="1" a="1"/>
  <c r="AP72" i="26" s="1"/>
  <c r="AO72" i="26"/>
  <c r="AN72" i="26" a="1"/>
  <c r="AN72" i="26" s="1"/>
  <c r="BO62" i="26"/>
  <c r="BN62" i="26" s="1" a="1"/>
  <c r="BN62" i="26" s="1"/>
  <c r="BM62" i="26"/>
  <c r="BL62" i="26" s="1" a="1"/>
  <c r="BL62" i="26" s="1"/>
  <c r="BK62" i="26"/>
  <c r="BJ62" i="26" a="1"/>
  <c r="BJ62" i="26" s="1"/>
  <c r="BI62" i="26"/>
  <c r="BH62" i="26" a="1"/>
  <c r="BH62" i="26" s="1"/>
  <c r="BG62" i="26"/>
  <c r="BF62" i="26" s="1" a="1"/>
  <c r="BF62" i="26" s="1"/>
  <c r="BE62" i="26"/>
  <c r="BD62" i="26" s="1" a="1"/>
  <c r="BD62" i="26" s="1"/>
  <c r="BC62" i="26"/>
  <c r="BB62" i="26" a="1"/>
  <c r="BB62" i="26" s="1"/>
  <c r="BA62" i="26"/>
  <c r="AZ62" i="26" a="1"/>
  <c r="AZ62" i="26" s="1"/>
  <c r="AY62" i="26"/>
  <c r="AX62" i="26" s="1" a="1"/>
  <c r="AX62" i="26" s="1"/>
  <c r="AW62" i="26"/>
  <c r="AV62" i="26" s="1" a="1"/>
  <c r="AV62" i="26" s="1"/>
  <c r="AU62" i="26"/>
  <c r="AT62" i="26" a="1"/>
  <c r="AT62" i="26" s="1"/>
  <c r="AS62" i="26"/>
  <c r="AR62" i="26" a="1"/>
  <c r="AR62" i="26" s="1"/>
  <c r="AQ62" i="26"/>
  <c r="AP62" i="26" s="1" a="1"/>
  <c r="AP62" i="26" s="1"/>
  <c r="AO62" i="26"/>
  <c r="AN62" i="26" s="1" a="1"/>
  <c r="AN62" i="26" s="1"/>
  <c r="BO52" i="26"/>
  <c r="BN52" i="26" a="1"/>
  <c r="BN52" i="26" s="1"/>
  <c r="BM52" i="26"/>
  <c r="BL52" i="26" a="1"/>
  <c r="BL52" i="26" s="1"/>
  <c r="BK52" i="26"/>
  <c r="BJ52" i="26" s="1" a="1"/>
  <c r="BJ52" i="26" s="1"/>
  <c r="BI52" i="26"/>
  <c r="BH52" i="26" s="1" a="1"/>
  <c r="BH52" i="26" s="1"/>
  <c r="BG52" i="26"/>
  <c r="BF52" i="26" a="1"/>
  <c r="BF52" i="26" s="1"/>
  <c r="BE52" i="26"/>
  <c r="BD52" i="26" a="1"/>
  <c r="BD52" i="26" s="1"/>
  <c r="BC52" i="26"/>
  <c r="BB52" i="26" s="1" a="1"/>
  <c r="BB52" i="26" s="1"/>
  <c r="BA52" i="26"/>
  <c r="AZ52" i="26" s="1" a="1"/>
  <c r="AZ52" i="26" s="1"/>
  <c r="AY52" i="26"/>
  <c r="AX52" i="26" a="1"/>
  <c r="AX52" i="26" s="1"/>
  <c r="AW52" i="26"/>
  <c r="AV52" i="26" a="1"/>
  <c r="AV52" i="26" s="1"/>
  <c r="AU52" i="26"/>
  <c r="AT52" i="26" s="1" a="1"/>
  <c r="AT52" i="26" s="1"/>
  <c r="AS52" i="26"/>
  <c r="AR52" i="26" s="1" a="1"/>
  <c r="AR52" i="26" s="1"/>
  <c r="AQ52" i="26"/>
  <c r="AP52" i="26" a="1"/>
  <c r="AP52" i="26" s="1"/>
  <c r="AO52" i="26"/>
  <c r="AN52" i="26" a="1"/>
  <c r="AN52" i="26" s="1"/>
  <c r="BO42" i="26"/>
  <c r="BN42" i="26" a="1"/>
  <c r="BN42" i="26" s="1"/>
  <c r="BM42" i="26"/>
  <c r="BL42" i="26" s="1" a="1"/>
  <c r="BL42" i="26" s="1"/>
  <c r="BK42" i="26"/>
  <c r="BJ42" i="26" a="1"/>
  <c r="BJ42" i="26" s="1"/>
  <c r="BI42" i="26"/>
  <c r="BH42" i="26" a="1"/>
  <c r="BH42" i="26" s="1"/>
  <c r="BG42" i="26"/>
  <c r="BF42" i="26" a="1"/>
  <c r="BF42" i="26" s="1"/>
  <c r="BE42" i="26"/>
  <c r="BD42" i="26" s="1" a="1"/>
  <c r="BD42" i="26" s="1"/>
  <c r="BC42" i="26"/>
  <c r="BB42" i="26" a="1"/>
  <c r="BB42" i="26" s="1"/>
  <c r="BA42" i="26"/>
  <c r="AZ42" i="26" a="1"/>
  <c r="AZ42" i="26" s="1"/>
  <c r="AY42" i="26"/>
  <c r="AX42" i="26" a="1"/>
  <c r="AX42" i="26" s="1"/>
  <c r="AW42" i="26"/>
  <c r="AV42" i="26" s="1" a="1"/>
  <c r="AV42" i="26" s="1"/>
  <c r="AU42" i="26"/>
  <c r="AT42" i="26" a="1"/>
  <c r="AT42" i="26" s="1"/>
  <c r="AS42" i="26"/>
  <c r="AR42" i="26" a="1"/>
  <c r="AR42" i="26" s="1"/>
  <c r="AQ42" i="26"/>
  <c r="AP42" i="26" a="1"/>
  <c r="AP42" i="26" s="1"/>
  <c r="AO42" i="26"/>
  <c r="AN42" i="26" s="1" a="1"/>
  <c r="AN42" i="26" s="1"/>
  <c r="BO32" i="26"/>
  <c r="BN32" i="26" a="1"/>
  <c r="BN32" i="26" s="1"/>
  <c r="BM32" i="26"/>
  <c r="BL32" i="26" a="1"/>
  <c r="BL32" i="26" s="1"/>
  <c r="BK32" i="26"/>
  <c r="BJ32" i="26" a="1"/>
  <c r="BJ32" i="26" s="1"/>
  <c r="BI32" i="26"/>
  <c r="BH32" i="26" s="1" a="1"/>
  <c r="BH32" i="26" s="1"/>
  <c r="BG32" i="26"/>
  <c r="BF32" i="26" a="1"/>
  <c r="BF32" i="26" s="1"/>
  <c r="BE32" i="26"/>
  <c r="BD32" i="26" a="1"/>
  <c r="BD32" i="26" s="1"/>
  <c r="BC32" i="26"/>
  <c r="BB32" i="26" a="1"/>
  <c r="BB32" i="26" s="1"/>
  <c r="BA32" i="26"/>
  <c r="AZ32" i="26" s="1" a="1"/>
  <c r="AZ32" i="26" s="1"/>
  <c r="AY32" i="26"/>
  <c r="AX32" i="26" a="1"/>
  <c r="AX32" i="26" s="1"/>
  <c r="AW32" i="26"/>
  <c r="AV32" i="26" a="1"/>
  <c r="AV32" i="26" s="1"/>
  <c r="AU32" i="26"/>
  <c r="AT32" i="26" a="1"/>
  <c r="AT32" i="26" s="1"/>
  <c r="AS32" i="26"/>
  <c r="AR32" i="26" s="1" a="1"/>
  <c r="AR32" i="26" s="1"/>
  <c r="AQ32" i="26"/>
  <c r="AP32" i="26" a="1"/>
  <c r="AP32" i="26" s="1"/>
  <c r="AO32" i="26"/>
  <c r="AN32" i="26" a="1"/>
  <c r="AN32" i="26" s="1"/>
  <c r="BO22" i="26"/>
  <c r="BN22" i="26" a="1"/>
  <c r="BN22" i="26" s="1"/>
  <c r="BM22" i="26"/>
  <c r="BL22" i="26" s="1" a="1"/>
  <c r="BL22" i="26" s="1"/>
  <c r="BK22" i="26"/>
  <c r="BJ22" i="26" a="1"/>
  <c r="BJ22" i="26" s="1"/>
  <c r="BI22" i="26"/>
  <c r="BH22" i="26" a="1"/>
  <c r="BH22" i="26" s="1"/>
  <c r="BG22" i="26"/>
  <c r="BF22" i="26" a="1"/>
  <c r="BF22" i="26" s="1"/>
  <c r="BE22" i="26"/>
  <c r="BD22" i="26" s="1" a="1"/>
  <c r="BD22" i="26" s="1"/>
  <c r="BC22" i="26"/>
  <c r="BB22" i="26" a="1"/>
  <c r="BB22" i="26" s="1"/>
  <c r="BA22" i="26"/>
  <c r="AZ22" i="26" a="1"/>
  <c r="AZ22" i="26" s="1"/>
  <c r="AY22" i="26"/>
  <c r="AX22" i="26" a="1"/>
  <c r="AX22" i="26" s="1"/>
  <c r="AW22" i="26"/>
  <c r="AV22" i="26" s="1" a="1"/>
  <c r="AV22" i="26" s="1"/>
  <c r="AU22" i="26"/>
  <c r="AT22" i="26" a="1"/>
  <c r="AT22" i="26" s="1"/>
  <c r="AS22" i="26"/>
  <c r="AR22" i="26" a="1"/>
  <c r="AR22" i="26" s="1"/>
  <c r="AQ22" i="26"/>
  <c r="AP22" i="26" a="1"/>
  <c r="AP22" i="26" s="1"/>
  <c r="AO22" i="26"/>
  <c r="AN22" i="26" s="1" a="1"/>
  <c r="AN22" i="26" s="1"/>
  <c r="BO12" i="26"/>
  <c r="BN12" i="26" a="1"/>
  <c r="BN12" i="26" s="1"/>
  <c r="BM12" i="26"/>
  <c r="BL12" i="26" a="1"/>
  <c r="BL12" i="26" s="1"/>
  <c r="BK12" i="26"/>
  <c r="BJ12" i="26" a="1"/>
  <c r="BJ12" i="26" s="1"/>
  <c r="BI12" i="26"/>
  <c r="BH12" i="26" s="1" a="1"/>
  <c r="BH12" i="26" s="1"/>
  <c r="BG12" i="26"/>
  <c r="BF12" i="26" a="1"/>
  <c r="BF12" i="26" s="1"/>
  <c r="BE12" i="26"/>
  <c r="BD12" i="26" a="1"/>
  <c r="BD12" i="26" s="1"/>
  <c r="BC12" i="26"/>
  <c r="BB12" i="26" a="1"/>
  <c r="BB12" i="26" s="1"/>
  <c r="BA12" i="26"/>
  <c r="AZ12" i="26" s="1" a="1"/>
  <c r="AZ12" i="26" s="1"/>
  <c r="AY12" i="26"/>
  <c r="AX12" i="26" a="1"/>
  <c r="AX12" i="26" s="1"/>
  <c r="AW12" i="26"/>
  <c r="AV12" i="26" a="1"/>
  <c r="AV12" i="26" s="1"/>
  <c r="AU12" i="26"/>
  <c r="AT12" i="26" a="1"/>
  <c r="AT12" i="26" s="1"/>
  <c r="AS12" i="26"/>
  <c r="AR12" i="26" s="1" a="1"/>
  <c r="AR12" i="26" s="1"/>
  <c r="AQ12" i="26"/>
  <c r="AP12" i="26" a="1"/>
  <c r="AP12" i="26" s="1"/>
  <c r="AO12" i="26"/>
  <c r="AN12" i="26" a="1"/>
  <c r="AN12" i="26" s="1"/>
  <c r="BO2" i="26"/>
  <c r="BN2" i="26" a="1"/>
  <c r="BN2" i="26" s="1"/>
  <c r="BM2" i="26"/>
  <c r="BL2" i="26" s="1" a="1"/>
  <c r="BL2" i="26" s="1"/>
  <c r="BK2" i="26"/>
  <c r="BJ2" i="26" a="1"/>
  <c r="BJ2" i="26" s="1"/>
  <c r="BI2" i="26"/>
  <c r="BH2" i="26" a="1"/>
  <c r="BH2" i="26" s="1"/>
  <c r="BG2" i="26"/>
  <c r="BF2" i="26" a="1"/>
  <c r="BF2" i="26" s="1"/>
  <c r="BE2" i="26"/>
  <c r="BD2" i="26" s="1" a="1"/>
  <c r="BD2" i="26" s="1"/>
  <c r="BC2" i="26"/>
  <c r="BB2" i="26" a="1"/>
  <c r="BB2" i="26" s="1"/>
  <c r="BA2" i="26"/>
  <c r="AZ2" i="26" a="1"/>
  <c r="AZ2" i="26" s="1"/>
  <c r="AY2" i="26"/>
  <c r="AX2" i="26" a="1"/>
  <c r="AX2" i="26" s="1"/>
  <c r="AW2" i="26"/>
  <c r="AV2" i="26" s="1" a="1"/>
  <c r="AV2" i="26" s="1"/>
  <c r="AU2" i="26"/>
  <c r="AT2" i="26" a="1"/>
  <c r="AT2" i="26" s="1"/>
  <c r="AS2" i="26"/>
  <c r="AR2" i="26" a="1"/>
  <c r="AR2" i="26" s="1"/>
  <c r="AQ2" i="26"/>
  <c r="AP2" i="26" a="1"/>
  <c r="AP2" i="26" s="1"/>
  <c r="AO2" i="26"/>
  <c r="AN2" i="26" s="1" a="1"/>
  <c r="AN2" i="26" s="1"/>
  <c r="BR2" i="26" a="1"/>
  <c r="BR3" i="26" s="1"/>
  <c r="BS3" i="26" s="1"/>
  <c r="BR2" i="26"/>
  <c r="BS2" i="26" s="1"/>
  <c r="BR7" i="26"/>
  <c r="BS7" i="26" s="1"/>
  <c r="BR12" i="26"/>
  <c r="BS12" i="26" s="1"/>
  <c r="BR13" i="26"/>
  <c r="BR14" i="26"/>
  <c r="BS14" i="26" s="1"/>
  <c r="BR19" i="26"/>
  <c r="BS19" i="26" s="1"/>
  <c r="BR24" i="26"/>
  <c r="BS24" i="26" s="1"/>
  <c r="BR25" i="26"/>
  <c r="BR26" i="26"/>
  <c r="BS26" i="26" s="1"/>
  <c r="BR31" i="26"/>
  <c r="BS31" i="26" s="1"/>
  <c r="BR36" i="26"/>
  <c r="BS36" i="26" s="1"/>
  <c r="BR37" i="26"/>
  <c r="BR38" i="26"/>
  <c r="BS38" i="26" s="1"/>
  <c r="BR43" i="26"/>
  <c r="BS43" i="26" s="1"/>
  <c r="BR48" i="26"/>
  <c r="BS48" i="26" s="1"/>
  <c r="BR49" i="26"/>
  <c r="BR50" i="26"/>
  <c r="BS50" i="26" s="1"/>
  <c r="BR55" i="26"/>
  <c r="BS55" i="26" s="1"/>
  <c r="BR60" i="26"/>
  <c r="BS60" i="26" s="1"/>
  <c r="BR61" i="26"/>
  <c r="BR62" i="26"/>
  <c r="BS62" i="26" s="1"/>
  <c r="BR67" i="26"/>
  <c r="BS67" i="26" s="1"/>
  <c r="BR72" i="26"/>
  <c r="BS72" i="26" s="1"/>
  <c r="BR73" i="26"/>
  <c r="BR74" i="26"/>
  <c r="BS74" i="26" s="1"/>
  <c r="BR79" i="26"/>
  <c r="BS79" i="26" s="1"/>
  <c r="BR84" i="26"/>
  <c r="BS84" i="26" s="1"/>
  <c r="BR85" i="26"/>
  <c r="BR86" i="26"/>
  <c r="BS86" i="26" s="1"/>
  <c r="BR91" i="26"/>
  <c r="BS91" i="26" s="1"/>
  <c r="BR96" i="26"/>
  <c r="BS96" i="26" s="1"/>
  <c r="BR97" i="26"/>
  <c r="BR98" i="26"/>
  <c r="BS98" i="26" s="1"/>
  <c r="BR103" i="26"/>
  <c r="BS103" i="26" s="1"/>
  <c r="BR108" i="26"/>
  <c r="BS108" i="26" s="1"/>
  <c r="BR109" i="26"/>
  <c r="BR110" i="26"/>
  <c r="BS110" i="26" s="1"/>
  <c r="BW2" i="26" a="1"/>
  <c r="BW2" i="26" s="1"/>
  <c r="BW11" i="26"/>
  <c r="BW12" i="26"/>
  <c r="BW13" i="26"/>
  <c r="BW23" i="26"/>
  <c r="BW24" i="26"/>
  <c r="BW25" i="26"/>
  <c r="BW35" i="26"/>
  <c r="BW36" i="26"/>
  <c r="BW37" i="26"/>
  <c r="BW47" i="26"/>
  <c r="BW48" i="26"/>
  <c r="BW49" i="26"/>
  <c r="BW59" i="26"/>
  <c r="BW60" i="26"/>
  <c r="BW61" i="26"/>
  <c r="BW71" i="26"/>
  <c r="BW72" i="26"/>
  <c r="BW73" i="26"/>
  <c r="BW83" i="26"/>
  <c r="BW84" i="26"/>
  <c r="BW85" i="26"/>
  <c r="BW95" i="26"/>
  <c r="BW96" i="26"/>
  <c r="BW97" i="26"/>
  <c r="BW107" i="26"/>
  <c r="BW108" i="26"/>
  <c r="BW109" i="26"/>
  <c r="BV2" i="26" a="1"/>
  <c r="BV2" i="26" s="1"/>
  <c r="BV12" i="26"/>
  <c r="BV13" i="26"/>
  <c r="BV24" i="26"/>
  <c r="BV25" i="26"/>
  <c r="BV36" i="26"/>
  <c r="BV37" i="26"/>
  <c r="BV48" i="26"/>
  <c r="BV49" i="26"/>
  <c r="BV60" i="26"/>
  <c r="BV61" i="26"/>
  <c r="BV72" i="26"/>
  <c r="BV73" i="26"/>
  <c r="BV84" i="26"/>
  <c r="BV85" i="26"/>
  <c r="BV96" i="26"/>
  <c r="BV97" i="26"/>
  <c r="BV108" i="26"/>
  <c r="BV109" i="26"/>
  <c r="BU2" i="26" a="1"/>
  <c r="BU2" i="26" s="1"/>
  <c r="BU12" i="26"/>
  <c r="BU13" i="26"/>
  <c r="BU24" i="26"/>
  <c r="BU25" i="26"/>
  <c r="BU36" i="26"/>
  <c r="BU37" i="26"/>
  <c r="BU48" i="26"/>
  <c r="BU49" i="26"/>
  <c r="BU60" i="26"/>
  <c r="BU61" i="26"/>
  <c r="BU72" i="26"/>
  <c r="BU73" i="26"/>
  <c r="BU84" i="26"/>
  <c r="BU85" i="26"/>
  <c r="BU96" i="26"/>
  <c r="BU97" i="26"/>
  <c r="BU108" i="26"/>
  <c r="BU109" i="26"/>
  <c r="BT2" i="26" a="1"/>
  <c r="BT2" i="26" s="1"/>
  <c r="BT3" i="26"/>
  <c r="BT4" i="26"/>
  <c r="BT5" i="26"/>
  <c r="BT6" i="26"/>
  <c r="BT10" i="26"/>
  <c r="BT11" i="26"/>
  <c r="BT13" i="26"/>
  <c r="BT15" i="26"/>
  <c r="BT16" i="26"/>
  <c r="BT17" i="26"/>
  <c r="BT18" i="26"/>
  <c r="BT22" i="26"/>
  <c r="BT23" i="26"/>
  <c r="BT25" i="26"/>
  <c r="BT27" i="26"/>
  <c r="BT28" i="26"/>
  <c r="BT29" i="26"/>
  <c r="BT30" i="26"/>
  <c r="BT34" i="26"/>
  <c r="BT35" i="26"/>
  <c r="BT37" i="26"/>
  <c r="BT39" i="26"/>
  <c r="BT40" i="26"/>
  <c r="BT41" i="26"/>
  <c r="BT42" i="26"/>
  <c r="BT46" i="26"/>
  <c r="BT47" i="26"/>
  <c r="BT49" i="26"/>
  <c r="BT51" i="26"/>
  <c r="BT52" i="26"/>
  <c r="BT53" i="26"/>
  <c r="BT54" i="26"/>
  <c r="BT58" i="26"/>
  <c r="BT59" i="26"/>
  <c r="BT61" i="26"/>
  <c r="BT63" i="26"/>
  <c r="BT64" i="26"/>
  <c r="BT65" i="26"/>
  <c r="BT66" i="26"/>
  <c r="BT70" i="26"/>
  <c r="BT71" i="26"/>
  <c r="BT73" i="26"/>
  <c r="BT75" i="26"/>
  <c r="BT76" i="26"/>
  <c r="BT77" i="26"/>
  <c r="BT78" i="26"/>
  <c r="BT82" i="26"/>
  <c r="BT83" i="26"/>
  <c r="BT85" i="26"/>
  <c r="BT87" i="26"/>
  <c r="BT88" i="26"/>
  <c r="BT89" i="26"/>
  <c r="BT90" i="26"/>
  <c r="BT94" i="26"/>
  <c r="BT95" i="26"/>
  <c r="BT97" i="26"/>
  <c r="BT99" i="26"/>
  <c r="BT100" i="26"/>
  <c r="BT101" i="26"/>
  <c r="BT102" i="26"/>
  <c r="BT106" i="26"/>
  <c r="BT107" i="26"/>
  <c r="BT109" i="26"/>
  <c r="BT111" i="26"/>
  <c r="BS13" i="26"/>
  <c r="BS25" i="26"/>
  <c r="BS37" i="26"/>
  <c r="BS49" i="26"/>
  <c r="BS61" i="26"/>
  <c r="BS73" i="26"/>
  <c r="BS85" i="26"/>
  <c r="BS97" i="26"/>
  <c r="BS109" i="26"/>
  <c r="BO325" i="25"/>
  <c r="BN325" i="25" a="1"/>
  <c r="BN325" i="25" s="1"/>
  <c r="BM325" i="25"/>
  <c r="BL325" i="25"/>
  <c r="BL325" i="25" a="1"/>
  <c r="BK325" i="25"/>
  <c r="BJ325" i="25" s="1" a="1"/>
  <c r="BJ325" i="25"/>
  <c r="BI325" i="25"/>
  <c r="BH325" i="25" s="1" a="1"/>
  <c r="BH325" i="25" s="1"/>
  <c r="BG325" i="25"/>
  <c r="BF325" i="25" a="1"/>
  <c r="BF325" i="25" s="1"/>
  <c r="BE325" i="25"/>
  <c r="BD325" i="25" a="1"/>
  <c r="BD325" i="25" s="1"/>
  <c r="BC325" i="25"/>
  <c r="BB325" i="25" s="1" a="1"/>
  <c r="BB325" i="25" s="1"/>
  <c r="BA325" i="25"/>
  <c r="AZ325" i="25" a="1"/>
  <c r="AZ325" i="25" s="1"/>
  <c r="AY325" i="25"/>
  <c r="AX325" i="25" a="1"/>
  <c r="AX325" i="25" s="1"/>
  <c r="AW325" i="25"/>
  <c r="AV325" i="25"/>
  <c r="AV325" i="25" a="1"/>
  <c r="AU325" i="25"/>
  <c r="AT325" i="25" s="1" a="1"/>
  <c r="AT325" i="25" s="1"/>
  <c r="AS325" i="25"/>
  <c r="AR325" i="25" s="1" a="1"/>
  <c r="AR325" i="25" s="1"/>
  <c r="AQ325" i="25"/>
  <c r="AP325" i="25" a="1"/>
  <c r="AP325" i="25" s="1"/>
  <c r="AO325" i="25"/>
  <c r="AN325" i="25"/>
  <c r="AN325" i="25" a="1"/>
  <c r="BO320" i="25"/>
  <c r="BN320" i="25" s="1" a="1"/>
  <c r="BN320" i="25" s="1"/>
  <c r="BM320" i="25"/>
  <c r="BL320" i="25" s="1" a="1"/>
  <c r="BL320" i="25" s="1"/>
  <c r="BK320" i="25"/>
  <c r="BJ320" i="25" a="1"/>
  <c r="BJ320" i="25" s="1"/>
  <c r="BI320" i="25"/>
  <c r="BH320" i="25"/>
  <c r="BH320" i="25" a="1"/>
  <c r="BG320" i="25"/>
  <c r="BF320" i="25" s="1" a="1"/>
  <c r="BF320" i="25"/>
  <c r="BE320" i="25"/>
  <c r="BD320" i="25" s="1" a="1"/>
  <c r="BD320" i="25" s="1"/>
  <c r="BC320" i="25"/>
  <c r="BB320" i="25" s="1" a="1"/>
  <c r="BB320" i="25" s="1"/>
  <c r="BA320" i="25"/>
  <c r="AZ320" i="25" s="1" a="1"/>
  <c r="AZ320" i="25" s="1"/>
  <c r="AY320" i="25"/>
  <c r="AX320" i="25" s="1" a="1"/>
  <c r="AX320" i="25"/>
  <c r="AW320" i="25"/>
  <c r="AV320" i="25" a="1"/>
  <c r="AV320" i="25" s="1"/>
  <c r="AU320" i="25"/>
  <c r="AT320" i="25" a="1"/>
  <c r="AT320" i="25" s="1"/>
  <c r="AS320" i="25"/>
  <c r="AR320" i="25" a="1"/>
  <c r="AR320" i="25" s="1"/>
  <c r="AQ320" i="25"/>
  <c r="AP320" i="25" s="1" a="1"/>
  <c r="AP320" i="25" s="1"/>
  <c r="AO320" i="25"/>
  <c r="AN320" i="25" a="1"/>
  <c r="AN320" i="25" s="1"/>
  <c r="BO315" i="25"/>
  <c r="BN315" i="25" a="1"/>
  <c r="BN315" i="25" s="1"/>
  <c r="BM315" i="25"/>
  <c r="BL315" i="25" a="1"/>
  <c r="BL315" i="25" s="1"/>
  <c r="BK315" i="25"/>
  <c r="BJ315" i="25" s="1" a="1"/>
  <c r="BJ315" i="25" s="1"/>
  <c r="BI315" i="25"/>
  <c r="BH315" i="25" s="1" a="1"/>
  <c r="BH315" i="25" s="1"/>
  <c r="BG315" i="25"/>
  <c r="BF315" i="25" a="1"/>
  <c r="BF315" i="25" s="1"/>
  <c r="BE315" i="25"/>
  <c r="BD315" i="25" a="1"/>
  <c r="BD315" i="25" s="1"/>
  <c r="BC315" i="25"/>
  <c r="BB315" i="25" s="1" a="1"/>
  <c r="BB315" i="25" s="1"/>
  <c r="BA315" i="25"/>
  <c r="AZ315" i="25" s="1" a="1"/>
  <c r="AZ315" i="25" s="1"/>
  <c r="AY315" i="25"/>
  <c r="AX315" i="25" a="1"/>
  <c r="AX315" i="25" s="1"/>
  <c r="AW315" i="25"/>
  <c r="AV315" i="25" a="1"/>
  <c r="AV315" i="25" s="1"/>
  <c r="AU315" i="25"/>
  <c r="AT315" i="25" s="1" a="1"/>
  <c r="AT315" i="25"/>
  <c r="AS315" i="25"/>
  <c r="AR315" i="25" a="1"/>
  <c r="AR315" i="25" s="1"/>
  <c r="AQ315" i="25"/>
  <c r="AP315" i="25" a="1"/>
  <c r="AP315" i="25" s="1"/>
  <c r="AO315" i="25"/>
  <c r="AN315" i="25" a="1"/>
  <c r="AN315" i="25" s="1"/>
  <c r="BO310" i="25"/>
  <c r="BN310" i="25" s="1" a="1"/>
  <c r="BN310" i="25" s="1"/>
  <c r="BM310" i="25"/>
  <c r="BL310" i="25" a="1"/>
  <c r="BL310" i="25" s="1"/>
  <c r="BK310" i="25"/>
  <c r="BJ310" i="25" a="1"/>
  <c r="BJ310" i="25" s="1"/>
  <c r="BI310" i="25"/>
  <c r="BH310" i="25" a="1"/>
  <c r="BH310" i="25" s="1"/>
  <c r="BG310" i="25"/>
  <c r="BF310" i="25" s="1" a="1"/>
  <c r="BF310" i="25" s="1"/>
  <c r="BE310" i="25"/>
  <c r="BD310" i="25" s="1" a="1"/>
  <c r="BD310" i="25" s="1"/>
  <c r="BC310" i="25"/>
  <c r="BB310" i="25" a="1"/>
  <c r="BB310" i="25" s="1"/>
  <c r="BA310" i="25"/>
  <c r="AZ310" i="25" s="1" a="1"/>
  <c r="AZ310" i="25" s="1"/>
  <c r="AY310" i="25"/>
  <c r="AX310" i="25" s="1" a="1"/>
  <c r="AX310" i="25"/>
  <c r="AW310" i="25"/>
  <c r="AV310" i="25" s="1" a="1"/>
  <c r="AV310" i="25" s="1"/>
  <c r="AU310" i="25"/>
  <c r="AT310" i="25" a="1"/>
  <c r="AT310" i="25" s="1"/>
  <c r="AS310" i="25"/>
  <c r="AR310" i="25" a="1"/>
  <c r="AR310" i="25" s="1"/>
  <c r="AQ310" i="25"/>
  <c r="AP310" i="25" s="1" a="1"/>
  <c r="AP310" i="25"/>
  <c r="AO310" i="25"/>
  <c r="AN310" i="25" a="1"/>
  <c r="AN310" i="25" s="1"/>
  <c r="BO305" i="25"/>
  <c r="BN305" i="25" a="1"/>
  <c r="BN305" i="25" s="1"/>
  <c r="BM305" i="25"/>
  <c r="BL305" i="25" a="1"/>
  <c r="BL305" i="25" s="1"/>
  <c r="BK305" i="25"/>
  <c r="BJ305" i="25" s="1" a="1"/>
  <c r="BJ305" i="25" s="1"/>
  <c r="BI305" i="25"/>
  <c r="BH305" i="25" a="1"/>
  <c r="BH305" i="25" s="1"/>
  <c r="BG305" i="25"/>
  <c r="BF305" i="25" a="1"/>
  <c r="BF305" i="25" s="1"/>
  <c r="BE305" i="25"/>
  <c r="BD305" i="25" a="1"/>
  <c r="BD305" i="25" s="1"/>
  <c r="BC305" i="25"/>
  <c r="BB305" i="25" s="1" a="1"/>
  <c r="BB305" i="25" s="1"/>
  <c r="BA305" i="25"/>
  <c r="AY305" i="25"/>
  <c r="AX305" i="25" a="1"/>
  <c r="AX305" i="25" s="1"/>
  <c r="AW305" i="25"/>
  <c r="AV305" i="25" a="1"/>
  <c r="AV305" i="25" s="1"/>
  <c r="AU305" i="25"/>
  <c r="AT305" i="25" s="1" a="1"/>
  <c r="AT305" i="25"/>
  <c r="AS305" i="25"/>
  <c r="AR305" i="25" s="1" a="1"/>
  <c r="AR305" i="25" s="1"/>
  <c r="AQ305" i="25"/>
  <c r="AP305" i="25" a="1"/>
  <c r="AP305" i="25" s="1"/>
  <c r="AO305" i="25"/>
  <c r="AN305" i="25" a="1"/>
  <c r="AN305" i="25" s="1"/>
  <c r="BO300" i="25"/>
  <c r="BN300" i="25" s="1" a="1"/>
  <c r="BN300" i="25"/>
  <c r="BM300" i="25"/>
  <c r="BL300" i="25" a="1"/>
  <c r="BL300" i="25" s="1"/>
  <c r="BK300" i="25"/>
  <c r="BJ300" i="25" a="1"/>
  <c r="BJ300" i="25" s="1"/>
  <c r="BI300" i="25"/>
  <c r="BH300" i="25" a="1"/>
  <c r="BH300" i="25" s="1"/>
  <c r="BG300" i="25"/>
  <c r="BF300" i="25" s="1" a="1"/>
  <c r="BF300" i="25" s="1"/>
  <c r="BE300" i="25"/>
  <c r="BD300" i="25" a="1"/>
  <c r="BD300" i="25" s="1"/>
  <c r="BC300" i="25"/>
  <c r="BB300" i="25" s="1" a="1"/>
  <c r="BB300" i="25" s="1"/>
  <c r="BA300" i="25"/>
  <c r="AY300" i="25"/>
  <c r="AX300" i="25" s="1" a="1"/>
  <c r="AX300" i="25" s="1"/>
  <c r="AW300" i="25"/>
  <c r="AV300" i="25" s="1" a="1"/>
  <c r="AV300" i="25" s="1"/>
  <c r="AU300" i="25"/>
  <c r="AT300" i="25" a="1"/>
  <c r="AT300" i="25" s="1"/>
  <c r="AS300" i="25"/>
  <c r="AR300" i="25" a="1"/>
  <c r="AR300" i="25" s="1"/>
  <c r="AQ300" i="25"/>
  <c r="AO300" i="25"/>
  <c r="AN300" i="25" s="1" a="1"/>
  <c r="AN300" i="25" s="1"/>
  <c r="BO295" i="25"/>
  <c r="BN295" i="25" a="1"/>
  <c r="BN295" i="25" s="1"/>
  <c r="BM295" i="25"/>
  <c r="BL295" i="25" a="1"/>
  <c r="BL295" i="25" s="1"/>
  <c r="BK295" i="25"/>
  <c r="BJ295" i="25" s="1" a="1"/>
  <c r="BJ295" i="25"/>
  <c r="BI295" i="25"/>
  <c r="BH295" i="25" a="1"/>
  <c r="BH295" i="25" s="1"/>
  <c r="BG295" i="25"/>
  <c r="BF295" i="25" a="1"/>
  <c r="BF295" i="25" s="1"/>
  <c r="BE295" i="25"/>
  <c r="BD295" i="25" a="1"/>
  <c r="BD295" i="25" s="1"/>
  <c r="BC295" i="25"/>
  <c r="BB295" i="25" s="1" a="1"/>
  <c r="BB295" i="25" s="1"/>
  <c r="BA295" i="25"/>
  <c r="AZ295" i="25" a="1"/>
  <c r="AZ295" i="25" s="1"/>
  <c r="AY295" i="25"/>
  <c r="AX295" i="25" a="1"/>
  <c r="AX295" i="25" s="1"/>
  <c r="AW295" i="25"/>
  <c r="AV295" i="25" a="1"/>
  <c r="AV295" i="25" s="1"/>
  <c r="AU295" i="25"/>
  <c r="AT295" i="25" s="1" a="1"/>
  <c r="AT295" i="25" s="1"/>
  <c r="AS295" i="25"/>
  <c r="AR295" i="25" s="1" a="1"/>
  <c r="AR295" i="25" s="1"/>
  <c r="AQ295" i="25"/>
  <c r="AP295" i="25" a="1"/>
  <c r="AP295" i="25" s="1"/>
  <c r="AO295" i="25"/>
  <c r="AN295" i="25" a="1"/>
  <c r="AN295" i="25" s="1"/>
  <c r="BO290" i="25"/>
  <c r="BN290" i="25" s="1" a="1"/>
  <c r="BN290" i="25"/>
  <c r="BM290" i="25"/>
  <c r="BL290" i="25" s="1" a="1"/>
  <c r="BL290" i="25" s="1"/>
  <c r="BK290" i="25"/>
  <c r="BJ290" i="25" a="1"/>
  <c r="BJ290" i="25" s="1"/>
  <c r="BI290" i="25"/>
  <c r="BH290" i="25" a="1"/>
  <c r="BH290" i="25" s="1"/>
  <c r="BG290" i="25"/>
  <c r="BF290" i="25" s="1" a="1"/>
  <c r="BF290" i="25"/>
  <c r="BE290" i="25"/>
  <c r="BD290" i="25" a="1"/>
  <c r="BD290" i="25" s="1"/>
  <c r="BC290" i="25"/>
  <c r="BB290" i="25" a="1"/>
  <c r="BB290" i="25" s="1"/>
  <c r="BA290" i="25"/>
  <c r="AZ290" i="25" a="1"/>
  <c r="AZ290" i="25" s="1"/>
  <c r="AY290" i="25"/>
  <c r="AX290" i="25" s="1" a="1"/>
  <c r="AX290" i="25" s="1"/>
  <c r="AW290" i="25"/>
  <c r="AV290" i="25" a="1"/>
  <c r="AV290" i="25" s="1"/>
  <c r="AU290" i="25"/>
  <c r="AT290" i="25" a="1"/>
  <c r="AT290" i="25" s="1"/>
  <c r="AS290" i="25"/>
  <c r="AR290" i="25" a="1"/>
  <c r="AR290" i="25" s="1"/>
  <c r="AQ290" i="25"/>
  <c r="AP290" i="25" s="1" a="1"/>
  <c r="AP290" i="25" s="1"/>
  <c r="AO290" i="25"/>
  <c r="AN290" i="25" s="1" a="1"/>
  <c r="AN290" i="25" s="1"/>
  <c r="BO285" i="25"/>
  <c r="BN285" i="25" a="1"/>
  <c r="BN285" i="25" s="1"/>
  <c r="BM285" i="25"/>
  <c r="BL285" i="25" a="1"/>
  <c r="BL285" i="25" s="1"/>
  <c r="BK285" i="25"/>
  <c r="BJ285" i="25" s="1" a="1"/>
  <c r="BJ285" i="25"/>
  <c r="BI285" i="25"/>
  <c r="BH285" i="25" s="1" a="1"/>
  <c r="BH285" i="25" s="1"/>
  <c r="BG285" i="25"/>
  <c r="BF285" i="25" a="1"/>
  <c r="BF285" i="25" s="1"/>
  <c r="BE285" i="25"/>
  <c r="BD285" i="25" a="1"/>
  <c r="BD285" i="25" s="1"/>
  <c r="BC285" i="25"/>
  <c r="BB285" i="25" s="1" a="1"/>
  <c r="BB285" i="25"/>
  <c r="BA285" i="25"/>
  <c r="AZ285" i="25" a="1"/>
  <c r="AZ285" i="25" s="1"/>
  <c r="AY285" i="25"/>
  <c r="AX285" i="25" a="1"/>
  <c r="AX285" i="25" s="1"/>
  <c r="AW285" i="25"/>
  <c r="AV285" i="25" a="1"/>
  <c r="AV285" i="25" s="1"/>
  <c r="AU285" i="25"/>
  <c r="AT285" i="25" s="1" a="1"/>
  <c r="AT285" i="25" s="1"/>
  <c r="AS285" i="25"/>
  <c r="AR285" i="25" a="1"/>
  <c r="AR285" i="25" s="1"/>
  <c r="AQ285" i="25"/>
  <c r="AP285" i="25" a="1"/>
  <c r="AP285" i="25" s="1"/>
  <c r="AO285" i="25"/>
  <c r="AN285" i="25" a="1"/>
  <c r="AN285" i="25" s="1"/>
  <c r="BO280" i="25"/>
  <c r="BN280" i="25" s="1" a="1"/>
  <c r="BN280" i="25" s="1"/>
  <c r="BM280" i="25"/>
  <c r="BL280" i="25" s="1" a="1"/>
  <c r="BL280" i="25" s="1"/>
  <c r="BK280" i="25"/>
  <c r="BJ280" i="25" a="1"/>
  <c r="BJ280" i="25" s="1"/>
  <c r="BI280" i="25"/>
  <c r="BH280" i="25" a="1"/>
  <c r="BH280" i="25" s="1"/>
  <c r="BG280" i="25"/>
  <c r="BF280" i="25" s="1" a="1"/>
  <c r="BF280" i="25"/>
  <c r="BE280" i="25"/>
  <c r="BD280" i="25" s="1" a="1"/>
  <c r="BD280" i="25" s="1"/>
  <c r="BC280" i="25"/>
  <c r="BB280" i="25" a="1"/>
  <c r="BB280" i="25" s="1"/>
  <c r="BA280" i="25"/>
  <c r="AZ280" i="25" a="1"/>
  <c r="AZ280" i="25" s="1"/>
  <c r="AY280" i="25"/>
  <c r="AX280" i="25" s="1" a="1"/>
  <c r="AX280" i="25"/>
  <c r="AW280" i="25"/>
  <c r="AV280" i="25"/>
  <c r="AV280" i="25" a="1"/>
  <c r="AU280" i="25"/>
  <c r="AT280" i="25" a="1"/>
  <c r="AT280" i="25" s="1"/>
  <c r="AS280" i="25"/>
  <c r="AR280" i="25" a="1"/>
  <c r="AR280" i="25" s="1"/>
  <c r="AQ280" i="25"/>
  <c r="AP280" i="25" s="1" a="1"/>
  <c r="AP280" i="25" s="1"/>
  <c r="AO280" i="25"/>
  <c r="AN280" i="25" a="1"/>
  <c r="AN280" i="25" s="1"/>
  <c r="BO275" i="25"/>
  <c r="BN275" i="25" a="1"/>
  <c r="BN275" i="25" s="1"/>
  <c r="BM275" i="25"/>
  <c r="BL275" i="25" a="1"/>
  <c r="BL275" i="25" s="1"/>
  <c r="BK275" i="25"/>
  <c r="BJ275" i="25" s="1" a="1"/>
  <c r="BJ275" i="25" s="1"/>
  <c r="BI275" i="25"/>
  <c r="BH275" i="25" s="1" a="1"/>
  <c r="BH275" i="25" s="1"/>
  <c r="BG275" i="25"/>
  <c r="BF275" i="25" a="1"/>
  <c r="BF275" i="25" s="1"/>
  <c r="BE275" i="25"/>
  <c r="BD275" i="25" a="1"/>
  <c r="BD275" i="25" s="1"/>
  <c r="BC275" i="25"/>
  <c r="BA275" i="25"/>
  <c r="AY275" i="25"/>
  <c r="AX275" i="25" a="1"/>
  <c r="AX275" i="25" s="1"/>
  <c r="AW275" i="25"/>
  <c r="AV275" i="25" a="1"/>
  <c r="AV275" i="25" s="1"/>
  <c r="AU275" i="25"/>
  <c r="AT275" i="25" s="1" a="1"/>
  <c r="AT275" i="25"/>
  <c r="AS275" i="25"/>
  <c r="AR275" i="25" a="1"/>
  <c r="AR275" i="25" s="1"/>
  <c r="AQ275" i="25"/>
  <c r="AP275" i="25" a="1"/>
  <c r="AP275" i="25" s="1"/>
  <c r="AO275" i="25"/>
  <c r="AN275" i="25" a="1"/>
  <c r="AN275" i="25" s="1"/>
  <c r="BO270" i="25"/>
  <c r="BN270" i="25" s="1" a="1"/>
  <c r="BN270" i="25" s="1"/>
  <c r="BM270" i="25"/>
  <c r="BL270" i="25" a="1"/>
  <c r="BL270" i="25" s="1"/>
  <c r="BK270" i="25"/>
  <c r="BJ270" i="25" a="1"/>
  <c r="BJ270" i="25" s="1"/>
  <c r="BI270" i="25"/>
  <c r="BH270" i="25" a="1"/>
  <c r="BH270" i="25" s="1"/>
  <c r="BG270" i="25"/>
  <c r="BF270" i="25" s="1" a="1"/>
  <c r="BF270" i="25" s="1"/>
  <c r="BE270" i="25"/>
  <c r="BD270" i="25" s="1" a="1"/>
  <c r="BD270" i="25" s="1"/>
  <c r="BC270" i="25"/>
  <c r="BB270" i="25" a="1"/>
  <c r="BB270" i="25" s="1"/>
  <c r="BA270" i="25"/>
  <c r="AZ270" i="25" a="1"/>
  <c r="AZ270" i="25" s="1"/>
  <c r="AY270" i="25"/>
  <c r="AX270" i="25" s="1" a="1"/>
  <c r="AX270" i="25" s="1"/>
  <c r="AW270" i="25"/>
  <c r="AV270" i="25" s="1" a="1"/>
  <c r="AV270" i="25" s="1"/>
  <c r="AU270" i="25"/>
  <c r="AT270" i="25" a="1"/>
  <c r="AT270" i="25" s="1"/>
  <c r="AS270" i="25"/>
  <c r="AR270" i="25" a="1"/>
  <c r="AR270" i="25" s="1"/>
  <c r="AQ270" i="25"/>
  <c r="AP270" i="25" s="1" a="1"/>
  <c r="AP270" i="25"/>
  <c r="AO270" i="25"/>
  <c r="AN270" i="25" a="1"/>
  <c r="AN270" i="25" s="1"/>
  <c r="BO265" i="25"/>
  <c r="BN265" i="25" a="1"/>
  <c r="BN265" i="25" s="1"/>
  <c r="BM265" i="25"/>
  <c r="BL265" i="25" a="1"/>
  <c r="BL265" i="25" s="1"/>
  <c r="BK265" i="25"/>
  <c r="BJ265" i="25" s="1" a="1"/>
  <c r="BJ265" i="25" s="1"/>
  <c r="BI265" i="25"/>
  <c r="BH265" i="25" a="1"/>
  <c r="BH265" i="25" s="1"/>
  <c r="BG265" i="25"/>
  <c r="BF265" i="25" a="1"/>
  <c r="BF265" i="25" s="1"/>
  <c r="BE265" i="25"/>
  <c r="BD265" i="25" a="1"/>
  <c r="BD265" i="25" s="1"/>
  <c r="BC265" i="25"/>
  <c r="BB265" i="25" s="1" a="1"/>
  <c r="BB265" i="25" s="1"/>
  <c r="BA265" i="25"/>
  <c r="AY265" i="25"/>
  <c r="AX265" i="25" a="1"/>
  <c r="AX265" i="25" s="1"/>
  <c r="AW265" i="25"/>
  <c r="AV265" i="25" a="1"/>
  <c r="AV265" i="25" s="1"/>
  <c r="AU265" i="25"/>
  <c r="AT265" i="25" s="1" a="1"/>
  <c r="AT265" i="25"/>
  <c r="AS265" i="25"/>
  <c r="AR265" i="25" s="1" a="1"/>
  <c r="AR265" i="25" s="1"/>
  <c r="AQ265" i="25"/>
  <c r="AP265" i="25" a="1"/>
  <c r="AP265" i="25" s="1"/>
  <c r="AO265" i="25"/>
  <c r="AN265" i="25" a="1"/>
  <c r="AN265" i="25" s="1"/>
  <c r="BO260" i="25"/>
  <c r="BN260" i="25" s="1" a="1"/>
  <c r="BN260" i="25" s="1"/>
  <c r="BM260" i="25"/>
  <c r="BL260" i="25" s="1" a="1"/>
  <c r="BL260" i="25" s="1"/>
  <c r="BK260" i="25"/>
  <c r="BJ260" i="25" a="1"/>
  <c r="BJ260" i="25" s="1"/>
  <c r="BI260" i="25"/>
  <c r="BH260" i="25" a="1"/>
  <c r="BH260" i="25" s="1"/>
  <c r="BG260" i="25"/>
  <c r="BF260" i="25" a="1"/>
  <c r="BF260" i="25" s="1"/>
  <c r="BE260" i="25"/>
  <c r="BD260" i="25" s="1" a="1"/>
  <c r="BD260" i="25" s="1"/>
  <c r="BC260" i="25"/>
  <c r="BB260" i="25" a="1"/>
  <c r="BB260" i="25" s="1"/>
  <c r="BA260" i="25"/>
  <c r="AZ260" i="25" a="1"/>
  <c r="AZ260" i="25" s="1"/>
  <c r="AY260" i="25"/>
  <c r="AX260" i="25" s="1" a="1"/>
  <c r="AX260" i="25" s="1"/>
  <c r="AW260" i="25"/>
  <c r="AV260" i="25" a="1"/>
  <c r="AV260" i="25" s="1"/>
  <c r="AU260" i="25"/>
  <c r="AT260" i="25" a="1"/>
  <c r="AT260" i="25" s="1"/>
  <c r="AS260" i="25"/>
  <c r="AR260" i="25" a="1"/>
  <c r="AR260" i="25" s="1"/>
  <c r="AQ260" i="25"/>
  <c r="AO260" i="25"/>
  <c r="AN260" i="25" s="1" a="1"/>
  <c r="AN260" i="25" s="1"/>
  <c r="BO255" i="25"/>
  <c r="BN255" i="25" a="1"/>
  <c r="BN255" i="25" s="1"/>
  <c r="BM255" i="25"/>
  <c r="BL255" i="25" a="1"/>
  <c r="BL255" i="25" s="1"/>
  <c r="BK255" i="25"/>
  <c r="BJ255" i="25" s="1" a="1"/>
  <c r="BJ255" i="25"/>
  <c r="BI255" i="25"/>
  <c r="BH255" i="25" a="1"/>
  <c r="BH255" i="25" s="1"/>
  <c r="BG255" i="25"/>
  <c r="BF255" i="25" a="1"/>
  <c r="BF255" i="25" s="1"/>
  <c r="BE255" i="25"/>
  <c r="BD255" i="25" a="1"/>
  <c r="BD255" i="25" s="1"/>
  <c r="BC255" i="25"/>
  <c r="BB255" i="25"/>
  <c r="BB255" i="25" a="1"/>
  <c r="BA255" i="25"/>
  <c r="AY255" i="25"/>
  <c r="AX255" i="25" a="1"/>
  <c r="AX255" i="25" s="1"/>
  <c r="AW255" i="25"/>
  <c r="AV255" i="25" a="1"/>
  <c r="AV255" i="25" s="1"/>
  <c r="AU255" i="25"/>
  <c r="AT255" i="25" s="1" a="1"/>
  <c r="AT255" i="25"/>
  <c r="AS255" i="25"/>
  <c r="AR255" i="25" s="1" a="1"/>
  <c r="AR255" i="25" s="1"/>
  <c r="AQ255" i="25"/>
  <c r="AP255" i="25" s="1" a="1"/>
  <c r="AP255" i="25" s="1"/>
  <c r="AO255" i="25"/>
  <c r="AN255" i="25" a="1"/>
  <c r="AN255" i="25" s="1"/>
  <c r="BO250" i="25"/>
  <c r="BN250" i="25" a="1"/>
  <c r="BN250" i="25" s="1"/>
  <c r="BM250" i="25"/>
  <c r="BL250" i="25" s="1" a="1"/>
  <c r="BL250" i="25" s="1"/>
  <c r="BK250" i="25"/>
  <c r="BJ250" i="25" s="1" a="1"/>
  <c r="BJ250" i="25" s="1"/>
  <c r="BI250" i="25"/>
  <c r="BH250" i="25" s="1" a="1"/>
  <c r="BH250" i="25" s="1"/>
  <c r="BG250" i="25"/>
  <c r="BF250" i="25" s="1" a="1"/>
  <c r="BF250" i="25" s="1"/>
  <c r="BE250" i="25"/>
  <c r="BD250" i="25" a="1"/>
  <c r="BD250" i="25" s="1"/>
  <c r="BC250" i="25"/>
  <c r="BB250" i="25" a="1"/>
  <c r="BB250" i="25" s="1"/>
  <c r="BA250" i="25"/>
  <c r="AZ250" i="25" a="1"/>
  <c r="AZ250" i="25" s="1"/>
  <c r="AY250" i="25"/>
  <c r="AX250" i="25" s="1" a="1"/>
  <c r="AX250" i="25" s="1"/>
  <c r="AW250" i="25"/>
  <c r="AV250" i="25" s="1" a="1"/>
  <c r="AV250" i="25" s="1"/>
  <c r="AU250" i="25"/>
  <c r="AT250" i="25" a="1"/>
  <c r="AT250" i="25" s="1"/>
  <c r="AS250" i="25"/>
  <c r="AR250" i="25" a="1"/>
  <c r="AR250" i="25" s="1"/>
  <c r="AQ250" i="25"/>
  <c r="AO250" i="25"/>
  <c r="AN250" i="25" a="1"/>
  <c r="AN250" i="25" s="1"/>
  <c r="BO245" i="25"/>
  <c r="BN245" i="25" a="1"/>
  <c r="BN245" i="25" s="1"/>
  <c r="BM245" i="25"/>
  <c r="BL245" i="25" a="1"/>
  <c r="BL245" i="25" s="1"/>
  <c r="BK245" i="25"/>
  <c r="BJ245" i="25" s="1" a="1"/>
  <c r="BJ245" i="25" s="1"/>
  <c r="BI245" i="25"/>
  <c r="BH245" i="25" a="1"/>
  <c r="BH245" i="25" s="1"/>
  <c r="BG245" i="25"/>
  <c r="BF245" i="25" s="1" a="1"/>
  <c r="BF245" i="25" s="1"/>
  <c r="BE245" i="25"/>
  <c r="BD245" i="25" a="1"/>
  <c r="BD245" i="25" s="1"/>
  <c r="BC245" i="25"/>
  <c r="BB245" i="25" a="1"/>
  <c r="BB245" i="25" s="1"/>
  <c r="BA245" i="25"/>
  <c r="AZ245" i="25" s="1" a="1"/>
  <c r="AZ245" i="25" s="1"/>
  <c r="AY245" i="25"/>
  <c r="AX245" i="25" a="1"/>
  <c r="AX245" i="25" s="1"/>
  <c r="AW245" i="25"/>
  <c r="AV245" i="25" s="1" a="1"/>
  <c r="AV245" i="25" s="1"/>
  <c r="AU245" i="25"/>
  <c r="AT245" i="25" s="1" a="1"/>
  <c r="AT245" i="25" s="1"/>
  <c r="AS245" i="25"/>
  <c r="AR245" i="25" s="1" a="1"/>
  <c r="AR245" i="25" s="1"/>
  <c r="AQ245" i="25"/>
  <c r="AO245" i="25"/>
  <c r="AN245" i="25" a="1"/>
  <c r="AN245" i="25" s="1"/>
  <c r="BO240" i="25"/>
  <c r="BN240" i="25" a="1"/>
  <c r="BN240" i="25" s="1"/>
  <c r="BM240" i="25"/>
  <c r="BL240" i="25" a="1"/>
  <c r="BL240" i="25" s="1"/>
  <c r="BK240" i="25"/>
  <c r="BJ240" i="25" s="1" a="1"/>
  <c r="BJ240" i="25" s="1"/>
  <c r="BI240" i="25"/>
  <c r="BH240" i="25" a="1"/>
  <c r="BH240" i="25" s="1"/>
  <c r="BG240" i="25"/>
  <c r="BF240" i="25" a="1"/>
  <c r="BF240" i="25" s="1"/>
  <c r="BE240" i="25"/>
  <c r="BD240" i="25" a="1"/>
  <c r="BD240" i="25" s="1"/>
  <c r="BC240" i="25"/>
  <c r="BB240" i="25" a="1"/>
  <c r="BB240" i="25" s="1"/>
  <c r="BA240" i="25"/>
  <c r="AY240" i="25"/>
  <c r="AX240" i="25" a="1"/>
  <c r="AX240" i="25" s="1"/>
  <c r="AW240" i="25"/>
  <c r="AV240" i="25" a="1"/>
  <c r="AV240" i="25" s="1"/>
  <c r="AU240" i="25"/>
  <c r="AT240" i="25" s="1" a="1"/>
  <c r="AT240" i="25"/>
  <c r="AS240" i="25"/>
  <c r="AR240" i="25" a="1"/>
  <c r="AR240" i="25" s="1"/>
  <c r="AQ240" i="25"/>
  <c r="AP240" i="25" s="1" a="1"/>
  <c r="AP240" i="25" s="1"/>
  <c r="AO240" i="25"/>
  <c r="AN240" i="25" a="1"/>
  <c r="AN240" i="25" s="1"/>
  <c r="BO235" i="25"/>
  <c r="BN235" i="25" a="1"/>
  <c r="BN235" i="25" s="1"/>
  <c r="BM235" i="25"/>
  <c r="BL235" i="25" a="1"/>
  <c r="BL235" i="25" s="1"/>
  <c r="BK235" i="25"/>
  <c r="BJ235" i="25" s="1" a="1"/>
  <c r="BJ235" i="25" s="1"/>
  <c r="BI235" i="25"/>
  <c r="BH235" i="25" s="1" a="1"/>
  <c r="BH235" i="25" s="1"/>
  <c r="BG235" i="25"/>
  <c r="BF235" i="25" s="1" a="1"/>
  <c r="BF235" i="25" s="1"/>
  <c r="BE235" i="25"/>
  <c r="BD235" i="25" a="1"/>
  <c r="BD235" i="25" s="1"/>
  <c r="BC235" i="25"/>
  <c r="BB235" i="25" a="1"/>
  <c r="BB235" i="25" s="1"/>
  <c r="BA235" i="25"/>
  <c r="AY235" i="25"/>
  <c r="AX235" i="25" a="1"/>
  <c r="AX235" i="25" s="1"/>
  <c r="AW235" i="25"/>
  <c r="AV235" i="25" a="1"/>
  <c r="AV235" i="25" s="1"/>
  <c r="AU235" i="25"/>
  <c r="AT235" i="25" a="1"/>
  <c r="AT235" i="25" s="1"/>
  <c r="AS235" i="25"/>
  <c r="AR235" i="25"/>
  <c r="AR235" i="25" a="1"/>
  <c r="AQ235" i="25"/>
  <c r="AO235" i="25"/>
  <c r="AN235" i="25" a="1"/>
  <c r="AN235" i="25" s="1"/>
  <c r="BO230" i="25"/>
  <c r="BN230" i="25" a="1"/>
  <c r="BN230" i="25" s="1"/>
  <c r="BM230" i="25"/>
  <c r="BL230" i="25" a="1"/>
  <c r="BL230" i="25" s="1"/>
  <c r="BK230" i="25"/>
  <c r="BJ230" i="25" a="1"/>
  <c r="BJ230" i="25" s="1"/>
  <c r="BI230" i="25"/>
  <c r="BH230" i="25" s="1" a="1"/>
  <c r="BH230" i="25" s="1"/>
  <c r="BG230" i="25"/>
  <c r="BF230" i="25" s="1" a="1"/>
  <c r="BF230" i="25" s="1"/>
  <c r="BE230" i="25"/>
  <c r="BD230" i="25" a="1"/>
  <c r="BD230" i="25" s="1"/>
  <c r="BC230" i="25"/>
  <c r="BB230" i="25" a="1"/>
  <c r="BB230" i="25" s="1"/>
  <c r="BA230" i="25"/>
  <c r="AY230" i="25"/>
  <c r="AX230" i="25" s="1" a="1"/>
  <c r="AX230" i="25" s="1"/>
  <c r="AW230" i="25"/>
  <c r="AV230" i="25" s="1" a="1"/>
  <c r="AV230" i="25" s="1"/>
  <c r="AU230" i="25"/>
  <c r="AT230" i="25" a="1"/>
  <c r="AT230" i="25" s="1"/>
  <c r="AS230" i="25"/>
  <c r="AR230" i="25" a="1"/>
  <c r="AR230" i="25" s="1"/>
  <c r="AQ230" i="25"/>
  <c r="AO230" i="25"/>
  <c r="AN230" i="25" a="1"/>
  <c r="AN230" i="25" s="1"/>
  <c r="BO222" i="25"/>
  <c r="BN222" i="25" a="1"/>
  <c r="BN222" i="25" s="1"/>
  <c r="BM222" i="25"/>
  <c r="BL222" i="25" a="1"/>
  <c r="BL222" i="25" s="1"/>
  <c r="BK222" i="25"/>
  <c r="BJ222" i="25"/>
  <c r="BJ222" i="25" a="1"/>
  <c r="BI222" i="25"/>
  <c r="BH222" i="25" s="1" a="1"/>
  <c r="BH222" i="25" s="1"/>
  <c r="BG222" i="25"/>
  <c r="BF222" i="25" a="1"/>
  <c r="BF222" i="25" s="1"/>
  <c r="BE222" i="25"/>
  <c r="BD222" i="25" a="1"/>
  <c r="BD222" i="25" s="1"/>
  <c r="BC222" i="25"/>
  <c r="BB222" i="25" s="1" a="1"/>
  <c r="BB222" i="25" s="1"/>
  <c r="BA222" i="25"/>
  <c r="AZ222" i="25"/>
  <c r="AZ222" i="25" a="1"/>
  <c r="AY222" i="25"/>
  <c r="AX222" i="25" s="1" a="1"/>
  <c r="AX222" i="25" s="1"/>
  <c r="AW222" i="25"/>
  <c r="AV222" i="25" a="1"/>
  <c r="AV222" i="25" s="1"/>
  <c r="AU222" i="25"/>
  <c r="AT222" i="25" a="1"/>
  <c r="AT222" i="25" s="1"/>
  <c r="AS222" i="25"/>
  <c r="AR222" i="25" s="1" a="1"/>
  <c r="AR222" i="25" s="1"/>
  <c r="AQ222" i="25"/>
  <c r="AP222" i="25" s="1" a="1"/>
  <c r="AP222" i="25" s="1"/>
  <c r="AO222" i="25"/>
  <c r="AN222" i="25" s="1" a="1"/>
  <c r="AN222" i="25" s="1"/>
  <c r="BO217" i="25"/>
  <c r="BN217" i="25" s="1" a="1"/>
  <c r="BN217" i="25" s="1"/>
  <c r="BM217" i="25"/>
  <c r="BL217" i="25" a="1"/>
  <c r="BL217" i="25" s="1"/>
  <c r="BK217" i="25"/>
  <c r="BJ217" i="25" a="1"/>
  <c r="BJ217" i="25" s="1"/>
  <c r="BI217" i="25"/>
  <c r="BH217" i="25" a="1"/>
  <c r="BH217" i="25" s="1"/>
  <c r="BG217" i="25"/>
  <c r="BF217" i="25" s="1" a="1"/>
  <c r="BF217" i="25" s="1"/>
  <c r="BE217" i="25"/>
  <c r="BD217" i="25" s="1" a="1"/>
  <c r="BD217" i="25" s="1"/>
  <c r="BC217" i="25"/>
  <c r="BB217" i="25" a="1"/>
  <c r="BB217" i="25" s="1"/>
  <c r="BA217" i="25"/>
  <c r="AZ217" i="25" a="1"/>
  <c r="AZ217" i="25" s="1"/>
  <c r="AY217" i="25"/>
  <c r="AX217" i="25" s="1" a="1"/>
  <c r="AX217" i="25" s="1"/>
  <c r="AW217" i="25"/>
  <c r="AV217" i="25" a="1"/>
  <c r="AV217" i="25" s="1"/>
  <c r="AU217" i="25"/>
  <c r="AT217" i="25" a="1"/>
  <c r="AT217" i="25" s="1"/>
  <c r="AS217" i="25"/>
  <c r="AR217" i="25" a="1"/>
  <c r="AR217" i="25" s="1"/>
  <c r="AQ217" i="25"/>
  <c r="AP217" i="25" a="1"/>
  <c r="AP217" i="25" s="1"/>
  <c r="AO217" i="25"/>
  <c r="AN217" i="25" s="1" a="1"/>
  <c r="AN217" i="25" s="1"/>
  <c r="BO212" i="25"/>
  <c r="BN212" i="25" a="1"/>
  <c r="BN212" i="25" s="1"/>
  <c r="BM212" i="25"/>
  <c r="BL212" i="25" a="1"/>
  <c r="BL212" i="25" s="1"/>
  <c r="BK212" i="25"/>
  <c r="BJ212" i="25" s="1" a="1"/>
  <c r="BJ212" i="25"/>
  <c r="BI212" i="25"/>
  <c r="BH212" i="25" s="1" a="1"/>
  <c r="BH212" i="25" s="1"/>
  <c r="BG212" i="25"/>
  <c r="BF212" i="25" s="1" a="1"/>
  <c r="BF212" i="25" s="1"/>
  <c r="BE212" i="25"/>
  <c r="BD212" i="25" a="1"/>
  <c r="BD212" i="25" s="1"/>
  <c r="BC212" i="25"/>
  <c r="BB212" i="25" a="1"/>
  <c r="BB212" i="25" s="1"/>
  <c r="BA212" i="25"/>
  <c r="AZ212" i="25" s="1" a="1"/>
  <c r="AZ212" i="25" s="1"/>
  <c r="AY212" i="25"/>
  <c r="AX212" i="25" a="1"/>
  <c r="AX212" i="25" s="1"/>
  <c r="AW212" i="25"/>
  <c r="AV212" i="25" s="1" a="1"/>
  <c r="AV212" i="25" s="1"/>
  <c r="AU212" i="25"/>
  <c r="AT212" i="25" s="1" a="1"/>
  <c r="AT212" i="25" s="1"/>
  <c r="AS212" i="25"/>
  <c r="AR212" i="25" a="1"/>
  <c r="AR212" i="25" s="1"/>
  <c r="AQ212" i="25"/>
  <c r="AP212" i="25" a="1"/>
  <c r="AP212" i="25" s="1"/>
  <c r="AO212" i="25"/>
  <c r="AN212" i="25" s="1" a="1"/>
  <c r="AN212" i="25" s="1"/>
  <c r="BO207" i="25"/>
  <c r="BN207" i="25" s="1" a="1"/>
  <c r="BN207" i="25" s="1"/>
  <c r="BM207" i="25"/>
  <c r="BL207" i="25" a="1"/>
  <c r="BL207" i="25" s="1"/>
  <c r="BK207" i="25"/>
  <c r="BJ207" i="25" a="1"/>
  <c r="BJ207" i="25" s="1"/>
  <c r="BI207" i="25"/>
  <c r="BH207" i="25" s="1" a="1"/>
  <c r="BH207" i="25" s="1"/>
  <c r="BG207" i="25"/>
  <c r="BF207" i="25" s="1" a="1"/>
  <c r="BF207" i="25"/>
  <c r="BE207" i="25"/>
  <c r="BD207" i="25" a="1"/>
  <c r="BD207" i="25" s="1"/>
  <c r="BC207" i="25"/>
  <c r="BB207" i="25" a="1"/>
  <c r="BB207" i="25" s="1"/>
  <c r="BA207" i="25"/>
  <c r="AZ207" i="25" s="1" a="1"/>
  <c r="AZ207" i="25" s="1"/>
  <c r="AY207" i="25"/>
  <c r="AX207" i="25" s="1" a="1"/>
  <c r="AX207" i="25" s="1"/>
  <c r="AW207" i="25"/>
  <c r="AV207" i="25" a="1"/>
  <c r="AV207" i="25" s="1"/>
  <c r="AU207" i="25"/>
  <c r="AT207" i="25" a="1"/>
  <c r="AT207" i="25" s="1"/>
  <c r="AS207" i="25"/>
  <c r="AR207" i="25" s="1" a="1"/>
  <c r="AR207" i="25" s="1"/>
  <c r="AQ207" i="25"/>
  <c r="AP207" i="25" s="1" a="1"/>
  <c r="AP207" i="25" s="1"/>
  <c r="AO207" i="25"/>
  <c r="AN207" i="25" a="1"/>
  <c r="AN207" i="25" s="1"/>
  <c r="BO202" i="25"/>
  <c r="BN202" i="25" a="1"/>
  <c r="BN202" i="25" s="1"/>
  <c r="BM202" i="25"/>
  <c r="BL202" i="25" s="1" a="1"/>
  <c r="BL202" i="25" s="1"/>
  <c r="BK202" i="25"/>
  <c r="BJ202" i="25" s="1" a="1"/>
  <c r="BJ202" i="25"/>
  <c r="BI202" i="25"/>
  <c r="BH202" i="25" a="1"/>
  <c r="BH202" i="25" s="1"/>
  <c r="BG202" i="25"/>
  <c r="BF202" i="25" a="1"/>
  <c r="BF202" i="25" s="1"/>
  <c r="BE202" i="25"/>
  <c r="BD202" i="25" s="1" a="1"/>
  <c r="BD202" i="25" s="1"/>
  <c r="BC202" i="25"/>
  <c r="BB202" i="25" s="1" a="1"/>
  <c r="BB202" i="25" s="1"/>
  <c r="BA202" i="25"/>
  <c r="AZ202" i="25" a="1"/>
  <c r="AZ202" i="25" s="1"/>
  <c r="AY202" i="25"/>
  <c r="AX202" i="25" a="1"/>
  <c r="AX202" i="25" s="1"/>
  <c r="AW202" i="25"/>
  <c r="AV202" i="25" s="1" a="1"/>
  <c r="AV202" i="25" s="1"/>
  <c r="AU202" i="25"/>
  <c r="AT202" i="25" s="1" a="1"/>
  <c r="AT202" i="25" s="1"/>
  <c r="AS202" i="25"/>
  <c r="AR202" i="25" a="1"/>
  <c r="AR202" i="25" s="1"/>
  <c r="AQ202" i="25"/>
  <c r="AP202" i="25" a="1"/>
  <c r="AP202" i="25" s="1"/>
  <c r="AO202" i="25"/>
  <c r="AN202" i="25" s="1" a="1"/>
  <c r="AN202" i="25" s="1"/>
  <c r="BO197" i="25"/>
  <c r="BN197" i="25" s="1" a="1"/>
  <c r="BN197" i="25"/>
  <c r="BM197" i="25"/>
  <c r="BL197" i="25" a="1"/>
  <c r="BL197" i="25" s="1"/>
  <c r="BK197" i="25"/>
  <c r="BJ197" i="25" a="1"/>
  <c r="BJ197" i="25" s="1"/>
  <c r="BI197" i="25"/>
  <c r="BH197" i="25" s="1" a="1"/>
  <c r="BH197" i="25" s="1"/>
  <c r="BG197" i="25"/>
  <c r="BF197" i="25" s="1" a="1"/>
  <c r="BF197" i="25" s="1"/>
  <c r="BE197" i="25"/>
  <c r="BD197" i="25" a="1"/>
  <c r="BD197" i="25" s="1"/>
  <c r="BC197" i="25"/>
  <c r="BB197" i="25" a="1"/>
  <c r="BB197" i="25" s="1"/>
  <c r="BA197" i="25"/>
  <c r="AZ197" i="25" s="1" a="1"/>
  <c r="AZ197" i="25" s="1"/>
  <c r="AY197" i="25"/>
  <c r="AX197" i="25" s="1" a="1"/>
  <c r="AX197" i="25" s="1"/>
  <c r="AW197" i="25"/>
  <c r="AV197" i="25" a="1"/>
  <c r="AV197" i="25" s="1"/>
  <c r="AU197" i="25"/>
  <c r="AT197" i="25" a="1"/>
  <c r="AT197" i="25" s="1"/>
  <c r="AS197" i="25"/>
  <c r="AR197" i="25" s="1" a="1"/>
  <c r="AR197" i="25" s="1"/>
  <c r="AQ197" i="25"/>
  <c r="AP197" i="25" s="1" a="1"/>
  <c r="AP197" i="25"/>
  <c r="AO197" i="25"/>
  <c r="AN197" i="25" a="1"/>
  <c r="AN197" i="25" s="1"/>
  <c r="BO192" i="25"/>
  <c r="BN192" i="25" a="1"/>
  <c r="BN192" i="25" s="1"/>
  <c r="BM192" i="25"/>
  <c r="BL192" i="25" s="1" a="1"/>
  <c r="BL192" i="25" s="1"/>
  <c r="BK192" i="25"/>
  <c r="BJ192" i="25" s="1" a="1"/>
  <c r="BJ192" i="25" s="1"/>
  <c r="BI192" i="25"/>
  <c r="BH192" i="25" a="1"/>
  <c r="BH192" i="25" s="1"/>
  <c r="BG192" i="25"/>
  <c r="BF192" i="25"/>
  <c r="BF192" i="25" a="1"/>
  <c r="BE192" i="25"/>
  <c r="BD192" i="25" s="1" a="1"/>
  <c r="BD192" i="25" s="1"/>
  <c r="BC192" i="25"/>
  <c r="BB192" i="25" s="1" a="1"/>
  <c r="BB192" i="25" s="1"/>
  <c r="BA192" i="25"/>
  <c r="AZ192" i="25" a="1"/>
  <c r="AZ192" i="25" s="1"/>
  <c r="AY192" i="25"/>
  <c r="AX192" i="25" a="1"/>
  <c r="AX192" i="25" s="1"/>
  <c r="AW192" i="25"/>
  <c r="AV192" i="25" s="1" a="1"/>
  <c r="AV192" i="25" s="1"/>
  <c r="AU192" i="25"/>
  <c r="AT192" i="25" s="1" a="1"/>
  <c r="AT192" i="25"/>
  <c r="AS192" i="25"/>
  <c r="AR192" i="25" a="1"/>
  <c r="AR192" i="25" s="1"/>
  <c r="AQ192" i="25"/>
  <c r="AP192" i="25" a="1"/>
  <c r="AP192" i="25" s="1"/>
  <c r="AO192" i="25"/>
  <c r="AN192" i="25" s="1" a="1"/>
  <c r="AN192" i="25" s="1"/>
  <c r="BO187" i="25"/>
  <c r="BN187" i="25" s="1" a="1"/>
  <c r="BN187" i="25" s="1"/>
  <c r="BM187" i="25"/>
  <c r="BL187" i="25" a="1"/>
  <c r="BL187" i="25" s="1"/>
  <c r="BK187" i="25"/>
  <c r="BJ187" i="25" a="1"/>
  <c r="BJ187" i="25" s="1"/>
  <c r="BI187" i="25"/>
  <c r="BH187" i="25" s="1" a="1"/>
  <c r="BH187" i="25" s="1"/>
  <c r="BG187" i="25"/>
  <c r="BF187" i="25" s="1" a="1"/>
  <c r="BF187" i="25" s="1"/>
  <c r="BE187" i="25"/>
  <c r="BD187" i="25" a="1"/>
  <c r="BD187" i="25" s="1"/>
  <c r="BC187" i="25"/>
  <c r="BB187" i="25" a="1"/>
  <c r="BB187" i="25" s="1"/>
  <c r="BA187" i="25"/>
  <c r="AZ187" i="25" s="1" a="1"/>
  <c r="AZ187" i="25" s="1"/>
  <c r="AY187" i="25"/>
  <c r="AX187" i="25" s="1" a="1"/>
  <c r="AX187" i="25"/>
  <c r="AW187" i="25"/>
  <c r="AV187" i="25" a="1"/>
  <c r="AV187" i="25" s="1"/>
  <c r="AU187" i="25"/>
  <c r="AT187" i="25" a="1"/>
  <c r="AT187" i="25" s="1"/>
  <c r="AS187" i="25"/>
  <c r="AR187" i="25" s="1" a="1"/>
  <c r="AR187" i="25" s="1"/>
  <c r="AQ187" i="25"/>
  <c r="AP187" i="25" s="1" a="1"/>
  <c r="AP187" i="25" s="1"/>
  <c r="AO187" i="25"/>
  <c r="AN187" i="25" a="1"/>
  <c r="AN187" i="25" s="1"/>
  <c r="BO182" i="25"/>
  <c r="BN182" i="25" a="1"/>
  <c r="BN182" i="25" s="1"/>
  <c r="BM182" i="25"/>
  <c r="BL182" i="25" s="1" a="1"/>
  <c r="BL182" i="25" s="1"/>
  <c r="BK182" i="25"/>
  <c r="BJ182" i="25" s="1" a="1"/>
  <c r="BJ182" i="25" s="1"/>
  <c r="BI182" i="25"/>
  <c r="BH182" i="25" a="1"/>
  <c r="BH182" i="25" s="1"/>
  <c r="BG182" i="25"/>
  <c r="BF182" i="25" a="1"/>
  <c r="BF182" i="25" s="1"/>
  <c r="BE182" i="25"/>
  <c r="BD182" i="25" s="1" a="1"/>
  <c r="BD182" i="25" s="1"/>
  <c r="BC182" i="25"/>
  <c r="BB182" i="25" s="1" a="1"/>
  <c r="BB182" i="25"/>
  <c r="BA182" i="25"/>
  <c r="AZ182" i="25" a="1"/>
  <c r="AZ182" i="25" s="1"/>
  <c r="AY182" i="25"/>
  <c r="AX182" i="25" a="1"/>
  <c r="AX182" i="25" s="1"/>
  <c r="AW182" i="25"/>
  <c r="AV182" i="25" s="1" a="1"/>
  <c r="AV182" i="25" s="1"/>
  <c r="AU182" i="25"/>
  <c r="AT182" i="25" s="1" a="1"/>
  <c r="AT182" i="25" s="1"/>
  <c r="AS182" i="25"/>
  <c r="AR182" i="25" a="1"/>
  <c r="AR182" i="25" s="1"/>
  <c r="AQ182" i="25"/>
  <c r="AP182" i="25"/>
  <c r="AP182" i="25" a="1"/>
  <c r="AO182" i="25"/>
  <c r="AN182" i="25" s="1" a="1"/>
  <c r="AN182" i="25" s="1"/>
  <c r="BO177" i="25"/>
  <c r="BN177" i="25" s="1" a="1"/>
  <c r="BN177" i="25" s="1"/>
  <c r="BM177" i="25"/>
  <c r="BL177" i="25" a="1"/>
  <c r="BL177" i="25" s="1"/>
  <c r="BK177" i="25"/>
  <c r="BJ177" i="25" a="1"/>
  <c r="BJ177" i="25" s="1"/>
  <c r="BI177" i="25"/>
  <c r="BH177" i="25" s="1" a="1"/>
  <c r="BH177" i="25" s="1"/>
  <c r="BG177" i="25"/>
  <c r="BF177" i="25" s="1" a="1"/>
  <c r="BF177" i="25"/>
  <c r="BE177" i="25"/>
  <c r="BD177" i="25" a="1"/>
  <c r="BD177" i="25" s="1"/>
  <c r="BC177" i="25"/>
  <c r="BB177" i="25" a="1"/>
  <c r="BB177" i="25" s="1"/>
  <c r="BA177" i="25"/>
  <c r="AZ177" i="25" s="1" a="1"/>
  <c r="AZ177" i="25" s="1"/>
  <c r="AY177" i="25"/>
  <c r="AX177" i="25" s="1" a="1"/>
  <c r="AX177" i="25" s="1"/>
  <c r="AW177" i="25"/>
  <c r="AV177" i="25" a="1"/>
  <c r="AV177" i="25" s="1"/>
  <c r="AU177" i="25"/>
  <c r="AT177" i="25" a="1"/>
  <c r="AT177" i="25" s="1"/>
  <c r="AS177" i="25"/>
  <c r="AR177" i="25" s="1" a="1"/>
  <c r="AR177" i="25" s="1"/>
  <c r="AQ177" i="25"/>
  <c r="AP177" i="25" s="1" a="1"/>
  <c r="AP177" i="25" s="1"/>
  <c r="AO177" i="25"/>
  <c r="AN177" i="25" a="1"/>
  <c r="AN177" i="25" s="1"/>
  <c r="BO172" i="25"/>
  <c r="BN172" i="25" a="1"/>
  <c r="BN172" i="25" s="1"/>
  <c r="BM172" i="25"/>
  <c r="BL172" i="25" s="1" a="1"/>
  <c r="BL172" i="25" s="1"/>
  <c r="BK172" i="25"/>
  <c r="BJ172" i="25" s="1" a="1"/>
  <c r="BJ172" i="25"/>
  <c r="BI172" i="25"/>
  <c r="BH172" i="25" a="1"/>
  <c r="BH172" i="25" s="1"/>
  <c r="BG172" i="25"/>
  <c r="BF172" i="25" a="1"/>
  <c r="BF172" i="25" s="1"/>
  <c r="BE172" i="25"/>
  <c r="BD172" i="25" s="1" a="1"/>
  <c r="BD172" i="25" s="1"/>
  <c r="BC172" i="25"/>
  <c r="BB172" i="25" s="1" a="1"/>
  <c r="BB172" i="25" s="1"/>
  <c r="BA172" i="25"/>
  <c r="AZ172" i="25" a="1"/>
  <c r="AZ172" i="25" s="1"/>
  <c r="AY172" i="25"/>
  <c r="AX172" i="25" a="1"/>
  <c r="AX172" i="25" s="1"/>
  <c r="AW172" i="25"/>
  <c r="AV172" i="25" s="1" a="1"/>
  <c r="AV172" i="25" s="1"/>
  <c r="AU172" i="25"/>
  <c r="AT172" i="25" s="1" a="1"/>
  <c r="AT172" i="25" s="1"/>
  <c r="AS172" i="25"/>
  <c r="AR172" i="25" a="1"/>
  <c r="AR172" i="25" s="1"/>
  <c r="AQ172" i="25"/>
  <c r="AP172" i="25" a="1"/>
  <c r="AP172" i="25" s="1"/>
  <c r="AO172" i="25"/>
  <c r="AN172" i="25" s="1" a="1"/>
  <c r="AN172" i="25" s="1"/>
  <c r="BO167" i="25"/>
  <c r="BN167" i="25" s="1" a="1"/>
  <c r="BN167" i="25"/>
  <c r="BM167" i="25"/>
  <c r="BL167" i="25" a="1"/>
  <c r="BL167" i="25" s="1"/>
  <c r="BK167" i="25"/>
  <c r="BJ167" i="25" a="1"/>
  <c r="BJ167" i="25" s="1"/>
  <c r="BI167" i="25"/>
  <c r="BH167" i="25" s="1" a="1"/>
  <c r="BH167" i="25" s="1"/>
  <c r="BG167" i="25"/>
  <c r="BF167" i="25" s="1" a="1"/>
  <c r="BF167" i="25"/>
  <c r="BE167" i="25"/>
  <c r="BD167" i="25" a="1"/>
  <c r="BD167" i="25" s="1"/>
  <c r="BC167" i="25"/>
  <c r="BB167" i="25"/>
  <c r="BB167" i="25" a="1"/>
  <c r="BA167" i="25"/>
  <c r="AZ167" i="25" s="1" a="1"/>
  <c r="AZ167" i="25"/>
  <c r="AY167" i="25"/>
  <c r="AX167" i="25" s="1" a="1"/>
  <c r="AX167" i="25" s="1"/>
  <c r="AW167" i="25"/>
  <c r="AV167" i="25" a="1"/>
  <c r="AV167" i="25" s="1"/>
  <c r="AU167" i="25"/>
  <c r="AT167" i="25" a="1"/>
  <c r="AT167" i="25" s="1"/>
  <c r="AS167" i="25"/>
  <c r="AR167" i="25" s="1" a="1"/>
  <c r="AR167" i="25" s="1"/>
  <c r="AQ167" i="25"/>
  <c r="AP167" i="25" s="1" a="1"/>
  <c r="AP167" i="25" s="1"/>
  <c r="AO167" i="25"/>
  <c r="AN167" i="25" a="1"/>
  <c r="AN167" i="25" s="1"/>
  <c r="BO162" i="25"/>
  <c r="BN162" i="25" a="1"/>
  <c r="BN162" i="25" s="1"/>
  <c r="BM162" i="25"/>
  <c r="BL162" i="25" s="1" a="1"/>
  <c r="BL162" i="25" s="1"/>
  <c r="BK162" i="25"/>
  <c r="BJ162" i="25" s="1" a="1"/>
  <c r="BJ162" i="25"/>
  <c r="BI162" i="25"/>
  <c r="BH162" i="25" a="1"/>
  <c r="BH162" i="25" s="1"/>
  <c r="BG162" i="25"/>
  <c r="BF162" i="25" a="1"/>
  <c r="BF162" i="25" s="1"/>
  <c r="BE162" i="25"/>
  <c r="BD162" i="25" s="1" a="1"/>
  <c r="BD162" i="25" s="1"/>
  <c r="BC162" i="25"/>
  <c r="BB162" i="25" s="1" a="1"/>
  <c r="BB162" i="25"/>
  <c r="BA162" i="25"/>
  <c r="AZ162" i="25" a="1"/>
  <c r="AZ162" i="25" s="1"/>
  <c r="AY162" i="25"/>
  <c r="AX162" i="25"/>
  <c r="AX162" i="25" a="1"/>
  <c r="AW162" i="25"/>
  <c r="AV162" i="25" s="1" a="1"/>
  <c r="AV162" i="25"/>
  <c r="AU162" i="25"/>
  <c r="AT162" i="25"/>
  <c r="AT162" i="25" a="1"/>
  <c r="AS162" i="25"/>
  <c r="AR162" i="25" a="1"/>
  <c r="AR162" i="25" s="1"/>
  <c r="AQ162" i="25"/>
  <c r="AP162" i="25" a="1"/>
  <c r="AP162" i="25" s="1"/>
  <c r="AO162" i="25"/>
  <c r="AN162" i="25" s="1" a="1"/>
  <c r="AN162" i="25" s="1"/>
  <c r="BO157" i="25"/>
  <c r="BN157" i="25"/>
  <c r="BN157" i="25" a="1"/>
  <c r="BM157" i="25"/>
  <c r="BL157" i="25" a="1"/>
  <c r="BL157" i="25" s="1"/>
  <c r="BK157" i="25"/>
  <c r="BJ157" i="25"/>
  <c r="BJ157" i="25" a="1"/>
  <c r="BI157" i="25"/>
  <c r="BH157" i="25" s="1" a="1"/>
  <c r="BH157" i="25"/>
  <c r="BG157" i="25"/>
  <c r="BF157" i="25"/>
  <c r="BF157" i="25" a="1"/>
  <c r="BE157" i="25"/>
  <c r="BD157" i="25" a="1"/>
  <c r="BD157" i="25" s="1"/>
  <c r="BC157" i="25"/>
  <c r="BB157" i="25" a="1"/>
  <c r="BB157" i="25" s="1"/>
  <c r="BA157" i="25"/>
  <c r="AZ157" i="25" s="1" a="1"/>
  <c r="AZ157" i="25" s="1"/>
  <c r="AY157" i="25"/>
  <c r="AX157" i="25"/>
  <c r="AX157" i="25" a="1"/>
  <c r="AW157" i="25"/>
  <c r="AV157" i="25" a="1"/>
  <c r="AV157" i="25" s="1"/>
  <c r="AU157" i="25"/>
  <c r="AT157" i="25"/>
  <c r="AT157" i="25" a="1"/>
  <c r="AS157" i="25"/>
  <c r="AR157" i="25" s="1" a="1"/>
  <c r="AR157" i="25"/>
  <c r="AQ157" i="25"/>
  <c r="AP157" i="25"/>
  <c r="AP157" i="25" a="1"/>
  <c r="AO157" i="25"/>
  <c r="AN157" i="25" a="1"/>
  <c r="AN157" i="25" s="1"/>
  <c r="BO152" i="25"/>
  <c r="BN152" i="25" a="1"/>
  <c r="BN152" i="25" s="1"/>
  <c r="BM152" i="25"/>
  <c r="BL152" i="25" s="1" a="1"/>
  <c r="BL152" i="25" s="1"/>
  <c r="BK152" i="25"/>
  <c r="BJ152" i="25"/>
  <c r="BJ152" i="25" a="1"/>
  <c r="BI152" i="25"/>
  <c r="BH152" i="25" a="1"/>
  <c r="BH152" i="25" s="1"/>
  <c r="BG152" i="25"/>
  <c r="BF152" i="25"/>
  <c r="BF152" i="25" a="1"/>
  <c r="BE152" i="25"/>
  <c r="BD152" i="25" s="1" a="1"/>
  <c r="BD152" i="25"/>
  <c r="BC152" i="25"/>
  <c r="BB152" i="25"/>
  <c r="BB152" i="25" a="1"/>
  <c r="BA152" i="25"/>
  <c r="AZ152" i="25" a="1"/>
  <c r="AZ152" i="25" s="1"/>
  <c r="AY152" i="25"/>
  <c r="AX152" i="25" a="1"/>
  <c r="AX152" i="25" s="1"/>
  <c r="AW152" i="25"/>
  <c r="AV152" i="25" s="1" a="1"/>
  <c r="AV152" i="25" s="1"/>
  <c r="AU152" i="25"/>
  <c r="AT152" i="25"/>
  <c r="AT152" i="25" a="1"/>
  <c r="AS152" i="25"/>
  <c r="AR152" i="25" a="1"/>
  <c r="AR152" i="25" s="1"/>
  <c r="AQ152" i="25"/>
  <c r="AP152" i="25"/>
  <c r="AP152" i="25" a="1"/>
  <c r="AO152" i="25"/>
  <c r="AN152" i="25" s="1" a="1"/>
  <c r="AN152" i="25" s="1"/>
  <c r="BO147" i="25"/>
  <c r="BN147" i="25"/>
  <c r="BN147" i="25" a="1"/>
  <c r="BM147" i="25"/>
  <c r="BL147" i="25" a="1"/>
  <c r="BL147" i="25" s="1"/>
  <c r="BK147" i="25"/>
  <c r="BJ147" i="25" a="1"/>
  <c r="BJ147" i="25" s="1"/>
  <c r="BI147" i="25"/>
  <c r="BH147" i="25" s="1" a="1"/>
  <c r="BH147" i="25" s="1"/>
  <c r="BG147" i="25"/>
  <c r="BF147" i="25"/>
  <c r="BF147" i="25" a="1"/>
  <c r="BE147" i="25"/>
  <c r="BD147" i="25" a="1"/>
  <c r="BD147" i="25" s="1"/>
  <c r="BC147" i="25"/>
  <c r="BB147" i="25"/>
  <c r="BB147" i="25" a="1"/>
  <c r="BA147" i="25"/>
  <c r="AZ147" i="25" s="1" a="1"/>
  <c r="AZ147" i="25"/>
  <c r="AY147" i="25"/>
  <c r="AX147" i="25"/>
  <c r="AX147" i="25" a="1"/>
  <c r="AW147" i="25"/>
  <c r="AV147" i="25" a="1"/>
  <c r="AV147" i="25" s="1"/>
  <c r="AU147" i="25"/>
  <c r="AT147" i="25" a="1"/>
  <c r="AT147" i="25" s="1"/>
  <c r="AS147" i="25"/>
  <c r="AR147" i="25" s="1" a="1"/>
  <c r="AR147" i="25" s="1"/>
  <c r="AQ147" i="25"/>
  <c r="AP147" i="25"/>
  <c r="AP147" i="25" a="1"/>
  <c r="AO147" i="25"/>
  <c r="AN147" i="25" a="1"/>
  <c r="AN147" i="25" s="1"/>
  <c r="BO142" i="25"/>
  <c r="BN142" i="25"/>
  <c r="BN142" i="25" a="1"/>
  <c r="BM142" i="25"/>
  <c r="BL142" i="25" s="1" a="1"/>
  <c r="BL142" i="25"/>
  <c r="BK142" i="25"/>
  <c r="BJ142" i="25"/>
  <c r="BJ142" i="25" a="1"/>
  <c r="BI142" i="25"/>
  <c r="BH142" i="25" a="1"/>
  <c r="BH142" i="25" s="1"/>
  <c r="BG142" i="25"/>
  <c r="BF142" i="25" a="1"/>
  <c r="BF142" i="25" s="1"/>
  <c r="BE142" i="25"/>
  <c r="BD142" i="25" s="1" a="1"/>
  <c r="BD142" i="25" s="1"/>
  <c r="BC142" i="25"/>
  <c r="BB142" i="25"/>
  <c r="BB142" i="25" a="1"/>
  <c r="BA142" i="25"/>
  <c r="AZ142" i="25" a="1"/>
  <c r="AZ142" i="25" s="1"/>
  <c r="AY142" i="25"/>
  <c r="AX142" i="25"/>
  <c r="AX142" i="25" a="1"/>
  <c r="AW142" i="25"/>
  <c r="AV142" i="25" s="1" a="1"/>
  <c r="AV142" i="25" s="1"/>
  <c r="AU142" i="25"/>
  <c r="AT142" i="25"/>
  <c r="AT142" i="25" a="1"/>
  <c r="AS142" i="25"/>
  <c r="AR142" i="25" a="1"/>
  <c r="AR142" i="25" s="1"/>
  <c r="AQ142" i="25"/>
  <c r="AP142" i="25" a="1"/>
  <c r="AP142" i="25" s="1"/>
  <c r="AO142" i="25"/>
  <c r="AN142" i="25" s="1" a="1"/>
  <c r="AN142" i="25" s="1"/>
  <c r="BO137" i="25"/>
  <c r="BN137" i="25"/>
  <c r="BN137" i="25" a="1"/>
  <c r="BM137" i="25"/>
  <c r="BL137" i="25" a="1"/>
  <c r="BL137" i="25" s="1"/>
  <c r="BK137" i="25"/>
  <c r="BJ137" i="25"/>
  <c r="BJ137" i="25" a="1"/>
  <c r="BI137" i="25"/>
  <c r="BH137" i="25" s="1" a="1"/>
  <c r="BH137" i="25"/>
  <c r="BG137" i="25"/>
  <c r="BF137" i="25"/>
  <c r="BF137" i="25" a="1"/>
  <c r="BE137" i="25"/>
  <c r="BD137" i="25" a="1"/>
  <c r="BD137" i="25" s="1"/>
  <c r="BC137" i="25"/>
  <c r="BB137" i="25" a="1"/>
  <c r="BB137" i="25" s="1"/>
  <c r="BA137" i="25"/>
  <c r="AZ137" i="25" s="1" a="1"/>
  <c r="AZ137" i="25" s="1"/>
  <c r="AY137" i="25"/>
  <c r="AX137" i="25"/>
  <c r="AX137" i="25" a="1"/>
  <c r="AW137" i="25"/>
  <c r="AV137" i="25" a="1"/>
  <c r="AV137" i="25" s="1"/>
  <c r="AU137" i="25"/>
  <c r="AT137" i="25"/>
  <c r="AT137" i="25" a="1"/>
  <c r="AS137" i="25"/>
  <c r="AR137" i="25" s="1" a="1"/>
  <c r="AR137" i="25"/>
  <c r="AQ137" i="25"/>
  <c r="AP137" i="25"/>
  <c r="AP137" i="25" a="1"/>
  <c r="AO137" i="25"/>
  <c r="AN137" i="25" a="1"/>
  <c r="AN137" i="25" s="1"/>
  <c r="BO132" i="25"/>
  <c r="BN132" i="25"/>
  <c r="BN132" i="25" a="1"/>
  <c r="BM132" i="25"/>
  <c r="BL132" i="25" s="1" a="1"/>
  <c r="BL132" i="25" s="1"/>
  <c r="BK132" i="25"/>
  <c r="BJ132" i="25" a="1"/>
  <c r="BJ132" i="25" s="1"/>
  <c r="BI132" i="25"/>
  <c r="BH132" i="25" a="1"/>
  <c r="BH132" i="25" s="1"/>
  <c r="BG132" i="25"/>
  <c r="BF132" i="25"/>
  <c r="BF132" i="25" a="1"/>
  <c r="BE132" i="25"/>
  <c r="BD132" i="25" s="1" a="1"/>
  <c r="BD132" i="25"/>
  <c r="BC132" i="25"/>
  <c r="BB132" i="25"/>
  <c r="BB132" i="25" a="1"/>
  <c r="BA132" i="25"/>
  <c r="AZ132" i="25" a="1"/>
  <c r="AZ132" i="25" s="1"/>
  <c r="AY132" i="25"/>
  <c r="AX132" i="25" a="1"/>
  <c r="AX132" i="25" s="1"/>
  <c r="AW132" i="25"/>
  <c r="AV132" i="25" s="1" a="1"/>
  <c r="AV132" i="25" s="1"/>
  <c r="AU132" i="25"/>
  <c r="AT132" i="25"/>
  <c r="AT132" i="25" a="1"/>
  <c r="AS132" i="25"/>
  <c r="AR132" i="25" a="1"/>
  <c r="AR132" i="25" s="1"/>
  <c r="AQ132" i="25"/>
  <c r="AP132" i="25"/>
  <c r="AP132" i="25" a="1"/>
  <c r="AO132" i="25"/>
  <c r="AN132" i="25" s="1" a="1"/>
  <c r="AN132" i="25"/>
  <c r="BO127" i="25"/>
  <c r="BN127" i="25" a="1"/>
  <c r="BN127" i="25" s="1"/>
  <c r="BM127" i="25"/>
  <c r="BL127" i="25" a="1"/>
  <c r="BL127" i="25" s="1"/>
  <c r="BK127" i="25"/>
  <c r="BJ127" i="25" a="1"/>
  <c r="BJ127" i="25" s="1"/>
  <c r="BI127" i="25"/>
  <c r="BH127" i="25" s="1" a="1"/>
  <c r="BH127" i="25" s="1"/>
  <c r="BG127" i="25"/>
  <c r="BF127" i="25" a="1"/>
  <c r="BF127" i="25" s="1"/>
  <c r="BE127" i="25"/>
  <c r="BD127" i="25" a="1"/>
  <c r="BD127" i="25" s="1"/>
  <c r="BC127" i="25"/>
  <c r="BB127" i="25"/>
  <c r="BB127" i="25" a="1"/>
  <c r="BA127" i="25"/>
  <c r="AZ127" i="25" s="1" a="1"/>
  <c r="AZ127" i="25"/>
  <c r="AY127" i="25"/>
  <c r="AX127" i="25"/>
  <c r="AX127" i="25" a="1"/>
  <c r="AW127" i="25"/>
  <c r="AV127" i="25" a="1"/>
  <c r="AV127" i="25" s="1"/>
  <c r="AU127" i="25"/>
  <c r="AT127" i="25"/>
  <c r="AT127" i="25" a="1"/>
  <c r="AS127" i="25"/>
  <c r="AR127" i="25" s="1" a="1"/>
  <c r="AR127" i="25" s="1"/>
  <c r="AQ127" i="25"/>
  <c r="AP127" i="25" a="1"/>
  <c r="AP127" i="25" s="1"/>
  <c r="AO127" i="25"/>
  <c r="AN127" i="25" a="1"/>
  <c r="AN127" i="25" s="1"/>
  <c r="BO122" i="25"/>
  <c r="BN122" i="25"/>
  <c r="BN122" i="25" a="1"/>
  <c r="BM122" i="25"/>
  <c r="BL122" i="25" s="1" a="1"/>
  <c r="BL122" i="25"/>
  <c r="BK122" i="25"/>
  <c r="BJ122" i="25"/>
  <c r="BJ122" i="25" a="1"/>
  <c r="BI122" i="25"/>
  <c r="BH122" i="25" a="1"/>
  <c r="BH122" i="25" s="1"/>
  <c r="BG122" i="25"/>
  <c r="BF122" i="25" a="1"/>
  <c r="BF122" i="25" s="1"/>
  <c r="BE122" i="25"/>
  <c r="BD122" i="25" s="1" a="1"/>
  <c r="BD122" i="25"/>
  <c r="BC122" i="25"/>
  <c r="BB122" i="25" a="1"/>
  <c r="BB122" i="25" s="1"/>
  <c r="BA122" i="25"/>
  <c r="AZ122" i="25" a="1"/>
  <c r="AZ122" i="25" s="1"/>
  <c r="AY122" i="25"/>
  <c r="AX122" i="25"/>
  <c r="AX122" i="25" a="1"/>
  <c r="AW122" i="25"/>
  <c r="AV122" i="25" s="1" a="1"/>
  <c r="AV122" i="25"/>
  <c r="AU122" i="25"/>
  <c r="AT122" i="25" a="1"/>
  <c r="AT122" i="25" s="1"/>
  <c r="AS122" i="25"/>
  <c r="AR122" i="25" a="1"/>
  <c r="AR122" i="25" s="1"/>
  <c r="AQ122" i="25"/>
  <c r="AP122" i="25" a="1"/>
  <c r="AP122" i="25" s="1"/>
  <c r="AO122" i="25"/>
  <c r="AN122" i="25" s="1" a="1"/>
  <c r="AN122" i="25" s="1"/>
  <c r="BO97" i="25"/>
  <c r="BN97" i="25" a="1"/>
  <c r="BN97" i="25" s="1"/>
  <c r="BM97" i="25"/>
  <c r="BL97" i="25" a="1"/>
  <c r="BL97" i="25" s="1"/>
  <c r="BK97" i="25"/>
  <c r="BJ97" i="25" a="1"/>
  <c r="BJ97" i="25" s="1"/>
  <c r="BI97" i="25"/>
  <c r="BH97" i="25" s="1" a="1"/>
  <c r="BH97" i="25"/>
  <c r="BG97" i="25"/>
  <c r="BF97" i="25"/>
  <c r="BF97" i="25" a="1"/>
  <c r="BE97" i="25"/>
  <c r="BD97" i="25" a="1"/>
  <c r="BD97" i="25" s="1"/>
  <c r="BC97" i="25"/>
  <c r="BB97" i="25" a="1"/>
  <c r="BB97" i="25" s="1"/>
  <c r="BA97" i="25"/>
  <c r="AZ97" i="25" s="1" a="1"/>
  <c r="AZ97" i="25" s="1"/>
  <c r="AY97" i="25"/>
  <c r="AX97" i="25" a="1"/>
  <c r="AX97" i="25" s="1"/>
  <c r="AW97" i="25"/>
  <c r="AV97" i="25" a="1"/>
  <c r="AV97" i="25" s="1"/>
  <c r="AU97" i="25"/>
  <c r="AT97" i="25" a="1"/>
  <c r="AT97" i="25" s="1"/>
  <c r="AS97" i="25"/>
  <c r="AR97" i="25" s="1" a="1"/>
  <c r="AR97" i="25" s="1"/>
  <c r="AQ97" i="25"/>
  <c r="AP97" i="25"/>
  <c r="AP97" i="25" a="1"/>
  <c r="AO97" i="25"/>
  <c r="AN97" i="25" a="1"/>
  <c r="AN97" i="25" s="1"/>
  <c r="BO92" i="25"/>
  <c r="BN92" i="25" a="1"/>
  <c r="BN92" i="25" s="1"/>
  <c r="BM92" i="25"/>
  <c r="BL92" i="25" s="1" a="1"/>
  <c r="BL92" i="25"/>
  <c r="BK92" i="25"/>
  <c r="BJ92" i="25"/>
  <c r="BJ92" i="25" a="1"/>
  <c r="BI92" i="25"/>
  <c r="BH92" i="25" a="1"/>
  <c r="BH92" i="25" s="1"/>
  <c r="BG92" i="25"/>
  <c r="BF92" i="25"/>
  <c r="BF92" i="25" a="1"/>
  <c r="BE92" i="25"/>
  <c r="BD92" i="25" s="1" a="1"/>
  <c r="BD92" i="25"/>
  <c r="BC92" i="25"/>
  <c r="BB92" i="25" a="1"/>
  <c r="BB92" i="25" s="1"/>
  <c r="BA92" i="25"/>
  <c r="AZ92" i="25" s="1" a="1"/>
  <c r="AZ92" i="25" s="1"/>
  <c r="AY92" i="25"/>
  <c r="AX92" i="25"/>
  <c r="AX92" i="25" a="1"/>
  <c r="AW92" i="25"/>
  <c r="AV92" i="25" s="1" a="1"/>
  <c r="AV92" i="25"/>
  <c r="AU92" i="25"/>
  <c r="AT92" i="25" a="1"/>
  <c r="AT92" i="25" s="1"/>
  <c r="AS92" i="25"/>
  <c r="AR92" i="25" s="1" a="1"/>
  <c r="AR92" i="25" s="1"/>
  <c r="AQ92" i="25"/>
  <c r="AP92" i="25" a="1"/>
  <c r="AP92" i="25" s="1"/>
  <c r="AO92" i="25"/>
  <c r="AN92" i="25" s="1" a="1"/>
  <c r="AN92" i="25" s="1"/>
  <c r="BO87" i="25"/>
  <c r="BN87" i="25" a="1"/>
  <c r="BN87" i="25" s="1"/>
  <c r="BM87" i="25"/>
  <c r="BL87" i="25" a="1"/>
  <c r="BL87" i="25" s="1"/>
  <c r="BK87" i="25"/>
  <c r="BJ87" i="25" a="1"/>
  <c r="BJ87" i="25" s="1"/>
  <c r="BI87" i="25"/>
  <c r="BH87" i="25" s="1" a="1"/>
  <c r="BH87" i="25" s="1"/>
  <c r="BG87" i="25"/>
  <c r="BF87" i="25" a="1"/>
  <c r="BF87" i="25" s="1"/>
  <c r="BE87" i="25"/>
  <c r="BD87" i="25" s="1" a="1"/>
  <c r="BD87" i="25" s="1"/>
  <c r="BC87" i="25"/>
  <c r="BB87" i="25"/>
  <c r="BB87" i="25" a="1"/>
  <c r="BA87" i="25"/>
  <c r="AZ87" i="25" s="1" a="1"/>
  <c r="AZ87" i="25"/>
  <c r="AY87" i="25"/>
  <c r="AX87" i="25" a="1"/>
  <c r="AX87" i="25" s="1"/>
  <c r="AW87" i="25"/>
  <c r="AV87" i="25" a="1"/>
  <c r="AV87" i="25" s="1"/>
  <c r="AU87" i="25"/>
  <c r="AT87" i="25" a="1"/>
  <c r="AT87" i="25" s="1"/>
  <c r="AS87" i="25"/>
  <c r="AR87" i="25" s="1" a="1"/>
  <c r="AR87" i="25"/>
  <c r="AQ87" i="25"/>
  <c r="AP87" i="25"/>
  <c r="AP87" i="25" a="1"/>
  <c r="AO87" i="25"/>
  <c r="AN87" i="25" a="1"/>
  <c r="AN87" i="25" s="1"/>
  <c r="BO82" i="25"/>
  <c r="BN82" i="25"/>
  <c r="BN82" i="25" a="1"/>
  <c r="BM82" i="25"/>
  <c r="BL82" i="25" s="1" a="1"/>
  <c r="BL82" i="25" s="1"/>
  <c r="BK82" i="25"/>
  <c r="BJ82" i="25"/>
  <c r="BJ82" i="25" a="1"/>
  <c r="BI82" i="25"/>
  <c r="BH82" i="25" a="1"/>
  <c r="BH82" i="25" s="1"/>
  <c r="BG82" i="25"/>
  <c r="BF82" i="25" a="1"/>
  <c r="BF82" i="25" s="1"/>
  <c r="BE82" i="25"/>
  <c r="BD82" i="25" s="1" a="1"/>
  <c r="BD82" i="25" s="1"/>
  <c r="BC82" i="25"/>
  <c r="BB82" i="25" a="1"/>
  <c r="BB82" i="25" s="1"/>
  <c r="BA82" i="25"/>
  <c r="AZ82" i="25" a="1"/>
  <c r="AZ82" i="25" s="1"/>
  <c r="AY82" i="25"/>
  <c r="AX82" i="25" a="1"/>
  <c r="AX82" i="25" s="1"/>
  <c r="AW82" i="25"/>
  <c r="AV82" i="25" s="1" a="1"/>
  <c r="AV82" i="25" s="1"/>
  <c r="AU82" i="25"/>
  <c r="AT82" i="25" a="1"/>
  <c r="AT82" i="25" s="1"/>
  <c r="AS82" i="25"/>
  <c r="AR82" i="25" s="1" a="1"/>
  <c r="AR82" i="25" s="1"/>
  <c r="AQ82" i="25"/>
  <c r="AP82" i="25" a="1"/>
  <c r="AP82" i="25" s="1"/>
  <c r="AO82" i="25"/>
  <c r="AN82" i="25" s="1" a="1"/>
  <c r="AN82" i="25"/>
  <c r="BO77" i="25"/>
  <c r="BN77" i="25"/>
  <c r="BN77" i="25" a="1"/>
  <c r="BM77" i="25"/>
  <c r="BL77" i="25"/>
  <c r="BL77" i="25" a="1"/>
  <c r="BK77" i="25"/>
  <c r="BJ77" i="25" a="1"/>
  <c r="BJ77" i="25" s="1"/>
  <c r="BI77" i="25"/>
  <c r="BH77" i="25" s="1" a="1"/>
  <c r="BH77" i="25"/>
  <c r="BG77" i="25"/>
  <c r="BF77" i="25" a="1"/>
  <c r="BF77" i="25" s="1"/>
  <c r="BE77" i="25"/>
  <c r="BD77" i="25" a="1"/>
  <c r="BD77" i="25" s="1"/>
  <c r="BC77" i="25"/>
  <c r="BB77" i="25" a="1"/>
  <c r="BB77" i="25" s="1"/>
  <c r="BA77" i="25"/>
  <c r="AZ77" i="25" s="1" a="1"/>
  <c r="AZ77" i="25" s="1"/>
  <c r="AY77" i="25"/>
  <c r="AX77" i="25" a="1"/>
  <c r="AX77" i="25" s="1"/>
  <c r="AW77" i="25"/>
  <c r="AV77" i="25" s="1" a="1"/>
  <c r="AV77" i="25" s="1"/>
  <c r="AU77" i="25"/>
  <c r="AT77" i="25"/>
  <c r="AT77" i="25" a="1"/>
  <c r="AS77" i="25"/>
  <c r="AR77" i="25" s="1" a="1"/>
  <c r="AR77" i="25"/>
  <c r="AQ77" i="25"/>
  <c r="AP77" i="25"/>
  <c r="AP77" i="25" a="1"/>
  <c r="AO77" i="25"/>
  <c r="AN77" i="25" s="1" a="1"/>
  <c r="AN77" i="25"/>
  <c r="BO72" i="25"/>
  <c r="BN72" i="25"/>
  <c r="BN72" i="25" a="1"/>
  <c r="BM72" i="25"/>
  <c r="BL72" i="25" s="1" a="1"/>
  <c r="BL72" i="25"/>
  <c r="BK72" i="25"/>
  <c r="BJ72" i="25" a="1"/>
  <c r="BJ72" i="25" s="1"/>
  <c r="BI72" i="25"/>
  <c r="BH72" i="25" s="1" a="1"/>
  <c r="BH72" i="25" s="1"/>
  <c r="BG72" i="25"/>
  <c r="BF72" i="25" a="1"/>
  <c r="BF72" i="25" s="1"/>
  <c r="BE72" i="25"/>
  <c r="BD72" i="25" s="1" a="1"/>
  <c r="BD72" i="25" s="1"/>
  <c r="BC72" i="25"/>
  <c r="BB72" i="25" a="1"/>
  <c r="BB72" i="25" s="1"/>
  <c r="BA72" i="25"/>
  <c r="AZ72" i="25" s="1" a="1"/>
  <c r="AZ72" i="25" s="1"/>
  <c r="AY72" i="25"/>
  <c r="AX72" i="25" a="1"/>
  <c r="AX72" i="25" s="1"/>
  <c r="AW72" i="25"/>
  <c r="AV72" i="25" s="1" a="1"/>
  <c r="AV72" i="25" s="1"/>
  <c r="AU72" i="25"/>
  <c r="AT72" i="25" a="1"/>
  <c r="AT72" i="25" s="1"/>
  <c r="AS72" i="25"/>
  <c r="AR72" i="25" a="1"/>
  <c r="AR72" i="25" s="1"/>
  <c r="AQ72" i="25"/>
  <c r="AP72" i="25"/>
  <c r="AP72" i="25" a="1"/>
  <c r="AO72" i="25"/>
  <c r="AN72" i="25" s="1" a="1"/>
  <c r="AN72" i="25"/>
  <c r="BO67" i="25"/>
  <c r="BN67" i="25" a="1"/>
  <c r="BN67" i="25" s="1"/>
  <c r="BM67" i="25"/>
  <c r="BL67" i="25" s="1" a="1"/>
  <c r="BL67" i="25" s="1"/>
  <c r="BK67" i="25"/>
  <c r="BJ67" i="25" a="1"/>
  <c r="BJ67" i="25" s="1"/>
  <c r="BI67" i="25"/>
  <c r="BH67" i="25" s="1" a="1"/>
  <c r="BH67" i="25"/>
  <c r="BG67" i="25"/>
  <c r="BF67" i="25"/>
  <c r="BF67" i="25" a="1"/>
  <c r="BE67" i="25"/>
  <c r="BD67" i="25" a="1"/>
  <c r="BD67" i="25" s="1"/>
  <c r="BC67" i="25"/>
  <c r="BB67" i="25" a="1"/>
  <c r="BB67" i="25" s="1"/>
  <c r="BA67" i="25"/>
  <c r="AZ67" i="25" s="1" a="1"/>
  <c r="AZ67" i="25" s="1"/>
  <c r="AY67" i="25"/>
  <c r="AX67" i="25" s="1" a="1"/>
  <c r="AX67" i="25" s="1"/>
  <c r="AW67" i="25"/>
  <c r="AV67" i="25" a="1"/>
  <c r="AV67" i="25" s="1"/>
  <c r="AU67" i="25"/>
  <c r="AT67" i="25" a="1"/>
  <c r="AT67" i="25" s="1"/>
  <c r="AS67" i="25"/>
  <c r="AR67" i="25" s="1" a="1"/>
  <c r="AR67" i="25" s="1"/>
  <c r="AQ67" i="25"/>
  <c r="AP67" i="25" s="1" a="1"/>
  <c r="AP67" i="25" s="1"/>
  <c r="AO67" i="25"/>
  <c r="AN67" i="25" a="1"/>
  <c r="AN67" i="25" s="1"/>
  <c r="BO62" i="25"/>
  <c r="BN62" i="25" s="1" a="1"/>
  <c r="BN62" i="25" s="1"/>
  <c r="BM62" i="25"/>
  <c r="BL62" i="25" s="1" a="1"/>
  <c r="BL62" i="25" s="1"/>
  <c r="BK62" i="25"/>
  <c r="BJ62" i="25" s="1" a="1"/>
  <c r="BJ62" i="25" s="1"/>
  <c r="BI62" i="25"/>
  <c r="BH62" i="25" a="1"/>
  <c r="BH62" i="25" s="1"/>
  <c r="BG62" i="25"/>
  <c r="BF62" i="25" a="1"/>
  <c r="BF62" i="25" s="1"/>
  <c r="BE62" i="25"/>
  <c r="BD62" i="25" s="1" a="1"/>
  <c r="BD62" i="25" s="1"/>
  <c r="BC62" i="25"/>
  <c r="BB62" i="25" s="1" a="1"/>
  <c r="BB62" i="25" s="1"/>
  <c r="BA62" i="25"/>
  <c r="AZ62" i="25" a="1"/>
  <c r="AZ62" i="25" s="1"/>
  <c r="AY62" i="25"/>
  <c r="AX62" i="25" a="1"/>
  <c r="AX62" i="25" s="1"/>
  <c r="AW62" i="25"/>
  <c r="AV62" i="25" s="1" a="1"/>
  <c r="AV62" i="25" s="1"/>
  <c r="AU62" i="25"/>
  <c r="AT62" i="25" s="1" a="1"/>
  <c r="AT62" i="25" s="1"/>
  <c r="AS62" i="25"/>
  <c r="AR62" i="25" a="1"/>
  <c r="AR62" i="25" s="1"/>
  <c r="AQ62" i="25"/>
  <c r="AP62" i="25" s="1" a="1"/>
  <c r="AP62" i="25" s="1"/>
  <c r="AO62" i="25"/>
  <c r="AN62" i="25" s="1" a="1"/>
  <c r="AN62" i="25" s="1"/>
  <c r="BO57" i="25"/>
  <c r="BN57" i="25" s="1" a="1"/>
  <c r="BN57" i="25" s="1"/>
  <c r="BM57" i="25"/>
  <c r="BL57" i="25" a="1"/>
  <c r="BL57" i="25" s="1"/>
  <c r="BK57" i="25"/>
  <c r="BJ57" i="25" a="1"/>
  <c r="BJ57" i="25" s="1"/>
  <c r="BI57" i="25"/>
  <c r="BH57" i="25" s="1" a="1"/>
  <c r="BH57" i="25" s="1"/>
  <c r="BG57" i="25"/>
  <c r="BF57" i="25" s="1" a="1"/>
  <c r="BF57" i="25" s="1"/>
  <c r="BE57" i="25"/>
  <c r="BD57" i="25" a="1"/>
  <c r="BD57" i="25" s="1"/>
  <c r="BC57" i="25"/>
  <c r="BB57" i="25" a="1"/>
  <c r="BB57" i="25" s="1"/>
  <c r="BA57" i="25"/>
  <c r="AZ57" i="25" s="1" a="1"/>
  <c r="AZ57" i="25" s="1"/>
  <c r="AY57" i="25"/>
  <c r="AX57" i="25" s="1" a="1"/>
  <c r="AX57" i="25" s="1"/>
  <c r="AW57" i="25"/>
  <c r="AV57" i="25" a="1"/>
  <c r="AV57" i="25" s="1"/>
  <c r="AU57" i="25"/>
  <c r="AT57" i="25" s="1" a="1"/>
  <c r="AT57" i="25" s="1"/>
  <c r="AS57" i="25"/>
  <c r="AR57" i="25" s="1" a="1"/>
  <c r="AR57" i="25" s="1"/>
  <c r="AQ57" i="25"/>
  <c r="AP57" i="25" s="1" a="1"/>
  <c r="AP57" i="25" s="1"/>
  <c r="AO57" i="25"/>
  <c r="AN57" i="25" a="1"/>
  <c r="AN57" i="25" s="1"/>
  <c r="BO52" i="25"/>
  <c r="BN52" i="25" a="1"/>
  <c r="BN52" i="25" s="1"/>
  <c r="BM52" i="25"/>
  <c r="BL52" i="25" s="1" a="1"/>
  <c r="BL52" i="25" s="1"/>
  <c r="BK52" i="25"/>
  <c r="BJ52" i="25" s="1" a="1"/>
  <c r="BJ52" i="25" s="1"/>
  <c r="BI52" i="25"/>
  <c r="BH52" i="25" a="1"/>
  <c r="BH52" i="25" s="1"/>
  <c r="BG52" i="25"/>
  <c r="BF52" i="25" a="1"/>
  <c r="BF52" i="25" s="1"/>
  <c r="BE52" i="25"/>
  <c r="BD52" i="25" s="1" a="1"/>
  <c r="BD52" i="25" s="1"/>
  <c r="BC52" i="25"/>
  <c r="BB52" i="25" s="1" a="1"/>
  <c r="BB52" i="25" s="1"/>
  <c r="BA52" i="25"/>
  <c r="AZ52" i="25" a="1"/>
  <c r="AZ52" i="25" s="1"/>
  <c r="AY52" i="25"/>
  <c r="AX52" i="25" s="1" a="1"/>
  <c r="AX52" i="25" s="1"/>
  <c r="AW52" i="25"/>
  <c r="AV52" i="25" s="1" a="1"/>
  <c r="AV52" i="25" s="1"/>
  <c r="AU52" i="25"/>
  <c r="AT52" i="25" s="1" a="1"/>
  <c r="AT52" i="25" s="1"/>
  <c r="AS52" i="25"/>
  <c r="AR52" i="25" a="1"/>
  <c r="AR52" i="25" s="1"/>
  <c r="AQ52" i="25"/>
  <c r="AP52" i="25" a="1"/>
  <c r="AP52" i="25" s="1"/>
  <c r="AO52" i="25"/>
  <c r="AN52" i="25" s="1" a="1"/>
  <c r="AN52" i="25" s="1"/>
  <c r="BO47" i="25"/>
  <c r="BN47" i="25" s="1" a="1"/>
  <c r="BN47" i="25" s="1"/>
  <c r="BM47" i="25"/>
  <c r="BL47" i="25" a="1"/>
  <c r="BL47" i="25" s="1"/>
  <c r="BK47" i="25"/>
  <c r="BJ47" i="25" a="1"/>
  <c r="BJ47" i="25" s="1"/>
  <c r="BI47" i="25"/>
  <c r="BH47" i="25" s="1" a="1"/>
  <c r="BH47" i="25" s="1"/>
  <c r="BG47" i="25"/>
  <c r="BF47" i="25" s="1" a="1"/>
  <c r="BF47" i="25" s="1"/>
  <c r="BE47" i="25"/>
  <c r="BD47" i="25" a="1"/>
  <c r="BD47" i="25" s="1"/>
  <c r="BC47" i="25"/>
  <c r="BB47" i="25" s="1" a="1"/>
  <c r="BB47" i="25" s="1"/>
  <c r="BA47" i="25"/>
  <c r="AZ47" i="25" s="1" a="1"/>
  <c r="AZ47" i="25" s="1"/>
  <c r="AY47" i="25"/>
  <c r="AX47" i="25" s="1" a="1"/>
  <c r="AX47" i="25" s="1"/>
  <c r="AW47" i="25"/>
  <c r="AV47" i="25" a="1"/>
  <c r="AV47" i="25" s="1"/>
  <c r="AU47" i="25"/>
  <c r="AT47" i="25" a="1"/>
  <c r="AT47" i="25" s="1"/>
  <c r="AS47" i="25"/>
  <c r="AR47" i="25" s="1" a="1"/>
  <c r="AR47" i="25" s="1"/>
  <c r="AQ47" i="25"/>
  <c r="AP47" i="25" s="1" a="1"/>
  <c r="AP47" i="25" s="1"/>
  <c r="AO47" i="25"/>
  <c r="AN47" i="25" a="1"/>
  <c r="AN47" i="25" s="1"/>
  <c r="BO42" i="25"/>
  <c r="BN42" i="25" a="1"/>
  <c r="BN42" i="25" s="1"/>
  <c r="BM42" i="25"/>
  <c r="BL42" i="25" s="1" a="1"/>
  <c r="BL42" i="25" s="1"/>
  <c r="BK42" i="25"/>
  <c r="BJ42" i="25" s="1" a="1"/>
  <c r="BJ42" i="25" s="1"/>
  <c r="BI42" i="25"/>
  <c r="BH42" i="25" a="1"/>
  <c r="BH42" i="25" s="1"/>
  <c r="BG42" i="25"/>
  <c r="BF42" i="25" s="1" a="1"/>
  <c r="BF42" i="25" s="1"/>
  <c r="BE42" i="25"/>
  <c r="BD42" i="25" s="1" a="1"/>
  <c r="BD42" i="25" s="1"/>
  <c r="BC42" i="25"/>
  <c r="BB42" i="25" s="1" a="1"/>
  <c r="BB42" i="25" s="1"/>
  <c r="BA42" i="25"/>
  <c r="AZ42" i="25" a="1"/>
  <c r="AZ42" i="25" s="1"/>
  <c r="AY42" i="25"/>
  <c r="AX42" i="25" a="1"/>
  <c r="AX42" i="25" s="1"/>
  <c r="AW42" i="25"/>
  <c r="AV42" i="25" s="1" a="1"/>
  <c r="AV42" i="25" s="1"/>
  <c r="AU42" i="25"/>
  <c r="AT42" i="25" s="1" a="1"/>
  <c r="AT42" i="25" s="1"/>
  <c r="AS42" i="25"/>
  <c r="AR42" i="25" a="1"/>
  <c r="AR42" i="25" s="1"/>
  <c r="AQ42" i="25"/>
  <c r="AP42" i="25" a="1"/>
  <c r="AP42" i="25" s="1"/>
  <c r="AO42" i="25"/>
  <c r="AN42" i="25" s="1" a="1"/>
  <c r="AN42" i="25" s="1"/>
  <c r="BO37" i="25"/>
  <c r="BN37" i="25" s="1" a="1"/>
  <c r="BN37" i="25" s="1"/>
  <c r="BM37" i="25"/>
  <c r="BL37" i="25" a="1"/>
  <c r="BL37" i="25" s="1"/>
  <c r="BK37" i="25"/>
  <c r="BJ37" i="25" s="1" a="1"/>
  <c r="BJ37" i="25" s="1"/>
  <c r="BI37" i="25"/>
  <c r="BH37" i="25" s="1" a="1"/>
  <c r="BH37" i="25" s="1"/>
  <c r="BG37" i="25"/>
  <c r="BF37" i="25" s="1" a="1"/>
  <c r="BF37" i="25" s="1"/>
  <c r="BE37" i="25"/>
  <c r="BD37" i="25" a="1"/>
  <c r="BD37" i="25" s="1"/>
  <c r="BC37" i="25"/>
  <c r="BB37" i="25" a="1"/>
  <c r="BB37" i="25" s="1"/>
  <c r="BA37" i="25"/>
  <c r="AZ37" i="25" s="1" a="1"/>
  <c r="AZ37" i="25" s="1"/>
  <c r="AY37" i="25"/>
  <c r="AX37" i="25" s="1" a="1"/>
  <c r="AX37" i="25" s="1"/>
  <c r="AW37" i="25"/>
  <c r="AV37" i="25" a="1"/>
  <c r="AV37" i="25" s="1"/>
  <c r="AU37" i="25"/>
  <c r="AT37" i="25" a="1"/>
  <c r="AT37" i="25" s="1"/>
  <c r="AS37" i="25"/>
  <c r="AR37" i="25" s="1" a="1"/>
  <c r="AR37" i="25" s="1"/>
  <c r="AQ37" i="25"/>
  <c r="AP37" i="25" s="1" a="1"/>
  <c r="AP37" i="25" s="1"/>
  <c r="AO37" i="25"/>
  <c r="AN37" i="25" a="1"/>
  <c r="AN37" i="25" s="1"/>
  <c r="BO32" i="25"/>
  <c r="BN32" i="25" s="1" a="1"/>
  <c r="BN32" i="25" s="1"/>
  <c r="BM32" i="25"/>
  <c r="BL32" i="25" s="1" a="1"/>
  <c r="BL32" i="25" s="1"/>
  <c r="BK32" i="25"/>
  <c r="BJ32" i="25" s="1" a="1"/>
  <c r="BJ32" i="25" s="1"/>
  <c r="BI32" i="25"/>
  <c r="BH32" i="25" a="1"/>
  <c r="BH32" i="25" s="1"/>
  <c r="BG32" i="25"/>
  <c r="BF32" i="25" a="1"/>
  <c r="BF32" i="25" s="1"/>
  <c r="BE32" i="25"/>
  <c r="BD32" i="25" s="1" a="1"/>
  <c r="BD32" i="25" s="1"/>
  <c r="BC32" i="25"/>
  <c r="BB32" i="25" s="1" a="1"/>
  <c r="BB32" i="25" s="1"/>
  <c r="BA32" i="25"/>
  <c r="AZ32" i="25" a="1"/>
  <c r="AZ32" i="25" s="1"/>
  <c r="AY32" i="25"/>
  <c r="AX32" i="25" a="1"/>
  <c r="AX32" i="25" s="1"/>
  <c r="AW32" i="25"/>
  <c r="AV32" i="25" s="1" a="1"/>
  <c r="AV32" i="25" s="1"/>
  <c r="AU32" i="25"/>
  <c r="AT32" i="25" s="1" a="1"/>
  <c r="AT32" i="25" s="1"/>
  <c r="AS32" i="25"/>
  <c r="AR32" i="25" a="1"/>
  <c r="AR32" i="25" s="1"/>
  <c r="AQ32" i="25"/>
  <c r="AP32" i="25" s="1" a="1"/>
  <c r="AP32" i="25" s="1"/>
  <c r="AO32" i="25"/>
  <c r="AN32" i="25" s="1" a="1"/>
  <c r="AN32" i="25" s="1"/>
  <c r="BO27" i="25"/>
  <c r="BN27" i="25" s="1" a="1"/>
  <c r="BN27" i="25" s="1"/>
  <c r="BM27" i="25"/>
  <c r="BL27" i="25" a="1"/>
  <c r="BL27" i="25" s="1"/>
  <c r="BK27" i="25"/>
  <c r="BJ27" i="25" a="1"/>
  <c r="BJ27" i="25" s="1"/>
  <c r="BI27" i="25"/>
  <c r="BH27" i="25" s="1" a="1"/>
  <c r="BH27" i="25" s="1"/>
  <c r="BG27" i="25"/>
  <c r="BF27" i="25" s="1" a="1"/>
  <c r="BF27" i="25" s="1"/>
  <c r="BE27" i="25"/>
  <c r="BD27" i="25" a="1"/>
  <c r="BD27" i="25" s="1"/>
  <c r="BC27" i="25"/>
  <c r="BB27" i="25" a="1"/>
  <c r="BB27" i="25" s="1"/>
  <c r="BA27" i="25"/>
  <c r="AZ27" i="25" s="1" a="1"/>
  <c r="AZ27" i="25" s="1"/>
  <c r="AY27" i="25"/>
  <c r="AX27" i="25" s="1" a="1"/>
  <c r="AX27" i="25" s="1"/>
  <c r="AW27" i="25"/>
  <c r="AV27" i="25" a="1"/>
  <c r="AV27" i="25" s="1"/>
  <c r="AU27" i="25"/>
  <c r="AT27" i="25" s="1" a="1"/>
  <c r="AT27" i="25" s="1"/>
  <c r="AS27" i="25"/>
  <c r="AR27" i="25" s="1" a="1"/>
  <c r="AR27" i="25" s="1"/>
  <c r="AQ27" i="25"/>
  <c r="AP27" i="25" s="1" a="1"/>
  <c r="AP27" i="25" s="1"/>
  <c r="AO27" i="25"/>
  <c r="AN27" i="25" a="1"/>
  <c r="AN27" i="25" s="1"/>
  <c r="BO22" i="25"/>
  <c r="BN22" i="25" a="1"/>
  <c r="BN22" i="25" s="1"/>
  <c r="BM22" i="25"/>
  <c r="BL22" i="25" s="1" a="1"/>
  <c r="BL22" i="25" s="1"/>
  <c r="BK22" i="25"/>
  <c r="BJ22" i="25" s="1" a="1"/>
  <c r="BJ22" i="25" s="1"/>
  <c r="BI22" i="25"/>
  <c r="BH22" i="25" a="1"/>
  <c r="BH22" i="25" s="1"/>
  <c r="BG22" i="25"/>
  <c r="BF22" i="25" a="1"/>
  <c r="BF22" i="25" s="1"/>
  <c r="BE22" i="25"/>
  <c r="BD22" i="25" s="1" a="1"/>
  <c r="BD22" i="25" s="1"/>
  <c r="BC22" i="25"/>
  <c r="BB22" i="25" s="1" a="1"/>
  <c r="BB22" i="25" s="1"/>
  <c r="BA22" i="25"/>
  <c r="AZ22" i="25" a="1"/>
  <c r="AZ22" i="25" s="1"/>
  <c r="AY22" i="25"/>
  <c r="AX22" i="25" s="1" a="1"/>
  <c r="AX22" i="25" s="1"/>
  <c r="AW22" i="25"/>
  <c r="AV22" i="25" s="1" a="1"/>
  <c r="AV22" i="25" s="1"/>
  <c r="AU22" i="25"/>
  <c r="AT22" i="25" s="1" a="1"/>
  <c r="AT22" i="25" s="1"/>
  <c r="AS22" i="25"/>
  <c r="AR22" i="25" a="1"/>
  <c r="AR22" i="25" s="1"/>
  <c r="AQ22" i="25"/>
  <c r="AP22" i="25" a="1"/>
  <c r="AP22" i="25" s="1"/>
  <c r="AO22" i="25"/>
  <c r="AN22" i="25" s="1" a="1"/>
  <c r="AN22" i="25" s="1"/>
  <c r="BO17" i="25"/>
  <c r="BN17" i="25" s="1" a="1"/>
  <c r="BN17" i="25" s="1"/>
  <c r="BM17" i="25"/>
  <c r="BL17" i="25" a="1"/>
  <c r="BL17" i="25" s="1"/>
  <c r="BK17" i="25"/>
  <c r="BJ17" i="25" a="1"/>
  <c r="BJ17" i="25" s="1"/>
  <c r="BI17" i="25"/>
  <c r="BH17" i="25" s="1" a="1"/>
  <c r="BH17" i="25" s="1"/>
  <c r="BG17" i="25"/>
  <c r="BF17" i="25" s="1" a="1"/>
  <c r="BF17" i="25" s="1"/>
  <c r="BE17" i="25"/>
  <c r="BD17" i="25" a="1"/>
  <c r="BD17" i="25" s="1"/>
  <c r="BC17" i="25"/>
  <c r="BB17" i="25" s="1" a="1"/>
  <c r="BB17" i="25" s="1"/>
  <c r="BA17" i="25"/>
  <c r="AZ17" i="25" s="1" a="1"/>
  <c r="AZ17" i="25" s="1"/>
  <c r="AY17" i="25"/>
  <c r="AX17" i="25" s="1" a="1"/>
  <c r="AX17" i="25" s="1"/>
  <c r="AW17" i="25"/>
  <c r="AV17" i="25" a="1"/>
  <c r="AV17" i="25" s="1"/>
  <c r="AU17" i="25"/>
  <c r="AT17" i="25" a="1"/>
  <c r="AT17" i="25" s="1"/>
  <c r="AS17" i="25"/>
  <c r="AR17" i="25" s="1" a="1"/>
  <c r="AR17" i="25" s="1"/>
  <c r="AQ17" i="25"/>
  <c r="AP17" i="25" s="1" a="1"/>
  <c r="AP17" i="25" s="1"/>
  <c r="AO17" i="25"/>
  <c r="AN17" i="25" a="1"/>
  <c r="AN17" i="25" s="1"/>
  <c r="BO12" i="25"/>
  <c r="BN12" i="25" a="1"/>
  <c r="BN12" i="25" s="1"/>
  <c r="BM12" i="25"/>
  <c r="BL12" i="25" s="1" a="1"/>
  <c r="BL12" i="25" s="1"/>
  <c r="BK12" i="25"/>
  <c r="BJ12" i="25" s="1" a="1"/>
  <c r="BJ12" i="25" s="1"/>
  <c r="BI12" i="25"/>
  <c r="BH12" i="25" a="1"/>
  <c r="BH12" i="25" s="1"/>
  <c r="BG12" i="25"/>
  <c r="BF12" i="25" s="1" a="1"/>
  <c r="BF12" i="25" s="1"/>
  <c r="BE12" i="25"/>
  <c r="BD12" i="25" s="1" a="1"/>
  <c r="BD12" i="25" s="1"/>
  <c r="BC12" i="25"/>
  <c r="BB12" i="25" s="1" a="1"/>
  <c r="BB12" i="25" s="1"/>
  <c r="BA12" i="25"/>
  <c r="AZ12" i="25" a="1"/>
  <c r="AZ12" i="25" s="1"/>
  <c r="AY12" i="25"/>
  <c r="AX12" i="25" a="1"/>
  <c r="AX12" i="25" s="1"/>
  <c r="AW12" i="25"/>
  <c r="AV12" i="25" s="1" a="1"/>
  <c r="AV12" i="25" s="1"/>
  <c r="AU12" i="25"/>
  <c r="AT12" i="25" s="1" a="1"/>
  <c r="AT12" i="25" s="1"/>
  <c r="AS12" i="25"/>
  <c r="AR12" i="25" a="1"/>
  <c r="AR12" i="25" s="1"/>
  <c r="AQ12" i="25"/>
  <c r="AP12" i="25" a="1"/>
  <c r="AP12" i="25" s="1"/>
  <c r="AO12" i="25"/>
  <c r="AN12" i="25" s="1" a="1"/>
  <c r="AN12" i="25" s="1"/>
  <c r="BO7" i="25"/>
  <c r="BN7" i="25" s="1" a="1"/>
  <c r="BN7" i="25" s="1"/>
  <c r="BM7" i="25"/>
  <c r="BL7" i="25" a="1"/>
  <c r="BL7" i="25" s="1"/>
  <c r="BK7" i="25"/>
  <c r="BJ7" i="25" s="1" a="1"/>
  <c r="BJ7" i="25" s="1"/>
  <c r="BI7" i="25"/>
  <c r="BH7" i="25" s="1" a="1"/>
  <c r="BH7" i="25" s="1"/>
  <c r="BG7" i="25"/>
  <c r="BF7" i="25" s="1" a="1"/>
  <c r="BF7" i="25" s="1"/>
  <c r="BE7" i="25"/>
  <c r="BD7" i="25" a="1"/>
  <c r="BD7" i="25" s="1"/>
  <c r="BC7" i="25"/>
  <c r="BB7" i="25" a="1"/>
  <c r="BB7" i="25" s="1"/>
  <c r="BA7" i="25"/>
  <c r="AZ7" i="25" s="1" a="1"/>
  <c r="AZ7" i="25" s="1"/>
  <c r="AY7" i="25"/>
  <c r="AX7" i="25" s="1" a="1"/>
  <c r="AX7" i="25" s="1"/>
  <c r="AW7" i="25"/>
  <c r="AV7" i="25" a="1"/>
  <c r="AV7" i="25" s="1"/>
  <c r="AU7" i="25"/>
  <c r="AT7" i="25" a="1"/>
  <c r="AT7" i="25" s="1"/>
  <c r="AS7" i="25"/>
  <c r="AR7" i="25" s="1" a="1"/>
  <c r="AR7" i="25" s="1"/>
  <c r="AQ7" i="25"/>
  <c r="AP7" i="25" a="1"/>
  <c r="AP7" i="25" s="1"/>
  <c r="AO7" i="25"/>
  <c r="AN7" i="25"/>
  <c r="AN7" i="25" a="1"/>
  <c r="BO2" i="25"/>
  <c r="BN2" i="25" a="1"/>
  <c r="BN2" i="25" s="1"/>
  <c r="BM2" i="25"/>
  <c r="BL2" i="25" s="1" a="1"/>
  <c r="BL2" i="25" s="1"/>
  <c r="BK2" i="25"/>
  <c r="BJ2" i="25" a="1"/>
  <c r="BJ2" i="25" s="1"/>
  <c r="BI2" i="25"/>
  <c r="BH2" i="25" a="1"/>
  <c r="BH2" i="25" s="1"/>
  <c r="BG2" i="25"/>
  <c r="BF2" i="25" s="1" a="1"/>
  <c r="BF2" i="25" s="1"/>
  <c r="BE2" i="25"/>
  <c r="BD2" i="25" a="1"/>
  <c r="BD2" i="25" s="1"/>
  <c r="BC2" i="25"/>
  <c r="BB2" i="25" s="1" a="1"/>
  <c r="BB2" i="25" s="1"/>
  <c r="BA2" i="25"/>
  <c r="AZ2" i="25"/>
  <c r="AZ2" i="25" a="1"/>
  <c r="AY2" i="25"/>
  <c r="AX2" i="25" a="1"/>
  <c r="AX2" i="25" s="1"/>
  <c r="AW2" i="25"/>
  <c r="AV2" i="25" s="1" a="1"/>
  <c r="AV2" i="25" s="1"/>
  <c r="AU2" i="25"/>
  <c r="AT2" i="25" a="1"/>
  <c r="AT2" i="25" s="1"/>
  <c r="AS2" i="25"/>
  <c r="AR2" i="25" a="1"/>
  <c r="AR2" i="25" s="1"/>
  <c r="AQ2" i="25"/>
  <c r="AP2" i="25" a="1"/>
  <c r="AP2" i="25" s="1"/>
  <c r="AO2" i="25"/>
  <c r="AN2" i="25" a="1"/>
  <c r="AN2" i="25" s="1"/>
  <c r="BO645" i="24"/>
  <c r="BN645" i="24" s="1" a="1"/>
  <c r="BN645" i="24" s="1"/>
  <c r="BM645" i="24"/>
  <c r="BL645" i="24" s="1" a="1"/>
  <c r="BL645" i="24" s="1"/>
  <c r="BK645" i="24"/>
  <c r="BJ645" i="24" a="1"/>
  <c r="BJ645" i="24" s="1"/>
  <c r="BI645" i="24"/>
  <c r="BH645" i="24" a="1"/>
  <c r="BH645" i="24" s="1"/>
  <c r="BG645" i="24"/>
  <c r="BF645" i="24" s="1" a="1"/>
  <c r="BF645" i="24" s="1"/>
  <c r="BE645" i="24"/>
  <c r="BD645" i="24" a="1"/>
  <c r="BD645" i="24" s="1"/>
  <c r="BC645" i="24"/>
  <c r="BB645" i="24" a="1"/>
  <c r="BB645" i="24" s="1"/>
  <c r="BA645" i="24"/>
  <c r="AZ645" i="24" a="1"/>
  <c r="AZ645" i="24" s="1"/>
  <c r="AY645" i="24"/>
  <c r="AX645" i="24" s="1" a="1"/>
  <c r="AX645" i="24" s="1"/>
  <c r="AW645" i="24"/>
  <c r="AV645" i="24" a="1"/>
  <c r="AV645" i="24" s="1"/>
  <c r="AU645" i="24"/>
  <c r="AT645" i="24" a="1"/>
  <c r="AT645" i="24" s="1"/>
  <c r="AS645" i="24"/>
  <c r="AR645" i="24" a="1"/>
  <c r="AR645" i="24" s="1"/>
  <c r="AQ645" i="24"/>
  <c r="AP645" i="24" s="1" a="1"/>
  <c r="AP645" i="24" s="1"/>
  <c r="AO645" i="24"/>
  <c r="AN645" i="24" a="1"/>
  <c r="AN645" i="24" s="1"/>
  <c r="BO635" i="24"/>
  <c r="BN635" i="24"/>
  <c r="BN635" i="24" a="1"/>
  <c r="BM635" i="24"/>
  <c r="BL635" i="24"/>
  <c r="BL635" i="24" a="1"/>
  <c r="BK635" i="24"/>
  <c r="BJ635" i="24" a="1"/>
  <c r="BJ635" i="24" s="1"/>
  <c r="BI635" i="24"/>
  <c r="BH635" i="24" s="1" a="1"/>
  <c r="BH635" i="24" s="1"/>
  <c r="BG635" i="24"/>
  <c r="BF635" i="24" a="1"/>
  <c r="BF635" i="24" s="1"/>
  <c r="BE635" i="24"/>
  <c r="BD635" i="24" a="1"/>
  <c r="BD635" i="24" s="1"/>
  <c r="BC635" i="24"/>
  <c r="BB635" i="24" a="1"/>
  <c r="BB635" i="24" s="1"/>
  <c r="BA635" i="24"/>
  <c r="AZ635" i="24" s="1" a="1"/>
  <c r="AZ635" i="24" s="1"/>
  <c r="AY635" i="24"/>
  <c r="AX635" i="24" a="1"/>
  <c r="AX635" i="24" s="1"/>
  <c r="AW635" i="24"/>
  <c r="AV635" i="24" a="1"/>
  <c r="AV635" i="24" s="1"/>
  <c r="AU635" i="24"/>
  <c r="AT635" i="24" a="1"/>
  <c r="AT635" i="24" s="1"/>
  <c r="AS635" i="24"/>
  <c r="AR635" i="24" s="1" a="1"/>
  <c r="AR635" i="24" s="1"/>
  <c r="AQ635" i="24"/>
  <c r="AP635" i="24" a="1"/>
  <c r="AP635" i="24" s="1"/>
  <c r="AO635" i="24"/>
  <c r="AN635" i="24" a="1"/>
  <c r="AN635" i="24" s="1"/>
  <c r="BO625" i="24"/>
  <c r="BN625" i="24" s="1" a="1"/>
  <c r="BN625" i="24" s="1"/>
  <c r="BM625" i="24"/>
  <c r="BL625" i="24" s="1" a="1"/>
  <c r="BL625" i="24" s="1"/>
  <c r="BK625" i="24"/>
  <c r="BJ625" i="24" s="1" a="1"/>
  <c r="BJ625" i="24" s="1"/>
  <c r="BI625" i="24"/>
  <c r="BH625" i="24" a="1"/>
  <c r="BH625" i="24" s="1"/>
  <c r="BG625" i="24"/>
  <c r="BF625" i="24" s="1" a="1"/>
  <c r="BF625" i="24" s="1"/>
  <c r="BE625" i="24"/>
  <c r="BD625" i="24" s="1" a="1"/>
  <c r="BD625" i="24" s="1"/>
  <c r="BC625" i="24"/>
  <c r="BB625" i="24" s="1" a="1"/>
  <c r="BB625" i="24" s="1"/>
  <c r="BA625" i="24"/>
  <c r="AZ625" i="24" a="1"/>
  <c r="AZ625" i="24" s="1"/>
  <c r="AY625" i="24"/>
  <c r="AX625" i="24" s="1" a="1"/>
  <c r="AX625" i="24" s="1"/>
  <c r="AW625" i="24"/>
  <c r="AV625" i="24" s="1" a="1"/>
  <c r="AV625" i="24" s="1"/>
  <c r="AU625" i="24"/>
  <c r="AT625" i="24" s="1" a="1"/>
  <c r="AT625" i="24" s="1"/>
  <c r="AS625" i="24"/>
  <c r="AR625" i="24" a="1"/>
  <c r="AR625" i="24" s="1"/>
  <c r="AQ625" i="24"/>
  <c r="AP625" i="24" s="1" a="1"/>
  <c r="AP625" i="24" s="1"/>
  <c r="AO625" i="24"/>
  <c r="AN625" i="24" s="1" a="1"/>
  <c r="AN625" i="24" s="1"/>
  <c r="BO615" i="24"/>
  <c r="BN615" i="24" s="1" a="1"/>
  <c r="BN615" i="24" s="1"/>
  <c r="BM615" i="24"/>
  <c r="BL615" i="24" a="1"/>
  <c r="BL615" i="24" s="1"/>
  <c r="BK615" i="24"/>
  <c r="BJ615" i="24" a="1"/>
  <c r="BJ615" i="24" s="1"/>
  <c r="BI615" i="24"/>
  <c r="BH615" i="24" a="1"/>
  <c r="BH615" i="24" s="1"/>
  <c r="BG615" i="24"/>
  <c r="BF615" i="24" s="1" a="1"/>
  <c r="BF615" i="24" s="1"/>
  <c r="BE615" i="24"/>
  <c r="BD615" i="24" a="1"/>
  <c r="BD615" i="24" s="1"/>
  <c r="BC615" i="24"/>
  <c r="BB615" i="24" a="1"/>
  <c r="BB615" i="24" s="1"/>
  <c r="BA615" i="24"/>
  <c r="AZ615" i="24" a="1"/>
  <c r="AZ615" i="24" s="1"/>
  <c r="AY615" i="24"/>
  <c r="AX615" i="24" s="1" a="1"/>
  <c r="AX615" i="24" s="1"/>
  <c r="AW615" i="24"/>
  <c r="AV615" i="24" a="1"/>
  <c r="AV615" i="24" s="1"/>
  <c r="AU615" i="24"/>
  <c r="AT615" i="24" a="1"/>
  <c r="AT615" i="24" s="1"/>
  <c r="AS615" i="24"/>
  <c r="AR615" i="24" a="1"/>
  <c r="AR615" i="24" s="1"/>
  <c r="AQ615" i="24"/>
  <c r="AP615" i="24" s="1" a="1"/>
  <c r="AP615" i="24" s="1"/>
  <c r="AO615" i="24"/>
  <c r="AN615" i="24" a="1"/>
  <c r="AN615" i="24" s="1"/>
  <c r="BO605" i="24"/>
  <c r="BN605" i="24" a="1"/>
  <c r="BN605" i="24" s="1"/>
  <c r="BM605" i="24"/>
  <c r="BL605" i="24" a="1"/>
  <c r="BL605" i="24" s="1"/>
  <c r="BK605" i="24"/>
  <c r="BJ605" i="24" a="1"/>
  <c r="BJ605" i="24" s="1"/>
  <c r="BI605" i="24"/>
  <c r="BH605" i="24" s="1" a="1"/>
  <c r="BH605" i="24" s="1"/>
  <c r="BG605" i="24"/>
  <c r="BF605" i="24" a="1"/>
  <c r="BF605" i="24" s="1"/>
  <c r="BE605" i="24"/>
  <c r="BD605" i="24" a="1"/>
  <c r="BD605" i="24" s="1"/>
  <c r="BC605" i="24"/>
  <c r="BB605" i="24" a="1"/>
  <c r="BB605" i="24" s="1"/>
  <c r="BA605" i="24"/>
  <c r="AZ605" i="24" s="1" a="1"/>
  <c r="AZ605" i="24" s="1"/>
  <c r="AY605" i="24"/>
  <c r="AX605" i="24" a="1"/>
  <c r="AX605" i="24" s="1"/>
  <c r="AW605" i="24"/>
  <c r="AV605" i="24" a="1"/>
  <c r="AV605" i="24" s="1"/>
  <c r="AU605" i="24"/>
  <c r="AT605" i="24" a="1"/>
  <c r="AT605" i="24" s="1"/>
  <c r="AS605" i="24"/>
  <c r="AR605" i="24" s="1" a="1"/>
  <c r="AR605" i="24" s="1"/>
  <c r="AQ605" i="24"/>
  <c r="AP605" i="24" a="1"/>
  <c r="AP605" i="24" s="1"/>
  <c r="AO605" i="24"/>
  <c r="AN605" i="24" a="1"/>
  <c r="AN605" i="24" s="1"/>
  <c r="BO595" i="24"/>
  <c r="BN595" i="24" s="1" a="1"/>
  <c r="BN595" i="24" s="1"/>
  <c r="BM595" i="24"/>
  <c r="BL595" i="24" s="1" a="1"/>
  <c r="BL595" i="24"/>
  <c r="BK595" i="24"/>
  <c r="BJ595" i="24" s="1" a="1"/>
  <c r="BJ595" i="24" s="1"/>
  <c r="BI595" i="24"/>
  <c r="BH595" i="24" a="1"/>
  <c r="BH595" i="24" s="1"/>
  <c r="BG595" i="24"/>
  <c r="BF595" i="24" s="1" a="1"/>
  <c r="BF595" i="24" s="1"/>
  <c r="BE595" i="24"/>
  <c r="BD595" i="24" s="1" a="1"/>
  <c r="BD595" i="24"/>
  <c r="BC595" i="24"/>
  <c r="BB595" i="24" s="1" a="1"/>
  <c r="BB595" i="24" s="1"/>
  <c r="BA595" i="24"/>
  <c r="AZ595" i="24" a="1"/>
  <c r="AZ595" i="24" s="1"/>
  <c r="AY595" i="24"/>
  <c r="AX595" i="24" s="1" a="1"/>
  <c r="AX595" i="24" s="1"/>
  <c r="AW595" i="24"/>
  <c r="AV595" i="24" s="1" a="1"/>
  <c r="AV595" i="24" s="1"/>
  <c r="AU595" i="24"/>
  <c r="AT595" i="24" s="1" a="1"/>
  <c r="AT595" i="24" s="1"/>
  <c r="AS595" i="24"/>
  <c r="AR595" i="24" a="1"/>
  <c r="AR595" i="24" s="1"/>
  <c r="AQ595" i="24"/>
  <c r="AP595" i="24" s="1" a="1"/>
  <c r="AP595" i="24" s="1"/>
  <c r="AO595" i="24"/>
  <c r="AN595" i="24" s="1" a="1"/>
  <c r="AN595" i="24"/>
  <c r="BO585" i="24"/>
  <c r="BN585" i="24" s="1" a="1"/>
  <c r="BN585" i="24" s="1"/>
  <c r="BM585" i="24"/>
  <c r="BL585" i="24" a="1"/>
  <c r="BL585" i="24" s="1"/>
  <c r="BK585" i="24"/>
  <c r="BJ585" i="24" a="1"/>
  <c r="BJ585" i="24" s="1"/>
  <c r="BI585" i="24"/>
  <c r="BH585" i="24" a="1"/>
  <c r="BH585" i="24" s="1"/>
  <c r="BG585" i="24"/>
  <c r="BF585" i="24" s="1" a="1"/>
  <c r="BF585" i="24" s="1"/>
  <c r="BE585" i="24"/>
  <c r="BD585" i="24" a="1"/>
  <c r="BD585" i="24" s="1"/>
  <c r="BC585" i="24"/>
  <c r="BB585" i="24" a="1"/>
  <c r="BB585" i="24" s="1"/>
  <c r="BA585" i="24"/>
  <c r="AZ585" i="24" a="1"/>
  <c r="AZ585" i="24" s="1"/>
  <c r="AY585" i="24"/>
  <c r="AX585" i="24" s="1" a="1"/>
  <c r="AX585" i="24" s="1"/>
  <c r="AW585" i="24"/>
  <c r="AV585" i="24" a="1"/>
  <c r="AV585" i="24" s="1"/>
  <c r="AU585" i="24"/>
  <c r="AT585" i="24" a="1"/>
  <c r="AT585" i="24" s="1"/>
  <c r="AS585" i="24"/>
  <c r="AR585" i="24" a="1"/>
  <c r="AR585" i="24" s="1"/>
  <c r="AQ585" i="24"/>
  <c r="AP585" i="24" s="1" a="1"/>
  <c r="AP585" i="24" s="1"/>
  <c r="AO585" i="24"/>
  <c r="AN585" i="24" a="1"/>
  <c r="AN585" i="24" s="1"/>
  <c r="BO575" i="24"/>
  <c r="BN575" i="24" a="1"/>
  <c r="BN575" i="24" s="1"/>
  <c r="BM575" i="24"/>
  <c r="BL575" i="24" a="1"/>
  <c r="BL575" i="24" s="1"/>
  <c r="BK575" i="24"/>
  <c r="BJ575" i="24" a="1"/>
  <c r="BJ575" i="24" s="1"/>
  <c r="BI575" i="24"/>
  <c r="BH575" i="24" s="1" a="1"/>
  <c r="BH575" i="24" s="1"/>
  <c r="BG575" i="24"/>
  <c r="BF575" i="24" a="1"/>
  <c r="BF575" i="24" s="1"/>
  <c r="BE575" i="24"/>
  <c r="BD575" i="24" a="1"/>
  <c r="BD575" i="24" s="1"/>
  <c r="BC575" i="24"/>
  <c r="BB575" i="24" a="1"/>
  <c r="BB575" i="24" s="1"/>
  <c r="BA575" i="24"/>
  <c r="AZ575" i="24" s="1" a="1"/>
  <c r="AZ575" i="24" s="1"/>
  <c r="AY575" i="24"/>
  <c r="AX575" i="24" a="1"/>
  <c r="AX575" i="24" s="1"/>
  <c r="AW575" i="24"/>
  <c r="AV575" i="24" a="1"/>
  <c r="AV575" i="24" s="1"/>
  <c r="AU575" i="24"/>
  <c r="AT575" i="24"/>
  <c r="AT575" i="24" a="1"/>
  <c r="AS575" i="24"/>
  <c r="AR575" i="24" s="1" a="1"/>
  <c r="AR575" i="24" s="1"/>
  <c r="AQ575" i="24"/>
  <c r="AP575" i="24" a="1"/>
  <c r="AP575" i="24" s="1"/>
  <c r="AO575" i="24"/>
  <c r="AN575" i="24" a="1"/>
  <c r="AN575" i="24" s="1"/>
  <c r="BO565" i="24"/>
  <c r="BN565" i="24" s="1" a="1"/>
  <c r="BN565" i="24" s="1"/>
  <c r="BM565" i="24"/>
  <c r="BL565" i="24" s="1" a="1"/>
  <c r="BL565" i="24"/>
  <c r="BK565" i="24"/>
  <c r="BJ565" i="24" s="1" a="1"/>
  <c r="BJ565" i="24" s="1"/>
  <c r="BI565" i="24"/>
  <c r="BH565" i="24" a="1"/>
  <c r="BH565" i="24" s="1"/>
  <c r="BG565" i="24"/>
  <c r="BF565" i="24" s="1" a="1"/>
  <c r="BF565" i="24" s="1"/>
  <c r="BE565" i="24"/>
  <c r="BD565" i="24" s="1" a="1"/>
  <c r="BD565" i="24" s="1"/>
  <c r="BC565" i="24"/>
  <c r="BB565" i="24" s="1" a="1"/>
  <c r="BB565" i="24" s="1"/>
  <c r="BA565" i="24"/>
  <c r="AZ565" i="24" a="1"/>
  <c r="AZ565" i="24" s="1"/>
  <c r="AY565" i="24"/>
  <c r="AX565" i="24" s="1" a="1"/>
  <c r="AX565" i="24" s="1"/>
  <c r="AW565" i="24"/>
  <c r="AV565" i="24" s="1" a="1"/>
  <c r="AV565" i="24"/>
  <c r="AU565" i="24"/>
  <c r="AT565" i="24" s="1" a="1"/>
  <c r="AT565" i="24" s="1"/>
  <c r="AS565" i="24"/>
  <c r="AR565" i="24" a="1"/>
  <c r="AR565" i="24" s="1"/>
  <c r="AQ565" i="24"/>
  <c r="AP565" i="24" s="1" a="1"/>
  <c r="AP565" i="24" s="1"/>
  <c r="AO565" i="24"/>
  <c r="AN565" i="24" s="1" a="1"/>
  <c r="AN565" i="24" s="1"/>
  <c r="BO555" i="24"/>
  <c r="BN555" i="24" s="1" a="1"/>
  <c r="BN555" i="24" s="1"/>
  <c r="BM555" i="24"/>
  <c r="BL555" i="24" a="1"/>
  <c r="BL555" i="24" s="1"/>
  <c r="BK555" i="24"/>
  <c r="BJ555" i="24" a="1"/>
  <c r="BJ555" i="24" s="1"/>
  <c r="BI555" i="24"/>
  <c r="BH555" i="24" a="1"/>
  <c r="BH555" i="24" s="1"/>
  <c r="BG555" i="24"/>
  <c r="BF555" i="24" s="1" a="1"/>
  <c r="BF555" i="24" s="1"/>
  <c r="BE555" i="24"/>
  <c r="BD555" i="24" a="1"/>
  <c r="BD555" i="24" s="1"/>
  <c r="BC555" i="24"/>
  <c r="BB555" i="24" a="1"/>
  <c r="BB555" i="24" s="1"/>
  <c r="BA555" i="24"/>
  <c r="AZ555" i="24" a="1"/>
  <c r="AZ555" i="24" s="1"/>
  <c r="AY555" i="24"/>
  <c r="AX555" i="24" s="1" a="1"/>
  <c r="AX555" i="24" s="1"/>
  <c r="AW555" i="24"/>
  <c r="AV555" i="24" a="1"/>
  <c r="AV555" i="24" s="1"/>
  <c r="AU555" i="24"/>
  <c r="AT555" i="24" a="1"/>
  <c r="AT555" i="24" s="1"/>
  <c r="AS555" i="24"/>
  <c r="AR555" i="24" a="1"/>
  <c r="AR555" i="24" s="1"/>
  <c r="AQ555" i="24"/>
  <c r="AP555" i="24" s="1" a="1"/>
  <c r="AP555" i="24" s="1"/>
  <c r="AO555" i="24"/>
  <c r="AN555" i="24" a="1"/>
  <c r="AN555" i="24" s="1"/>
  <c r="BO545" i="24"/>
  <c r="BN545" i="24" a="1"/>
  <c r="BN545" i="24" s="1"/>
  <c r="BM545" i="24"/>
  <c r="BL545" i="24" a="1"/>
  <c r="BL545" i="24" s="1"/>
  <c r="BK545" i="24"/>
  <c r="BJ545" i="24"/>
  <c r="BJ545" i="24" a="1"/>
  <c r="BI545" i="24"/>
  <c r="BH545" i="24" s="1" a="1"/>
  <c r="BH545" i="24" s="1"/>
  <c r="BG545" i="24"/>
  <c r="BF545" i="24" a="1"/>
  <c r="BF545" i="24" s="1"/>
  <c r="BE545" i="24"/>
  <c r="BD545" i="24" a="1"/>
  <c r="BD545" i="24" s="1"/>
  <c r="BC545" i="24"/>
  <c r="BB545" i="24" a="1"/>
  <c r="BB545" i="24" s="1"/>
  <c r="BA545" i="24"/>
  <c r="AZ545" i="24" s="1" a="1"/>
  <c r="AZ545" i="24" s="1"/>
  <c r="AY545" i="24"/>
  <c r="AX545" i="24" a="1"/>
  <c r="AX545" i="24" s="1"/>
  <c r="AW545" i="24"/>
  <c r="AV545" i="24" a="1"/>
  <c r="AV545" i="24" s="1"/>
  <c r="AU545" i="24"/>
  <c r="AT545" i="24"/>
  <c r="AT545" i="24" a="1"/>
  <c r="AS545" i="24"/>
  <c r="AR545" i="24" s="1" a="1"/>
  <c r="AR545" i="24" s="1"/>
  <c r="AQ545" i="24"/>
  <c r="AP545" i="24" a="1"/>
  <c r="AP545" i="24" s="1"/>
  <c r="AO545" i="24"/>
  <c r="AN545" i="24" a="1"/>
  <c r="AN545" i="24" s="1"/>
  <c r="BO535" i="24"/>
  <c r="BN535" i="24" s="1" a="1"/>
  <c r="BN535" i="24" s="1"/>
  <c r="BM535" i="24"/>
  <c r="BL535" i="24" s="1" a="1"/>
  <c r="BL535" i="24"/>
  <c r="BK535" i="24"/>
  <c r="BJ535" i="24" s="1" a="1"/>
  <c r="BJ535" i="24" s="1"/>
  <c r="BI535" i="24"/>
  <c r="BH535" i="24" a="1"/>
  <c r="BH535" i="24" s="1"/>
  <c r="BG535" i="24"/>
  <c r="BF535" i="24" s="1" a="1"/>
  <c r="BF535" i="24" s="1"/>
  <c r="BE535" i="24"/>
  <c r="BD535" i="24" s="1" a="1"/>
  <c r="BD535" i="24" s="1"/>
  <c r="BC535" i="24"/>
  <c r="BB535" i="24" s="1" a="1"/>
  <c r="BB535" i="24" s="1"/>
  <c r="BA535" i="24"/>
  <c r="AZ535" i="24" a="1"/>
  <c r="AZ535" i="24" s="1"/>
  <c r="AY535" i="24"/>
  <c r="AX535" i="24" s="1" a="1"/>
  <c r="AX535" i="24" s="1"/>
  <c r="AW535" i="24"/>
  <c r="AV535" i="24" s="1" a="1"/>
  <c r="AV535" i="24"/>
  <c r="AU535" i="24"/>
  <c r="AT535" i="24" s="1" a="1"/>
  <c r="AT535" i="24" s="1"/>
  <c r="AS535" i="24"/>
  <c r="AR535" i="24" a="1"/>
  <c r="AR535" i="24" s="1"/>
  <c r="AQ535" i="24"/>
  <c r="AP535" i="24" s="1" a="1"/>
  <c r="AP535" i="24" s="1"/>
  <c r="AO535" i="24"/>
  <c r="AN535" i="24" s="1" a="1"/>
  <c r="AN535" i="24" s="1"/>
  <c r="BO525" i="24"/>
  <c r="BN525" i="24" s="1" a="1"/>
  <c r="BN525" i="24" s="1"/>
  <c r="BM525" i="24"/>
  <c r="BL525" i="24" a="1"/>
  <c r="BL525" i="24" s="1"/>
  <c r="BK525" i="24"/>
  <c r="BJ525" i="24" a="1"/>
  <c r="BJ525" i="24" s="1"/>
  <c r="BI525" i="24"/>
  <c r="BH525" i="24" a="1"/>
  <c r="BH525" i="24" s="1"/>
  <c r="BG525" i="24"/>
  <c r="BF525" i="24" s="1" a="1"/>
  <c r="BF525" i="24" s="1"/>
  <c r="BE525" i="24"/>
  <c r="BD525" i="24" a="1"/>
  <c r="BD525" i="24" s="1"/>
  <c r="BC525" i="24"/>
  <c r="BB525" i="24" a="1"/>
  <c r="BB525" i="24" s="1"/>
  <c r="BA525" i="24"/>
  <c r="AZ525" i="24" a="1"/>
  <c r="AZ525" i="24" s="1"/>
  <c r="AY525" i="24"/>
  <c r="AX525" i="24" s="1" a="1"/>
  <c r="AX525" i="24" s="1"/>
  <c r="AW525" i="24"/>
  <c r="AV525" i="24" a="1"/>
  <c r="AV525" i="24" s="1"/>
  <c r="AU525" i="24"/>
  <c r="AT525" i="24" a="1"/>
  <c r="AT525" i="24" s="1"/>
  <c r="AS525" i="24"/>
  <c r="AR525" i="24" a="1"/>
  <c r="AR525" i="24" s="1"/>
  <c r="AQ525" i="24"/>
  <c r="AP525" i="24" s="1" a="1"/>
  <c r="AP525" i="24" s="1"/>
  <c r="AO525" i="24"/>
  <c r="AN525" i="24" a="1"/>
  <c r="AN525" i="24" s="1"/>
  <c r="BO515" i="24"/>
  <c r="BN515" i="24" a="1"/>
  <c r="BN515" i="24" s="1"/>
  <c r="BM515" i="24"/>
  <c r="BL515" i="24"/>
  <c r="BL515" i="24" a="1"/>
  <c r="BK515" i="24"/>
  <c r="BJ515" i="24" a="1"/>
  <c r="BJ515" i="24" s="1"/>
  <c r="BI515" i="24"/>
  <c r="BH515" i="24" s="1" a="1"/>
  <c r="BH515" i="24" s="1"/>
  <c r="BG515" i="24"/>
  <c r="BF515" i="24" a="1"/>
  <c r="BF515" i="24" s="1"/>
  <c r="BE515" i="24"/>
  <c r="BD515" i="24"/>
  <c r="BD515" i="24" a="1"/>
  <c r="BC515" i="24"/>
  <c r="BB515" i="24" a="1"/>
  <c r="BB515" i="24" s="1"/>
  <c r="BA515" i="24"/>
  <c r="AZ515" i="24" s="1" a="1"/>
  <c r="AZ515" i="24" s="1"/>
  <c r="AY515" i="24"/>
  <c r="AX515" i="24" a="1"/>
  <c r="AX515" i="24" s="1"/>
  <c r="AW515" i="24"/>
  <c r="AV515" i="24"/>
  <c r="AV515" i="24" a="1"/>
  <c r="AU515" i="24"/>
  <c r="AT515" i="24" a="1"/>
  <c r="AT515" i="24" s="1"/>
  <c r="AS515" i="24"/>
  <c r="AR515" i="24" s="1" a="1"/>
  <c r="AR515" i="24" s="1"/>
  <c r="AQ515" i="24"/>
  <c r="AP515" i="24" a="1"/>
  <c r="AP515" i="24" s="1"/>
  <c r="AO515" i="24"/>
  <c r="AN515" i="24"/>
  <c r="AN515" i="24" a="1"/>
  <c r="BO505" i="24"/>
  <c r="BN505" i="24" s="1" a="1"/>
  <c r="BN505" i="24"/>
  <c r="BM505" i="24"/>
  <c r="BL505" i="24" s="1" a="1"/>
  <c r="BL505" i="24" s="1"/>
  <c r="BK505" i="24"/>
  <c r="BJ505" i="24" s="1" a="1"/>
  <c r="BJ505" i="24" s="1"/>
  <c r="BI505" i="24"/>
  <c r="BH505" i="24" a="1"/>
  <c r="BH505" i="24" s="1"/>
  <c r="BG505" i="24"/>
  <c r="BF505" i="24" s="1" a="1"/>
  <c r="BF505" i="24"/>
  <c r="BE505" i="24"/>
  <c r="BD505" i="24" s="1" a="1"/>
  <c r="BD505" i="24"/>
  <c r="BC505" i="24"/>
  <c r="BB505" i="24" s="1" a="1"/>
  <c r="BB505" i="24" s="1"/>
  <c r="BA505" i="24"/>
  <c r="AZ505" i="24" a="1"/>
  <c r="AZ505" i="24" s="1"/>
  <c r="AY505" i="24"/>
  <c r="AX505" i="24" s="1" a="1"/>
  <c r="AX505" i="24" s="1"/>
  <c r="AW505" i="24"/>
  <c r="AV505" i="24" s="1" a="1"/>
  <c r="AV505" i="24" s="1"/>
  <c r="AU505" i="24"/>
  <c r="AT505" i="24" s="1" a="1"/>
  <c r="AT505" i="24" s="1"/>
  <c r="AS505" i="24"/>
  <c r="AR505" i="24" a="1"/>
  <c r="AR505" i="24" s="1"/>
  <c r="AQ505" i="24"/>
  <c r="AP505" i="24" s="1" a="1"/>
  <c r="AP505" i="24"/>
  <c r="AO505" i="24"/>
  <c r="AN505" i="24" s="1" a="1"/>
  <c r="AN505" i="24" s="1"/>
  <c r="BO495" i="24"/>
  <c r="BN495" i="24" s="1" a="1"/>
  <c r="BN495" i="24" s="1"/>
  <c r="BM495" i="24"/>
  <c r="BL495" i="24" a="1"/>
  <c r="BL495" i="24" s="1"/>
  <c r="BK495" i="24"/>
  <c r="BJ495" i="24" a="1"/>
  <c r="BJ495" i="24" s="1"/>
  <c r="BI495" i="24"/>
  <c r="BH495" i="24" s="1" a="1"/>
  <c r="BH495" i="24" s="1"/>
  <c r="BG495" i="24"/>
  <c r="BF495" i="24" s="1" a="1"/>
  <c r="BF495" i="24" s="1"/>
  <c r="BE495" i="24"/>
  <c r="BD495" i="24" a="1"/>
  <c r="BD495" i="24" s="1"/>
  <c r="BC495" i="24"/>
  <c r="BB495" i="24" a="1"/>
  <c r="BB495" i="24" s="1"/>
  <c r="BA495" i="24"/>
  <c r="AZ495" i="24" s="1" a="1"/>
  <c r="AZ495" i="24" s="1"/>
  <c r="AY495" i="24"/>
  <c r="AX495" i="24" s="1" a="1"/>
  <c r="AX495" i="24" s="1"/>
  <c r="AW495" i="24"/>
  <c r="AV495" i="24" a="1"/>
  <c r="AV495" i="24" s="1"/>
  <c r="AU495" i="24"/>
  <c r="AT495" i="24" a="1"/>
  <c r="AT495" i="24" s="1"/>
  <c r="AS495" i="24"/>
  <c r="AR495" i="24" a="1"/>
  <c r="AR495" i="24" s="1"/>
  <c r="AQ495" i="24"/>
  <c r="AP495" i="24" s="1" a="1"/>
  <c r="AP495" i="24" s="1"/>
  <c r="AO495" i="24"/>
  <c r="AN495" i="24" a="1"/>
  <c r="AN495" i="24" s="1"/>
  <c r="BO485" i="24"/>
  <c r="BN485" i="24" a="1"/>
  <c r="BN485" i="24" s="1"/>
  <c r="BM485" i="24"/>
  <c r="BL485" i="24" a="1"/>
  <c r="BL485" i="24" s="1"/>
  <c r="BK485" i="24"/>
  <c r="BJ485" i="24" a="1"/>
  <c r="BJ485" i="24" s="1"/>
  <c r="BI485" i="24"/>
  <c r="BH485" i="24" s="1" a="1"/>
  <c r="BH485" i="24" s="1"/>
  <c r="BG485" i="24"/>
  <c r="BF485" i="24" a="1"/>
  <c r="BF485" i="24" s="1"/>
  <c r="BE485" i="24"/>
  <c r="BD485" i="24" a="1"/>
  <c r="BD485" i="24" s="1"/>
  <c r="BC485" i="24"/>
  <c r="BB485" i="24" a="1"/>
  <c r="BB485" i="24" s="1"/>
  <c r="BA485" i="24"/>
  <c r="AZ485" i="24" s="1" a="1"/>
  <c r="AZ485" i="24" s="1"/>
  <c r="AY485" i="24"/>
  <c r="AX485" i="24" a="1"/>
  <c r="AX485" i="24" s="1"/>
  <c r="AW485" i="24"/>
  <c r="AV485" i="24" a="1"/>
  <c r="AV485" i="24" s="1"/>
  <c r="AU485" i="24"/>
  <c r="AT485" i="24" a="1"/>
  <c r="AT485" i="24" s="1"/>
  <c r="AS485" i="24"/>
  <c r="AR485" i="24" s="1" a="1"/>
  <c r="AR485" i="24" s="1"/>
  <c r="AQ485" i="24"/>
  <c r="AP485" i="24" a="1"/>
  <c r="AP485" i="24" s="1"/>
  <c r="AO485" i="24"/>
  <c r="AN485" i="24" a="1"/>
  <c r="AN485" i="24" s="1"/>
  <c r="BO475" i="24"/>
  <c r="BN475" i="24" s="1" a="1"/>
  <c r="BN475" i="24"/>
  <c r="BM475" i="24"/>
  <c r="BL475" i="24" s="1" a="1"/>
  <c r="BL475" i="24"/>
  <c r="BK475" i="24"/>
  <c r="BJ475" i="24" s="1" a="1"/>
  <c r="BJ475" i="24" s="1"/>
  <c r="BI475" i="24"/>
  <c r="BH475" i="24" a="1"/>
  <c r="BH475" i="24" s="1"/>
  <c r="BG475" i="24"/>
  <c r="BF475" i="24" s="1" a="1"/>
  <c r="BF475" i="24" s="1"/>
  <c r="BE475" i="24"/>
  <c r="BD475" i="24" s="1" a="1"/>
  <c r="BD475" i="24"/>
  <c r="BC475" i="24"/>
  <c r="BB475" i="24" s="1" a="1"/>
  <c r="BB475" i="24" s="1"/>
  <c r="BA475" i="24"/>
  <c r="AZ475" i="24" a="1"/>
  <c r="AZ475" i="24" s="1"/>
  <c r="AY475" i="24"/>
  <c r="AX475" i="24" s="1" a="1"/>
  <c r="AX475" i="24"/>
  <c r="AW475" i="24"/>
  <c r="AV475" i="24" s="1" a="1"/>
  <c r="AV475" i="24"/>
  <c r="AU475" i="24"/>
  <c r="AT475" i="24" s="1" a="1"/>
  <c r="AT475" i="24" s="1"/>
  <c r="AS475" i="24"/>
  <c r="AR475" i="24" a="1"/>
  <c r="AR475" i="24" s="1"/>
  <c r="AQ475" i="24"/>
  <c r="AP475" i="24" s="1" a="1"/>
  <c r="AP475" i="24"/>
  <c r="AO475" i="24"/>
  <c r="AN475" i="24" s="1" a="1"/>
  <c r="AN475" i="24" s="1"/>
  <c r="BO465" i="24"/>
  <c r="BN465" i="24" s="1" a="1"/>
  <c r="BN465" i="24" s="1"/>
  <c r="BM465" i="24"/>
  <c r="BL465" i="24" a="1"/>
  <c r="BL465" i="24" s="1"/>
  <c r="BK465" i="24"/>
  <c r="BJ465" i="24" a="1"/>
  <c r="BJ465" i="24" s="1"/>
  <c r="BI465" i="24"/>
  <c r="BH465" i="24" a="1"/>
  <c r="BH465" i="24" s="1"/>
  <c r="BG465" i="24"/>
  <c r="BF465" i="24" s="1" a="1"/>
  <c r="BF465" i="24" s="1"/>
  <c r="BE465" i="24"/>
  <c r="BD465" i="24" a="1"/>
  <c r="BD465" i="24" s="1"/>
  <c r="BC465" i="24"/>
  <c r="BB465" i="24" a="1"/>
  <c r="BB465" i="24" s="1"/>
  <c r="BA465" i="24"/>
  <c r="AZ465" i="24" s="1" a="1"/>
  <c r="AZ465" i="24" s="1"/>
  <c r="AY465" i="24"/>
  <c r="AX465" i="24" s="1" a="1"/>
  <c r="AX465" i="24" s="1"/>
  <c r="AW465" i="24"/>
  <c r="AV465" i="24" a="1"/>
  <c r="AV465" i="24" s="1"/>
  <c r="AU465" i="24"/>
  <c r="AT465" i="24" a="1"/>
  <c r="AT465" i="24" s="1"/>
  <c r="AS465" i="24"/>
  <c r="AR465" i="24" a="1"/>
  <c r="AR465" i="24" s="1"/>
  <c r="AQ465" i="24"/>
  <c r="AP465" i="24" s="1" a="1"/>
  <c r="AP465" i="24" s="1"/>
  <c r="AO465" i="24"/>
  <c r="AN465" i="24" a="1"/>
  <c r="AN465" i="24" s="1"/>
  <c r="BO455" i="24"/>
  <c r="BN455" i="24" a="1"/>
  <c r="BN455" i="24" s="1"/>
  <c r="BM455" i="24"/>
  <c r="BL455" i="24" a="1"/>
  <c r="BL455" i="24" s="1"/>
  <c r="BK455" i="24"/>
  <c r="BJ455" i="24" a="1"/>
  <c r="BJ455" i="24" s="1"/>
  <c r="BI455" i="24"/>
  <c r="BH455" i="24"/>
  <c r="BH455" i="24" a="1"/>
  <c r="BG455" i="24"/>
  <c r="BF455" i="24" a="1"/>
  <c r="BF455" i="24" s="1"/>
  <c r="BE455" i="24"/>
  <c r="BD455" i="24" a="1"/>
  <c r="BD455" i="24" s="1"/>
  <c r="BC455" i="24"/>
  <c r="BB455" i="24" a="1"/>
  <c r="BB455" i="24" s="1"/>
  <c r="BA455" i="24"/>
  <c r="AZ455" i="24"/>
  <c r="AZ455" i="24" a="1"/>
  <c r="AY455" i="24"/>
  <c r="AX455" i="24" a="1"/>
  <c r="AX455" i="24" s="1"/>
  <c r="AW455" i="24"/>
  <c r="AV455" i="24" a="1"/>
  <c r="AV455" i="24" s="1"/>
  <c r="AU455" i="24"/>
  <c r="AT455" i="24"/>
  <c r="AT455" i="24" a="1"/>
  <c r="AS455" i="24"/>
  <c r="AR455" i="24"/>
  <c r="AR455" i="24" a="1"/>
  <c r="AQ455" i="24"/>
  <c r="AP455" i="24" a="1"/>
  <c r="AP455" i="24" s="1"/>
  <c r="AO455" i="24"/>
  <c r="AN455" i="24" a="1"/>
  <c r="AN455" i="24" s="1"/>
  <c r="BO442" i="24"/>
  <c r="BN442" i="24" a="1"/>
  <c r="BN442" i="24" s="1"/>
  <c r="BM442" i="24"/>
  <c r="BL442" i="24"/>
  <c r="BL442" i="24" a="1"/>
  <c r="BK442" i="24"/>
  <c r="BJ442" i="24" a="1"/>
  <c r="BJ442" i="24" s="1"/>
  <c r="BI442" i="24"/>
  <c r="BH442" i="24"/>
  <c r="BH442" i="24" a="1"/>
  <c r="BG442" i="24"/>
  <c r="BF442" i="24" a="1"/>
  <c r="BF442" i="24" s="1"/>
  <c r="BE442" i="24"/>
  <c r="BD442" i="24"/>
  <c r="BD442" i="24" a="1"/>
  <c r="BC442" i="24"/>
  <c r="BB442" i="24" a="1"/>
  <c r="BB442" i="24" s="1"/>
  <c r="BA442" i="24"/>
  <c r="AZ442" i="24"/>
  <c r="AZ442" i="24" a="1"/>
  <c r="AY442" i="24"/>
  <c r="AX442" i="24" a="1"/>
  <c r="AX442" i="24" s="1"/>
  <c r="AW442" i="24"/>
  <c r="AV442" i="24" a="1"/>
  <c r="AV442" i="24" s="1"/>
  <c r="AU442" i="24"/>
  <c r="AT442" i="24" a="1"/>
  <c r="AT442" i="24" s="1"/>
  <c r="AS442" i="24"/>
  <c r="AR442" i="24"/>
  <c r="AR442" i="24" a="1"/>
  <c r="AQ442" i="24"/>
  <c r="AP442" i="24"/>
  <c r="AP442" i="24" a="1"/>
  <c r="AO442" i="24"/>
  <c r="AN442" i="24" a="1"/>
  <c r="AN442" i="24" s="1"/>
  <c r="BO432" i="24"/>
  <c r="BN432" i="24" a="1"/>
  <c r="BN432" i="24" s="1"/>
  <c r="BM432" i="24"/>
  <c r="BL432" i="24" a="1"/>
  <c r="BL432" i="24" s="1"/>
  <c r="BK432" i="24"/>
  <c r="BJ432" i="24" a="1"/>
  <c r="BJ432" i="24" s="1"/>
  <c r="BI432" i="24"/>
  <c r="BH432" i="24" a="1"/>
  <c r="BH432" i="24" s="1"/>
  <c r="BG432" i="24"/>
  <c r="BF432" i="24" a="1"/>
  <c r="BF432" i="24" s="1"/>
  <c r="BE432" i="24"/>
  <c r="BD432" i="24"/>
  <c r="BD432" i="24" a="1"/>
  <c r="BC432" i="24"/>
  <c r="BB432" i="24" a="1"/>
  <c r="BB432" i="24" s="1"/>
  <c r="BA432" i="24"/>
  <c r="AZ432" i="24" a="1"/>
  <c r="AZ432" i="24" s="1"/>
  <c r="AY432" i="24"/>
  <c r="AX432" i="24" a="1"/>
  <c r="AX432" i="24" s="1"/>
  <c r="AW432" i="24"/>
  <c r="AV432" i="24" a="1"/>
  <c r="AV432" i="24" s="1"/>
  <c r="AU432" i="24"/>
  <c r="AT432" i="24" a="1"/>
  <c r="AT432" i="24" s="1"/>
  <c r="AS432" i="24"/>
  <c r="AR432" i="24" a="1"/>
  <c r="AR432" i="24" s="1"/>
  <c r="AQ432" i="24"/>
  <c r="AP432" i="24" a="1"/>
  <c r="AP432" i="24" s="1"/>
  <c r="AO432" i="24"/>
  <c r="AN432" i="24" a="1"/>
  <c r="AN432" i="24" s="1"/>
  <c r="BO422" i="24"/>
  <c r="BN422" i="24" a="1"/>
  <c r="BN422" i="24" s="1"/>
  <c r="BM422" i="24"/>
  <c r="BL422" i="24" a="1"/>
  <c r="BL422" i="24" s="1"/>
  <c r="BK422" i="24"/>
  <c r="BJ422" i="24" a="1"/>
  <c r="BJ422" i="24" s="1"/>
  <c r="BI422" i="24"/>
  <c r="BH422" i="24"/>
  <c r="BH422" i="24" a="1"/>
  <c r="BG422" i="24"/>
  <c r="BF422" i="24" a="1"/>
  <c r="BF422" i="24" s="1"/>
  <c r="BE422" i="24"/>
  <c r="BD422" i="24" a="1"/>
  <c r="BD422" i="24" s="1"/>
  <c r="BC422" i="24"/>
  <c r="BB422" i="24" a="1"/>
  <c r="BB422" i="24" s="1"/>
  <c r="BA422" i="24"/>
  <c r="AZ422" i="24"/>
  <c r="AZ422" i="24" a="1"/>
  <c r="AY422" i="24"/>
  <c r="AX422" i="24"/>
  <c r="AX422" i="24" a="1"/>
  <c r="AW422" i="24"/>
  <c r="AV422" i="24" a="1"/>
  <c r="AV422" i="24" s="1"/>
  <c r="AU422" i="24"/>
  <c r="AT422" i="24" a="1"/>
  <c r="AT422" i="24" s="1"/>
  <c r="AS422" i="24"/>
  <c r="AR422" i="24" a="1"/>
  <c r="AR422" i="24" s="1"/>
  <c r="AQ422" i="24"/>
  <c r="AP422" i="24" a="1"/>
  <c r="AP422" i="24" s="1"/>
  <c r="AO422" i="24"/>
  <c r="AN422" i="24" a="1"/>
  <c r="AN422" i="24" s="1"/>
  <c r="BO412" i="24"/>
  <c r="BN412" i="24" a="1"/>
  <c r="BN412" i="24" s="1"/>
  <c r="BM412" i="24"/>
  <c r="BL412" i="24"/>
  <c r="BL412" i="24" a="1"/>
  <c r="BK412" i="24"/>
  <c r="BJ412" i="24" a="1"/>
  <c r="BJ412" i="24" s="1"/>
  <c r="BI412" i="24"/>
  <c r="BH412" i="24" a="1"/>
  <c r="BH412" i="24" s="1"/>
  <c r="BG412" i="24"/>
  <c r="BF412" i="24" a="1"/>
  <c r="BF412" i="24" s="1"/>
  <c r="BE412" i="24"/>
  <c r="BD412" i="24" a="1"/>
  <c r="BD412" i="24" s="1"/>
  <c r="BC412" i="24"/>
  <c r="BB412" i="24" a="1"/>
  <c r="BB412" i="24" s="1"/>
  <c r="BA412" i="24"/>
  <c r="AZ412" i="24" a="1"/>
  <c r="AZ412" i="24" s="1"/>
  <c r="AY412" i="24"/>
  <c r="AX412" i="24" a="1"/>
  <c r="AX412" i="24" s="1"/>
  <c r="AW412" i="24"/>
  <c r="AV412" i="24" a="1"/>
  <c r="AV412" i="24" s="1"/>
  <c r="AU412" i="24"/>
  <c r="AT412" i="24" a="1"/>
  <c r="AT412" i="24" s="1"/>
  <c r="AS412" i="24"/>
  <c r="AR412" i="24" a="1"/>
  <c r="AR412" i="24" s="1"/>
  <c r="AQ412" i="24"/>
  <c r="AP412" i="24" a="1"/>
  <c r="AP412" i="24" s="1"/>
  <c r="AO412" i="24"/>
  <c r="AN412" i="24"/>
  <c r="AN412" i="24" a="1"/>
  <c r="BO402" i="24"/>
  <c r="BN402" i="24" a="1"/>
  <c r="BN402" i="24" s="1"/>
  <c r="BM402" i="24"/>
  <c r="BL402" i="24" a="1"/>
  <c r="BL402" i="24" s="1"/>
  <c r="BK402" i="24"/>
  <c r="BJ402" i="24" a="1"/>
  <c r="BJ402" i="24" s="1"/>
  <c r="BI402" i="24"/>
  <c r="BH402" i="24"/>
  <c r="BH402" i="24" a="1"/>
  <c r="BG402" i="24"/>
  <c r="BF402" i="24" a="1"/>
  <c r="BF402" i="24" s="1"/>
  <c r="BE402" i="24"/>
  <c r="BD402" i="24" a="1"/>
  <c r="BD402" i="24" s="1"/>
  <c r="BC402" i="24"/>
  <c r="BB402" i="24" a="1"/>
  <c r="BB402" i="24" s="1"/>
  <c r="BA402" i="24"/>
  <c r="AZ402" i="24" a="1"/>
  <c r="AZ402" i="24" s="1"/>
  <c r="AY402" i="24"/>
  <c r="AX402" i="24" a="1"/>
  <c r="AX402" i="24" s="1"/>
  <c r="AW402" i="24"/>
  <c r="AV402" i="24" a="1"/>
  <c r="AV402" i="24" s="1"/>
  <c r="AU402" i="24"/>
  <c r="AT402" i="24" a="1"/>
  <c r="AT402" i="24" s="1"/>
  <c r="AS402" i="24"/>
  <c r="AR402" i="24"/>
  <c r="AR402" i="24" a="1"/>
  <c r="AQ402" i="24"/>
  <c r="AP402" i="24" a="1"/>
  <c r="AP402" i="24" s="1"/>
  <c r="AO402" i="24"/>
  <c r="AN402" i="24" a="1"/>
  <c r="AN402" i="24" s="1"/>
  <c r="BO392" i="24"/>
  <c r="BN392" i="24" a="1"/>
  <c r="BN392" i="24" s="1"/>
  <c r="BM392" i="24"/>
  <c r="BL392" i="24" a="1"/>
  <c r="BL392" i="24" s="1"/>
  <c r="BK392" i="24"/>
  <c r="BJ392" i="24" a="1"/>
  <c r="BJ392" i="24" s="1"/>
  <c r="BI392" i="24"/>
  <c r="BH392" i="24" a="1"/>
  <c r="BH392" i="24" s="1"/>
  <c r="BG392" i="24"/>
  <c r="BF392" i="24" a="1"/>
  <c r="BF392" i="24" s="1"/>
  <c r="BE392" i="24"/>
  <c r="BD392" i="24" a="1"/>
  <c r="BD392" i="24" s="1"/>
  <c r="BC392" i="24"/>
  <c r="BB392" i="24" a="1"/>
  <c r="BB392" i="24" s="1"/>
  <c r="BA392" i="24"/>
  <c r="AZ392" i="24" a="1"/>
  <c r="AZ392" i="24" s="1"/>
  <c r="AY392" i="24"/>
  <c r="AX392" i="24" a="1"/>
  <c r="AX392" i="24" s="1"/>
  <c r="AW392" i="24"/>
  <c r="AV392" i="24"/>
  <c r="AV392" i="24" a="1"/>
  <c r="AU392" i="24"/>
  <c r="AT392" i="24" a="1"/>
  <c r="AT392" i="24" s="1"/>
  <c r="AS392" i="24"/>
  <c r="AR392" i="24" a="1"/>
  <c r="AR392" i="24" s="1"/>
  <c r="AQ392" i="24"/>
  <c r="AP392" i="24" a="1"/>
  <c r="AP392" i="24" s="1"/>
  <c r="AO392" i="24"/>
  <c r="AN392" i="24" s="1" a="1"/>
  <c r="AN392" i="24" s="1"/>
  <c r="BO382" i="24"/>
  <c r="BN382" i="24" a="1"/>
  <c r="BN382" i="24" s="1"/>
  <c r="BM382" i="24"/>
  <c r="BL382" i="24" a="1"/>
  <c r="BL382" i="24" s="1"/>
  <c r="BK382" i="24"/>
  <c r="BJ382" i="24" a="1"/>
  <c r="BJ382" i="24" s="1"/>
  <c r="BI382" i="24"/>
  <c r="BH382" i="24" a="1"/>
  <c r="BH382" i="24" s="1"/>
  <c r="BG382" i="24"/>
  <c r="BF382" i="24" a="1"/>
  <c r="BF382" i="24" s="1"/>
  <c r="BE382" i="24"/>
  <c r="BD382" i="24" a="1"/>
  <c r="BD382" i="24" s="1"/>
  <c r="BC382" i="24"/>
  <c r="BB382" i="24" a="1"/>
  <c r="BB382" i="24" s="1"/>
  <c r="BA382" i="24"/>
  <c r="AZ382" i="24" s="1" a="1"/>
  <c r="AZ382" i="24" s="1"/>
  <c r="AY382" i="24"/>
  <c r="AX382" i="24" a="1"/>
  <c r="AX382" i="24" s="1"/>
  <c r="AW382" i="24"/>
  <c r="AV382" i="24" a="1"/>
  <c r="AV382" i="24" s="1"/>
  <c r="AU382" i="24"/>
  <c r="AT382" i="24" a="1"/>
  <c r="AT382" i="24" s="1"/>
  <c r="AS382" i="24"/>
  <c r="AR382" i="24" a="1"/>
  <c r="AR382" i="24" s="1"/>
  <c r="AQ382" i="24"/>
  <c r="AP382" i="24" a="1"/>
  <c r="AP382" i="24" s="1"/>
  <c r="AO382" i="24"/>
  <c r="AN382" i="24" a="1"/>
  <c r="AN382" i="24" s="1"/>
  <c r="BO372" i="24"/>
  <c r="BN372" i="24" a="1"/>
  <c r="BN372" i="24" s="1"/>
  <c r="BM372" i="24"/>
  <c r="BL372" i="24" a="1"/>
  <c r="BL372" i="24" s="1"/>
  <c r="BK372" i="24"/>
  <c r="BJ372" i="24" a="1"/>
  <c r="BJ372" i="24" s="1"/>
  <c r="BI372" i="24"/>
  <c r="BH372" i="24" a="1"/>
  <c r="BH372" i="24" s="1"/>
  <c r="BG372" i="24"/>
  <c r="BF372" i="24" a="1"/>
  <c r="BF372" i="24" s="1"/>
  <c r="BE372" i="24"/>
  <c r="BD372" i="24" s="1" a="1"/>
  <c r="BD372" i="24" s="1"/>
  <c r="BC372" i="24"/>
  <c r="BB372" i="24" a="1"/>
  <c r="BB372" i="24" s="1"/>
  <c r="BA372" i="24"/>
  <c r="AZ372" i="24" a="1"/>
  <c r="AZ372" i="24" s="1"/>
  <c r="AY372" i="24"/>
  <c r="AX372" i="24" a="1"/>
  <c r="AX372" i="24" s="1"/>
  <c r="AW372" i="24"/>
  <c r="AV372" i="24"/>
  <c r="AV372" i="24" a="1"/>
  <c r="AU372" i="24"/>
  <c r="AT372" i="24" a="1"/>
  <c r="AT372" i="24" s="1"/>
  <c r="AS372" i="24"/>
  <c r="AR372" i="24"/>
  <c r="AR372" i="24" a="1"/>
  <c r="AQ372" i="24"/>
  <c r="AP372" i="24" a="1"/>
  <c r="AP372" i="24" s="1"/>
  <c r="AO372" i="24"/>
  <c r="AN372" i="24" s="1" a="1"/>
  <c r="AN372" i="24" s="1"/>
  <c r="BO362" i="24"/>
  <c r="BN362" i="24" a="1"/>
  <c r="BN362" i="24" s="1"/>
  <c r="BM362" i="24"/>
  <c r="BL362" i="24" a="1"/>
  <c r="BL362" i="24" s="1"/>
  <c r="BK362" i="24"/>
  <c r="BJ362" i="24" a="1"/>
  <c r="BJ362" i="24" s="1"/>
  <c r="BI362" i="24"/>
  <c r="BH362" i="24" s="1" a="1"/>
  <c r="BH362" i="24" s="1"/>
  <c r="BG362" i="24"/>
  <c r="BF362" i="24" a="1"/>
  <c r="BF362" i="24" s="1"/>
  <c r="BE362" i="24"/>
  <c r="BD362" i="24" a="1"/>
  <c r="BD362" i="24" s="1"/>
  <c r="BC362" i="24"/>
  <c r="BB362" i="24" a="1"/>
  <c r="BB362" i="24" s="1"/>
  <c r="BA362" i="24"/>
  <c r="AZ362" i="24" a="1"/>
  <c r="AZ362" i="24" s="1"/>
  <c r="AY362" i="24"/>
  <c r="AX362" i="24"/>
  <c r="AX362" i="24" a="1"/>
  <c r="AW362" i="24"/>
  <c r="AV362" i="24" a="1"/>
  <c r="AV362" i="24" s="1"/>
  <c r="AU362" i="24"/>
  <c r="AT362" i="24" a="1"/>
  <c r="AT362" i="24" s="1"/>
  <c r="AS362" i="24"/>
  <c r="AR362" i="24" a="1"/>
  <c r="AR362" i="24" s="1"/>
  <c r="AQ362" i="24"/>
  <c r="AP362" i="24" a="1"/>
  <c r="AP362" i="24" s="1"/>
  <c r="AO362" i="24"/>
  <c r="AN362" i="24" a="1"/>
  <c r="AN362" i="24" s="1"/>
  <c r="BO352" i="24"/>
  <c r="BN352" i="24" a="1"/>
  <c r="BN352" i="24" s="1"/>
  <c r="BM352" i="24"/>
  <c r="BL352" i="24" s="1" a="1"/>
  <c r="BL352" i="24" s="1"/>
  <c r="BK352" i="24"/>
  <c r="BJ352" i="24"/>
  <c r="BJ352" i="24" a="1"/>
  <c r="BI352" i="24"/>
  <c r="BH352" i="24" s="1" a="1"/>
  <c r="BH352" i="24" s="1"/>
  <c r="BG352" i="24"/>
  <c r="BF352" i="24" a="1"/>
  <c r="BF352" i="24" s="1"/>
  <c r="BE352" i="24"/>
  <c r="BD352" i="24" s="1" a="1"/>
  <c r="BD352" i="24" s="1"/>
  <c r="BC352" i="24"/>
  <c r="BB352" i="24" a="1"/>
  <c r="BB352" i="24" s="1"/>
  <c r="BA352" i="24"/>
  <c r="AZ352" i="24"/>
  <c r="AZ352" i="24" a="1"/>
  <c r="AY352" i="24"/>
  <c r="AX352" i="24" a="1"/>
  <c r="AX352" i="24" s="1"/>
  <c r="AW352" i="24"/>
  <c r="AV352" i="24" a="1"/>
  <c r="AV352" i="24" s="1"/>
  <c r="AU352" i="24"/>
  <c r="AT352" i="24" a="1"/>
  <c r="AT352" i="24" s="1"/>
  <c r="AS352" i="24"/>
  <c r="AR352" i="24" s="1" a="1"/>
  <c r="AR352" i="24" s="1"/>
  <c r="AQ352" i="24"/>
  <c r="AP352" i="24" a="1"/>
  <c r="AP352" i="24" s="1"/>
  <c r="AO352" i="24"/>
  <c r="AN352" i="24" a="1"/>
  <c r="AN352" i="24" s="1"/>
  <c r="BO342" i="24"/>
  <c r="BN342" i="24" a="1"/>
  <c r="BN342" i="24" s="1"/>
  <c r="BM342" i="24"/>
  <c r="BL342" i="24" s="1" a="1"/>
  <c r="BL342" i="24" s="1"/>
  <c r="BK342" i="24"/>
  <c r="BJ342" i="24" a="1"/>
  <c r="BJ342" i="24" s="1"/>
  <c r="BI342" i="24"/>
  <c r="BH342" i="24" a="1"/>
  <c r="BH342" i="24" s="1"/>
  <c r="BG342" i="24"/>
  <c r="BF342" i="24"/>
  <c r="BF342" i="24" a="1"/>
  <c r="BE342" i="24"/>
  <c r="BD342" i="24" a="1"/>
  <c r="BD342" i="24" s="1"/>
  <c r="BC342" i="24"/>
  <c r="BB342" i="24" a="1"/>
  <c r="BB342" i="24" s="1"/>
  <c r="BA342" i="24"/>
  <c r="AZ342" i="24" a="1"/>
  <c r="AZ342" i="24" s="1"/>
  <c r="AY342" i="24"/>
  <c r="AX342" i="24" a="1"/>
  <c r="AX342" i="24" s="1"/>
  <c r="AW342" i="24"/>
  <c r="AV342" i="24" a="1"/>
  <c r="AV342" i="24" s="1"/>
  <c r="AU342" i="24"/>
  <c r="AT342" i="24" a="1"/>
  <c r="AT342" i="24" s="1"/>
  <c r="AS342" i="24"/>
  <c r="AR342" i="24" s="1" a="1"/>
  <c r="AR342" i="24" s="1"/>
  <c r="AQ342" i="24"/>
  <c r="AP342" i="24" a="1"/>
  <c r="AP342" i="24" s="1"/>
  <c r="AO342" i="24"/>
  <c r="AN342" i="24" s="1" a="1"/>
  <c r="AN342" i="24" s="1"/>
  <c r="BO332" i="24"/>
  <c r="BN332" i="24" a="1"/>
  <c r="BN332" i="24" s="1"/>
  <c r="BM332" i="24"/>
  <c r="BL332" i="24"/>
  <c r="BL332" i="24" a="1"/>
  <c r="BK332" i="24"/>
  <c r="BJ332" i="24" a="1"/>
  <c r="BJ332" i="24" s="1"/>
  <c r="BI332" i="24"/>
  <c r="BH332" i="24" s="1" a="1"/>
  <c r="BH332" i="24" s="1"/>
  <c r="BG332" i="24"/>
  <c r="BF332" i="24" a="1"/>
  <c r="BF332" i="24" s="1"/>
  <c r="BE332" i="24"/>
  <c r="BD332" i="24" s="1" a="1"/>
  <c r="BD332" i="24" s="1"/>
  <c r="BC332" i="24"/>
  <c r="BB332" i="24" a="1"/>
  <c r="BB332" i="24" s="1"/>
  <c r="BA332" i="24"/>
  <c r="AZ332" i="24" a="1"/>
  <c r="AZ332" i="24" s="1"/>
  <c r="AY332" i="24"/>
  <c r="AX332" i="24" a="1"/>
  <c r="AX332" i="24" s="1"/>
  <c r="AW332" i="24"/>
  <c r="AV332" i="24" s="1" a="1"/>
  <c r="AV332" i="24" s="1"/>
  <c r="AU332" i="24"/>
  <c r="AT332" i="24" a="1"/>
  <c r="AT332" i="24" s="1"/>
  <c r="AS332" i="24"/>
  <c r="AR332" i="24" a="1"/>
  <c r="AR332" i="24" s="1"/>
  <c r="AQ332" i="24"/>
  <c r="AP332" i="24" a="1"/>
  <c r="AP332" i="24" s="1"/>
  <c r="AO332" i="24"/>
  <c r="AN332" i="24" a="1"/>
  <c r="AN332" i="24" s="1"/>
  <c r="BO322" i="24"/>
  <c r="BN322" i="24"/>
  <c r="BN322" i="24" a="1"/>
  <c r="BM322" i="24"/>
  <c r="BL322" i="24" a="1"/>
  <c r="BL322" i="24" s="1"/>
  <c r="BK322" i="24"/>
  <c r="BJ322" i="24" a="1"/>
  <c r="BJ322" i="24" s="1"/>
  <c r="BI322" i="24"/>
  <c r="BH322" i="24" a="1"/>
  <c r="BH322" i="24" s="1"/>
  <c r="BG322" i="24"/>
  <c r="BF322" i="24" a="1"/>
  <c r="BF322" i="24" s="1"/>
  <c r="BE322" i="24"/>
  <c r="BD322" i="24" a="1"/>
  <c r="BD322" i="24" s="1"/>
  <c r="BC322" i="24"/>
  <c r="BB322" i="24" a="1"/>
  <c r="BB322" i="24" s="1"/>
  <c r="BA322" i="24"/>
  <c r="AZ322" i="24" s="1" a="1"/>
  <c r="AZ322" i="24" s="1"/>
  <c r="AY322" i="24"/>
  <c r="AX322" i="24"/>
  <c r="AX322" i="24" a="1"/>
  <c r="AW322" i="24"/>
  <c r="AV322" i="24" s="1" a="1"/>
  <c r="AV322" i="24" s="1"/>
  <c r="AU322" i="24"/>
  <c r="AT322" i="24" a="1"/>
  <c r="AT322" i="24" s="1"/>
  <c r="AS322" i="24"/>
  <c r="AR322" i="24" s="1" a="1"/>
  <c r="AR322" i="24" s="1"/>
  <c r="AQ322" i="24"/>
  <c r="AP322" i="24" a="1"/>
  <c r="AP322" i="24" s="1"/>
  <c r="AO322" i="24"/>
  <c r="AN322" i="24"/>
  <c r="AN322" i="24" a="1"/>
  <c r="BO312" i="24"/>
  <c r="BN312" i="24" a="1"/>
  <c r="BN312" i="24" s="1"/>
  <c r="BM312" i="24"/>
  <c r="BL312" i="24" a="1"/>
  <c r="BL312" i="24" s="1"/>
  <c r="BK312" i="24"/>
  <c r="BJ312" i="24" a="1"/>
  <c r="BJ312" i="24" s="1"/>
  <c r="BI312" i="24"/>
  <c r="BH312" i="24" s="1" a="1"/>
  <c r="BH312" i="24" s="1"/>
  <c r="BG312" i="24"/>
  <c r="BF312" i="24" a="1"/>
  <c r="BF312" i="24" s="1"/>
  <c r="BE312" i="24"/>
  <c r="BD312" i="24" a="1"/>
  <c r="BD312" i="24" s="1"/>
  <c r="BC312" i="24"/>
  <c r="BB312" i="24" a="1"/>
  <c r="BB312" i="24" s="1"/>
  <c r="BA312" i="24"/>
  <c r="AZ312" i="24" s="1" a="1"/>
  <c r="AZ312" i="24" s="1"/>
  <c r="AY312" i="24"/>
  <c r="AX312" i="24" a="1"/>
  <c r="AX312" i="24" s="1"/>
  <c r="AW312" i="24"/>
  <c r="AV312" i="24"/>
  <c r="AV312" i="24" a="1"/>
  <c r="AU312" i="24"/>
  <c r="AT312" i="24"/>
  <c r="AT312" i="24" a="1"/>
  <c r="AS312" i="24"/>
  <c r="AR312" i="24" a="1"/>
  <c r="AR312" i="24" s="1"/>
  <c r="AQ312" i="24"/>
  <c r="AP312" i="24" a="1"/>
  <c r="AP312" i="24" s="1"/>
  <c r="AO312" i="24"/>
  <c r="AN312" i="24" a="1"/>
  <c r="AN312" i="24" s="1"/>
  <c r="BO302" i="24"/>
  <c r="BN302" i="24" a="1"/>
  <c r="BN302" i="24" s="1"/>
  <c r="BM302" i="24"/>
  <c r="BL302" i="24" a="1"/>
  <c r="BL302" i="24" s="1"/>
  <c r="BK302" i="24"/>
  <c r="BJ302" i="24" a="1"/>
  <c r="BJ302" i="24" s="1"/>
  <c r="BI302" i="24"/>
  <c r="BH302" i="24" s="1" a="1"/>
  <c r="BH302" i="24" s="1"/>
  <c r="BG302" i="24"/>
  <c r="BF302" i="24" a="1"/>
  <c r="BF302" i="24" s="1"/>
  <c r="BE302" i="24"/>
  <c r="BD302" i="24" s="1" a="1"/>
  <c r="BD302" i="24" s="1"/>
  <c r="BC302" i="24"/>
  <c r="BB302" i="24" a="1"/>
  <c r="BB302" i="24" s="1"/>
  <c r="BA302" i="24"/>
  <c r="AZ302" i="24"/>
  <c r="AZ302" i="24" a="1"/>
  <c r="AY302" i="24"/>
  <c r="AX302" i="24"/>
  <c r="AX302" i="24" a="1"/>
  <c r="AW302" i="24"/>
  <c r="AV302" i="24" s="1" a="1"/>
  <c r="AV302" i="24" s="1"/>
  <c r="AU302" i="24"/>
  <c r="AT302" i="24" a="1"/>
  <c r="AT302" i="24" s="1"/>
  <c r="AS302" i="24"/>
  <c r="AR302" i="24" s="1" a="1"/>
  <c r="AR302" i="24" s="1"/>
  <c r="AQ302" i="24"/>
  <c r="AP302" i="24" a="1"/>
  <c r="AP302" i="24" s="1"/>
  <c r="AO302" i="24"/>
  <c r="AN302" i="24" a="1"/>
  <c r="AN302" i="24" s="1"/>
  <c r="BO292" i="24"/>
  <c r="BN292" i="24" a="1"/>
  <c r="BN292" i="24" s="1"/>
  <c r="BM292" i="24"/>
  <c r="BL292" i="24" s="1" a="1"/>
  <c r="BL292" i="24" s="1"/>
  <c r="BK292" i="24"/>
  <c r="BJ292" i="24"/>
  <c r="BJ292" i="24" a="1"/>
  <c r="BI292" i="24"/>
  <c r="BH292" i="24" a="1"/>
  <c r="BH292" i="24" s="1"/>
  <c r="BG292" i="24"/>
  <c r="BF292" i="24" a="1"/>
  <c r="BF292" i="24" s="1"/>
  <c r="BE292" i="24"/>
  <c r="BD292" i="24" a="1"/>
  <c r="BD292" i="24" s="1"/>
  <c r="BC292" i="24"/>
  <c r="BB292" i="24"/>
  <c r="BB292" i="24" a="1"/>
  <c r="BA292" i="24"/>
  <c r="AZ292" i="24"/>
  <c r="AZ292" i="24" a="1"/>
  <c r="AY292" i="24"/>
  <c r="AX292" i="24" a="1"/>
  <c r="AX292" i="24" s="1"/>
  <c r="AW292" i="24"/>
  <c r="AV292" i="24" a="1"/>
  <c r="AV292" i="24" s="1"/>
  <c r="AU292" i="24"/>
  <c r="AT292" i="24" a="1"/>
  <c r="AT292" i="24" s="1"/>
  <c r="AS292" i="24"/>
  <c r="AR292" i="24" a="1"/>
  <c r="AR292" i="24" s="1"/>
  <c r="AQ292" i="24"/>
  <c r="AP292" i="24" a="1"/>
  <c r="AP292" i="24" s="1"/>
  <c r="AO292" i="24"/>
  <c r="AN292" i="24" s="1" a="1"/>
  <c r="AN292" i="24" s="1"/>
  <c r="BO282" i="24"/>
  <c r="BN282" i="24"/>
  <c r="BN282" i="24" a="1"/>
  <c r="BM282" i="24"/>
  <c r="BL282" i="24" s="1" a="1"/>
  <c r="BL282" i="24" s="1"/>
  <c r="BK282" i="24"/>
  <c r="BJ282" i="24" s="1" a="1"/>
  <c r="BJ282" i="24" s="1"/>
  <c r="BI282" i="24"/>
  <c r="BH282" i="24" s="1" a="1"/>
  <c r="BH282" i="24" s="1"/>
  <c r="BG282" i="24"/>
  <c r="BF282" i="24" a="1"/>
  <c r="BF282" i="24" s="1"/>
  <c r="BE282" i="24"/>
  <c r="BD282" i="24"/>
  <c r="BD282" i="24" a="1"/>
  <c r="BC282" i="24"/>
  <c r="BB282" i="24"/>
  <c r="BB282" i="24" a="1"/>
  <c r="BA282" i="24"/>
  <c r="AZ282" i="24" s="1" a="1"/>
  <c r="AZ282" i="24" s="1"/>
  <c r="AY282" i="24"/>
  <c r="AX282" i="24" a="1"/>
  <c r="AX282" i="24" s="1"/>
  <c r="AW282" i="24"/>
  <c r="AV282" i="24"/>
  <c r="AV282" i="24" a="1"/>
  <c r="AU282" i="24"/>
  <c r="AT282" i="24"/>
  <c r="AT282" i="24" a="1"/>
  <c r="AS282" i="24"/>
  <c r="AR282" i="24" s="1" a="1"/>
  <c r="AR282" i="24" s="1"/>
  <c r="AQ282" i="24"/>
  <c r="AP282" i="24" a="1"/>
  <c r="AP282" i="24" s="1"/>
  <c r="AO282" i="24"/>
  <c r="AN282" i="24"/>
  <c r="AN282" i="24" a="1"/>
  <c r="BO272" i="24"/>
  <c r="BN272" i="24" a="1"/>
  <c r="BN272" i="24" s="1"/>
  <c r="BM272" i="24"/>
  <c r="BL272" i="24" s="1" a="1"/>
  <c r="BL272" i="24" s="1"/>
  <c r="BK272" i="24"/>
  <c r="BJ272" i="24" a="1"/>
  <c r="BJ272" i="24" s="1"/>
  <c r="BI272" i="24"/>
  <c r="BH272" i="24"/>
  <c r="BH272" i="24" a="1"/>
  <c r="BG272" i="24"/>
  <c r="BF272" i="24" a="1"/>
  <c r="BF272" i="24" s="1"/>
  <c r="BE272" i="24"/>
  <c r="BD272" i="24" s="1" a="1"/>
  <c r="BD272" i="24" s="1"/>
  <c r="BC272" i="24"/>
  <c r="BB272" i="24" a="1"/>
  <c r="BB272" i="24" s="1"/>
  <c r="BA272" i="24"/>
  <c r="AZ272" i="24"/>
  <c r="AZ272" i="24" a="1"/>
  <c r="AY272" i="24"/>
  <c r="AX272" i="24" a="1"/>
  <c r="AX272" i="24" s="1"/>
  <c r="AW272" i="24"/>
  <c r="AV272" i="24" s="1" a="1"/>
  <c r="AV272" i="24" s="1"/>
  <c r="AU272" i="24"/>
  <c r="AT272" i="24" a="1"/>
  <c r="AT272" i="24" s="1"/>
  <c r="AS272" i="24"/>
  <c r="AR272" i="24"/>
  <c r="AR272" i="24" a="1"/>
  <c r="AQ272" i="24"/>
  <c r="AP272" i="24" a="1"/>
  <c r="AP272" i="24" s="1"/>
  <c r="AO272" i="24"/>
  <c r="AN272" i="24" s="1" a="1"/>
  <c r="AN272" i="24" s="1"/>
  <c r="BO262" i="24"/>
  <c r="BN262" i="24" a="1"/>
  <c r="BN262" i="24" s="1"/>
  <c r="BM262" i="24"/>
  <c r="BL262" i="24"/>
  <c r="BL262" i="24" a="1"/>
  <c r="BK262" i="24"/>
  <c r="BJ262" i="24" a="1"/>
  <c r="BJ262" i="24" s="1"/>
  <c r="BI262" i="24"/>
  <c r="BH262" i="24" s="1" a="1"/>
  <c r="BH262" i="24" s="1"/>
  <c r="BG262" i="24"/>
  <c r="BF262" i="24" a="1"/>
  <c r="BF262" i="24" s="1"/>
  <c r="BE262" i="24"/>
  <c r="BD262" i="24"/>
  <c r="BD262" i="24" a="1"/>
  <c r="BC262" i="24"/>
  <c r="BB262" i="24" a="1"/>
  <c r="BB262" i="24" s="1"/>
  <c r="BA262" i="24"/>
  <c r="AZ262" i="24" s="1" a="1"/>
  <c r="AZ262" i="24" s="1"/>
  <c r="AY262" i="24"/>
  <c r="AX262" i="24" a="1"/>
  <c r="AX262" i="24" s="1"/>
  <c r="AW262" i="24"/>
  <c r="AV262" i="24"/>
  <c r="AV262" i="24" a="1"/>
  <c r="AU262" i="24"/>
  <c r="AT262" i="24" a="1"/>
  <c r="AT262" i="24" s="1"/>
  <c r="AS262" i="24"/>
  <c r="AR262" i="24" s="1" a="1"/>
  <c r="AR262" i="24" s="1"/>
  <c r="AQ262" i="24"/>
  <c r="AP262" i="24" a="1"/>
  <c r="AP262" i="24" s="1"/>
  <c r="AO262" i="24"/>
  <c r="AN262" i="24" a="1"/>
  <c r="AN262" i="24" s="1"/>
  <c r="BT252" i="24" a="1"/>
  <c r="BT252" i="24" s="1"/>
  <c r="BO252" i="24"/>
  <c r="BN252" i="24" a="1"/>
  <c r="BN252" i="24" s="1"/>
  <c r="BM252" i="24"/>
  <c r="BL252" i="24" a="1"/>
  <c r="BL252" i="24" s="1"/>
  <c r="BK252" i="24"/>
  <c r="BJ252" i="24" s="1" a="1"/>
  <c r="BJ252" i="24" s="1"/>
  <c r="BI252" i="24"/>
  <c r="BH252" i="24" a="1"/>
  <c r="BH252" i="24" s="1"/>
  <c r="BG252" i="24"/>
  <c r="BF252" i="24" a="1"/>
  <c r="BF252" i="24" s="1"/>
  <c r="BE252" i="24"/>
  <c r="BD252" i="24" a="1"/>
  <c r="BD252" i="24" s="1"/>
  <c r="BC252" i="24"/>
  <c r="BB252" i="24" s="1" a="1"/>
  <c r="BB252" i="24" s="1"/>
  <c r="BA252" i="24"/>
  <c r="AZ252" i="24" a="1"/>
  <c r="AZ252" i="24" s="1"/>
  <c r="AY252" i="24"/>
  <c r="AX252" i="24" a="1"/>
  <c r="AX252" i="24" s="1"/>
  <c r="AW252" i="24"/>
  <c r="AV252" i="24" a="1"/>
  <c r="AV252" i="24" s="1"/>
  <c r="AU252" i="24"/>
  <c r="AT252" i="24" s="1" a="1"/>
  <c r="AT252" i="24" s="1"/>
  <c r="AS252" i="24"/>
  <c r="AR252" i="24" a="1"/>
  <c r="AR252" i="24" s="1"/>
  <c r="AQ252" i="24"/>
  <c r="AP252" i="24" a="1"/>
  <c r="AP252" i="24" s="1"/>
  <c r="AO252" i="24"/>
  <c r="AN252" i="24" a="1"/>
  <c r="AN252" i="24" s="1"/>
  <c r="BO242" i="24"/>
  <c r="BN242" i="24" s="1" a="1"/>
  <c r="BN242" i="24" s="1"/>
  <c r="BM242" i="24"/>
  <c r="BL242" i="24" a="1"/>
  <c r="BL242" i="24" s="1"/>
  <c r="BK242" i="24"/>
  <c r="BJ242" i="24" a="1"/>
  <c r="BJ242" i="24" s="1"/>
  <c r="BI242" i="24"/>
  <c r="BH242" i="24" a="1"/>
  <c r="BH242" i="24" s="1"/>
  <c r="BG242" i="24"/>
  <c r="BF242" i="24" s="1" a="1"/>
  <c r="BF242" i="24" s="1"/>
  <c r="BE242" i="24"/>
  <c r="BD242" i="24" a="1"/>
  <c r="BD242" i="24" s="1"/>
  <c r="BC242" i="24"/>
  <c r="BB242" i="24" a="1"/>
  <c r="BB242" i="24" s="1"/>
  <c r="BA242" i="24"/>
  <c r="AZ242" i="24" a="1"/>
  <c r="AZ242" i="24" s="1"/>
  <c r="AY242" i="24"/>
  <c r="AX242" i="24" s="1" a="1"/>
  <c r="AX242" i="24" s="1"/>
  <c r="AW242" i="24"/>
  <c r="AV242" i="24" a="1"/>
  <c r="AV242" i="24" s="1"/>
  <c r="AU242" i="24"/>
  <c r="AT242" i="24" a="1"/>
  <c r="AT242" i="24" s="1"/>
  <c r="AS242" i="24"/>
  <c r="AR242" i="24" a="1"/>
  <c r="AR242" i="24" s="1"/>
  <c r="AQ242" i="24"/>
  <c r="AP242" i="24" s="1" a="1"/>
  <c r="AP242" i="24" s="1"/>
  <c r="AO242" i="24"/>
  <c r="AN242" i="24" a="1"/>
  <c r="AN242" i="24" s="1"/>
  <c r="BO122" i="24"/>
  <c r="BN122" i="24" a="1"/>
  <c r="BN122" i="24" s="1"/>
  <c r="BM122" i="24"/>
  <c r="BL122" i="24" a="1"/>
  <c r="BL122" i="24" s="1"/>
  <c r="BK122" i="24"/>
  <c r="BJ122" i="24" s="1" a="1"/>
  <c r="BJ122" i="24" s="1"/>
  <c r="BI122" i="24"/>
  <c r="BH122" i="24" a="1"/>
  <c r="BH122" i="24" s="1"/>
  <c r="BG122" i="24"/>
  <c r="BF122" i="24" a="1"/>
  <c r="BF122" i="24" s="1"/>
  <c r="BE122" i="24"/>
  <c r="BD122" i="24" a="1"/>
  <c r="BD122" i="24" s="1"/>
  <c r="BC122" i="24"/>
  <c r="BB122" i="24" s="1" a="1"/>
  <c r="BB122" i="24" s="1"/>
  <c r="BA122" i="24"/>
  <c r="AZ122" i="24" a="1"/>
  <c r="AZ122" i="24" s="1"/>
  <c r="AY122" i="24"/>
  <c r="AX122" i="24" a="1"/>
  <c r="AX122" i="24" s="1"/>
  <c r="AW122" i="24"/>
  <c r="AV122" i="24" a="1"/>
  <c r="AV122" i="24" s="1"/>
  <c r="AU122" i="24"/>
  <c r="AT122" i="24" s="1" a="1"/>
  <c r="AT122" i="24" s="1"/>
  <c r="AS122" i="24"/>
  <c r="AR122" i="24" a="1"/>
  <c r="AR122" i="24" s="1"/>
  <c r="AQ122" i="24"/>
  <c r="AP122" i="24" a="1"/>
  <c r="AP122" i="24" s="1"/>
  <c r="AO122" i="24"/>
  <c r="AN122" i="24" a="1"/>
  <c r="AN122" i="24" s="1"/>
  <c r="BO112" i="24"/>
  <c r="BN112" i="24" s="1" a="1"/>
  <c r="BN112" i="24" s="1"/>
  <c r="BM112" i="24"/>
  <c r="BL112" i="24" a="1"/>
  <c r="BL112" i="24" s="1"/>
  <c r="BK112" i="24"/>
  <c r="BJ112" i="24" a="1"/>
  <c r="BJ112" i="24" s="1"/>
  <c r="BI112" i="24"/>
  <c r="BH112" i="24" a="1"/>
  <c r="BH112" i="24" s="1"/>
  <c r="BG112" i="24"/>
  <c r="BF112" i="24" s="1" a="1"/>
  <c r="BF112" i="24" s="1"/>
  <c r="BE112" i="24"/>
  <c r="BD112" i="24" a="1"/>
  <c r="BD112" i="24" s="1"/>
  <c r="BC112" i="24"/>
  <c r="BB112" i="24" a="1"/>
  <c r="BB112" i="24" s="1"/>
  <c r="BA112" i="24"/>
  <c r="AZ112" i="24" a="1"/>
  <c r="AZ112" i="24" s="1"/>
  <c r="AY112" i="24"/>
  <c r="AX112" i="24" s="1" a="1"/>
  <c r="AX112" i="24" s="1"/>
  <c r="AW112" i="24"/>
  <c r="AV112" i="24" a="1"/>
  <c r="AV112" i="24" s="1"/>
  <c r="AU112" i="24"/>
  <c r="AT112" i="24" a="1"/>
  <c r="AT112" i="24" s="1"/>
  <c r="AS112" i="24"/>
  <c r="AR112" i="24" a="1"/>
  <c r="AR112" i="24" s="1"/>
  <c r="AQ112" i="24"/>
  <c r="AP112" i="24" s="1" a="1"/>
  <c r="AP112" i="24" s="1"/>
  <c r="AO112" i="24"/>
  <c r="AN112" i="24" a="1"/>
  <c r="AN112" i="24" s="1"/>
  <c r="BO102" i="24"/>
  <c r="BN102" i="24" a="1"/>
  <c r="BN102" i="24" s="1"/>
  <c r="BM102" i="24"/>
  <c r="BL102" i="24" a="1"/>
  <c r="BL102" i="24" s="1"/>
  <c r="BK102" i="24"/>
  <c r="BJ102" i="24" s="1" a="1"/>
  <c r="BJ102" i="24" s="1"/>
  <c r="BI102" i="24"/>
  <c r="BH102" i="24" a="1"/>
  <c r="BH102" i="24" s="1"/>
  <c r="BG102" i="24"/>
  <c r="BF102" i="24" a="1"/>
  <c r="BF102" i="24" s="1"/>
  <c r="BE102" i="24"/>
  <c r="BD102" i="24" a="1"/>
  <c r="BD102" i="24" s="1"/>
  <c r="BC102" i="24"/>
  <c r="BB102" i="24" s="1" a="1"/>
  <c r="BB102" i="24" s="1"/>
  <c r="BA102" i="24"/>
  <c r="AZ102" i="24" a="1"/>
  <c r="AZ102" i="24" s="1"/>
  <c r="AY102" i="24"/>
  <c r="AX102" i="24" a="1"/>
  <c r="AX102" i="24" s="1"/>
  <c r="AW102" i="24"/>
  <c r="AV102" i="24" a="1"/>
  <c r="AV102" i="24" s="1"/>
  <c r="AU102" i="24"/>
  <c r="AT102" i="24" s="1" a="1"/>
  <c r="AT102" i="24" s="1"/>
  <c r="AS102" i="24"/>
  <c r="AR102" i="24" a="1"/>
  <c r="AR102" i="24" s="1"/>
  <c r="AQ102" i="24"/>
  <c r="AP102" i="24" a="1"/>
  <c r="AP102" i="24" s="1"/>
  <c r="AO102" i="24"/>
  <c r="AN102" i="24" a="1"/>
  <c r="AN102" i="24" s="1"/>
  <c r="BO82" i="24"/>
  <c r="BN82" i="24" s="1" a="1"/>
  <c r="BN82" i="24" s="1"/>
  <c r="BM82" i="24"/>
  <c r="BL82" i="24" a="1"/>
  <c r="BL82" i="24" s="1"/>
  <c r="BK82" i="24"/>
  <c r="BJ82" i="24" a="1"/>
  <c r="BJ82" i="24" s="1"/>
  <c r="BI82" i="24"/>
  <c r="BH82" i="24" a="1"/>
  <c r="BH82" i="24" s="1"/>
  <c r="BG82" i="24"/>
  <c r="BF82" i="24" s="1" a="1"/>
  <c r="BF82" i="24" s="1"/>
  <c r="BE82" i="24"/>
  <c r="BD82" i="24" a="1"/>
  <c r="BD82" i="24" s="1"/>
  <c r="BC82" i="24"/>
  <c r="BB82" i="24" a="1"/>
  <c r="BB82" i="24" s="1"/>
  <c r="BA82" i="24"/>
  <c r="AZ82" i="24" a="1"/>
  <c r="AZ82" i="24" s="1"/>
  <c r="AY82" i="24"/>
  <c r="AX82" i="24" s="1" a="1"/>
  <c r="AX82" i="24" s="1"/>
  <c r="AW82" i="24"/>
  <c r="AV82" i="24" a="1"/>
  <c r="AV82" i="24" s="1"/>
  <c r="AU82" i="24"/>
  <c r="AT82" i="24" a="1"/>
  <c r="AT82" i="24" s="1"/>
  <c r="AS82" i="24"/>
  <c r="AR82" i="24" a="1"/>
  <c r="AR82" i="24" s="1"/>
  <c r="AQ82" i="24"/>
  <c r="AP82" i="24" s="1" a="1"/>
  <c r="AP82" i="24" s="1"/>
  <c r="AO82" i="24"/>
  <c r="AN82" i="24" a="1"/>
  <c r="AN82" i="24" s="1"/>
  <c r="BO72" i="24"/>
  <c r="BN72" i="24" a="1"/>
  <c r="BN72" i="24" s="1"/>
  <c r="BM72" i="24"/>
  <c r="BL72" i="24" a="1"/>
  <c r="BL72" i="24" s="1"/>
  <c r="BK72" i="24"/>
  <c r="BJ72" i="24" s="1" a="1"/>
  <c r="BJ72" i="24" s="1"/>
  <c r="BI72" i="24"/>
  <c r="BH72" i="24" a="1"/>
  <c r="BH72" i="24" s="1"/>
  <c r="BG72" i="24"/>
  <c r="BF72" i="24" a="1"/>
  <c r="BF72" i="24" s="1"/>
  <c r="BE72" i="24"/>
  <c r="BD72" i="24" a="1"/>
  <c r="BD72" i="24" s="1"/>
  <c r="BC72" i="24"/>
  <c r="BB72" i="24" s="1" a="1"/>
  <c r="BB72" i="24" s="1"/>
  <c r="BA72" i="24"/>
  <c r="AZ72" i="24" a="1"/>
  <c r="AZ72" i="24" s="1"/>
  <c r="AY72" i="24"/>
  <c r="AX72" i="24" a="1"/>
  <c r="AX72" i="24" s="1"/>
  <c r="AW72" i="24"/>
  <c r="AV72" i="24" a="1"/>
  <c r="AV72" i="24" s="1"/>
  <c r="AU72" i="24"/>
  <c r="AT72" i="24" s="1" a="1"/>
  <c r="AT72" i="24" s="1"/>
  <c r="AS72" i="24"/>
  <c r="AR72" i="24" a="1"/>
  <c r="AR72" i="24" s="1"/>
  <c r="AQ72" i="24"/>
  <c r="AP72" i="24" a="1"/>
  <c r="AP72" i="24" s="1"/>
  <c r="AO72" i="24"/>
  <c r="AN72" i="24" a="1"/>
  <c r="AN72" i="24" s="1"/>
  <c r="BO62" i="24"/>
  <c r="BN62" i="24" s="1" a="1"/>
  <c r="BN62" i="24" s="1"/>
  <c r="BM62" i="24"/>
  <c r="BL62" i="24" a="1"/>
  <c r="BL62" i="24" s="1"/>
  <c r="BK62" i="24"/>
  <c r="BJ62" i="24" a="1"/>
  <c r="BJ62" i="24" s="1"/>
  <c r="BI62" i="24"/>
  <c r="BH62" i="24" a="1"/>
  <c r="BH62" i="24" s="1"/>
  <c r="BG62" i="24"/>
  <c r="BF62" i="24" s="1" a="1"/>
  <c r="BF62" i="24" s="1"/>
  <c r="BE62" i="24"/>
  <c r="BD62" i="24" a="1"/>
  <c r="BD62" i="24" s="1"/>
  <c r="BC62" i="24"/>
  <c r="BB62" i="24" a="1"/>
  <c r="BB62" i="24" s="1"/>
  <c r="BA62" i="24"/>
  <c r="AZ62" i="24" a="1"/>
  <c r="AZ62" i="24" s="1"/>
  <c r="AY62" i="24"/>
  <c r="AX62" i="24" s="1" a="1"/>
  <c r="AX62" i="24" s="1"/>
  <c r="AW62" i="24"/>
  <c r="AV62" i="24" a="1"/>
  <c r="AV62" i="24" s="1"/>
  <c r="AU62" i="24"/>
  <c r="AT62" i="24" a="1"/>
  <c r="AT62" i="24" s="1"/>
  <c r="AS62" i="24"/>
  <c r="AR62" i="24" a="1"/>
  <c r="AR62" i="24" s="1"/>
  <c r="AQ62" i="24"/>
  <c r="AP62" i="24" s="1" a="1"/>
  <c r="AP62" i="24" s="1"/>
  <c r="AO62" i="24"/>
  <c r="AN62" i="24" a="1"/>
  <c r="AN62" i="24" s="1"/>
  <c r="BO52" i="24"/>
  <c r="BN52" i="24" a="1"/>
  <c r="BN52" i="24" s="1"/>
  <c r="BM52" i="24"/>
  <c r="BL52" i="24" a="1"/>
  <c r="BL52" i="24" s="1"/>
  <c r="BK52" i="24"/>
  <c r="BJ52" i="24" s="1" a="1"/>
  <c r="BJ52" i="24" s="1"/>
  <c r="BI52" i="24"/>
  <c r="BH52" i="24" a="1"/>
  <c r="BH52" i="24" s="1"/>
  <c r="BG52" i="24"/>
  <c r="BF52" i="24" a="1"/>
  <c r="BF52" i="24" s="1"/>
  <c r="BE52" i="24"/>
  <c r="BD52" i="24" a="1"/>
  <c r="BD52" i="24" s="1"/>
  <c r="BC52" i="24"/>
  <c r="BB52" i="24" s="1" a="1"/>
  <c r="BB52" i="24" s="1"/>
  <c r="BA52" i="24"/>
  <c r="AZ52" i="24" a="1"/>
  <c r="AZ52" i="24" s="1"/>
  <c r="AY52" i="24"/>
  <c r="AX52" i="24" a="1"/>
  <c r="AX52" i="24" s="1"/>
  <c r="AW52" i="24"/>
  <c r="AV52" i="24" a="1"/>
  <c r="AV52" i="24" s="1"/>
  <c r="AU52" i="24"/>
  <c r="AT52" i="24" s="1" a="1"/>
  <c r="AT52" i="24" s="1"/>
  <c r="AS52" i="24"/>
  <c r="AR52" i="24" a="1"/>
  <c r="AR52" i="24" s="1"/>
  <c r="AQ52" i="24"/>
  <c r="AP52" i="24" a="1"/>
  <c r="AP52" i="24" s="1"/>
  <c r="AO52" i="24"/>
  <c r="AN52" i="24" a="1"/>
  <c r="AN52" i="24" s="1"/>
  <c r="BO42" i="24"/>
  <c r="BN42" i="24" s="1" a="1"/>
  <c r="BN42" i="24" s="1"/>
  <c r="BM42" i="24"/>
  <c r="BL42" i="24" a="1"/>
  <c r="BL42" i="24" s="1"/>
  <c r="BK42" i="24"/>
  <c r="BJ42" i="24" a="1"/>
  <c r="BJ42" i="24" s="1"/>
  <c r="BI42" i="24"/>
  <c r="BH42" i="24" a="1"/>
  <c r="BH42" i="24" s="1"/>
  <c r="BG42" i="24"/>
  <c r="BF42" i="24" s="1" a="1"/>
  <c r="BF42" i="24" s="1"/>
  <c r="BE42" i="24"/>
  <c r="BD42" i="24" a="1"/>
  <c r="BD42" i="24" s="1"/>
  <c r="BC42" i="24"/>
  <c r="BB42" i="24" a="1"/>
  <c r="BB42" i="24" s="1"/>
  <c r="BA42" i="24"/>
  <c r="AZ42" i="24" a="1"/>
  <c r="AZ42" i="24" s="1"/>
  <c r="AY42" i="24"/>
  <c r="AX42" i="24" s="1" a="1"/>
  <c r="AX42" i="24" s="1"/>
  <c r="AW42" i="24"/>
  <c r="AV42" i="24" a="1"/>
  <c r="AV42" i="24" s="1"/>
  <c r="AU42" i="24"/>
  <c r="AT42" i="24" a="1"/>
  <c r="AT42" i="24" s="1"/>
  <c r="AS42" i="24"/>
  <c r="AR42" i="24" a="1"/>
  <c r="AR42" i="24" s="1"/>
  <c r="AQ42" i="24"/>
  <c r="AP42" i="24" a="1"/>
  <c r="AP42" i="24" s="1"/>
  <c r="AO42" i="24"/>
  <c r="AN42" i="24" a="1"/>
  <c r="AN42" i="24" s="1"/>
  <c r="BO32" i="24"/>
  <c r="BN32" i="24" a="1"/>
  <c r="BN32" i="24" s="1"/>
  <c r="BM32" i="24"/>
  <c r="BL32" i="24" a="1"/>
  <c r="BL32" i="24" s="1"/>
  <c r="BK32" i="24"/>
  <c r="BJ32" i="24" a="1"/>
  <c r="BJ32" i="24" s="1"/>
  <c r="BI32" i="24"/>
  <c r="BH32" i="24" a="1"/>
  <c r="BH32" i="24" s="1"/>
  <c r="BG32" i="24"/>
  <c r="BF32" i="24" a="1"/>
  <c r="BF32" i="24" s="1"/>
  <c r="BE32" i="24"/>
  <c r="BD32" i="24" a="1"/>
  <c r="BD32" i="24" s="1"/>
  <c r="BC32" i="24"/>
  <c r="BB32" i="24" a="1"/>
  <c r="BB32" i="24" s="1"/>
  <c r="BA32" i="24"/>
  <c r="AZ32" i="24" a="1"/>
  <c r="AZ32" i="24" s="1"/>
  <c r="AY32" i="24"/>
  <c r="AX32" i="24" a="1"/>
  <c r="AX32" i="24" s="1"/>
  <c r="AW32" i="24"/>
  <c r="AV32" i="24" a="1"/>
  <c r="AV32" i="24" s="1"/>
  <c r="AU32" i="24"/>
  <c r="AT32" i="24" a="1"/>
  <c r="AT32" i="24" s="1"/>
  <c r="AS32" i="24"/>
  <c r="AR32" i="24" a="1"/>
  <c r="AR32" i="24" s="1"/>
  <c r="AQ32" i="24"/>
  <c r="AP32" i="24" a="1"/>
  <c r="AP32" i="24" s="1"/>
  <c r="AO32" i="24"/>
  <c r="AN32" i="24" a="1"/>
  <c r="AN32" i="24" s="1"/>
  <c r="BO22" i="24"/>
  <c r="BN22" i="24" a="1"/>
  <c r="BN22" i="24" s="1"/>
  <c r="BM22" i="24"/>
  <c r="BL22" i="24" a="1"/>
  <c r="BL22" i="24" s="1"/>
  <c r="BK22" i="24"/>
  <c r="BJ22" i="24" a="1"/>
  <c r="BJ22" i="24" s="1"/>
  <c r="BI22" i="24"/>
  <c r="BH22" i="24" a="1"/>
  <c r="BH22" i="24" s="1"/>
  <c r="BG22" i="24"/>
  <c r="BF22" i="24" a="1"/>
  <c r="BF22" i="24" s="1"/>
  <c r="BE22" i="24"/>
  <c r="BD22" i="24" a="1"/>
  <c r="BD22" i="24" s="1"/>
  <c r="BC22" i="24"/>
  <c r="BB22" i="24" a="1"/>
  <c r="BB22" i="24" s="1"/>
  <c r="BA22" i="24"/>
  <c r="AZ22" i="24" a="1"/>
  <c r="AZ22" i="24" s="1"/>
  <c r="AY22" i="24"/>
  <c r="AX22" i="24" a="1"/>
  <c r="AX22" i="24" s="1"/>
  <c r="AW22" i="24"/>
  <c r="AV22" i="24" a="1"/>
  <c r="AV22" i="24" s="1"/>
  <c r="AU22" i="24"/>
  <c r="AT22" i="24" a="1"/>
  <c r="AT22" i="24" s="1"/>
  <c r="AS22" i="24"/>
  <c r="AR22" i="24" a="1"/>
  <c r="AR22" i="24" s="1"/>
  <c r="AQ22" i="24"/>
  <c r="AP22" i="24" a="1"/>
  <c r="AP22" i="24" s="1"/>
  <c r="AO22" i="24"/>
  <c r="AN22" i="24" a="1"/>
  <c r="AN22" i="24" s="1"/>
  <c r="BO12" i="24"/>
  <c r="BN12" i="24" a="1"/>
  <c r="BN12" i="24" s="1"/>
  <c r="BM12" i="24"/>
  <c r="BL12" i="24" a="1"/>
  <c r="BL12" i="24" s="1"/>
  <c r="BK12" i="24"/>
  <c r="BJ12" i="24" a="1"/>
  <c r="BJ12" i="24" s="1"/>
  <c r="BI12" i="24"/>
  <c r="BH12" i="24" a="1"/>
  <c r="BH12" i="24" s="1"/>
  <c r="BG12" i="24"/>
  <c r="BF12" i="24" a="1"/>
  <c r="BF12" i="24" s="1"/>
  <c r="BE12" i="24"/>
  <c r="BD12" i="24" a="1"/>
  <c r="BD12" i="24" s="1"/>
  <c r="BC12" i="24"/>
  <c r="BB12" i="24" a="1"/>
  <c r="BB12" i="24" s="1"/>
  <c r="BA12" i="24"/>
  <c r="AZ12" i="24" a="1"/>
  <c r="AZ12" i="24" s="1"/>
  <c r="AY12" i="24"/>
  <c r="AX12" i="24" a="1"/>
  <c r="AX12" i="24" s="1"/>
  <c r="AW12" i="24"/>
  <c r="AV12" i="24" a="1"/>
  <c r="AV12" i="24" s="1"/>
  <c r="AU12" i="24"/>
  <c r="AT12" i="24" a="1"/>
  <c r="AT12" i="24" s="1"/>
  <c r="AS12" i="24"/>
  <c r="AR12" i="24" a="1"/>
  <c r="AR12" i="24" s="1"/>
  <c r="AQ12" i="24"/>
  <c r="AP12" i="24" a="1"/>
  <c r="AP12" i="24" s="1"/>
  <c r="AO12" i="24"/>
  <c r="AN12" i="24" a="1"/>
  <c r="AN12" i="24" s="1"/>
  <c r="BO2" i="24"/>
  <c r="BN2" i="24" a="1"/>
  <c r="BN2" i="24" s="1"/>
  <c r="BM2" i="24"/>
  <c r="BL2" i="24" a="1"/>
  <c r="BL2" i="24" s="1"/>
  <c r="BK2" i="24"/>
  <c r="BJ2" i="24" a="1"/>
  <c r="BJ2" i="24" s="1"/>
  <c r="BI2" i="24"/>
  <c r="BH2" i="24" a="1"/>
  <c r="BH2" i="24" s="1"/>
  <c r="BG2" i="24"/>
  <c r="BF2" i="24" a="1"/>
  <c r="BF2" i="24" s="1"/>
  <c r="BE2" i="24"/>
  <c r="BD2" i="24" a="1"/>
  <c r="BD2" i="24" s="1"/>
  <c r="BC2" i="24"/>
  <c r="BB2" i="24" a="1"/>
  <c r="BB2" i="24" s="1"/>
  <c r="BA2" i="24"/>
  <c r="AZ2" i="24" a="1"/>
  <c r="AZ2" i="24" s="1"/>
  <c r="AY2" i="24"/>
  <c r="AX2" i="24" a="1"/>
  <c r="AX2" i="24" s="1"/>
  <c r="AW2" i="24"/>
  <c r="AV2" i="24" a="1"/>
  <c r="AV2" i="24" s="1"/>
  <c r="AU2" i="24"/>
  <c r="AT2" i="24" a="1"/>
  <c r="AT2" i="24" s="1"/>
  <c r="AS2" i="24"/>
  <c r="AR2" i="24" a="1"/>
  <c r="AR2" i="24" s="1"/>
  <c r="AQ2" i="24"/>
  <c r="AP2" i="24" a="1"/>
  <c r="AP2" i="24" s="1"/>
  <c r="AO2" i="24"/>
  <c r="AN2" i="24" a="1"/>
  <c r="AN2" i="24" s="1"/>
  <c r="BR107" i="26" l="1"/>
  <c r="BS107" i="26" s="1"/>
  <c r="BR95" i="26"/>
  <c r="BS95" i="26" s="1"/>
  <c r="BR83" i="26"/>
  <c r="BS83" i="26" s="1"/>
  <c r="BR71" i="26"/>
  <c r="BS71" i="26" s="1"/>
  <c r="BR59" i="26"/>
  <c r="BS59" i="26" s="1"/>
  <c r="BR47" i="26"/>
  <c r="BS47" i="26" s="1"/>
  <c r="BR35" i="26"/>
  <c r="BS35" i="26" s="1"/>
  <c r="BR23" i="26"/>
  <c r="BS23" i="26" s="1"/>
  <c r="BR11" i="26"/>
  <c r="BS11" i="26" s="1"/>
  <c r="BR106" i="26"/>
  <c r="BS106" i="26" s="1"/>
  <c r="BR94" i="26"/>
  <c r="BS94" i="26" s="1"/>
  <c r="BR82" i="26"/>
  <c r="BS82" i="26" s="1"/>
  <c r="BR70" i="26"/>
  <c r="BS70" i="26" s="1"/>
  <c r="BR58" i="26"/>
  <c r="BS58" i="26" s="1"/>
  <c r="BR46" i="26"/>
  <c r="BS46" i="26" s="1"/>
  <c r="BR34" i="26"/>
  <c r="BS34" i="26" s="1"/>
  <c r="BR22" i="26"/>
  <c r="BS22" i="26" s="1"/>
  <c r="BR10" i="26"/>
  <c r="BS10" i="26" s="1"/>
  <c r="BR105" i="26"/>
  <c r="BS105" i="26" s="1"/>
  <c r="BR93" i="26"/>
  <c r="BS93" i="26" s="1"/>
  <c r="BR81" i="26"/>
  <c r="BS81" i="26" s="1"/>
  <c r="BR69" i="26"/>
  <c r="BS69" i="26" s="1"/>
  <c r="BR57" i="26"/>
  <c r="BS57" i="26" s="1"/>
  <c r="BR45" i="26"/>
  <c r="BS45" i="26" s="1"/>
  <c r="BR33" i="26"/>
  <c r="BS33" i="26" s="1"/>
  <c r="BR21" i="26"/>
  <c r="BS21" i="26" s="1"/>
  <c r="BR9" i="26"/>
  <c r="BS9" i="26" s="1"/>
  <c r="BR104" i="26"/>
  <c r="BS104" i="26" s="1"/>
  <c r="BR92" i="26"/>
  <c r="BS92" i="26" s="1"/>
  <c r="BR80" i="26"/>
  <c r="BS80" i="26" s="1"/>
  <c r="BR68" i="26"/>
  <c r="BS68" i="26" s="1"/>
  <c r="BR56" i="26"/>
  <c r="BS56" i="26" s="1"/>
  <c r="BR44" i="26"/>
  <c r="BS44" i="26" s="1"/>
  <c r="BR32" i="26"/>
  <c r="BS32" i="26" s="1"/>
  <c r="BR20" i="26"/>
  <c r="BS20" i="26" s="1"/>
  <c r="BR8" i="26"/>
  <c r="BS8" i="26" s="1"/>
  <c r="BR102" i="26"/>
  <c r="BS102" i="26" s="1"/>
  <c r="BR90" i="26"/>
  <c r="BS90" i="26" s="1"/>
  <c r="BR78" i="26"/>
  <c r="BS78" i="26" s="1"/>
  <c r="BR66" i="26"/>
  <c r="BS66" i="26" s="1"/>
  <c r="BR54" i="26"/>
  <c r="BS54" i="26" s="1"/>
  <c r="BR42" i="26"/>
  <c r="BS42" i="26" s="1"/>
  <c r="BR30" i="26"/>
  <c r="BS30" i="26" s="1"/>
  <c r="BR18" i="26"/>
  <c r="BS18" i="26" s="1"/>
  <c r="BR6" i="26"/>
  <c r="BS6" i="26" s="1"/>
  <c r="BR101" i="26"/>
  <c r="BS101" i="26" s="1"/>
  <c r="BR89" i="26"/>
  <c r="BS89" i="26" s="1"/>
  <c r="BR77" i="26"/>
  <c r="BS77" i="26" s="1"/>
  <c r="BR65" i="26"/>
  <c r="BS65" i="26" s="1"/>
  <c r="BR53" i="26"/>
  <c r="BS53" i="26" s="1"/>
  <c r="BR41" i="26"/>
  <c r="BS41" i="26" s="1"/>
  <c r="BR29" i="26"/>
  <c r="BS29" i="26" s="1"/>
  <c r="BR17" i="26"/>
  <c r="BS17" i="26" s="1"/>
  <c r="BR5" i="26"/>
  <c r="BS5" i="26" s="1"/>
  <c r="BR100" i="26"/>
  <c r="BS100" i="26" s="1"/>
  <c r="BR88" i="26"/>
  <c r="BS88" i="26" s="1"/>
  <c r="BR76" i="26"/>
  <c r="BS76" i="26" s="1"/>
  <c r="BR64" i="26"/>
  <c r="BS64" i="26" s="1"/>
  <c r="BR52" i="26"/>
  <c r="BS52" i="26" s="1"/>
  <c r="BR40" i="26"/>
  <c r="BS40" i="26" s="1"/>
  <c r="BR28" i="26"/>
  <c r="BS28" i="26" s="1"/>
  <c r="BR16" i="26"/>
  <c r="BS16" i="26" s="1"/>
  <c r="BR4" i="26"/>
  <c r="BS4" i="26" s="1"/>
  <c r="BR111" i="26"/>
  <c r="BS111" i="26" s="1"/>
  <c r="BR99" i="26"/>
  <c r="BS99" i="26" s="1"/>
  <c r="BR87" i="26"/>
  <c r="BS87" i="26" s="1"/>
  <c r="BR75" i="26"/>
  <c r="BS75" i="26" s="1"/>
  <c r="BR63" i="26"/>
  <c r="BS63" i="26" s="1"/>
  <c r="BR51" i="26"/>
  <c r="BS51" i="26" s="1"/>
  <c r="BR39" i="26"/>
  <c r="BS39" i="26" s="1"/>
  <c r="BR27" i="26"/>
  <c r="BS27" i="26" s="1"/>
  <c r="BR15" i="26"/>
  <c r="BS15" i="26" s="1"/>
  <c r="BW106" i="26"/>
  <c r="BW94" i="26"/>
  <c r="BW82" i="26"/>
  <c r="BW70" i="26"/>
  <c r="BW58" i="26"/>
  <c r="BW46" i="26"/>
  <c r="BW34" i="26"/>
  <c r="BW22" i="26"/>
  <c r="BW10" i="26"/>
  <c r="BW105" i="26"/>
  <c r="BW93" i="26"/>
  <c r="BW81" i="26"/>
  <c r="BW69" i="26"/>
  <c r="BW57" i="26"/>
  <c r="BW45" i="26"/>
  <c r="BW33" i="26"/>
  <c r="BW21" i="26"/>
  <c r="BW9" i="26"/>
  <c r="BW104" i="26"/>
  <c r="BW92" i="26"/>
  <c r="BW80" i="26"/>
  <c r="BW68" i="26"/>
  <c r="BW56" i="26"/>
  <c r="BW44" i="26"/>
  <c r="BW32" i="26"/>
  <c r="BW20" i="26"/>
  <c r="BW8" i="26"/>
  <c r="BW103" i="26"/>
  <c r="BW91" i="26"/>
  <c r="BW79" i="26"/>
  <c r="BW67" i="26"/>
  <c r="BW55" i="26"/>
  <c r="BW43" i="26"/>
  <c r="BW31" i="26"/>
  <c r="BW19" i="26"/>
  <c r="BW7" i="26"/>
  <c r="BW102" i="26"/>
  <c r="BW90" i="26"/>
  <c r="BW78" i="26"/>
  <c r="BW66" i="26"/>
  <c r="BW54" i="26"/>
  <c r="BW42" i="26"/>
  <c r="BW30" i="26"/>
  <c r="BW18" i="26"/>
  <c r="BW6" i="26"/>
  <c r="BW101" i="26"/>
  <c r="BW89" i="26"/>
  <c r="BW77" i="26"/>
  <c r="BW65" i="26"/>
  <c r="BW53" i="26"/>
  <c r="BW41" i="26"/>
  <c r="BW29" i="26"/>
  <c r="BW17" i="26"/>
  <c r="BW5" i="26"/>
  <c r="BW100" i="26"/>
  <c r="BW88" i="26"/>
  <c r="BW76" i="26"/>
  <c r="BW64" i="26"/>
  <c r="BW52" i="26"/>
  <c r="BW40" i="26"/>
  <c r="BW28" i="26"/>
  <c r="BW16" i="26"/>
  <c r="BW4" i="26"/>
  <c r="BW111" i="26"/>
  <c r="BW99" i="26"/>
  <c r="BW87" i="26"/>
  <c r="BW75" i="26"/>
  <c r="BW63" i="26"/>
  <c r="BW51" i="26"/>
  <c r="BW39" i="26"/>
  <c r="BW27" i="26"/>
  <c r="BW15" i="26"/>
  <c r="BW3" i="26"/>
  <c r="BW110" i="26"/>
  <c r="BW98" i="26"/>
  <c r="BW86" i="26"/>
  <c r="BW74" i="26"/>
  <c r="BW62" i="26"/>
  <c r="BW50" i="26"/>
  <c r="BW38" i="26"/>
  <c r="BW26" i="26"/>
  <c r="BW14" i="26"/>
  <c r="BV107" i="26"/>
  <c r="BV95" i="26"/>
  <c r="BV83" i="26"/>
  <c r="BV71" i="26"/>
  <c r="BV59" i="26"/>
  <c r="BV47" i="26"/>
  <c r="BV35" i="26"/>
  <c r="BV23" i="26"/>
  <c r="BV11" i="26"/>
  <c r="BV106" i="26"/>
  <c r="BV94" i="26"/>
  <c r="BV82" i="26"/>
  <c r="BV70" i="26"/>
  <c r="BV58" i="26"/>
  <c r="BV46" i="26"/>
  <c r="BV34" i="26"/>
  <c r="BV22" i="26"/>
  <c r="BV10" i="26"/>
  <c r="BV105" i="26"/>
  <c r="BV93" i="26"/>
  <c r="BV81" i="26"/>
  <c r="BV69" i="26"/>
  <c r="BV57" i="26"/>
  <c r="BV45" i="26"/>
  <c r="BV33" i="26"/>
  <c r="BV21" i="26"/>
  <c r="BV9" i="26"/>
  <c r="BV104" i="26"/>
  <c r="BV92" i="26"/>
  <c r="BV80" i="26"/>
  <c r="BV68" i="26"/>
  <c r="BV56" i="26"/>
  <c r="BV44" i="26"/>
  <c r="BV32" i="26"/>
  <c r="BV20" i="26"/>
  <c r="BV8" i="26"/>
  <c r="BV103" i="26"/>
  <c r="BV91" i="26"/>
  <c r="BV79" i="26"/>
  <c r="BV67" i="26"/>
  <c r="BV55" i="26"/>
  <c r="BV43" i="26"/>
  <c r="BV31" i="26"/>
  <c r="BV19" i="26"/>
  <c r="BV7" i="26"/>
  <c r="BV102" i="26"/>
  <c r="BV90" i="26"/>
  <c r="BV78" i="26"/>
  <c r="BV66" i="26"/>
  <c r="BV54" i="26"/>
  <c r="BV42" i="26"/>
  <c r="BV30" i="26"/>
  <c r="BV18" i="26"/>
  <c r="BV6" i="26"/>
  <c r="BV101" i="26"/>
  <c r="BV89" i="26"/>
  <c r="BV77" i="26"/>
  <c r="BV65" i="26"/>
  <c r="BV53" i="26"/>
  <c r="BV41" i="26"/>
  <c r="BV29" i="26"/>
  <c r="BV17" i="26"/>
  <c r="BV5" i="26"/>
  <c r="BV100" i="26"/>
  <c r="BV88" i="26"/>
  <c r="BV76" i="26"/>
  <c r="BV64" i="26"/>
  <c r="BV52" i="26"/>
  <c r="BV40" i="26"/>
  <c r="BV28" i="26"/>
  <c r="BV16" i="26"/>
  <c r="BV4" i="26"/>
  <c r="BV111" i="26"/>
  <c r="BV99" i="26"/>
  <c r="BV87" i="26"/>
  <c r="BV75" i="26"/>
  <c r="BV63" i="26"/>
  <c r="BV51" i="26"/>
  <c r="BV39" i="26"/>
  <c r="BV27" i="26"/>
  <c r="BV15" i="26"/>
  <c r="BV3" i="26"/>
  <c r="BV110" i="26"/>
  <c r="BV98" i="26"/>
  <c r="BV86" i="26"/>
  <c r="BV74" i="26"/>
  <c r="BV62" i="26"/>
  <c r="BV50" i="26"/>
  <c r="BV38" i="26"/>
  <c r="BV26" i="26"/>
  <c r="BV14" i="26"/>
  <c r="BU107" i="26"/>
  <c r="BU95" i="26"/>
  <c r="BU83" i="26"/>
  <c r="BU71" i="26"/>
  <c r="BU59" i="26"/>
  <c r="BU47" i="26"/>
  <c r="BU35" i="26"/>
  <c r="BU23" i="26"/>
  <c r="BU11" i="26"/>
  <c r="BU106" i="26"/>
  <c r="BU94" i="26"/>
  <c r="BU82" i="26"/>
  <c r="BU70" i="26"/>
  <c r="BU58" i="26"/>
  <c r="BU46" i="26"/>
  <c r="BU34" i="26"/>
  <c r="BU22" i="26"/>
  <c r="BU10" i="26"/>
  <c r="BU105" i="26"/>
  <c r="BU93" i="26"/>
  <c r="BU81" i="26"/>
  <c r="BU69" i="26"/>
  <c r="BU57" i="26"/>
  <c r="BU45" i="26"/>
  <c r="BU33" i="26"/>
  <c r="BU21" i="26"/>
  <c r="BU9" i="26"/>
  <c r="BU104" i="26"/>
  <c r="BU92" i="26"/>
  <c r="BU80" i="26"/>
  <c r="BU68" i="26"/>
  <c r="BU56" i="26"/>
  <c r="BU44" i="26"/>
  <c r="BU32" i="26"/>
  <c r="BU20" i="26"/>
  <c r="BU8" i="26"/>
  <c r="BU103" i="26"/>
  <c r="BU91" i="26"/>
  <c r="BU79" i="26"/>
  <c r="BU67" i="26"/>
  <c r="BU55" i="26"/>
  <c r="BU43" i="26"/>
  <c r="BU31" i="26"/>
  <c r="BU19" i="26"/>
  <c r="BU7" i="26"/>
  <c r="BU102" i="26"/>
  <c r="BU90" i="26"/>
  <c r="BU78" i="26"/>
  <c r="BU66" i="26"/>
  <c r="BU54" i="26"/>
  <c r="BU42" i="26"/>
  <c r="BU30" i="26"/>
  <c r="BU18" i="26"/>
  <c r="BU6" i="26"/>
  <c r="BU101" i="26"/>
  <c r="BU89" i="26"/>
  <c r="BU77" i="26"/>
  <c r="BU65" i="26"/>
  <c r="BU53" i="26"/>
  <c r="BU41" i="26"/>
  <c r="BU29" i="26"/>
  <c r="BU17" i="26"/>
  <c r="BU5" i="26"/>
  <c r="BU100" i="26"/>
  <c r="BU88" i="26"/>
  <c r="BU76" i="26"/>
  <c r="BU64" i="26"/>
  <c r="BU52" i="26"/>
  <c r="BU40" i="26"/>
  <c r="BU28" i="26"/>
  <c r="BU16" i="26"/>
  <c r="BU4" i="26"/>
  <c r="BU111" i="26"/>
  <c r="BU99" i="26"/>
  <c r="BU87" i="26"/>
  <c r="BU75" i="26"/>
  <c r="BU63" i="26"/>
  <c r="BU51" i="26"/>
  <c r="BU39" i="26"/>
  <c r="BU27" i="26"/>
  <c r="BU15" i="26"/>
  <c r="BU3" i="26"/>
  <c r="BU110" i="26"/>
  <c r="BU98" i="26"/>
  <c r="BU86" i="26"/>
  <c r="BU74" i="26"/>
  <c r="BU62" i="26"/>
  <c r="BU50" i="26"/>
  <c r="BU38" i="26"/>
  <c r="BU26" i="26"/>
  <c r="BU14" i="26"/>
  <c r="BT108" i="26"/>
  <c r="BT96" i="26"/>
  <c r="BT84" i="26"/>
  <c r="BT72" i="26"/>
  <c r="BT60" i="26"/>
  <c r="BT48" i="26"/>
  <c r="BT36" i="26"/>
  <c r="BT24" i="26"/>
  <c r="BT12" i="26"/>
  <c r="BT105" i="26"/>
  <c r="BT93" i="26"/>
  <c r="BT81" i="26"/>
  <c r="BT69" i="26"/>
  <c r="BT57" i="26"/>
  <c r="BT45" i="26"/>
  <c r="BT33" i="26"/>
  <c r="BT21" i="26"/>
  <c r="BT9" i="26"/>
  <c r="BT104" i="26"/>
  <c r="BT92" i="26"/>
  <c r="BT80" i="26"/>
  <c r="BT68" i="26"/>
  <c r="BT56" i="26"/>
  <c r="BT44" i="26"/>
  <c r="BT32" i="26"/>
  <c r="BT20" i="26"/>
  <c r="BT8" i="26"/>
  <c r="BT103" i="26"/>
  <c r="BT91" i="26"/>
  <c r="BT79" i="26"/>
  <c r="BT67" i="26"/>
  <c r="BT55" i="26"/>
  <c r="BT43" i="26"/>
  <c r="BT31" i="26"/>
  <c r="BT19" i="26"/>
  <c r="BT7" i="26"/>
  <c r="BT110" i="26"/>
  <c r="BT98" i="26"/>
  <c r="BT86" i="26"/>
  <c r="BT74" i="26"/>
  <c r="BT62" i="26"/>
  <c r="BT50" i="26"/>
  <c r="BT38" i="26"/>
  <c r="BT26" i="26"/>
  <c r="BT14" i="26"/>
  <c r="AZ300" i="25" a="1"/>
  <c r="AZ300" i="25" s="1"/>
  <c r="AZ240" i="25" a="1"/>
  <c r="AZ240" i="25" s="1"/>
  <c r="AZ235" i="25" a="1"/>
  <c r="AZ235" i="25" s="1"/>
  <c r="AP300" i="25" a="1"/>
  <c r="AP300" i="25" s="1"/>
  <c r="AZ275" i="25" a="1"/>
  <c r="AZ275" i="25" s="1"/>
  <c r="AP235" i="25" a="1"/>
  <c r="AP235" i="25" s="1"/>
  <c r="BB275" i="25" a="1"/>
  <c r="BB275" i="25" s="1"/>
  <c r="AZ230" i="25" a="1"/>
  <c r="AZ230" i="25" s="1"/>
  <c r="AP245" i="25" a="1"/>
  <c r="AP245" i="25" s="1"/>
  <c r="AZ255" i="25" a="1"/>
  <c r="AZ255" i="25" s="1"/>
  <c r="AP250" i="25" a="1"/>
  <c r="AP250" i="25" s="1"/>
  <c r="AP230" i="25" a="1"/>
  <c r="AP230" i="25" s="1"/>
  <c r="AZ265" i="25" a="1"/>
  <c r="AZ265" i="25" s="1"/>
  <c r="AZ305" i="25" a="1"/>
  <c r="AZ305" i="25" s="1"/>
  <c r="AP260" i="25" a="1"/>
  <c r="AP260" i="25" s="1"/>
  <c r="BO451" i="23"/>
  <c r="BN451" i="23"/>
  <c r="BO450" i="23"/>
  <c r="BN450" i="23"/>
  <c r="BO449" i="23"/>
  <c r="BN449" i="23"/>
  <c r="BO448" i="23"/>
  <c r="BN448" i="23"/>
  <c r="BO447" i="23"/>
  <c r="BN447" i="23"/>
  <c r="BO446" i="23"/>
  <c r="BN446" i="23"/>
  <c r="BO445" i="23"/>
  <c r="BN445" i="23"/>
  <c r="BO444" i="23"/>
  <c r="BN444" i="23"/>
  <c r="BO443" i="23"/>
  <c r="BN443" i="23"/>
  <c r="BO442" i="23"/>
  <c r="BN442" i="23"/>
  <c r="BO441" i="23"/>
  <c r="BN441" i="23"/>
  <c r="BO440" i="23"/>
  <c r="BN440" i="23"/>
  <c r="BO439" i="23"/>
  <c r="BN439" i="23"/>
  <c r="BO438" i="23"/>
  <c r="BN438" i="23"/>
  <c r="BO437" i="23"/>
  <c r="BN437" i="23"/>
  <c r="BO436" i="23"/>
  <c r="BN436" i="23"/>
  <c r="BO435" i="23"/>
  <c r="BN435" i="23"/>
  <c r="BO434" i="23"/>
  <c r="BN434" i="23"/>
  <c r="BO433" i="23"/>
  <c r="BN433" i="23"/>
  <c r="BO432" i="23"/>
  <c r="BN432" i="23"/>
  <c r="BO431" i="23"/>
  <c r="BN431" i="23"/>
  <c r="BO430" i="23"/>
  <c r="BN430" i="23"/>
  <c r="BO429" i="23"/>
  <c r="BN429" i="23"/>
  <c r="BO428" i="23"/>
  <c r="BN428" i="23"/>
  <c r="BO427" i="23"/>
  <c r="BN427" i="23"/>
  <c r="BO426" i="23"/>
  <c r="BN426" i="23"/>
  <c r="BO425" i="23"/>
  <c r="BN425" i="23"/>
  <c r="BO424" i="23"/>
  <c r="BN424" i="23"/>
  <c r="BO423" i="23"/>
  <c r="BN423" i="23"/>
  <c r="BO422" i="23"/>
  <c r="BN422" i="23"/>
  <c r="BO421" i="23"/>
  <c r="BN421" i="23"/>
  <c r="BO420" i="23"/>
  <c r="BN420" i="23"/>
  <c r="BO419" i="23"/>
  <c r="BN419" i="23"/>
  <c r="BO418" i="23"/>
  <c r="BN418" i="23"/>
  <c r="BO417" i="23"/>
  <c r="BN417" i="23"/>
  <c r="BO416" i="23"/>
  <c r="BN416" i="23"/>
  <c r="BO415" i="23"/>
  <c r="BN415" i="23"/>
  <c r="BO414" i="23"/>
  <c r="BN414" i="23"/>
  <c r="BO413" i="23"/>
  <c r="BN413" i="23"/>
  <c r="BO412" i="23"/>
  <c r="BN412" i="23"/>
  <c r="BO411" i="23"/>
  <c r="BN411" i="23"/>
  <c r="BO410" i="23"/>
  <c r="BN410" i="23"/>
  <c r="BO409" i="23"/>
  <c r="BN409" i="23"/>
  <c r="BO408" i="23"/>
  <c r="BN408" i="23"/>
  <c r="BO407" i="23"/>
  <c r="BN407" i="23"/>
  <c r="BO406" i="23"/>
  <c r="BN406" i="23"/>
  <c r="BO405" i="23"/>
  <c r="BN405" i="23"/>
  <c r="BO404" i="23"/>
  <c r="BN404" i="23"/>
  <c r="BO403" i="23"/>
  <c r="BN403" i="23"/>
  <c r="BO402" i="23"/>
  <c r="BN402" i="23"/>
  <c r="BO401" i="23"/>
  <c r="BN401" i="23"/>
  <c r="BO400" i="23"/>
  <c r="BN400" i="23"/>
  <c r="BO399" i="23"/>
  <c r="BN399" i="23"/>
  <c r="BO398" i="23"/>
  <c r="BN398" i="23"/>
  <c r="BO397" i="23"/>
  <c r="BN397" i="23"/>
  <c r="BO396" i="23"/>
  <c r="BN396" i="23"/>
  <c r="BO395" i="23"/>
  <c r="BN395" i="23"/>
  <c r="BO394" i="23"/>
  <c r="BN394" i="23"/>
  <c r="BO393" i="23"/>
  <c r="BN393" i="23"/>
  <c r="BO392" i="23"/>
  <c r="BN392" i="23"/>
  <c r="BO391" i="23"/>
  <c r="BN391" i="23"/>
  <c r="BO390" i="23"/>
  <c r="BN390" i="23"/>
  <c r="BO389" i="23"/>
  <c r="BN389" i="23"/>
  <c r="BO388" i="23"/>
  <c r="BN388" i="23"/>
  <c r="BO387" i="23"/>
  <c r="BN387" i="23"/>
  <c r="BO386" i="23"/>
  <c r="BN386" i="23"/>
  <c r="BO385" i="23"/>
  <c r="BN385" i="23"/>
  <c r="BO384" i="23"/>
  <c r="BN384" i="23"/>
  <c r="BO383" i="23"/>
  <c r="BN383" i="23"/>
  <c r="BO382" i="23"/>
  <c r="BN382" i="23"/>
  <c r="BO381" i="23"/>
  <c r="BN381" i="23"/>
  <c r="BO380" i="23"/>
  <c r="BN380" i="23"/>
  <c r="BO379" i="23"/>
  <c r="BN379" i="23"/>
  <c r="BO378" i="23"/>
  <c r="BN378" i="23"/>
  <c r="BO377" i="23"/>
  <c r="BN377" i="23"/>
  <c r="BO376" i="23"/>
  <c r="BN376" i="23"/>
  <c r="BO375" i="23"/>
  <c r="BN375" i="23"/>
  <c r="BO374" i="23"/>
  <c r="BN374" i="23"/>
  <c r="BO373" i="23"/>
  <c r="BN373" i="23"/>
  <c r="BO372" i="23"/>
  <c r="BN372" i="23"/>
  <c r="BO371" i="23"/>
  <c r="BN371" i="23"/>
  <c r="BO370" i="23"/>
  <c r="BN370" i="23"/>
  <c r="BO369" i="23"/>
  <c r="BN369" i="23"/>
  <c r="BO368" i="23"/>
  <c r="BN368" i="23"/>
  <c r="BO367" i="23"/>
  <c r="BN367" i="23"/>
  <c r="BO366" i="23"/>
  <c r="BN366" i="23"/>
  <c r="BO365" i="23"/>
  <c r="BN365" i="23"/>
  <c r="BO364" i="23"/>
  <c r="BN364" i="23"/>
  <c r="BO363" i="23"/>
  <c r="BN363" i="23"/>
  <c r="BO362" i="23"/>
  <c r="BN362" i="23"/>
  <c r="BO361" i="23"/>
  <c r="BN361" i="23"/>
  <c r="BO360" i="23"/>
  <c r="BN360" i="23"/>
  <c r="BO359" i="23"/>
  <c r="BN359" i="23"/>
  <c r="BO358" i="23"/>
  <c r="BN358" i="23"/>
  <c r="BO357" i="23"/>
  <c r="BN357" i="23"/>
  <c r="BO356" i="23"/>
  <c r="BN356" i="23"/>
  <c r="BO355" i="23"/>
  <c r="BN355" i="23"/>
  <c r="BO354" i="23"/>
  <c r="BN354" i="23"/>
  <c r="BO353" i="23"/>
  <c r="BN353" i="23"/>
  <c r="BO352" i="23"/>
  <c r="BN352" i="23"/>
  <c r="BO351" i="23"/>
  <c r="BN351" i="23"/>
  <c r="BO350" i="23"/>
  <c r="BN350" i="23"/>
  <c r="BO349" i="23"/>
  <c r="BN349" i="23"/>
  <c r="BO348" i="23"/>
  <c r="BN348" i="23"/>
  <c r="BO347" i="23"/>
  <c r="BN347" i="23"/>
  <c r="BO346" i="23"/>
  <c r="BN346" i="23"/>
  <c r="BO345" i="23"/>
  <c r="BN345" i="23"/>
  <c r="BO344" i="23"/>
  <c r="BN344" i="23"/>
  <c r="BO343" i="23"/>
  <c r="BN343" i="23"/>
  <c r="BO342" i="23"/>
  <c r="BN342" i="23"/>
  <c r="BO341" i="23"/>
  <c r="BN341" i="23"/>
  <c r="BO340" i="23"/>
  <c r="BN340" i="23"/>
  <c r="BO339" i="23"/>
  <c r="BN339" i="23"/>
  <c r="BO338" i="23"/>
  <c r="BN338" i="23"/>
  <c r="BO337" i="23"/>
  <c r="BN337" i="23"/>
  <c r="BO336" i="23"/>
  <c r="BN336" i="23"/>
  <c r="BO335" i="23"/>
  <c r="BN335" i="23"/>
  <c r="BO334" i="23"/>
  <c r="BN334" i="23"/>
  <c r="BO333" i="23"/>
  <c r="BN333" i="23"/>
  <c r="BO332" i="23"/>
  <c r="BN332" i="23"/>
  <c r="BO331" i="23"/>
  <c r="BN331" i="23"/>
  <c r="BO330" i="23"/>
  <c r="BN330" i="23"/>
  <c r="BO329" i="23"/>
  <c r="BN329" i="23"/>
  <c r="BO328" i="23"/>
  <c r="BN328" i="23"/>
  <c r="BO327" i="23"/>
  <c r="BN327" i="23"/>
  <c r="BO326" i="23"/>
  <c r="BN326" i="23"/>
  <c r="BO325" i="23"/>
  <c r="BN325" i="23"/>
  <c r="BO324" i="23"/>
  <c r="BN324" i="23"/>
  <c r="BO323" i="23"/>
  <c r="BN323" i="23"/>
  <c r="BO322" i="23"/>
  <c r="BN322" i="23"/>
  <c r="BO321" i="23"/>
  <c r="BN321" i="23"/>
  <c r="BO320" i="23"/>
  <c r="BN320" i="23"/>
  <c r="BO319" i="23"/>
  <c r="BN319" i="23"/>
  <c r="BO318" i="23"/>
  <c r="BN318" i="23"/>
  <c r="BO317" i="23"/>
  <c r="BN317" i="23"/>
  <c r="BO316" i="23"/>
  <c r="BN316" i="23"/>
  <c r="BO315" i="23"/>
  <c r="BN315" i="23"/>
  <c r="BO314" i="23"/>
  <c r="BN314" i="23"/>
  <c r="BO313" i="23"/>
  <c r="BN313" i="23"/>
  <c r="BO312" i="23"/>
  <c r="BN312" i="23"/>
  <c r="BO311" i="23"/>
  <c r="BN311" i="23"/>
  <c r="BO310" i="23"/>
  <c r="BN310" i="23"/>
  <c r="BO309" i="23"/>
  <c r="BN309" i="23"/>
  <c r="BO308" i="23"/>
  <c r="BN308" i="23"/>
  <c r="BO307" i="23"/>
  <c r="BN307" i="23"/>
  <c r="BO306" i="23"/>
  <c r="BN306" i="23"/>
  <c r="BO305" i="23"/>
  <c r="BN305" i="23"/>
  <c r="BO304" i="23"/>
  <c r="BN304" i="23"/>
  <c r="BO303" i="23"/>
  <c r="BN303" i="23"/>
  <c r="BQ302" i="23"/>
  <c r="BO302" i="23"/>
  <c r="BN302" i="23"/>
  <c r="BO301" i="23"/>
  <c r="BN301" i="23"/>
  <c r="BO300" i="23"/>
  <c r="BN300" i="23"/>
  <c r="BO299" i="23"/>
  <c r="BN299" i="23"/>
  <c r="BO298" i="23"/>
  <c r="BN298" i="23"/>
  <c r="BO297" i="23"/>
  <c r="BN297" i="23"/>
  <c r="BO296" i="23"/>
  <c r="BN296" i="23"/>
  <c r="BO295" i="23"/>
  <c r="BN295" i="23"/>
  <c r="BO294" i="23"/>
  <c r="BN294" i="23"/>
  <c r="BO293" i="23"/>
  <c r="BN293" i="23"/>
  <c r="BO292" i="23"/>
  <c r="BN292" i="23"/>
  <c r="BO291" i="23"/>
  <c r="BN291" i="23"/>
  <c r="BO290" i="23"/>
  <c r="BN290" i="23"/>
  <c r="BO289" i="23"/>
  <c r="BN289" i="23"/>
  <c r="BO288" i="23"/>
  <c r="BN288" i="23"/>
  <c r="BO287" i="23"/>
  <c r="BN287" i="23"/>
  <c r="BO286" i="23"/>
  <c r="BN286" i="23"/>
  <c r="BO285" i="23"/>
  <c r="BN285" i="23"/>
  <c r="BO284" i="23"/>
  <c r="BN284" i="23"/>
  <c r="BO283" i="23"/>
  <c r="BN283" i="23"/>
  <c r="BO282" i="23"/>
  <c r="BN282" i="23"/>
  <c r="BO281" i="23"/>
  <c r="BN281" i="23"/>
  <c r="BO280" i="23"/>
  <c r="BN280" i="23"/>
  <c r="BO279" i="23"/>
  <c r="BN279" i="23"/>
  <c r="BO278" i="23"/>
  <c r="BN278" i="23"/>
  <c r="BO277" i="23"/>
  <c r="BN277" i="23"/>
  <c r="BO276" i="23"/>
  <c r="BN276" i="23"/>
  <c r="BO275" i="23"/>
  <c r="BN275" i="23"/>
  <c r="BO274" i="23"/>
  <c r="BN274" i="23"/>
  <c r="BO273" i="23"/>
  <c r="BN273" i="23"/>
  <c r="BO272" i="23"/>
  <c r="BN272" i="23"/>
  <c r="BO271" i="23"/>
  <c r="BN271" i="23"/>
  <c r="BO270" i="23"/>
  <c r="BN270" i="23"/>
  <c r="BO269" i="23"/>
  <c r="BN269" i="23"/>
  <c r="BO268" i="23"/>
  <c r="BN268" i="23"/>
  <c r="BO267" i="23"/>
  <c r="BN267" i="23"/>
  <c r="BO266" i="23"/>
  <c r="BN266" i="23"/>
  <c r="BO265" i="23"/>
  <c r="BN265" i="23"/>
  <c r="BO264" i="23"/>
  <c r="BN264" i="23"/>
  <c r="BO263" i="23"/>
  <c r="BN263" i="23"/>
  <c r="BO262" i="23"/>
  <c r="BN262" i="23"/>
  <c r="BO261" i="23"/>
  <c r="BN261" i="23"/>
  <c r="BO260" i="23"/>
  <c r="BN260" i="23"/>
  <c r="BO259" i="23"/>
  <c r="BN259" i="23"/>
  <c r="BO258" i="23"/>
  <c r="BN258" i="23"/>
  <c r="BO257" i="23"/>
  <c r="BN257" i="23"/>
  <c r="BO256" i="23"/>
  <c r="BN256" i="23"/>
  <c r="BO255" i="23"/>
  <c r="BN255" i="23"/>
  <c r="BO254" i="23"/>
  <c r="BN254" i="23"/>
  <c r="BO253" i="23"/>
  <c r="BN253" i="23"/>
  <c r="BO252" i="23"/>
  <c r="BN252" i="23"/>
  <c r="BO251" i="23"/>
  <c r="BN251" i="23"/>
  <c r="BO250" i="23"/>
  <c r="BN250" i="23"/>
  <c r="BO249" i="23"/>
  <c r="BN249" i="23"/>
  <c r="BO248" i="23"/>
  <c r="BN248" i="23"/>
  <c r="BO247" i="23"/>
  <c r="BN247" i="23"/>
  <c r="BO246" i="23"/>
  <c r="BN246" i="23"/>
  <c r="BO245" i="23"/>
  <c r="BN245" i="23"/>
  <c r="BO244" i="23"/>
  <c r="BN244" i="23"/>
  <c r="BO243" i="23"/>
  <c r="BN243" i="23"/>
  <c r="BO242" i="23"/>
  <c r="BN242" i="23"/>
  <c r="BO241" i="23"/>
  <c r="BN241" i="23"/>
  <c r="BO240" i="23"/>
  <c r="BN240" i="23"/>
  <c r="BO239" i="23"/>
  <c r="BN239" i="23"/>
  <c r="BO238" i="23"/>
  <c r="BN238" i="23"/>
  <c r="BO237" i="23"/>
  <c r="BN237" i="23"/>
  <c r="BO236" i="23"/>
  <c r="BN236" i="23"/>
  <c r="BO235" i="23"/>
  <c r="BN235" i="23"/>
  <c r="BO234" i="23"/>
  <c r="BN234" i="23"/>
  <c r="BO233" i="23"/>
  <c r="BN233" i="23"/>
  <c r="BO232" i="23"/>
  <c r="BN232" i="23"/>
  <c r="BO231" i="23"/>
  <c r="BN231" i="23"/>
  <c r="BO230" i="23"/>
  <c r="BN230" i="23"/>
  <c r="BO229" i="23"/>
  <c r="BN229" i="23"/>
  <c r="BO228" i="23"/>
  <c r="BN228" i="23"/>
  <c r="BO227" i="23"/>
  <c r="BN227" i="23"/>
  <c r="BO226" i="23"/>
  <c r="BN226" i="23"/>
  <c r="BO225" i="23"/>
  <c r="BN225" i="23"/>
  <c r="BO224" i="23"/>
  <c r="BN224" i="23"/>
  <c r="BO223" i="23"/>
  <c r="BN223" i="23"/>
  <c r="BO222" i="23"/>
  <c r="BN222" i="23"/>
  <c r="BO221" i="23"/>
  <c r="BN221" i="23"/>
  <c r="BO220" i="23"/>
  <c r="BN220" i="23"/>
  <c r="BO219" i="23"/>
  <c r="BN219" i="23"/>
  <c r="BO218" i="23"/>
  <c r="BN218" i="23"/>
  <c r="BO217" i="23"/>
  <c r="BN217" i="23"/>
  <c r="BO216" i="23"/>
  <c r="BN216" i="23"/>
  <c r="BO215" i="23"/>
  <c r="BN215" i="23"/>
  <c r="BO214" i="23"/>
  <c r="BN214" i="23"/>
  <c r="BO213" i="23"/>
  <c r="BN213" i="23"/>
  <c r="BO212" i="23"/>
  <c r="BN212" i="23"/>
  <c r="BO211" i="23"/>
  <c r="BN211" i="23"/>
  <c r="BO210" i="23"/>
  <c r="BN210" i="23"/>
  <c r="BO209" i="23"/>
  <c r="BN209" i="23"/>
  <c r="BO208" i="23"/>
  <c r="BN208" i="23"/>
  <c r="BO207" i="23"/>
  <c r="BN207" i="23"/>
  <c r="BO206" i="23"/>
  <c r="BN206" i="23"/>
  <c r="BO205" i="23"/>
  <c r="BN205" i="23"/>
  <c r="BO204" i="23"/>
  <c r="BN204" i="23"/>
  <c r="BO203" i="23"/>
  <c r="BN203" i="23"/>
  <c r="BO202" i="23"/>
  <c r="BN202" i="23"/>
  <c r="BO201" i="23"/>
  <c r="BN201" i="23"/>
  <c r="BO200" i="23"/>
  <c r="BN200" i="23"/>
  <c r="BO199" i="23"/>
  <c r="BN199" i="23"/>
  <c r="BO198" i="23"/>
  <c r="BN198" i="23"/>
  <c r="BO197" i="23"/>
  <c r="BN197" i="23"/>
  <c r="BO196" i="23"/>
  <c r="BN196" i="23"/>
  <c r="BO195" i="23"/>
  <c r="BN195" i="23"/>
  <c r="BO194" i="23"/>
  <c r="BN194" i="23"/>
  <c r="BO193" i="23"/>
  <c r="BN193" i="23"/>
  <c r="BO192" i="23"/>
  <c r="BN192" i="23"/>
  <c r="BO191" i="23"/>
  <c r="BN191" i="23"/>
  <c r="BO190" i="23"/>
  <c r="BN190" i="23"/>
  <c r="BO189" i="23"/>
  <c r="BN189" i="23"/>
  <c r="BO188" i="23"/>
  <c r="BN188" i="23"/>
  <c r="BO187" i="23"/>
  <c r="BN187" i="23"/>
  <c r="BO186" i="23"/>
  <c r="BN186" i="23"/>
  <c r="BO185" i="23"/>
  <c r="BN185" i="23"/>
  <c r="BO184" i="23"/>
  <c r="BN184" i="23"/>
  <c r="BO183" i="23"/>
  <c r="BN183" i="23"/>
  <c r="BO182" i="23"/>
  <c r="BN182" i="23"/>
  <c r="BO181" i="23"/>
  <c r="BN181" i="23"/>
  <c r="BO180" i="23"/>
  <c r="BN180" i="23"/>
  <c r="BO179" i="23"/>
  <c r="BN179" i="23"/>
  <c r="BO178" i="23"/>
  <c r="BN178" i="23"/>
  <c r="BO177" i="23"/>
  <c r="BN177" i="23"/>
  <c r="BO176" i="23"/>
  <c r="BN176" i="23"/>
  <c r="BO175" i="23"/>
  <c r="BN175" i="23"/>
  <c r="BO174" i="23"/>
  <c r="BN174" i="23"/>
  <c r="BO173" i="23"/>
  <c r="BN173" i="23"/>
  <c r="BO172" i="23"/>
  <c r="BN172" i="23"/>
  <c r="BO171" i="23"/>
  <c r="BN171" i="23"/>
  <c r="BO170" i="23"/>
  <c r="BN170" i="23"/>
  <c r="BO169" i="23"/>
  <c r="BN169" i="23"/>
  <c r="BO168" i="23"/>
  <c r="BN168" i="23"/>
  <c r="BO167" i="23"/>
  <c r="BN167" i="23"/>
  <c r="BO166" i="23"/>
  <c r="BN166" i="23"/>
  <c r="BO165" i="23"/>
  <c r="BN165" i="23"/>
  <c r="BO164" i="23"/>
  <c r="BN164" i="23"/>
  <c r="BO163" i="23"/>
  <c r="BN163" i="23"/>
  <c r="BO162" i="23"/>
  <c r="BN162" i="23"/>
  <c r="BO161" i="23"/>
  <c r="BN161" i="23"/>
  <c r="BO160" i="23"/>
  <c r="BN160" i="23"/>
  <c r="BO159" i="23"/>
  <c r="BN159" i="23"/>
  <c r="BO158" i="23"/>
  <c r="BN158" i="23"/>
  <c r="BO157" i="23"/>
  <c r="BN157" i="23"/>
  <c r="BO156" i="23"/>
  <c r="BN156" i="23"/>
  <c r="BO155" i="23"/>
  <c r="BN155" i="23"/>
  <c r="BO154" i="23"/>
  <c r="BN154" i="23"/>
  <c r="BO153" i="23"/>
  <c r="BN153" i="23"/>
  <c r="BQ152" i="23" s="1"/>
  <c r="BO152" i="23"/>
  <c r="BN152" i="23"/>
  <c r="BO151" i="23"/>
  <c r="BN151" i="23"/>
  <c r="BO150" i="23"/>
  <c r="BN150" i="23"/>
  <c r="BO149" i="23"/>
  <c r="BN149" i="23"/>
  <c r="BO148" i="23"/>
  <c r="BN148" i="23"/>
  <c r="BO147" i="23"/>
  <c r="BN147" i="23"/>
  <c r="BO146" i="23"/>
  <c r="BN146" i="23"/>
  <c r="BO145" i="23"/>
  <c r="BN145" i="23"/>
  <c r="BO144" i="23"/>
  <c r="BN144" i="23"/>
  <c r="BO143" i="23"/>
  <c r="BN143" i="23"/>
  <c r="BO142" i="23"/>
  <c r="BN142" i="23"/>
  <c r="BO141" i="23"/>
  <c r="BN141" i="23"/>
  <c r="BO140" i="23"/>
  <c r="BN140" i="23"/>
  <c r="BO139" i="23"/>
  <c r="BN139" i="23"/>
  <c r="BO138" i="23"/>
  <c r="BN138" i="23"/>
  <c r="BO137" i="23"/>
  <c r="BN137" i="23"/>
  <c r="BO136" i="23"/>
  <c r="BN136" i="23"/>
  <c r="BO135" i="23"/>
  <c r="BN135" i="23"/>
  <c r="BO134" i="23"/>
  <c r="BN134" i="23"/>
  <c r="BO133" i="23"/>
  <c r="BN133" i="23"/>
  <c r="BO132" i="23"/>
  <c r="BN132" i="23"/>
  <c r="BO131" i="23"/>
  <c r="BN131" i="23"/>
  <c r="BO130" i="23"/>
  <c r="BN130" i="23"/>
  <c r="BO129" i="23"/>
  <c r="BN129" i="23"/>
  <c r="BO128" i="23"/>
  <c r="BN128" i="23"/>
  <c r="BO127" i="23"/>
  <c r="BN127" i="23"/>
  <c r="BO126" i="23"/>
  <c r="BN126" i="23"/>
  <c r="BO125" i="23"/>
  <c r="BN125" i="23"/>
  <c r="BO124" i="23"/>
  <c r="BN124" i="23"/>
  <c r="BO123" i="23"/>
  <c r="BN123" i="23"/>
  <c r="BO122" i="23"/>
  <c r="BN122" i="23"/>
  <c r="BO121" i="23"/>
  <c r="BN121" i="23"/>
  <c r="BO120" i="23"/>
  <c r="BN120" i="23"/>
  <c r="BO119" i="23"/>
  <c r="BN119" i="23"/>
  <c r="BO118" i="23"/>
  <c r="BN118" i="23"/>
  <c r="BO117" i="23"/>
  <c r="BN117" i="23"/>
  <c r="BO116" i="23"/>
  <c r="BN116" i="23"/>
  <c r="BO115" i="23"/>
  <c r="BN115" i="23"/>
  <c r="BO114" i="23"/>
  <c r="BN114" i="23"/>
  <c r="BO113" i="23"/>
  <c r="BN113" i="23"/>
  <c r="BO112" i="23"/>
  <c r="BN112" i="23"/>
  <c r="BO111" i="23"/>
  <c r="BN111" i="23"/>
  <c r="BO110" i="23"/>
  <c r="BN110" i="23"/>
  <c r="BO109" i="23"/>
  <c r="BN109" i="23"/>
  <c r="BO108" i="23"/>
  <c r="BN108" i="23"/>
  <c r="BO107" i="23"/>
  <c r="BN107" i="23"/>
  <c r="BO106" i="23"/>
  <c r="BN106" i="23"/>
  <c r="BO105" i="23"/>
  <c r="BN105" i="23"/>
  <c r="BO104" i="23"/>
  <c r="BN104" i="23"/>
  <c r="BO103" i="23"/>
  <c r="BN103" i="23"/>
  <c r="BO102" i="23"/>
  <c r="BN102" i="23"/>
  <c r="BO101" i="23"/>
  <c r="BN101" i="23"/>
  <c r="BO100" i="23"/>
  <c r="BN100" i="23"/>
  <c r="BO99" i="23"/>
  <c r="BN99" i="23"/>
  <c r="BO98" i="23"/>
  <c r="BN98" i="23"/>
  <c r="BO97" i="23"/>
  <c r="BN97" i="23"/>
  <c r="BO96" i="23"/>
  <c r="BN96" i="23"/>
  <c r="BO95" i="23"/>
  <c r="BN95" i="23"/>
  <c r="BO94" i="23"/>
  <c r="BN94" i="23"/>
  <c r="BO93" i="23"/>
  <c r="BN93" i="23"/>
  <c r="BO92" i="23"/>
  <c r="BN92" i="23"/>
  <c r="BO91" i="23"/>
  <c r="BN91" i="23"/>
  <c r="BO90" i="23"/>
  <c r="BN90" i="23"/>
  <c r="BO89" i="23"/>
  <c r="BN89" i="23"/>
  <c r="BO88" i="23"/>
  <c r="BN88" i="23"/>
  <c r="BO87" i="23"/>
  <c r="BN87" i="23"/>
  <c r="BO86" i="23"/>
  <c r="BN86" i="23"/>
  <c r="BO85" i="23"/>
  <c r="BN85" i="23"/>
  <c r="BO84" i="23"/>
  <c r="BN84" i="23"/>
  <c r="BO83" i="23"/>
  <c r="BN83" i="23"/>
  <c r="BO82" i="23"/>
  <c r="BN82" i="23"/>
  <c r="BO81" i="23"/>
  <c r="BN81" i="23"/>
  <c r="BO80" i="23"/>
  <c r="BN80" i="23"/>
  <c r="BO79" i="23"/>
  <c r="BN79" i="23"/>
  <c r="BO78" i="23"/>
  <c r="BN78" i="23"/>
  <c r="BO77" i="23"/>
  <c r="BN77" i="23"/>
  <c r="BO76" i="23"/>
  <c r="BN76" i="23"/>
  <c r="BO75" i="23"/>
  <c r="BN75" i="23"/>
  <c r="BO74" i="23"/>
  <c r="BN74" i="23"/>
  <c r="BO73" i="23"/>
  <c r="BN73" i="23"/>
  <c r="BO72" i="23"/>
  <c r="BN72" i="23"/>
  <c r="BO71" i="23"/>
  <c r="BN71" i="23"/>
  <c r="BO70" i="23"/>
  <c r="BN70" i="23"/>
  <c r="BO69" i="23"/>
  <c r="BN69" i="23"/>
  <c r="BO68" i="23"/>
  <c r="BN68" i="23"/>
  <c r="BO67" i="23"/>
  <c r="BN67" i="23"/>
  <c r="BO66" i="23"/>
  <c r="BN66" i="23"/>
  <c r="BO65" i="23"/>
  <c r="BN65" i="23"/>
  <c r="BO64" i="23"/>
  <c r="BN64" i="23"/>
  <c r="BO63" i="23"/>
  <c r="BN63" i="23"/>
  <c r="BO62" i="23"/>
  <c r="BN62" i="23"/>
  <c r="BO61" i="23"/>
  <c r="BN61" i="23"/>
  <c r="BO60" i="23"/>
  <c r="BN60" i="23"/>
  <c r="BO59" i="23"/>
  <c r="BN59" i="23"/>
  <c r="BO58" i="23"/>
  <c r="BN58" i="23"/>
  <c r="BO57" i="23"/>
  <c r="BN57" i="23"/>
  <c r="BO56" i="23"/>
  <c r="BN56" i="23"/>
  <c r="BO55" i="23"/>
  <c r="BN55" i="23"/>
  <c r="BO54" i="23"/>
  <c r="BN54" i="23"/>
  <c r="BQ52" i="23" s="1"/>
  <c r="BO53" i="23"/>
  <c r="BR52" i="23" s="1"/>
  <c r="BN53" i="23"/>
  <c r="BO52" i="23"/>
  <c r="BN52" i="23"/>
  <c r="BO51" i="23"/>
  <c r="BN51" i="23"/>
  <c r="BO50" i="23"/>
  <c r="BN50" i="23"/>
  <c r="BO49" i="23"/>
  <c r="BN49" i="23"/>
  <c r="BO48" i="23"/>
  <c r="BN48" i="23"/>
  <c r="BO47" i="23"/>
  <c r="BN47" i="23"/>
  <c r="BO46" i="23"/>
  <c r="BN46" i="23"/>
  <c r="BO45" i="23"/>
  <c r="BN45" i="23"/>
  <c r="BO44" i="23"/>
  <c r="BN44" i="23"/>
  <c r="BO43" i="23"/>
  <c r="BN43" i="23"/>
  <c r="BO42" i="23"/>
  <c r="BN42" i="23"/>
  <c r="BO41" i="23"/>
  <c r="BN41" i="23"/>
  <c r="BO40" i="23"/>
  <c r="BN40" i="23"/>
  <c r="BO39" i="23"/>
  <c r="BN39" i="23"/>
  <c r="BO38" i="23"/>
  <c r="BN38" i="23"/>
  <c r="BO37" i="23"/>
  <c r="BN37" i="23"/>
  <c r="BO36" i="23"/>
  <c r="BN36" i="23"/>
  <c r="BO35" i="23"/>
  <c r="BN35" i="23"/>
  <c r="BO34" i="23"/>
  <c r="BN34" i="23"/>
  <c r="BO33" i="23"/>
  <c r="BN33" i="23"/>
  <c r="BO32" i="23"/>
  <c r="BN32" i="23"/>
  <c r="BO31" i="23"/>
  <c r="BN31" i="23"/>
  <c r="BO30" i="23"/>
  <c r="BN30" i="23"/>
  <c r="BO29" i="23"/>
  <c r="BN29" i="23"/>
  <c r="BO28" i="23"/>
  <c r="BN28" i="23"/>
  <c r="BO27" i="23"/>
  <c r="BN27" i="23"/>
  <c r="BO26" i="23"/>
  <c r="BN26" i="23"/>
  <c r="BO25" i="23"/>
  <c r="BN25" i="23"/>
  <c r="BO24" i="23"/>
  <c r="BN24" i="23"/>
  <c r="BO23" i="23"/>
  <c r="BN23" i="23"/>
  <c r="BO22" i="23"/>
  <c r="BN22" i="23"/>
  <c r="BO21" i="23"/>
  <c r="BN21" i="23"/>
  <c r="BO20" i="23"/>
  <c r="BN20" i="23"/>
  <c r="BO19" i="23"/>
  <c r="BN19" i="23"/>
  <c r="BO18" i="23"/>
  <c r="BN18" i="23"/>
  <c r="BO17" i="23"/>
  <c r="BN17" i="23"/>
  <c r="BO16" i="23"/>
  <c r="BN16" i="23"/>
  <c r="BO15" i="23"/>
  <c r="BN15" i="23"/>
  <c r="BO14" i="23"/>
  <c r="BN14" i="23"/>
  <c r="BO13" i="23"/>
  <c r="BN13" i="23"/>
  <c r="BO12" i="23"/>
  <c r="BN12" i="23"/>
  <c r="BO11" i="23"/>
  <c r="BN11" i="23"/>
  <c r="BO10" i="23"/>
  <c r="BN10" i="23"/>
  <c r="BO9" i="23"/>
  <c r="BN9" i="23"/>
  <c r="BO8" i="23"/>
  <c r="BN8" i="23"/>
  <c r="BO7" i="23"/>
  <c r="BN7" i="23"/>
  <c r="BO6" i="23"/>
  <c r="BN6" i="23"/>
  <c r="BO5" i="23"/>
  <c r="BN5" i="23"/>
  <c r="BO4" i="23"/>
  <c r="BN4" i="23"/>
  <c r="BO3" i="23"/>
  <c r="BN3" i="23"/>
  <c r="BQ2" i="23"/>
  <c r="BO2" i="23"/>
  <c r="BR2" i="23" s="1"/>
  <c r="BN2" i="23"/>
  <c r="AM759" i="2" a="1"/>
  <c r="AM768" i="2" s="1"/>
  <c r="AM741" i="2"/>
  <c r="AM739" i="2" a="1"/>
  <c r="AM748" i="2" s="1"/>
  <c r="AM729" i="2" a="1"/>
  <c r="AM738" i="2" s="1"/>
  <c r="AM719" i="2" a="1"/>
  <c r="AM728" i="2" s="1"/>
  <c r="AM701" i="2"/>
  <c r="AM699" i="2" a="1"/>
  <c r="AM708" i="2" s="1"/>
  <c r="AM689" i="2" a="1"/>
  <c r="AM689" i="2" s="1"/>
  <c r="AL759" i="2" a="1"/>
  <c r="AL768" i="2" s="1"/>
  <c r="AL739" i="2" a="1"/>
  <c r="AL748" i="2" s="1"/>
  <c r="AL729" i="2" a="1"/>
  <c r="AL738" i="2" s="1"/>
  <c r="AL719" i="2" a="1"/>
  <c r="AL728" i="2" s="1"/>
  <c r="AL699" i="2" a="1"/>
  <c r="AL708" i="2" s="1"/>
  <c r="AL689" i="2" a="1"/>
  <c r="AL689" i="2" s="1"/>
  <c r="AK759" i="2"/>
  <c r="AJ759" i="2" a="1"/>
  <c r="AI759" i="2"/>
  <c r="AH759" i="2" s="1" a="1"/>
  <c r="AH766" i="2" s="1"/>
  <c r="AG759" i="2"/>
  <c r="AF759" i="2" a="1"/>
  <c r="AE759" i="2"/>
  <c r="AD759" i="2" s="1" a="1"/>
  <c r="AD759" i="2" s="1"/>
  <c r="AK739" i="2"/>
  <c r="AJ739" i="2" s="1" a="1"/>
  <c r="AI739" i="2"/>
  <c r="AH739" i="2" s="1" a="1"/>
  <c r="AG739" i="2"/>
  <c r="AF739" i="2" s="1" a="1"/>
  <c r="AE739" i="2"/>
  <c r="AD739" i="2" s="1" a="1"/>
  <c r="AD739" i="2" s="1"/>
  <c r="AK729" i="2"/>
  <c r="AI729" i="2"/>
  <c r="AH729" i="2" s="1" a="1"/>
  <c r="AH729" i="2" s="1"/>
  <c r="AG729" i="2"/>
  <c r="AF729" i="2" a="1"/>
  <c r="AE729" i="2"/>
  <c r="AD729" i="2" s="1" a="1"/>
  <c r="AD729" i="2" s="1"/>
  <c r="AK719" i="2"/>
  <c r="AJ719" i="2" s="1" a="1"/>
  <c r="AI719" i="2"/>
  <c r="AH719" i="2" a="1"/>
  <c r="AG719" i="2"/>
  <c r="AE719" i="2"/>
  <c r="AD719" i="2" s="1" a="1"/>
  <c r="AD719" i="2" s="1"/>
  <c r="AK699" i="2"/>
  <c r="AJ699" i="2" s="1" a="1"/>
  <c r="AI699" i="2"/>
  <c r="AH699" i="2" s="1" a="1"/>
  <c r="AG699" i="2"/>
  <c r="AF699" i="2" s="1" a="1"/>
  <c r="AE699" i="2"/>
  <c r="AD699" i="2" s="1" a="1"/>
  <c r="AD699" i="2" s="1"/>
  <c r="AK689" i="2"/>
  <c r="AJ689" i="2" a="1"/>
  <c r="AI689" i="2"/>
  <c r="AH689" i="2" a="1"/>
  <c r="AG689" i="2"/>
  <c r="AE689" i="2"/>
  <c r="AD689" i="2" s="1" a="1"/>
  <c r="AD689" i="2" s="1"/>
  <c r="AL584" i="7" a="1"/>
  <c r="AL593" i="7" s="1"/>
  <c r="AL582" i="7"/>
  <c r="AL581" i="7"/>
  <c r="AL580" i="7"/>
  <c r="AL576" i="7"/>
  <c r="AL575" i="7"/>
  <c r="AL574" i="7"/>
  <c r="AL574" i="7" a="1"/>
  <c r="AL583" i="7" s="1"/>
  <c r="AL564" i="7" a="1"/>
  <c r="AL573" i="7" s="1"/>
  <c r="AL554" i="7" a="1"/>
  <c r="AL563" i="7" s="1"/>
  <c r="AL544" i="7" a="1"/>
  <c r="AL552" i="7" s="1"/>
  <c r="AL534" i="7" a="1"/>
  <c r="AL541" i="7" s="1"/>
  <c r="AL533" i="7"/>
  <c r="AL532" i="7"/>
  <c r="AL524" i="7" a="1"/>
  <c r="AL530" i="7" s="1"/>
  <c r="AL521" i="7"/>
  <c r="AL516" i="7"/>
  <c r="AL514" i="7" a="1"/>
  <c r="AL523" i="7" s="1"/>
  <c r="AL513" i="7"/>
  <c r="AL510" i="7"/>
  <c r="AL505" i="7"/>
  <c r="AL504" i="7" a="1"/>
  <c r="AL512" i="7" s="1"/>
  <c r="AL503" i="7"/>
  <c r="AL502" i="7"/>
  <c r="AL499" i="7"/>
  <c r="AL494" i="7"/>
  <c r="AL494" i="7" a="1"/>
  <c r="AL501" i="7" s="1"/>
  <c r="AL491" i="7"/>
  <c r="AL484" i="7" a="1"/>
  <c r="AL490" i="7" s="1"/>
  <c r="AL596" i="7" a="1"/>
  <c r="AL605" i="7" s="1"/>
  <c r="AL606" i="7" a="1"/>
  <c r="AL615" i="7" s="1"/>
  <c r="AL616" i="7" a="1"/>
  <c r="AL625" i="7" s="1"/>
  <c r="AL626" i="7" a="1"/>
  <c r="AL635" i="7" s="1"/>
  <c r="AL636" i="7" a="1"/>
  <c r="AL645" i="7" s="1"/>
  <c r="AL656" i="7" a="1"/>
  <c r="AL665" i="7" s="1"/>
  <c r="AL646" i="7" a="1"/>
  <c r="AL646" i="7" s="1"/>
  <c r="AL651" i="7"/>
  <c r="AL652" i="7"/>
  <c r="AL653" i="7"/>
  <c r="AL654" i="7"/>
  <c r="AL655" i="7"/>
  <c r="AJ662" i="7"/>
  <c r="AJ656" i="7"/>
  <c r="AJ656" i="7" a="1"/>
  <c r="AJ665" i="7" s="1"/>
  <c r="AJ646" i="7" a="1"/>
  <c r="AJ655" i="7" s="1"/>
  <c r="AJ636" i="7" a="1"/>
  <c r="AJ645" i="7" s="1"/>
  <c r="AJ626" i="7" a="1"/>
  <c r="AJ635" i="7" s="1"/>
  <c r="AJ616" i="7" a="1"/>
  <c r="AJ625" i="7" s="1"/>
  <c r="AJ606" i="7" a="1"/>
  <c r="AJ615" i="7" s="1"/>
  <c r="AJ596" i="7" a="1"/>
  <c r="AJ605" i="7" s="1"/>
  <c r="AK665" i="7"/>
  <c r="AI665" i="7"/>
  <c r="AK664" i="7"/>
  <c r="AI664" i="7"/>
  <c r="AK663" i="7"/>
  <c r="AI663" i="7"/>
  <c r="AK662" i="7"/>
  <c r="AI662" i="7"/>
  <c r="AK661" i="7"/>
  <c r="AI661" i="7"/>
  <c r="AK660" i="7"/>
  <c r="AI660" i="7"/>
  <c r="AK659" i="7"/>
  <c r="AI659" i="7"/>
  <c r="AK658" i="7"/>
  <c r="AI658" i="7"/>
  <c r="AK657" i="7"/>
  <c r="AI657" i="7"/>
  <c r="AK656" i="7"/>
  <c r="AI656" i="7"/>
  <c r="AJ484" i="7" a="1"/>
  <c r="AJ484" i="7" s="1"/>
  <c r="AJ494" i="7"/>
  <c r="AJ494" i="7" a="1"/>
  <c r="AJ495" i="7" s="1"/>
  <c r="AJ503" i="7"/>
  <c r="AJ505" i="7"/>
  <c r="AJ504" i="7" a="1"/>
  <c r="AJ506" i="7" s="1"/>
  <c r="AJ516" i="7"/>
  <c r="AJ514" i="7" a="1"/>
  <c r="AJ517" i="7" s="1"/>
  <c r="AJ523" i="7"/>
  <c r="AJ524" i="7" a="1"/>
  <c r="AJ524" i="7" s="1"/>
  <c r="AJ533" i="7"/>
  <c r="AJ534" i="7" a="1"/>
  <c r="AJ535" i="7" s="1"/>
  <c r="AJ543" i="7"/>
  <c r="AJ544" i="7"/>
  <c r="AJ544" i="7" a="1"/>
  <c r="AJ546" i="7" s="1"/>
  <c r="AJ553" i="7"/>
  <c r="AJ554" i="7"/>
  <c r="AJ555" i="7"/>
  <c r="AJ554" i="7" a="1"/>
  <c r="AJ557" i="7" s="1"/>
  <c r="AG656" i="7"/>
  <c r="AF656" i="7" a="1"/>
  <c r="AF656" i="7" s="1"/>
  <c r="AE656" i="7"/>
  <c r="AD656" i="7" a="1"/>
  <c r="AD656" i="7" s="1"/>
  <c r="AK655" i="7"/>
  <c r="AI655" i="7"/>
  <c r="AK654" i="7"/>
  <c r="AI654" i="7"/>
  <c r="AK653" i="7"/>
  <c r="AI653" i="7"/>
  <c r="AK652" i="7"/>
  <c r="AI652" i="7"/>
  <c r="AK651" i="7"/>
  <c r="AI651" i="7"/>
  <c r="AK650" i="7"/>
  <c r="AI650" i="7"/>
  <c r="AK649" i="7"/>
  <c r="AI649" i="7"/>
  <c r="AK648" i="7"/>
  <c r="AI648" i="7"/>
  <c r="AK647" i="7"/>
  <c r="AI647" i="7"/>
  <c r="AK646" i="7"/>
  <c r="AI646" i="7"/>
  <c r="AK645" i="7"/>
  <c r="AI645" i="7"/>
  <c r="AK644" i="7"/>
  <c r="AI644" i="7"/>
  <c r="AK643" i="7"/>
  <c r="AI643" i="7"/>
  <c r="AK642" i="7"/>
  <c r="AI642" i="7"/>
  <c r="AK641" i="7"/>
  <c r="AI641" i="7"/>
  <c r="AK640" i="7"/>
  <c r="AI640" i="7"/>
  <c r="AK639" i="7"/>
  <c r="AI639" i="7"/>
  <c r="AK638" i="7"/>
  <c r="AI638" i="7"/>
  <c r="AK637" i="7"/>
  <c r="AI637" i="7"/>
  <c r="AK636" i="7"/>
  <c r="AI636" i="7"/>
  <c r="AK635" i="7"/>
  <c r="AI635" i="7"/>
  <c r="AK634" i="7"/>
  <c r="AI634" i="7"/>
  <c r="AK633" i="7"/>
  <c r="AI633" i="7"/>
  <c r="AK632" i="7"/>
  <c r="AI632" i="7"/>
  <c r="AK631" i="7"/>
  <c r="AI631" i="7"/>
  <c r="AK630" i="7"/>
  <c r="AI630" i="7"/>
  <c r="AK629" i="7"/>
  <c r="AI629" i="7"/>
  <c r="AK628" i="7"/>
  <c r="AI628" i="7"/>
  <c r="AK627" i="7"/>
  <c r="AI627" i="7"/>
  <c r="AK626" i="7"/>
  <c r="AI626" i="7"/>
  <c r="AK625" i="7"/>
  <c r="AI625" i="7"/>
  <c r="AK624" i="7"/>
  <c r="AI624" i="7"/>
  <c r="AK623" i="7"/>
  <c r="AI623" i="7"/>
  <c r="AK622" i="7"/>
  <c r="AI622" i="7"/>
  <c r="AK621" i="7"/>
  <c r="AI621" i="7"/>
  <c r="AK620" i="7"/>
  <c r="AI620" i="7"/>
  <c r="AK619" i="7"/>
  <c r="AI619" i="7"/>
  <c r="AK618" i="7"/>
  <c r="AI618" i="7"/>
  <c r="AK617" i="7"/>
  <c r="AI617" i="7"/>
  <c r="AK616" i="7"/>
  <c r="AI616" i="7"/>
  <c r="AK615" i="7"/>
  <c r="AI615" i="7"/>
  <c r="AK614" i="7"/>
  <c r="AI614" i="7"/>
  <c r="AK613" i="7"/>
  <c r="AI613" i="7"/>
  <c r="AK612" i="7"/>
  <c r="AI612" i="7"/>
  <c r="AK611" i="7"/>
  <c r="AI611" i="7"/>
  <c r="AK610" i="7"/>
  <c r="AI610" i="7"/>
  <c r="AK609" i="7"/>
  <c r="AI609" i="7"/>
  <c r="AK608" i="7"/>
  <c r="AI608" i="7"/>
  <c r="AK607" i="7"/>
  <c r="AI607" i="7"/>
  <c r="AK606" i="7"/>
  <c r="AI606" i="7"/>
  <c r="AK605" i="7"/>
  <c r="AI605" i="7"/>
  <c r="AK604" i="7"/>
  <c r="AI604" i="7"/>
  <c r="AK603" i="7"/>
  <c r="AI603" i="7"/>
  <c r="AK602" i="7"/>
  <c r="AI602" i="7"/>
  <c r="AK601" i="7"/>
  <c r="AI601" i="7"/>
  <c r="AK600" i="7"/>
  <c r="AI600" i="7"/>
  <c r="AK599" i="7"/>
  <c r="AI599" i="7"/>
  <c r="AK598" i="7"/>
  <c r="AI598" i="7"/>
  <c r="AK597" i="7"/>
  <c r="AI597" i="7"/>
  <c r="AK596" i="7"/>
  <c r="AI596" i="7"/>
  <c r="AG646" i="7"/>
  <c r="AF646" i="7" a="1"/>
  <c r="AF646" i="7" s="1"/>
  <c r="AE646" i="7"/>
  <c r="AD646" i="7" a="1"/>
  <c r="AD646" i="7" s="1"/>
  <c r="AG636" i="7"/>
  <c r="AF636" i="7" a="1"/>
  <c r="AF636" i="7" s="1"/>
  <c r="AE636" i="7"/>
  <c r="AD636" i="7" a="1"/>
  <c r="AD636" i="7" s="1"/>
  <c r="AG626" i="7"/>
  <c r="AF626" i="7" s="1" a="1"/>
  <c r="AF626" i="7" s="1"/>
  <c r="AE626" i="7"/>
  <c r="AD626" i="7"/>
  <c r="AD626" i="7" a="1"/>
  <c r="AG616" i="7"/>
  <c r="AF616" i="7" s="1" a="1"/>
  <c r="AF616" i="7" s="1"/>
  <c r="AE616" i="7"/>
  <c r="AD616" i="7" s="1" a="1"/>
  <c r="AD616" i="7" s="1"/>
  <c r="AG606" i="7"/>
  <c r="AF606" i="7" a="1"/>
  <c r="AF606" i="7" s="1"/>
  <c r="AE606" i="7"/>
  <c r="AD606" i="7"/>
  <c r="AD606" i="7" a="1"/>
  <c r="AG596" i="7"/>
  <c r="AF596" i="7" s="1" a="1"/>
  <c r="AF596" i="7" s="1"/>
  <c r="AE596" i="7"/>
  <c r="AD596" i="7" s="1" a="1"/>
  <c r="AD596" i="7" s="1"/>
  <c r="BQ402" i="23" l="1"/>
  <c r="BR402" i="23"/>
  <c r="BR302" i="23"/>
  <c r="BQ352" i="23"/>
  <c r="BR352" i="23"/>
  <c r="BQ202" i="23"/>
  <c r="BR202" i="23"/>
  <c r="BQ252" i="23"/>
  <c r="BR252" i="23"/>
  <c r="BR152" i="23"/>
  <c r="BQ102" i="23"/>
  <c r="BR102" i="23"/>
  <c r="AM759" i="2"/>
  <c r="AM760" i="2"/>
  <c r="AM761" i="2"/>
  <c r="AM762" i="2"/>
  <c r="AM763" i="2"/>
  <c r="AM764" i="2"/>
  <c r="AM765" i="2"/>
  <c r="AM766" i="2"/>
  <c r="AM767" i="2"/>
  <c r="AM739" i="2"/>
  <c r="AM740" i="2"/>
  <c r="AM742" i="2"/>
  <c r="AM743" i="2"/>
  <c r="AM745" i="2"/>
  <c r="AM746" i="2"/>
  <c r="AM747" i="2"/>
  <c r="AM744" i="2"/>
  <c r="AM729" i="2"/>
  <c r="AM730" i="2"/>
  <c r="AM731" i="2"/>
  <c r="AM732" i="2"/>
  <c r="AM733" i="2"/>
  <c r="AM734" i="2"/>
  <c r="AM735" i="2"/>
  <c r="AM736" i="2"/>
  <c r="AM737" i="2"/>
  <c r="AM719" i="2"/>
  <c r="AM720" i="2"/>
  <c r="AM721" i="2"/>
  <c r="AM722" i="2"/>
  <c r="AM723" i="2"/>
  <c r="AM724" i="2"/>
  <c r="AM725" i="2"/>
  <c r="AM726" i="2"/>
  <c r="AM727" i="2"/>
  <c r="AM699" i="2"/>
  <c r="AM700" i="2"/>
  <c r="AM702" i="2"/>
  <c r="AM703" i="2"/>
  <c r="AM705" i="2"/>
  <c r="AM706" i="2"/>
  <c r="AM707" i="2"/>
  <c r="AM704" i="2"/>
  <c r="AM698" i="2"/>
  <c r="AM697" i="2"/>
  <c r="AM696" i="2"/>
  <c r="AM695" i="2"/>
  <c r="AM694" i="2"/>
  <c r="AM693" i="2"/>
  <c r="AM692" i="2"/>
  <c r="AM691" i="2"/>
  <c r="AM690" i="2"/>
  <c r="AL759" i="2"/>
  <c r="AL760" i="2"/>
  <c r="AL761" i="2"/>
  <c r="AL762" i="2"/>
  <c r="AL763" i="2"/>
  <c r="AL764" i="2"/>
  <c r="AL765" i="2"/>
  <c r="AL766" i="2"/>
  <c r="AL767" i="2"/>
  <c r="AL739" i="2"/>
  <c r="AL740" i="2"/>
  <c r="AL741" i="2"/>
  <c r="AL742" i="2"/>
  <c r="AL743" i="2"/>
  <c r="AL744" i="2"/>
  <c r="AL745" i="2"/>
  <c r="AL746" i="2"/>
  <c r="AL747" i="2"/>
  <c r="AL729" i="2"/>
  <c r="AL730" i="2"/>
  <c r="AL731" i="2"/>
  <c r="AL732" i="2"/>
  <c r="AL733" i="2"/>
  <c r="AL734" i="2"/>
  <c r="AL735" i="2"/>
  <c r="AL736" i="2"/>
  <c r="AL737" i="2"/>
  <c r="AL719" i="2"/>
  <c r="AL720" i="2"/>
  <c r="AL721" i="2"/>
  <c r="AL722" i="2"/>
  <c r="AL723" i="2"/>
  <c r="AL724" i="2"/>
  <c r="AL725" i="2"/>
  <c r="AL726" i="2"/>
  <c r="AL727" i="2"/>
  <c r="AL700" i="2"/>
  <c r="AL701" i="2"/>
  <c r="AL702" i="2"/>
  <c r="AL699" i="2"/>
  <c r="AL703" i="2"/>
  <c r="AL704" i="2"/>
  <c r="AL705" i="2"/>
  <c r="AL706" i="2"/>
  <c r="AL707" i="2"/>
  <c r="AL698" i="2"/>
  <c r="AL697" i="2"/>
  <c r="AL696" i="2"/>
  <c r="AL695" i="2"/>
  <c r="AL694" i="2"/>
  <c r="AL693" i="2"/>
  <c r="AL692" i="2"/>
  <c r="AL691" i="2"/>
  <c r="AL690" i="2"/>
  <c r="AH690" i="2"/>
  <c r="AH723" i="2"/>
  <c r="AJ690" i="2"/>
  <c r="AJ723" i="2"/>
  <c r="AF690" i="2"/>
  <c r="AF729" i="2"/>
  <c r="AF761" i="2"/>
  <c r="AH763" i="2"/>
  <c r="AF719" i="2" a="1"/>
  <c r="AF723" i="2" s="1"/>
  <c r="AH730" i="2"/>
  <c r="AF689" i="2" a="1"/>
  <c r="AJ729" i="2" a="1"/>
  <c r="AJ730" i="2" s="1"/>
  <c r="AJ763" i="2"/>
  <c r="AF693" i="2"/>
  <c r="AJ722" i="2"/>
  <c r="AH693" i="2"/>
  <c r="AF763" i="2"/>
  <c r="AF730" i="2"/>
  <c r="AH689" i="2"/>
  <c r="AH726" i="2"/>
  <c r="AJ726" i="2"/>
  <c r="AJ729" i="2"/>
  <c r="AH761" i="2"/>
  <c r="AF733" i="2"/>
  <c r="AH762" i="2"/>
  <c r="AH733" i="2"/>
  <c r="AF762" i="2"/>
  <c r="AJ721" i="2"/>
  <c r="AJ766" i="2"/>
  <c r="AJ693" i="2"/>
  <c r="AH721" i="2"/>
  <c r="AJ761" i="2"/>
  <c r="AJ689" i="2"/>
  <c r="AH722" i="2"/>
  <c r="AF766" i="2"/>
  <c r="AJ762" i="2"/>
  <c r="AF700" i="2"/>
  <c r="AF699" i="2"/>
  <c r="AF708" i="2"/>
  <c r="AF707" i="2"/>
  <c r="AF706" i="2"/>
  <c r="AF705" i="2"/>
  <c r="AF704" i="2"/>
  <c r="AF703" i="2"/>
  <c r="AF702" i="2"/>
  <c r="AF701" i="2"/>
  <c r="AH700" i="2"/>
  <c r="AH699" i="2"/>
  <c r="AH708" i="2"/>
  <c r="AH707" i="2"/>
  <c r="AH706" i="2"/>
  <c r="AH705" i="2"/>
  <c r="AH704" i="2"/>
  <c r="AH703" i="2"/>
  <c r="AH702" i="2"/>
  <c r="AH701" i="2"/>
  <c r="AJ700" i="2"/>
  <c r="AJ699" i="2"/>
  <c r="AJ708" i="2"/>
  <c r="AJ707" i="2"/>
  <c r="AJ706" i="2"/>
  <c r="AJ705" i="2"/>
  <c r="AJ704" i="2"/>
  <c r="AJ703" i="2"/>
  <c r="AJ702" i="2"/>
  <c r="AJ701" i="2"/>
  <c r="AF740" i="2"/>
  <c r="AF739" i="2"/>
  <c r="AF748" i="2"/>
  <c r="AF747" i="2"/>
  <c r="AF746" i="2"/>
  <c r="AF745" i="2"/>
  <c r="AF744" i="2"/>
  <c r="AF743" i="2"/>
  <c r="AF742" i="2"/>
  <c r="AF741" i="2"/>
  <c r="AH740" i="2"/>
  <c r="AH739" i="2"/>
  <c r="AH748" i="2"/>
  <c r="AH747" i="2"/>
  <c r="AH746" i="2"/>
  <c r="AH745" i="2"/>
  <c r="AH744" i="2"/>
  <c r="AH743" i="2"/>
  <c r="AH742" i="2"/>
  <c r="AH741" i="2"/>
  <c r="AJ740" i="2"/>
  <c r="AJ739" i="2"/>
  <c r="AJ748" i="2"/>
  <c r="AJ747" i="2"/>
  <c r="AJ746" i="2"/>
  <c r="AJ745" i="2"/>
  <c r="AJ744" i="2"/>
  <c r="AJ743" i="2"/>
  <c r="AJ742" i="2"/>
  <c r="AJ741" i="2"/>
  <c r="AF694" i="2"/>
  <c r="AH694" i="2"/>
  <c r="AJ694" i="2"/>
  <c r="AH727" i="2"/>
  <c r="AJ727" i="2"/>
  <c r="AF734" i="2"/>
  <c r="AH734" i="2"/>
  <c r="AJ734" i="2"/>
  <c r="AF767" i="2"/>
  <c r="AH767" i="2"/>
  <c r="AJ767" i="2"/>
  <c r="AF695" i="2"/>
  <c r="AH695" i="2"/>
  <c r="AJ695" i="2"/>
  <c r="AH728" i="2"/>
  <c r="AJ728" i="2"/>
  <c r="AF735" i="2"/>
  <c r="AH735" i="2"/>
  <c r="AJ735" i="2"/>
  <c r="AF768" i="2"/>
  <c r="AH768" i="2"/>
  <c r="AJ768" i="2"/>
  <c r="AF696" i="2"/>
  <c r="AH696" i="2"/>
  <c r="AJ696" i="2"/>
  <c r="AF736" i="2"/>
  <c r="AH736" i="2"/>
  <c r="AJ736" i="2"/>
  <c r="AF697" i="2"/>
  <c r="AH697" i="2"/>
  <c r="AJ697" i="2"/>
  <c r="AF737" i="2"/>
  <c r="AH737" i="2"/>
  <c r="AJ737" i="2"/>
  <c r="AF698" i="2"/>
  <c r="AH698" i="2"/>
  <c r="AJ698" i="2"/>
  <c r="AH719" i="2"/>
  <c r="AJ719" i="2"/>
  <c r="AF738" i="2"/>
  <c r="AH738" i="2"/>
  <c r="AJ738" i="2"/>
  <c r="AF759" i="2"/>
  <c r="AH759" i="2"/>
  <c r="AJ759" i="2"/>
  <c r="AH720" i="2"/>
  <c r="AJ720" i="2"/>
  <c r="AF760" i="2"/>
  <c r="AH760" i="2"/>
  <c r="AJ760" i="2"/>
  <c r="AF689" i="2"/>
  <c r="AF691" i="2"/>
  <c r="AH691" i="2"/>
  <c r="AJ691" i="2"/>
  <c r="AH724" i="2"/>
  <c r="AJ724" i="2"/>
  <c r="AF731" i="2"/>
  <c r="AH731" i="2"/>
  <c r="AJ731" i="2"/>
  <c r="AF764" i="2"/>
  <c r="AH764" i="2"/>
  <c r="AJ764" i="2"/>
  <c r="AF692" i="2"/>
  <c r="AH692" i="2"/>
  <c r="AJ692" i="2"/>
  <c r="AH725" i="2"/>
  <c r="AJ725" i="2"/>
  <c r="AF732" i="2"/>
  <c r="AH732" i="2"/>
  <c r="AJ732" i="2"/>
  <c r="AF765" i="2"/>
  <c r="AH765" i="2"/>
  <c r="AJ765" i="2"/>
  <c r="AL584" i="7"/>
  <c r="AL585" i="7"/>
  <c r="AL586" i="7"/>
  <c r="AL587" i="7"/>
  <c r="AL588" i="7"/>
  <c r="AL589" i="7"/>
  <c r="AL590" i="7"/>
  <c r="AL591" i="7"/>
  <c r="AL592" i="7"/>
  <c r="AL577" i="7"/>
  <c r="AL578" i="7"/>
  <c r="AL579" i="7"/>
  <c r="AL564" i="7"/>
  <c r="AL565" i="7"/>
  <c r="AL566" i="7"/>
  <c r="AL567" i="7"/>
  <c r="AL568" i="7"/>
  <c r="AL569" i="7"/>
  <c r="AL570" i="7"/>
  <c r="AL571" i="7"/>
  <c r="AL572" i="7"/>
  <c r="AL531" i="7"/>
  <c r="AL542" i="7"/>
  <c r="AL553" i="7"/>
  <c r="AL543" i="7"/>
  <c r="AL554" i="7"/>
  <c r="AL544" i="7"/>
  <c r="AL555" i="7"/>
  <c r="AL534" i="7"/>
  <c r="AL545" i="7"/>
  <c r="AL556" i="7"/>
  <c r="AL524" i="7"/>
  <c r="AL535" i="7"/>
  <c r="AL546" i="7"/>
  <c r="AL557" i="7"/>
  <c r="AL525" i="7"/>
  <c r="AL536" i="7"/>
  <c r="AL547" i="7"/>
  <c r="AL558" i="7"/>
  <c r="AL526" i="7"/>
  <c r="AL537" i="7"/>
  <c r="AL548" i="7"/>
  <c r="AL559" i="7"/>
  <c r="AL527" i="7"/>
  <c r="AL538" i="7"/>
  <c r="AL549" i="7"/>
  <c r="AL560" i="7"/>
  <c r="AL528" i="7"/>
  <c r="AL539" i="7"/>
  <c r="AL550" i="7"/>
  <c r="AL561" i="7"/>
  <c r="AL529" i="7"/>
  <c r="AL540" i="7"/>
  <c r="AL551" i="7"/>
  <c r="AL562" i="7"/>
  <c r="AL492" i="7"/>
  <c r="AL493" i="7"/>
  <c r="AL514" i="7"/>
  <c r="AL504" i="7"/>
  <c r="AL515" i="7"/>
  <c r="AL484" i="7"/>
  <c r="AL495" i="7"/>
  <c r="AL506" i="7"/>
  <c r="AL517" i="7"/>
  <c r="AL485" i="7"/>
  <c r="AL496" i="7"/>
  <c r="AL507" i="7"/>
  <c r="AL518" i="7"/>
  <c r="AL486" i="7"/>
  <c r="AL497" i="7"/>
  <c r="AL508" i="7"/>
  <c r="AL519" i="7"/>
  <c r="AL487" i="7"/>
  <c r="AL498" i="7"/>
  <c r="AL509" i="7"/>
  <c r="AL520" i="7"/>
  <c r="AL488" i="7"/>
  <c r="AL489" i="7"/>
  <c r="AL500" i="7"/>
  <c r="AL511" i="7"/>
  <c r="AL522" i="7"/>
  <c r="AL596" i="7"/>
  <c r="AL597" i="7"/>
  <c r="AL598" i="7"/>
  <c r="AL599" i="7"/>
  <c r="AL600" i="7"/>
  <c r="AL601" i="7"/>
  <c r="AL602" i="7"/>
  <c r="AL603" i="7"/>
  <c r="AL604" i="7"/>
  <c r="AL606" i="7"/>
  <c r="AL607" i="7"/>
  <c r="AL608" i="7"/>
  <c r="AL609" i="7"/>
  <c r="AL610" i="7"/>
  <c r="AL611" i="7"/>
  <c r="AL612" i="7"/>
  <c r="AL613" i="7"/>
  <c r="AL614" i="7"/>
  <c r="AL616" i="7"/>
  <c r="AL617" i="7"/>
  <c r="AL618" i="7"/>
  <c r="AL619" i="7"/>
  <c r="AL620" i="7"/>
  <c r="AL621" i="7"/>
  <c r="AL622" i="7"/>
  <c r="AL623" i="7"/>
  <c r="AL624" i="7"/>
  <c r="AL626" i="7"/>
  <c r="AL627" i="7"/>
  <c r="AL628" i="7"/>
  <c r="AL629" i="7"/>
  <c r="AL630" i="7"/>
  <c r="AL631" i="7"/>
  <c r="AL632" i="7"/>
  <c r="AL633" i="7"/>
  <c r="AL634" i="7"/>
  <c r="AL636" i="7"/>
  <c r="AL637" i="7"/>
  <c r="AL638" i="7"/>
  <c r="AL639" i="7"/>
  <c r="AL640" i="7"/>
  <c r="AL641" i="7"/>
  <c r="AL642" i="7"/>
  <c r="AL643" i="7"/>
  <c r="AL644" i="7"/>
  <c r="AL656" i="7"/>
  <c r="AL657" i="7"/>
  <c r="AL658" i="7"/>
  <c r="AL659" i="7"/>
  <c r="AL660" i="7"/>
  <c r="AL661" i="7"/>
  <c r="AL662" i="7"/>
  <c r="AL663" i="7"/>
  <c r="AL664" i="7"/>
  <c r="AL650" i="7"/>
  <c r="AL649" i="7"/>
  <c r="AL648" i="7"/>
  <c r="AL647" i="7"/>
  <c r="AJ657" i="7"/>
  <c r="AJ658" i="7"/>
  <c r="AJ659" i="7"/>
  <c r="AJ660" i="7"/>
  <c r="AJ661" i="7"/>
  <c r="AJ663" i="7"/>
  <c r="AJ664" i="7"/>
  <c r="AJ646" i="7"/>
  <c r="AJ647" i="7"/>
  <c r="AJ648" i="7"/>
  <c r="AJ649" i="7"/>
  <c r="AJ650" i="7"/>
  <c r="AJ651" i="7"/>
  <c r="AJ652" i="7"/>
  <c r="AJ653" i="7"/>
  <c r="AJ654" i="7"/>
  <c r="AJ636" i="7"/>
  <c r="AJ637" i="7"/>
  <c r="AJ638" i="7"/>
  <c r="AJ639" i="7"/>
  <c r="AJ640" i="7"/>
  <c r="AJ641" i="7"/>
  <c r="AJ642" i="7"/>
  <c r="AJ643" i="7"/>
  <c r="AJ644" i="7"/>
  <c r="AJ626" i="7"/>
  <c r="AJ627" i="7"/>
  <c r="AJ628" i="7"/>
  <c r="AJ629" i="7"/>
  <c r="AJ630" i="7"/>
  <c r="AJ631" i="7"/>
  <c r="AJ632" i="7"/>
  <c r="AJ633" i="7"/>
  <c r="AJ634" i="7"/>
  <c r="AJ616" i="7"/>
  <c r="AJ617" i="7"/>
  <c r="AJ618" i="7"/>
  <c r="AJ619" i="7"/>
  <c r="AJ620" i="7"/>
  <c r="AJ621" i="7"/>
  <c r="AJ622" i="7"/>
  <c r="AJ623" i="7"/>
  <c r="AJ624" i="7"/>
  <c r="AJ606" i="7"/>
  <c r="AJ607" i="7"/>
  <c r="AJ608" i="7"/>
  <c r="AJ609" i="7"/>
  <c r="AJ610" i="7"/>
  <c r="AJ611" i="7"/>
  <c r="AJ612" i="7"/>
  <c r="AJ613" i="7"/>
  <c r="AJ614" i="7"/>
  <c r="AJ596" i="7"/>
  <c r="AJ597" i="7"/>
  <c r="AJ598" i="7"/>
  <c r="AJ599" i="7"/>
  <c r="AJ600" i="7"/>
  <c r="AJ601" i="7"/>
  <c r="AJ602" i="7"/>
  <c r="AJ603" i="7"/>
  <c r="AJ604" i="7"/>
  <c r="AJ515" i="7"/>
  <c r="AJ504" i="7"/>
  <c r="AJ493" i="7"/>
  <c r="AJ514" i="7"/>
  <c r="AJ513" i="7"/>
  <c r="AJ492" i="7"/>
  <c r="AJ502" i="7"/>
  <c r="AJ491" i="7"/>
  <c r="AJ512" i="7"/>
  <c r="AJ501" i="7"/>
  <c r="AJ490" i="7"/>
  <c r="AJ522" i="7"/>
  <c r="AJ511" i="7"/>
  <c r="AJ500" i="7"/>
  <c r="AJ489" i="7"/>
  <c r="AJ521" i="7"/>
  <c r="AJ510" i="7"/>
  <c r="AJ499" i="7"/>
  <c r="AJ488" i="7"/>
  <c r="AJ520" i="7"/>
  <c r="AJ509" i="7"/>
  <c r="AJ498" i="7"/>
  <c r="AJ487" i="7"/>
  <c r="AJ519" i="7"/>
  <c r="AJ508" i="7"/>
  <c r="AJ497" i="7"/>
  <c r="AJ486" i="7"/>
  <c r="AJ518" i="7"/>
  <c r="AJ507" i="7"/>
  <c r="AJ496" i="7"/>
  <c r="AJ485" i="7"/>
  <c r="AJ556" i="7"/>
  <c r="AJ545" i="7"/>
  <c r="AJ534" i="7"/>
  <c r="AJ532" i="7"/>
  <c r="AJ563" i="7"/>
  <c r="AJ542" i="7"/>
  <c r="AJ531" i="7"/>
  <c r="AJ552" i="7"/>
  <c r="AJ541" i="7"/>
  <c r="AJ530" i="7"/>
  <c r="AJ562" i="7"/>
  <c r="AJ551" i="7"/>
  <c r="AJ540" i="7"/>
  <c r="AJ529" i="7"/>
  <c r="AJ561" i="7"/>
  <c r="AJ550" i="7"/>
  <c r="AJ539" i="7"/>
  <c r="AJ528" i="7"/>
  <c r="AJ560" i="7"/>
  <c r="AJ549" i="7"/>
  <c r="AJ538" i="7"/>
  <c r="AJ527" i="7"/>
  <c r="AJ559" i="7"/>
  <c r="AJ548" i="7"/>
  <c r="AJ537" i="7"/>
  <c r="AJ526" i="7"/>
  <c r="AJ558" i="7"/>
  <c r="AJ547" i="7"/>
  <c r="AJ536" i="7"/>
  <c r="AJ525" i="7"/>
  <c r="AF719" i="2" l="1"/>
  <c r="AF728" i="2"/>
  <c r="AF727" i="2"/>
  <c r="AF722" i="2"/>
  <c r="AF720" i="2"/>
  <c r="AF725" i="2"/>
  <c r="AF724" i="2"/>
  <c r="AF726" i="2"/>
  <c r="AF721" i="2"/>
  <c r="AJ733" i="2"/>
  <c r="BT426" i="21" a="1"/>
  <c r="BT426" i="21" s="1"/>
  <c r="BW426" i="21" a="1"/>
  <c r="BW426" i="21" s="1"/>
  <c r="AM500" i="22"/>
  <c r="AL500" i="22" a="1"/>
  <c r="AL500" i="22" s="1"/>
  <c r="AK500" i="22"/>
  <c r="AJ500" i="22" a="1"/>
  <c r="AJ500" i="22" s="1"/>
  <c r="AI500" i="22"/>
  <c r="AH500" i="22" a="1"/>
  <c r="AH500" i="22" s="1"/>
  <c r="AG500" i="22"/>
  <c r="AF500" i="22" a="1"/>
  <c r="AF500" i="22" s="1"/>
  <c r="AM495" i="22"/>
  <c r="AL495" i="22" a="1"/>
  <c r="AL495" i="22" s="1"/>
  <c r="AK495" i="22"/>
  <c r="AJ495" i="22" a="1"/>
  <c r="AJ495" i="22" s="1"/>
  <c r="AI495" i="22"/>
  <c r="AH495" i="22" a="1"/>
  <c r="AH495" i="22" s="1"/>
  <c r="AG495" i="22"/>
  <c r="AF495" i="22" a="1"/>
  <c r="AF495" i="22" s="1"/>
  <c r="AM490" i="22"/>
  <c r="AL490" i="22" a="1"/>
  <c r="AL490" i="22" s="1"/>
  <c r="AK490" i="22"/>
  <c r="AJ490" i="22" a="1"/>
  <c r="AJ490" i="22" s="1"/>
  <c r="AI490" i="22"/>
  <c r="AH490" i="22" a="1"/>
  <c r="AH490" i="22" s="1"/>
  <c r="AG490" i="22"/>
  <c r="AF490" i="22" a="1"/>
  <c r="AF490" i="22" s="1"/>
  <c r="AM485" i="22"/>
  <c r="AL485" i="22" a="1"/>
  <c r="AL485" i="22" s="1"/>
  <c r="AK485" i="22"/>
  <c r="AJ485" i="22" a="1"/>
  <c r="AJ485" i="22" s="1"/>
  <c r="AI485" i="22"/>
  <c r="AH485" i="22" a="1"/>
  <c r="AH485" i="22" s="1"/>
  <c r="AG485" i="22"/>
  <c r="AF485" i="22" a="1"/>
  <c r="AF485" i="22" s="1"/>
  <c r="AM480" i="22"/>
  <c r="AL480" i="22" a="1"/>
  <c r="AL480" i="22" s="1"/>
  <c r="AK480" i="22"/>
  <c r="AJ480" i="22" a="1"/>
  <c r="AJ480" i="22" s="1"/>
  <c r="AI480" i="22"/>
  <c r="AH480" i="22" a="1"/>
  <c r="AH480" i="22" s="1"/>
  <c r="AG480" i="22"/>
  <c r="AF480" i="22" a="1"/>
  <c r="AF480" i="22" s="1"/>
  <c r="AM475" i="22"/>
  <c r="AL475" i="22" a="1"/>
  <c r="AL475" i="22" s="1"/>
  <c r="AK475" i="22"/>
  <c r="AJ475" i="22" a="1"/>
  <c r="AJ475" i="22" s="1"/>
  <c r="AI475" i="22"/>
  <c r="AH475" i="22" a="1"/>
  <c r="AH475" i="22" s="1"/>
  <c r="AG475" i="22"/>
  <c r="AF475" i="22" a="1"/>
  <c r="AF475" i="22" s="1"/>
  <c r="AM470" i="22"/>
  <c r="AL470" i="22" a="1"/>
  <c r="AL470" i="22" s="1"/>
  <c r="AK470" i="22"/>
  <c r="AJ470" i="22" a="1"/>
  <c r="AJ470" i="22" s="1"/>
  <c r="AI470" i="22"/>
  <c r="AH470" i="22" a="1"/>
  <c r="AH470" i="22" s="1"/>
  <c r="AG470" i="22"/>
  <c r="AF470" i="22" a="1"/>
  <c r="AF470" i="22" s="1"/>
  <c r="AM465" i="22"/>
  <c r="AL465" i="22" a="1"/>
  <c r="AL465" i="22" s="1"/>
  <c r="AK465" i="22"/>
  <c r="AJ465" i="22" a="1"/>
  <c r="AJ465" i="22" s="1"/>
  <c r="AI465" i="22"/>
  <c r="AH465" i="22" a="1"/>
  <c r="AH465" i="22" s="1"/>
  <c r="AG465" i="22"/>
  <c r="AF465" i="22" a="1"/>
  <c r="AF465" i="22" s="1"/>
  <c r="AM460" i="22"/>
  <c r="AL460" i="22" a="1"/>
  <c r="AL460" i="22" s="1"/>
  <c r="AK460" i="22"/>
  <c r="AJ460" i="22" a="1"/>
  <c r="AJ460" i="22" s="1"/>
  <c r="AI460" i="22"/>
  <c r="AH460" i="22" a="1"/>
  <c r="AH460" i="22" s="1"/>
  <c r="AG460" i="22"/>
  <c r="AF460" i="22" a="1"/>
  <c r="AF460" i="22" s="1"/>
  <c r="AM455" i="22"/>
  <c r="AL455" i="22" a="1"/>
  <c r="AL455" i="22" s="1"/>
  <c r="AK455" i="22"/>
  <c r="AJ455" i="22" a="1"/>
  <c r="AJ455" i="22" s="1"/>
  <c r="AI455" i="22"/>
  <c r="AH455" i="22" a="1"/>
  <c r="AH455" i="22" s="1"/>
  <c r="AG455" i="22"/>
  <c r="AF455" i="22" a="1"/>
  <c r="AF455" i="22" s="1"/>
  <c r="AM450" i="22"/>
  <c r="AL450" i="22" a="1"/>
  <c r="AL450" i="22" s="1"/>
  <c r="AK450" i="22"/>
  <c r="AJ450" i="22" a="1"/>
  <c r="AJ450" i="22" s="1"/>
  <c r="AI450" i="22"/>
  <c r="AH450" i="22" a="1"/>
  <c r="AH450" i="22" s="1"/>
  <c r="AG450" i="22"/>
  <c r="AF450" i="22" a="1"/>
  <c r="AF450" i="22" s="1"/>
  <c r="AM445" i="22"/>
  <c r="AL445" i="22" a="1"/>
  <c r="AL445" i="22" s="1"/>
  <c r="AK445" i="22"/>
  <c r="AJ445" i="22" a="1"/>
  <c r="AJ445" i="22" s="1"/>
  <c r="AI445" i="22"/>
  <c r="AH445" i="22" a="1"/>
  <c r="AH445" i="22" s="1"/>
  <c r="AG445" i="22"/>
  <c r="AF445" i="22" a="1"/>
  <c r="AF445" i="22" s="1"/>
  <c r="AM440" i="22"/>
  <c r="AL440" i="22" a="1"/>
  <c r="AL440" i="22" s="1"/>
  <c r="AK440" i="22"/>
  <c r="AJ440" i="22" a="1"/>
  <c r="AJ440" i="22" s="1"/>
  <c r="AI440" i="22"/>
  <c r="AH440" i="22" a="1"/>
  <c r="AH440" i="22" s="1"/>
  <c r="AG440" i="22"/>
  <c r="AF440" i="22" a="1"/>
  <c r="AF440" i="22" s="1"/>
  <c r="AM435" i="22"/>
  <c r="AL435" i="22" a="1"/>
  <c r="AL435" i="22" s="1"/>
  <c r="AK435" i="22"/>
  <c r="AJ435" i="22" a="1"/>
  <c r="AJ435" i="22" s="1"/>
  <c r="AI435" i="22"/>
  <c r="AH435" i="22" a="1"/>
  <c r="AH435" i="22" s="1"/>
  <c r="AG435" i="22"/>
  <c r="AF435" i="22" a="1"/>
  <c r="AF435" i="22" s="1"/>
  <c r="AM430" i="22"/>
  <c r="AL430" i="22" a="1"/>
  <c r="AL430" i="22" s="1"/>
  <c r="AK430" i="22"/>
  <c r="AJ430" i="22" a="1"/>
  <c r="AJ430" i="22" s="1"/>
  <c r="AI430" i="22"/>
  <c r="AH430" i="22" a="1"/>
  <c r="AH430" i="22" s="1"/>
  <c r="AG430" i="22"/>
  <c r="AF430" i="22" a="1"/>
  <c r="AF430" i="22" s="1"/>
  <c r="AM425" i="22"/>
  <c r="AL425" i="22" a="1"/>
  <c r="AL425" i="22" s="1"/>
  <c r="AK425" i="22"/>
  <c r="AJ425" i="22" a="1"/>
  <c r="AJ425" i="22" s="1"/>
  <c r="AI425" i="22"/>
  <c r="AH425" i="22" a="1"/>
  <c r="AH425" i="22" s="1"/>
  <c r="AG425" i="22"/>
  <c r="AF425" i="22" a="1"/>
  <c r="AF425" i="22" s="1"/>
  <c r="AM420" i="22"/>
  <c r="AL420" i="22" a="1"/>
  <c r="AL420" i="22" s="1"/>
  <c r="AK420" i="22"/>
  <c r="AJ420" i="22" a="1"/>
  <c r="AJ420" i="22" s="1"/>
  <c r="AI420" i="22"/>
  <c r="AH420" i="22" a="1"/>
  <c r="AH420" i="22" s="1"/>
  <c r="AG420" i="22"/>
  <c r="AF420" i="22" a="1"/>
  <c r="AF420" i="22" s="1"/>
  <c r="AM415" i="22"/>
  <c r="AL415" i="22" a="1"/>
  <c r="AL415" i="22" s="1"/>
  <c r="AK415" i="22"/>
  <c r="AJ415" i="22" a="1"/>
  <c r="AJ415" i="22" s="1"/>
  <c r="AI415" i="22"/>
  <c r="AH415" i="22" a="1"/>
  <c r="AH415" i="22" s="1"/>
  <c r="AG415" i="22"/>
  <c r="AF415" i="22" a="1"/>
  <c r="AF415" i="22" s="1"/>
  <c r="AM410" i="22"/>
  <c r="AL410" i="22" a="1"/>
  <c r="AL410" i="22" s="1"/>
  <c r="AK410" i="22"/>
  <c r="AJ410" i="22" a="1"/>
  <c r="AJ410" i="22" s="1"/>
  <c r="AI410" i="22"/>
  <c r="AH410" i="22" a="1"/>
  <c r="AH410" i="22" s="1"/>
  <c r="AG410" i="22"/>
  <c r="AF410" i="22" a="1"/>
  <c r="AF410" i="22" s="1"/>
  <c r="AM405" i="22"/>
  <c r="AL405" i="22" a="1"/>
  <c r="AL405" i="22" s="1"/>
  <c r="AK405" i="22"/>
  <c r="AJ405" i="22" a="1"/>
  <c r="AJ405" i="22" s="1"/>
  <c r="AI405" i="22"/>
  <c r="AH405" i="22" a="1"/>
  <c r="AH405" i="22" s="1"/>
  <c r="AG405" i="22"/>
  <c r="AF405" i="22" a="1"/>
  <c r="AF405" i="22" s="1"/>
  <c r="AM400" i="22"/>
  <c r="AL400" i="22" a="1"/>
  <c r="AL400" i="22" s="1"/>
  <c r="AK400" i="22"/>
  <c r="AJ400" i="22" a="1"/>
  <c r="AJ400" i="22" s="1"/>
  <c r="AI400" i="22"/>
  <c r="AH400" i="22" a="1"/>
  <c r="AH400" i="22" s="1"/>
  <c r="AG400" i="22"/>
  <c r="AF400" i="22" a="1"/>
  <c r="AF400" i="22" s="1"/>
  <c r="AM395" i="22"/>
  <c r="AL395" i="22" a="1"/>
  <c r="AL395" i="22" s="1"/>
  <c r="AK395" i="22"/>
  <c r="AJ395" i="22" a="1"/>
  <c r="AJ395" i="22" s="1"/>
  <c r="AI395" i="22"/>
  <c r="AH395" i="22" a="1"/>
  <c r="AH395" i="22" s="1"/>
  <c r="AG395" i="22"/>
  <c r="AF395" i="22" a="1"/>
  <c r="AF395" i="22" s="1"/>
  <c r="AM390" i="22"/>
  <c r="AL390" i="22" a="1"/>
  <c r="AL390" i="22" s="1"/>
  <c r="AK390" i="22"/>
  <c r="AJ390" i="22" a="1"/>
  <c r="AJ390" i="22" s="1"/>
  <c r="AI390" i="22"/>
  <c r="AH390" i="22" a="1"/>
  <c r="AH390" i="22" s="1"/>
  <c r="AG390" i="22"/>
  <c r="AF390" i="22" a="1"/>
  <c r="AF390" i="22" s="1"/>
  <c r="AM385" i="22"/>
  <c r="AL385" i="22" a="1"/>
  <c r="AL385" i="22" s="1"/>
  <c r="AK385" i="22"/>
  <c r="AJ385" i="22" a="1"/>
  <c r="AJ385" i="22" s="1"/>
  <c r="AI385" i="22"/>
  <c r="AH385" i="22" a="1"/>
  <c r="AH385" i="22" s="1"/>
  <c r="AG385" i="22"/>
  <c r="AF385" i="22" a="1"/>
  <c r="AF385" i="22" s="1"/>
  <c r="AM380" i="22"/>
  <c r="AL380" i="22" a="1"/>
  <c r="AL380" i="22" s="1"/>
  <c r="AK380" i="22"/>
  <c r="AJ380" i="22" a="1"/>
  <c r="AJ380" i="22" s="1"/>
  <c r="AI380" i="22"/>
  <c r="AH380" i="22" a="1"/>
  <c r="AH380" i="22" s="1"/>
  <c r="AG380" i="22"/>
  <c r="AF380" i="22" a="1"/>
  <c r="AF380" i="22" s="1"/>
  <c r="AM375" i="22"/>
  <c r="AL375" i="22" a="1"/>
  <c r="AL375" i="22" s="1"/>
  <c r="AK375" i="22"/>
  <c r="AJ375" i="22" a="1"/>
  <c r="AJ375" i="22" s="1"/>
  <c r="AI375" i="22"/>
  <c r="AH375" i="22" a="1"/>
  <c r="AH375" i="22" s="1"/>
  <c r="AG375" i="22"/>
  <c r="AF375" i="22" a="1"/>
  <c r="AF375" i="22" s="1"/>
  <c r="AM370" i="22"/>
  <c r="AL370" i="22" a="1"/>
  <c r="AL370" i="22" s="1"/>
  <c r="AK370" i="22"/>
  <c r="AJ370" i="22" a="1"/>
  <c r="AJ370" i="22" s="1"/>
  <c r="AI370" i="22"/>
  <c r="AH370" i="22" a="1"/>
  <c r="AH370" i="22" s="1"/>
  <c r="AG370" i="22"/>
  <c r="AF370" i="22" a="1"/>
  <c r="AF370" i="22" s="1"/>
  <c r="AM365" i="22"/>
  <c r="AL365" i="22" a="1"/>
  <c r="AL365" i="22" s="1"/>
  <c r="AK365" i="22"/>
  <c r="AJ365" i="22" a="1"/>
  <c r="AJ365" i="22" s="1"/>
  <c r="AI365" i="22"/>
  <c r="AH365" i="22" a="1"/>
  <c r="AH365" i="22" s="1"/>
  <c r="AG365" i="22"/>
  <c r="AF365" i="22" a="1"/>
  <c r="AF365" i="22" s="1"/>
  <c r="AM360" i="22"/>
  <c r="AL360" i="22" a="1"/>
  <c r="AL360" i="22" s="1"/>
  <c r="AK360" i="22"/>
  <c r="AJ360" i="22" a="1"/>
  <c r="AJ360" i="22" s="1"/>
  <c r="AI360" i="22"/>
  <c r="AH360" i="22" a="1"/>
  <c r="AH360" i="22" s="1"/>
  <c r="AG360" i="22"/>
  <c r="AF360" i="22" a="1"/>
  <c r="AF360" i="22" s="1"/>
  <c r="AM355" i="22"/>
  <c r="AL355" i="22" a="1"/>
  <c r="AL355" i="22" s="1"/>
  <c r="AK355" i="22"/>
  <c r="AJ355" i="22" a="1"/>
  <c r="AJ355" i="22" s="1"/>
  <c r="AI355" i="22"/>
  <c r="AH355" i="22" a="1"/>
  <c r="AH355" i="22" s="1"/>
  <c r="AG355" i="22"/>
  <c r="AF355" i="22" a="1"/>
  <c r="AF355" i="22" s="1"/>
  <c r="AM350" i="22"/>
  <c r="AL350" i="22" a="1"/>
  <c r="AL350" i="22" s="1"/>
  <c r="AK350" i="22"/>
  <c r="AJ350" i="22" a="1"/>
  <c r="AJ350" i="22" s="1"/>
  <c r="AI350" i="22"/>
  <c r="AH350" i="22" a="1"/>
  <c r="AH350" i="22" s="1"/>
  <c r="AG350" i="22"/>
  <c r="AF350" i="22" a="1"/>
  <c r="AF350" i="22" s="1"/>
  <c r="AM345" i="22"/>
  <c r="AL345" i="22" a="1"/>
  <c r="AL345" i="22" s="1"/>
  <c r="AK345" i="22"/>
  <c r="AJ345" i="22" a="1"/>
  <c r="AJ345" i="22" s="1"/>
  <c r="AI345" i="22"/>
  <c r="AH345" i="22" a="1"/>
  <c r="AH345" i="22" s="1"/>
  <c r="AG345" i="22"/>
  <c r="AF345" i="22" a="1"/>
  <c r="AF345" i="22" s="1"/>
  <c r="AM340" i="22"/>
  <c r="AL340" i="22" a="1"/>
  <c r="AL340" i="22" s="1"/>
  <c r="AK340" i="22"/>
  <c r="AJ340" i="22" a="1"/>
  <c r="AJ340" i="22" s="1"/>
  <c r="AI340" i="22"/>
  <c r="AH340" i="22" a="1"/>
  <c r="AH340" i="22" s="1"/>
  <c r="AG340" i="22"/>
  <c r="AF340" i="22" a="1"/>
  <c r="AF340" i="22" s="1"/>
  <c r="AM335" i="22"/>
  <c r="AL335" i="22" a="1"/>
  <c r="AL335" i="22" s="1"/>
  <c r="AK335" i="22"/>
  <c r="AJ335" i="22" a="1"/>
  <c r="AJ335" i="22" s="1"/>
  <c r="AI335" i="22"/>
  <c r="AH335" i="22" a="1"/>
  <c r="AH335" i="22" s="1"/>
  <c r="AG335" i="22"/>
  <c r="AF335" i="22" a="1"/>
  <c r="AF335" i="22" s="1"/>
  <c r="AM330" i="22"/>
  <c r="AL330" i="22" a="1"/>
  <c r="AL330" i="22" s="1"/>
  <c r="AK330" i="22"/>
  <c r="AJ330" i="22" a="1"/>
  <c r="AJ330" i="22" s="1"/>
  <c r="AI330" i="22"/>
  <c r="AH330" i="22" a="1"/>
  <c r="AH330" i="22" s="1"/>
  <c r="AG330" i="22"/>
  <c r="AF330" i="22" a="1"/>
  <c r="AF330" i="22" s="1"/>
  <c r="AM325" i="22"/>
  <c r="AL325" i="22" a="1"/>
  <c r="AL325" i="22" s="1"/>
  <c r="AK325" i="22"/>
  <c r="AJ325" i="22" a="1"/>
  <c r="AJ325" i="22" s="1"/>
  <c r="AI325" i="22"/>
  <c r="AH325" i="22" a="1"/>
  <c r="AH325" i="22" s="1"/>
  <c r="AG325" i="22"/>
  <c r="AF325" i="22" a="1"/>
  <c r="AF325" i="22" s="1"/>
  <c r="AM320" i="22"/>
  <c r="AL320" i="22" a="1"/>
  <c r="AL320" i="22" s="1"/>
  <c r="AK320" i="22"/>
  <c r="AJ320" i="22" a="1"/>
  <c r="AJ320" i="22" s="1"/>
  <c r="AI320" i="22"/>
  <c r="AH320" i="22" a="1"/>
  <c r="AH320" i="22" s="1"/>
  <c r="AG320" i="22"/>
  <c r="AF320" i="22" a="1"/>
  <c r="AF320" i="22" s="1"/>
  <c r="AM315" i="22"/>
  <c r="AL315" i="22" a="1"/>
  <c r="AL315" i="22" s="1"/>
  <c r="AK315" i="22"/>
  <c r="AJ315" i="22" a="1"/>
  <c r="AJ315" i="22" s="1"/>
  <c r="AI315" i="22"/>
  <c r="AH315" i="22" a="1"/>
  <c r="AH315" i="22" s="1"/>
  <c r="AG315" i="22"/>
  <c r="AF315" i="22" a="1"/>
  <c r="AF315" i="22" s="1"/>
  <c r="AM310" i="22"/>
  <c r="AL310" i="22" a="1"/>
  <c r="AL310" i="22" s="1"/>
  <c r="AK310" i="22"/>
  <c r="AJ310" i="22" a="1"/>
  <c r="AJ310" i="22" s="1"/>
  <c r="AI310" i="22"/>
  <c r="AH310" i="22" a="1"/>
  <c r="AH310" i="22" s="1"/>
  <c r="AG310" i="22"/>
  <c r="AF310" i="22" a="1"/>
  <c r="AF310" i="22" s="1"/>
  <c r="AM305" i="22"/>
  <c r="AL305" i="22" a="1"/>
  <c r="AL305" i="22" s="1"/>
  <c r="AK305" i="22"/>
  <c r="AJ305" i="22" a="1"/>
  <c r="AJ305" i="22" s="1"/>
  <c r="AI305" i="22"/>
  <c r="AH305" i="22" a="1"/>
  <c r="AH305" i="22" s="1"/>
  <c r="AG305" i="22"/>
  <c r="AF305" i="22" a="1"/>
  <c r="AF305" i="22" s="1"/>
  <c r="AM300" i="22"/>
  <c r="AL300" i="22" a="1"/>
  <c r="AL300" i="22" s="1"/>
  <c r="AK300" i="22"/>
  <c r="AJ300" i="22" a="1"/>
  <c r="AJ300" i="22" s="1"/>
  <c r="AI300" i="22"/>
  <c r="AH300" i="22" a="1"/>
  <c r="AH300" i="22" s="1"/>
  <c r="AG300" i="22"/>
  <c r="AF300" i="22" a="1"/>
  <c r="AF300" i="22" s="1"/>
  <c r="AM295" i="22"/>
  <c r="AL295" i="22" a="1"/>
  <c r="AL295" i="22" s="1"/>
  <c r="AK295" i="22"/>
  <c r="AJ295" i="22" a="1"/>
  <c r="AJ295" i="22" s="1"/>
  <c r="AI295" i="22"/>
  <c r="AH295" i="22" a="1"/>
  <c r="AH295" i="22" s="1"/>
  <c r="AG295" i="22"/>
  <c r="AF295" i="22" a="1"/>
  <c r="AF295" i="22" s="1"/>
  <c r="AM290" i="22"/>
  <c r="AL290" i="22" a="1"/>
  <c r="AL290" i="22" s="1"/>
  <c r="AK290" i="22"/>
  <c r="AJ290" i="22" a="1"/>
  <c r="AJ290" i="22" s="1"/>
  <c r="AI290" i="22"/>
  <c r="AH290" i="22" a="1"/>
  <c r="AH290" i="22" s="1"/>
  <c r="AG290" i="22"/>
  <c r="AF290" i="22" a="1"/>
  <c r="AF290" i="22" s="1"/>
  <c r="AM285" i="22"/>
  <c r="AL285" i="22" a="1"/>
  <c r="AL285" i="22" s="1"/>
  <c r="AK285" i="22"/>
  <c r="AJ285" i="22" a="1"/>
  <c r="AJ285" i="22" s="1"/>
  <c r="AI285" i="22"/>
  <c r="AH285" i="22" a="1"/>
  <c r="AH285" i="22" s="1"/>
  <c r="AG285" i="22"/>
  <c r="AF285" i="22" a="1"/>
  <c r="AF285" i="22" s="1"/>
  <c r="AM280" i="22"/>
  <c r="AL280" i="22" a="1"/>
  <c r="AL280" i="22" s="1"/>
  <c r="AK280" i="22"/>
  <c r="AJ280" i="22" a="1"/>
  <c r="AJ280" i="22" s="1"/>
  <c r="AI280" i="22"/>
  <c r="AH280" i="22" a="1"/>
  <c r="AH280" i="22" s="1"/>
  <c r="AG280" i="22"/>
  <c r="AF280" i="22" a="1"/>
  <c r="AF280" i="22" s="1"/>
  <c r="AM275" i="22"/>
  <c r="AL275" i="22" a="1"/>
  <c r="AL275" i="22" s="1"/>
  <c r="AK275" i="22"/>
  <c r="AJ275" i="22" a="1"/>
  <c r="AJ275" i="22" s="1"/>
  <c r="AI275" i="22"/>
  <c r="AH275" i="22" a="1"/>
  <c r="AH275" i="22" s="1"/>
  <c r="AG275" i="22"/>
  <c r="AF275" i="22" a="1"/>
  <c r="AF275" i="22" s="1"/>
  <c r="AM270" i="22"/>
  <c r="AL270" i="22" a="1"/>
  <c r="AL270" i="22" s="1"/>
  <c r="AK270" i="22"/>
  <c r="AJ270" i="22" a="1"/>
  <c r="AJ270" i="22" s="1"/>
  <c r="AI270" i="22"/>
  <c r="AH270" i="22" a="1"/>
  <c r="AH270" i="22" s="1"/>
  <c r="AG270" i="22"/>
  <c r="AF270" i="22" a="1"/>
  <c r="AF270" i="22" s="1"/>
  <c r="AM265" i="22"/>
  <c r="AL265" i="22" a="1"/>
  <c r="AL265" i="22" s="1"/>
  <c r="AK265" i="22"/>
  <c r="AJ265" i="22" a="1"/>
  <c r="AJ265" i="22" s="1"/>
  <c r="AI265" i="22"/>
  <c r="AH265" i="22" a="1"/>
  <c r="AH265" i="22" s="1"/>
  <c r="AG265" i="22"/>
  <c r="AF265" i="22" a="1"/>
  <c r="AF265" i="22" s="1"/>
  <c r="AM260" i="22"/>
  <c r="AL260" i="22" a="1"/>
  <c r="AL260" i="22" s="1"/>
  <c r="AK260" i="22"/>
  <c r="AJ260" i="22" a="1"/>
  <c r="AJ260" i="22" s="1"/>
  <c r="AI260" i="22"/>
  <c r="AH260" i="22" a="1"/>
  <c r="AH260" i="22" s="1"/>
  <c r="AG260" i="22"/>
  <c r="AF260" i="22" a="1"/>
  <c r="AF260" i="22" s="1"/>
  <c r="AM255" i="22"/>
  <c r="AL255" i="22" a="1"/>
  <c r="AL255" i="22" s="1"/>
  <c r="AK255" i="22"/>
  <c r="AJ255" i="22" a="1"/>
  <c r="AJ255" i="22" s="1"/>
  <c r="AI255" i="22"/>
  <c r="AH255" i="22" a="1"/>
  <c r="AH255" i="22" s="1"/>
  <c r="AG255" i="22"/>
  <c r="AF255" i="22" a="1"/>
  <c r="AF255" i="22" s="1"/>
  <c r="AM247" i="22"/>
  <c r="AL247" i="22" a="1"/>
  <c r="AL247" i="22" s="1"/>
  <c r="AK247" i="22"/>
  <c r="AJ247" i="22" a="1"/>
  <c r="AJ247" i="22" s="1"/>
  <c r="AI247" i="22"/>
  <c r="AH247" i="22" a="1"/>
  <c r="AH247" i="22" s="1"/>
  <c r="AG247" i="22"/>
  <c r="AF247" i="22" a="1"/>
  <c r="AF247" i="22" s="1"/>
  <c r="AM242" i="22"/>
  <c r="AL242" i="22" a="1"/>
  <c r="AL242" i="22" s="1"/>
  <c r="AK242" i="22"/>
  <c r="AJ242" i="22" a="1"/>
  <c r="AJ242" i="22" s="1"/>
  <c r="AI242" i="22"/>
  <c r="AH242" i="22" a="1"/>
  <c r="AH242" i="22" s="1"/>
  <c r="AG242" i="22"/>
  <c r="AF242" i="22" a="1"/>
  <c r="AF242" i="22" s="1"/>
  <c r="AM237" i="22"/>
  <c r="AL237" i="22" a="1"/>
  <c r="AL237" i="22" s="1"/>
  <c r="AK237" i="22"/>
  <c r="AJ237" i="22" a="1"/>
  <c r="AJ237" i="22" s="1"/>
  <c r="AI237" i="22"/>
  <c r="AH237" i="22" a="1"/>
  <c r="AH237" i="22" s="1"/>
  <c r="AG237" i="22"/>
  <c r="AF237" i="22" a="1"/>
  <c r="AF237" i="22" s="1"/>
  <c r="AM232" i="22"/>
  <c r="AL232" i="22" a="1"/>
  <c r="AL232" i="22" s="1"/>
  <c r="AK232" i="22"/>
  <c r="AJ232" i="22" a="1"/>
  <c r="AJ232" i="22" s="1"/>
  <c r="AI232" i="22"/>
  <c r="AH232" i="22" a="1"/>
  <c r="AH232" i="22" s="1"/>
  <c r="AG232" i="22"/>
  <c r="AF232" i="22" a="1"/>
  <c r="AF232" i="22" s="1"/>
  <c r="AM227" i="22"/>
  <c r="AL227" i="22" a="1"/>
  <c r="AL227" i="22" s="1"/>
  <c r="AK227" i="22"/>
  <c r="AJ227" i="22" a="1"/>
  <c r="AJ227" i="22" s="1"/>
  <c r="AI227" i="22"/>
  <c r="AH227" i="22" a="1"/>
  <c r="AH227" i="22" s="1"/>
  <c r="AG227" i="22"/>
  <c r="AF227" i="22" a="1"/>
  <c r="AF227" i="22" s="1"/>
  <c r="AM222" i="22"/>
  <c r="AL222" i="22" a="1"/>
  <c r="AL222" i="22" s="1"/>
  <c r="AK222" i="22"/>
  <c r="AJ222" i="22" a="1"/>
  <c r="AJ222" i="22" s="1"/>
  <c r="AI222" i="22"/>
  <c r="AH222" i="22" a="1"/>
  <c r="AH222" i="22" s="1"/>
  <c r="AG222" i="22"/>
  <c r="AF222" i="22" a="1"/>
  <c r="AF222" i="22" s="1"/>
  <c r="AM217" i="22"/>
  <c r="AL217" i="22" a="1"/>
  <c r="AL217" i="22" s="1"/>
  <c r="AK217" i="22"/>
  <c r="AJ217" i="22" a="1"/>
  <c r="AJ217" i="22" s="1"/>
  <c r="AI217" i="22"/>
  <c r="AH217" i="22" a="1"/>
  <c r="AH217" i="22" s="1"/>
  <c r="AG217" i="22"/>
  <c r="AF217" i="22" a="1"/>
  <c r="AF217" i="22" s="1"/>
  <c r="AM212" i="22"/>
  <c r="AL212" i="22" a="1"/>
  <c r="AL212" i="22" s="1"/>
  <c r="AK212" i="22"/>
  <c r="AJ212" i="22" a="1"/>
  <c r="AJ212" i="22" s="1"/>
  <c r="AI212" i="22"/>
  <c r="AH212" i="22" a="1"/>
  <c r="AH212" i="22" s="1"/>
  <c r="AG212" i="22"/>
  <c r="AF212" i="22" a="1"/>
  <c r="AF212" i="22" s="1"/>
  <c r="AM207" i="22"/>
  <c r="AL207" i="22" a="1"/>
  <c r="AL207" i="22" s="1"/>
  <c r="AK207" i="22"/>
  <c r="AJ207" i="22" a="1"/>
  <c r="AJ207" i="22" s="1"/>
  <c r="AI207" i="22"/>
  <c r="AH207" i="22" a="1"/>
  <c r="AH207" i="22" s="1"/>
  <c r="AG207" i="22"/>
  <c r="AF207" i="22" a="1"/>
  <c r="AF207" i="22" s="1"/>
  <c r="AM202" i="22"/>
  <c r="AL202" i="22" a="1"/>
  <c r="AL202" i="22" s="1"/>
  <c r="AK202" i="22"/>
  <c r="AJ202" i="22" a="1"/>
  <c r="AJ202" i="22" s="1"/>
  <c r="AI202" i="22"/>
  <c r="AH202" i="22" a="1"/>
  <c r="AH202" i="22" s="1"/>
  <c r="AG202" i="22"/>
  <c r="AF202" i="22" a="1"/>
  <c r="AF202" i="22" s="1"/>
  <c r="AM197" i="22"/>
  <c r="AL197" i="22" a="1"/>
  <c r="AL197" i="22" s="1"/>
  <c r="AK197" i="22"/>
  <c r="AJ197" i="22" a="1"/>
  <c r="AJ197" i="22" s="1"/>
  <c r="AI197" i="22"/>
  <c r="AH197" i="22" a="1"/>
  <c r="AH197" i="22" s="1"/>
  <c r="AG197" i="22"/>
  <c r="AF197" i="22" a="1"/>
  <c r="AF197" i="22" s="1"/>
  <c r="AM192" i="22"/>
  <c r="AL192" i="22" a="1"/>
  <c r="AL192" i="22" s="1"/>
  <c r="AK192" i="22"/>
  <c r="AJ192" i="22" a="1"/>
  <c r="AJ192" i="22" s="1"/>
  <c r="AI192" i="22"/>
  <c r="AH192" i="22" a="1"/>
  <c r="AH192" i="22" s="1"/>
  <c r="AG192" i="22"/>
  <c r="AF192" i="22" a="1"/>
  <c r="AF192" i="22" s="1"/>
  <c r="AM187" i="22"/>
  <c r="AL187" i="22" a="1"/>
  <c r="AL187" i="22" s="1"/>
  <c r="AK187" i="22"/>
  <c r="AJ187" i="22" a="1"/>
  <c r="AJ187" i="22" s="1"/>
  <c r="AI187" i="22"/>
  <c r="AH187" i="22" a="1"/>
  <c r="AH187" i="22" s="1"/>
  <c r="AG187" i="22"/>
  <c r="AF187" i="22" a="1"/>
  <c r="AF187" i="22" s="1"/>
  <c r="AM182" i="22"/>
  <c r="AL182" i="22" a="1"/>
  <c r="AL182" i="22" s="1"/>
  <c r="AK182" i="22"/>
  <c r="AJ182" i="22" a="1"/>
  <c r="AJ182" i="22" s="1"/>
  <c r="AI182" i="22"/>
  <c r="AH182" i="22" a="1"/>
  <c r="AH182" i="22" s="1"/>
  <c r="AG182" i="22"/>
  <c r="AF182" i="22" a="1"/>
  <c r="AF182" i="22" s="1"/>
  <c r="AM177" i="22"/>
  <c r="AL177" i="22" a="1"/>
  <c r="AL177" i="22" s="1"/>
  <c r="AK177" i="22"/>
  <c r="AJ177" i="22" a="1"/>
  <c r="AJ177" i="22" s="1"/>
  <c r="AI177" i="22"/>
  <c r="AH177" i="22" a="1"/>
  <c r="AH177" i="22" s="1"/>
  <c r="AG177" i="22"/>
  <c r="AF177" i="22" a="1"/>
  <c r="AF177" i="22" s="1"/>
  <c r="AM172" i="22"/>
  <c r="AL172" i="22" a="1"/>
  <c r="AL172" i="22" s="1"/>
  <c r="AK172" i="22"/>
  <c r="AJ172" i="22" a="1"/>
  <c r="AJ172" i="22" s="1"/>
  <c r="AI172" i="22"/>
  <c r="AH172" i="22" a="1"/>
  <c r="AH172" i="22" s="1"/>
  <c r="AG172" i="22"/>
  <c r="AF172" i="22" a="1"/>
  <c r="AF172" i="22" s="1"/>
  <c r="AM167" i="22"/>
  <c r="AL167" i="22" a="1"/>
  <c r="AL167" i="22" s="1"/>
  <c r="AK167" i="22"/>
  <c r="AJ167" i="22" a="1"/>
  <c r="AJ167" i="22" s="1"/>
  <c r="AI167" i="22"/>
  <c r="AH167" i="22" a="1"/>
  <c r="AH167" i="22" s="1"/>
  <c r="AG167" i="22"/>
  <c r="AF167" i="22" a="1"/>
  <c r="AF167" i="22" s="1"/>
  <c r="AM162" i="22"/>
  <c r="AL162" i="22" a="1"/>
  <c r="AL162" i="22" s="1"/>
  <c r="AK162" i="22"/>
  <c r="AJ162" i="22" a="1"/>
  <c r="AJ162" i="22" s="1"/>
  <c r="AI162" i="22"/>
  <c r="AH162" i="22" a="1"/>
  <c r="AH162" i="22" s="1"/>
  <c r="AG162" i="22"/>
  <c r="AF162" i="22" a="1"/>
  <c r="AF162" i="22" s="1"/>
  <c r="AM157" i="22"/>
  <c r="AL157" i="22" a="1"/>
  <c r="AL157" i="22" s="1"/>
  <c r="AK157" i="22"/>
  <c r="AJ157" i="22" a="1"/>
  <c r="AJ157" i="22" s="1"/>
  <c r="AI157" i="22"/>
  <c r="AH157" i="22" a="1"/>
  <c r="AH157" i="22" s="1"/>
  <c r="AG157" i="22"/>
  <c r="AF157" i="22" a="1"/>
  <c r="AF157" i="22" s="1"/>
  <c r="AM152" i="22"/>
  <c r="AL152" i="22" a="1"/>
  <c r="AL152" i="22" s="1"/>
  <c r="AK152" i="22"/>
  <c r="AJ152" i="22" a="1"/>
  <c r="AJ152" i="22" s="1"/>
  <c r="AI152" i="22"/>
  <c r="AH152" i="22" a="1"/>
  <c r="AH152" i="22" s="1"/>
  <c r="AG152" i="22"/>
  <c r="AF152" i="22" a="1"/>
  <c r="AF152" i="22" s="1"/>
  <c r="AM147" i="22"/>
  <c r="AL147" i="22" a="1"/>
  <c r="AL147" i="22" s="1"/>
  <c r="AK147" i="22"/>
  <c r="AJ147" i="22" a="1"/>
  <c r="AJ147" i="22" s="1"/>
  <c r="AI147" i="22"/>
  <c r="AH147" i="22" a="1"/>
  <c r="AH147" i="22" s="1"/>
  <c r="AG147" i="22"/>
  <c r="AF147" i="22" a="1"/>
  <c r="AF147" i="22" s="1"/>
  <c r="AM142" i="22"/>
  <c r="AL142" i="22" a="1"/>
  <c r="AL142" i="22" s="1"/>
  <c r="AK142" i="22"/>
  <c r="AJ142" i="22" a="1"/>
  <c r="AJ142" i="22" s="1"/>
  <c r="AI142" i="22"/>
  <c r="AH142" i="22" a="1"/>
  <c r="AH142" i="22" s="1"/>
  <c r="AG142" i="22"/>
  <c r="AF142" i="22" a="1"/>
  <c r="AF142" i="22" s="1"/>
  <c r="AM137" i="22"/>
  <c r="AL137" i="22" a="1"/>
  <c r="AL137" i="22" s="1"/>
  <c r="AK137" i="22"/>
  <c r="AJ137" i="22" a="1"/>
  <c r="AJ137" i="22" s="1"/>
  <c r="AI137" i="22"/>
  <c r="AH137" i="22" a="1"/>
  <c r="AH137" i="22" s="1"/>
  <c r="AG137" i="22"/>
  <c r="AF137" i="22" a="1"/>
  <c r="AF137" i="22" s="1"/>
  <c r="AM132" i="22"/>
  <c r="AL132" i="22" a="1"/>
  <c r="AL132" i="22" s="1"/>
  <c r="AK132" i="22"/>
  <c r="AJ132" i="22" a="1"/>
  <c r="AJ132" i="22" s="1"/>
  <c r="AI132" i="22"/>
  <c r="AH132" i="22" a="1"/>
  <c r="AH132" i="22" s="1"/>
  <c r="AG132" i="22"/>
  <c r="AF132" i="22" a="1"/>
  <c r="AF132" i="22" s="1"/>
  <c r="AM127" i="22"/>
  <c r="AL127" i="22" a="1"/>
  <c r="AL127" i="22" s="1"/>
  <c r="AK127" i="22"/>
  <c r="AJ127" i="22" a="1"/>
  <c r="AJ127" i="22" s="1"/>
  <c r="AI127" i="22"/>
  <c r="AH127" i="22" a="1"/>
  <c r="AH127" i="22" s="1"/>
  <c r="AG127" i="22"/>
  <c r="AF127" i="22" a="1"/>
  <c r="AF127" i="22" s="1"/>
  <c r="AM122" i="22"/>
  <c r="AL122" i="22" a="1"/>
  <c r="AL122" i="22" s="1"/>
  <c r="AK122" i="22"/>
  <c r="AJ122" i="22" a="1"/>
  <c r="AJ122" i="22" s="1"/>
  <c r="AI122" i="22"/>
  <c r="AH122" i="22" a="1"/>
  <c r="AH122" i="22" s="1"/>
  <c r="AG122" i="22"/>
  <c r="AF122" i="22" a="1"/>
  <c r="AF122" i="22" s="1"/>
  <c r="AM117" i="22"/>
  <c r="AL117" i="22" a="1"/>
  <c r="AL117" i="22" s="1"/>
  <c r="AK117" i="22"/>
  <c r="AJ117" i="22" a="1"/>
  <c r="AJ117" i="22" s="1"/>
  <c r="AI117" i="22"/>
  <c r="AH117" i="22" a="1"/>
  <c r="AH117" i="22" s="1"/>
  <c r="AG117" i="22"/>
  <c r="AF117" i="22" a="1"/>
  <c r="AF117" i="22" s="1"/>
  <c r="AM112" i="22"/>
  <c r="AL112" i="22" a="1"/>
  <c r="AL112" i="22" s="1"/>
  <c r="AK112" i="22"/>
  <c r="AJ112" i="22" a="1"/>
  <c r="AJ112" i="22" s="1"/>
  <c r="AI112" i="22"/>
  <c r="AH112" i="22" a="1"/>
  <c r="AH112" i="22" s="1"/>
  <c r="AG112" i="22"/>
  <c r="AF112" i="22" a="1"/>
  <c r="AF112" i="22" s="1"/>
  <c r="AM107" i="22"/>
  <c r="AL107" i="22" a="1"/>
  <c r="AL107" i="22" s="1"/>
  <c r="AK107" i="22"/>
  <c r="AJ107" i="22" a="1"/>
  <c r="AJ107" i="22" s="1"/>
  <c r="AI107" i="22"/>
  <c r="AH107" i="22" a="1"/>
  <c r="AH107" i="22" s="1"/>
  <c r="AG107" i="22"/>
  <c r="AF107" i="22" a="1"/>
  <c r="AF107" i="22" s="1"/>
  <c r="AM102" i="22"/>
  <c r="AL102" i="22" a="1"/>
  <c r="AL102" i="22" s="1"/>
  <c r="AK102" i="22"/>
  <c r="AJ102" i="22" a="1"/>
  <c r="AJ102" i="22" s="1"/>
  <c r="AI102" i="22"/>
  <c r="AH102" i="22" a="1"/>
  <c r="AH102" i="22" s="1"/>
  <c r="AG102" i="22"/>
  <c r="AF102" i="22" a="1"/>
  <c r="AF102" i="22" s="1"/>
  <c r="AM97" i="22"/>
  <c r="AL97" i="22"/>
  <c r="AL97" i="22" a="1"/>
  <c r="AK97" i="22"/>
  <c r="AJ97" i="22" s="1" a="1"/>
  <c r="AJ97" i="22" s="1"/>
  <c r="AI97" i="22"/>
  <c r="AH97" i="22" s="1" a="1"/>
  <c r="AH97" i="22" s="1"/>
  <c r="AG97" i="22"/>
  <c r="AF97" i="22" s="1" a="1"/>
  <c r="AF97" i="22" s="1"/>
  <c r="AM92" i="22"/>
  <c r="AL92" i="22" s="1" a="1"/>
  <c r="AL92" i="22" s="1"/>
  <c r="AK92" i="22"/>
  <c r="AJ92" i="22" a="1"/>
  <c r="AJ92" i="22" s="1"/>
  <c r="AI92" i="22"/>
  <c r="AH92" i="22" a="1"/>
  <c r="AH92" i="22" s="1"/>
  <c r="AG92" i="22"/>
  <c r="AF92" i="22" a="1"/>
  <c r="AF92" i="22" s="1"/>
  <c r="AM87" i="22"/>
  <c r="AL87" i="22" s="1" a="1"/>
  <c r="AL87" i="22" s="1"/>
  <c r="AK87" i="22"/>
  <c r="AJ87" i="22" s="1" a="1"/>
  <c r="AJ87" i="22" s="1"/>
  <c r="AI87" i="22"/>
  <c r="AH87" i="22" s="1" a="1"/>
  <c r="AH87" i="22" s="1"/>
  <c r="AG87" i="22"/>
  <c r="AF87" i="22" s="1" a="1"/>
  <c r="AF87" i="22" s="1"/>
  <c r="AM82" i="22"/>
  <c r="AL82" i="22" s="1" a="1"/>
  <c r="AL82" i="22" s="1"/>
  <c r="AK82" i="22"/>
  <c r="AJ82" i="22" a="1"/>
  <c r="AJ82" i="22" s="1"/>
  <c r="AI82" i="22"/>
  <c r="AH82" i="22" a="1"/>
  <c r="AH82" i="22" s="1"/>
  <c r="AG82" i="22"/>
  <c r="AF82" i="22" a="1"/>
  <c r="AF82" i="22" s="1"/>
  <c r="AM77" i="22"/>
  <c r="AL77" i="22"/>
  <c r="AL77" i="22" a="1"/>
  <c r="AK77" i="22"/>
  <c r="AJ77" i="22" s="1" a="1"/>
  <c r="AJ77" i="22" s="1"/>
  <c r="AI77" i="22"/>
  <c r="AH77" i="22" s="1" a="1"/>
  <c r="AH77" i="22" s="1"/>
  <c r="AG77" i="22"/>
  <c r="AF77" i="22" s="1" a="1"/>
  <c r="AF77" i="22" s="1"/>
  <c r="AM72" i="22"/>
  <c r="AL72" i="22" s="1" a="1"/>
  <c r="AL72" i="22" s="1"/>
  <c r="AK72" i="22"/>
  <c r="AJ72" i="22"/>
  <c r="AJ72" i="22" a="1"/>
  <c r="AI72" i="22"/>
  <c r="AH72" i="22" s="1" a="1"/>
  <c r="AH72" i="22" s="1"/>
  <c r="AG72" i="22"/>
  <c r="AF72" i="22" s="1" a="1"/>
  <c r="AF72" i="22" s="1"/>
  <c r="AM67" i="22"/>
  <c r="AL67" i="22" s="1" a="1"/>
  <c r="AL67" i="22" s="1"/>
  <c r="AK67" i="22"/>
  <c r="AJ67" i="22"/>
  <c r="AJ67" i="22" a="1"/>
  <c r="AI67" i="22"/>
  <c r="AH67" i="22" s="1" a="1"/>
  <c r="AH67" i="22" s="1"/>
  <c r="AG67" i="22"/>
  <c r="AF67" i="22" s="1" a="1"/>
  <c r="AF67" i="22" s="1"/>
  <c r="AM62" i="22"/>
  <c r="AL62" i="22" s="1" a="1"/>
  <c r="AL62" i="22" s="1"/>
  <c r="AK62" i="22"/>
  <c r="AJ62" i="22"/>
  <c r="AJ62" i="22" a="1"/>
  <c r="AI62" i="22"/>
  <c r="AH62" i="22" s="1" a="1"/>
  <c r="AH62" i="22" s="1"/>
  <c r="AG62" i="22"/>
  <c r="AF62" i="22" s="1" a="1"/>
  <c r="AF62" i="22" s="1"/>
  <c r="AM57" i="22"/>
  <c r="AL57" i="22" s="1" a="1"/>
  <c r="AL57" i="22" s="1"/>
  <c r="AK57" i="22"/>
  <c r="AJ57" i="22"/>
  <c r="AJ57" i="22" a="1"/>
  <c r="AI57" i="22"/>
  <c r="AH57" i="22" s="1" a="1"/>
  <c r="AH57" i="22" s="1"/>
  <c r="AG57" i="22"/>
  <c r="AF57" i="22" s="1" a="1"/>
  <c r="AF57" i="22" s="1"/>
  <c r="AM52" i="22"/>
  <c r="AL52" i="22" s="1" a="1"/>
  <c r="AL52" i="22" s="1"/>
  <c r="AK52" i="22"/>
  <c r="AJ52" i="22"/>
  <c r="AJ52" i="22" a="1"/>
  <c r="AI52" i="22"/>
  <c r="AH52" i="22" s="1" a="1"/>
  <c r="AH52" i="22" s="1"/>
  <c r="AG52" i="22"/>
  <c r="AF52" i="22" s="1" a="1"/>
  <c r="AF52" i="22" s="1"/>
  <c r="AM47" i="22"/>
  <c r="AL47" i="22" s="1" a="1"/>
  <c r="AL47" i="22" s="1"/>
  <c r="AK47" i="22"/>
  <c r="AJ47" i="22"/>
  <c r="AJ47" i="22" a="1"/>
  <c r="AI47" i="22"/>
  <c r="AH47" i="22" s="1" a="1"/>
  <c r="AH47" i="22" s="1"/>
  <c r="AG47" i="22"/>
  <c r="AF47" i="22" s="1" a="1"/>
  <c r="AF47" i="22" s="1"/>
  <c r="AM42" i="22"/>
  <c r="AL42" i="22" s="1" a="1"/>
  <c r="AL42" i="22" s="1"/>
  <c r="AK42" i="22"/>
  <c r="AJ42" i="22"/>
  <c r="AJ42" i="22" a="1"/>
  <c r="AI42" i="22"/>
  <c r="AH42" i="22" s="1" a="1"/>
  <c r="AH42" i="22" s="1"/>
  <c r="AG42" i="22"/>
  <c r="AF42" i="22" s="1" a="1"/>
  <c r="AF42" i="22" s="1"/>
  <c r="AM37" i="22"/>
  <c r="AL37" i="22" s="1" a="1"/>
  <c r="AL37" i="22" s="1"/>
  <c r="AK37" i="22"/>
  <c r="AJ37" i="22"/>
  <c r="AJ37" i="22" a="1"/>
  <c r="AI37" i="22"/>
  <c r="AH37" i="22" s="1" a="1"/>
  <c r="AH37" i="22" s="1"/>
  <c r="AG37" i="22"/>
  <c r="AF37" i="22" s="1" a="1"/>
  <c r="AF37" i="22" s="1"/>
  <c r="AM32" i="22"/>
  <c r="AL32" i="22" s="1" a="1"/>
  <c r="AL32" i="22" s="1"/>
  <c r="AK32" i="22"/>
  <c r="AJ32" i="22"/>
  <c r="AJ32" i="22" a="1"/>
  <c r="AI32" i="22"/>
  <c r="AH32" i="22" s="1" a="1"/>
  <c r="AH32" i="22" s="1"/>
  <c r="AG32" i="22"/>
  <c r="AF32" i="22" s="1" a="1"/>
  <c r="AF32" i="22" s="1"/>
  <c r="AM27" i="22"/>
  <c r="AL27" i="22" s="1" a="1"/>
  <c r="AL27" i="22" s="1"/>
  <c r="AK27" i="22"/>
  <c r="AJ27" i="22"/>
  <c r="AJ27" i="22" a="1"/>
  <c r="AI27" i="22"/>
  <c r="AH27" i="22" s="1" a="1"/>
  <c r="AH27" i="22" s="1"/>
  <c r="AG27" i="22"/>
  <c r="AF27" i="22"/>
  <c r="AF27" i="22" a="1"/>
  <c r="AM22" i="22"/>
  <c r="AL22" i="22" s="1" a="1"/>
  <c r="AL22" i="22" s="1"/>
  <c r="AK22" i="22"/>
  <c r="AJ22" i="22"/>
  <c r="AJ22" i="22" a="1"/>
  <c r="AI22" i="22"/>
  <c r="AH22" i="22" s="1" a="1"/>
  <c r="AH22" i="22" s="1"/>
  <c r="AG22" i="22"/>
  <c r="AF22" i="22"/>
  <c r="AF22" i="22" a="1"/>
  <c r="AM17" i="22"/>
  <c r="AL17" i="22" s="1" a="1"/>
  <c r="AL17" i="22" s="1"/>
  <c r="AK17" i="22"/>
  <c r="AJ17" i="22"/>
  <c r="AJ17" i="22" a="1"/>
  <c r="AI17" i="22"/>
  <c r="AH17" i="22" s="1" a="1"/>
  <c r="AH17" i="22" s="1"/>
  <c r="AG17" i="22"/>
  <c r="AF17" i="22"/>
  <c r="AF17" i="22" a="1"/>
  <c r="AM12" i="22"/>
  <c r="AL12" i="22" s="1" a="1"/>
  <c r="AL12" i="22" s="1"/>
  <c r="AK12" i="22"/>
  <c r="AJ12" i="22"/>
  <c r="AJ12" i="22" a="1"/>
  <c r="AI12" i="22"/>
  <c r="AH12" i="22" s="1" a="1"/>
  <c r="AH12" i="22" s="1"/>
  <c r="AG12" i="22"/>
  <c r="AF12" i="22"/>
  <c r="AF12" i="22" a="1"/>
  <c r="AM7" i="22"/>
  <c r="AL7" i="22" s="1" a="1"/>
  <c r="AL7" i="22" s="1"/>
  <c r="AK7" i="22"/>
  <c r="AJ7" i="22"/>
  <c r="AJ7" i="22" a="1"/>
  <c r="AI7" i="22"/>
  <c r="AH7" i="22" s="1" a="1"/>
  <c r="AH7" i="22" s="1"/>
  <c r="AG7" i="22"/>
  <c r="AF7" i="22"/>
  <c r="AF7" i="22" a="1"/>
  <c r="AM2" i="22"/>
  <c r="AL2" i="22" s="1" a="1"/>
  <c r="AL2" i="22" s="1"/>
  <c r="AK2" i="22"/>
  <c r="AJ2" i="22"/>
  <c r="AJ2" i="22" a="1"/>
  <c r="AI2" i="22"/>
  <c r="AH2" i="22" s="1" a="1"/>
  <c r="AH2" i="22" s="1"/>
  <c r="AG2" i="22"/>
  <c r="AF2" i="22"/>
  <c r="AF2" i="22" a="1"/>
  <c r="BM595" i="21"/>
  <c r="BK595" i="21"/>
  <c r="BJ595" i="21" s="1" a="1"/>
  <c r="BJ595" i="21" s="1"/>
  <c r="BI595" i="21"/>
  <c r="BH595" i="21" a="1"/>
  <c r="BH595" i="21" s="1"/>
  <c r="BG595" i="21"/>
  <c r="BF595" i="21" a="1"/>
  <c r="BF595" i="21" s="1"/>
  <c r="BE595" i="21"/>
  <c r="BC595" i="21"/>
  <c r="BB595" i="21" s="1" a="1"/>
  <c r="BB595" i="21" s="1"/>
  <c r="BA595" i="21"/>
  <c r="AZ595" i="21" a="1"/>
  <c r="AZ595" i="21" s="1"/>
  <c r="AY595" i="21"/>
  <c r="AX595" i="21"/>
  <c r="AX595" i="21" a="1"/>
  <c r="AW595" i="21"/>
  <c r="AV595" i="21" a="1"/>
  <c r="AV595" i="21" s="1"/>
  <c r="AU595" i="21"/>
  <c r="AT595" i="21" s="1" a="1"/>
  <c r="AT595" i="21" s="1"/>
  <c r="AS595" i="21"/>
  <c r="AR595" i="21" a="1"/>
  <c r="AR595" i="21" s="1"/>
  <c r="AQ595" i="21"/>
  <c r="AP595" i="21" a="1"/>
  <c r="AP595" i="21" s="1"/>
  <c r="AO595" i="21"/>
  <c r="AN595" i="21" a="1"/>
  <c r="AN595" i="21" s="1"/>
  <c r="AM595" i="21"/>
  <c r="AL595" i="21" s="1" a="1"/>
  <c r="AL595" i="21" s="1"/>
  <c r="BM585" i="21"/>
  <c r="BK585" i="21"/>
  <c r="BJ585" i="21"/>
  <c r="BJ585" i="21" a="1"/>
  <c r="BI585" i="21"/>
  <c r="BH585" i="21" s="1" a="1"/>
  <c r="BH585" i="21" s="1"/>
  <c r="BG585" i="21"/>
  <c r="BF585" i="21" a="1"/>
  <c r="BF585" i="21" s="1"/>
  <c r="BE585" i="21"/>
  <c r="BC585" i="21"/>
  <c r="BB585" i="21" a="1"/>
  <c r="BB585" i="21" s="1"/>
  <c r="BA585" i="21"/>
  <c r="AZ585" i="21" s="1" a="1"/>
  <c r="AZ585" i="21" s="1"/>
  <c r="AY585" i="21"/>
  <c r="AX585" i="21" s="1" a="1"/>
  <c r="AX585" i="21" s="1"/>
  <c r="AW585" i="21"/>
  <c r="AV585" i="21" s="1" a="1"/>
  <c r="AV585" i="21" s="1"/>
  <c r="AU585" i="21"/>
  <c r="AT585" i="21" a="1"/>
  <c r="AT585" i="21" s="1"/>
  <c r="AS585" i="21"/>
  <c r="AR585" i="21" s="1" a="1"/>
  <c r="AR585" i="21" s="1"/>
  <c r="AQ585" i="21"/>
  <c r="AP585" i="21" s="1" a="1"/>
  <c r="AP585" i="21" s="1"/>
  <c r="AO585" i="21"/>
  <c r="AN585" i="21" s="1" a="1"/>
  <c r="AN585" i="21" s="1"/>
  <c r="AM585" i="21"/>
  <c r="AL585" i="21" a="1"/>
  <c r="AL585" i="21" s="1"/>
  <c r="BM575" i="21"/>
  <c r="BK575" i="21"/>
  <c r="BJ575" i="21" a="1"/>
  <c r="BJ575" i="21" s="1"/>
  <c r="BI575" i="21"/>
  <c r="BH575" i="21" a="1"/>
  <c r="BH575" i="21" s="1"/>
  <c r="BG575" i="21"/>
  <c r="BF575" i="21" s="1" a="1"/>
  <c r="BF575" i="21" s="1"/>
  <c r="BE575" i="21"/>
  <c r="BC575" i="21"/>
  <c r="BB575" i="21" s="1" a="1"/>
  <c r="BB575" i="21" s="1"/>
  <c r="BA575" i="21"/>
  <c r="AZ575" i="21" s="1" a="1"/>
  <c r="AZ575" i="21" s="1"/>
  <c r="AY575" i="21"/>
  <c r="AX575" i="21" a="1"/>
  <c r="AX575" i="21" s="1"/>
  <c r="AW575" i="21"/>
  <c r="AV575" i="21" s="1" a="1"/>
  <c r="AV575" i="21" s="1"/>
  <c r="AU575" i="21"/>
  <c r="AT575" i="21" s="1" a="1"/>
  <c r="AT575" i="21" s="1"/>
  <c r="AS575" i="21"/>
  <c r="AR575" i="21" s="1" a="1"/>
  <c r="AR575" i="21" s="1"/>
  <c r="AQ575" i="21"/>
  <c r="AP575" i="21" a="1"/>
  <c r="AP575" i="21" s="1"/>
  <c r="AO575" i="21"/>
  <c r="AN575" i="21" s="1" a="1"/>
  <c r="AN575" i="21" s="1"/>
  <c r="AM575" i="21"/>
  <c r="AL575" i="21" s="1" a="1"/>
  <c r="AL575" i="21" s="1"/>
  <c r="BM565" i="21"/>
  <c r="BK565" i="21"/>
  <c r="BJ565" i="21" s="1" a="1"/>
  <c r="BJ565" i="21" s="1"/>
  <c r="BI565" i="21"/>
  <c r="BH565" i="21" s="1" a="1"/>
  <c r="BH565" i="21" s="1"/>
  <c r="BG565" i="21"/>
  <c r="BF565" i="21" a="1"/>
  <c r="BF565" i="21" s="1"/>
  <c r="BE565" i="21"/>
  <c r="BC565" i="21"/>
  <c r="BB565" i="21" a="1"/>
  <c r="BB565" i="21" s="1"/>
  <c r="BA565" i="21"/>
  <c r="AZ565" i="21" a="1"/>
  <c r="AZ565" i="21" s="1"/>
  <c r="AY565" i="21"/>
  <c r="AX565" i="21" s="1" a="1"/>
  <c r="AX565" i="21" s="1"/>
  <c r="AW565" i="21"/>
  <c r="AV565" i="21"/>
  <c r="AV565" i="21" a="1"/>
  <c r="AU565" i="21"/>
  <c r="AT565" i="21" a="1"/>
  <c r="AT565" i="21" s="1"/>
  <c r="AS565" i="21"/>
  <c r="AR565" i="21" a="1"/>
  <c r="AR565" i="21" s="1"/>
  <c r="AQ565" i="21"/>
  <c r="AP565" i="21" s="1" a="1"/>
  <c r="AP565" i="21" s="1"/>
  <c r="AO565" i="21"/>
  <c r="AN565" i="21"/>
  <c r="AN565" i="21" a="1"/>
  <c r="AM565" i="21"/>
  <c r="AL565" i="21" a="1"/>
  <c r="AL565" i="21" s="1"/>
  <c r="BM555" i="21"/>
  <c r="BL555" i="21" a="1"/>
  <c r="BL555" i="21" s="1"/>
  <c r="BK555" i="21"/>
  <c r="BJ555" i="21" s="1" a="1"/>
  <c r="BJ555" i="21" s="1"/>
  <c r="BI555" i="21"/>
  <c r="BH555" i="21"/>
  <c r="BH555" i="21" a="1"/>
  <c r="BG555" i="21"/>
  <c r="BF555" i="21" a="1"/>
  <c r="BF555" i="21" s="1"/>
  <c r="BE555" i="21"/>
  <c r="BD555" i="21" a="1"/>
  <c r="BD555" i="21" s="1"/>
  <c r="BC555" i="21"/>
  <c r="BB555" i="21" s="1" a="1"/>
  <c r="BB555" i="21" s="1"/>
  <c r="BA555" i="21"/>
  <c r="AZ555" i="21" a="1"/>
  <c r="AZ555" i="21" s="1"/>
  <c r="AY555" i="21"/>
  <c r="AX555" i="21" a="1"/>
  <c r="AX555" i="21" s="1"/>
  <c r="AW555" i="21"/>
  <c r="AV555" i="21" a="1"/>
  <c r="AV555" i="21" s="1"/>
  <c r="AU555" i="21"/>
  <c r="AT555" i="21" s="1" a="1"/>
  <c r="AT555" i="21" s="1"/>
  <c r="AS555" i="21"/>
  <c r="AR555" i="21" a="1"/>
  <c r="AR555" i="21" s="1"/>
  <c r="AQ555" i="21"/>
  <c r="AP555" i="21" a="1"/>
  <c r="AP555" i="21" s="1"/>
  <c r="AO555" i="21"/>
  <c r="AN555" i="21" a="1"/>
  <c r="AN555" i="21" s="1"/>
  <c r="AM555" i="21"/>
  <c r="AL555" i="21" s="1" a="1"/>
  <c r="AL555" i="21" s="1"/>
  <c r="BM545" i="21"/>
  <c r="BL545" i="21" a="1"/>
  <c r="BL545" i="21" s="1"/>
  <c r="BK545" i="21"/>
  <c r="BJ545" i="21" a="1"/>
  <c r="BJ545" i="21" s="1"/>
  <c r="BI545" i="21"/>
  <c r="BH545" i="21" a="1"/>
  <c r="BH545" i="21" s="1"/>
  <c r="BG545" i="21"/>
  <c r="BF545" i="21" s="1" a="1"/>
  <c r="BF545" i="21" s="1"/>
  <c r="BE545" i="21"/>
  <c r="BD545" i="21" a="1"/>
  <c r="BD545" i="21" s="1"/>
  <c r="BC545" i="21"/>
  <c r="BB545" i="21" a="1"/>
  <c r="BB545" i="21" s="1"/>
  <c r="BA545" i="21"/>
  <c r="AZ545" i="21" a="1"/>
  <c r="AZ545" i="21" s="1"/>
  <c r="AY545" i="21"/>
  <c r="AX545" i="21" s="1" a="1"/>
  <c r="AX545" i="21" s="1"/>
  <c r="AW545" i="21"/>
  <c r="AV545" i="21" a="1"/>
  <c r="AV545" i="21" s="1"/>
  <c r="AU545" i="21"/>
  <c r="AT545" i="21" a="1"/>
  <c r="AT545" i="21" s="1"/>
  <c r="AS545" i="21"/>
  <c r="AR545" i="21" a="1"/>
  <c r="AR545" i="21" s="1"/>
  <c r="AQ545" i="21"/>
  <c r="AP545" i="21" s="1" a="1"/>
  <c r="AP545" i="21" s="1"/>
  <c r="AO545" i="21"/>
  <c r="AN545" i="21" a="1"/>
  <c r="AN545" i="21" s="1"/>
  <c r="AM545" i="21"/>
  <c r="AL545" i="21" a="1"/>
  <c r="AL545" i="21" s="1"/>
  <c r="BM535" i="21"/>
  <c r="BL535" i="21" a="1"/>
  <c r="BL535" i="21" s="1"/>
  <c r="BK535" i="21"/>
  <c r="BJ535" i="21" s="1" a="1"/>
  <c r="BJ535" i="21" s="1"/>
  <c r="BI535" i="21"/>
  <c r="BH535" i="21" a="1"/>
  <c r="BH535" i="21" s="1"/>
  <c r="BG535" i="21"/>
  <c r="BF535" i="21" a="1"/>
  <c r="BF535" i="21" s="1"/>
  <c r="BE535" i="21"/>
  <c r="BD535" i="21" a="1"/>
  <c r="BD535" i="21" s="1"/>
  <c r="BC535" i="21"/>
  <c r="BB535" i="21" s="1" a="1"/>
  <c r="BB535" i="21" s="1"/>
  <c r="BA535" i="21"/>
  <c r="AZ535" i="21" a="1"/>
  <c r="AZ535" i="21" s="1"/>
  <c r="AY535" i="21"/>
  <c r="AX535" i="21" a="1"/>
  <c r="AX535" i="21" s="1"/>
  <c r="AW535" i="21"/>
  <c r="AV535" i="21" a="1"/>
  <c r="AV535" i="21" s="1"/>
  <c r="AU535" i="21"/>
  <c r="AT535" i="21" s="1" a="1"/>
  <c r="AT535" i="21" s="1"/>
  <c r="AS535" i="21"/>
  <c r="AR535" i="21" a="1"/>
  <c r="AR535" i="21" s="1"/>
  <c r="AQ535" i="21"/>
  <c r="AP535" i="21" a="1"/>
  <c r="AP535" i="21" s="1"/>
  <c r="AO535" i="21"/>
  <c r="AN535" i="21" a="1"/>
  <c r="AN535" i="21" s="1"/>
  <c r="AM535" i="21"/>
  <c r="AL535" i="21" s="1" a="1"/>
  <c r="AL535" i="21" s="1"/>
  <c r="BM525" i="21"/>
  <c r="BL525" i="21" a="1"/>
  <c r="BL525" i="21" s="1"/>
  <c r="BK525" i="21"/>
  <c r="BJ525" i="21" a="1"/>
  <c r="BJ525" i="21" s="1"/>
  <c r="BI525" i="21"/>
  <c r="BH525" i="21" a="1"/>
  <c r="BH525" i="21" s="1"/>
  <c r="BG525" i="21"/>
  <c r="BF525" i="21" s="1" a="1"/>
  <c r="BF525" i="21" s="1"/>
  <c r="BE525" i="21"/>
  <c r="BD525" i="21" a="1"/>
  <c r="BD525" i="21" s="1"/>
  <c r="BC525" i="21"/>
  <c r="BB525" i="21" a="1"/>
  <c r="BB525" i="21" s="1"/>
  <c r="BA525" i="21"/>
  <c r="AZ525" i="21" a="1"/>
  <c r="AZ525" i="21" s="1"/>
  <c r="AY525" i="21"/>
  <c r="AX525" i="21" s="1" a="1"/>
  <c r="AX525" i="21" s="1"/>
  <c r="AW525" i="21"/>
  <c r="AV525" i="21" a="1"/>
  <c r="AV525" i="21" s="1"/>
  <c r="AU525" i="21"/>
  <c r="AT525" i="21" a="1"/>
  <c r="AT525" i="21" s="1"/>
  <c r="AS525" i="21"/>
  <c r="AR525" i="21" a="1"/>
  <c r="AR525" i="21" s="1"/>
  <c r="AQ525" i="21"/>
  <c r="AP525" i="21" s="1" a="1"/>
  <c r="AP525" i="21" s="1"/>
  <c r="AO525" i="21"/>
  <c r="AN525" i="21" a="1"/>
  <c r="AN525" i="21" s="1"/>
  <c r="AM525" i="21"/>
  <c r="AL525" i="21" a="1"/>
  <c r="AL525" i="21" s="1"/>
  <c r="BM515" i="21"/>
  <c r="BL515" i="21" a="1"/>
  <c r="BL515" i="21" s="1"/>
  <c r="BK515" i="21"/>
  <c r="BJ515" i="21" s="1" a="1"/>
  <c r="BJ515" i="21" s="1"/>
  <c r="BI515" i="21"/>
  <c r="BH515" i="21" a="1"/>
  <c r="BH515" i="21" s="1"/>
  <c r="BG515" i="21"/>
  <c r="BF515" i="21" a="1"/>
  <c r="BF515" i="21" s="1"/>
  <c r="BE515" i="21"/>
  <c r="BD515" i="21" a="1"/>
  <c r="BD515" i="21" s="1"/>
  <c r="BC515" i="21"/>
  <c r="BB515" i="21" s="1" a="1"/>
  <c r="BB515" i="21" s="1"/>
  <c r="BA515" i="21"/>
  <c r="AZ515" i="21" a="1"/>
  <c r="AZ515" i="21" s="1"/>
  <c r="AY515" i="21"/>
  <c r="AX515" i="21" a="1"/>
  <c r="AX515" i="21" s="1"/>
  <c r="AW515" i="21"/>
  <c r="AV515" i="21" a="1"/>
  <c r="AV515" i="21" s="1"/>
  <c r="AU515" i="21"/>
  <c r="AT515" i="21" s="1" a="1"/>
  <c r="AT515" i="21" s="1"/>
  <c r="AS515" i="21"/>
  <c r="AR515" i="21" a="1"/>
  <c r="AR515" i="21" s="1"/>
  <c r="AQ515" i="21"/>
  <c r="AP515" i="21" a="1"/>
  <c r="AP515" i="21" s="1"/>
  <c r="AO515" i="21"/>
  <c r="AN515" i="21" a="1"/>
  <c r="AN515" i="21" s="1"/>
  <c r="AM515" i="21"/>
  <c r="AL515" i="21" s="1" a="1"/>
  <c r="AL515" i="21" s="1"/>
  <c r="BM505" i="21"/>
  <c r="BL505" i="21" a="1"/>
  <c r="BL505" i="21" s="1"/>
  <c r="BK505" i="21"/>
  <c r="BJ505" i="21" a="1"/>
  <c r="BJ505" i="21" s="1"/>
  <c r="BI505" i="21"/>
  <c r="BH505" i="21" a="1"/>
  <c r="BH505" i="21" s="1"/>
  <c r="BG505" i="21"/>
  <c r="BF505" i="21" s="1" a="1"/>
  <c r="BF505" i="21" s="1"/>
  <c r="BE505" i="21"/>
  <c r="BD505" i="21" a="1"/>
  <c r="BD505" i="21" s="1"/>
  <c r="BC505" i="21"/>
  <c r="BB505" i="21" a="1"/>
  <c r="BB505" i="21" s="1"/>
  <c r="BA505" i="21"/>
  <c r="AZ505" i="21" a="1"/>
  <c r="AZ505" i="21" s="1"/>
  <c r="AY505" i="21"/>
  <c r="AX505" i="21" s="1" a="1"/>
  <c r="AX505" i="21" s="1"/>
  <c r="AW505" i="21"/>
  <c r="AV505" i="21" a="1"/>
  <c r="AV505" i="21" s="1"/>
  <c r="AU505" i="21"/>
  <c r="AT505" i="21" a="1"/>
  <c r="AT505" i="21" s="1"/>
  <c r="AS505" i="21"/>
  <c r="AR505" i="21" a="1"/>
  <c r="AR505" i="21" s="1"/>
  <c r="AQ505" i="21"/>
  <c r="AP505" i="21" s="1" a="1"/>
  <c r="AP505" i="21" s="1"/>
  <c r="AO505" i="21"/>
  <c r="AN505" i="21" a="1"/>
  <c r="AN505" i="21" s="1"/>
  <c r="AM505" i="21"/>
  <c r="AL505" i="21" a="1"/>
  <c r="AL505" i="21" s="1"/>
  <c r="BM495" i="21"/>
  <c r="BL495" i="21" a="1"/>
  <c r="BL495" i="21" s="1"/>
  <c r="BK495" i="21"/>
  <c r="BJ495" i="21" s="1" a="1"/>
  <c r="BJ495" i="21" s="1"/>
  <c r="BI495" i="21"/>
  <c r="BH495" i="21" a="1"/>
  <c r="BH495" i="21" s="1"/>
  <c r="BG495" i="21"/>
  <c r="BF495" i="21" a="1"/>
  <c r="BF495" i="21" s="1"/>
  <c r="BE495" i="21"/>
  <c r="BD495" i="21" a="1"/>
  <c r="BD495" i="21" s="1"/>
  <c r="BC495" i="21"/>
  <c r="BB495" i="21" s="1" a="1"/>
  <c r="BB495" i="21" s="1"/>
  <c r="BA495" i="21"/>
  <c r="AZ495" i="21" a="1"/>
  <c r="AZ495" i="21" s="1"/>
  <c r="AY495" i="21"/>
  <c r="AX495" i="21" a="1"/>
  <c r="AX495" i="21" s="1"/>
  <c r="AW495" i="21"/>
  <c r="AV495" i="21" a="1"/>
  <c r="AV495" i="21" s="1"/>
  <c r="AU495" i="21"/>
  <c r="AT495" i="21" s="1" a="1"/>
  <c r="AT495" i="21" s="1"/>
  <c r="AS495" i="21"/>
  <c r="AR495" i="21" a="1"/>
  <c r="AR495" i="21" s="1"/>
  <c r="AQ495" i="21"/>
  <c r="AP495" i="21" a="1"/>
  <c r="AP495" i="21" s="1"/>
  <c r="AO495" i="21"/>
  <c r="AN495" i="21" a="1"/>
  <c r="AN495" i="21" s="1"/>
  <c r="AM495" i="21"/>
  <c r="AL495" i="21" s="1" a="1"/>
  <c r="AL495" i="21" s="1"/>
  <c r="BM485" i="21"/>
  <c r="BL485" i="21" a="1"/>
  <c r="BL485" i="21" s="1"/>
  <c r="BK485" i="21"/>
  <c r="BJ485" i="21" a="1"/>
  <c r="BJ485" i="21" s="1"/>
  <c r="BI485" i="21"/>
  <c r="BH485" i="21" a="1"/>
  <c r="BH485" i="21" s="1"/>
  <c r="BG485" i="21"/>
  <c r="BF485" i="21" s="1" a="1"/>
  <c r="BF485" i="21" s="1"/>
  <c r="BE485" i="21"/>
  <c r="BD485" i="21" a="1"/>
  <c r="BD485" i="21" s="1"/>
  <c r="BC485" i="21"/>
  <c r="BB485" i="21" a="1"/>
  <c r="BB485" i="21" s="1"/>
  <c r="BA485" i="21"/>
  <c r="AZ485" i="21" a="1"/>
  <c r="AZ485" i="21" s="1"/>
  <c r="AY485" i="21"/>
  <c r="AX485" i="21" s="1" a="1"/>
  <c r="AX485" i="21" s="1"/>
  <c r="AW485" i="21"/>
  <c r="AV485" i="21" a="1"/>
  <c r="AV485" i="21" s="1"/>
  <c r="AU485" i="21"/>
  <c r="AT485" i="21" a="1"/>
  <c r="AT485" i="21" s="1"/>
  <c r="AS485" i="21"/>
  <c r="AR485" i="21" a="1"/>
  <c r="AR485" i="21" s="1"/>
  <c r="AQ485" i="21"/>
  <c r="AP485" i="21" s="1" a="1"/>
  <c r="AP485" i="21" s="1"/>
  <c r="AO485" i="21"/>
  <c r="AN485" i="21" a="1"/>
  <c r="AN485" i="21" s="1"/>
  <c r="AM485" i="21"/>
  <c r="AL485" i="21" a="1"/>
  <c r="AL485" i="21" s="1"/>
  <c r="BM475" i="21"/>
  <c r="BL475" i="21" a="1"/>
  <c r="BL475" i="21" s="1"/>
  <c r="BK475" i="21"/>
  <c r="BJ475" i="21" s="1" a="1"/>
  <c r="BJ475" i="21" s="1"/>
  <c r="BI475" i="21"/>
  <c r="BH475" i="21" a="1"/>
  <c r="BH475" i="21" s="1"/>
  <c r="BG475" i="21"/>
  <c r="BF475" i="21" a="1"/>
  <c r="BF475" i="21" s="1"/>
  <c r="BE475" i="21"/>
  <c r="BD475" i="21" a="1"/>
  <c r="BD475" i="21" s="1"/>
  <c r="BC475" i="21"/>
  <c r="BB475" i="21" s="1" a="1"/>
  <c r="BB475" i="21" s="1"/>
  <c r="BA475" i="21"/>
  <c r="AZ475" i="21" a="1"/>
  <c r="AZ475" i="21" s="1"/>
  <c r="AY475" i="21"/>
  <c r="AX475" i="21" a="1"/>
  <c r="AX475" i="21" s="1"/>
  <c r="AW475" i="21"/>
  <c r="AV475" i="21" a="1"/>
  <c r="AV475" i="21" s="1"/>
  <c r="AU475" i="21"/>
  <c r="AT475" i="21" s="1" a="1"/>
  <c r="AT475" i="21" s="1"/>
  <c r="AS475" i="21"/>
  <c r="AR475" i="21" a="1"/>
  <c r="AR475" i="21" s="1"/>
  <c r="AQ475" i="21"/>
  <c r="AP475" i="21" a="1"/>
  <c r="AP475" i="21" s="1"/>
  <c r="AO475" i="21"/>
  <c r="AN475" i="21" a="1"/>
  <c r="AN475" i="21" s="1"/>
  <c r="AM475" i="21"/>
  <c r="AL475" i="21" s="1" a="1"/>
  <c r="AL475" i="21" s="1"/>
  <c r="BM465" i="21"/>
  <c r="BL465" i="21" a="1"/>
  <c r="BL465" i="21" s="1"/>
  <c r="BK465" i="21"/>
  <c r="BJ465" i="21" s="1" a="1"/>
  <c r="BJ465" i="21" s="1"/>
  <c r="BI465" i="21"/>
  <c r="BH465" i="21" a="1"/>
  <c r="BH465" i="21" s="1"/>
  <c r="BG465" i="21"/>
  <c r="BF465" i="21" s="1" a="1"/>
  <c r="BF465" i="21" s="1"/>
  <c r="BE465" i="21"/>
  <c r="BD465" i="21" a="1"/>
  <c r="BD465" i="21" s="1"/>
  <c r="BC465" i="21"/>
  <c r="BB465" i="21" a="1"/>
  <c r="BB465" i="21" s="1"/>
  <c r="BA465" i="21"/>
  <c r="AZ465" i="21" a="1"/>
  <c r="AZ465" i="21" s="1"/>
  <c r="AY465" i="21"/>
  <c r="AX465" i="21" s="1" a="1"/>
  <c r="AX465" i="21" s="1"/>
  <c r="AW465" i="21"/>
  <c r="AV465" i="21" a="1"/>
  <c r="AV465" i="21" s="1"/>
  <c r="AU465" i="21"/>
  <c r="AT465" i="21" s="1" a="1"/>
  <c r="AT465" i="21" s="1"/>
  <c r="AS465" i="21"/>
  <c r="AR465" i="21" a="1"/>
  <c r="AR465" i="21" s="1"/>
  <c r="AQ465" i="21"/>
  <c r="AP465" i="21" s="1" a="1"/>
  <c r="AP465" i="21" s="1"/>
  <c r="AO465" i="21"/>
  <c r="AN465" i="21" a="1"/>
  <c r="AN465" i="21" s="1"/>
  <c r="AM465" i="21"/>
  <c r="AL465" i="21" s="1" a="1"/>
  <c r="AL465" i="21" s="1"/>
  <c r="BM455" i="21"/>
  <c r="BL455" i="21" a="1"/>
  <c r="BL455" i="21" s="1"/>
  <c r="BK455" i="21"/>
  <c r="BJ455" i="21" s="1" a="1"/>
  <c r="BJ455" i="21" s="1"/>
  <c r="BI455" i="21"/>
  <c r="BH455" i="21" a="1"/>
  <c r="BH455" i="21" s="1"/>
  <c r="BG455" i="21"/>
  <c r="BF455" i="21" s="1" a="1"/>
  <c r="BF455" i="21" s="1"/>
  <c r="BE455" i="21"/>
  <c r="BD455" i="21" a="1"/>
  <c r="BD455" i="21" s="1"/>
  <c r="BC455" i="21"/>
  <c r="BB455" i="21" s="1" a="1"/>
  <c r="BB455" i="21" s="1"/>
  <c r="BA455" i="21"/>
  <c r="AZ455" i="21" a="1"/>
  <c r="AZ455" i="21" s="1"/>
  <c r="AY455" i="21"/>
  <c r="AX455" i="21" s="1" a="1"/>
  <c r="AX455" i="21" s="1"/>
  <c r="AW455" i="21"/>
  <c r="AV455" i="21" a="1"/>
  <c r="AV455" i="21" s="1"/>
  <c r="AU455" i="21"/>
  <c r="AT455" i="21" s="1" a="1"/>
  <c r="AT455" i="21" s="1"/>
  <c r="AS455" i="21"/>
  <c r="AR455" i="21" a="1"/>
  <c r="AR455" i="21" s="1"/>
  <c r="AQ455" i="21"/>
  <c r="AP455" i="21" s="1" a="1"/>
  <c r="AP455" i="21" s="1"/>
  <c r="AO455" i="21"/>
  <c r="AN455" i="21" a="1"/>
  <c r="AN455" i="21" s="1"/>
  <c r="AM455" i="21"/>
  <c r="AL455" i="21" s="1" a="1"/>
  <c r="AL455" i="21" s="1"/>
  <c r="BM445" i="21"/>
  <c r="BL445" i="21" a="1"/>
  <c r="BL445" i="21" s="1"/>
  <c r="BK445" i="21"/>
  <c r="BJ445" i="21" a="1"/>
  <c r="BJ445" i="21" s="1"/>
  <c r="BI445" i="21"/>
  <c r="BH445" i="21" a="1"/>
  <c r="BH445" i="21" s="1"/>
  <c r="BG445" i="21"/>
  <c r="BF445" i="21" s="1" a="1"/>
  <c r="BF445" i="21" s="1"/>
  <c r="BE445" i="21"/>
  <c r="BD445" i="21" a="1"/>
  <c r="BD445" i="21" s="1"/>
  <c r="BC445" i="21"/>
  <c r="BB445" i="21" a="1"/>
  <c r="BB445" i="21" s="1"/>
  <c r="BA445" i="21"/>
  <c r="AZ445" i="21" a="1"/>
  <c r="AZ445" i="21" s="1"/>
  <c r="AY445" i="21"/>
  <c r="AX445" i="21" s="1" a="1"/>
  <c r="AX445" i="21" s="1"/>
  <c r="AW445" i="21"/>
  <c r="AV445" i="21" a="1"/>
  <c r="AV445" i="21" s="1"/>
  <c r="AU445" i="21"/>
  <c r="AT445" i="21" a="1"/>
  <c r="AT445" i="21" s="1"/>
  <c r="AS445" i="21"/>
  <c r="AR445" i="21" a="1"/>
  <c r="AR445" i="21" s="1"/>
  <c r="AQ445" i="21"/>
  <c r="AP445" i="21" s="1" a="1"/>
  <c r="AP445" i="21" s="1"/>
  <c r="AO445" i="21"/>
  <c r="AN445" i="21" a="1"/>
  <c r="AN445" i="21" s="1"/>
  <c r="AM445" i="21"/>
  <c r="AL445" i="21" a="1"/>
  <c r="AL445" i="21" s="1"/>
  <c r="BM435" i="21"/>
  <c r="BL435" i="21" a="1"/>
  <c r="BL435" i="21" s="1"/>
  <c r="BK435" i="21"/>
  <c r="BJ435" i="21" s="1" a="1"/>
  <c r="BJ435" i="21" s="1"/>
  <c r="BI435" i="21"/>
  <c r="BH435" i="21" a="1"/>
  <c r="BH435" i="21" s="1"/>
  <c r="BG435" i="21"/>
  <c r="BF435" i="21" a="1"/>
  <c r="BF435" i="21" s="1"/>
  <c r="BE435" i="21"/>
  <c r="BD435" i="21" a="1"/>
  <c r="BD435" i="21" s="1"/>
  <c r="BC435" i="21"/>
  <c r="BB435" i="21" s="1" a="1"/>
  <c r="BB435" i="21" s="1"/>
  <c r="BA435" i="21"/>
  <c r="AZ435" i="21" a="1"/>
  <c r="AZ435" i="21" s="1"/>
  <c r="AY435" i="21"/>
  <c r="AX435" i="21" s="1" a="1"/>
  <c r="AX435" i="21" s="1"/>
  <c r="AW435" i="21"/>
  <c r="AV435" i="21" a="1"/>
  <c r="AV435" i="21" s="1"/>
  <c r="AU435" i="21"/>
  <c r="AT435" i="21" s="1" a="1"/>
  <c r="AT435" i="21" s="1"/>
  <c r="AS435" i="21"/>
  <c r="AR435" i="21" a="1"/>
  <c r="AR435" i="21" s="1"/>
  <c r="AQ435" i="21"/>
  <c r="AP435" i="21" a="1"/>
  <c r="AP435" i="21" s="1"/>
  <c r="AO435" i="21"/>
  <c r="AN435" i="21" a="1"/>
  <c r="AN435" i="21" s="1"/>
  <c r="AM435" i="21"/>
  <c r="AL435" i="21" s="1" a="1"/>
  <c r="AL435" i="21" s="1"/>
  <c r="BM425" i="21"/>
  <c r="BL425" i="21" a="1"/>
  <c r="BL425" i="21" s="1"/>
  <c r="BK425" i="21"/>
  <c r="BJ425" i="21" s="1" a="1"/>
  <c r="BJ425" i="21" s="1"/>
  <c r="BI425" i="21"/>
  <c r="BH425" i="21" a="1"/>
  <c r="BH425" i="21" s="1"/>
  <c r="BG425" i="21"/>
  <c r="BF425" i="21" s="1" a="1"/>
  <c r="BF425" i="21" s="1"/>
  <c r="BE425" i="21"/>
  <c r="BD425" i="21" a="1"/>
  <c r="BD425" i="21" s="1"/>
  <c r="BC425" i="21"/>
  <c r="BB425" i="21" s="1" a="1"/>
  <c r="BB425" i="21" s="1"/>
  <c r="BA425" i="21"/>
  <c r="AZ425" i="21" a="1"/>
  <c r="AZ425" i="21" s="1"/>
  <c r="AY425" i="21"/>
  <c r="AX425" i="21" s="1" a="1"/>
  <c r="AX425" i="21" s="1"/>
  <c r="AW425" i="21"/>
  <c r="AV425" i="21" a="1"/>
  <c r="AV425" i="21" s="1"/>
  <c r="AU425" i="21"/>
  <c r="AT425" i="21" a="1"/>
  <c r="AT425" i="21" s="1"/>
  <c r="AS425" i="21"/>
  <c r="AR425" i="21" a="1"/>
  <c r="AR425" i="21" s="1"/>
  <c r="AQ425" i="21"/>
  <c r="AP425" i="21" s="1" a="1"/>
  <c r="AP425" i="21" s="1"/>
  <c r="AO425" i="21"/>
  <c r="AN425" i="21" a="1"/>
  <c r="AN425" i="21" s="1"/>
  <c r="AM425" i="21"/>
  <c r="AL425" i="21" s="1" a="1"/>
  <c r="AL425" i="21" s="1"/>
  <c r="BM412" i="21"/>
  <c r="BL412" i="21" a="1"/>
  <c r="BL412" i="21" s="1"/>
  <c r="BK412" i="21"/>
  <c r="BJ412" i="21" s="1" a="1"/>
  <c r="BJ412" i="21" s="1"/>
  <c r="BI412" i="21"/>
  <c r="BH412" i="21" a="1"/>
  <c r="BH412" i="21" s="1"/>
  <c r="BG412" i="21"/>
  <c r="BF412" i="21" s="1" a="1"/>
  <c r="BF412" i="21" s="1"/>
  <c r="BE412" i="21"/>
  <c r="BD412" i="21" a="1"/>
  <c r="BD412" i="21" s="1"/>
  <c r="BC412" i="21"/>
  <c r="BB412" i="21" s="1" a="1"/>
  <c r="BB412" i="21" s="1"/>
  <c r="BA412" i="21"/>
  <c r="AZ412" i="21" a="1"/>
  <c r="AZ412" i="21" s="1"/>
  <c r="AY412" i="21"/>
  <c r="AX412" i="21" a="1"/>
  <c r="AX412" i="21" s="1"/>
  <c r="AW412" i="21"/>
  <c r="AV412" i="21" a="1"/>
  <c r="AV412" i="21" s="1"/>
  <c r="AU412" i="21"/>
  <c r="AT412" i="21" s="1" a="1"/>
  <c r="AT412" i="21" s="1"/>
  <c r="AS412" i="21"/>
  <c r="AR412" i="21" a="1"/>
  <c r="AR412" i="21" s="1"/>
  <c r="AQ412" i="21"/>
  <c r="AP412" i="21" a="1"/>
  <c r="AP412" i="21" s="1"/>
  <c r="AO412" i="21"/>
  <c r="AN412" i="21" a="1"/>
  <c r="AN412" i="21" s="1"/>
  <c r="AM412" i="21"/>
  <c r="AL412" i="21" s="1" a="1"/>
  <c r="AL412" i="21" s="1"/>
  <c r="BM402" i="21"/>
  <c r="BL402" i="21" a="1"/>
  <c r="BL402" i="21" s="1"/>
  <c r="BK402" i="21"/>
  <c r="BJ402" i="21" a="1"/>
  <c r="BJ402" i="21" s="1"/>
  <c r="BI402" i="21"/>
  <c r="BH402" i="21" a="1"/>
  <c r="BH402" i="21" s="1"/>
  <c r="BG402" i="21"/>
  <c r="BF402" i="21" s="1" a="1"/>
  <c r="BF402" i="21" s="1"/>
  <c r="BE402" i="21"/>
  <c r="BD402" i="21" a="1"/>
  <c r="BD402" i="21" s="1"/>
  <c r="BC402" i="21"/>
  <c r="BB402" i="21" a="1"/>
  <c r="BB402" i="21" s="1"/>
  <c r="BA402" i="21"/>
  <c r="AZ402" i="21" a="1"/>
  <c r="AZ402" i="21" s="1"/>
  <c r="AY402" i="21"/>
  <c r="AX402" i="21" s="1" a="1"/>
  <c r="AX402" i="21" s="1"/>
  <c r="AW402" i="21"/>
  <c r="AV402" i="21" a="1"/>
  <c r="AV402" i="21" s="1"/>
  <c r="AU402" i="21"/>
  <c r="AT402" i="21" a="1"/>
  <c r="AT402" i="21" s="1"/>
  <c r="AS402" i="21"/>
  <c r="AR402" i="21" a="1"/>
  <c r="AR402" i="21" s="1"/>
  <c r="AQ402" i="21"/>
  <c r="AP402" i="21" s="1" a="1"/>
  <c r="AP402" i="21" s="1"/>
  <c r="AO402" i="21"/>
  <c r="AN402" i="21" a="1"/>
  <c r="AN402" i="21" s="1"/>
  <c r="AM402" i="21"/>
  <c r="AL402" i="21" s="1" a="1"/>
  <c r="AL402" i="21" s="1"/>
  <c r="BM392" i="21"/>
  <c r="BL392" i="21" a="1"/>
  <c r="BL392" i="21" s="1"/>
  <c r="BK392" i="21"/>
  <c r="BJ392" i="21" a="1"/>
  <c r="BJ392" i="21" s="1"/>
  <c r="BI392" i="21"/>
  <c r="BH392" i="21" a="1"/>
  <c r="BH392" i="21" s="1"/>
  <c r="BG392" i="21"/>
  <c r="BF392" i="21" a="1"/>
  <c r="BF392" i="21" s="1"/>
  <c r="BE392" i="21"/>
  <c r="BD392" i="21" a="1"/>
  <c r="BD392" i="21" s="1"/>
  <c r="BC392" i="21"/>
  <c r="BB392" i="21" s="1" a="1"/>
  <c r="BB392" i="21" s="1"/>
  <c r="BA392" i="21"/>
  <c r="AZ392" i="21" a="1"/>
  <c r="AZ392" i="21" s="1"/>
  <c r="AY392" i="21"/>
  <c r="AX392" i="21" a="1"/>
  <c r="AX392" i="21" s="1"/>
  <c r="AW392" i="21"/>
  <c r="AV392" i="21" a="1"/>
  <c r="AV392" i="21" s="1"/>
  <c r="AU392" i="21"/>
  <c r="AT392" i="21" a="1"/>
  <c r="AT392" i="21" s="1"/>
  <c r="AS392" i="21"/>
  <c r="AR392" i="21" a="1"/>
  <c r="AR392" i="21" s="1"/>
  <c r="AQ392" i="21"/>
  <c r="AP392" i="21" s="1" a="1"/>
  <c r="AP392" i="21" s="1"/>
  <c r="AO392" i="21"/>
  <c r="AN392" i="21" a="1"/>
  <c r="AN392" i="21" s="1"/>
  <c r="AM392" i="21"/>
  <c r="AL392" i="21" a="1"/>
  <c r="AL392" i="21" s="1"/>
  <c r="BM382" i="21"/>
  <c r="BL382" i="21" a="1"/>
  <c r="BL382" i="21" s="1"/>
  <c r="BK382" i="21"/>
  <c r="BJ382" i="21" a="1"/>
  <c r="BJ382" i="21" s="1"/>
  <c r="BI382" i="21"/>
  <c r="BH382" i="21" a="1"/>
  <c r="BH382" i="21" s="1"/>
  <c r="BG382" i="21"/>
  <c r="BF382" i="21" s="1" a="1"/>
  <c r="BF382" i="21" s="1"/>
  <c r="BE382" i="21"/>
  <c r="BD382" i="21" a="1"/>
  <c r="BD382" i="21" s="1"/>
  <c r="BC382" i="21"/>
  <c r="BB382" i="21" a="1"/>
  <c r="BB382" i="21" s="1"/>
  <c r="BA382" i="21"/>
  <c r="AZ382" i="21" a="1"/>
  <c r="AZ382" i="21" s="1"/>
  <c r="AY382" i="21"/>
  <c r="AX382" i="21" a="1"/>
  <c r="AX382" i="21" s="1"/>
  <c r="AW382" i="21"/>
  <c r="AV382" i="21" a="1"/>
  <c r="AV382" i="21" s="1"/>
  <c r="AU382" i="21"/>
  <c r="AT382" i="21" s="1" a="1"/>
  <c r="AT382" i="21" s="1"/>
  <c r="AS382" i="21"/>
  <c r="AR382" i="21" s="1" a="1"/>
  <c r="AR382" i="21" s="1"/>
  <c r="AQ382" i="21"/>
  <c r="AP382" i="21" a="1"/>
  <c r="AP382" i="21" s="1"/>
  <c r="AO382" i="21"/>
  <c r="AN382" i="21" s="1" a="1"/>
  <c r="AN382" i="21" s="1"/>
  <c r="AM382" i="21"/>
  <c r="AL382" i="21" a="1"/>
  <c r="AL382" i="21" s="1"/>
  <c r="BM372" i="21"/>
  <c r="BL372" i="21" a="1"/>
  <c r="BL372" i="21" s="1"/>
  <c r="BK372" i="21"/>
  <c r="BJ372" i="21" s="1" a="1"/>
  <c r="BJ372" i="21" s="1"/>
  <c r="BI372" i="21"/>
  <c r="BH372" i="21" s="1" a="1"/>
  <c r="BH372" i="21" s="1"/>
  <c r="BG372" i="21"/>
  <c r="BF372" i="21" a="1"/>
  <c r="BF372" i="21" s="1"/>
  <c r="BE372" i="21"/>
  <c r="BD372" i="21" s="1" a="1"/>
  <c r="BD372" i="21" s="1"/>
  <c r="BC372" i="21"/>
  <c r="BB372" i="21" a="1"/>
  <c r="BB372" i="21" s="1"/>
  <c r="BA372" i="21"/>
  <c r="AZ372" i="21" a="1"/>
  <c r="AZ372" i="21" s="1"/>
  <c r="AY372" i="21"/>
  <c r="AX372" i="21" s="1" a="1"/>
  <c r="AX372" i="21" s="1"/>
  <c r="AW372" i="21"/>
  <c r="AV372" i="21" s="1" a="1"/>
  <c r="AV372" i="21" s="1"/>
  <c r="AU372" i="21"/>
  <c r="AT372" i="21" a="1"/>
  <c r="AT372" i="21" s="1"/>
  <c r="AS372" i="21"/>
  <c r="AR372" i="21" s="1" a="1"/>
  <c r="AR372" i="21" s="1"/>
  <c r="AQ372" i="21"/>
  <c r="AP372" i="21" a="1"/>
  <c r="AP372" i="21" s="1"/>
  <c r="AO372" i="21"/>
  <c r="AN372" i="21" a="1"/>
  <c r="AN372" i="21" s="1"/>
  <c r="AM372" i="21"/>
  <c r="AL372" i="21" s="1" a="1"/>
  <c r="AL372" i="21" s="1"/>
  <c r="BM362" i="21"/>
  <c r="BL362" i="21" s="1" a="1"/>
  <c r="BL362" i="21" s="1"/>
  <c r="BK362" i="21"/>
  <c r="BJ362" i="21" a="1"/>
  <c r="BJ362" i="21" s="1"/>
  <c r="BI362" i="21"/>
  <c r="BH362" i="21" s="1" a="1"/>
  <c r="BH362" i="21" s="1"/>
  <c r="BG362" i="21"/>
  <c r="BF362" i="21" a="1"/>
  <c r="BF362" i="21" s="1"/>
  <c r="BE362" i="21"/>
  <c r="BD362" i="21" a="1"/>
  <c r="BD362" i="21" s="1"/>
  <c r="BC362" i="21"/>
  <c r="BB362" i="21" s="1" a="1"/>
  <c r="BB362" i="21" s="1"/>
  <c r="BA362" i="21"/>
  <c r="AZ362" i="21" s="1" a="1"/>
  <c r="AZ362" i="21" s="1"/>
  <c r="AY362" i="21"/>
  <c r="AX362" i="21" a="1"/>
  <c r="AX362" i="21" s="1"/>
  <c r="AW362" i="21"/>
  <c r="AV362" i="21" s="1" a="1"/>
  <c r="AV362" i="21" s="1"/>
  <c r="AU362" i="21"/>
  <c r="AT362" i="21" a="1"/>
  <c r="AT362" i="21" s="1"/>
  <c r="AS362" i="21"/>
  <c r="AR362" i="21" a="1"/>
  <c r="AR362" i="21" s="1"/>
  <c r="AQ362" i="21"/>
  <c r="AP362" i="21" s="1" a="1"/>
  <c r="AP362" i="21" s="1"/>
  <c r="AO362" i="21"/>
  <c r="AN362" i="21" s="1" a="1"/>
  <c r="AN362" i="21" s="1"/>
  <c r="AM362" i="21"/>
  <c r="AL362" i="21" a="1"/>
  <c r="AL362" i="21" s="1"/>
  <c r="BM352" i="21"/>
  <c r="BL352" i="21" s="1" a="1"/>
  <c r="BL352" i="21" s="1"/>
  <c r="BK352" i="21"/>
  <c r="BJ352" i="21" a="1"/>
  <c r="BJ352" i="21" s="1"/>
  <c r="BI352" i="21"/>
  <c r="BH352" i="21" a="1"/>
  <c r="BH352" i="21" s="1"/>
  <c r="BG352" i="21"/>
  <c r="BF352" i="21" s="1" a="1"/>
  <c r="BF352" i="21" s="1"/>
  <c r="BE352" i="21"/>
  <c r="BD352" i="21" s="1" a="1"/>
  <c r="BD352" i="21" s="1"/>
  <c r="BC352" i="21"/>
  <c r="BB352" i="21" a="1"/>
  <c r="BB352" i="21" s="1"/>
  <c r="BA352" i="21"/>
  <c r="AZ352" i="21" s="1" a="1"/>
  <c r="AZ352" i="21" s="1"/>
  <c r="AY352" i="21"/>
  <c r="AX352" i="21" a="1"/>
  <c r="AX352" i="21" s="1"/>
  <c r="AW352" i="21"/>
  <c r="AV352" i="21" a="1"/>
  <c r="AV352" i="21" s="1"/>
  <c r="AU352" i="21"/>
  <c r="AT352" i="21" s="1" a="1"/>
  <c r="AT352" i="21" s="1"/>
  <c r="AS352" i="21"/>
  <c r="AR352" i="21" s="1" a="1"/>
  <c r="AR352" i="21" s="1"/>
  <c r="AQ352" i="21"/>
  <c r="AP352" i="21" a="1"/>
  <c r="AP352" i="21" s="1"/>
  <c r="AO352" i="21"/>
  <c r="AN352" i="21" s="1" a="1"/>
  <c r="AN352" i="21" s="1"/>
  <c r="AM352" i="21"/>
  <c r="AL352" i="21" a="1"/>
  <c r="AL352" i="21" s="1"/>
  <c r="BM342" i="21"/>
  <c r="BL342" i="21" a="1"/>
  <c r="BL342" i="21" s="1"/>
  <c r="BK342" i="21"/>
  <c r="BJ342" i="21" s="1" a="1"/>
  <c r="BJ342" i="21" s="1"/>
  <c r="BI342" i="21"/>
  <c r="BH342" i="21" s="1" a="1"/>
  <c r="BH342" i="21" s="1"/>
  <c r="BG342" i="21"/>
  <c r="BF342" i="21" a="1"/>
  <c r="BF342" i="21" s="1"/>
  <c r="BE342" i="21"/>
  <c r="BD342" i="21" s="1" a="1"/>
  <c r="BD342" i="21" s="1"/>
  <c r="BC342" i="21"/>
  <c r="BB342" i="21" a="1"/>
  <c r="BB342" i="21" s="1"/>
  <c r="BA342" i="21"/>
  <c r="AZ342" i="21" a="1"/>
  <c r="AZ342" i="21" s="1"/>
  <c r="AY342" i="21"/>
  <c r="AX342" i="21" s="1" a="1"/>
  <c r="AX342" i="21" s="1"/>
  <c r="AW342" i="21"/>
  <c r="AV342" i="21" s="1" a="1"/>
  <c r="AV342" i="21" s="1"/>
  <c r="AU342" i="21"/>
  <c r="AT342" i="21" a="1"/>
  <c r="AT342" i="21" s="1"/>
  <c r="AS342" i="21"/>
  <c r="AR342" i="21" s="1" a="1"/>
  <c r="AR342" i="21" s="1"/>
  <c r="AQ342" i="21"/>
  <c r="AP342" i="21"/>
  <c r="AP342" i="21" a="1"/>
  <c r="AO342" i="21"/>
  <c r="AN342" i="21" s="1" a="1"/>
  <c r="AN342" i="21" s="1"/>
  <c r="AM342" i="21"/>
  <c r="AL342" i="21" s="1" a="1"/>
  <c r="AL342" i="21" s="1"/>
  <c r="BM332" i="21"/>
  <c r="BL332" i="21" s="1" a="1"/>
  <c r="BL332" i="21" s="1"/>
  <c r="BK332" i="21"/>
  <c r="BJ332" i="21"/>
  <c r="BJ332" i="21" a="1"/>
  <c r="BI332" i="21"/>
  <c r="BH332" i="21" s="1" a="1"/>
  <c r="BH332" i="21" s="1"/>
  <c r="BG332" i="21"/>
  <c r="BF332" i="21" s="1" a="1"/>
  <c r="BF332" i="21" s="1"/>
  <c r="BE332" i="21"/>
  <c r="BD332" i="21" s="1" a="1"/>
  <c r="BD332" i="21" s="1"/>
  <c r="BC332" i="21"/>
  <c r="BB332" i="21"/>
  <c r="BB332" i="21" a="1"/>
  <c r="BA332" i="21"/>
  <c r="AZ332" i="21" s="1" a="1"/>
  <c r="AZ332" i="21" s="1"/>
  <c r="AY332" i="21"/>
  <c r="AX332" i="21" s="1" a="1"/>
  <c r="AX332" i="21" s="1"/>
  <c r="AW332" i="21"/>
  <c r="AV332" i="21" s="1" a="1"/>
  <c r="AV332" i="21" s="1"/>
  <c r="AU332" i="21"/>
  <c r="AT332" i="21"/>
  <c r="AT332" i="21" a="1"/>
  <c r="AS332" i="21"/>
  <c r="AR332" i="21" s="1" a="1"/>
  <c r="AR332" i="21" s="1"/>
  <c r="AQ332" i="21"/>
  <c r="AP332" i="21" s="1" a="1"/>
  <c r="AP332" i="21" s="1"/>
  <c r="AO332" i="21"/>
  <c r="AN332" i="21" s="1" a="1"/>
  <c r="AN332" i="21" s="1"/>
  <c r="AM332" i="21"/>
  <c r="AL332" i="21"/>
  <c r="AL332" i="21" a="1"/>
  <c r="BM322" i="21"/>
  <c r="BL322" i="21" s="1" a="1"/>
  <c r="BL322" i="21" s="1"/>
  <c r="BK322" i="21"/>
  <c r="BJ322" i="21" s="1" a="1"/>
  <c r="BJ322" i="21" s="1"/>
  <c r="BI322" i="21"/>
  <c r="BH322" i="21" s="1" a="1"/>
  <c r="BH322" i="21" s="1"/>
  <c r="BG322" i="21"/>
  <c r="BF322" i="21"/>
  <c r="BF322" i="21" a="1"/>
  <c r="BE322" i="21"/>
  <c r="BD322" i="21" s="1" a="1"/>
  <c r="BD322" i="21" s="1"/>
  <c r="BC322" i="21"/>
  <c r="BB322" i="21" s="1" a="1"/>
  <c r="BB322" i="21" s="1"/>
  <c r="BA322" i="21"/>
  <c r="AZ322" i="21" s="1" a="1"/>
  <c r="AZ322" i="21" s="1"/>
  <c r="AY322" i="21"/>
  <c r="AX322" i="21" a="1"/>
  <c r="AX322" i="21" s="1"/>
  <c r="AW322" i="21"/>
  <c r="AV322" i="21" s="1" a="1"/>
  <c r="AV322" i="21" s="1"/>
  <c r="AU322" i="21"/>
  <c r="AT322" i="21" s="1" a="1"/>
  <c r="AT322" i="21" s="1"/>
  <c r="AS322" i="21"/>
  <c r="AR322" i="21" s="1" a="1"/>
  <c r="AR322" i="21" s="1"/>
  <c r="AQ322" i="21"/>
  <c r="AP322" i="21" a="1"/>
  <c r="AP322" i="21" s="1"/>
  <c r="AO322" i="21"/>
  <c r="AN322" i="21" s="1" a="1"/>
  <c r="AN322" i="21" s="1"/>
  <c r="AM322" i="21"/>
  <c r="AL322" i="21" s="1" a="1"/>
  <c r="AL322" i="21" s="1"/>
  <c r="BM312" i="21"/>
  <c r="BL312" i="21" s="1" a="1"/>
  <c r="BL312" i="21" s="1"/>
  <c r="BK312" i="21"/>
  <c r="BJ312" i="21" a="1"/>
  <c r="BJ312" i="21" s="1"/>
  <c r="BI312" i="21"/>
  <c r="BH312" i="21" s="1" a="1"/>
  <c r="BH312" i="21" s="1"/>
  <c r="BG312" i="21"/>
  <c r="BF312" i="21" s="1" a="1"/>
  <c r="BF312" i="21" s="1"/>
  <c r="BE312" i="21"/>
  <c r="BD312" i="21" s="1" a="1"/>
  <c r="BD312" i="21" s="1"/>
  <c r="BC312" i="21"/>
  <c r="BB312" i="21" a="1"/>
  <c r="BB312" i="21" s="1"/>
  <c r="BA312" i="21"/>
  <c r="AZ312" i="21" s="1" a="1"/>
  <c r="AZ312" i="21" s="1"/>
  <c r="AY312" i="21"/>
  <c r="AX312" i="21" s="1" a="1"/>
  <c r="AX312" i="21" s="1"/>
  <c r="AW312" i="21"/>
  <c r="AV312" i="21" s="1" a="1"/>
  <c r="AV312" i="21" s="1"/>
  <c r="AU312" i="21"/>
  <c r="AT312" i="21" a="1"/>
  <c r="AT312" i="21" s="1"/>
  <c r="AS312" i="21"/>
  <c r="AR312" i="21" s="1" a="1"/>
  <c r="AR312" i="21" s="1"/>
  <c r="AQ312" i="21"/>
  <c r="AP312" i="21" s="1" a="1"/>
  <c r="AP312" i="21" s="1"/>
  <c r="AO312" i="21"/>
  <c r="AN312" i="21" s="1" a="1"/>
  <c r="AN312" i="21" s="1"/>
  <c r="AM312" i="21"/>
  <c r="AL312" i="21" a="1"/>
  <c r="AL312" i="21" s="1"/>
  <c r="BM302" i="21"/>
  <c r="BL302" i="21" s="1" a="1"/>
  <c r="BL302" i="21" s="1"/>
  <c r="BK302" i="21"/>
  <c r="BJ302" i="21" s="1" a="1"/>
  <c r="BJ302" i="21" s="1"/>
  <c r="BI302" i="21"/>
  <c r="BH302" i="21" s="1" a="1"/>
  <c r="BH302" i="21" s="1"/>
  <c r="BG302" i="21"/>
  <c r="BF302" i="21" a="1"/>
  <c r="BF302" i="21" s="1"/>
  <c r="BE302" i="21"/>
  <c r="BD302" i="21" s="1" a="1"/>
  <c r="BD302" i="21" s="1"/>
  <c r="BC302" i="21"/>
  <c r="BB302" i="21" s="1" a="1"/>
  <c r="BB302" i="21" s="1"/>
  <c r="BA302" i="21"/>
  <c r="AZ302" i="21" s="1" a="1"/>
  <c r="AZ302" i="21" s="1"/>
  <c r="AY302" i="21"/>
  <c r="AX302" i="21" a="1"/>
  <c r="AX302" i="21" s="1"/>
  <c r="AW302" i="21"/>
  <c r="AV302" i="21" s="1" a="1"/>
  <c r="AV302" i="21" s="1"/>
  <c r="AU302" i="21"/>
  <c r="AT302" i="21" s="1" a="1"/>
  <c r="AT302" i="21" s="1"/>
  <c r="AS302" i="21"/>
  <c r="AR302" i="21" s="1" a="1"/>
  <c r="AR302" i="21" s="1"/>
  <c r="AQ302" i="21"/>
  <c r="AP302" i="21" a="1"/>
  <c r="AP302" i="21" s="1"/>
  <c r="AO302" i="21"/>
  <c r="AN302" i="21" s="1" a="1"/>
  <c r="AN302" i="21" s="1"/>
  <c r="AM302" i="21"/>
  <c r="AL302" i="21" s="1" a="1"/>
  <c r="AL302" i="21" s="1"/>
  <c r="BM292" i="21"/>
  <c r="BL292" i="21" s="1" a="1"/>
  <c r="BL292" i="21" s="1"/>
  <c r="BK292" i="21"/>
  <c r="BJ292" i="21" a="1"/>
  <c r="BJ292" i="21" s="1"/>
  <c r="BI292" i="21"/>
  <c r="BH292" i="21" s="1" a="1"/>
  <c r="BH292" i="21" s="1"/>
  <c r="BG292" i="21"/>
  <c r="BF292" i="21" s="1" a="1"/>
  <c r="BF292" i="21" s="1"/>
  <c r="BE292" i="21"/>
  <c r="BD292" i="21" s="1" a="1"/>
  <c r="BD292" i="21" s="1"/>
  <c r="BC292" i="21"/>
  <c r="BB292" i="21" a="1"/>
  <c r="BB292" i="21" s="1"/>
  <c r="BA292" i="21"/>
  <c r="AZ292" i="21" s="1" a="1"/>
  <c r="AZ292" i="21" s="1"/>
  <c r="AY292" i="21"/>
  <c r="AX292" i="21" s="1" a="1"/>
  <c r="AX292" i="21" s="1"/>
  <c r="AW292" i="21"/>
  <c r="AV292" i="21" s="1" a="1"/>
  <c r="AV292" i="21" s="1"/>
  <c r="AU292" i="21"/>
  <c r="AT292" i="21" a="1"/>
  <c r="AT292" i="21" s="1"/>
  <c r="AS292" i="21"/>
  <c r="AR292" i="21" s="1" a="1"/>
  <c r="AR292" i="21" s="1"/>
  <c r="AQ292" i="21"/>
  <c r="AP292" i="21" s="1" a="1"/>
  <c r="AP292" i="21" s="1"/>
  <c r="AO292" i="21"/>
  <c r="AN292" i="21" s="1" a="1"/>
  <c r="AN292" i="21" s="1"/>
  <c r="AM292" i="21"/>
  <c r="AL292" i="21" a="1"/>
  <c r="AL292" i="21" s="1"/>
  <c r="BM282" i="21"/>
  <c r="BL282" i="21" s="1" a="1"/>
  <c r="BL282" i="21" s="1"/>
  <c r="BK282" i="21"/>
  <c r="BJ282" i="21" s="1" a="1"/>
  <c r="BJ282" i="21" s="1"/>
  <c r="BI282" i="21"/>
  <c r="BH282" i="21" s="1" a="1"/>
  <c r="BH282" i="21" s="1"/>
  <c r="BG282" i="21"/>
  <c r="BF282" i="21" a="1"/>
  <c r="BF282" i="21" s="1"/>
  <c r="BE282" i="21"/>
  <c r="BD282" i="21" s="1" a="1"/>
  <c r="BD282" i="21" s="1"/>
  <c r="BC282" i="21"/>
  <c r="BB282" i="21" s="1" a="1"/>
  <c r="BB282" i="21" s="1"/>
  <c r="BA282" i="21"/>
  <c r="AZ282" i="21" s="1" a="1"/>
  <c r="AZ282" i="21" s="1"/>
  <c r="AY282" i="21"/>
  <c r="AX282" i="21" a="1"/>
  <c r="AX282" i="21" s="1"/>
  <c r="AW282" i="21"/>
  <c r="AV282" i="21" s="1" a="1"/>
  <c r="AV282" i="21" s="1"/>
  <c r="AU282" i="21"/>
  <c r="AT282" i="21" s="1" a="1"/>
  <c r="AT282" i="21" s="1"/>
  <c r="AS282" i="21"/>
  <c r="AR282" i="21" s="1" a="1"/>
  <c r="AR282" i="21" s="1"/>
  <c r="AQ282" i="21"/>
  <c r="AP282" i="21" a="1"/>
  <c r="AP282" i="21" s="1"/>
  <c r="AO282" i="21"/>
  <c r="AN282" i="21" s="1" a="1"/>
  <c r="AN282" i="21" s="1"/>
  <c r="AM282" i="21"/>
  <c r="AL282" i="21" s="1" a="1"/>
  <c r="AL282" i="21" s="1"/>
  <c r="BM272" i="21"/>
  <c r="BL272" i="21" s="1" a="1"/>
  <c r="BL272" i="21" s="1"/>
  <c r="BK272" i="21"/>
  <c r="BJ272" i="21" a="1"/>
  <c r="BJ272" i="21" s="1"/>
  <c r="BI272" i="21"/>
  <c r="BH272" i="21" s="1" a="1"/>
  <c r="BH272" i="21" s="1"/>
  <c r="BG272" i="21"/>
  <c r="BF272" i="21" s="1" a="1"/>
  <c r="BF272" i="21" s="1"/>
  <c r="BE272" i="21"/>
  <c r="BD272" i="21" s="1" a="1"/>
  <c r="BD272" i="21" s="1"/>
  <c r="BC272" i="21"/>
  <c r="BB272" i="21" a="1"/>
  <c r="BB272" i="21" s="1"/>
  <c r="BA272" i="21"/>
  <c r="AZ272" i="21" s="1" a="1"/>
  <c r="AZ272" i="21" s="1"/>
  <c r="AY272" i="21"/>
  <c r="AX272" i="21" s="1" a="1"/>
  <c r="AX272" i="21" s="1"/>
  <c r="AW272" i="21"/>
  <c r="AV272" i="21" s="1" a="1"/>
  <c r="AV272" i="21" s="1"/>
  <c r="AU272" i="21"/>
  <c r="AT272" i="21" a="1"/>
  <c r="AT272" i="21" s="1"/>
  <c r="AS272" i="21"/>
  <c r="AR272" i="21" s="1" a="1"/>
  <c r="AR272" i="21" s="1"/>
  <c r="AQ272" i="21"/>
  <c r="AP272" i="21" s="1" a="1"/>
  <c r="AP272" i="21" s="1"/>
  <c r="AO272" i="21"/>
  <c r="AN272" i="21" s="1" a="1"/>
  <c r="AN272" i="21" s="1"/>
  <c r="AM272" i="21"/>
  <c r="AL272" i="21" a="1"/>
  <c r="AL272" i="21" s="1"/>
  <c r="BM262" i="21"/>
  <c r="BL262" i="21" s="1" a="1"/>
  <c r="BL262" i="21" s="1"/>
  <c r="BK262" i="21"/>
  <c r="BJ262" i="21" s="1" a="1"/>
  <c r="BJ262" i="21" s="1"/>
  <c r="BI262" i="21"/>
  <c r="BH262" i="21" s="1" a="1"/>
  <c r="BH262" i="21" s="1"/>
  <c r="BG262" i="21"/>
  <c r="BF262" i="21" a="1"/>
  <c r="BF262" i="21" s="1"/>
  <c r="BE262" i="21"/>
  <c r="BD262" i="21" s="1" a="1"/>
  <c r="BD262" i="21" s="1"/>
  <c r="BC262" i="21"/>
  <c r="BB262" i="21" s="1" a="1"/>
  <c r="BB262" i="21" s="1"/>
  <c r="BA262" i="21"/>
  <c r="AZ262" i="21" s="1" a="1"/>
  <c r="AZ262" i="21" s="1"/>
  <c r="AY262" i="21"/>
  <c r="AX262" i="21" a="1"/>
  <c r="AX262" i="21" s="1"/>
  <c r="AW262" i="21"/>
  <c r="AV262" i="21" s="1" a="1"/>
  <c r="AV262" i="21" s="1"/>
  <c r="AU262" i="21"/>
  <c r="AT262" i="21" s="1" a="1"/>
  <c r="AT262" i="21" s="1"/>
  <c r="AS262" i="21"/>
  <c r="AR262" i="21" s="1" a="1"/>
  <c r="AR262" i="21" s="1"/>
  <c r="AQ262" i="21"/>
  <c r="AP262" i="21" a="1"/>
  <c r="AP262" i="21" s="1"/>
  <c r="AO262" i="21"/>
  <c r="AN262" i="21" s="1" a="1"/>
  <c r="AN262" i="21" s="1"/>
  <c r="AM262" i="21"/>
  <c r="AL262" i="21" s="1" a="1"/>
  <c r="AL262" i="21" s="1"/>
  <c r="BM252" i="21"/>
  <c r="BL252" i="21" s="1" a="1"/>
  <c r="BL252" i="21" s="1"/>
  <c r="BK252" i="21"/>
  <c r="BJ252" i="21" a="1"/>
  <c r="BJ252" i="21" s="1"/>
  <c r="BI252" i="21"/>
  <c r="BH252" i="21" s="1" a="1"/>
  <c r="BH252" i="21" s="1"/>
  <c r="BG252" i="21"/>
  <c r="BF252" i="21" s="1" a="1"/>
  <c r="BF252" i="21" s="1"/>
  <c r="BE252" i="21"/>
  <c r="BD252" i="21" s="1" a="1"/>
  <c r="BD252" i="21" s="1"/>
  <c r="BC252" i="21"/>
  <c r="BB252" i="21" a="1"/>
  <c r="BB252" i="21" s="1"/>
  <c r="BA252" i="21"/>
  <c r="AZ252" i="21" s="1" a="1"/>
  <c r="AZ252" i="21" s="1"/>
  <c r="AY252" i="21"/>
  <c r="AX252" i="21" s="1" a="1"/>
  <c r="AX252" i="21" s="1"/>
  <c r="AW252" i="21"/>
  <c r="AV252" i="21" s="1" a="1"/>
  <c r="AV252" i="21" s="1"/>
  <c r="AU252" i="21"/>
  <c r="AT252" i="21" a="1"/>
  <c r="AT252" i="21" s="1"/>
  <c r="AS252" i="21"/>
  <c r="AR252" i="21" s="1" a="1"/>
  <c r="AR252" i="21" s="1"/>
  <c r="AQ252" i="21"/>
  <c r="AP252" i="21" s="1" a="1"/>
  <c r="AP252" i="21" s="1"/>
  <c r="AO252" i="21"/>
  <c r="AN252" i="21" s="1" a="1"/>
  <c r="AN252" i="21" s="1"/>
  <c r="AM252" i="21"/>
  <c r="AL252" i="21" a="1"/>
  <c r="AL252" i="21" s="1"/>
  <c r="BM242" i="21"/>
  <c r="BL242" i="21" s="1" a="1"/>
  <c r="BL242" i="21" s="1"/>
  <c r="BK242" i="21"/>
  <c r="BJ242" i="21" s="1" a="1"/>
  <c r="BJ242" i="21" s="1"/>
  <c r="BI242" i="21"/>
  <c r="BH242" i="21" s="1" a="1"/>
  <c r="BH242" i="21" s="1"/>
  <c r="BG242" i="21"/>
  <c r="BF242" i="21" a="1"/>
  <c r="BF242" i="21" s="1"/>
  <c r="BE242" i="21"/>
  <c r="BD242" i="21" s="1" a="1"/>
  <c r="BD242" i="21" s="1"/>
  <c r="BC242" i="21"/>
  <c r="BB242" i="21" s="1" a="1"/>
  <c r="BB242" i="21" s="1"/>
  <c r="BA242" i="21"/>
  <c r="AZ242" i="21" s="1" a="1"/>
  <c r="AZ242" i="21" s="1"/>
  <c r="AY242" i="21"/>
  <c r="AX242" i="21" a="1"/>
  <c r="AX242" i="21" s="1"/>
  <c r="AW242" i="21"/>
  <c r="AV242" i="21" s="1" a="1"/>
  <c r="AV242" i="21" s="1"/>
  <c r="AU242" i="21"/>
  <c r="AT242" i="21" s="1" a="1"/>
  <c r="AT242" i="21" s="1"/>
  <c r="AS242" i="21"/>
  <c r="AR242" i="21" s="1" a="1"/>
  <c r="AR242" i="21" s="1"/>
  <c r="AQ242" i="21"/>
  <c r="AP242" i="21" a="1"/>
  <c r="AP242" i="21" s="1"/>
  <c r="AO242" i="21"/>
  <c r="AN242" i="21" s="1" a="1"/>
  <c r="AN242" i="21" s="1"/>
  <c r="AM242" i="21"/>
  <c r="AL242" i="21" s="1" a="1"/>
  <c r="AL242" i="21" s="1"/>
  <c r="BM232" i="21"/>
  <c r="BL232" i="21" s="1" a="1"/>
  <c r="BL232" i="21" s="1"/>
  <c r="BK232" i="21"/>
  <c r="BJ232" i="21" a="1"/>
  <c r="BJ232" i="21" s="1"/>
  <c r="BI232" i="21"/>
  <c r="BH232" i="21" s="1" a="1"/>
  <c r="BH232" i="21" s="1"/>
  <c r="BG232" i="21"/>
  <c r="BF232" i="21" s="1" a="1"/>
  <c r="BF232" i="21" s="1"/>
  <c r="BE232" i="21"/>
  <c r="BD232" i="21" s="1" a="1"/>
  <c r="BD232" i="21" s="1"/>
  <c r="BC232" i="21"/>
  <c r="BB232" i="21" a="1"/>
  <c r="BB232" i="21" s="1"/>
  <c r="BA232" i="21"/>
  <c r="AZ232" i="21" s="1" a="1"/>
  <c r="AZ232" i="21" s="1"/>
  <c r="AY232" i="21"/>
  <c r="AX232" i="21" s="1" a="1"/>
  <c r="AX232" i="21" s="1"/>
  <c r="AW232" i="21"/>
  <c r="AV232" i="21" s="1" a="1"/>
  <c r="AV232" i="21" s="1"/>
  <c r="AU232" i="21"/>
  <c r="AT232" i="21" a="1"/>
  <c r="AT232" i="21" s="1"/>
  <c r="AS232" i="21"/>
  <c r="AR232" i="21" s="1" a="1"/>
  <c r="AR232" i="21" s="1"/>
  <c r="AQ232" i="21"/>
  <c r="AP232" i="21" s="1" a="1"/>
  <c r="AP232" i="21" s="1"/>
  <c r="AO232" i="21"/>
  <c r="AN232" i="21" s="1" a="1"/>
  <c r="AN232" i="21" s="1"/>
  <c r="AM232" i="21"/>
  <c r="AL232" i="21" a="1"/>
  <c r="AL232" i="21" s="1"/>
  <c r="BM222" i="21"/>
  <c r="BL222" i="21" s="1" a="1"/>
  <c r="BL222" i="21" s="1"/>
  <c r="BK222" i="21"/>
  <c r="BJ222" i="21" s="1" a="1"/>
  <c r="BJ222" i="21" s="1"/>
  <c r="BI222" i="21"/>
  <c r="BH222" i="21" a="1"/>
  <c r="BH222" i="21" s="1"/>
  <c r="BG222" i="21"/>
  <c r="BF222" i="21" a="1"/>
  <c r="BF222" i="21" s="1"/>
  <c r="BE222" i="21"/>
  <c r="BD222" i="21" s="1" a="1"/>
  <c r="BD222" i="21" s="1"/>
  <c r="BC222" i="21"/>
  <c r="BB222" i="21" s="1" a="1"/>
  <c r="BB222" i="21" s="1"/>
  <c r="BA222" i="21"/>
  <c r="AZ222" i="21" a="1"/>
  <c r="AZ222" i="21" s="1"/>
  <c r="AY222" i="21"/>
  <c r="AX222" i="21" a="1"/>
  <c r="AX222" i="21" s="1"/>
  <c r="AW222" i="21"/>
  <c r="AV222" i="21" s="1" a="1"/>
  <c r="AV222" i="21" s="1"/>
  <c r="AU222" i="21"/>
  <c r="AT222" i="21" s="1" a="1"/>
  <c r="AT222" i="21" s="1"/>
  <c r="AS222" i="21"/>
  <c r="AR222" i="21" a="1"/>
  <c r="AR222" i="21" s="1"/>
  <c r="AQ222" i="21"/>
  <c r="AP222" i="21" a="1"/>
  <c r="AP222" i="21" s="1"/>
  <c r="AO222" i="21"/>
  <c r="AN222" i="21" s="1" a="1"/>
  <c r="AN222" i="21" s="1"/>
  <c r="AM222" i="21"/>
  <c r="AL222" i="21" s="1" a="1"/>
  <c r="AL222" i="21" s="1"/>
  <c r="BM212" i="21"/>
  <c r="BL212" i="21" a="1"/>
  <c r="BL212" i="21" s="1"/>
  <c r="BK212" i="21"/>
  <c r="BJ212" i="21" a="1"/>
  <c r="BJ212" i="21" s="1"/>
  <c r="BI212" i="21"/>
  <c r="BH212" i="21" s="1" a="1"/>
  <c r="BH212" i="21" s="1"/>
  <c r="BG212" i="21"/>
  <c r="BF212" i="21" s="1" a="1"/>
  <c r="BF212" i="21" s="1"/>
  <c r="BE212" i="21"/>
  <c r="BD212" i="21" a="1"/>
  <c r="BD212" i="21" s="1"/>
  <c r="BC212" i="21"/>
  <c r="BB212" i="21" a="1"/>
  <c r="BB212" i="21" s="1"/>
  <c r="BA212" i="21"/>
  <c r="AZ212" i="21" s="1" a="1"/>
  <c r="AZ212" i="21" s="1"/>
  <c r="AY212" i="21"/>
  <c r="AX212" i="21" s="1" a="1"/>
  <c r="AX212" i="21" s="1"/>
  <c r="AW212" i="21"/>
  <c r="AV212" i="21" a="1"/>
  <c r="AV212" i="21" s="1"/>
  <c r="AU212" i="21"/>
  <c r="AT212" i="21" a="1"/>
  <c r="AT212" i="21" s="1"/>
  <c r="AS212" i="21"/>
  <c r="AR212" i="21" s="1" a="1"/>
  <c r="AR212" i="21" s="1"/>
  <c r="AQ212" i="21"/>
  <c r="AP212" i="21" s="1" a="1"/>
  <c r="AP212" i="21" s="1"/>
  <c r="AO212" i="21"/>
  <c r="AN212" i="21" a="1"/>
  <c r="AN212" i="21" s="1"/>
  <c r="AM212" i="21"/>
  <c r="AL212" i="21" a="1"/>
  <c r="AL212" i="21" s="1"/>
  <c r="BM202" i="21"/>
  <c r="BL202" i="21" s="1" a="1"/>
  <c r="BL202" i="21" s="1"/>
  <c r="BK202" i="21"/>
  <c r="BJ202" i="21" s="1" a="1"/>
  <c r="BJ202" i="21" s="1"/>
  <c r="BI202" i="21"/>
  <c r="BH202" i="21" a="1"/>
  <c r="BH202" i="21" s="1"/>
  <c r="BG202" i="21"/>
  <c r="BF202" i="21" a="1"/>
  <c r="BF202" i="21" s="1"/>
  <c r="BE202" i="21"/>
  <c r="BD202" i="21" a="1"/>
  <c r="BD202" i="21" s="1"/>
  <c r="BC202" i="21"/>
  <c r="BB202" i="21" s="1" a="1"/>
  <c r="BB202" i="21" s="1"/>
  <c r="BA202" i="21"/>
  <c r="AZ202" i="21" a="1"/>
  <c r="AZ202" i="21" s="1"/>
  <c r="AY202" i="21"/>
  <c r="AX202" i="21" a="1"/>
  <c r="AX202" i="21" s="1"/>
  <c r="AW202" i="21"/>
  <c r="AV202" i="21" s="1" a="1"/>
  <c r="AV202" i="21" s="1"/>
  <c r="AU202" i="21"/>
  <c r="AT202" i="21" s="1" a="1"/>
  <c r="AT202" i="21" s="1"/>
  <c r="AS202" i="21"/>
  <c r="AR202" i="21" a="1"/>
  <c r="AR202" i="21" s="1"/>
  <c r="AQ202" i="21"/>
  <c r="AP202" i="21" a="1"/>
  <c r="AP202" i="21" s="1"/>
  <c r="AO202" i="21"/>
  <c r="AN202" i="21" a="1"/>
  <c r="AN202" i="21" s="1"/>
  <c r="AM202" i="21"/>
  <c r="AL202" i="21" s="1" a="1"/>
  <c r="AL202" i="21" s="1"/>
  <c r="BM192" i="21"/>
  <c r="BL192" i="21" a="1"/>
  <c r="BL192" i="21" s="1"/>
  <c r="BK192" i="21"/>
  <c r="BJ192" i="21" a="1"/>
  <c r="BJ192" i="21" s="1"/>
  <c r="BI192" i="21"/>
  <c r="BH192" i="21" s="1" a="1"/>
  <c r="BH192" i="21" s="1"/>
  <c r="BG192" i="21"/>
  <c r="BF192" i="21" s="1" a="1"/>
  <c r="BF192" i="21" s="1"/>
  <c r="BE192" i="21"/>
  <c r="BD192" i="21" a="1"/>
  <c r="BD192" i="21" s="1"/>
  <c r="BC192" i="21"/>
  <c r="BB192" i="21" a="1"/>
  <c r="BB192" i="21" s="1"/>
  <c r="BA192" i="21"/>
  <c r="AZ192" i="21" s="1" a="1"/>
  <c r="AZ192" i="21" s="1"/>
  <c r="AY192" i="21"/>
  <c r="AX192" i="21" s="1" a="1"/>
  <c r="AX192" i="21" s="1"/>
  <c r="AW192" i="21"/>
  <c r="AV192" i="21" a="1"/>
  <c r="AV192" i="21" s="1"/>
  <c r="AU192" i="21"/>
  <c r="AT192" i="21" a="1"/>
  <c r="AT192" i="21" s="1"/>
  <c r="AS192" i="21"/>
  <c r="AR192" i="21" a="1"/>
  <c r="AR192" i="21" s="1"/>
  <c r="AQ192" i="21"/>
  <c r="AP192" i="21" a="1"/>
  <c r="AP192" i="21" s="1"/>
  <c r="AO192" i="21"/>
  <c r="AN192" i="21" s="1" a="1"/>
  <c r="AN192" i="21" s="1"/>
  <c r="AM192" i="21"/>
  <c r="AL192" i="21" a="1"/>
  <c r="AL192" i="21" s="1"/>
  <c r="BM182" i="21"/>
  <c r="BL182" i="21" a="1"/>
  <c r="BL182" i="21" s="1"/>
  <c r="BK182" i="21"/>
  <c r="BJ182" i="21" a="1"/>
  <c r="BJ182" i="21" s="1"/>
  <c r="BI182" i="21"/>
  <c r="BH182" i="21" a="1"/>
  <c r="BH182" i="21" s="1"/>
  <c r="BG182" i="21"/>
  <c r="BF182" i="21" a="1"/>
  <c r="BF182" i="21" s="1"/>
  <c r="BE182" i="21"/>
  <c r="BD182" i="21" s="1" a="1"/>
  <c r="BD182" i="21" s="1"/>
  <c r="BC182" i="21"/>
  <c r="BB182" i="21" s="1" a="1"/>
  <c r="BB182" i="21" s="1"/>
  <c r="BA182" i="21"/>
  <c r="AZ182" i="21" a="1"/>
  <c r="AZ182" i="21" s="1"/>
  <c r="AY182" i="21"/>
  <c r="AX182" i="21" a="1"/>
  <c r="AX182" i="21" s="1"/>
  <c r="AW182" i="21"/>
  <c r="AV182" i="21" a="1"/>
  <c r="AV182" i="21" s="1"/>
  <c r="AU182" i="21"/>
  <c r="AT182" i="21" a="1"/>
  <c r="AT182" i="21" s="1"/>
  <c r="AS182" i="21"/>
  <c r="AR182" i="21" s="1" a="1"/>
  <c r="AR182" i="21" s="1"/>
  <c r="AQ182" i="21"/>
  <c r="AP182" i="21" s="1" a="1"/>
  <c r="AP182" i="21" s="1"/>
  <c r="AO182" i="21"/>
  <c r="AN182" i="21" a="1"/>
  <c r="AN182" i="21" s="1"/>
  <c r="AM182" i="21"/>
  <c r="AL182" i="21" a="1"/>
  <c r="AL182" i="21" s="1"/>
  <c r="BM172" i="21"/>
  <c r="BL172" i="21" a="1"/>
  <c r="BL172" i="21" s="1"/>
  <c r="BK172" i="21"/>
  <c r="BJ172" i="21" a="1"/>
  <c r="BJ172" i="21" s="1"/>
  <c r="BI172" i="21"/>
  <c r="BH172" i="21" s="1" a="1"/>
  <c r="BH172" i="21" s="1"/>
  <c r="BG172" i="21"/>
  <c r="BF172" i="21" s="1" a="1"/>
  <c r="BF172" i="21" s="1"/>
  <c r="BE172" i="21"/>
  <c r="BD172" i="21" a="1"/>
  <c r="BD172" i="21" s="1"/>
  <c r="BC172" i="21"/>
  <c r="BB172" i="21" a="1"/>
  <c r="BB172" i="21" s="1"/>
  <c r="BA172" i="21"/>
  <c r="AZ172" i="21" a="1"/>
  <c r="AZ172" i="21" s="1"/>
  <c r="AY172" i="21"/>
  <c r="AX172" i="21" a="1"/>
  <c r="AX172" i="21" s="1"/>
  <c r="AW172" i="21"/>
  <c r="AV172" i="21" s="1" a="1"/>
  <c r="AV172" i="21" s="1"/>
  <c r="AU172" i="21"/>
  <c r="AT172" i="21" s="1" a="1"/>
  <c r="AT172" i="21" s="1"/>
  <c r="AS172" i="21"/>
  <c r="AR172" i="21" a="1"/>
  <c r="AR172" i="21" s="1"/>
  <c r="AQ172" i="21"/>
  <c r="AP172" i="21" a="1"/>
  <c r="AP172" i="21" s="1"/>
  <c r="AO172" i="21"/>
  <c r="AN172" i="21" a="1"/>
  <c r="AN172" i="21" s="1"/>
  <c r="AM172" i="21"/>
  <c r="AL172" i="21" a="1"/>
  <c r="AL172" i="21" s="1"/>
  <c r="BM162" i="21"/>
  <c r="BL162" i="21" s="1" a="1"/>
  <c r="BL162" i="21" s="1"/>
  <c r="BK162" i="21"/>
  <c r="BJ162" i="21" s="1" a="1"/>
  <c r="BJ162" i="21" s="1"/>
  <c r="BI162" i="21"/>
  <c r="BH162" i="21" a="1"/>
  <c r="BH162" i="21" s="1"/>
  <c r="BG162" i="21"/>
  <c r="BF162" i="21" a="1"/>
  <c r="BF162" i="21" s="1"/>
  <c r="BE162" i="21"/>
  <c r="BD162" i="21" a="1"/>
  <c r="BD162" i="21" s="1"/>
  <c r="BC162" i="21"/>
  <c r="BB162" i="21" a="1"/>
  <c r="BB162" i="21" s="1"/>
  <c r="BA162" i="21"/>
  <c r="AZ162" i="21" s="1" a="1"/>
  <c r="AZ162" i="21" s="1"/>
  <c r="AY162" i="21"/>
  <c r="AX162" i="21" s="1" a="1"/>
  <c r="AX162" i="21" s="1"/>
  <c r="AW162" i="21"/>
  <c r="AV162" i="21" a="1"/>
  <c r="AV162" i="21" s="1"/>
  <c r="AU162" i="21"/>
  <c r="AT162" i="21" a="1"/>
  <c r="AT162" i="21" s="1"/>
  <c r="AS162" i="21"/>
  <c r="AR162" i="21" a="1"/>
  <c r="AR162" i="21" s="1"/>
  <c r="AQ162" i="21"/>
  <c r="AP162" i="21" a="1"/>
  <c r="AP162" i="21" s="1"/>
  <c r="AO162" i="21"/>
  <c r="AN162" i="21" s="1" a="1"/>
  <c r="AN162" i="21" s="1"/>
  <c r="AM162" i="21"/>
  <c r="AL162" i="21" s="1" a="1"/>
  <c r="AL162" i="21" s="1"/>
  <c r="BM152" i="21"/>
  <c r="BL152" i="21" a="1"/>
  <c r="BL152" i="21" s="1"/>
  <c r="BK152" i="21"/>
  <c r="BJ152" i="21" a="1"/>
  <c r="BJ152" i="21" s="1"/>
  <c r="BI152" i="21"/>
  <c r="BH152" i="21" a="1"/>
  <c r="BH152" i="21" s="1"/>
  <c r="BG152" i="21"/>
  <c r="BF152" i="21" a="1"/>
  <c r="BF152" i="21" s="1"/>
  <c r="BE152" i="21"/>
  <c r="BD152" i="21" s="1" a="1"/>
  <c r="BD152" i="21" s="1"/>
  <c r="BC152" i="21"/>
  <c r="BB152" i="21" s="1" a="1"/>
  <c r="BB152" i="21" s="1"/>
  <c r="BA152" i="21"/>
  <c r="AZ152" i="21" a="1"/>
  <c r="AZ152" i="21" s="1"/>
  <c r="AY152" i="21"/>
  <c r="AX152" i="21" a="1"/>
  <c r="AX152" i="21" s="1"/>
  <c r="AW152" i="21"/>
  <c r="AV152" i="21" a="1"/>
  <c r="AV152" i="21" s="1"/>
  <c r="AU152" i="21"/>
  <c r="AT152" i="21" a="1"/>
  <c r="AT152" i="21" s="1"/>
  <c r="AS152" i="21"/>
  <c r="AR152" i="21" s="1" a="1"/>
  <c r="AR152" i="21" s="1"/>
  <c r="AQ152" i="21"/>
  <c r="AP152" i="21" s="1" a="1"/>
  <c r="AP152" i="21" s="1"/>
  <c r="AO152" i="21"/>
  <c r="AN152" i="21" a="1"/>
  <c r="AN152" i="21" s="1"/>
  <c r="AM152" i="21"/>
  <c r="AL152" i="21" a="1"/>
  <c r="AL152" i="21" s="1"/>
  <c r="BM142" i="21"/>
  <c r="BL142" i="21" a="1"/>
  <c r="BL142" i="21" s="1"/>
  <c r="BK142" i="21"/>
  <c r="BJ142" i="21" a="1"/>
  <c r="BJ142" i="21" s="1"/>
  <c r="BI142" i="21"/>
  <c r="BH142" i="21" a="1"/>
  <c r="BH142" i="21" s="1"/>
  <c r="BG142" i="21"/>
  <c r="BF142" i="21" s="1" a="1"/>
  <c r="BF142" i="21" s="1"/>
  <c r="BE142" i="21"/>
  <c r="BD142" i="21" s="1" a="1"/>
  <c r="BD142" i="21" s="1"/>
  <c r="BC142" i="21"/>
  <c r="BB142" i="21" a="1"/>
  <c r="BB142" i="21" s="1"/>
  <c r="BA142" i="21"/>
  <c r="AZ142" i="21" a="1"/>
  <c r="AZ142" i="21" s="1"/>
  <c r="AY142" i="21"/>
  <c r="AX142" i="21" s="1" a="1"/>
  <c r="AX142" i="21" s="1"/>
  <c r="AW142" i="21"/>
  <c r="AV142" i="21" s="1" a="1"/>
  <c r="AV142" i="21" s="1"/>
  <c r="AU142" i="21"/>
  <c r="AT142" i="21"/>
  <c r="AT142" i="21" a="1"/>
  <c r="AS142" i="21"/>
  <c r="AR142" i="21" s="1" a="1"/>
  <c r="AR142" i="21" s="1"/>
  <c r="AQ142" i="21"/>
  <c r="AP142" i="21" s="1" a="1"/>
  <c r="AP142" i="21" s="1"/>
  <c r="AO142" i="21"/>
  <c r="AN142" i="21" a="1"/>
  <c r="AN142" i="21" s="1"/>
  <c r="AM142" i="21"/>
  <c r="AL142" i="21" s="1" a="1"/>
  <c r="AL142" i="21" s="1"/>
  <c r="BM132" i="21"/>
  <c r="BL132" i="21" a="1"/>
  <c r="BL132" i="21" s="1"/>
  <c r="BK132" i="21"/>
  <c r="BJ132" i="21" a="1"/>
  <c r="BJ132" i="21" s="1"/>
  <c r="BI132" i="21"/>
  <c r="BH132" i="21" a="1"/>
  <c r="BH132" i="21" s="1"/>
  <c r="BG132" i="21"/>
  <c r="BF132" i="21" a="1"/>
  <c r="BF132" i="21" s="1"/>
  <c r="BE132" i="21"/>
  <c r="BD132" i="21" a="1"/>
  <c r="BD132" i="21" s="1"/>
  <c r="BC132" i="21"/>
  <c r="BB132" i="21" s="1" a="1"/>
  <c r="BB132" i="21" s="1"/>
  <c r="BA132" i="21"/>
  <c r="AZ132" i="21" s="1" a="1"/>
  <c r="AZ132" i="21" s="1"/>
  <c r="AY132" i="21"/>
  <c r="AX132" i="21" a="1"/>
  <c r="AX132" i="21" s="1"/>
  <c r="AW132" i="21"/>
  <c r="AV132" i="21" a="1"/>
  <c r="AV132" i="21" s="1"/>
  <c r="AU132" i="21"/>
  <c r="AT132" i="21" s="1" a="1"/>
  <c r="AT132" i="21" s="1"/>
  <c r="AS132" i="21"/>
  <c r="AR132" i="21" s="1" a="1"/>
  <c r="AR132" i="21" s="1"/>
  <c r="AQ132" i="21"/>
  <c r="AP132" i="21"/>
  <c r="AP132" i="21" a="1"/>
  <c r="AO132" i="21"/>
  <c r="AN132" i="21" s="1" a="1"/>
  <c r="AN132" i="21" s="1"/>
  <c r="AM132" i="21"/>
  <c r="AL132" i="21" s="1" a="1"/>
  <c r="AL132" i="21" s="1"/>
  <c r="BM122" i="21"/>
  <c r="BL122" i="21" a="1"/>
  <c r="BL122" i="21" s="1"/>
  <c r="BK122" i="21"/>
  <c r="BJ122" i="21" s="1" a="1"/>
  <c r="BJ122" i="21" s="1"/>
  <c r="BI122" i="21"/>
  <c r="BH122" i="21" a="1"/>
  <c r="BH122" i="21" s="1"/>
  <c r="BG122" i="21"/>
  <c r="BF122" i="21" a="1"/>
  <c r="BF122" i="21" s="1"/>
  <c r="BE122" i="21"/>
  <c r="BD122" i="21" a="1"/>
  <c r="BD122" i="21" s="1"/>
  <c r="BC122" i="21"/>
  <c r="BB122" i="21" a="1"/>
  <c r="BB122" i="21" s="1"/>
  <c r="BA122" i="21"/>
  <c r="AZ122" i="21" a="1"/>
  <c r="AZ122" i="21" s="1"/>
  <c r="AY122" i="21"/>
  <c r="AX122" i="21" s="1" a="1"/>
  <c r="AX122" i="21" s="1"/>
  <c r="AW122" i="21"/>
  <c r="AV122" i="21" s="1" a="1"/>
  <c r="AV122" i="21" s="1"/>
  <c r="AU122" i="21"/>
  <c r="AT122" i="21" a="1"/>
  <c r="AT122" i="21" s="1"/>
  <c r="AS122" i="21"/>
  <c r="AR122" i="21" a="1"/>
  <c r="AR122" i="21" s="1"/>
  <c r="AQ122" i="21"/>
  <c r="AP122" i="21" s="1" a="1"/>
  <c r="AP122" i="21" s="1"/>
  <c r="AO122" i="21"/>
  <c r="AN122" i="21" s="1" a="1"/>
  <c r="AN122" i="21" s="1"/>
  <c r="AM122" i="21"/>
  <c r="AL122" i="21"/>
  <c r="AL122" i="21" a="1"/>
  <c r="BM112" i="21"/>
  <c r="BL112" i="21" a="1"/>
  <c r="BL112" i="21" s="1"/>
  <c r="BK112" i="21"/>
  <c r="BJ112" i="21" s="1" a="1"/>
  <c r="BJ112" i="21" s="1"/>
  <c r="BI112" i="21"/>
  <c r="BH112" i="21" a="1"/>
  <c r="BH112" i="21" s="1"/>
  <c r="BG112" i="21"/>
  <c r="BF112" i="21" s="1" a="1"/>
  <c r="BF112" i="21" s="1"/>
  <c r="BE112" i="21"/>
  <c r="BD112" i="21" a="1"/>
  <c r="BD112" i="21" s="1"/>
  <c r="BC112" i="21"/>
  <c r="BB112" i="21" a="1"/>
  <c r="BB112" i="21" s="1"/>
  <c r="BA112" i="21"/>
  <c r="AZ112" i="21" s="1" a="1"/>
  <c r="AZ112" i="21" s="1"/>
  <c r="AY112" i="21"/>
  <c r="AX112" i="21" s="1" a="1"/>
  <c r="AX112" i="21" s="1"/>
  <c r="AW112" i="21"/>
  <c r="AV112" i="21" s="1" a="1"/>
  <c r="AV112" i="21" s="1"/>
  <c r="AU112" i="21"/>
  <c r="AT112" i="21" s="1" a="1"/>
  <c r="AT112" i="21" s="1"/>
  <c r="AS112" i="21"/>
  <c r="AR112" i="21" s="1" a="1"/>
  <c r="AR112" i="21" s="1"/>
  <c r="AQ112" i="21"/>
  <c r="AP112" i="21" s="1" a="1"/>
  <c r="AP112" i="21" s="1"/>
  <c r="AO112" i="21"/>
  <c r="AN112" i="21" s="1" a="1"/>
  <c r="AN112" i="21" s="1"/>
  <c r="AM112" i="21"/>
  <c r="AL112" i="21"/>
  <c r="AL112" i="21" a="1"/>
  <c r="BM102" i="21"/>
  <c r="BL102" i="21" a="1"/>
  <c r="BL102" i="21" s="1"/>
  <c r="BK102" i="21"/>
  <c r="BJ102" i="21" a="1"/>
  <c r="BJ102" i="21" s="1"/>
  <c r="BI102" i="21"/>
  <c r="BH102" i="21" a="1"/>
  <c r="BH102" i="21" s="1"/>
  <c r="BG102" i="21"/>
  <c r="BF102" i="21" a="1"/>
  <c r="BF102" i="21" s="1"/>
  <c r="BE102" i="21"/>
  <c r="BD102" i="21" a="1"/>
  <c r="BD102" i="21" s="1"/>
  <c r="BC102" i="21"/>
  <c r="BB102" i="21" s="1" a="1"/>
  <c r="BB102" i="21" s="1"/>
  <c r="BA102" i="21"/>
  <c r="AZ102" i="21" s="1" a="1"/>
  <c r="AZ102" i="21" s="1"/>
  <c r="AY102" i="21"/>
  <c r="AX102" i="21" s="1" a="1"/>
  <c r="AX102" i="21" s="1"/>
  <c r="AW102" i="21"/>
  <c r="AV102" i="21" s="1" a="1"/>
  <c r="AV102" i="21" s="1"/>
  <c r="AU102" i="21"/>
  <c r="AT102" i="21" s="1" a="1"/>
  <c r="AT102" i="21" s="1"/>
  <c r="AS102" i="21"/>
  <c r="AR102" i="21" a="1"/>
  <c r="AR102" i="21" s="1"/>
  <c r="AQ102" i="21"/>
  <c r="AP102" i="21" s="1" a="1"/>
  <c r="AP102" i="21" s="1"/>
  <c r="AO102" i="21"/>
  <c r="AN102" i="21"/>
  <c r="AN102" i="21" a="1"/>
  <c r="AM102" i="21"/>
  <c r="AL102" i="21" a="1"/>
  <c r="AL102" i="21" s="1"/>
  <c r="BM92" i="21"/>
  <c r="BL92" i="21" a="1"/>
  <c r="BL92" i="21" s="1"/>
  <c r="BK92" i="21"/>
  <c r="BJ92" i="21" s="1" a="1"/>
  <c r="BJ92" i="21" s="1"/>
  <c r="BI92" i="21"/>
  <c r="BH92" i="21" a="1"/>
  <c r="BH92" i="21" s="1"/>
  <c r="BG92" i="21"/>
  <c r="BF92" i="21" a="1"/>
  <c r="BF92" i="21" s="1"/>
  <c r="BE92" i="21"/>
  <c r="BD92" i="21" s="1" a="1"/>
  <c r="BD92" i="21" s="1"/>
  <c r="BC92" i="21"/>
  <c r="BB92" i="21" s="1" a="1"/>
  <c r="BB92" i="21" s="1"/>
  <c r="BA92" i="21"/>
  <c r="AZ92" i="21" a="1"/>
  <c r="AZ92" i="21" s="1"/>
  <c r="AY92" i="21"/>
  <c r="AX92" i="21" a="1"/>
  <c r="AX92" i="21" s="1"/>
  <c r="AW92" i="21"/>
  <c r="AV92" i="21" s="1" a="1"/>
  <c r="AV92" i="21" s="1"/>
  <c r="AU92" i="21"/>
  <c r="AT92" i="21" s="1" a="1"/>
  <c r="AT92" i="21" s="1"/>
  <c r="AS92" i="21"/>
  <c r="AR92" i="21" a="1"/>
  <c r="AR92" i="21" s="1"/>
  <c r="AQ92" i="21"/>
  <c r="AP92" i="21" a="1"/>
  <c r="AP92" i="21" s="1"/>
  <c r="AO92" i="21"/>
  <c r="AN92" i="21" s="1" a="1"/>
  <c r="AN92" i="21" s="1"/>
  <c r="AM92" i="21"/>
  <c r="AL92" i="21" s="1" a="1"/>
  <c r="AL92" i="21" s="1"/>
  <c r="BM82" i="21"/>
  <c r="BL82" i="21" a="1"/>
  <c r="BL82" i="21" s="1"/>
  <c r="BK82" i="21"/>
  <c r="BJ82" i="21" a="1"/>
  <c r="BJ82" i="21" s="1"/>
  <c r="BI82" i="21"/>
  <c r="BH82" i="21" s="1" a="1"/>
  <c r="BH82" i="21" s="1"/>
  <c r="BG82" i="21"/>
  <c r="BF82" i="21" s="1" a="1"/>
  <c r="BF82" i="21" s="1"/>
  <c r="BE82" i="21"/>
  <c r="BD82" i="21" a="1"/>
  <c r="BD82" i="21" s="1"/>
  <c r="BC82" i="21"/>
  <c r="BB82" i="21" a="1"/>
  <c r="BB82" i="21" s="1"/>
  <c r="BA82" i="21"/>
  <c r="AZ82" i="21" s="1" a="1"/>
  <c r="AZ82" i="21" s="1"/>
  <c r="AY82" i="21"/>
  <c r="AX82" i="21" s="1" a="1"/>
  <c r="AX82" i="21" s="1"/>
  <c r="AW82" i="21"/>
  <c r="AV82" i="21" a="1"/>
  <c r="AV82" i="21" s="1"/>
  <c r="AU82" i="21"/>
  <c r="AT82" i="21" a="1"/>
  <c r="AT82" i="21" s="1"/>
  <c r="AS82" i="21"/>
  <c r="AR82" i="21" s="1" a="1"/>
  <c r="AR82" i="21" s="1"/>
  <c r="AQ82" i="21"/>
  <c r="AP82" i="21" s="1" a="1"/>
  <c r="AP82" i="21" s="1"/>
  <c r="AO82" i="21"/>
  <c r="AN82" i="21" a="1"/>
  <c r="AN82" i="21" s="1"/>
  <c r="AM82" i="21"/>
  <c r="AL82" i="21" a="1"/>
  <c r="AL82" i="21" s="1"/>
  <c r="BM72" i="21"/>
  <c r="BL72" i="21" s="1" a="1"/>
  <c r="BL72" i="21" s="1"/>
  <c r="BK72" i="21"/>
  <c r="BJ72" i="21" s="1" a="1"/>
  <c r="BJ72" i="21" s="1"/>
  <c r="BI72" i="21"/>
  <c r="BH72" i="21" a="1"/>
  <c r="BH72" i="21" s="1"/>
  <c r="BG72" i="21"/>
  <c r="BF72" i="21" a="1"/>
  <c r="BF72" i="21" s="1"/>
  <c r="BE72" i="21"/>
  <c r="BD72" i="21" s="1" a="1"/>
  <c r="BD72" i="21" s="1"/>
  <c r="BC72" i="21"/>
  <c r="BB72" i="21" s="1" a="1"/>
  <c r="BB72" i="21" s="1"/>
  <c r="BA72" i="21"/>
  <c r="AZ72" i="21" a="1"/>
  <c r="AZ72" i="21" s="1"/>
  <c r="AY72" i="21"/>
  <c r="AX72" i="21" a="1"/>
  <c r="AX72" i="21" s="1"/>
  <c r="AW72" i="21"/>
  <c r="AV72" i="21" s="1" a="1"/>
  <c r="AV72" i="21" s="1"/>
  <c r="AU72" i="21"/>
  <c r="AT72" i="21" s="1" a="1"/>
  <c r="AT72" i="21" s="1"/>
  <c r="AS72" i="21"/>
  <c r="AR72" i="21" a="1"/>
  <c r="AR72" i="21" s="1"/>
  <c r="AQ72" i="21"/>
  <c r="AP72" i="21" a="1"/>
  <c r="AP72" i="21" s="1"/>
  <c r="AO72" i="21"/>
  <c r="AN72" i="21" s="1" a="1"/>
  <c r="AN72" i="21" s="1"/>
  <c r="AM72" i="21"/>
  <c r="AL72" i="21" s="1" a="1"/>
  <c r="AL72" i="21" s="1"/>
  <c r="BM62" i="21"/>
  <c r="BL62" i="21" a="1"/>
  <c r="BL62" i="21" s="1"/>
  <c r="BK62" i="21"/>
  <c r="BJ62" i="21" a="1"/>
  <c r="BJ62" i="21" s="1"/>
  <c r="BI62" i="21"/>
  <c r="BH62" i="21" s="1" a="1"/>
  <c r="BH62" i="21" s="1"/>
  <c r="BG62" i="21"/>
  <c r="BF62" i="21" s="1" a="1"/>
  <c r="BF62" i="21" s="1"/>
  <c r="BE62" i="21"/>
  <c r="BD62" i="21" a="1"/>
  <c r="BD62" i="21" s="1"/>
  <c r="BC62" i="21"/>
  <c r="BB62" i="21" a="1"/>
  <c r="BB62" i="21" s="1"/>
  <c r="BA62" i="21"/>
  <c r="AZ62" i="21" s="1" a="1"/>
  <c r="AZ62" i="21" s="1"/>
  <c r="AY62" i="21"/>
  <c r="AX62" i="21" s="1" a="1"/>
  <c r="AX62" i="21" s="1"/>
  <c r="AW62" i="21"/>
  <c r="AV62" i="21" a="1"/>
  <c r="AV62" i="21" s="1"/>
  <c r="AU62" i="21"/>
  <c r="AT62" i="21" a="1"/>
  <c r="AT62" i="21" s="1"/>
  <c r="AS62" i="21"/>
  <c r="AR62" i="21" s="1" a="1"/>
  <c r="AR62" i="21" s="1"/>
  <c r="AQ62" i="21"/>
  <c r="AP62" i="21" s="1" a="1"/>
  <c r="AP62" i="21" s="1"/>
  <c r="AO62" i="21"/>
  <c r="AN62" i="21" a="1"/>
  <c r="AN62" i="21" s="1"/>
  <c r="AM62" i="21"/>
  <c r="AL62" i="21" a="1"/>
  <c r="AL62" i="21" s="1"/>
  <c r="BM52" i="21"/>
  <c r="BL52" i="21" s="1" a="1"/>
  <c r="BL52" i="21" s="1"/>
  <c r="BK52" i="21"/>
  <c r="BJ52" i="21" s="1" a="1"/>
  <c r="BJ52" i="21" s="1"/>
  <c r="BI52" i="21"/>
  <c r="BH52" i="21" a="1"/>
  <c r="BH52" i="21" s="1"/>
  <c r="BG52" i="21"/>
  <c r="BF52" i="21" a="1"/>
  <c r="BF52" i="21" s="1"/>
  <c r="BE52" i="21"/>
  <c r="BD52" i="21" s="1" a="1"/>
  <c r="BD52" i="21" s="1"/>
  <c r="BC52" i="21"/>
  <c r="BB52" i="21" s="1" a="1"/>
  <c r="BB52" i="21" s="1"/>
  <c r="BA52" i="21"/>
  <c r="AZ52" i="21" a="1"/>
  <c r="AZ52" i="21" s="1"/>
  <c r="AY52" i="21"/>
  <c r="AX52" i="21" a="1"/>
  <c r="AX52" i="21" s="1"/>
  <c r="AW52" i="21"/>
  <c r="AV52" i="21" s="1" a="1"/>
  <c r="AV52" i="21" s="1"/>
  <c r="AU52" i="21"/>
  <c r="AT52" i="21" s="1" a="1"/>
  <c r="AT52" i="21" s="1"/>
  <c r="AS52" i="21"/>
  <c r="AR52" i="21" a="1"/>
  <c r="AR52" i="21" s="1"/>
  <c r="AQ52" i="21"/>
  <c r="AP52" i="21" a="1"/>
  <c r="AP52" i="21" s="1"/>
  <c r="AO52" i="21"/>
  <c r="AN52" i="21" a="1"/>
  <c r="AN52" i="21" s="1"/>
  <c r="AM52" i="21"/>
  <c r="AL52" i="21" s="1" a="1"/>
  <c r="AL52" i="21" s="1"/>
  <c r="BM42" i="21"/>
  <c r="BL42" i="21" a="1"/>
  <c r="BL42" i="21" s="1"/>
  <c r="BK42" i="21"/>
  <c r="BJ42" i="21" a="1"/>
  <c r="BJ42" i="21" s="1"/>
  <c r="BI42" i="21"/>
  <c r="BH42" i="21" a="1"/>
  <c r="BH42" i="21" s="1"/>
  <c r="BG42" i="21"/>
  <c r="BF42" i="21" s="1" a="1"/>
  <c r="BF42" i="21" s="1"/>
  <c r="BE42" i="21"/>
  <c r="BD42" i="21" a="1"/>
  <c r="BD42" i="21" s="1"/>
  <c r="BC42" i="21"/>
  <c r="BB42" i="21" a="1"/>
  <c r="BB42" i="21" s="1"/>
  <c r="BA42" i="21"/>
  <c r="AZ42" i="21" a="1"/>
  <c r="AZ42" i="21" s="1"/>
  <c r="AY42" i="21"/>
  <c r="AX42" i="21" s="1" a="1"/>
  <c r="AX42" i="21" s="1"/>
  <c r="AW42" i="21"/>
  <c r="AV42" i="21" a="1"/>
  <c r="AV42" i="21" s="1"/>
  <c r="AU42" i="21"/>
  <c r="AT42" i="21" a="1"/>
  <c r="AT42" i="21" s="1"/>
  <c r="AS42" i="21"/>
  <c r="AR42" i="21" a="1"/>
  <c r="AR42" i="21" s="1"/>
  <c r="AQ42" i="21"/>
  <c r="AP42" i="21" s="1" a="1"/>
  <c r="AP42" i="21" s="1"/>
  <c r="AO42" i="21"/>
  <c r="AN42" i="21" a="1"/>
  <c r="AN42" i="21" s="1"/>
  <c r="AM42" i="21"/>
  <c r="AL42" i="21" a="1"/>
  <c r="AL42" i="21" s="1"/>
  <c r="BM32" i="21"/>
  <c r="BL32" i="21" a="1"/>
  <c r="BL32" i="21" s="1"/>
  <c r="BK32" i="21"/>
  <c r="BJ32" i="21" s="1" a="1"/>
  <c r="BJ32" i="21" s="1"/>
  <c r="BI32" i="21"/>
  <c r="BH32" i="21" a="1"/>
  <c r="BH32" i="21" s="1"/>
  <c r="BG32" i="21"/>
  <c r="BF32" i="21" a="1"/>
  <c r="BF32" i="21" s="1"/>
  <c r="BE32" i="21"/>
  <c r="BD32" i="21" a="1"/>
  <c r="BD32" i="21" s="1"/>
  <c r="BC32" i="21"/>
  <c r="BB32" i="21" s="1" a="1"/>
  <c r="BB32" i="21" s="1"/>
  <c r="BA32" i="21"/>
  <c r="AZ32" i="21" a="1"/>
  <c r="AZ32" i="21" s="1"/>
  <c r="AY32" i="21"/>
  <c r="AX32" i="21" a="1"/>
  <c r="AX32" i="21" s="1"/>
  <c r="AW32" i="21"/>
  <c r="AV32" i="21" a="1"/>
  <c r="AV32" i="21" s="1"/>
  <c r="AU32" i="21"/>
  <c r="AT32" i="21" s="1" a="1"/>
  <c r="AT32" i="21" s="1"/>
  <c r="AS32" i="21"/>
  <c r="AR32" i="21" a="1"/>
  <c r="AR32" i="21" s="1"/>
  <c r="AQ32" i="21"/>
  <c r="AP32" i="21" a="1"/>
  <c r="AP32" i="21" s="1"/>
  <c r="AO32" i="21"/>
  <c r="AN32" i="21" a="1"/>
  <c r="AN32" i="21" s="1"/>
  <c r="AM32" i="21"/>
  <c r="AL32" i="21" s="1" a="1"/>
  <c r="AL32" i="21" s="1"/>
  <c r="BM22" i="21"/>
  <c r="BL22" i="21" a="1"/>
  <c r="BL22" i="21" s="1"/>
  <c r="BK22" i="21"/>
  <c r="BJ22" i="21" a="1"/>
  <c r="BJ22" i="21" s="1"/>
  <c r="BI22" i="21"/>
  <c r="BH22" i="21" a="1"/>
  <c r="BH22" i="21" s="1"/>
  <c r="BG22" i="21"/>
  <c r="BF22" i="21" s="1" a="1"/>
  <c r="BF22" i="21" s="1"/>
  <c r="BE22" i="21"/>
  <c r="BD22" i="21" a="1"/>
  <c r="BD22" i="21" s="1"/>
  <c r="BC22" i="21"/>
  <c r="BB22" i="21" a="1"/>
  <c r="BB22" i="21" s="1"/>
  <c r="BA22" i="21"/>
  <c r="AZ22" i="21" a="1"/>
  <c r="AZ22" i="21" s="1"/>
  <c r="AY22" i="21"/>
  <c r="AX22" i="21" s="1" a="1"/>
  <c r="AX22" i="21" s="1"/>
  <c r="AW22" i="21"/>
  <c r="AV22" i="21" a="1"/>
  <c r="AV22" i="21" s="1"/>
  <c r="AU22" i="21"/>
  <c r="AT22" i="21" a="1"/>
  <c r="AT22" i="21" s="1"/>
  <c r="AS22" i="21"/>
  <c r="AR22" i="21" a="1"/>
  <c r="AR22" i="21" s="1"/>
  <c r="AQ22" i="21"/>
  <c r="AP22" i="21" s="1" a="1"/>
  <c r="AP22" i="21" s="1"/>
  <c r="AO22" i="21"/>
  <c r="AN22" i="21" a="1"/>
  <c r="AN22" i="21" s="1"/>
  <c r="AM22" i="21"/>
  <c r="AL22" i="21" a="1"/>
  <c r="AL22" i="21" s="1"/>
  <c r="BM12" i="21"/>
  <c r="BL12" i="21" a="1"/>
  <c r="BL12" i="21" s="1"/>
  <c r="BK12" i="21"/>
  <c r="BJ12" i="21" s="1" a="1"/>
  <c r="BJ12" i="21" s="1"/>
  <c r="BI12" i="21"/>
  <c r="BH12" i="21" a="1"/>
  <c r="BH12" i="21" s="1"/>
  <c r="BG12" i="21"/>
  <c r="BF12" i="21" a="1"/>
  <c r="BF12" i="21" s="1"/>
  <c r="BE12" i="21"/>
  <c r="BD12" i="21" a="1"/>
  <c r="BD12" i="21" s="1"/>
  <c r="BC12" i="21"/>
  <c r="BB12" i="21" s="1" a="1"/>
  <c r="BB12" i="21" s="1"/>
  <c r="BA12" i="21"/>
  <c r="AZ12" i="21" a="1"/>
  <c r="AZ12" i="21" s="1"/>
  <c r="AY12" i="21"/>
  <c r="AX12" i="21" a="1"/>
  <c r="AX12" i="21" s="1"/>
  <c r="AW12" i="21"/>
  <c r="AV12" i="21" a="1"/>
  <c r="AV12" i="21" s="1"/>
  <c r="AU12" i="21"/>
  <c r="AT12" i="21" s="1" a="1"/>
  <c r="AT12" i="21" s="1"/>
  <c r="AS12" i="21"/>
  <c r="AR12" i="21" a="1"/>
  <c r="AR12" i="21" s="1"/>
  <c r="AQ12" i="21"/>
  <c r="AP12" i="21" a="1"/>
  <c r="AP12" i="21" s="1"/>
  <c r="AO12" i="21"/>
  <c r="AN12" i="21" a="1"/>
  <c r="AN12" i="21" s="1"/>
  <c r="AM12" i="21"/>
  <c r="AL12" i="21" s="1" a="1"/>
  <c r="AL12" i="21" s="1"/>
  <c r="BM2" i="21"/>
  <c r="BL2" i="21" a="1"/>
  <c r="BL2" i="21" s="1"/>
  <c r="BK2" i="21"/>
  <c r="BJ2" i="21" a="1"/>
  <c r="BJ2" i="21" s="1"/>
  <c r="BI2" i="21"/>
  <c r="BH2" i="21" a="1"/>
  <c r="BH2" i="21" s="1"/>
  <c r="BG2" i="21"/>
  <c r="BF2" i="21" s="1" a="1"/>
  <c r="BF2" i="21" s="1"/>
  <c r="BE2" i="21"/>
  <c r="BD2" i="21" a="1"/>
  <c r="BD2" i="21" s="1"/>
  <c r="BC2" i="21"/>
  <c r="BB2" i="21" a="1"/>
  <c r="BB2" i="21" s="1"/>
  <c r="BA2" i="21"/>
  <c r="AZ2" i="21" a="1"/>
  <c r="AZ2" i="21" s="1"/>
  <c r="AY2" i="21"/>
  <c r="AX2" i="21" s="1" a="1"/>
  <c r="AX2" i="21" s="1"/>
  <c r="AW2" i="21"/>
  <c r="AV2" i="21" a="1"/>
  <c r="AV2" i="21" s="1"/>
  <c r="AU2" i="21"/>
  <c r="AT2" i="21" a="1"/>
  <c r="AT2" i="21" s="1"/>
  <c r="AS2" i="21"/>
  <c r="AR2" i="21" a="1"/>
  <c r="AR2" i="21" s="1"/>
  <c r="AQ2" i="21"/>
  <c r="AP2" i="21" s="1" a="1"/>
  <c r="AP2" i="21" s="1"/>
  <c r="AO2" i="21"/>
  <c r="AN2" i="21" a="1"/>
  <c r="AN2" i="21" s="1"/>
  <c r="AM2" i="21"/>
  <c r="AL2" i="21" a="1"/>
  <c r="AL2" i="21" s="1"/>
  <c r="AN645" i="19"/>
  <c r="AL645" i="19"/>
  <c r="AK645" i="19"/>
  <c r="AK645" i="19" a="1"/>
  <c r="AJ645" i="19"/>
  <c r="AI645" i="19" a="1"/>
  <c r="AI645" i="19" s="1"/>
  <c r="AH645" i="19"/>
  <c r="AG645" i="19" s="1" a="1"/>
  <c r="AG645" i="19" s="1"/>
  <c r="AF645" i="19"/>
  <c r="AE645" i="19"/>
  <c r="AE645" i="19" a="1"/>
  <c r="AN625" i="19"/>
  <c r="AL625" i="19"/>
  <c r="AK625" i="19" s="1" a="1"/>
  <c r="AK625" i="19" s="1"/>
  <c r="AJ625" i="19"/>
  <c r="AI625" i="19" a="1"/>
  <c r="AI625" i="19" s="1"/>
  <c r="AH625" i="19"/>
  <c r="AG625" i="19" a="1"/>
  <c r="AG625" i="19" s="1"/>
  <c r="AF625" i="19"/>
  <c r="AE625" i="19" s="1" a="1"/>
  <c r="AE625" i="19" s="1"/>
  <c r="AN605" i="19"/>
  <c r="AL605" i="19"/>
  <c r="AK605" i="19" a="1"/>
  <c r="AK605" i="19" s="1"/>
  <c r="AJ605" i="19"/>
  <c r="AI605" i="19" a="1"/>
  <c r="AI605" i="19" s="1"/>
  <c r="AH605" i="19"/>
  <c r="AG605" i="19" s="1" a="1"/>
  <c r="AG605" i="19" s="1"/>
  <c r="AF605" i="19"/>
  <c r="AE605" i="19" s="1" a="1"/>
  <c r="AE605" i="19" s="1"/>
  <c r="AN585" i="19"/>
  <c r="AL585" i="19"/>
  <c r="AK585" i="19" a="1"/>
  <c r="AK585" i="19" s="1"/>
  <c r="AJ585" i="19"/>
  <c r="AI585" i="19" a="1"/>
  <c r="AI585" i="19" s="1"/>
  <c r="AH585" i="19"/>
  <c r="AG585" i="19" a="1"/>
  <c r="AG585" i="19" s="1"/>
  <c r="AF585" i="19"/>
  <c r="AE585" i="19" a="1"/>
  <c r="AE585" i="19" s="1"/>
  <c r="AN565" i="19"/>
  <c r="AL565" i="19"/>
  <c r="AK565" i="19" a="1"/>
  <c r="AK565" i="19" s="1"/>
  <c r="AJ565" i="19"/>
  <c r="AI565" i="19" a="1"/>
  <c r="AI565" i="19" s="1"/>
  <c r="AH565" i="19"/>
  <c r="AG565" i="19" s="1" a="1"/>
  <c r="AG565" i="19" s="1"/>
  <c r="AF565" i="19"/>
  <c r="AE565" i="19" s="1" a="1"/>
  <c r="AE565" i="19" s="1"/>
  <c r="AN545" i="19"/>
  <c r="AL545" i="19"/>
  <c r="AK545" i="19" s="1" a="1"/>
  <c r="AK545" i="19" s="1"/>
  <c r="AJ545" i="19"/>
  <c r="AI545" i="19" s="1" a="1"/>
  <c r="AI545" i="19" s="1"/>
  <c r="AH545" i="19"/>
  <c r="AG545" i="19" s="1" a="1"/>
  <c r="AG545" i="19" s="1"/>
  <c r="AF545" i="19"/>
  <c r="AE545" i="19" a="1"/>
  <c r="AE545" i="19" s="1"/>
  <c r="AN525" i="19"/>
  <c r="AL525" i="19"/>
  <c r="AK525" i="19" s="1" a="1"/>
  <c r="AK525" i="19" s="1"/>
  <c r="AJ525" i="19"/>
  <c r="AI525" i="19" a="1"/>
  <c r="AI525" i="19" s="1"/>
  <c r="AH525" i="19"/>
  <c r="AG525" i="19" a="1"/>
  <c r="AG525" i="19" s="1"/>
  <c r="AF525" i="19"/>
  <c r="AE525" i="19" s="1" a="1"/>
  <c r="AE525" i="19" s="1"/>
  <c r="AN505" i="19"/>
  <c r="AL505" i="19"/>
  <c r="AK505" i="19" a="1"/>
  <c r="AK505" i="19" s="1"/>
  <c r="AJ505" i="19"/>
  <c r="AI505" i="19"/>
  <c r="AI505" i="19" a="1"/>
  <c r="AH505" i="19"/>
  <c r="AG505" i="19" s="1" a="1"/>
  <c r="AG505" i="19" s="1"/>
  <c r="AF505" i="19"/>
  <c r="AE505" i="19" s="1" a="1"/>
  <c r="AE505" i="19" s="1"/>
  <c r="AN485" i="19"/>
  <c r="AL485" i="19"/>
  <c r="AK485" i="19" a="1"/>
  <c r="AK485" i="19" s="1"/>
  <c r="AJ485" i="19"/>
  <c r="AI485" i="19" a="1"/>
  <c r="AI485" i="19" s="1"/>
  <c r="AH485" i="19"/>
  <c r="AG485" i="19" a="1"/>
  <c r="AG485" i="19" s="1"/>
  <c r="AF485" i="19"/>
  <c r="AE485" i="19" a="1"/>
  <c r="AE485" i="19" s="1"/>
  <c r="AN465" i="19"/>
  <c r="AL465" i="19"/>
  <c r="AK465" i="19" a="1"/>
  <c r="AK465" i="19" s="1"/>
  <c r="AJ465" i="19"/>
  <c r="AI465" i="19" a="1"/>
  <c r="AI465" i="19" s="1"/>
  <c r="AH465" i="19"/>
  <c r="AG465" i="19" s="1" a="1"/>
  <c r="AG465" i="19" s="1"/>
  <c r="AF465" i="19"/>
  <c r="AE465" i="19" s="1" a="1"/>
  <c r="AE465" i="19" s="1"/>
  <c r="AN445" i="19"/>
  <c r="AL445" i="19"/>
  <c r="AK445" i="19" s="1" a="1"/>
  <c r="AK445" i="19" s="1"/>
  <c r="AJ445" i="19"/>
  <c r="AI445" i="19" s="1" a="1"/>
  <c r="AI445" i="19" s="1"/>
  <c r="AH445" i="19"/>
  <c r="AG445" i="19" s="1" a="1"/>
  <c r="AG445" i="19" s="1"/>
  <c r="AF445" i="19"/>
  <c r="AE445" i="19" a="1"/>
  <c r="AE445" i="19" s="1"/>
  <c r="AN162" i="19"/>
  <c r="AN182" i="19"/>
  <c r="AN202" i="19"/>
  <c r="AN222" i="19"/>
  <c r="AN142" i="19"/>
  <c r="AL222" i="19"/>
  <c r="AK222" i="19" a="1"/>
  <c r="AK222" i="19" s="1"/>
  <c r="AJ222" i="19"/>
  <c r="AI222" i="19" a="1"/>
  <c r="AI222" i="19" s="1"/>
  <c r="AH222" i="19"/>
  <c r="AG222" i="19" a="1"/>
  <c r="AG222" i="19" s="1"/>
  <c r="AF222" i="19"/>
  <c r="AE222" i="19" s="1" a="1"/>
  <c r="AE222" i="19" s="1"/>
  <c r="AL202" i="19"/>
  <c r="AK202" i="19" a="1"/>
  <c r="AK202" i="19" s="1"/>
  <c r="AJ202" i="19"/>
  <c r="AI202" i="19" a="1"/>
  <c r="AI202" i="19" s="1"/>
  <c r="AH202" i="19"/>
  <c r="AG202" i="19" s="1" a="1"/>
  <c r="AG202" i="19" s="1"/>
  <c r="AF202" i="19"/>
  <c r="AE202" i="19" s="1" a="1"/>
  <c r="AE202" i="19" s="1"/>
  <c r="AL182" i="19"/>
  <c r="AK182" i="19" a="1"/>
  <c r="AK182" i="19" s="1"/>
  <c r="AJ182" i="19"/>
  <c r="AI182" i="19" a="1"/>
  <c r="AI182" i="19" s="1"/>
  <c r="AH182" i="19"/>
  <c r="AG182" i="19" a="1"/>
  <c r="AG182" i="19" s="1"/>
  <c r="AF182" i="19"/>
  <c r="AE182" i="19" a="1"/>
  <c r="AE182" i="19" s="1"/>
  <c r="AL162" i="19"/>
  <c r="AK162" i="19" a="1"/>
  <c r="AK162" i="19" s="1"/>
  <c r="AJ162" i="19"/>
  <c r="AI162" i="19" a="1"/>
  <c r="AI162" i="19" s="1"/>
  <c r="AH162" i="19"/>
  <c r="AG162" i="19" s="1" a="1"/>
  <c r="AG162" i="19" s="1"/>
  <c r="AF162" i="19"/>
  <c r="AE162" i="19" a="1"/>
  <c r="AE162" i="19" s="1"/>
  <c r="AL142" i="19"/>
  <c r="AK142" i="19" a="1"/>
  <c r="AK142" i="19" s="1"/>
  <c r="AJ142" i="19"/>
  <c r="AI142" i="19" a="1"/>
  <c r="AI142" i="19" s="1"/>
  <c r="AH142" i="19"/>
  <c r="AG142" i="19" s="1" a="1"/>
  <c r="AG142" i="19" s="1"/>
  <c r="AF142" i="19"/>
  <c r="AE142" i="19" s="1" a="1"/>
  <c r="AE142" i="19" s="1"/>
  <c r="AL122" i="19"/>
  <c r="AK122" i="19"/>
  <c r="AK122" i="19" a="1"/>
  <c r="AJ122" i="19"/>
  <c r="AI122" i="19" a="1"/>
  <c r="AI122" i="19" s="1"/>
  <c r="AH122" i="19"/>
  <c r="AG122" i="19" a="1"/>
  <c r="AG122" i="19" s="1"/>
  <c r="AF122" i="19"/>
  <c r="AE122" i="19" a="1"/>
  <c r="AE122" i="19" s="1"/>
  <c r="AL102" i="19"/>
  <c r="AK102" i="19" a="1"/>
  <c r="AK102" i="19" s="1"/>
  <c r="AJ102" i="19"/>
  <c r="AI102" i="19" a="1"/>
  <c r="AI102" i="19" s="1"/>
  <c r="AH102" i="19"/>
  <c r="AG102" i="19" a="1"/>
  <c r="AG102" i="19" s="1"/>
  <c r="AF102" i="19"/>
  <c r="AE102" i="19" a="1"/>
  <c r="AE102" i="19" s="1"/>
  <c r="AL82" i="19"/>
  <c r="AK82" i="19" a="1"/>
  <c r="AK82" i="19" s="1"/>
  <c r="AJ82" i="19"/>
  <c r="AI82" i="19" a="1"/>
  <c r="AI82" i="19" s="1"/>
  <c r="AH82" i="19"/>
  <c r="AG82" i="19" a="1"/>
  <c r="AG82" i="19" s="1"/>
  <c r="AF82" i="19"/>
  <c r="AE82" i="19" a="1"/>
  <c r="AE82" i="19" s="1"/>
  <c r="AL62" i="19"/>
  <c r="AK62" i="19" a="1"/>
  <c r="AK62" i="19" s="1"/>
  <c r="AJ62" i="19"/>
  <c r="AI62" i="19" a="1"/>
  <c r="AI62" i="19" s="1"/>
  <c r="AH62" i="19"/>
  <c r="AG62" i="19" a="1"/>
  <c r="AG62" i="19" s="1"/>
  <c r="AF62" i="19"/>
  <c r="AE62" i="19" a="1"/>
  <c r="AE62" i="19" s="1"/>
  <c r="AK42" i="19" a="1"/>
  <c r="AK42" i="19" s="1"/>
  <c r="AI42" i="19" a="1"/>
  <c r="AI42" i="19" s="1"/>
  <c r="AL42" i="19"/>
  <c r="AJ42" i="19"/>
  <c r="AG42" i="19" a="1"/>
  <c r="AG42" i="19" s="1"/>
  <c r="AH42" i="19"/>
  <c r="AE42" i="19" a="1"/>
  <c r="AE42" i="19" s="1"/>
  <c r="AF42" i="19"/>
  <c r="AK485" i="7"/>
  <c r="AK486" i="7"/>
  <c r="AK487" i="7"/>
  <c r="AK488" i="7"/>
  <c r="AK489" i="7"/>
  <c r="AK490" i="7"/>
  <c r="AK491" i="7"/>
  <c r="AK492" i="7"/>
  <c r="AK493" i="7"/>
  <c r="AK494" i="7"/>
  <c r="AK495" i="7"/>
  <c r="AK496" i="7"/>
  <c r="AK497" i="7"/>
  <c r="AK498" i="7"/>
  <c r="AK499" i="7"/>
  <c r="AK500" i="7"/>
  <c r="AK501" i="7"/>
  <c r="AK502" i="7"/>
  <c r="AK503" i="7"/>
  <c r="AK504" i="7"/>
  <c r="AK505" i="7"/>
  <c r="AK506" i="7"/>
  <c r="AK507" i="7"/>
  <c r="AK508" i="7"/>
  <c r="AK509" i="7"/>
  <c r="AK510" i="7"/>
  <c r="AK511" i="7"/>
  <c r="AK512" i="7"/>
  <c r="AK513" i="7"/>
  <c r="AK514" i="7"/>
  <c r="AK515" i="7"/>
  <c r="AK516" i="7"/>
  <c r="AK517" i="7"/>
  <c r="AK518" i="7"/>
  <c r="AK519" i="7"/>
  <c r="AK520" i="7"/>
  <c r="AK521" i="7"/>
  <c r="AK522" i="7"/>
  <c r="AK523" i="7"/>
  <c r="AK524" i="7"/>
  <c r="AK525" i="7"/>
  <c r="AK526" i="7"/>
  <c r="AK527" i="7"/>
  <c r="AK528" i="7"/>
  <c r="AK529" i="7"/>
  <c r="AK530" i="7"/>
  <c r="AK531" i="7"/>
  <c r="AK532" i="7"/>
  <c r="AK533" i="7"/>
  <c r="AK534" i="7"/>
  <c r="AK535" i="7"/>
  <c r="AK536" i="7"/>
  <c r="AK537" i="7"/>
  <c r="AK538" i="7"/>
  <c r="AK539" i="7"/>
  <c r="AK540" i="7"/>
  <c r="AK541" i="7"/>
  <c r="AK542" i="7"/>
  <c r="AK543" i="7"/>
  <c r="AK544" i="7"/>
  <c r="AK545" i="7"/>
  <c r="AK546" i="7"/>
  <c r="AK547" i="7"/>
  <c r="AK548" i="7"/>
  <c r="AK549" i="7"/>
  <c r="AK550" i="7"/>
  <c r="AK551" i="7"/>
  <c r="AK552" i="7"/>
  <c r="AK553" i="7"/>
  <c r="AK554" i="7"/>
  <c r="AK555" i="7"/>
  <c r="AK556" i="7"/>
  <c r="AK557" i="7"/>
  <c r="AK558" i="7"/>
  <c r="AK559" i="7"/>
  <c r="AK560" i="7"/>
  <c r="AK561" i="7"/>
  <c r="AK562" i="7"/>
  <c r="AK563" i="7"/>
  <c r="AK564" i="7"/>
  <c r="AK565" i="7"/>
  <c r="AK566" i="7"/>
  <c r="AK567" i="7"/>
  <c r="AK568" i="7"/>
  <c r="AK569" i="7"/>
  <c r="AK570" i="7"/>
  <c r="AK571" i="7"/>
  <c r="AK572" i="7"/>
  <c r="AK573" i="7"/>
  <c r="AK574" i="7"/>
  <c r="AK575" i="7"/>
  <c r="AK576" i="7"/>
  <c r="AK577" i="7"/>
  <c r="AK578" i="7"/>
  <c r="AK579" i="7"/>
  <c r="AK580" i="7"/>
  <c r="AK581" i="7"/>
  <c r="AK582" i="7"/>
  <c r="AK583" i="7"/>
  <c r="AK584" i="7"/>
  <c r="AK585" i="7"/>
  <c r="AK586" i="7"/>
  <c r="AK587" i="7"/>
  <c r="AK588" i="7"/>
  <c r="AK589" i="7"/>
  <c r="AK590" i="7"/>
  <c r="AK591" i="7"/>
  <c r="AK592" i="7"/>
  <c r="AK593" i="7"/>
  <c r="AK484" i="7"/>
  <c r="AJ564" i="7"/>
  <c r="AJ566" i="7"/>
  <c r="AJ567" i="7"/>
  <c r="AJ568" i="7"/>
  <c r="AJ569" i="7"/>
  <c r="AJ564" i="7" a="1"/>
  <c r="AJ572" i="7" s="1"/>
  <c r="AJ574" i="7"/>
  <c r="AJ575" i="7"/>
  <c r="AJ576" i="7"/>
  <c r="AJ577" i="7"/>
  <c r="AJ578" i="7"/>
  <c r="AJ579" i="7"/>
  <c r="AJ580" i="7"/>
  <c r="AJ582" i="7"/>
  <c r="AJ574" i="7" a="1"/>
  <c r="AJ581" i="7" s="1"/>
  <c r="AJ583" i="7"/>
  <c r="AJ585" i="7"/>
  <c r="AJ591" i="7"/>
  <c r="AJ584" i="7" a="1"/>
  <c r="AJ593" i="7" s="1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84" i="7"/>
  <c r="AG584" i="7"/>
  <c r="AF584" i="7" s="1" a="1"/>
  <c r="AF584" i="7" s="1"/>
  <c r="AE584" i="7"/>
  <c r="AD584" i="7" a="1"/>
  <c r="AD584" i="7" s="1"/>
  <c r="AG574" i="7"/>
  <c r="AF574" i="7" a="1"/>
  <c r="AF574" i="7" s="1"/>
  <c r="AE574" i="7"/>
  <c r="AD574" i="7" s="1" a="1"/>
  <c r="AD574" i="7" s="1"/>
  <c r="AG564" i="7"/>
  <c r="AF564" i="7" s="1" a="1"/>
  <c r="AF564" i="7" s="1"/>
  <c r="AE564" i="7"/>
  <c r="AD564" i="7" a="1"/>
  <c r="AD564" i="7" s="1"/>
  <c r="AG554" i="7"/>
  <c r="AF554" i="7" a="1"/>
  <c r="AF554" i="7" s="1"/>
  <c r="AE554" i="7"/>
  <c r="AD554" i="7" s="1" a="1"/>
  <c r="AD554" i="7" s="1"/>
  <c r="AG544" i="7"/>
  <c r="AF544" i="7" s="1" a="1"/>
  <c r="AF544" i="7" s="1"/>
  <c r="AE544" i="7"/>
  <c r="AD544" i="7" a="1"/>
  <c r="AD544" i="7" s="1"/>
  <c r="AG534" i="7"/>
  <c r="AF534" i="7"/>
  <c r="AF534" i="7" a="1"/>
  <c r="AE534" i="7"/>
  <c r="AD534" i="7" s="1" a="1"/>
  <c r="AD534" i="7" s="1"/>
  <c r="AG524" i="7"/>
  <c r="AF524" i="7" a="1"/>
  <c r="AF524" i="7" s="1"/>
  <c r="AE524" i="7"/>
  <c r="AD524" i="7" a="1"/>
  <c r="AD524" i="7" s="1"/>
  <c r="AG514" i="7"/>
  <c r="AF514" i="7" a="1"/>
  <c r="AF514" i="7" s="1"/>
  <c r="AE514" i="7"/>
  <c r="AD514" i="7" s="1" a="1"/>
  <c r="AD514" i="7" s="1"/>
  <c r="AG504" i="7"/>
  <c r="AF504" i="7" a="1"/>
  <c r="AF504" i="7" s="1"/>
  <c r="AE504" i="7"/>
  <c r="AD504" i="7" a="1"/>
  <c r="AD504" i="7" s="1"/>
  <c r="AF494" i="7" a="1"/>
  <c r="AF494" i="7" s="1"/>
  <c r="AF484" i="7" a="1"/>
  <c r="AF484" i="7" s="1"/>
  <c r="AD494" i="7" a="1"/>
  <c r="AD494" i="7" s="1"/>
  <c r="AD484" i="7" a="1"/>
  <c r="AD484" i="7" s="1"/>
  <c r="AG494" i="7"/>
  <c r="AE494" i="7"/>
  <c r="AG484" i="7"/>
  <c r="AE484" i="7"/>
  <c r="AK363" i="7"/>
  <c r="AK364" i="7"/>
  <c r="AK365" i="7"/>
  <c r="AK366" i="7"/>
  <c r="AK367" i="7"/>
  <c r="AK368" i="7"/>
  <c r="AK369" i="7"/>
  <c r="AK370" i="7"/>
  <c r="AK371" i="7"/>
  <c r="AK372" i="7"/>
  <c r="AK373" i="7"/>
  <c r="AL373" i="7" s="1"/>
  <c r="AK374" i="7"/>
  <c r="AK375" i="7"/>
  <c r="AK376" i="7"/>
  <c r="AK377" i="7"/>
  <c r="AK378" i="7"/>
  <c r="AK379" i="7"/>
  <c r="AK380" i="7"/>
  <c r="AK381" i="7"/>
  <c r="AK382" i="7"/>
  <c r="AK383" i="7"/>
  <c r="AK384" i="7"/>
  <c r="AK385" i="7"/>
  <c r="AK386" i="7"/>
  <c r="AK387" i="7"/>
  <c r="AK388" i="7"/>
  <c r="AK389" i="7"/>
  <c r="AK390" i="7"/>
  <c r="AK391" i="7"/>
  <c r="AK392" i="7"/>
  <c r="AK393" i="7"/>
  <c r="AK394" i="7"/>
  <c r="AK395" i="7"/>
  <c r="AK396" i="7"/>
  <c r="AK397" i="7"/>
  <c r="AK398" i="7"/>
  <c r="AK399" i="7"/>
  <c r="AK400" i="7"/>
  <c r="AK401" i="7"/>
  <c r="AK402" i="7"/>
  <c r="AK403" i="7"/>
  <c r="AK404" i="7"/>
  <c r="AK405" i="7"/>
  <c r="AK406" i="7"/>
  <c r="AK407" i="7"/>
  <c r="AK408" i="7"/>
  <c r="AK409" i="7"/>
  <c r="AK410" i="7"/>
  <c r="AK411" i="7"/>
  <c r="AK412" i="7"/>
  <c r="AK413" i="7"/>
  <c r="AK414" i="7"/>
  <c r="AK415" i="7"/>
  <c r="AK416" i="7"/>
  <c r="AK417" i="7"/>
  <c r="AK418" i="7"/>
  <c r="AK419" i="7"/>
  <c r="AK420" i="7"/>
  <c r="AK421" i="7"/>
  <c r="AK422" i="7"/>
  <c r="AK423" i="7"/>
  <c r="AK424" i="7"/>
  <c r="AK425" i="7"/>
  <c r="AK426" i="7"/>
  <c r="AK427" i="7"/>
  <c r="AK428" i="7"/>
  <c r="AK429" i="7"/>
  <c r="AK430" i="7"/>
  <c r="AK431" i="7"/>
  <c r="AK432" i="7"/>
  <c r="AK433" i="7"/>
  <c r="AL433" i="7" s="1"/>
  <c r="AK434" i="7"/>
  <c r="AK435" i="7"/>
  <c r="AK436" i="7"/>
  <c r="AK437" i="7"/>
  <c r="AK438" i="7"/>
  <c r="AK439" i="7"/>
  <c r="AK440" i="7"/>
  <c r="AK441" i="7"/>
  <c r="AK442" i="7"/>
  <c r="AK443" i="7"/>
  <c r="AK444" i="7"/>
  <c r="AK445" i="7"/>
  <c r="AL445" i="7" s="1"/>
  <c r="AK446" i="7"/>
  <c r="AK447" i="7"/>
  <c r="AK448" i="7"/>
  <c r="AK449" i="7"/>
  <c r="AK450" i="7"/>
  <c r="AK451" i="7"/>
  <c r="AK452" i="7"/>
  <c r="AK453" i="7"/>
  <c r="AK454" i="7"/>
  <c r="AK455" i="7"/>
  <c r="AK456" i="7"/>
  <c r="AK457" i="7"/>
  <c r="AL457" i="7" s="1"/>
  <c r="AK458" i="7"/>
  <c r="AK459" i="7"/>
  <c r="AK460" i="7"/>
  <c r="AK461" i="7"/>
  <c r="AK462" i="7"/>
  <c r="AK463" i="7"/>
  <c r="AK464" i="7"/>
  <c r="AK465" i="7"/>
  <c r="AK466" i="7"/>
  <c r="AK467" i="7"/>
  <c r="AK468" i="7"/>
  <c r="AK469" i="7"/>
  <c r="AK470" i="7"/>
  <c r="AK471" i="7"/>
  <c r="AK472" i="7"/>
  <c r="AK473" i="7"/>
  <c r="AK474" i="7"/>
  <c r="AK475" i="7"/>
  <c r="AK476" i="7"/>
  <c r="AK477" i="7"/>
  <c r="AK478" i="7"/>
  <c r="AK479" i="7"/>
  <c r="AK480" i="7"/>
  <c r="AK481" i="7"/>
  <c r="AL481" i="7" s="1"/>
  <c r="AK362" i="7"/>
  <c r="AI363" i="7"/>
  <c r="AI364" i="7"/>
  <c r="AI365" i="7"/>
  <c r="AI366" i="7"/>
  <c r="AI367" i="7"/>
  <c r="AI368" i="7"/>
  <c r="AI369" i="7"/>
  <c r="AI370" i="7"/>
  <c r="AI371" i="7"/>
  <c r="AI372" i="7"/>
  <c r="AI373" i="7"/>
  <c r="AJ373" i="7" s="1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J385" i="7" s="1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J397" i="7" s="1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J409" i="7" s="1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J421" i="7" s="1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J433" i="7" s="1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J445" i="7" s="1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J457" i="7" s="1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J469" i="7" s="1"/>
  <c r="AI470" i="7"/>
  <c r="AI471" i="7"/>
  <c r="AI472" i="7"/>
  <c r="AI473" i="7"/>
  <c r="AI474" i="7"/>
  <c r="AI475" i="7"/>
  <c r="AI476" i="7"/>
  <c r="AJ476" i="7" s="1"/>
  <c r="AI477" i="7"/>
  <c r="AI478" i="7"/>
  <c r="AI479" i="7"/>
  <c r="AI480" i="7"/>
  <c r="AI481" i="7"/>
  <c r="AJ481" i="7" s="1"/>
  <c r="AI362" i="7"/>
  <c r="AL363" i="7"/>
  <c r="AL364" i="7"/>
  <c r="AL365" i="7"/>
  <c r="AL366" i="7"/>
  <c r="AL367" i="7"/>
  <c r="AL368" i="7"/>
  <c r="AL369" i="7"/>
  <c r="AL370" i="7"/>
  <c r="AL371" i="7"/>
  <c r="AL372" i="7"/>
  <c r="AL374" i="7"/>
  <c r="AL375" i="7"/>
  <c r="AL376" i="7"/>
  <c r="AL377" i="7"/>
  <c r="AL378" i="7"/>
  <c r="AL379" i="7"/>
  <c r="AL380" i="7"/>
  <c r="AL381" i="7"/>
  <c r="AL382" i="7"/>
  <c r="AL383" i="7"/>
  <c r="AL384" i="7"/>
  <c r="AL385" i="7"/>
  <c r="AL386" i="7"/>
  <c r="AL387" i="7"/>
  <c r="AL388" i="7"/>
  <c r="AL389" i="7"/>
  <c r="AL390" i="7"/>
  <c r="AL391" i="7"/>
  <c r="AL392" i="7"/>
  <c r="AL393" i="7"/>
  <c r="AL394" i="7"/>
  <c r="AL395" i="7"/>
  <c r="AL396" i="7"/>
  <c r="AL397" i="7"/>
  <c r="AL398" i="7"/>
  <c r="AL399" i="7"/>
  <c r="AL400" i="7"/>
  <c r="AL401" i="7"/>
  <c r="AL402" i="7"/>
  <c r="AL403" i="7"/>
  <c r="AL404" i="7"/>
  <c r="AL405" i="7"/>
  <c r="AL406" i="7"/>
  <c r="AL407" i="7"/>
  <c r="AL408" i="7"/>
  <c r="AL409" i="7"/>
  <c r="AL410" i="7"/>
  <c r="AL411" i="7"/>
  <c r="AL412" i="7"/>
  <c r="AL413" i="7"/>
  <c r="AL414" i="7"/>
  <c r="AL415" i="7"/>
  <c r="AL416" i="7"/>
  <c r="AL417" i="7"/>
  <c r="AL418" i="7"/>
  <c r="AL419" i="7"/>
  <c r="AL420" i="7"/>
  <c r="AL421" i="7"/>
  <c r="AL422" i="7"/>
  <c r="AL423" i="7"/>
  <c r="AL424" i="7"/>
  <c r="AL425" i="7"/>
  <c r="AL426" i="7"/>
  <c r="AL427" i="7"/>
  <c r="AL428" i="7"/>
  <c r="AL429" i="7"/>
  <c r="AL430" i="7"/>
  <c r="AL431" i="7"/>
  <c r="AL432" i="7"/>
  <c r="AL434" i="7"/>
  <c r="AL435" i="7"/>
  <c r="AL436" i="7"/>
  <c r="AL437" i="7"/>
  <c r="AL438" i="7"/>
  <c r="AL439" i="7"/>
  <c r="AL440" i="7"/>
  <c r="AL441" i="7"/>
  <c r="AL442" i="7"/>
  <c r="AL443" i="7"/>
  <c r="AL444" i="7"/>
  <c r="AL446" i="7"/>
  <c r="AL447" i="7"/>
  <c r="AL448" i="7"/>
  <c r="AL449" i="7"/>
  <c r="AL450" i="7"/>
  <c r="AL451" i="7"/>
  <c r="AL452" i="7"/>
  <c r="AL453" i="7"/>
  <c r="AL454" i="7"/>
  <c r="AL455" i="7"/>
  <c r="AL456" i="7"/>
  <c r="AL458" i="7"/>
  <c r="AL459" i="7"/>
  <c r="AL460" i="7"/>
  <c r="AL461" i="7"/>
  <c r="AL462" i="7"/>
  <c r="AL463" i="7"/>
  <c r="AL464" i="7"/>
  <c r="AL465" i="7"/>
  <c r="AL466" i="7"/>
  <c r="AL467" i="7"/>
  <c r="AL468" i="7"/>
  <c r="AL469" i="7"/>
  <c r="AL470" i="7"/>
  <c r="AL471" i="7"/>
  <c r="AL472" i="7"/>
  <c r="AL473" i="7"/>
  <c r="AL474" i="7"/>
  <c r="AL475" i="7"/>
  <c r="AL476" i="7"/>
  <c r="AL477" i="7"/>
  <c r="AL478" i="7"/>
  <c r="AL479" i="7"/>
  <c r="AL480" i="7"/>
  <c r="AL362" i="7"/>
  <c r="AL352" i="7" a="1"/>
  <c r="AL342" i="7" a="1"/>
  <c r="AL332" i="7" a="1"/>
  <c r="AL322" i="7" a="1"/>
  <c r="AL312" i="7" a="1"/>
  <c r="AL307" i="7"/>
  <c r="AL304" i="7"/>
  <c r="AL302" i="7" a="1"/>
  <c r="AL301" i="7"/>
  <c r="AL300" i="7"/>
  <c r="AL299" i="7"/>
  <c r="AL298" i="7"/>
  <c r="AL297" i="7"/>
  <c r="AL296" i="7"/>
  <c r="AL293" i="7"/>
  <c r="AL292" i="7" a="1"/>
  <c r="AL295" i="7" s="1"/>
  <c r="AL291" i="7"/>
  <c r="AL290" i="7"/>
  <c r="AL289" i="7"/>
  <c r="AL288" i="7"/>
  <c r="AL287" i="7"/>
  <c r="AL286" i="7"/>
  <c r="AL285" i="7"/>
  <c r="AL282" i="7"/>
  <c r="AL282" i="7" a="1"/>
  <c r="AL284" i="7" s="1"/>
  <c r="AL274" i="7"/>
  <c r="AL272" i="7" a="1"/>
  <c r="AL273" i="7" s="1"/>
  <c r="AL271" i="7"/>
  <c r="AL270" i="7"/>
  <c r="AL269" i="7"/>
  <c r="AL268" i="7"/>
  <c r="AL267" i="7"/>
  <c r="AL266" i="7"/>
  <c r="AL265" i="7"/>
  <c r="AL264" i="7"/>
  <c r="AL263" i="7"/>
  <c r="AL262" i="7" a="1"/>
  <c r="AL262" i="7" s="1"/>
  <c r="AL261" i="7"/>
  <c r="AL260" i="7"/>
  <c r="AL259" i="7"/>
  <c r="AL258" i="7"/>
  <c r="AL257" i="7"/>
  <c r="AL256" i="7"/>
  <c r="AL255" i="7"/>
  <c r="AL254" i="7"/>
  <c r="AL253" i="7"/>
  <c r="AL252" i="7"/>
  <c r="AL252" i="7" a="1"/>
  <c r="AL242" i="7" a="1"/>
  <c r="AL251" i="7" s="1"/>
  <c r="AL232" i="7" a="1"/>
  <c r="AL241" i="7" s="1"/>
  <c r="AL231" i="7"/>
  <c r="AL228" i="7"/>
  <c r="AL222" i="7" a="1"/>
  <c r="AL230" i="7" s="1"/>
  <c r="AL221" i="7"/>
  <c r="AL220" i="7"/>
  <c r="AL217" i="7"/>
  <c r="AL212" i="7" a="1"/>
  <c r="AL219" i="7" s="1"/>
  <c r="AL211" i="7"/>
  <c r="AL210" i="7"/>
  <c r="AL209" i="7"/>
  <c r="AL206" i="7"/>
  <c r="AL202" i="7" a="1"/>
  <c r="AL208" i="7" s="1"/>
  <c r="AL201" i="7"/>
  <c r="AL200" i="7"/>
  <c r="AL199" i="7"/>
  <c r="AL198" i="7"/>
  <c r="AL195" i="7"/>
  <c r="AL192" i="7" a="1"/>
  <c r="AL197" i="7" s="1"/>
  <c r="AL191" i="7"/>
  <c r="AL190" i="7"/>
  <c r="AL189" i="7"/>
  <c r="AL188" i="7"/>
  <c r="AL187" i="7"/>
  <c r="AL184" i="7"/>
  <c r="AL182" i="7" a="1"/>
  <c r="AL186" i="7" s="1"/>
  <c r="AL181" i="7"/>
  <c r="AL180" i="7"/>
  <c r="AL179" i="7"/>
  <c r="AL178" i="7"/>
  <c r="AL177" i="7"/>
  <c r="AL176" i="7"/>
  <c r="AL173" i="7"/>
  <c r="AL172" i="7" a="1"/>
  <c r="AL175" i="7" s="1"/>
  <c r="AL170" i="7"/>
  <c r="AL169" i="7"/>
  <c r="AL168" i="7"/>
  <c r="AL167" i="7"/>
  <c r="AL166" i="7"/>
  <c r="AL165" i="7"/>
  <c r="AL162" i="7"/>
  <c r="AL162" i="7" a="1"/>
  <c r="AL164" i="7" s="1"/>
  <c r="AL154" i="7"/>
  <c r="AL152" i="7" a="1"/>
  <c r="AL153" i="7" s="1"/>
  <c r="AL148" i="7"/>
  <c r="AL147" i="7"/>
  <c r="AL146" i="7"/>
  <c r="AL145" i="7"/>
  <c r="AL144" i="7"/>
  <c r="AL143" i="7"/>
  <c r="AL142" i="7" a="1"/>
  <c r="AL142" i="7" s="1"/>
  <c r="AL141" i="7"/>
  <c r="AL140" i="7"/>
  <c r="AL139" i="7"/>
  <c r="AL137" i="7"/>
  <c r="AL136" i="7"/>
  <c r="AL135" i="7"/>
  <c r="AL134" i="7"/>
  <c r="AL133" i="7"/>
  <c r="AL132" i="7"/>
  <c r="AL132" i="7" a="1"/>
  <c r="AL138" i="7" s="1"/>
  <c r="AL122" i="7" a="1"/>
  <c r="AL131" i="7" s="1"/>
  <c r="AL112" i="7" a="1"/>
  <c r="AL121" i="7" s="1"/>
  <c r="AL111" i="7"/>
  <c r="AL108" i="7"/>
  <c r="AL102" i="7" a="1"/>
  <c r="AL110" i="7" s="1"/>
  <c r="AL101" i="7"/>
  <c r="AL100" i="7"/>
  <c r="AL92" i="7" a="1"/>
  <c r="AL99" i="7" s="1"/>
  <c r="AL91" i="7"/>
  <c r="AL90" i="7"/>
  <c r="AL89" i="7"/>
  <c r="AL86" i="7"/>
  <c r="AL82" i="7" a="1"/>
  <c r="AL88" i="7" s="1"/>
  <c r="AL81" i="7"/>
  <c r="AL80" i="7"/>
  <c r="AL79" i="7"/>
  <c r="AL78" i="7"/>
  <c r="AL75" i="7"/>
  <c r="AL72" i="7" a="1"/>
  <c r="AL77" i="7" s="1"/>
  <c r="AL71" i="7"/>
  <c r="AL70" i="7"/>
  <c r="AL69" i="7"/>
  <c r="AL68" i="7"/>
  <c r="AL67" i="7"/>
  <c r="AL64" i="7"/>
  <c r="AL62" i="7" a="1"/>
  <c r="AL66" i="7" s="1"/>
  <c r="AL60" i="7"/>
  <c r="AL59" i="7"/>
  <c r="AL58" i="7"/>
  <c r="AL57" i="7"/>
  <c r="AL56" i="7"/>
  <c r="AL53" i="7"/>
  <c r="AL52" i="7" a="1"/>
  <c r="AL55" i="7" s="1"/>
  <c r="AL49" i="7"/>
  <c r="AL48" i="7"/>
  <c r="AL47" i="7"/>
  <c r="AL46" i="7"/>
  <c r="AL45" i="7"/>
  <c r="AL42" i="7"/>
  <c r="AL42" i="7" a="1"/>
  <c r="AL44" i="7" s="1"/>
  <c r="AL35" i="7"/>
  <c r="AL34" i="7"/>
  <c r="AL32" i="7" a="1"/>
  <c r="AL33" i="7" s="1"/>
  <c r="AL31" i="7"/>
  <c r="AL28" i="7"/>
  <c r="AL27" i="7"/>
  <c r="AL26" i="7"/>
  <c r="AL25" i="7"/>
  <c r="AL24" i="7"/>
  <c r="AL23" i="7"/>
  <c r="AL22" i="7" a="1"/>
  <c r="AL22" i="7" s="1"/>
  <c r="AL21" i="7"/>
  <c r="AL20" i="7"/>
  <c r="AL19" i="7"/>
  <c r="AL18" i="7"/>
  <c r="AL17" i="7"/>
  <c r="AL16" i="7"/>
  <c r="AL15" i="7"/>
  <c r="AL14" i="7"/>
  <c r="AL13" i="7"/>
  <c r="AL12" i="7"/>
  <c r="AL12" i="7" a="1"/>
  <c r="AL2" i="7" a="1"/>
  <c r="AL11" i="7" s="1"/>
  <c r="AJ370" i="7"/>
  <c r="AJ374" i="7"/>
  <c r="AJ376" i="7"/>
  <c r="AJ378" i="7"/>
  <c r="AJ380" i="7"/>
  <c r="AJ382" i="7"/>
  <c r="AJ384" i="7"/>
  <c r="AJ386" i="7"/>
  <c r="AJ394" i="7"/>
  <c r="AJ398" i="7"/>
  <c r="AJ399" i="7"/>
  <c r="AJ403" i="7"/>
  <c r="AJ404" i="7"/>
  <c r="AJ405" i="7"/>
  <c r="AJ410" i="7"/>
  <c r="AJ415" i="7"/>
  <c r="AJ416" i="7"/>
  <c r="AJ417" i="7"/>
  <c r="AJ418" i="7"/>
  <c r="AJ422" i="7"/>
  <c r="AJ430" i="7"/>
  <c r="AJ434" i="7"/>
  <c r="AJ437" i="7"/>
  <c r="AJ438" i="7"/>
  <c r="AJ443" i="7"/>
  <c r="AJ444" i="7"/>
  <c r="AJ446" i="7"/>
  <c r="AJ447" i="7"/>
  <c r="AJ449" i="7"/>
  <c r="AJ453" i="7"/>
  <c r="AJ458" i="7"/>
  <c r="AJ459" i="7"/>
  <c r="AJ460" i="7"/>
  <c r="AJ461" i="7"/>
  <c r="AJ462" i="7"/>
  <c r="AJ464" i="7"/>
  <c r="AJ465" i="7"/>
  <c r="AJ470" i="7"/>
  <c r="AJ474" i="7"/>
  <c r="AJ477" i="7"/>
  <c r="AJ479" i="7"/>
  <c r="AJ367" i="7"/>
  <c r="AJ363" i="7"/>
  <c r="AJ364" i="7"/>
  <c r="AJ365" i="7"/>
  <c r="AJ366" i="7"/>
  <c r="AJ368" i="7"/>
  <c r="AJ369" i="7"/>
  <c r="AJ371" i="7"/>
  <c r="AJ372" i="7"/>
  <c r="AJ375" i="7"/>
  <c r="AJ377" i="7"/>
  <c r="AJ379" i="7"/>
  <c r="AJ381" i="7"/>
  <c r="AJ383" i="7"/>
  <c r="AJ387" i="7"/>
  <c r="AJ388" i="7"/>
  <c r="AJ389" i="7"/>
  <c r="AJ390" i="7"/>
  <c r="AJ391" i="7"/>
  <c r="AJ392" i="7"/>
  <c r="AJ393" i="7"/>
  <c r="AJ395" i="7"/>
  <c r="AJ396" i="7"/>
  <c r="AJ400" i="7"/>
  <c r="AJ401" i="7"/>
  <c r="AJ402" i="7"/>
  <c r="AJ406" i="7"/>
  <c r="AJ407" i="7"/>
  <c r="AJ408" i="7"/>
  <c r="AJ411" i="7"/>
  <c r="AJ412" i="7"/>
  <c r="AJ413" i="7"/>
  <c r="AJ414" i="7"/>
  <c r="AJ419" i="7"/>
  <c r="AJ420" i="7"/>
  <c r="AJ423" i="7"/>
  <c r="AJ424" i="7"/>
  <c r="AJ425" i="7"/>
  <c r="AJ426" i="7"/>
  <c r="AJ427" i="7"/>
  <c r="AJ428" i="7"/>
  <c r="AJ429" i="7"/>
  <c r="AJ431" i="7"/>
  <c r="AJ432" i="7"/>
  <c r="AJ435" i="7"/>
  <c r="AJ436" i="7"/>
  <c r="AJ439" i="7"/>
  <c r="AJ440" i="7"/>
  <c r="AJ441" i="7"/>
  <c r="AJ442" i="7"/>
  <c r="AJ448" i="7"/>
  <c r="AJ450" i="7"/>
  <c r="AJ451" i="7"/>
  <c r="AJ452" i="7"/>
  <c r="AJ454" i="7"/>
  <c r="AJ455" i="7"/>
  <c r="AJ456" i="7"/>
  <c r="AJ463" i="7"/>
  <c r="AJ466" i="7"/>
  <c r="AJ467" i="7"/>
  <c r="AJ468" i="7"/>
  <c r="AJ471" i="7"/>
  <c r="AJ472" i="7"/>
  <c r="AJ473" i="7"/>
  <c r="AJ475" i="7"/>
  <c r="AJ478" i="7"/>
  <c r="AJ480" i="7"/>
  <c r="AJ362" i="7"/>
  <c r="AJ352" i="7" a="1"/>
  <c r="AJ351" i="7"/>
  <c r="AJ342" i="7" a="1"/>
  <c r="AJ332" i="7" a="1"/>
  <c r="AJ322" i="7" a="1"/>
  <c r="AJ324" i="7" s="1"/>
  <c r="AJ312" i="7" a="1"/>
  <c r="AJ302" i="7" a="1"/>
  <c r="AJ292" i="7" a="1"/>
  <c r="AJ282" i="7" a="1"/>
  <c r="AJ272" i="7" a="1"/>
  <c r="AJ262" i="7" a="1"/>
  <c r="AJ252" i="7" a="1"/>
  <c r="AJ242" i="7" a="1"/>
  <c r="AJ232" i="7" a="1"/>
  <c r="AJ241" i="7" s="1"/>
  <c r="AJ222" i="7" a="1"/>
  <c r="AJ230" i="7" s="1"/>
  <c r="AJ221" i="7"/>
  <c r="AJ212" i="7" a="1"/>
  <c r="AJ219" i="7" s="1"/>
  <c r="AJ211" i="7"/>
  <c r="AJ210" i="7"/>
  <c r="AJ202" i="7" a="1"/>
  <c r="AJ208" i="7" s="1"/>
  <c r="AJ199" i="7"/>
  <c r="AJ192" i="7" a="1"/>
  <c r="AJ197" i="7" s="1"/>
  <c r="AJ188" i="7"/>
  <c r="AJ182" i="7" a="1"/>
  <c r="AJ186" i="7" s="1"/>
  <c r="AJ181" i="7"/>
  <c r="AJ180" i="7"/>
  <c r="AJ179" i="7"/>
  <c r="AJ178" i="7"/>
  <c r="AJ177" i="7"/>
  <c r="AJ172" i="7" a="1"/>
  <c r="AJ175" i="7" s="1"/>
  <c r="AJ171" i="7"/>
  <c r="AJ170" i="7"/>
  <c r="AJ169" i="7"/>
  <c r="AJ168" i="7"/>
  <c r="AJ167" i="7"/>
  <c r="AJ166" i="7"/>
  <c r="AJ162" i="7" a="1"/>
  <c r="AJ164" i="7" s="1"/>
  <c r="AJ152" i="7" a="1"/>
  <c r="AJ161" i="7" s="1"/>
  <c r="AJ142" i="7" a="1"/>
  <c r="AJ150" i="7" s="1"/>
  <c r="AJ132" i="7" a="1"/>
  <c r="AJ139" i="7" s="1"/>
  <c r="AJ122" i="7" a="1"/>
  <c r="AJ128" i="7" s="1"/>
  <c r="AJ121" i="7"/>
  <c r="AJ120" i="7"/>
  <c r="AJ119" i="7"/>
  <c r="AJ112" i="7" a="1"/>
  <c r="AJ117" i="7" s="1"/>
  <c r="AJ111" i="7"/>
  <c r="AJ110" i="7"/>
  <c r="AJ102" i="7" a="1"/>
  <c r="AJ106" i="7" s="1"/>
  <c r="AJ100" i="7"/>
  <c r="AJ99" i="7"/>
  <c r="AJ92" i="7" a="1"/>
  <c r="AJ95" i="7" s="1"/>
  <c r="AJ91" i="7"/>
  <c r="AJ90" i="7"/>
  <c r="AJ89" i="7"/>
  <c r="AJ88" i="7"/>
  <c r="AJ87" i="7"/>
  <c r="AJ86" i="7"/>
  <c r="AJ85" i="7"/>
  <c r="AJ82" i="7" a="1"/>
  <c r="AJ84" i="7" s="1"/>
  <c r="AJ72" i="7" a="1"/>
  <c r="AJ81" i="7" s="1"/>
  <c r="AJ70" i="7"/>
  <c r="AJ63" i="7"/>
  <c r="AJ62" i="7" a="1"/>
  <c r="AJ71" i="7" s="1"/>
  <c r="AJ52" i="7" a="1"/>
  <c r="AJ61" i="7" s="1"/>
  <c r="AJ42" i="7" a="1"/>
  <c r="AJ51" i="7" s="1"/>
  <c r="AJ32" i="7" a="1"/>
  <c r="AJ41" i="7" s="1"/>
  <c r="AJ28" i="7"/>
  <c r="AJ23" i="7"/>
  <c r="AJ22" i="7" a="1"/>
  <c r="AJ31" i="7" s="1"/>
  <c r="AJ12" i="7" a="1"/>
  <c r="AJ21" i="7" s="1"/>
  <c r="AJ2" i="7" a="1"/>
  <c r="AJ2" i="7" s="1"/>
  <c r="AJ4" i="7"/>
  <c r="AJ5" i="7"/>
  <c r="AJ8" i="7"/>
  <c r="AJ9" i="7"/>
  <c r="AJ10" i="7"/>
  <c r="AJ11" i="7"/>
  <c r="AK3" i="7"/>
  <c r="AK4" i="7"/>
  <c r="AK5" i="7"/>
  <c r="AK6" i="7"/>
  <c r="AK7" i="7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21" i="7"/>
  <c r="AK22" i="7"/>
  <c r="AK23" i="7"/>
  <c r="AK24" i="7"/>
  <c r="AK25" i="7"/>
  <c r="AK26" i="7"/>
  <c r="AK27" i="7"/>
  <c r="AK28" i="7"/>
  <c r="AK29" i="7"/>
  <c r="AK30" i="7"/>
  <c r="AK31" i="7"/>
  <c r="AK32" i="7"/>
  <c r="AK33" i="7"/>
  <c r="AK34" i="7"/>
  <c r="AK35" i="7"/>
  <c r="AK36" i="7"/>
  <c r="AK37" i="7"/>
  <c r="AK38" i="7"/>
  <c r="AK39" i="7"/>
  <c r="AK40" i="7"/>
  <c r="AK41" i="7"/>
  <c r="AK42" i="7"/>
  <c r="AK43" i="7"/>
  <c r="AK44" i="7"/>
  <c r="AK45" i="7"/>
  <c r="AK46" i="7"/>
  <c r="AK47" i="7"/>
  <c r="AK48" i="7"/>
  <c r="AK49" i="7"/>
  <c r="AK50" i="7"/>
  <c r="AK51" i="7"/>
  <c r="AK52" i="7"/>
  <c r="AK53" i="7"/>
  <c r="AK54" i="7"/>
  <c r="AK55" i="7"/>
  <c r="AK56" i="7"/>
  <c r="AK57" i="7"/>
  <c r="AK58" i="7"/>
  <c r="AK59" i="7"/>
  <c r="AK60" i="7"/>
  <c r="AK61" i="7"/>
  <c r="AK62" i="7"/>
  <c r="AK63" i="7"/>
  <c r="AK64" i="7"/>
  <c r="AK65" i="7"/>
  <c r="AK66" i="7"/>
  <c r="AK67" i="7"/>
  <c r="AK68" i="7"/>
  <c r="AK69" i="7"/>
  <c r="AK70" i="7"/>
  <c r="AK71" i="7"/>
  <c r="AK72" i="7"/>
  <c r="AK73" i="7"/>
  <c r="AK74" i="7"/>
  <c r="AK75" i="7"/>
  <c r="AK76" i="7"/>
  <c r="AK77" i="7"/>
  <c r="AK78" i="7"/>
  <c r="AK79" i="7"/>
  <c r="AK80" i="7"/>
  <c r="AK81" i="7"/>
  <c r="AK82" i="7"/>
  <c r="AK83" i="7"/>
  <c r="AK84" i="7"/>
  <c r="AK85" i="7"/>
  <c r="AK86" i="7"/>
  <c r="AK87" i="7"/>
  <c r="AK88" i="7"/>
  <c r="AK89" i="7"/>
  <c r="AK90" i="7"/>
  <c r="AK91" i="7"/>
  <c r="AK92" i="7"/>
  <c r="AK93" i="7"/>
  <c r="AK94" i="7"/>
  <c r="AK95" i="7"/>
  <c r="AK96" i="7"/>
  <c r="AK97" i="7"/>
  <c r="AK98" i="7"/>
  <c r="AK99" i="7"/>
  <c r="AK100" i="7"/>
  <c r="AK101" i="7"/>
  <c r="AK102" i="7"/>
  <c r="AK103" i="7"/>
  <c r="AK104" i="7"/>
  <c r="AK105" i="7"/>
  <c r="AK106" i="7"/>
  <c r="AK107" i="7"/>
  <c r="AK108" i="7"/>
  <c r="AK109" i="7"/>
  <c r="AK110" i="7"/>
  <c r="AK111" i="7"/>
  <c r="AK112" i="7"/>
  <c r="AK113" i="7"/>
  <c r="AK114" i="7"/>
  <c r="AK115" i="7"/>
  <c r="AK116" i="7"/>
  <c r="AK117" i="7"/>
  <c r="AK118" i="7"/>
  <c r="AK119" i="7"/>
  <c r="AK120" i="7"/>
  <c r="AK121" i="7"/>
  <c r="AK122" i="7"/>
  <c r="AK123" i="7"/>
  <c r="AK124" i="7"/>
  <c r="AK125" i="7"/>
  <c r="AK126" i="7"/>
  <c r="AK127" i="7"/>
  <c r="AK128" i="7"/>
  <c r="AK129" i="7"/>
  <c r="AK130" i="7"/>
  <c r="AK131" i="7"/>
  <c r="AK132" i="7"/>
  <c r="AK133" i="7"/>
  <c r="AK134" i="7"/>
  <c r="AK135" i="7"/>
  <c r="AK136" i="7"/>
  <c r="AK137" i="7"/>
  <c r="AK138" i="7"/>
  <c r="AK139" i="7"/>
  <c r="AK140" i="7"/>
  <c r="AK141" i="7"/>
  <c r="AK142" i="7"/>
  <c r="AK143" i="7"/>
  <c r="AK144" i="7"/>
  <c r="AK145" i="7"/>
  <c r="AK146" i="7"/>
  <c r="AK147" i="7"/>
  <c r="AK148" i="7"/>
  <c r="AK149" i="7"/>
  <c r="AK150" i="7"/>
  <c r="AK151" i="7"/>
  <c r="AK152" i="7"/>
  <c r="AK153" i="7"/>
  <c r="AK154" i="7"/>
  <c r="AK155" i="7"/>
  <c r="AK156" i="7"/>
  <c r="AK157" i="7"/>
  <c r="AK158" i="7"/>
  <c r="AK159" i="7"/>
  <c r="AK160" i="7"/>
  <c r="AK161" i="7"/>
  <c r="AK162" i="7"/>
  <c r="AK163" i="7"/>
  <c r="AK164" i="7"/>
  <c r="AK165" i="7"/>
  <c r="AK166" i="7"/>
  <c r="AK167" i="7"/>
  <c r="AK168" i="7"/>
  <c r="AK169" i="7"/>
  <c r="AK170" i="7"/>
  <c r="AK171" i="7"/>
  <c r="AK172" i="7"/>
  <c r="AK173" i="7"/>
  <c r="AK174" i="7"/>
  <c r="AK175" i="7"/>
  <c r="AK176" i="7"/>
  <c r="AK177" i="7"/>
  <c r="AK178" i="7"/>
  <c r="AK179" i="7"/>
  <c r="AK180" i="7"/>
  <c r="AK181" i="7"/>
  <c r="AK182" i="7"/>
  <c r="AK183" i="7"/>
  <c r="AK184" i="7"/>
  <c r="AK185" i="7"/>
  <c r="AK186" i="7"/>
  <c r="AK187" i="7"/>
  <c r="AK188" i="7"/>
  <c r="AK189" i="7"/>
  <c r="AK190" i="7"/>
  <c r="AK191" i="7"/>
  <c r="AK192" i="7"/>
  <c r="AK193" i="7"/>
  <c r="AK194" i="7"/>
  <c r="AK195" i="7"/>
  <c r="AK196" i="7"/>
  <c r="AK197" i="7"/>
  <c r="AK198" i="7"/>
  <c r="AK199" i="7"/>
  <c r="AK200" i="7"/>
  <c r="AK201" i="7"/>
  <c r="AK202" i="7"/>
  <c r="AK203" i="7"/>
  <c r="AK204" i="7"/>
  <c r="AK205" i="7"/>
  <c r="AK206" i="7"/>
  <c r="AK207" i="7"/>
  <c r="AK208" i="7"/>
  <c r="AK209" i="7"/>
  <c r="AK210" i="7"/>
  <c r="AK211" i="7"/>
  <c r="AK212" i="7"/>
  <c r="AK213" i="7"/>
  <c r="AK214" i="7"/>
  <c r="AK215" i="7"/>
  <c r="AK216" i="7"/>
  <c r="AK217" i="7"/>
  <c r="AK218" i="7"/>
  <c r="AK219" i="7"/>
  <c r="AK220" i="7"/>
  <c r="AK221" i="7"/>
  <c r="AK222" i="7"/>
  <c r="AK223" i="7"/>
  <c r="AK224" i="7"/>
  <c r="AK225" i="7"/>
  <c r="AK226" i="7"/>
  <c r="AK227" i="7"/>
  <c r="AK228" i="7"/>
  <c r="AK229" i="7"/>
  <c r="AK230" i="7"/>
  <c r="AK231" i="7"/>
  <c r="AK232" i="7"/>
  <c r="AK233" i="7"/>
  <c r="AK234" i="7"/>
  <c r="AK235" i="7"/>
  <c r="AK236" i="7"/>
  <c r="AK237" i="7"/>
  <c r="AK238" i="7"/>
  <c r="AK239" i="7"/>
  <c r="AK240" i="7"/>
  <c r="AK241" i="7"/>
  <c r="AK242" i="7"/>
  <c r="AK243" i="7"/>
  <c r="AK244" i="7"/>
  <c r="AK245" i="7"/>
  <c r="AK246" i="7"/>
  <c r="AK247" i="7"/>
  <c r="AK248" i="7"/>
  <c r="AK249" i="7"/>
  <c r="AK250" i="7"/>
  <c r="AK251" i="7"/>
  <c r="AK252" i="7"/>
  <c r="AK253" i="7"/>
  <c r="AK254" i="7"/>
  <c r="AK255" i="7"/>
  <c r="AK256" i="7"/>
  <c r="AK257" i="7"/>
  <c r="AK258" i="7"/>
  <c r="AK259" i="7"/>
  <c r="AK260" i="7"/>
  <c r="AK261" i="7"/>
  <c r="AK262" i="7"/>
  <c r="AK263" i="7"/>
  <c r="AK264" i="7"/>
  <c r="AK265" i="7"/>
  <c r="AK266" i="7"/>
  <c r="AK267" i="7"/>
  <c r="AK268" i="7"/>
  <c r="AK269" i="7"/>
  <c r="AK270" i="7"/>
  <c r="AK271" i="7"/>
  <c r="AK272" i="7"/>
  <c r="AK273" i="7"/>
  <c r="AK274" i="7"/>
  <c r="AK275" i="7"/>
  <c r="AK276" i="7"/>
  <c r="AK277" i="7"/>
  <c r="AK278" i="7"/>
  <c r="AK279" i="7"/>
  <c r="AK280" i="7"/>
  <c r="AK281" i="7"/>
  <c r="AK282" i="7"/>
  <c r="AK283" i="7"/>
  <c r="AK284" i="7"/>
  <c r="AK285" i="7"/>
  <c r="AK286" i="7"/>
  <c r="AK287" i="7"/>
  <c r="AK288" i="7"/>
  <c r="AK289" i="7"/>
  <c r="AK290" i="7"/>
  <c r="AK291" i="7"/>
  <c r="AK292" i="7"/>
  <c r="AK293" i="7"/>
  <c r="AK294" i="7"/>
  <c r="AK295" i="7"/>
  <c r="AK296" i="7"/>
  <c r="AK297" i="7"/>
  <c r="AK298" i="7"/>
  <c r="AK299" i="7"/>
  <c r="AK300" i="7"/>
  <c r="AK301" i="7"/>
  <c r="AK302" i="7"/>
  <c r="AK303" i="7"/>
  <c r="AK304" i="7"/>
  <c r="AK305" i="7"/>
  <c r="AK306" i="7"/>
  <c r="AK307" i="7"/>
  <c r="AK308" i="7"/>
  <c r="AL308" i="7" s="1"/>
  <c r="AK309" i="7"/>
  <c r="AL309" i="7" s="1"/>
  <c r="AK310" i="7"/>
  <c r="AL310" i="7" s="1"/>
  <c r="AK311" i="7"/>
  <c r="AL311" i="7" s="1"/>
  <c r="AK312" i="7"/>
  <c r="AK313" i="7"/>
  <c r="AK314" i="7"/>
  <c r="AK315" i="7"/>
  <c r="AL315" i="7" s="1"/>
  <c r="AK316" i="7"/>
  <c r="AK317" i="7"/>
  <c r="AK318" i="7"/>
  <c r="AL318" i="7" s="1"/>
  <c r="AK319" i="7"/>
  <c r="AL319" i="7" s="1"/>
  <c r="AK320" i="7"/>
  <c r="AL320" i="7" s="1"/>
  <c r="AK321" i="7"/>
  <c r="AL321" i="7" s="1"/>
  <c r="AK322" i="7"/>
  <c r="AK323" i="7"/>
  <c r="AK324" i="7"/>
  <c r="AK325" i="7"/>
  <c r="AK326" i="7"/>
  <c r="AL326" i="7" s="1"/>
  <c r="AK327" i="7"/>
  <c r="AK328" i="7"/>
  <c r="AK329" i="7"/>
  <c r="AL329" i="7" s="1"/>
  <c r="AK330" i="7"/>
  <c r="AL330" i="7" s="1"/>
  <c r="AK331" i="7"/>
  <c r="AL331" i="7" s="1"/>
  <c r="AK332" i="7"/>
  <c r="AK333" i="7"/>
  <c r="AK334" i="7"/>
  <c r="AK335" i="7"/>
  <c r="AK336" i="7"/>
  <c r="AK337" i="7"/>
  <c r="AL337" i="7" s="1"/>
  <c r="AK338" i="7"/>
  <c r="AK339" i="7"/>
  <c r="AK340" i="7"/>
  <c r="AL340" i="7" s="1"/>
  <c r="AK341" i="7"/>
  <c r="AL341" i="7" s="1"/>
  <c r="AK342" i="7"/>
  <c r="AK343" i="7"/>
  <c r="AK344" i="7"/>
  <c r="AK345" i="7"/>
  <c r="AK346" i="7"/>
  <c r="AK347" i="7"/>
  <c r="AK348" i="7"/>
  <c r="AK349" i="7"/>
  <c r="AK350" i="7"/>
  <c r="AK351" i="7"/>
  <c r="AL351" i="7" s="1"/>
  <c r="AK352" i="7"/>
  <c r="AK353" i="7"/>
  <c r="AK354" i="7"/>
  <c r="AK355" i="7"/>
  <c r="AK356" i="7"/>
  <c r="AK357" i="7"/>
  <c r="AK358" i="7"/>
  <c r="AK359" i="7"/>
  <c r="AK360" i="7"/>
  <c r="AK361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J245" i="7" s="1"/>
  <c r="AI246" i="7"/>
  <c r="AJ246" i="7" s="1"/>
  <c r="AI247" i="7"/>
  <c r="AJ247" i="7" s="1"/>
  <c r="AI248" i="7"/>
  <c r="AJ248" i="7" s="1"/>
  <c r="AI249" i="7"/>
  <c r="AJ249" i="7" s="1"/>
  <c r="AI250" i="7"/>
  <c r="AJ250" i="7" s="1"/>
  <c r="AI251" i="7"/>
  <c r="AI252" i="7"/>
  <c r="AI253" i="7"/>
  <c r="AI254" i="7"/>
  <c r="AI255" i="7"/>
  <c r="AI256" i="7"/>
  <c r="AJ256" i="7" s="1"/>
  <c r="AI257" i="7"/>
  <c r="AJ257" i="7" s="1"/>
  <c r="AI258" i="7"/>
  <c r="AJ258" i="7" s="1"/>
  <c r="AI259" i="7"/>
  <c r="AJ259" i="7" s="1"/>
  <c r="AI260" i="7"/>
  <c r="AJ260" i="7" s="1"/>
  <c r="AI261" i="7"/>
  <c r="AJ261" i="7" s="1"/>
  <c r="AI262" i="7"/>
  <c r="AI263" i="7"/>
  <c r="AI264" i="7"/>
  <c r="AI265" i="7"/>
  <c r="AI266" i="7"/>
  <c r="AI267" i="7"/>
  <c r="AJ267" i="7" s="1"/>
  <c r="AI268" i="7"/>
  <c r="AJ268" i="7" s="1"/>
  <c r="AI269" i="7"/>
  <c r="AJ269" i="7" s="1"/>
  <c r="AI270" i="7"/>
  <c r="AJ270" i="7" s="1"/>
  <c r="AI271" i="7"/>
  <c r="AJ271" i="7" s="1"/>
  <c r="AI272" i="7"/>
  <c r="AI273" i="7"/>
  <c r="AI274" i="7"/>
  <c r="AI275" i="7"/>
  <c r="AI276" i="7"/>
  <c r="AI277" i="7"/>
  <c r="AI278" i="7"/>
  <c r="AJ278" i="7" s="1"/>
  <c r="AI279" i="7"/>
  <c r="AI280" i="7"/>
  <c r="AJ280" i="7" s="1"/>
  <c r="AI281" i="7"/>
  <c r="AJ281" i="7" s="1"/>
  <c r="AI282" i="7"/>
  <c r="AI283" i="7"/>
  <c r="AI284" i="7"/>
  <c r="AI285" i="7"/>
  <c r="AI286" i="7"/>
  <c r="AI287" i="7"/>
  <c r="AI288" i="7"/>
  <c r="AI289" i="7"/>
  <c r="AJ289" i="7" s="1"/>
  <c r="AI290" i="7"/>
  <c r="AI291" i="7"/>
  <c r="AJ291" i="7" s="1"/>
  <c r="AI292" i="7"/>
  <c r="AI293" i="7"/>
  <c r="AI294" i="7"/>
  <c r="AI295" i="7"/>
  <c r="AI296" i="7"/>
  <c r="AI297" i="7"/>
  <c r="AI298" i="7"/>
  <c r="AI299" i="7"/>
  <c r="AI300" i="7"/>
  <c r="AJ300" i="7" s="1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J325" i="7" s="1"/>
  <c r="AI326" i="7"/>
  <c r="AJ326" i="7" s="1"/>
  <c r="AI327" i="7"/>
  <c r="AJ327" i="7" s="1"/>
  <c r="AI328" i="7"/>
  <c r="AJ328" i="7" s="1"/>
  <c r="AI329" i="7"/>
  <c r="AJ329" i="7" s="1"/>
  <c r="AI330" i="7"/>
  <c r="AJ330" i="7" s="1"/>
  <c r="AI331" i="7"/>
  <c r="AJ331" i="7" s="1"/>
  <c r="AI332" i="7"/>
  <c r="AI333" i="7"/>
  <c r="AI334" i="7"/>
  <c r="AI335" i="7"/>
  <c r="AI336" i="7"/>
  <c r="AJ336" i="7" s="1"/>
  <c r="AI337" i="7"/>
  <c r="AJ337" i="7" s="1"/>
  <c r="AI338" i="7"/>
  <c r="AJ338" i="7" s="1"/>
  <c r="AI339" i="7"/>
  <c r="AJ339" i="7" s="1"/>
  <c r="AI340" i="7"/>
  <c r="AJ340" i="7" s="1"/>
  <c r="AI341" i="7"/>
  <c r="AJ341" i="7" s="1"/>
  <c r="AI342" i="7"/>
  <c r="AI343" i="7"/>
  <c r="AI344" i="7"/>
  <c r="AI345" i="7"/>
  <c r="AI346" i="7"/>
  <c r="AI347" i="7"/>
  <c r="AJ347" i="7" s="1"/>
  <c r="AI348" i="7"/>
  <c r="AI349" i="7"/>
  <c r="AI350" i="7"/>
  <c r="AI351" i="7"/>
  <c r="AI352" i="7"/>
  <c r="AI353" i="7"/>
  <c r="AI354" i="7"/>
  <c r="AI355" i="7"/>
  <c r="AI356" i="7"/>
  <c r="AI357" i="7"/>
  <c r="AI358" i="7"/>
  <c r="AJ358" i="7" s="1"/>
  <c r="AI359" i="7"/>
  <c r="AI360" i="7"/>
  <c r="AI361" i="7"/>
  <c r="AK2" i="7"/>
  <c r="AI2" i="7"/>
  <c r="AP484" i="7" a="1"/>
  <c r="AP484" i="7" s="1"/>
  <c r="AP493" i="7"/>
  <c r="AP494" i="7"/>
  <c r="AP495" i="7"/>
  <c r="AP505" i="7"/>
  <c r="AP506" i="7"/>
  <c r="AP507" i="7"/>
  <c r="AP517" i="7"/>
  <c r="AP518" i="7"/>
  <c r="AP519" i="7"/>
  <c r="AP529" i="7"/>
  <c r="AP530" i="7"/>
  <c r="AP531" i="7"/>
  <c r="AP541" i="7"/>
  <c r="AP542" i="7"/>
  <c r="AP543" i="7"/>
  <c r="AP553" i="7"/>
  <c r="AP554" i="7"/>
  <c r="AP555" i="7"/>
  <c r="AP565" i="7"/>
  <c r="AP566" i="7"/>
  <c r="AP567" i="7"/>
  <c r="AP577" i="7"/>
  <c r="AP578" i="7"/>
  <c r="AP579" i="7"/>
  <c r="AP589" i="7"/>
  <c r="AP590" i="7"/>
  <c r="AP591" i="7"/>
  <c r="AO484" i="7" a="1"/>
  <c r="AO484" i="7" s="1"/>
  <c r="AP576" i="2" a="1"/>
  <c r="AP576" i="2" s="1"/>
  <c r="AG342" i="7"/>
  <c r="AF351" i="7" s="1"/>
  <c r="AE342" i="7"/>
  <c r="AD351" i="7" s="1"/>
  <c r="AG332" i="7"/>
  <c r="AF341" i="7" s="1"/>
  <c r="AF332" i="7"/>
  <c r="AE332" i="7"/>
  <c r="AD341" i="7" s="1"/>
  <c r="AG322" i="7"/>
  <c r="AF331" i="7" s="1"/>
  <c r="AE322" i="7"/>
  <c r="AD331" i="7" s="1"/>
  <c r="AD321" i="7"/>
  <c r="AG312" i="7"/>
  <c r="AF320" i="7" s="1"/>
  <c r="AE312" i="7"/>
  <c r="AD320" i="7" s="1"/>
  <c r="AD310" i="7"/>
  <c r="AD306" i="7"/>
  <c r="AF304" i="7"/>
  <c r="AG302" i="7"/>
  <c r="AF309" i="7" s="1"/>
  <c r="AE302" i="7"/>
  <c r="AD309" i="7" s="1"/>
  <c r="AF301" i="7"/>
  <c r="AF300" i="7"/>
  <c r="AF299" i="7"/>
  <c r="AF297" i="7"/>
  <c r="AF296" i="7"/>
  <c r="AF295" i="7"/>
  <c r="AF294" i="7"/>
  <c r="AF293" i="7"/>
  <c r="AG292" i="7"/>
  <c r="AF298" i="7" s="1"/>
  <c r="AE292" i="7"/>
  <c r="AD298" i="7" s="1"/>
  <c r="AD290" i="7"/>
  <c r="AD288" i="7"/>
  <c r="AD284" i="7"/>
  <c r="AD283" i="7"/>
  <c r="AG282" i="7"/>
  <c r="AF287" i="7" s="1"/>
  <c r="AE282" i="7"/>
  <c r="AD287" i="7" s="1"/>
  <c r="AF281" i="7"/>
  <c r="AF277" i="7"/>
  <c r="AF275" i="7"/>
  <c r="AG272" i="7"/>
  <c r="AF276" i="7" s="1"/>
  <c r="AE272" i="7"/>
  <c r="AD276" i="7" s="1"/>
  <c r="AF270" i="7"/>
  <c r="AD268" i="7"/>
  <c r="AF266" i="7"/>
  <c r="AD266" i="7"/>
  <c r="AF264" i="7"/>
  <c r="AG262" i="7"/>
  <c r="AF271" i="7" s="1"/>
  <c r="AF262" i="7"/>
  <c r="AE262" i="7"/>
  <c r="AD271" i="7" s="1"/>
  <c r="AG352" i="7"/>
  <c r="AF361" i="7" s="1"/>
  <c r="AE352" i="7"/>
  <c r="AD361" i="7" s="1"/>
  <c r="AD257" i="7"/>
  <c r="AF256" i="7"/>
  <c r="AD256" i="7"/>
  <c r="AG252" i="7"/>
  <c r="AF261" i="7" s="1"/>
  <c r="AE252" i="7"/>
  <c r="AD261" i="7" s="1"/>
  <c r="AD252" i="7"/>
  <c r="AF246" i="7"/>
  <c r="AD246" i="7"/>
  <c r="AG242" i="7"/>
  <c r="AF251" i="7" s="1"/>
  <c r="AE242" i="7"/>
  <c r="AD251" i="7" s="1"/>
  <c r="AQ576" i="2" a="1"/>
  <c r="AQ576" i="2" s="1"/>
  <c r="AK676" i="2"/>
  <c r="AI676" i="2"/>
  <c r="AH676" i="2" a="1"/>
  <c r="AH677" i="2" s="1"/>
  <c r="AG676" i="2"/>
  <c r="AF676" i="2" s="1" a="1"/>
  <c r="AE676" i="2"/>
  <c r="AD676" i="2" s="1" a="1"/>
  <c r="AD676" i="2" s="1"/>
  <c r="AK666" i="2"/>
  <c r="AJ666" i="2" s="1" a="1"/>
  <c r="AI666" i="2"/>
  <c r="AH666" i="2" s="1" a="1"/>
  <c r="AG666" i="2"/>
  <c r="AF666" i="2" s="1" a="1"/>
  <c r="AE666" i="2"/>
  <c r="AD666" i="2" s="1" a="1"/>
  <c r="AD666" i="2" s="1"/>
  <c r="AK656" i="2"/>
  <c r="AJ656" i="2" s="1" a="1"/>
  <c r="AI656" i="2"/>
  <c r="AH656" i="2" s="1" a="1"/>
  <c r="AG656" i="2"/>
  <c r="AF656" i="2" s="1" a="1"/>
  <c r="AE656" i="2"/>
  <c r="AD656" i="2" s="1" a="1"/>
  <c r="AD656" i="2" s="1"/>
  <c r="AK646" i="2"/>
  <c r="AJ646" i="2" s="1" a="1"/>
  <c r="AI646" i="2"/>
  <c r="AH646" i="2" s="1" a="1"/>
  <c r="AG646" i="2"/>
  <c r="AF646" i="2" s="1" a="1"/>
  <c r="AE646" i="2"/>
  <c r="AD646" i="2" s="1" a="1"/>
  <c r="AD646" i="2" s="1"/>
  <c r="AK636" i="2"/>
  <c r="AJ636" i="2" s="1" a="1"/>
  <c r="AI636" i="2"/>
  <c r="AH636" i="2" s="1" a="1"/>
  <c r="AG636" i="2"/>
  <c r="AF636" i="2" s="1" a="1"/>
  <c r="AE636" i="2"/>
  <c r="AD636" i="2" s="1" a="1"/>
  <c r="AD636" i="2" s="1"/>
  <c r="AK626" i="2"/>
  <c r="AJ626" i="2" s="1" a="1"/>
  <c r="AI626" i="2"/>
  <c r="AH626" i="2" s="1" a="1"/>
  <c r="AH635" i="2" s="1"/>
  <c r="AG626" i="2"/>
  <c r="AF626" i="2" s="1" a="1"/>
  <c r="AE626" i="2"/>
  <c r="AD626" i="2" s="1" a="1"/>
  <c r="AD626" i="2" s="1"/>
  <c r="AK616" i="2"/>
  <c r="AJ616" i="2" s="1" a="1"/>
  <c r="AI616" i="2"/>
  <c r="AH616" i="2" s="1" a="1"/>
  <c r="AG616" i="2"/>
  <c r="AF616" i="2" s="1" a="1"/>
  <c r="AE616" i="2"/>
  <c r="AD616" i="2" s="1" a="1"/>
  <c r="AD616" i="2" s="1"/>
  <c r="AK606" i="2"/>
  <c r="AJ606" i="2" a="1"/>
  <c r="AI606" i="2"/>
  <c r="AH606" i="2" s="1" a="1"/>
  <c r="AG606" i="2"/>
  <c r="AF606" i="2" s="1" a="1"/>
  <c r="AE606" i="2"/>
  <c r="AD606" i="2" s="1" a="1"/>
  <c r="AD606" i="2" s="1"/>
  <c r="AK596" i="2"/>
  <c r="AJ596" i="2" s="1" a="1"/>
  <c r="AJ605" i="2" s="1"/>
  <c r="AI596" i="2"/>
  <c r="AH596" i="2" s="1" a="1"/>
  <c r="AG596" i="2"/>
  <c r="AF596" i="2" s="1" a="1"/>
  <c r="AF605" i="2" s="1"/>
  <c r="AE596" i="2"/>
  <c r="AD596" i="2" s="1" a="1"/>
  <c r="AD596" i="2" s="1"/>
  <c r="AK586" i="2"/>
  <c r="AJ586" i="2" s="1" a="1"/>
  <c r="AI586" i="2"/>
  <c r="AH586" i="2" s="1" a="1"/>
  <c r="AG586" i="2"/>
  <c r="AF586" i="2" s="1" a="1"/>
  <c r="AE586" i="2"/>
  <c r="AD586" i="2" s="1" a="1"/>
  <c r="AD586" i="2" s="1"/>
  <c r="AK576" i="2"/>
  <c r="AJ576" i="2" s="1" a="1"/>
  <c r="AI576" i="2"/>
  <c r="AH576" i="2" s="1" a="1"/>
  <c r="AG576" i="2"/>
  <c r="AF576" i="2" s="1" a="1"/>
  <c r="AE576" i="2"/>
  <c r="AD576" i="2" s="1" a="1"/>
  <c r="AD576" i="2" s="1"/>
  <c r="AK564" i="2"/>
  <c r="AJ564" i="2" s="1" a="1"/>
  <c r="AI564" i="2"/>
  <c r="AH564" i="2" s="1" a="1"/>
  <c r="AH573" i="2" s="1"/>
  <c r="AG564" i="2"/>
  <c r="AF564" i="2" s="1" a="1"/>
  <c r="AE564" i="2"/>
  <c r="AD564" i="2" s="1" a="1"/>
  <c r="AD564" i="2" s="1"/>
  <c r="AK444" i="2"/>
  <c r="AJ444" i="2" s="1" a="1"/>
  <c r="AJ451" i="2" s="1"/>
  <c r="AI444" i="2"/>
  <c r="AH444" i="2" s="1" a="1"/>
  <c r="AH451" i="2" s="1"/>
  <c r="AG444" i="2"/>
  <c r="AF444" i="2" s="1" a="1"/>
  <c r="AF451" i="2" s="1"/>
  <c r="AE444" i="2"/>
  <c r="AD444" i="2" s="1" a="1"/>
  <c r="AD444" i="2" s="1"/>
  <c r="AK434" i="2"/>
  <c r="AJ434" i="2" s="1" a="1"/>
  <c r="AJ443" i="2" s="1"/>
  <c r="AI434" i="2"/>
  <c r="AH434" i="2" s="1" a="1"/>
  <c r="AH443" i="2" s="1"/>
  <c r="AG434" i="2"/>
  <c r="AF434" i="2" s="1" a="1"/>
  <c r="AE434" i="2"/>
  <c r="AD434" i="2" s="1" a="1"/>
  <c r="AD434" i="2" s="1"/>
  <c r="AK424" i="2"/>
  <c r="AJ424" i="2" s="1" a="1"/>
  <c r="AJ425" i="2" s="1"/>
  <c r="AI424" i="2"/>
  <c r="AH424" i="2" s="1" a="1"/>
  <c r="AG424" i="2"/>
  <c r="AF424" i="2" s="1" a="1"/>
  <c r="AE424" i="2"/>
  <c r="AD424" i="2" s="1" a="1"/>
  <c r="AD424" i="2" s="1"/>
  <c r="AK394" i="2"/>
  <c r="AJ394" i="2" s="1" a="1"/>
  <c r="AJ403" i="2" s="1"/>
  <c r="AI394" i="2"/>
  <c r="AH394" i="2" s="1" a="1"/>
  <c r="AH403" i="2" s="1"/>
  <c r="AG394" i="2"/>
  <c r="AF394" i="2" s="1" a="1"/>
  <c r="AF403" i="2" s="1"/>
  <c r="AE394" i="2"/>
  <c r="AD394" i="2" s="1" a="1"/>
  <c r="AD394" i="2" s="1"/>
  <c r="AK384" i="2"/>
  <c r="AJ384" i="2" s="1" a="1"/>
  <c r="AI384" i="2"/>
  <c r="AH384" i="2" s="1" a="1"/>
  <c r="AG384" i="2"/>
  <c r="AF384" i="2" s="1" a="1"/>
  <c r="AE384" i="2"/>
  <c r="AD384" i="2" s="1" a="1"/>
  <c r="AD384" i="2" s="1"/>
  <c r="AK374" i="2"/>
  <c r="AJ374" i="2" s="1" a="1"/>
  <c r="AI374" i="2"/>
  <c r="AH374" i="2" s="1" a="1"/>
  <c r="AG374" i="2"/>
  <c r="AF374" i="2" s="1" a="1"/>
  <c r="AE374" i="2"/>
  <c r="AD374" i="2" s="1" a="1"/>
  <c r="AD374" i="2" s="1"/>
  <c r="AK344" i="2"/>
  <c r="AJ344" i="2" s="1" a="1"/>
  <c r="AI344" i="2"/>
  <c r="AH344" i="2" s="1" a="1"/>
  <c r="AH345" i="2" s="1"/>
  <c r="AG344" i="2"/>
  <c r="AF344" i="2" s="1" a="1"/>
  <c r="AE344" i="2"/>
  <c r="AD344" i="2" s="1" a="1"/>
  <c r="AD344" i="2" s="1"/>
  <c r="AK334" i="2"/>
  <c r="AJ334" i="2" s="1" a="1"/>
  <c r="AJ343" i="2" s="1"/>
  <c r="AI334" i="2"/>
  <c r="AH334" i="2" a="1"/>
  <c r="AH343" i="2" s="1"/>
  <c r="AG334" i="2"/>
  <c r="AF334" i="2" s="1" a="1"/>
  <c r="AE334" i="2"/>
  <c r="AD334" i="2" s="1" a="1"/>
  <c r="AD334" i="2" s="1"/>
  <c r="AK324" i="2"/>
  <c r="AJ324" i="2" s="1" a="1"/>
  <c r="AI324" i="2"/>
  <c r="AH324" i="2" s="1" a="1"/>
  <c r="AG324" i="2"/>
  <c r="AF324" i="2" s="1" a="1"/>
  <c r="AE324" i="2"/>
  <c r="AD324" i="2" s="1" a="1"/>
  <c r="AD324" i="2" s="1"/>
  <c r="AM2" i="2"/>
  <c r="AF206" i="7"/>
  <c r="AG232" i="7"/>
  <c r="AF233" i="7" s="1"/>
  <c r="AE232" i="7"/>
  <c r="AD241" i="7" s="1"/>
  <c r="AG222" i="7"/>
  <c r="AF222" i="7" s="1"/>
  <c r="AE222" i="7"/>
  <c r="AD228" i="7" s="1"/>
  <c r="AG212" i="7"/>
  <c r="AF221" i="7" s="1"/>
  <c r="AE212" i="7"/>
  <c r="AD216" i="7" s="1"/>
  <c r="AG202" i="7"/>
  <c r="AF209" i="7" s="1"/>
  <c r="AE202" i="7"/>
  <c r="AD204" i="7" s="1"/>
  <c r="AG192" i="7"/>
  <c r="AF197" i="7" s="1"/>
  <c r="AE192" i="7"/>
  <c r="AD192" i="7" s="1"/>
  <c r="AG182" i="7"/>
  <c r="AF185" i="7" s="1"/>
  <c r="AE182" i="7"/>
  <c r="AD182" i="7" s="1"/>
  <c r="AG172" i="7"/>
  <c r="AF173" i="7" s="1"/>
  <c r="AE172" i="7"/>
  <c r="AD180" i="7" s="1"/>
  <c r="AG162" i="7"/>
  <c r="AF162" i="7" s="1"/>
  <c r="AE162" i="7"/>
  <c r="AD168" i="7" s="1"/>
  <c r="AG152" i="7"/>
  <c r="AF161" i="7" s="1"/>
  <c r="AE152" i="7"/>
  <c r="AD156" i="7" s="1"/>
  <c r="AG142" i="7"/>
  <c r="AF149" i="7" s="1"/>
  <c r="AE142" i="7"/>
  <c r="AD144" i="7" s="1"/>
  <c r="AG132" i="7"/>
  <c r="AF137" i="7" s="1"/>
  <c r="AE132" i="7"/>
  <c r="AD132" i="7" s="1"/>
  <c r="AG122" i="7"/>
  <c r="AF125" i="7" s="1"/>
  <c r="AE122" i="7"/>
  <c r="AD122" i="7" s="1"/>
  <c r="AG112" i="7"/>
  <c r="AF113" i="7" s="1"/>
  <c r="AE112" i="7"/>
  <c r="AD120" i="7" s="1"/>
  <c r="AG102" i="7"/>
  <c r="AF102" i="7" s="1"/>
  <c r="AE102" i="7"/>
  <c r="AD108" i="7" s="1"/>
  <c r="AG92" i="7"/>
  <c r="AF101" i="7" s="1"/>
  <c r="AE92" i="7"/>
  <c r="AD96" i="7" s="1"/>
  <c r="AG82" i="7"/>
  <c r="AF89" i="7" s="1"/>
  <c r="AE82" i="7"/>
  <c r="AD84" i="7" s="1"/>
  <c r="AG72" i="7"/>
  <c r="AF77" i="7" s="1"/>
  <c r="AE72" i="7"/>
  <c r="AD72" i="7" s="1"/>
  <c r="AG62" i="7"/>
  <c r="AF65" i="7" s="1"/>
  <c r="AE62" i="7"/>
  <c r="AD62" i="7" s="1"/>
  <c r="AG52" i="7"/>
  <c r="AF53" i="7" s="1"/>
  <c r="AE52" i="7"/>
  <c r="AD60" i="7" s="1"/>
  <c r="AG42" i="7"/>
  <c r="AF42" i="7" s="1"/>
  <c r="AE42" i="7"/>
  <c r="AD48" i="7" s="1"/>
  <c r="AG32" i="7"/>
  <c r="AF41" i="7" s="1"/>
  <c r="AE32" i="7"/>
  <c r="AD36" i="7" s="1"/>
  <c r="AG22" i="7"/>
  <c r="AF29" i="7" s="1"/>
  <c r="AE22" i="7"/>
  <c r="AD24" i="7" s="1"/>
  <c r="AG12" i="7"/>
  <c r="AF17" i="7" s="1"/>
  <c r="AE12" i="7"/>
  <c r="AD21" i="7" s="1"/>
  <c r="AG2" i="7"/>
  <c r="AF10" i="7" s="1"/>
  <c r="AE2" i="7"/>
  <c r="AD8" i="7" s="1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Q314" i="2"/>
  <c r="AQ315" i="2"/>
  <c r="AQ316" i="2"/>
  <c r="AQ317" i="2"/>
  <c r="AQ318" i="2"/>
  <c r="AQ319" i="2"/>
  <c r="AQ320" i="2"/>
  <c r="AQ321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8" i="2"/>
  <c r="AP259" i="2"/>
  <c r="AP260" i="2"/>
  <c r="AP261" i="2"/>
  <c r="AP262" i="2"/>
  <c r="AP263" i="2"/>
  <c r="AP264" i="2"/>
  <c r="AP265" i="2"/>
  <c r="AP266" i="2"/>
  <c r="AP267" i="2"/>
  <c r="AP268" i="2"/>
  <c r="AP269" i="2"/>
  <c r="AP270" i="2"/>
  <c r="AP271" i="2"/>
  <c r="AP272" i="2"/>
  <c r="AP273" i="2"/>
  <c r="AP274" i="2"/>
  <c r="AP275" i="2"/>
  <c r="AP276" i="2"/>
  <c r="AP277" i="2"/>
  <c r="AP278" i="2"/>
  <c r="AP279" i="2"/>
  <c r="AP280" i="2"/>
  <c r="AP281" i="2"/>
  <c r="AP282" i="2"/>
  <c r="AP283" i="2"/>
  <c r="AP284" i="2"/>
  <c r="AP285" i="2"/>
  <c r="AP286" i="2"/>
  <c r="AP287" i="2"/>
  <c r="AP288" i="2"/>
  <c r="AP289" i="2"/>
  <c r="AP290" i="2"/>
  <c r="AP291" i="2"/>
  <c r="AP292" i="2"/>
  <c r="AP293" i="2"/>
  <c r="AP294" i="2"/>
  <c r="AP295" i="2"/>
  <c r="AP296" i="2"/>
  <c r="AP297" i="2"/>
  <c r="AP298" i="2"/>
  <c r="AP299" i="2"/>
  <c r="AP300" i="2"/>
  <c r="AP301" i="2"/>
  <c r="AP302" i="2"/>
  <c r="AP303" i="2"/>
  <c r="AP304" i="2"/>
  <c r="AP305" i="2"/>
  <c r="AP306" i="2"/>
  <c r="AP307" i="2"/>
  <c r="AP308" i="2"/>
  <c r="AP309" i="2"/>
  <c r="AP310" i="2"/>
  <c r="AP311" i="2"/>
  <c r="AP312" i="2"/>
  <c r="AP313" i="2"/>
  <c r="AP314" i="2"/>
  <c r="AP315" i="2"/>
  <c r="AP316" i="2"/>
  <c r="AP317" i="2"/>
  <c r="AP318" i="2"/>
  <c r="AP319" i="2"/>
  <c r="AP320" i="2"/>
  <c r="AP321" i="2"/>
  <c r="AQ242" i="2"/>
  <c r="AP242" i="2"/>
  <c r="AG232" i="2"/>
  <c r="AG222" i="2"/>
  <c r="AF231" i="2" s="1"/>
  <c r="AG212" i="2"/>
  <c r="AF221" i="2" s="1"/>
  <c r="AG202" i="2"/>
  <c r="AF210" i="2" s="1"/>
  <c r="AG192" i="2"/>
  <c r="AF199" i="2" s="1"/>
  <c r="AG182" i="2"/>
  <c r="AF191" i="2" s="1"/>
  <c r="AG172" i="2"/>
  <c r="AF181" i="2" s="1"/>
  <c r="AG162" i="2"/>
  <c r="AF171" i="2" s="1"/>
  <c r="AG152" i="2"/>
  <c r="AF161" i="2" s="1"/>
  <c r="AG142" i="2"/>
  <c r="AF151" i="2" s="1"/>
  <c r="AG132" i="2"/>
  <c r="AF133" i="2" s="1"/>
  <c r="AG122" i="2"/>
  <c r="AF131" i="2" s="1"/>
  <c r="AG112" i="2"/>
  <c r="AF121" i="2" s="1"/>
  <c r="AG102" i="2"/>
  <c r="AF111" i="2" s="1"/>
  <c r="AG92" i="2"/>
  <c r="AF101" i="2" s="1"/>
  <c r="AG82" i="2"/>
  <c r="AF91" i="2" s="1"/>
  <c r="AG72" i="2"/>
  <c r="AF81" i="2" s="1"/>
  <c r="AG62" i="2"/>
  <c r="AF65" i="2" s="1"/>
  <c r="AG52" i="2"/>
  <c r="AF61" i="2" s="1"/>
  <c r="AG42" i="2"/>
  <c r="AF51" i="2" s="1"/>
  <c r="AG32" i="2"/>
  <c r="AG22" i="2"/>
  <c r="AF31" i="2" s="1"/>
  <c r="AG12" i="2"/>
  <c r="AF21" i="2" s="1"/>
  <c r="AM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L3" i="2"/>
  <c r="AL4" i="2"/>
  <c r="AO4" i="2" s="1"/>
  <c r="AL5" i="2"/>
  <c r="AO5" i="2" s="1"/>
  <c r="AL6" i="2"/>
  <c r="AL7" i="2"/>
  <c r="AL8" i="2"/>
  <c r="AL9" i="2"/>
  <c r="AL10" i="2"/>
  <c r="AL11" i="2"/>
  <c r="AL12" i="2"/>
  <c r="AO12" i="2" s="1"/>
  <c r="AL13" i="2"/>
  <c r="AL14" i="2"/>
  <c r="AO14" i="2" s="1"/>
  <c r="AL15" i="2"/>
  <c r="AL16" i="2"/>
  <c r="AO16" i="2" s="1"/>
  <c r="AL17" i="2"/>
  <c r="AO17" i="2" s="1"/>
  <c r="AL18" i="2"/>
  <c r="AL19" i="2"/>
  <c r="AL20" i="2"/>
  <c r="AL21" i="2"/>
  <c r="AL22" i="2"/>
  <c r="AN22" i="2" s="1"/>
  <c r="AL23" i="2"/>
  <c r="AL24" i="2"/>
  <c r="AO24" i="2" s="1"/>
  <c r="AL25" i="2"/>
  <c r="AL26" i="2"/>
  <c r="AL27" i="2"/>
  <c r="AL28" i="2"/>
  <c r="AO28" i="2" s="1"/>
  <c r="AL29" i="2"/>
  <c r="AO29" i="2" s="1"/>
  <c r="AL30" i="2"/>
  <c r="AL31" i="2"/>
  <c r="AL32" i="2"/>
  <c r="AN32" i="2" s="1"/>
  <c r="AL33" i="2"/>
  <c r="AL34" i="2"/>
  <c r="AL35" i="2"/>
  <c r="AL36" i="2"/>
  <c r="AO36" i="2" s="1"/>
  <c r="AL37" i="2"/>
  <c r="AL38" i="2"/>
  <c r="AL39" i="2"/>
  <c r="AL40" i="2"/>
  <c r="AO40" i="2" s="1"/>
  <c r="AL41" i="2"/>
  <c r="AO41" i="2" s="1"/>
  <c r="AL42" i="2"/>
  <c r="AN42" i="2" s="1"/>
  <c r="AL43" i="2"/>
  <c r="AL44" i="2"/>
  <c r="AL45" i="2"/>
  <c r="AL46" i="2"/>
  <c r="AL47" i="2"/>
  <c r="AL48" i="2"/>
  <c r="AO48" i="2" s="1"/>
  <c r="AL49" i="2"/>
  <c r="AL50" i="2"/>
  <c r="AL51" i="2"/>
  <c r="AL52" i="2"/>
  <c r="AO52" i="2" s="1"/>
  <c r="AL53" i="2"/>
  <c r="AO53" i="2" s="1"/>
  <c r="AL54" i="2"/>
  <c r="AL55" i="2"/>
  <c r="AL56" i="2"/>
  <c r="AL57" i="2"/>
  <c r="AL58" i="2"/>
  <c r="AL59" i="2"/>
  <c r="AL60" i="2"/>
  <c r="AO60" i="2" s="1"/>
  <c r="AL61" i="2"/>
  <c r="AL62" i="2"/>
  <c r="AN62" i="2" s="1"/>
  <c r="AL63" i="2"/>
  <c r="AL64" i="2"/>
  <c r="AO64" i="2" s="1"/>
  <c r="AL65" i="2"/>
  <c r="AO65" i="2" s="1"/>
  <c r="AL66" i="2"/>
  <c r="AL67" i="2"/>
  <c r="AL68" i="2"/>
  <c r="AL69" i="2"/>
  <c r="AL70" i="2"/>
  <c r="AL71" i="2"/>
  <c r="AL72" i="2"/>
  <c r="AO72" i="2" s="1"/>
  <c r="AL73" i="2"/>
  <c r="AL74" i="2"/>
  <c r="AL75" i="2"/>
  <c r="AL76" i="2"/>
  <c r="AO76" i="2" s="1"/>
  <c r="AL77" i="2"/>
  <c r="AO77" i="2" s="1"/>
  <c r="AL78" i="2"/>
  <c r="AL79" i="2"/>
  <c r="AL80" i="2"/>
  <c r="AL81" i="2"/>
  <c r="AL82" i="2"/>
  <c r="AN82" i="2" s="1"/>
  <c r="AL83" i="2"/>
  <c r="AL84" i="2"/>
  <c r="AO84" i="2" s="1"/>
  <c r="AL85" i="2"/>
  <c r="AL86" i="2"/>
  <c r="AL87" i="2"/>
  <c r="AL88" i="2"/>
  <c r="AO88" i="2" s="1"/>
  <c r="AL89" i="2"/>
  <c r="AO89" i="2" s="1"/>
  <c r="AL90" i="2"/>
  <c r="AL91" i="2"/>
  <c r="AL92" i="2"/>
  <c r="AN92" i="2" s="1"/>
  <c r="AL93" i="2"/>
  <c r="AL94" i="2"/>
  <c r="AL95" i="2"/>
  <c r="AL96" i="2"/>
  <c r="AO96" i="2" s="1"/>
  <c r="AL97" i="2"/>
  <c r="AL98" i="2"/>
  <c r="AL99" i="2"/>
  <c r="AL100" i="2"/>
  <c r="AO100" i="2" s="1"/>
  <c r="AL101" i="2"/>
  <c r="AO101" i="2" s="1"/>
  <c r="AL102" i="2"/>
  <c r="AN102" i="2" s="1"/>
  <c r="AL103" i="2"/>
  <c r="AL104" i="2"/>
  <c r="AL105" i="2"/>
  <c r="AL106" i="2"/>
  <c r="AL107" i="2"/>
  <c r="AL108" i="2"/>
  <c r="AO108" i="2" s="1"/>
  <c r="AL109" i="2"/>
  <c r="AL110" i="2"/>
  <c r="AL111" i="2"/>
  <c r="AL112" i="2"/>
  <c r="AO112" i="2" s="1"/>
  <c r="AL113" i="2"/>
  <c r="AO113" i="2" s="1"/>
  <c r="AL114" i="2"/>
  <c r="AL115" i="2"/>
  <c r="AL116" i="2"/>
  <c r="AL117" i="2"/>
  <c r="AL118" i="2"/>
  <c r="AL119" i="2"/>
  <c r="AL120" i="2"/>
  <c r="AO120" i="2" s="1"/>
  <c r="AL121" i="2"/>
  <c r="AL122" i="2"/>
  <c r="AN122" i="2" s="1"/>
  <c r="AL123" i="2"/>
  <c r="AL124" i="2"/>
  <c r="AO124" i="2" s="1"/>
  <c r="AL125" i="2"/>
  <c r="AO125" i="2" s="1"/>
  <c r="AL126" i="2"/>
  <c r="AL127" i="2"/>
  <c r="AL128" i="2"/>
  <c r="AL129" i="2"/>
  <c r="AL130" i="2"/>
  <c r="AL131" i="2"/>
  <c r="AL132" i="2"/>
  <c r="AO132" i="2" s="1"/>
  <c r="AL133" i="2"/>
  <c r="AL134" i="2"/>
  <c r="AL135" i="2"/>
  <c r="AL136" i="2"/>
  <c r="AO136" i="2" s="1"/>
  <c r="AL137" i="2"/>
  <c r="AO137" i="2" s="1"/>
  <c r="AL138" i="2"/>
  <c r="AL139" i="2"/>
  <c r="AL140" i="2"/>
  <c r="AL141" i="2"/>
  <c r="AL142" i="2"/>
  <c r="AN142" i="2" s="1"/>
  <c r="AL143" i="2"/>
  <c r="AL144" i="2"/>
  <c r="AO144" i="2" s="1"/>
  <c r="AL145" i="2"/>
  <c r="AL146" i="2"/>
  <c r="AL147" i="2"/>
  <c r="AL148" i="2"/>
  <c r="AO148" i="2" s="1"/>
  <c r="AL149" i="2"/>
  <c r="AO149" i="2" s="1"/>
  <c r="AL150" i="2"/>
  <c r="AL151" i="2"/>
  <c r="AL152" i="2"/>
  <c r="AN152" i="2" s="1"/>
  <c r="AL153" i="2"/>
  <c r="AL154" i="2"/>
  <c r="AL155" i="2"/>
  <c r="AL156" i="2"/>
  <c r="AO156" i="2" s="1"/>
  <c r="AL157" i="2"/>
  <c r="AL158" i="2"/>
  <c r="AL159" i="2"/>
  <c r="AL160" i="2"/>
  <c r="AO160" i="2" s="1"/>
  <c r="AL161" i="2"/>
  <c r="AO161" i="2" s="1"/>
  <c r="AL162" i="2"/>
  <c r="AN162" i="2" s="1"/>
  <c r="AL163" i="2"/>
  <c r="AL164" i="2"/>
  <c r="AL165" i="2"/>
  <c r="AL166" i="2"/>
  <c r="AL167" i="2"/>
  <c r="AL168" i="2"/>
  <c r="AO168" i="2" s="1"/>
  <c r="AL169" i="2"/>
  <c r="AL170" i="2"/>
  <c r="AL171" i="2"/>
  <c r="AL172" i="2"/>
  <c r="AO172" i="2" s="1"/>
  <c r="AL173" i="2"/>
  <c r="AO173" i="2" s="1"/>
  <c r="AL174" i="2"/>
  <c r="AL175" i="2"/>
  <c r="AL176" i="2"/>
  <c r="AL177" i="2"/>
  <c r="AL178" i="2"/>
  <c r="AL179" i="2"/>
  <c r="AL180" i="2"/>
  <c r="AO180" i="2" s="1"/>
  <c r="AL181" i="2"/>
  <c r="AL182" i="2"/>
  <c r="AN182" i="2" s="1"/>
  <c r="AL183" i="2"/>
  <c r="AL184" i="2"/>
  <c r="AO184" i="2" s="1"/>
  <c r="AL185" i="2"/>
  <c r="AO185" i="2" s="1"/>
  <c r="AL186" i="2"/>
  <c r="AL187" i="2"/>
  <c r="AL188" i="2"/>
  <c r="AL189" i="2"/>
  <c r="AL190" i="2"/>
  <c r="AL191" i="2"/>
  <c r="AL192" i="2"/>
  <c r="AO192" i="2" s="1"/>
  <c r="AL193" i="2"/>
  <c r="AL194" i="2"/>
  <c r="AL195" i="2"/>
  <c r="AL196" i="2"/>
  <c r="AO196" i="2" s="1"/>
  <c r="AL197" i="2"/>
  <c r="AO197" i="2" s="1"/>
  <c r="AL198" i="2"/>
  <c r="AL199" i="2"/>
  <c r="AL200" i="2"/>
  <c r="AL201" i="2"/>
  <c r="AL202" i="2"/>
  <c r="AN202" i="2" s="1"/>
  <c r="AL203" i="2"/>
  <c r="AL204" i="2"/>
  <c r="AO204" i="2" s="1"/>
  <c r="AL205" i="2"/>
  <c r="AL206" i="2"/>
  <c r="AL207" i="2"/>
  <c r="AL208" i="2"/>
  <c r="AO208" i="2" s="1"/>
  <c r="AL209" i="2"/>
  <c r="AO209" i="2" s="1"/>
  <c r="AL210" i="2"/>
  <c r="AL211" i="2"/>
  <c r="AL212" i="2"/>
  <c r="AN212" i="2" s="1"/>
  <c r="AL213" i="2"/>
  <c r="AL214" i="2"/>
  <c r="AL215" i="2"/>
  <c r="AL216" i="2"/>
  <c r="AO216" i="2" s="1"/>
  <c r="AL217" i="2"/>
  <c r="AL218" i="2"/>
  <c r="AL219" i="2"/>
  <c r="AL220" i="2"/>
  <c r="AO220" i="2" s="1"/>
  <c r="AL221" i="2"/>
  <c r="AO221" i="2" s="1"/>
  <c r="AL222" i="2"/>
  <c r="AN222" i="2" s="1"/>
  <c r="AL223" i="2"/>
  <c r="AL224" i="2"/>
  <c r="AL225" i="2"/>
  <c r="AL226" i="2"/>
  <c r="AL227" i="2"/>
  <c r="AL228" i="2"/>
  <c r="AO228" i="2" s="1"/>
  <c r="AL229" i="2"/>
  <c r="AL230" i="2"/>
  <c r="AL231" i="2"/>
  <c r="AL232" i="2"/>
  <c r="AO232" i="2" s="1"/>
  <c r="AL233" i="2"/>
  <c r="AO233" i="2" s="1"/>
  <c r="AL234" i="2"/>
  <c r="AL235" i="2"/>
  <c r="AL236" i="2"/>
  <c r="AL237" i="2"/>
  <c r="AL238" i="2"/>
  <c r="AL239" i="2"/>
  <c r="AL240" i="2"/>
  <c r="AO240" i="2" s="1"/>
  <c r="AL241" i="2"/>
  <c r="AL242" i="2"/>
  <c r="AL243" i="2"/>
  <c r="AL244" i="2"/>
  <c r="AO244" i="2" s="1"/>
  <c r="AL245" i="2"/>
  <c r="AO245" i="2" s="1"/>
  <c r="AL246" i="2"/>
  <c r="AL247" i="2"/>
  <c r="AL248" i="2"/>
  <c r="AL249" i="2"/>
  <c r="AL250" i="2"/>
  <c r="AL251" i="2"/>
  <c r="AL252" i="2"/>
  <c r="AO252" i="2" s="1"/>
  <c r="AL253" i="2"/>
  <c r="AL254" i="2"/>
  <c r="AL255" i="2"/>
  <c r="AL256" i="2"/>
  <c r="AO256" i="2" s="1"/>
  <c r="AL257" i="2"/>
  <c r="AO257" i="2" s="1"/>
  <c r="AL258" i="2"/>
  <c r="AL259" i="2"/>
  <c r="AL260" i="2"/>
  <c r="AL261" i="2"/>
  <c r="AL262" i="2"/>
  <c r="AL263" i="2"/>
  <c r="AL264" i="2"/>
  <c r="AO264" i="2" s="1"/>
  <c r="AL265" i="2"/>
  <c r="AL266" i="2"/>
  <c r="AL267" i="2"/>
  <c r="AL268" i="2"/>
  <c r="AO268" i="2" s="1"/>
  <c r="AL269" i="2"/>
  <c r="AO269" i="2" s="1"/>
  <c r="AL270" i="2"/>
  <c r="AL271" i="2"/>
  <c r="AL272" i="2"/>
  <c r="AL273" i="2"/>
  <c r="AL274" i="2"/>
  <c r="AL275" i="2"/>
  <c r="AL276" i="2"/>
  <c r="AO276" i="2" s="1"/>
  <c r="AL277" i="2"/>
  <c r="AL278" i="2"/>
  <c r="AL279" i="2"/>
  <c r="AL280" i="2"/>
  <c r="AO280" i="2" s="1"/>
  <c r="AL281" i="2"/>
  <c r="AO281" i="2" s="1"/>
  <c r="AL282" i="2"/>
  <c r="AL283" i="2"/>
  <c r="AL284" i="2"/>
  <c r="AL285" i="2"/>
  <c r="AL286" i="2"/>
  <c r="AL287" i="2"/>
  <c r="AL288" i="2"/>
  <c r="AO288" i="2" s="1"/>
  <c r="AL289" i="2"/>
  <c r="AL290" i="2"/>
  <c r="AL291" i="2"/>
  <c r="AL292" i="2"/>
  <c r="AO292" i="2" s="1"/>
  <c r="AL293" i="2"/>
  <c r="AO293" i="2" s="1"/>
  <c r="AL294" i="2"/>
  <c r="AL295" i="2"/>
  <c r="AL296" i="2"/>
  <c r="AL297" i="2"/>
  <c r="AL298" i="2"/>
  <c r="AL299" i="2"/>
  <c r="AL300" i="2"/>
  <c r="AO300" i="2" s="1"/>
  <c r="AL301" i="2"/>
  <c r="AL302" i="2"/>
  <c r="AL303" i="2"/>
  <c r="AL304" i="2"/>
  <c r="AO304" i="2" s="1"/>
  <c r="AL305" i="2"/>
  <c r="AO305" i="2" s="1"/>
  <c r="AL306" i="2"/>
  <c r="AL307" i="2"/>
  <c r="AL308" i="2"/>
  <c r="AL309" i="2"/>
  <c r="AL310" i="2"/>
  <c r="AL311" i="2"/>
  <c r="AL312" i="2"/>
  <c r="AO312" i="2" s="1"/>
  <c r="AL313" i="2"/>
  <c r="AL314" i="2"/>
  <c r="AL315" i="2"/>
  <c r="AL316" i="2"/>
  <c r="AO316" i="2" s="1"/>
  <c r="AL317" i="2"/>
  <c r="AO317" i="2" s="1"/>
  <c r="AL318" i="2"/>
  <c r="AL319" i="2"/>
  <c r="AL320" i="2"/>
  <c r="AL321" i="2"/>
  <c r="AL2" i="2"/>
  <c r="AN2" i="2" s="1"/>
  <c r="AE232" i="2"/>
  <c r="AD237" i="2" s="1"/>
  <c r="AE222" i="2"/>
  <c r="AD224" i="2" s="1"/>
  <c r="AE212" i="2"/>
  <c r="AD214" i="2" s="1"/>
  <c r="AE202" i="2"/>
  <c r="AD202" i="2" s="1"/>
  <c r="AE192" i="2"/>
  <c r="AD201" i="2" s="1"/>
  <c r="AE182" i="2"/>
  <c r="AD187" i="2" s="1"/>
  <c r="AE172" i="2"/>
  <c r="AD180" i="2" s="1"/>
  <c r="AE162" i="2"/>
  <c r="AD171" i="2" s="1"/>
  <c r="AE152" i="2"/>
  <c r="AD153" i="2" s="1"/>
  <c r="AE142" i="2"/>
  <c r="AD151" i="2" s="1"/>
  <c r="AE132" i="2"/>
  <c r="AD139" i="2" s="1"/>
  <c r="AE122" i="2"/>
  <c r="AD129" i="2" s="1"/>
  <c r="AE112" i="2"/>
  <c r="AD117" i="2" s="1"/>
  <c r="AE102" i="2"/>
  <c r="AD111" i="2" s="1"/>
  <c r="AE92" i="2"/>
  <c r="AD94" i="2" s="1"/>
  <c r="AE82" i="2"/>
  <c r="AD82" i="2" s="1"/>
  <c r="AE72" i="2"/>
  <c r="AD81" i="2" s="1"/>
  <c r="AE62" i="2"/>
  <c r="AD68" i="2" s="1"/>
  <c r="AE52" i="2"/>
  <c r="AD54" i="2" s="1"/>
  <c r="AE42" i="2"/>
  <c r="AD48" i="2" s="1"/>
  <c r="AE32" i="2"/>
  <c r="AD33" i="2" s="1"/>
  <c r="AE22" i="2"/>
  <c r="AD31" i="2" s="1"/>
  <c r="AE12" i="2"/>
  <c r="AD20" i="2" s="1"/>
  <c r="AI82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H12" i="2"/>
  <c r="AH13" i="2"/>
  <c r="AK13" i="2" s="1"/>
  <c r="AH14" i="2"/>
  <c r="AH15" i="2"/>
  <c r="AH16" i="2"/>
  <c r="AH17" i="2"/>
  <c r="AH18" i="2"/>
  <c r="AH19" i="2"/>
  <c r="AH20" i="2"/>
  <c r="AH21" i="2"/>
  <c r="AH22" i="2"/>
  <c r="AK22" i="2" s="1"/>
  <c r="AH23" i="2"/>
  <c r="AH24" i="2"/>
  <c r="AH25" i="2"/>
  <c r="AH26" i="2"/>
  <c r="AH27" i="2"/>
  <c r="AH28" i="2"/>
  <c r="AH29" i="2"/>
  <c r="AH30" i="2"/>
  <c r="AH31" i="2"/>
  <c r="AH32" i="2"/>
  <c r="AH33" i="2"/>
  <c r="AH34" i="2"/>
  <c r="AK34" i="2" s="1"/>
  <c r="AH35" i="2"/>
  <c r="AH36" i="2"/>
  <c r="AH37" i="2"/>
  <c r="AH38" i="2"/>
  <c r="AH39" i="2"/>
  <c r="AH40" i="2"/>
  <c r="AH41" i="2"/>
  <c r="AH42" i="2"/>
  <c r="AH43" i="2"/>
  <c r="AH44" i="2"/>
  <c r="AH45" i="2"/>
  <c r="AH46" i="2"/>
  <c r="AK46" i="2" s="1"/>
  <c r="AH47" i="2"/>
  <c r="AH48" i="2"/>
  <c r="AH49" i="2"/>
  <c r="AH50" i="2"/>
  <c r="AH51" i="2"/>
  <c r="AH52" i="2"/>
  <c r="AJ52" i="2" s="1"/>
  <c r="AH53" i="2"/>
  <c r="AH54" i="2"/>
  <c r="AH55" i="2"/>
  <c r="AH56" i="2"/>
  <c r="AH57" i="2"/>
  <c r="AH58" i="2"/>
  <c r="AK58" i="2" s="1"/>
  <c r="AH59" i="2"/>
  <c r="AH60" i="2"/>
  <c r="AH61" i="2"/>
  <c r="AH62" i="2"/>
  <c r="AH63" i="2"/>
  <c r="AH64" i="2"/>
  <c r="AH65" i="2"/>
  <c r="AH66" i="2"/>
  <c r="AH67" i="2"/>
  <c r="AH68" i="2"/>
  <c r="AH69" i="2"/>
  <c r="AH70" i="2"/>
  <c r="AK70" i="2" s="1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K130" i="2" s="1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K321" i="2" s="1"/>
  <c r="AI3" i="2"/>
  <c r="AI4" i="2"/>
  <c r="AI5" i="2"/>
  <c r="AI6" i="2"/>
  <c r="AI7" i="2"/>
  <c r="AI8" i="2"/>
  <c r="AI9" i="2"/>
  <c r="AI10" i="2"/>
  <c r="AI11" i="2"/>
  <c r="AH3" i="2"/>
  <c r="AH4" i="2"/>
  <c r="AH5" i="2"/>
  <c r="AH6" i="2"/>
  <c r="AH7" i="2"/>
  <c r="AH8" i="2"/>
  <c r="AH9" i="2"/>
  <c r="AH10" i="2"/>
  <c r="AH11" i="2"/>
  <c r="AI2" i="2"/>
  <c r="AH2" i="2"/>
  <c r="AG2" i="2"/>
  <c r="AF11" i="2" s="1"/>
  <c r="AE2" i="2"/>
  <c r="AD10" i="2" s="1"/>
  <c r="AJ202" i="2" l="1"/>
  <c r="AJ142" i="2"/>
  <c r="AJ82" i="2"/>
  <c r="AP685" i="2"/>
  <c r="AN72" i="2"/>
  <c r="AN192" i="2"/>
  <c r="AJ212" i="2"/>
  <c r="AJ152" i="2"/>
  <c r="AJ92" i="2"/>
  <c r="AJ32" i="2"/>
  <c r="AP673" i="2"/>
  <c r="AQ647" i="2"/>
  <c r="AP664" i="2"/>
  <c r="AJ222" i="2"/>
  <c r="AJ162" i="2"/>
  <c r="AJ102" i="2"/>
  <c r="AJ42" i="2"/>
  <c r="AP652" i="2"/>
  <c r="AJ2" i="2"/>
  <c r="AP646" i="2"/>
  <c r="AN112" i="2"/>
  <c r="AN232" i="2"/>
  <c r="AJ172" i="2"/>
  <c r="AP631" i="2"/>
  <c r="AK11" i="2"/>
  <c r="AJ132" i="2"/>
  <c r="AJ12" i="2"/>
  <c r="AP627" i="2"/>
  <c r="AN12" i="2"/>
  <c r="AN132" i="2"/>
  <c r="AJ112" i="2"/>
  <c r="AJ182" i="2"/>
  <c r="AJ122" i="2"/>
  <c r="AJ62" i="2"/>
  <c r="AF98" i="2"/>
  <c r="AP614" i="2"/>
  <c r="AP607" i="2"/>
  <c r="AJ72" i="2"/>
  <c r="AP594" i="2"/>
  <c r="AJ232" i="2"/>
  <c r="AJ192" i="2"/>
  <c r="AP586" i="2"/>
  <c r="AN52" i="2"/>
  <c r="AN172" i="2"/>
  <c r="AJ571" i="7"/>
  <c r="AJ592" i="7"/>
  <c r="AJ570" i="7"/>
  <c r="AJ590" i="7"/>
  <c r="AJ589" i="7"/>
  <c r="AJ588" i="7"/>
  <c r="AJ587" i="7"/>
  <c r="AJ565" i="7"/>
  <c r="AJ586" i="7"/>
  <c r="AJ584" i="7"/>
  <c r="AJ573" i="7"/>
  <c r="AO495" i="7"/>
  <c r="AO591" i="7"/>
  <c r="AO579" i="7"/>
  <c r="AO567" i="7"/>
  <c r="AO555" i="7"/>
  <c r="AO543" i="7"/>
  <c r="AO531" i="7"/>
  <c r="AO519" i="7"/>
  <c r="AO507" i="7"/>
  <c r="AJ357" i="7"/>
  <c r="AD352" i="7"/>
  <c r="AD346" i="7"/>
  <c r="AD356" i="7"/>
  <c r="AF346" i="7"/>
  <c r="AF356" i="7"/>
  <c r="AD357" i="7"/>
  <c r="AL350" i="7"/>
  <c r="AJ346" i="7"/>
  <c r="AL361" i="7"/>
  <c r="AF326" i="7"/>
  <c r="AL328" i="7"/>
  <c r="AD336" i="7"/>
  <c r="AF336" i="7"/>
  <c r="AL339" i="7"/>
  <c r="AF337" i="7"/>
  <c r="AJ335" i="7"/>
  <c r="AD326" i="7"/>
  <c r="AF310" i="7"/>
  <c r="AD315" i="7"/>
  <c r="AL317" i="7"/>
  <c r="AF315" i="7"/>
  <c r="AF316" i="7"/>
  <c r="AJ311" i="7"/>
  <c r="AF317" i="7"/>
  <c r="AD304" i="7"/>
  <c r="AF321" i="7"/>
  <c r="AL306" i="7"/>
  <c r="AL2" i="7"/>
  <c r="AL122" i="7"/>
  <c r="AL155" i="7"/>
  <c r="AL242" i="7"/>
  <c r="AL275" i="7"/>
  <c r="AL3" i="7"/>
  <c r="AL36" i="7"/>
  <c r="AL112" i="7"/>
  <c r="AL123" i="7"/>
  <c r="AL156" i="7"/>
  <c r="AL232" i="7"/>
  <c r="AL243" i="7"/>
  <c r="AL276" i="7"/>
  <c r="AL352" i="7"/>
  <c r="AL4" i="7"/>
  <c r="AL37" i="7"/>
  <c r="AL102" i="7"/>
  <c r="AL113" i="7"/>
  <c r="AL124" i="7"/>
  <c r="AL157" i="7"/>
  <c r="AL222" i="7"/>
  <c r="AL233" i="7"/>
  <c r="AL244" i="7"/>
  <c r="AL277" i="7"/>
  <c r="AL342" i="7"/>
  <c r="AL353" i="7"/>
  <c r="AL5" i="7"/>
  <c r="AL38" i="7"/>
  <c r="AL92" i="7"/>
  <c r="AL103" i="7"/>
  <c r="AL114" i="7"/>
  <c r="AL125" i="7"/>
  <c r="AL158" i="7"/>
  <c r="AL212" i="7"/>
  <c r="AL223" i="7"/>
  <c r="AL234" i="7"/>
  <c r="AL245" i="7"/>
  <c r="AL278" i="7"/>
  <c r="AL332" i="7"/>
  <c r="AL343" i="7"/>
  <c r="AL354" i="7"/>
  <c r="AL6" i="7"/>
  <c r="AL39" i="7"/>
  <c r="AL50" i="7"/>
  <c r="AL61" i="7"/>
  <c r="AL82" i="7"/>
  <c r="AL93" i="7"/>
  <c r="AL104" i="7"/>
  <c r="AL115" i="7"/>
  <c r="AL126" i="7"/>
  <c r="AL159" i="7"/>
  <c r="AL202" i="7"/>
  <c r="AL213" i="7"/>
  <c r="AL224" i="7"/>
  <c r="AL235" i="7"/>
  <c r="AL246" i="7"/>
  <c r="AL279" i="7"/>
  <c r="AL322" i="7"/>
  <c r="AL333" i="7"/>
  <c r="AL344" i="7"/>
  <c r="AL355" i="7"/>
  <c r="AL7" i="7"/>
  <c r="AL29" i="7"/>
  <c r="AL40" i="7"/>
  <c r="AL51" i="7"/>
  <c r="AL72" i="7"/>
  <c r="AL83" i="7"/>
  <c r="AL94" i="7"/>
  <c r="AL105" i="7"/>
  <c r="AL116" i="7"/>
  <c r="AL127" i="7"/>
  <c r="AL149" i="7"/>
  <c r="AL160" i="7"/>
  <c r="AL171" i="7"/>
  <c r="AL192" i="7"/>
  <c r="AL203" i="7"/>
  <c r="AL214" i="7"/>
  <c r="AL225" i="7"/>
  <c r="AL236" i="7"/>
  <c r="AL247" i="7"/>
  <c r="AL280" i="7"/>
  <c r="AL312" i="7"/>
  <c r="AL323" i="7"/>
  <c r="AL334" i="7"/>
  <c r="AL345" i="7"/>
  <c r="AL356" i="7"/>
  <c r="AL8" i="7"/>
  <c r="AL30" i="7"/>
  <c r="AL41" i="7"/>
  <c r="AL62" i="7"/>
  <c r="AL73" i="7"/>
  <c r="AL84" i="7"/>
  <c r="AL95" i="7"/>
  <c r="AL106" i="7"/>
  <c r="AL117" i="7"/>
  <c r="AL128" i="7"/>
  <c r="AL150" i="7"/>
  <c r="AL161" i="7"/>
  <c r="AL182" i="7"/>
  <c r="AL193" i="7"/>
  <c r="AL204" i="7"/>
  <c r="AL215" i="7"/>
  <c r="AL226" i="7"/>
  <c r="AL237" i="7"/>
  <c r="AL248" i="7"/>
  <c r="AL281" i="7"/>
  <c r="AL302" i="7"/>
  <c r="AL313" i="7"/>
  <c r="AL324" i="7"/>
  <c r="AL335" i="7"/>
  <c r="AL346" i="7"/>
  <c r="AL357" i="7"/>
  <c r="AL9" i="7"/>
  <c r="AL52" i="7"/>
  <c r="AL63" i="7"/>
  <c r="AL74" i="7"/>
  <c r="AL85" i="7"/>
  <c r="AL96" i="7"/>
  <c r="AL107" i="7"/>
  <c r="AL118" i="7"/>
  <c r="AL129" i="7"/>
  <c r="AL151" i="7"/>
  <c r="AL172" i="7"/>
  <c r="AL183" i="7"/>
  <c r="AL194" i="7"/>
  <c r="AL205" i="7"/>
  <c r="AL216" i="7"/>
  <c r="AL227" i="7"/>
  <c r="AL238" i="7"/>
  <c r="AL249" i="7"/>
  <c r="AL292" i="7"/>
  <c r="AL303" i="7"/>
  <c r="AL314" i="7"/>
  <c r="AL325" i="7"/>
  <c r="AL336" i="7"/>
  <c r="AL347" i="7"/>
  <c r="AL358" i="7"/>
  <c r="AL10" i="7"/>
  <c r="AL97" i="7"/>
  <c r="AL119" i="7"/>
  <c r="AL130" i="7"/>
  <c r="AL239" i="7"/>
  <c r="AL250" i="7"/>
  <c r="AL348" i="7"/>
  <c r="AL359" i="7"/>
  <c r="AL32" i="7"/>
  <c r="AL43" i="7"/>
  <c r="AL54" i="7"/>
  <c r="AL65" i="7"/>
  <c r="AL76" i="7"/>
  <c r="AL87" i="7"/>
  <c r="AL98" i="7"/>
  <c r="AL109" i="7"/>
  <c r="AL120" i="7"/>
  <c r="AL152" i="7"/>
  <c r="AL163" i="7"/>
  <c r="AL174" i="7"/>
  <c r="AL185" i="7"/>
  <c r="AL196" i="7"/>
  <c r="AL207" i="7"/>
  <c r="AL218" i="7"/>
  <c r="AL229" i="7"/>
  <c r="AL240" i="7"/>
  <c r="AL272" i="7"/>
  <c r="AL283" i="7"/>
  <c r="AL294" i="7"/>
  <c r="AL305" i="7"/>
  <c r="AL316" i="7"/>
  <c r="AL327" i="7"/>
  <c r="AL338" i="7"/>
  <c r="AL349" i="7"/>
  <c r="AL360" i="7"/>
  <c r="AJ348" i="7"/>
  <c r="AJ359" i="7"/>
  <c r="AJ349" i="7"/>
  <c r="AJ360" i="7"/>
  <c r="AJ350" i="7"/>
  <c r="AJ361" i="7"/>
  <c r="AJ352" i="7"/>
  <c r="AJ342" i="7"/>
  <c r="AJ353" i="7"/>
  <c r="AJ332" i="7"/>
  <c r="AJ343" i="7"/>
  <c r="AJ354" i="7"/>
  <c r="AJ322" i="7"/>
  <c r="AJ333" i="7"/>
  <c r="AJ344" i="7"/>
  <c r="AJ355" i="7"/>
  <c r="AJ323" i="7"/>
  <c r="AJ334" i="7"/>
  <c r="AJ345" i="7"/>
  <c r="AJ356" i="7"/>
  <c r="AJ277" i="7"/>
  <c r="AJ288" i="7"/>
  <c r="AJ266" i="7"/>
  <c r="AJ299" i="7"/>
  <c r="AJ310" i="7"/>
  <c r="AJ255" i="7"/>
  <c r="AJ321" i="7"/>
  <c r="AJ244" i="7"/>
  <c r="AJ279" i="7"/>
  <c r="AJ290" i="7"/>
  <c r="AJ301" i="7"/>
  <c r="AJ312" i="7"/>
  <c r="AJ302" i="7"/>
  <c r="AJ313" i="7"/>
  <c r="AJ292" i="7"/>
  <c r="AJ303" i="7"/>
  <c r="AJ314" i="7"/>
  <c r="AJ282" i="7"/>
  <c r="AJ293" i="7"/>
  <c r="AJ304" i="7"/>
  <c r="AJ315" i="7"/>
  <c r="AJ251" i="7"/>
  <c r="AJ272" i="7"/>
  <c r="AJ283" i="7"/>
  <c r="AJ294" i="7"/>
  <c r="AJ305" i="7"/>
  <c r="AJ316" i="7"/>
  <c r="AJ262" i="7"/>
  <c r="AJ273" i="7"/>
  <c r="AJ284" i="7"/>
  <c r="AJ295" i="7"/>
  <c r="AJ306" i="7"/>
  <c r="AJ317" i="7"/>
  <c r="AJ252" i="7"/>
  <c r="AJ263" i="7"/>
  <c r="AJ274" i="7"/>
  <c r="AJ285" i="7"/>
  <c r="AJ296" i="7"/>
  <c r="AJ307" i="7"/>
  <c r="AJ318" i="7"/>
  <c r="AJ242" i="7"/>
  <c r="AJ253" i="7"/>
  <c r="AJ264" i="7"/>
  <c r="AJ275" i="7"/>
  <c r="AJ286" i="7"/>
  <c r="AJ297" i="7"/>
  <c r="AJ308" i="7"/>
  <c r="AJ319" i="7"/>
  <c r="AJ243" i="7"/>
  <c r="AJ254" i="7"/>
  <c r="AJ265" i="7"/>
  <c r="AJ276" i="7"/>
  <c r="AJ287" i="7"/>
  <c r="AJ298" i="7"/>
  <c r="AJ309" i="7"/>
  <c r="AJ320" i="7"/>
  <c r="AJ165" i="7"/>
  <c r="AJ176" i="7"/>
  <c r="AJ187" i="7"/>
  <c r="AJ198" i="7"/>
  <c r="AJ209" i="7"/>
  <c r="AJ220" i="7"/>
  <c r="AJ231" i="7"/>
  <c r="AJ189" i="7"/>
  <c r="AJ200" i="7"/>
  <c r="AJ232" i="7"/>
  <c r="AJ190" i="7"/>
  <c r="AJ201" i="7"/>
  <c r="AJ222" i="7"/>
  <c r="AJ233" i="7"/>
  <c r="AJ191" i="7"/>
  <c r="AJ212" i="7"/>
  <c r="AJ223" i="7"/>
  <c r="AJ234" i="7"/>
  <c r="AJ202" i="7"/>
  <c r="AJ213" i="7"/>
  <c r="AJ224" i="7"/>
  <c r="AJ235" i="7"/>
  <c r="AJ192" i="7"/>
  <c r="AJ203" i="7"/>
  <c r="AJ214" i="7"/>
  <c r="AJ225" i="7"/>
  <c r="AJ236" i="7"/>
  <c r="AJ182" i="7"/>
  <c r="AJ193" i="7"/>
  <c r="AJ204" i="7"/>
  <c r="AJ215" i="7"/>
  <c r="AJ226" i="7"/>
  <c r="AJ237" i="7"/>
  <c r="AJ172" i="7"/>
  <c r="AJ183" i="7"/>
  <c r="AJ194" i="7"/>
  <c r="AJ205" i="7"/>
  <c r="AJ216" i="7"/>
  <c r="AJ227" i="7"/>
  <c r="AJ238" i="7"/>
  <c r="AJ162" i="7"/>
  <c r="AJ173" i="7"/>
  <c r="AJ184" i="7"/>
  <c r="AJ195" i="7"/>
  <c r="AJ206" i="7"/>
  <c r="AJ217" i="7"/>
  <c r="AJ228" i="7"/>
  <c r="AJ239" i="7"/>
  <c r="AJ163" i="7"/>
  <c r="AJ174" i="7"/>
  <c r="AJ185" i="7"/>
  <c r="AJ196" i="7"/>
  <c r="AJ207" i="7"/>
  <c r="AJ218" i="7"/>
  <c r="AJ229" i="7"/>
  <c r="AJ240" i="7"/>
  <c r="AJ96" i="7"/>
  <c r="AJ107" i="7"/>
  <c r="AJ118" i="7"/>
  <c r="AJ129" i="7"/>
  <c r="AJ140" i="7"/>
  <c r="AJ151" i="7"/>
  <c r="AJ97" i="7"/>
  <c r="AJ108" i="7"/>
  <c r="AJ130" i="7"/>
  <c r="AJ141" i="7"/>
  <c r="AJ98" i="7"/>
  <c r="AJ109" i="7"/>
  <c r="AJ131" i="7"/>
  <c r="AJ152" i="7"/>
  <c r="AJ142" i="7"/>
  <c r="AJ153" i="7"/>
  <c r="AJ132" i="7"/>
  <c r="AJ143" i="7"/>
  <c r="AJ154" i="7"/>
  <c r="AJ101" i="7"/>
  <c r="AJ122" i="7"/>
  <c r="AJ133" i="7"/>
  <c r="AJ144" i="7"/>
  <c r="AJ155" i="7"/>
  <c r="AJ112" i="7"/>
  <c r="AJ123" i="7"/>
  <c r="AJ134" i="7"/>
  <c r="AJ145" i="7"/>
  <c r="AJ156" i="7"/>
  <c r="AJ102" i="7"/>
  <c r="AJ113" i="7"/>
  <c r="AJ124" i="7"/>
  <c r="AJ135" i="7"/>
  <c r="AJ146" i="7"/>
  <c r="AJ157" i="7"/>
  <c r="AJ92" i="7"/>
  <c r="AJ103" i="7"/>
  <c r="AJ114" i="7"/>
  <c r="AJ125" i="7"/>
  <c r="AJ136" i="7"/>
  <c r="AJ147" i="7"/>
  <c r="AJ158" i="7"/>
  <c r="AJ82" i="7"/>
  <c r="AJ93" i="7"/>
  <c r="AJ104" i="7"/>
  <c r="AJ115" i="7"/>
  <c r="AJ126" i="7"/>
  <c r="AJ137" i="7"/>
  <c r="AJ148" i="7"/>
  <c r="AJ159" i="7"/>
  <c r="AJ83" i="7"/>
  <c r="AJ94" i="7"/>
  <c r="AJ105" i="7"/>
  <c r="AJ116" i="7"/>
  <c r="AJ127" i="7"/>
  <c r="AJ138" i="7"/>
  <c r="AJ149" i="7"/>
  <c r="AJ160" i="7"/>
  <c r="AJ72" i="7"/>
  <c r="AJ73" i="7"/>
  <c r="AJ74" i="7"/>
  <c r="AJ75" i="7"/>
  <c r="AJ76" i="7"/>
  <c r="AJ77" i="7"/>
  <c r="AJ78" i="7"/>
  <c r="AJ79" i="7"/>
  <c r="AJ80" i="7"/>
  <c r="AJ62" i="7"/>
  <c r="AJ64" i="7"/>
  <c r="AJ65" i="7"/>
  <c r="AJ66" i="7"/>
  <c r="AJ67" i="7"/>
  <c r="AJ68" i="7"/>
  <c r="AJ69" i="7"/>
  <c r="AJ52" i="7"/>
  <c r="AJ53" i="7"/>
  <c r="AJ54" i="7"/>
  <c r="AJ55" i="7"/>
  <c r="AJ56" i="7"/>
  <c r="AJ57" i="7"/>
  <c r="AJ58" i="7"/>
  <c r="AJ59" i="7"/>
  <c r="AJ60" i="7"/>
  <c r="AJ42" i="7"/>
  <c r="AJ43" i="7"/>
  <c r="AJ44" i="7"/>
  <c r="AJ45" i="7"/>
  <c r="AJ46" i="7"/>
  <c r="AJ47" i="7"/>
  <c r="AJ48" i="7"/>
  <c r="AJ49" i="7"/>
  <c r="AJ50" i="7"/>
  <c r="AJ32" i="7"/>
  <c r="AJ33" i="7"/>
  <c r="AJ34" i="7"/>
  <c r="AJ35" i="7"/>
  <c r="AJ36" i="7"/>
  <c r="AJ37" i="7"/>
  <c r="AJ38" i="7"/>
  <c r="AJ39" i="7"/>
  <c r="AJ40" i="7"/>
  <c r="AJ22" i="7"/>
  <c r="AJ24" i="7"/>
  <c r="AJ25" i="7"/>
  <c r="AJ26" i="7"/>
  <c r="AJ27" i="7"/>
  <c r="AJ29" i="7"/>
  <c r="AJ30" i="7"/>
  <c r="AJ12" i="7"/>
  <c r="AJ13" i="7"/>
  <c r="AJ14" i="7"/>
  <c r="AJ15" i="7"/>
  <c r="AJ16" i="7"/>
  <c r="AJ17" i="7"/>
  <c r="AJ18" i="7"/>
  <c r="AJ19" i="7"/>
  <c r="AJ20" i="7"/>
  <c r="AJ7" i="7"/>
  <c r="AJ6" i="7"/>
  <c r="AJ3" i="7"/>
  <c r="AP665" i="2"/>
  <c r="AP647" i="2"/>
  <c r="AP628" i="2"/>
  <c r="AP610" i="2"/>
  <c r="AP591" i="2"/>
  <c r="AD175" i="2"/>
  <c r="AP682" i="2"/>
  <c r="AP663" i="2"/>
  <c r="AP643" i="2"/>
  <c r="AP626" i="2"/>
  <c r="AP606" i="2"/>
  <c r="AP583" i="2"/>
  <c r="AJ22" i="2"/>
  <c r="AP679" i="2"/>
  <c r="AP662" i="2"/>
  <c r="AP642" i="2"/>
  <c r="AP625" i="2"/>
  <c r="AP604" i="2"/>
  <c r="AP582" i="2"/>
  <c r="AP678" i="2"/>
  <c r="AP661" i="2"/>
  <c r="AP641" i="2"/>
  <c r="AP623" i="2"/>
  <c r="AP602" i="2"/>
  <c r="AP581" i="2"/>
  <c r="AH678" i="2"/>
  <c r="AP677" i="2"/>
  <c r="AP659" i="2"/>
  <c r="AP640" i="2"/>
  <c r="AP619" i="2"/>
  <c r="AP601" i="2"/>
  <c r="AP580" i="2"/>
  <c r="AH679" i="2"/>
  <c r="AP676" i="2"/>
  <c r="AP658" i="2"/>
  <c r="AP639" i="2"/>
  <c r="AP617" i="2"/>
  <c r="AP599" i="2"/>
  <c r="AP579" i="2"/>
  <c r="AP675" i="2"/>
  <c r="AP655" i="2"/>
  <c r="AP637" i="2"/>
  <c r="AP616" i="2"/>
  <c r="AP598" i="2"/>
  <c r="AP578" i="2"/>
  <c r="AP674" i="2"/>
  <c r="AP654" i="2"/>
  <c r="AP634" i="2"/>
  <c r="AP615" i="2"/>
  <c r="AP595" i="2"/>
  <c r="AP577" i="2"/>
  <c r="AP671" i="2"/>
  <c r="AP650" i="2"/>
  <c r="AP630" i="2"/>
  <c r="AP613" i="2"/>
  <c r="AP593" i="2"/>
  <c r="AP667" i="2"/>
  <c r="AP649" i="2"/>
  <c r="AP629" i="2"/>
  <c r="AP611" i="2"/>
  <c r="AP592" i="2"/>
  <c r="AF425" i="2"/>
  <c r="AF426" i="2"/>
  <c r="AJ635" i="2"/>
  <c r="AJ631" i="2"/>
  <c r="AJ626" i="2"/>
  <c r="AJ633" i="2"/>
  <c r="AF610" i="2"/>
  <c r="AF612" i="2"/>
  <c r="AH610" i="2"/>
  <c r="AH612" i="2"/>
  <c r="AF640" i="2"/>
  <c r="AF641" i="2"/>
  <c r="AH587" i="2"/>
  <c r="AH588" i="2"/>
  <c r="AQ623" i="2"/>
  <c r="AP683" i="2"/>
  <c r="AP666" i="2"/>
  <c r="AP651" i="2"/>
  <c r="AP635" i="2"/>
  <c r="AP618" i="2"/>
  <c r="AP603" i="2"/>
  <c r="AP587" i="2"/>
  <c r="AF588" i="2"/>
  <c r="AQ622" i="2"/>
  <c r="AD52" i="2"/>
  <c r="AQ683" i="2"/>
  <c r="AQ611" i="2"/>
  <c r="AQ682" i="2"/>
  <c r="AQ610" i="2"/>
  <c r="AD200" i="2"/>
  <c r="AQ671" i="2"/>
  <c r="AQ599" i="2"/>
  <c r="AK311" i="2"/>
  <c r="AK299" i="2"/>
  <c r="AK287" i="2"/>
  <c r="AK275" i="2"/>
  <c r="AK263" i="2"/>
  <c r="AK251" i="2"/>
  <c r="AK239" i="2"/>
  <c r="AK227" i="2"/>
  <c r="AK215" i="2"/>
  <c r="AK203" i="2"/>
  <c r="AK191" i="2"/>
  <c r="AK179" i="2"/>
  <c r="AK167" i="2"/>
  <c r="AK155" i="2"/>
  <c r="AK143" i="2"/>
  <c r="AK131" i="2"/>
  <c r="AK119" i="2"/>
  <c r="AK107" i="2"/>
  <c r="AK95" i="2"/>
  <c r="AK83" i="2"/>
  <c r="AF679" i="2"/>
  <c r="AQ670" i="2"/>
  <c r="AQ598" i="2"/>
  <c r="AJ588" i="2"/>
  <c r="AF633" i="2"/>
  <c r="AQ659" i="2"/>
  <c r="AQ587" i="2"/>
  <c r="AH641" i="2"/>
  <c r="AQ658" i="2"/>
  <c r="AQ586" i="2"/>
  <c r="AH631" i="2"/>
  <c r="AJ641" i="2"/>
  <c r="AQ646" i="2"/>
  <c r="AJ612" i="2"/>
  <c r="AJ676" i="2" a="1"/>
  <c r="AJ681" i="2" s="1"/>
  <c r="AQ635" i="2"/>
  <c r="AP670" i="2"/>
  <c r="AP653" i="2"/>
  <c r="AP638" i="2"/>
  <c r="AP622" i="2"/>
  <c r="AP605" i="2"/>
  <c r="AP590" i="2"/>
  <c r="AQ634" i="2"/>
  <c r="AP589" i="2"/>
  <c r="AP588" i="7"/>
  <c r="AP576" i="7"/>
  <c r="AP564" i="7"/>
  <c r="AP552" i="7"/>
  <c r="AP540" i="7"/>
  <c r="AP528" i="7"/>
  <c r="AP516" i="7"/>
  <c r="AP504" i="7"/>
  <c r="AP492" i="7"/>
  <c r="AP587" i="7"/>
  <c r="AP575" i="7"/>
  <c r="AP563" i="7"/>
  <c r="AP551" i="7"/>
  <c r="AP539" i="7"/>
  <c r="AP527" i="7"/>
  <c r="AP515" i="7"/>
  <c r="AP503" i="7"/>
  <c r="AP491" i="7"/>
  <c r="AP586" i="7"/>
  <c r="AP574" i="7"/>
  <c r="AP562" i="7"/>
  <c r="AP550" i="7"/>
  <c r="AP538" i="7"/>
  <c r="AP526" i="7"/>
  <c r="AP514" i="7"/>
  <c r="AP502" i="7"/>
  <c r="AP490" i="7"/>
  <c r="AP585" i="7"/>
  <c r="AP573" i="7"/>
  <c r="AP561" i="7"/>
  <c r="AP549" i="7"/>
  <c r="AP537" i="7"/>
  <c r="AP525" i="7"/>
  <c r="AP513" i="7"/>
  <c r="AP501" i="7"/>
  <c r="AP489" i="7"/>
  <c r="AP584" i="7"/>
  <c r="AP572" i="7"/>
  <c r="AP560" i="7"/>
  <c r="AP548" i="7"/>
  <c r="AP536" i="7"/>
  <c r="AP524" i="7"/>
  <c r="AP512" i="7"/>
  <c r="AP500" i="7"/>
  <c r="AP488" i="7"/>
  <c r="AP583" i="7"/>
  <c r="AP571" i="7"/>
  <c r="AP559" i="7"/>
  <c r="AP547" i="7"/>
  <c r="AP535" i="7"/>
  <c r="AP523" i="7"/>
  <c r="AP511" i="7"/>
  <c r="AP499" i="7"/>
  <c r="AP487" i="7"/>
  <c r="AP582" i="7"/>
  <c r="AP570" i="7"/>
  <c r="AP558" i="7"/>
  <c r="AP546" i="7"/>
  <c r="AP534" i="7"/>
  <c r="AP522" i="7"/>
  <c r="AP510" i="7"/>
  <c r="AP498" i="7"/>
  <c r="AP486" i="7"/>
  <c r="AP593" i="7"/>
  <c r="AP581" i="7"/>
  <c r="AP569" i="7"/>
  <c r="AP557" i="7"/>
  <c r="AP545" i="7"/>
  <c r="AP533" i="7"/>
  <c r="AP521" i="7"/>
  <c r="AP509" i="7"/>
  <c r="AP497" i="7"/>
  <c r="AP485" i="7"/>
  <c r="AP592" i="7"/>
  <c r="AP580" i="7"/>
  <c r="AP568" i="7"/>
  <c r="AP556" i="7"/>
  <c r="AP544" i="7"/>
  <c r="AP532" i="7"/>
  <c r="AP520" i="7"/>
  <c r="AP508" i="7"/>
  <c r="AP496" i="7"/>
  <c r="AO590" i="7"/>
  <c r="AO578" i="7"/>
  <c r="AO566" i="7"/>
  <c r="AO554" i="7"/>
  <c r="AO542" i="7"/>
  <c r="AO530" i="7"/>
  <c r="AO518" i="7"/>
  <c r="AO506" i="7"/>
  <c r="AO494" i="7"/>
  <c r="AO589" i="7"/>
  <c r="AO577" i="7"/>
  <c r="AO565" i="7"/>
  <c r="AO553" i="7"/>
  <c r="AO541" i="7"/>
  <c r="AO529" i="7"/>
  <c r="AO517" i="7"/>
  <c r="AO505" i="7"/>
  <c r="AO493" i="7"/>
  <c r="AO588" i="7"/>
  <c r="AO576" i="7"/>
  <c r="AO564" i="7"/>
  <c r="AO552" i="7"/>
  <c r="AO540" i="7"/>
  <c r="AO528" i="7"/>
  <c r="AO516" i="7"/>
  <c r="AO504" i="7"/>
  <c r="AO492" i="7"/>
  <c r="AO587" i="7"/>
  <c r="AO575" i="7"/>
  <c r="AO563" i="7"/>
  <c r="AO551" i="7"/>
  <c r="AO539" i="7"/>
  <c r="AO527" i="7"/>
  <c r="AO515" i="7"/>
  <c r="AO503" i="7"/>
  <c r="AO491" i="7"/>
  <c r="AO586" i="7"/>
  <c r="AO574" i="7"/>
  <c r="AO562" i="7"/>
  <c r="AO550" i="7"/>
  <c r="AO538" i="7"/>
  <c r="AO526" i="7"/>
  <c r="AO514" i="7"/>
  <c r="AO502" i="7"/>
  <c r="AO490" i="7"/>
  <c r="AO585" i="7"/>
  <c r="AO573" i="7"/>
  <c r="AO561" i="7"/>
  <c r="AO549" i="7"/>
  <c r="AO537" i="7"/>
  <c r="AO525" i="7"/>
  <c r="AO513" i="7"/>
  <c r="AO501" i="7"/>
  <c r="AO489" i="7"/>
  <c r="AO584" i="7"/>
  <c r="AO572" i="7"/>
  <c r="AO560" i="7"/>
  <c r="AO548" i="7"/>
  <c r="AO536" i="7"/>
  <c r="AO524" i="7"/>
  <c r="AO512" i="7"/>
  <c r="AO500" i="7"/>
  <c r="AO488" i="7"/>
  <c r="AO583" i="7"/>
  <c r="AO571" i="7"/>
  <c r="AO559" i="7"/>
  <c r="AO547" i="7"/>
  <c r="AO535" i="7"/>
  <c r="AO523" i="7"/>
  <c r="AO511" i="7"/>
  <c r="AO499" i="7"/>
  <c r="AO487" i="7"/>
  <c r="AO582" i="7"/>
  <c r="AO570" i="7"/>
  <c r="AO558" i="7"/>
  <c r="AO546" i="7"/>
  <c r="AO534" i="7"/>
  <c r="AO522" i="7"/>
  <c r="AO510" i="7"/>
  <c r="AO498" i="7"/>
  <c r="AO486" i="7"/>
  <c r="AO593" i="7"/>
  <c r="AO581" i="7"/>
  <c r="AO569" i="7"/>
  <c r="AO557" i="7"/>
  <c r="AO545" i="7"/>
  <c r="AO533" i="7"/>
  <c r="AO521" i="7"/>
  <c r="AO509" i="7"/>
  <c r="AO497" i="7"/>
  <c r="AO485" i="7"/>
  <c r="AO592" i="7"/>
  <c r="AO580" i="7"/>
  <c r="AO568" i="7"/>
  <c r="AO556" i="7"/>
  <c r="AO544" i="7"/>
  <c r="AO532" i="7"/>
  <c r="AO520" i="7"/>
  <c r="AO508" i="7"/>
  <c r="AO496" i="7"/>
  <c r="AP681" i="2"/>
  <c r="AP669" i="2"/>
  <c r="AP657" i="2"/>
  <c r="AP645" i="2"/>
  <c r="AP633" i="2"/>
  <c r="AP621" i="2"/>
  <c r="AP609" i="2"/>
  <c r="AP597" i="2"/>
  <c r="AP585" i="2"/>
  <c r="AP680" i="2"/>
  <c r="AP668" i="2"/>
  <c r="AP656" i="2"/>
  <c r="AP644" i="2"/>
  <c r="AP632" i="2"/>
  <c r="AP620" i="2"/>
  <c r="AP608" i="2"/>
  <c r="AP596" i="2"/>
  <c r="AP584" i="2"/>
  <c r="AP684" i="2"/>
  <c r="AP672" i="2"/>
  <c r="AP660" i="2"/>
  <c r="AP648" i="2"/>
  <c r="AP636" i="2"/>
  <c r="AP624" i="2"/>
  <c r="AP612" i="2"/>
  <c r="AP600" i="2"/>
  <c r="AP588" i="2"/>
  <c r="AD342" i="7"/>
  <c r="AD347" i="7"/>
  <c r="AF347" i="7"/>
  <c r="AF342" i="7"/>
  <c r="AD348" i="7"/>
  <c r="AF348" i="7"/>
  <c r="AD343" i="7"/>
  <c r="AD349" i="7"/>
  <c r="AF343" i="7"/>
  <c r="AF349" i="7"/>
  <c r="AD344" i="7"/>
  <c r="AD350" i="7"/>
  <c r="AF344" i="7"/>
  <c r="AF350" i="7"/>
  <c r="AD345" i="7"/>
  <c r="AF345" i="7"/>
  <c r="AD332" i="7"/>
  <c r="AD337" i="7"/>
  <c r="AD338" i="7"/>
  <c r="AF338" i="7"/>
  <c r="AD333" i="7"/>
  <c r="AD339" i="7"/>
  <c r="AF333" i="7"/>
  <c r="AF339" i="7"/>
  <c r="AD334" i="7"/>
  <c r="AD340" i="7"/>
  <c r="AF334" i="7"/>
  <c r="AF340" i="7"/>
  <c r="AD335" i="7"/>
  <c r="AF335" i="7"/>
  <c r="AD272" i="7"/>
  <c r="AD277" i="7"/>
  <c r="AF282" i="7"/>
  <c r="AD293" i="7"/>
  <c r="AD299" i="7"/>
  <c r="AD262" i="7"/>
  <c r="AD267" i="7"/>
  <c r="AF272" i="7"/>
  <c r="AD278" i="7"/>
  <c r="AD289" i="7"/>
  <c r="AD294" i="7"/>
  <c r="AD300" i="7"/>
  <c r="AD305" i="7"/>
  <c r="AD311" i="7"/>
  <c r="AD316" i="7"/>
  <c r="AD322" i="7"/>
  <c r="AD327" i="7"/>
  <c r="AF267" i="7"/>
  <c r="AF278" i="7"/>
  <c r="AF283" i="7"/>
  <c r="AF289" i="7"/>
  <c r="AF305" i="7"/>
  <c r="AF311" i="7"/>
  <c r="AF327" i="7"/>
  <c r="AD273" i="7"/>
  <c r="AD279" i="7"/>
  <c r="AD295" i="7"/>
  <c r="AD301" i="7"/>
  <c r="AD312" i="7"/>
  <c r="AD317" i="7"/>
  <c r="AF322" i="7"/>
  <c r="AD328" i="7"/>
  <c r="AF288" i="7"/>
  <c r="AF268" i="7"/>
  <c r="AF273" i="7"/>
  <c r="AF279" i="7"/>
  <c r="AF284" i="7"/>
  <c r="AF290" i="7"/>
  <c r="AF306" i="7"/>
  <c r="AF328" i="7"/>
  <c r="AD263" i="7"/>
  <c r="AD269" i="7"/>
  <c r="AD274" i="7"/>
  <c r="AD280" i="7"/>
  <c r="AD285" i="7"/>
  <c r="AD291" i="7"/>
  <c r="AD296" i="7"/>
  <c r="AD302" i="7"/>
  <c r="AD307" i="7"/>
  <c r="AF312" i="7"/>
  <c r="AD318" i="7"/>
  <c r="AD323" i="7"/>
  <c r="AD329" i="7"/>
  <c r="AF263" i="7"/>
  <c r="AF269" i="7"/>
  <c r="AF274" i="7"/>
  <c r="AF280" i="7"/>
  <c r="AF285" i="7"/>
  <c r="AF291" i="7"/>
  <c r="AF307" i="7"/>
  <c r="AF318" i="7"/>
  <c r="AF323" i="7"/>
  <c r="AF329" i="7"/>
  <c r="AD264" i="7"/>
  <c r="AD270" i="7"/>
  <c r="AD275" i="7"/>
  <c r="AD281" i="7"/>
  <c r="AD286" i="7"/>
  <c r="AD292" i="7"/>
  <c r="AD297" i="7"/>
  <c r="AF302" i="7"/>
  <c r="AD308" i="7"/>
  <c r="AD313" i="7"/>
  <c r="AD319" i="7"/>
  <c r="AD324" i="7"/>
  <c r="AD330" i="7"/>
  <c r="AF286" i="7"/>
  <c r="AF308" i="7"/>
  <c r="AF313" i="7"/>
  <c r="AF319" i="7"/>
  <c r="AF324" i="7"/>
  <c r="AF330" i="7"/>
  <c r="AD265" i="7"/>
  <c r="AD282" i="7"/>
  <c r="AF292" i="7"/>
  <c r="AD303" i="7"/>
  <c r="AD314" i="7"/>
  <c r="AD325" i="7"/>
  <c r="AF265" i="7"/>
  <c r="AF303" i="7"/>
  <c r="AF314" i="7"/>
  <c r="AF325" i="7"/>
  <c r="AF357" i="7"/>
  <c r="AF352" i="7"/>
  <c r="AD358" i="7"/>
  <c r="AF358" i="7"/>
  <c r="AD353" i="7"/>
  <c r="AD359" i="7"/>
  <c r="AF353" i="7"/>
  <c r="AF359" i="7"/>
  <c r="AD354" i="7"/>
  <c r="AD360" i="7"/>
  <c r="AF354" i="7"/>
  <c r="AF360" i="7"/>
  <c r="AD355" i="7"/>
  <c r="AF355" i="7"/>
  <c r="AF257" i="7"/>
  <c r="AF252" i="7"/>
  <c r="AD258" i="7"/>
  <c r="AF258" i="7"/>
  <c r="AD253" i="7"/>
  <c r="AD259" i="7"/>
  <c r="AF253" i="7"/>
  <c r="AF259" i="7"/>
  <c r="AD254" i="7"/>
  <c r="AD260" i="7"/>
  <c r="AF254" i="7"/>
  <c r="AF260" i="7"/>
  <c r="AD255" i="7"/>
  <c r="AF255" i="7"/>
  <c r="AD242" i="7"/>
  <c r="AD247" i="7"/>
  <c r="AF247" i="7"/>
  <c r="AF242" i="7"/>
  <c r="AD248" i="7"/>
  <c r="AF248" i="7"/>
  <c r="AD243" i="7"/>
  <c r="AD249" i="7"/>
  <c r="AF243" i="7"/>
  <c r="AF249" i="7"/>
  <c r="AD244" i="7"/>
  <c r="AD250" i="7"/>
  <c r="AF244" i="7"/>
  <c r="AF250" i="7"/>
  <c r="AD245" i="7"/>
  <c r="AF245" i="7"/>
  <c r="AF122" i="7"/>
  <c r="AF86" i="7"/>
  <c r="AF26" i="7"/>
  <c r="AD11" i="7"/>
  <c r="AD213" i="7"/>
  <c r="AD189" i="7"/>
  <c r="AD141" i="7"/>
  <c r="AD117" i="7"/>
  <c r="AD69" i="7"/>
  <c r="AD45" i="7"/>
  <c r="AD215" i="7"/>
  <c r="AD143" i="7"/>
  <c r="AD71" i="7"/>
  <c r="AF208" i="7"/>
  <c r="AF124" i="7"/>
  <c r="AF28" i="7"/>
  <c r="AD203" i="7"/>
  <c r="AD131" i="7"/>
  <c r="AD59" i="7"/>
  <c r="AF196" i="7"/>
  <c r="AF112" i="7"/>
  <c r="AF16" i="7"/>
  <c r="AD201" i="7"/>
  <c r="AD129" i="7"/>
  <c r="AD57" i="7"/>
  <c r="AF194" i="7"/>
  <c r="AF98" i="7"/>
  <c r="AF14" i="7"/>
  <c r="AD9" i="7"/>
  <c r="AD191" i="7"/>
  <c r="AD119" i="7"/>
  <c r="AD47" i="7"/>
  <c r="AF184" i="7"/>
  <c r="AF88" i="7"/>
  <c r="AF182" i="7"/>
  <c r="AF11" i="7"/>
  <c r="AD179" i="7"/>
  <c r="AD107" i="7"/>
  <c r="AD35" i="7"/>
  <c r="AF172" i="7"/>
  <c r="AF76" i="7"/>
  <c r="AD13" i="7"/>
  <c r="AD177" i="7"/>
  <c r="AD105" i="7"/>
  <c r="AD33" i="7"/>
  <c r="AF158" i="7"/>
  <c r="AF74" i="7"/>
  <c r="AD240" i="7"/>
  <c r="AD167" i="7"/>
  <c r="AD95" i="7"/>
  <c r="AD23" i="7"/>
  <c r="AF148" i="7"/>
  <c r="AF64" i="7"/>
  <c r="AD238" i="7"/>
  <c r="AD165" i="7"/>
  <c r="AD93" i="7"/>
  <c r="AD232" i="7"/>
  <c r="AF146" i="7"/>
  <c r="AF62" i="7"/>
  <c r="AD227" i="7"/>
  <c r="AD155" i="7"/>
  <c r="AD83" i="7"/>
  <c r="AF232" i="7"/>
  <c r="AF136" i="7"/>
  <c r="AF52" i="7"/>
  <c r="AD225" i="7"/>
  <c r="AD153" i="7"/>
  <c r="AD81" i="7"/>
  <c r="AF218" i="7"/>
  <c r="AF134" i="7"/>
  <c r="AF38" i="7"/>
  <c r="AF220" i="7"/>
  <c r="AF160" i="7"/>
  <c r="AF100" i="7"/>
  <c r="AF40" i="7"/>
  <c r="AD10" i="7"/>
  <c r="AD12" i="7"/>
  <c r="AD239" i="7"/>
  <c r="AD226" i="7"/>
  <c r="AD214" i="7"/>
  <c r="AD202" i="7"/>
  <c r="AD190" i="7"/>
  <c r="AD178" i="7"/>
  <c r="AD166" i="7"/>
  <c r="AD154" i="7"/>
  <c r="AD142" i="7"/>
  <c r="AD130" i="7"/>
  <c r="AD118" i="7"/>
  <c r="AD106" i="7"/>
  <c r="AD94" i="7"/>
  <c r="AD82" i="7"/>
  <c r="AD70" i="7"/>
  <c r="AD58" i="7"/>
  <c r="AD46" i="7"/>
  <c r="AD34" i="7"/>
  <c r="AD22" i="7"/>
  <c r="AF231" i="7"/>
  <c r="AF219" i="7"/>
  <c r="AF207" i="7"/>
  <c r="AF195" i="7"/>
  <c r="AF183" i="7"/>
  <c r="AF171" i="7"/>
  <c r="AF159" i="7"/>
  <c r="AF147" i="7"/>
  <c r="AF135" i="7"/>
  <c r="AF123" i="7"/>
  <c r="AF111" i="7"/>
  <c r="AF99" i="7"/>
  <c r="AF87" i="7"/>
  <c r="AF75" i="7"/>
  <c r="AF63" i="7"/>
  <c r="AF51" i="7"/>
  <c r="AF39" i="7"/>
  <c r="AF27" i="7"/>
  <c r="AF15" i="7"/>
  <c r="AF2" i="7"/>
  <c r="AD14" i="7"/>
  <c r="AD237" i="7"/>
  <c r="AD224" i="7"/>
  <c r="AD212" i="7"/>
  <c r="AD200" i="7"/>
  <c r="AD188" i="7"/>
  <c r="AD176" i="7"/>
  <c r="AD164" i="7"/>
  <c r="AD152" i="7"/>
  <c r="AD140" i="7"/>
  <c r="AD128" i="7"/>
  <c r="AD116" i="7"/>
  <c r="AD104" i="7"/>
  <c r="AD92" i="7"/>
  <c r="AD80" i="7"/>
  <c r="AD68" i="7"/>
  <c r="AD56" i="7"/>
  <c r="AD44" i="7"/>
  <c r="AD32" i="7"/>
  <c r="AF241" i="7"/>
  <c r="AF229" i="7"/>
  <c r="AF217" i="7"/>
  <c r="AF205" i="7"/>
  <c r="AF193" i="7"/>
  <c r="AF181" i="7"/>
  <c r="AF169" i="7"/>
  <c r="AF157" i="7"/>
  <c r="AF145" i="7"/>
  <c r="AF133" i="7"/>
  <c r="AF121" i="7"/>
  <c r="AF109" i="7"/>
  <c r="AF97" i="7"/>
  <c r="AF85" i="7"/>
  <c r="AF73" i="7"/>
  <c r="AF61" i="7"/>
  <c r="AF49" i="7"/>
  <c r="AF37" i="7"/>
  <c r="AF25" i="7"/>
  <c r="AF13" i="7"/>
  <c r="AF3" i="7"/>
  <c r="AD15" i="7"/>
  <c r="AD236" i="7"/>
  <c r="AD223" i="7"/>
  <c r="AD211" i="7"/>
  <c r="AD199" i="7"/>
  <c r="AD187" i="7"/>
  <c r="AD175" i="7"/>
  <c r="AD163" i="7"/>
  <c r="AD151" i="7"/>
  <c r="AD139" i="7"/>
  <c r="AD127" i="7"/>
  <c r="AD115" i="7"/>
  <c r="AD103" i="7"/>
  <c r="AD91" i="7"/>
  <c r="AD79" i="7"/>
  <c r="AD67" i="7"/>
  <c r="AD55" i="7"/>
  <c r="AD43" i="7"/>
  <c r="AD31" i="7"/>
  <c r="AF240" i="7"/>
  <c r="AF228" i="7"/>
  <c r="AF216" i="7"/>
  <c r="AF204" i="7"/>
  <c r="AF192" i="7"/>
  <c r="AF180" i="7"/>
  <c r="AF168" i="7"/>
  <c r="AF156" i="7"/>
  <c r="AF144" i="7"/>
  <c r="AF132" i="7"/>
  <c r="AF120" i="7"/>
  <c r="AF108" i="7"/>
  <c r="AF96" i="7"/>
  <c r="AF84" i="7"/>
  <c r="AF72" i="7"/>
  <c r="AF60" i="7"/>
  <c r="AF48" i="7"/>
  <c r="AF36" i="7"/>
  <c r="AF24" i="7"/>
  <c r="AF12" i="7"/>
  <c r="AD2" i="7"/>
  <c r="AF4" i="7"/>
  <c r="AD16" i="7"/>
  <c r="AD235" i="7"/>
  <c r="AD222" i="7"/>
  <c r="AD210" i="7"/>
  <c r="AD198" i="7"/>
  <c r="AD186" i="7"/>
  <c r="AD174" i="7"/>
  <c r="AD162" i="7"/>
  <c r="AD150" i="7"/>
  <c r="AD138" i="7"/>
  <c r="AD126" i="7"/>
  <c r="AD114" i="7"/>
  <c r="AD102" i="7"/>
  <c r="AD90" i="7"/>
  <c r="AD78" i="7"/>
  <c r="AD66" i="7"/>
  <c r="AD54" i="7"/>
  <c r="AD42" i="7"/>
  <c r="AD30" i="7"/>
  <c r="AF239" i="7"/>
  <c r="AF227" i="7"/>
  <c r="AF215" i="7"/>
  <c r="AF203" i="7"/>
  <c r="AF191" i="7"/>
  <c r="AF179" i="7"/>
  <c r="AF167" i="7"/>
  <c r="AF155" i="7"/>
  <c r="AF143" i="7"/>
  <c r="AF131" i="7"/>
  <c r="AF119" i="7"/>
  <c r="AF107" i="7"/>
  <c r="AF95" i="7"/>
  <c r="AF83" i="7"/>
  <c r="AF71" i="7"/>
  <c r="AF59" i="7"/>
  <c r="AF47" i="7"/>
  <c r="AF35" i="7"/>
  <c r="AF23" i="7"/>
  <c r="AF110" i="7"/>
  <c r="AD3" i="7"/>
  <c r="AF5" i="7"/>
  <c r="AD17" i="7"/>
  <c r="AD234" i="7"/>
  <c r="AD221" i="7"/>
  <c r="AD209" i="7"/>
  <c r="AD197" i="7"/>
  <c r="AD185" i="7"/>
  <c r="AD173" i="7"/>
  <c r="AD161" i="7"/>
  <c r="AD149" i="7"/>
  <c r="AD137" i="7"/>
  <c r="AD125" i="7"/>
  <c r="AD113" i="7"/>
  <c r="AD101" i="7"/>
  <c r="AD89" i="7"/>
  <c r="AD77" i="7"/>
  <c r="AD65" i="7"/>
  <c r="AD53" i="7"/>
  <c r="AD41" i="7"/>
  <c r="AD29" i="7"/>
  <c r="AF238" i="7"/>
  <c r="AF226" i="7"/>
  <c r="AF214" i="7"/>
  <c r="AF202" i="7"/>
  <c r="AF190" i="7"/>
  <c r="AF178" i="7"/>
  <c r="AF166" i="7"/>
  <c r="AF154" i="7"/>
  <c r="AF142" i="7"/>
  <c r="AF130" i="7"/>
  <c r="AF118" i="7"/>
  <c r="AF106" i="7"/>
  <c r="AF94" i="7"/>
  <c r="AF82" i="7"/>
  <c r="AF70" i="7"/>
  <c r="AF58" i="7"/>
  <c r="AF46" i="7"/>
  <c r="AF34" i="7"/>
  <c r="AF22" i="7"/>
  <c r="AF170" i="7"/>
  <c r="AD4" i="7"/>
  <c r="AF6" i="7"/>
  <c r="AD18" i="7"/>
  <c r="AD233" i="7"/>
  <c r="AD220" i="7"/>
  <c r="AD208" i="7"/>
  <c r="AD196" i="7"/>
  <c r="AD184" i="7"/>
  <c r="AD172" i="7"/>
  <c r="AD160" i="7"/>
  <c r="AD148" i="7"/>
  <c r="AD136" i="7"/>
  <c r="AD124" i="7"/>
  <c r="AD112" i="7"/>
  <c r="AD100" i="7"/>
  <c r="AD88" i="7"/>
  <c r="AD76" i="7"/>
  <c r="AD64" i="7"/>
  <c r="AD52" i="7"/>
  <c r="AD40" i="7"/>
  <c r="AD28" i="7"/>
  <c r="AF237" i="7"/>
  <c r="AF225" i="7"/>
  <c r="AF213" i="7"/>
  <c r="AF201" i="7"/>
  <c r="AF189" i="7"/>
  <c r="AF177" i="7"/>
  <c r="AF165" i="7"/>
  <c r="AF153" i="7"/>
  <c r="AF141" i="7"/>
  <c r="AF129" i="7"/>
  <c r="AF117" i="7"/>
  <c r="AF105" i="7"/>
  <c r="AF93" i="7"/>
  <c r="AF81" i="7"/>
  <c r="AF69" i="7"/>
  <c r="AF57" i="7"/>
  <c r="AF45" i="7"/>
  <c r="AF33" i="7"/>
  <c r="AF21" i="7"/>
  <c r="AF230" i="7"/>
  <c r="AF50" i="7"/>
  <c r="AD5" i="7"/>
  <c r="AF7" i="7"/>
  <c r="AD19" i="7"/>
  <c r="AD231" i="7"/>
  <c r="AD219" i="7"/>
  <c r="AD207" i="7"/>
  <c r="AD195" i="7"/>
  <c r="AD183" i="7"/>
  <c r="AD171" i="7"/>
  <c r="AD159" i="7"/>
  <c r="AD147" i="7"/>
  <c r="AD135" i="7"/>
  <c r="AD123" i="7"/>
  <c r="AD111" i="7"/>
  <c r="AD99" i="7"/>
  <c r="AD87" i="7"/>
  <c r="AD75" i="7"/>
  <c r="AD63" i="7"/>
  <c r="AD51" i="7"/>
  <c r="AD39" i="7"/>
  <c r="AD27" i="7"/>
  <c r="AF236" i="7"/>
  <c r="AF224" i="7"/>
  <c r="AF212" i="7"/>
  <c r="AF200" i="7"/>
  <c r="AF188" i="7"/>
  <c r="AF176" i="7"/>
  <c r="AF164" i="7"/>
  <c r="AF152" i="7"/>
  <c r="AF140" i="7"/>
  <c r="AF128" i="7"/>
  <c r="AF116" i="7"/>
  <c r="AF104" i="7"/>
  <c r="AF92" i="7"/>
  <c r="AF80" i="7"/>
  <c r="AF68" i="7"/>
  <c r="AF56" i="7"/>
  <c r="AF44" i="7"/>
  <c r="AF32" i="7"/>
  <c r="AF20" i="7"/>
  <c r="AD6" i="7"/>
  <c r="AF8" i="7"/>
  <c r="AD20" i="7"/>
  <c r="AD230" i="7"/>
  <c r="AD218" i="7"/>
  <c r="AD206" i="7"/>
  <c r="AD194" i="7"/>
  <c r="AD170" i="7"/>
  <c r="AD158" i="7"/>
  <c r="AD146" i="7"/>
  <c r="AD134" i="7"/>
  <c r="AD110" i="7"/>
  <c r="AD98" i="7"/>
  <c r="AD86" i="7"/>
  <c r="AD74" i="7"/>
  <c r="AD50" i="7"/>
  <c r="AD38" i="7"/>
  <c r="AD26" i="7"/>
  <c r="AF235" i="7"/>
  <c r="AF223" i="7"/>
  <c r="AF211" i="7"/>
  <c r="AF199" i="7"/>
  <c r="AF187" i="7"/>
  <c r="AF175" i="7"/>
  <c r="AF163" i="7"/>
  <c r="AF151" i="7"/>
  <c r="AF139" i="7"/>
  <c r="AF127" i="7"/>
  <c r="AF115" i="7"/>
  <c r="AF103" i="7"/>
  <c r="AF91" i="7"/>
  <c r="AF79" i="7"/>
  <c r="AF67" i="7"/>
  <c r="AF55" i="7"/>
  <c r="AF43" i="7"/>
  <c r="AF31" i="7"/>
  <c r="AF19" i="7"/>
  <c r="AD7" i="7"/>
  <c r="AF9" i="7"/>
  <c r="AD229" i="7"/>
  <c r="AD217" i="7"/>
  <c r="AD205" i="7"/>
  <c r="AD193" i="7"/>
  <c r="AD181" i="7"/>
  <c r="AD169" i="7"/>
  <c r="AD157" i="7"/>
  <c r="AD145" i="7"/>
  <c r="AD133" i="7"/>
  <c r="AD121" i="7"/>
  <c r="AD109" i="7"/>
  <c r="AD97" i="7"/>
  <c r="AD85" i="7"/>
  <c r="AD73" i="7"/>
  <c r="AD61" i="7"/>
  <c r="AD49" i="7"/>
  <c r="AD37" i="7"/>
  <c r="AD25" i="7"/>
  <c r="AF234" i="7"/>
  <c r="AF210" i="7"/>
  <c r="AF198" i="7"/>
  <c r="AF186" i="7"/>
  <c r="AF174" i="7"/>
  <c r="AF150" i="7"/>
  <c r="AF138" i="7"/>
  <c r="AF126" i="7"/>
  <c r="AF114" i="7"/>
  <c r="AF90" i="7"/>
  <c r="AF78" i="7"/>
  <c r="AF66" i="7"/>
  <c r="AF54" i="7"/>
  <c r="AF30" i="7"/>
  <c r="AF18" i="7"/>
  <c r="AQ681" i="2"/>
  <c r="AQ669" i="2"/>
  <c r="AQ657" i="2"/>
  <c r="AQ645" i="2"/>
  <c r="AQ633" i="2"/>
  <c r="AQ621" i="2"/>
  <c r="AQ609" i="2"/>
  <c r="AQ597" i="2"/>
  <c r="AQ585" i="2"/>
  <c r="AQ680" i="2"/>
  <c r="AQ668" i="2"/>
  <c r="AQ656" i="2"/>
  <c r="AQ644" i="2"/>
  <c r="AQ632" i="2"/>
  <c r="AQ620" i="2"/>
  <c r="AQ608" i="2"/>
  <c r="AQ596" i="2"/>
  <c r="AQ584" i="2"/>
  <c r="AQ679" i="2"/>
  <c r="AQ667" i="2"/>
  <c r="AQ655" i="2"/>
  <c r="AQ643" i="2"/>
  <c r="AQ631" i="2"/>
  <c r="AQ619" i="2"/>
  <c r="AQ607" i="2"/>
  <c r="AQ595" i="2"/>
  <c r="AQ583" i="2"/>
  <c r="AQ678" i="2"/>
  <c r="AQ666" i="2"/>
  <c r="AQ654" i="2"/>
  <c r="AQ642" i="2"/>
  <c r="AQ630" i="2"/>
  <c r="AQ618" i="2"/>
  <c r="AQ606" i="2"/>
  <c r="AQ594" i="2"/>
  <c r="AQ582" i="2"/>
  <c r="AQ677" i="2"/>
  <c r="AQ665" i="2"/>
  <c r="AQ653" i="2"/>
  <c r="AQ641" i="2"/>
  <c r="AQ629" i="2"/>
  <c r="AQ617" i="2"/>
  <c r="AQ605" i="2"/>
  <c r="AQ593" i="2"/>
  <c r="AQ581" i="2"/>
  <c r="AQ676" i="2"/>
  <c r="AQ664" i="2"/>
  <c r="AQ652" i="2"/>
  <c r="AQ640" i="2"/>
  <c r="AQ628" i="2"/>
  <c r="AQ616" i="2"/>
  <c r="AQ604" i="2"/>
  <c r="AQ592" i="2"/>
  <c r="AQ580" i="2"/>
  <c r="AQ675" i="2"/>
  <c r="AQ663" i="2"/>
  <c r="AQ651" i="2"/>
  <c r="AQ639" i="2"/>
  <c r="AQ627" i="2"/>
  <c r="AQ615" i="2"/>
  <c r="AQ603" i="2"/>
  <c r="AQ591" i="2"/>
  <c r="AQ579" i="2"/>
  <c r="AQ674" i="2"/>
  <c r="AQ662" i="2"/>
  <c r="AQ650" i="2"/>
  <c r="AQ638" i="2"/>
  <c r="AQ626" i="2"/>
  <c r="AQ614" i="2"/>
  <c r="AQ602" i="2"/>
  <c r="AQ590" i="2"/>
  <c r="AQ578" i="2"/>
  <c r="AQ685" i="2"/>
  <c r="AQ673" i="2"/>
  <c r="AQ661" i="2"/>
  <c r="AQ649" i="2"/>
  <c r="AQ637" i="2"/>
  <c r="AQ625" i="2"/>
  <c r="AQ613" i="2"/>
  <c r="AQ601" i="2"/>
  <c r="AQ589" i="2"/>
  <c r="AQ577" i="2"/>
  <c r="AQ684" i="2"/>
  <c r="AQ672" i="2"/>
  <c r="AQ660" i="2"/>
  <c r="AQ648" i="2"/>
  <c r="AQ636" i="2"/>
  <c r="AQ624" i="2"/>
  <c r="AQ612" i="2"/>
  <c r="AQ600" i="2"/>
  <c r="AQ588" i="2"/>
  <c r="AJ587" i="2"/>
  <c r="AH633" i="2"/>
  <c r="AF678" i="2"/>
  <c r="AH665" i="2"/>
  <c r="AJ640" i="2"/>
  <c r="AJ665" i="2"/>
  <c r="AF635" i="2"/>
  <c r="AF626" i="2"/>
  <c r="AF587" i="2"/>
  <c r="AF631" i="2"/>
  <c r="AH605" i="2"/>
  <c r="AJ610" i="2"/>
  <c r="AH626" i="2"/>
  <c r="AH640" i="2"/>
  <c r="AF665" i="2"/>
  <c r="AF677" i="2"/>
  <c r="AF670" i="2"/>
  <c r="AF669" i="2"/>
  <c r="AF672" i="2"/>
  <c r="AF668" i="2"/>
  <c r="AF667" i="2"/>
  <c r="AF666" i="2"/>
  <c r="AF675" i="2"/>
  <c r="AF674" i="2"/>
  <c r="AF673" i="2"/>
  <c r="AF671" i="2"/>
  <c r="AH670" i="2"/>
  <c r="AH669" i="2"/>
  <c r="AH668" i="2"/>
  <c r="AH667" i="2"/>
  <c r="AH672" i="2"/>
  <c r="AH666" i="2"/>
  <c r="AH675" i="2"/>
  <c r="AH674" i="2"/>
  <c r="AH673" i="2"/>
  <c r="AH671" i="2"/>
  <c r="AJ670" i="2"/>
  <c r="AJ669" i="2"/>
  <c r="AJ668" i="2"/>
  <c r="AJ667" i="2"/>
  <c r="AJ666" i="2"/>
  <c r="AJ672" i="2"/>
  <c r="AJ675" i="2"/>
  <c r="AJ674" i="2"/>
  <c r="AJ673" i="2"/>
  <c r="AJ671" i="2"/>
  <c r="AF680" i="2"/>
  <c r="AH680" i="2"/>
  <c r="AJ680" i="2"/>
  <c r="AF681" i="2"/>
  <c r="AH681" i="2"/>
  <c r="AF682" i="2"/>
  <c r="AH682" i="2"/>
  <c r="AJ682" i="2"/>
  <c r="AF683" i="2"/>
  <c r="AH683" i="2"/>
  <c r="AJ683" i="2"/>
  <c r="AF684" i="2"/>
  <c r="AH684" i="2"/>
  <c r="AJ684" i="2"/>
  <c r="AF685" i="2"/>
  <c r="AH685" i="2"/>
  <c r="AJ685" i="2"/>
  <c r="AF676" i="2"/>
  <c r="AH676" i="2"/>
  <c r="AJ676" i="2"/>
  <c r="AF647" i="2"/>
  <c r="AF646" i="2"/>
  <c r="AF655" i="2"/>
  <c r="AF654" i="2"/>
  <c r="AF653" i="2"/>
  <c r="AF648" i="2"/>
  <c r="AF652" i="2"/>
  <c r="AF651" i="2"/>
  <c r="AF650" i="2"/>
  <c r="AF649" i="2"/>
  <c r="AH647" i="2"/>
  <c r="AH646" i="2"/>
  <c r="AH655" i="2"/>
  <c r="AH654" i="2"/>
  <c r="AH653" i="2"/>
  <c r="AH652" i="2"/>
  <c r="AH648" i="2"/>
  <c r="AH651" i="2"/>
  <c r="AH650" i="2"/>
  <c r="AH649" i="2"/>
  <c r="AJ647" i="2"/>
  <c r="AJ646" i="2"/>
  <c r="AJ655" i="2"/>
  <c r="AJ654" i="2"/>
  <c r="AJ653" i="2"/>
  <c r="AJ652" i="2"/>
  <c r="AJ651" i="2"/>
  <c r="AJ648" i="2"/>
  <c r="AJ650" i="2"/>
  <c r="AJ649" i="2"/>
  <c r="AF642" i="2"/>
  <c r="AH642" i="2"/>
  <c r="AJ642" i="2"/>
  <c r="AF656" i="2"/>
  <c r="AH656" i="2"/>
  <c r="AJ656" i="2"/>
  <c r="AF643" i="2"/>
  <c r="AH643" i="2"/>
  <c r="AJ643" i="2"/>
  <c r="AF657" i="2"/>
  <c r="AH657" i="2"/>
  <c r="AJ657" i="2"/>
  <c r="AF644" i="2"/>
  <c r="AH644" i="2"/>
  <c r="AJ644" i="2"/>
  <c r="AF658" i="2"/>
  <c r="AH658" i="2"/>
  <c r="AJ658" i="2"/>
  <c r="AF645" i="2"/>
  <c r="AH645" i="2"/>
  <c r="AJ645" i="2"/>
  <c r="AF659" i="2"/>
  <c r="AH659" i="2"/>
  <c r="AJ659" i="2"/>
  <c r="AF660" i="2"/>
  <c r="AH660" i="2"/>
  <c r="AJ660" i="2"/>
  <c r="AF661" i="2"/>
  <c r="AH661" i="2"/>
  <c r="AJ661" i="2"/>
  <c r="AF636" i="2"/>
  <c r="AH636" i="2"/>
  <c r="AJ636" i="2"/>
  <c r="AF662" i="2"/>
  <c r="AH662" i="2"/>
  <c r="AJ662" i="2"/>
  <c r="AF637" i="2"/>
  <c r="AH637" i="2"/>
  <c r="AJ637" i="2"/>
  <c r="AF663" i="2"/>
  <c r="AH663" i="2"/>
  <c r="AJ663" i="2"/>
  <c r="AF638" i="2"/>
  <c r="AH638" i="2"/>
  <c r="AJ638" i="2"/>
  <c r="AF664" i="2"/>
  <c r="AH664" i="2"/>
  <c r="AJ664" i="2"/>
  <c r="AF639" i="2"/>
  <c r="AH639" i="2"/>
  <c r="AJ639" i="2"/>
  <c r="AF617" i="2"/>
  <c r="AF619" i="2"/>
  <c r="AF616" i="2"/>
  <c r="AF625" i="2"/>
  <c r="AF624" i="2"/>
  <c r="AF623" i="2"/>
  <c r="AF622" i="2"/>
  <c r="AF621" i="2"/>
  <c r="AF620" i="2"/>
  <c r="AF618" i="2"/>
  <c r="AH617" i="2"/>
  <c r="AH616" i="2"/>
  <c r="AH625" i="2"/>
  <c r="AH619" i="2"/>
  <c r="AH624" i="2"/>
  <c r="AH623" i="2"/>
  <c r="AH622" i="2"/>
  <c r="AH621" i="2"/>
  <c r="AH620" i="2"/>
  <c r="AH618" i="2"/>
  <c r="AJ617" i="2"/>
  <c r="AJ616" i="2"/>
  <c r="AJ625" i="2"/>
  <c r="AJ624" i="2"/>
  <c r="AJ623" i="2"/>
  <c r="AJ622" i="2"/>
  <c r="AJ621" i="2"/>
  <c r="AJ619" i="2"/>
  <c r="AJ620" i="2"/>
  <c r="AJ618" i="2"/>
  <c r="AF611" i="2"/>
  <c r="AH611" i="2"/>
  <c r="AJ611" i="2"/>
  <c r="AF613" i="2"/>
  <c r="AH613" i="2"/>
  <c r="AJ613" i="2"/>
  <c r="AF627" i="2"/>
  <c r="AH627" i="2"/>
  <c r="AJ627" i="2"/>
  <c r="AF614" i="2"/>
  <c r="AH614" i="2"/>
  <c r="AJ614" i="2"/>
  <c r="AF628" i="2"/>
  <c r="AH628" i="2"/>
  <c r="AJ628" i="2"/>
  <c r="AF615" i="2"/>
  <c r="AH615" i="2"/>
  <c r="AJ615" i="2"/>
  <c r="AF629" i="2"/>
  <c r="AH629" i="2"/>
  <c r="AJ629" i="2"/>
  <c r="AF630" i="2"/>
  <c r="AH630" i="2"/>
  <c r="AJ630" i="2"/>
  <c r="AF606" i="2"/>
  <c r="AH606" i="2"/>
  <c r="AJ606" i="2"/>
  <c r="AF632" i="2"/>
  <c r="AH632" i="2"/>
  <c r="AJ632" i="2"/>
  <c r="AF607" i="2"/>
  <c r="AH607" i="2"/>
  <c r="AJ607" i="2"/>
  <c r="AF608" i="2"/>
  <c r="AH608" i="2"/>
  <c r="AJ608" i="2"/>
  <c r="AF634" i="2"/>
  <c r="AH634" i="2"/>
  <c r="AJ634" i="2"/>
  <c r="AF609" i="2"/>
  <c r="AH609" i="2"/>
  <c r="AJ609" i="2"/>
  <c r="AF580" i="2"/>
  <c r="AF579" i="2"/>
  <c r="AF578" i="2"/>
  <c r="AF581" i="2"/>
  <c r="AF577" i="2"/>
  <c r="AF576" i="2"/>
  <c r="AF585" i="2"/>
  <c r="AF584" i="2"/>
  <c r="AF583" i="2"/>
  <c r="AF582" i="2"/>
  <c r="AH580" i="2"/>
  <c r="AH579" i="2"/>
  <c r="AH578" i="2"/>
  <c r="AH577" i="2"/>
  <c r="AH576" i="2"/>
  <c r="AH585" i="2"/>
  <c r="AH581" i="2"/>
  <c r="AH584" i="2"/>
  <c r="AH583" i="2"/>
  <c r="AH582" i="2"/>
  <c r="AJ580" i="2"/>
  <c r="AJ579" i="2"/>
  <c r="AJ578" i="2"/>
  <c r="AJ577" i="2"/>
  <c r="AJ576" i="2"/>
  <c r="AJ585" i="2"/>
  <c r="AJ584" i="2"/>
  <c r="AJ581" i="2"/>
  <c r="AJ583" i="2"/>
  <c r="AJ582" i="2"/>
  <c r="AF589" i="2"/>
  <c r="AH589" i="2"/>
  <c r="AJ589" i="2"/>
  <c r="AF596" i="2"/>
  <c r="AH596" i="2"/>
  <c r="AJ596" i="2"/>
  <c r="AF590" i="2"/>
  <c r="AH590" i="2"/>
  <c r="AJ590" i="2"/>
  <c r="AF597" i="2"/>
  <c r="AH597" i="2"/>
  <c r="AJ597" i="2"/>
  <c r="AF591" i="2"/>
  <c r="AH591" i="2"/>
  <c r="AJ591" i="2"/>
  <c r="AF598" i="2"/>
  <c r="AH598" i="2"/>
  <c r="AJ598" i="2"/>
  <c r="AF592" i="2"/>
  <c r="AH592" i="2"/>
  <c r="AJ592" i="2"/>
  <c r="AF599" i="2"/>
  <c r="AH599" i="2"/>
  <c r="AJ599" i="2"/>
  <c r="AF593" i="2"/>
  <c r="AH593" i="2"/>
  <c r="AJ593" i="2"/>
  <c r="AF600" i="2"/>
  <c r="AH600" i="2"/>
  <c r="AJ600" i="2"/>
  <c r="AF594" i="2"/>
  <c r="AH594" i="2"/>
  <c r="AJ594" i="2"/>
  <c r="AF601" i="2"/>
  <c r="AH601" i="2"/>
  <c r="AJ601" i="2"/>
  <c r="AF595" i="2"/>
  <c r="AH595" i="2"/>
  <c r="AJ595" i="2"/>
  <c r="AF602" i="2"/>
  <c r="AH602" i="2"/>
  <c r="AJ602" i="2"/>
  <c r="AF603" i="2"/>
  <c r="AH603" i="2"/>
  <c r="AJ603" i="2"/>
  <c r="AF604" i="2"/>
  <c r="AH604" i="2"/>
  <c r="AJ604" i="2"/>
  <c r="AF586" i="2"/>
  <c r="AH586" i="2"/>
  <c r="AJ586" i="2"/>
  <c r="AF343" i="2"/>
  <c r="AF334" i="2"/>
  <c r="AF48" i="2"/>
  <c r="AD78" i="2"/>
  <c r="AO314" i="2"/>
  <c r="AO242" i="2"/>
  <c r="AO230" i="2"/>
  <c r="AO206" i="2"/>
  <c r="AO158" i="2"/>
  <c r="AO146" i="2"/>
  <c r="AO98" i="2"/>
  <c r="AO74" i="2"/>
  <c r="AK7" i="2"/>
  <c r="AK82" i="2"/>
  <c r="AF174" i="2"/>
  <c r="AD232" i="2"/>
  <c r="AF178" i="2"/>
  <c r="AK53" i="2"/>
  <c r="AH347" i="2"/>
  <c r="AK49" i="2"/>
  <c r="AF452" i="2"/>
  <c r="AK315" i="2"/>
  <c r="AK303" i="2"/>
  <c r="AK279" i="2"/>
  <c r="AK267" i="2"/>
  <c r="AK243" i="2"/>
  <c r="AK231" i="2"/>
  <c r="AK219" i="2"/>
  <c r="AK207" i="2"/>
  <c r="AK195" i="2"/>
  <c r="AK183" i="2"/>
  <c r="AK171" i="2"/>
  <c r="AK159" i="2"/>
  <c r="AK147" i="2"/>
  <c r="AK135" i="2"/>
  <c r="AK123" i="2"/>
  <c r="AK111" i="2"/>
  <c r="AK99" i="2"/>
  <c r="AK87" i="2"/>
  <c r="AK265" i="2"/>
  <c r="AK253" i="2"/>
  <c r="AK241" i="2"/>
  <c r="AK229" i="2"/>
  <c r="AK217" i="2"/>
  <c r="AK205" i="2"/>
  <c r="AK193" i="2"/>
  <c r="AK181" i="2"/>
  <c r="AK169" i="2"/>
  <c r="AK157" i="2"/>
  <c r="AK145" i="2"/>
  <c r="AK133" i="2"/>
  <c r="AK121" i="2"/>
  <c r="AK109" i="2"/>
  <c r="AK97" i="2"/>
  <c r="AK85" i="2"/>
  <c r="AF378" i="2"/>
  <c r="AF379" i="2"/>
  <c r="AF443" i="2"/>
  <c r="AF434" i="2"/>
  <c r="AF435" i="2"/>
  <c r="AH378" i="2"/>
  <c r="AH379" i="2"/>
  <c r="AJ378" i="2"/>
  <c r="AJ376" i="2"/>
  <c r="AJ379" i="2"/>
  <c r="AF573" i="2"/>
  <c r="AF564" i="2"/>
  <c r="AF345" i="2"/>
  <c r="AF347" i="2"/>
  <c r="AF348" i="2"/>
  <c r="AF346" i="2"/>
  <c r="AF385" i="2"/>
  <c r="AF386" i="2"/>
  <c r="AH385" i="2"/>
  <c r="AH386" i="2"/>
  <c r="AJ573" i="2"/>
  <c r="AJ564" i="2"/>
  <c r="AJ385" i="2"/>
  <c r="AJ386" i="2"/>
  <c r="AJ387" i="2"/>
  <c r="AH425" i="2"/>
  <c r="AH430" i="2"/>
  <c r="AH428" i="2"/>
  <c r="AH427" i="2"/>
  <c r="AH426" i="2"/>
  <c r="AH431" i="2"/>
  <c r="AJ345" i="2"/>
  <c r="AJ347" i="2"/>
  <c r="AJ346" i="2"/>
  <c r="AJ348" i="2"/>
  <c r="AD211" i="2"/>
  <c r="AK302" i="2"/>
  <c r="AK218" i="2"/>
  <c r="AK158" i="2"/>
  <c r="AK98" i="2"/>
  <c r="AD90" i="2"/>
  <c r="AF427" i="2"/>
  <c r="AK314" i="2"/>
  <c r="AK278" i="2"/>
  <c r="AK254" i="2"/>
  <c r="AK230" i="2"/>
  <c r="AK194" i="2"/>
  <c r="AK182" i="2"/>
  <c r="AK146" i="2"/>
  <c r="AK122" i="2"/>
  <c r="AK86" i="2"/>
  <c r="AK73" i="2"/>
  <c r="AK61" i="2"/>
  <c r="AK37" i="2"/>
  <c r="AK25" i="2"/>
  <c r="AD91" i="2"/>
  <c r="AF428" i="2"/>
  <c r="AJ426" i="2"/>
  <c r="AH434" i="2"/>
  <c r="AH564" i="2"/>
  <c r="AK290" i="2"/>
  <c r="AK266" i="2"/>
  <c r="AK242" i="2"/>
  <c r="AK206" i="2"/>
  <c r="AK170" i="2"/>
  <c r="AK134" i="2"/>
  <c r="AK110" i="2"/>
  <c r="AK8" i="2"/>
  <c r="AK226" i="2"/>
  <c r="AK178" i="2"/>
  <c r="AD7" i="2"/>
  <c r="AD131" i="2"/>
  <c r="AO320" i="2"/>
  <c r="AO308" i="2"/>
  <c r="AO296" i="2"/>
  <c r="AO284" i="2"/>
  <c r="AO272" i="2"/>
  <c r="AO260" i="2"/>
  <c r="AO248" i="2"/>
  <c r="AO236" i="2"/>
  <c r="AO224" i="2"/>
  <c r="AO212" i="2"/>
  <c r="AO200" i="2"/>
  <c r="AO188" i="2"/>
  <c r="AO176" i="2"/>
  <c r="AO164" i="2"/>
  <c r="AO152" i="2"/>
  <c r="AO8" i="2"/>
  <c r="AH334" i="2"/>
  <c r="AF430" i="2"/>
  <c r="AJ427" i="2"/>
  <c r="AH435" i="2"/>
  <c r="AH452" i="2"/>
  <c r="AK309" i="2"/>
  <c r="AO319" i="2"/>
  <c r="AO307" i="2"/>
  <c r="AO295" i="2"/>
  <c r="AO283" i="2"/>
  <c r="AO271" i="2"/>
  <c r="AO247" i="2"/>
  <c r="AO235" i="2"/>
  <c r="AO223" i="2"/>
  <c r="AO211" i="2"/>
  <c r="AO199" i="2"/>
  <c r="AO187" i="2"/>
  <c r="AO175" i="2"/>
  <c r="AO163" i="2"/>
  <c r="AO151" i="2"/>
  <c r="AO139" i="2"/>
  <c r="AO127" i="2"/>
  <c r="AO115" i="2"/>
  <c r="AO103" i="2"/>
  <c r="AO91" i="2"/>
  <c r="AO79" i="2"/>
  <c r="AO67" i="2"/>
  <c r="AO55" i="2"/>
  <c r="AO43" i="2"/>
  <c r="AO31" i="2"/>
  <c r="AO19" i="2"/>
  <c r="AO7" i="2"/>
  <c r="AH346" i="2"/>
  <c r="AF431" i="2"/>
  <c r="AJ428" i="2"/>
  <c r="AK285" i="2"/>
  <c r="AK261" i="2"/>
  <c r="AK237" i="2"/>
  <c r="AK213" i="2"/>
  <c r="AK189" i="2"/>
  <c r="AK165" i="2"/>
  <c r="AK141" i="2"/>
  <c r="AD18" i="2"/>
  <c r="AD135" i="2"/>
  <c r="AO259" i="2"/>
  <c r="AK3" i="2"/>
  <c r="AK274" i="2"/>
  <c r="AD19" i="2"/>
  <c r="AD174" i="2"/>
  <c r="AO318" i="2"/>
  <c r="AO306" i="2"/>
  <c r="AO294" i="2"/>
  <c r="AO66" i="2"/>
  <c r="AO54" i="2"/>
  <c r="AO42" i="2"/>
  <c r="AO30" i="2"/>
  <c r="AO18" i="2"/>
  <c r="AO6" i="2"/>
  <c r="AO26" i="2"/>
  <c r="AF5" i="2"/>
  <c r="AF94" i="2"/>
  <c r="AJ430" i="2"/>
  <c r="AD87" i="2"/>
  <c r="AF7" i="2"/>
  <c r="AJ334" i="2"/>
  <c r="AH348" i="2"/>
  <c r="AJ431" i="2"/>
  <c r="AJ434" i="2"/>
  <c r="AJ446" i="2"/>
  <c r="AJ435" i="2"/>
  <c r="AJ452" i="2"/>
  <c r="AK319" i="2"/>
  <c r="AK295" i="2"/>
  <c r="AK271" i="2"/>
  <c r="AK247" i="2"/>
  <c r="AK235" i="2"/>
  <c r="AK211" i="2"/>
  <c r="AK199" i="2"/>
  <c r="AK187" i="2"/>
  <c r="AK175" i="2"/>
  <c r="AK163" i="2"/>
  <c r="AK151" i="2"/>
  <c r="AK139" i="2"/>
  <c r="AK127" i="2"/>
  <c r="AK115" i="2"/>
  <c r="AK103" i="2"/>
  <c r="AK91" i="2"/>
  <c r="AK281" i="2"/>
  <c r="AK233" i="2"/>
  <c r="AK185" i="2"/>
  <c r="AK137" i="2"/>
  <c r="AK89" i="2"/>
  <c r="AD66" i="2"/>
  <c r="AD204" i="2"/>
  <c r="AK307" i="2"/>
  <c r="AK283" i="2"/>
  <c r="AK259" i="2"/>
  <c r="AK223" i="2"/>
  <c r="AK78" i="2"/>
  <c r="AK54" i="2"/>
  <c r="AK30" i="2"/>
  <c r="AD67" i="2"/>
  <c r="AD208" i="2"/>
  <c r="AK66" i="2"/>
  <c r="AK42" i="2"/>
  <c r="AK18" i="2"/>
  <c r="AK41" i="2"/>
  <c r="AK17" i="2"/>
  <c r="AD72" i="2"/>
  <c r="AD210" i="2"/>
  <c r="AO289" i="2"/>
  <c r="AO205" i="2"/>
  <c r="AO121" i="2"/>
  <c r="AF229" i="2"/>
  <c r="AF565" i="2"/>
  <c r="AH565" i="2"/>
  <c r="AJ565" i="2"/>
  <c r="AF566" i="2"/>
  <c r="AH566" i="2"/>
  <c r="AJ566" i="2"/>
  <c r="AF567" i="2"/>
  <c r="AH567" i="2"/>
  <c r="AJ567" i="2"/>
  <c r="AF568" i="2"/>
  <c r="AH568" i="2"/>
  <c r="AJ568" i="2"/>
  <c r="AF569" i="2"/>
  <c r="AH569" i="2"/>
  <c r="AJ569" i="2"/>
  <c r="AF570" i="2"/>
  <c r="AH570" i="2"/>
  <c r="AJ570" i="2"/>
  <c r="AF571" i="2"/>
  <c r="AH571" i="2"/>
  <c r="AJ571" i="2"/>
  <c r="AF572" i="2"/>
  <c r="AH572" i="2"/>
  <c r="AJ572" i="2"/>
  <c r="AF453" i="2"/>
  <c r="AH453" i="2"/>
  <c r="AJ453" i="2"/>
  <c r="AF444" i="2"/>
  <c r="AH444" i="2"/>
  <c r="AJ444" i="2"/>
  <c r="AF445" i="2"/>
  <c r="AH445" i="2"/>
  <c r="AJ445" i="2"/>
  <c r="AF446" i="2"/>
  <c r="AH446" i="2"/>
  <c r="AF447" i="2"/>
  <c r="AH447" i="2"/>
  <c r="AJ447" i="2"/>
  <c r="AF448" i="2"/>
  <c r="AH448" i="2"/>
  <c r="AJ448" i="2"/>
  <c r="AF449" i="2"/>
  <c r="AH449" i="2"/>
  <c r="AJ449" i="2"/>
  <c r="AF450" i="2"/>
  <c r="AH450" i="2"/>
  <c r="AJ450" i="2"/>
  <c r="AF429" i="2"/>
  <c r="AH429" i="2"/>
  <c r="AJ429" i="2"/>
  <c r="AF436" i="2"/>
  <c r="AH436" i="2"/>
  <c r="AJ436" i="2"/>
  <c r="AF437" i="2"/>
  <c r="AH437" i="2"/>
  <c r="AJ437" i="2"/>
  <c r="AF438" i="2"/>
  <c r="AH438" i="2"/>
  <c r="AJ438" i="2"/>
  <c r="AF432" i="2"/>
  <c r="AH432" i="2"/>
  <c r="AJ432" i="2"/>
  <c r="AF439" i="2"/>
  <c r="AH439" i="2"/>
  <c r="AJ439" i="2"/>
  <c r="AF433" i="2"/>
  <c r="AH433" i="2"/>
  <c r="AJ433" i="2"/>
  <c r="AF440" i="2"/>
  <c r="AH440" i="2"/>
  <c r="AJ440" i="2"/>
  <c r="AF441" i="2"/>
  <c r="AH441" i="2"/>
  <c r="AJ441" i="2"/>
  <c r="AF442" i="2"/>
  <c r="AH442" i="2"/>
  <c r="AJ442" i="2"/>
  <c r="AF424" i="2"/>
  <c r="AH424" i="2"/>
  <c r="AJ424" i="2"/>
  <c r="AF380" i="2"/>
  <c r="AH380" i="2"/>
  <c r="AJ380" i="2"/>
  <c r="AF387" i="2"/>
  <c r="AH387" i="2"/>
  <c r="AF394" i="2"/>
  <c r="AH394" i="2"/>
  <c r="AJ394" i="2"/>
  <c r="AF381" i="2"/>
  <c r="AH381" i="2"/>
  <c r="AJ381" i="2"/>
  <c r="AF388" i="2"/>
  <c r="AH388" i="2"/>
  <c r="AJ388" i="2"/>
  <c r="AF395" i="2"/>
  <c r="AH395" i="2"/>
  <c r="AJ395" i="2"/>
  <c r="AF382" i="2"/>
  <c r="AH382" i="2"/>
  <c r="AJ382" i="2"/>
  <c r="AF389" i="2"/>
  <c r="AH389" i="2"/>
  <c r="AJ389" i="2"/>
  <c r="AF396" i="2"/>
  <c r="AH396" i="2"/>
  <c r="AJ396" i="2"/>
  <c r="AF383" i="2"/>
  <c r="AH383" i="2"/>
  <c r="AJ383" i="2"/>
  <c r="AF390" i="2"/>
  <c r="AH390" i="2"/>
  <c r="AJ390" i="2"/>
  <c r="AF397" i="2"/>
  <c r="AH397" i="2"/>
  <c r="AJ397" i="2"/>
  <c r="AF391" i="2"/>
  <c r="AH391" i="2"/>
  <c r="AJ391" i="2"/>
  <c r="AF398" i="2"/>
  <c r="AH398" i="2"/>
  <c r="AJ398" i="2"/>
  <c r="AF392" i="2"/>
  <c r="AH392" i="2"/>
  <c r="AJ392" i="2"/>
  <c r="AF399" i="2"/>
  <c r="AH399" i="2"/>
  <c r="AJ399" i="2"/>
  <c r="AF374" i="2"/>
  <c r="AH374" i="2"/>
  <c r="AJ374" i="2"/>
  <c r="AF393" i="2"/>
  <c r="AH393" i="2"/>
  <c r="AJ393" i="2"/>
  <c r="AF400" i="2"/>
  <c r="AH400" i="2"/>
  <c r="AJ400" i="2"/>
  <c r="AF375" i="2"/>
  <c r="AH375" i="2"/>
  <c r="AJ375" i="2"/>
  <c r="AF401" i="2"/>
  <c r="AH401" i="2"/>
  <c r="AJ401" i="2"/>
  <c r="AF376" i="2"/>
  <c r="AH376" i="2"/>
  <c r="AF402" i="2"/>
  <c r="AH402" i="2"/>
  <c r="AJ402" i="2"/>
  <c r="AF377" i="2"/>
  <c r="AH377" i="2"/>
  <c r="AJ377" i="2"/>
  <c r="AF384" i="2"/>
  <c r="AH384" i="2"/>
  <c r="AJ384" i="2"/>
  <c r="AF349" i="2"/>
  <c r="AH349" i="2"/>
  <c r="AJ349" i="2"/>
  <c r="AF350" i="2"/>
  <c r="AH350" i="2"/>
  <c r="AJ350" i="2"/>
  <c r="AF351" i="2"/>
  <c r="AH351" i="2"/>
  <c r="AJ351" i="2"/>
  <c r="AF352" i="2"/>
  <c r="AH352" i="2"/>
  <c r="AJ352" i="2"/>
  <c r="AF353" i="2"/>
  <c r="AH353" i="2"/>
  <c r="AJ353" i="2"/>
  <c r="AF344" i="2"/>
  <c r="AH344" i="2"/>
  <c r="AJ344" i="2"/>
  <c r="AF335" i="2"/>
  <c r="AH335" i="2"/>
  <c r="AJ335" i="2"/>
  <c r="AF336" i="2"/>
  <c r="AH336" i="2"/>
  <c r="AJ336" i="2"/>
  <c r="AF337" i="2"/>
  <c r="AH337" i="2"/>
  <c r="AJ337" i="2"/>
  <c r="AF338" i="2"/>
  <c r="AH338" i="2"/>
  <c r="AJ338" i="2"/>
  <c r="AF339" i="2"/>
  <c r="AH339" i="2"/>
  <c r="AJ339" i="2"/>
  <c r="AF340" i="2"/>
  <c r="AH340" i="2"/>
  <c r="AJ340" i="2"/>
  <c r="AF341" i="2"/>
  <c r="AH341" i="2"/>
  <c r="AJ341" i="2"/>
  <c r="AF342" i="2"/>
  <c r="AH342" i="2"/>
  <c r="AJ342" i="2"/>
  <c r="AF333" i="2"/>
  <c r="AF331" i="2"/>
  <c r="AF332" i="2"/>
  <c r="AF330" i="2"/>
  <c r="AF329" i="2"/>
  <c r="AF328" i="2"/>
  <c r="AF327" i="2"/>
  <c r="AF326" i="2"/>
  <c r="AF325" i="2"/>
  <c r="AF324" i="2"/>
  <c r="AH333" i="2"/>
  <c r="AH332" i="2"/>
  <c r="AH330" i="2"/>
  <c r="AH329" i="2"/>
  <c r="AH328" i="2"/>
  <c r="AH327" i="2"/>
  <c r="AH326" i="2"/>
  <c r="AH325" i="2"/>
  <c r="AH324" i="2"/>
  <c r="AH331" i="2"/>
  <c r="AJ333" i="2"/>
  <c r="AJ332" i="2"/>
  <c r="AJ331" i="2"/>
  <c r="AJ330" i="2"/>
  <c r="AJ329" i="2"/>
  <c r="AJ328" i="2"/>
  <c r="AJ327" i="2"/>
  <c r="AJ326" i="2"/>
  <c r="AJ325" i="2"/>
  <c r="AJ324" i="2"/>
  <c r="AK255" i="2"/>
  <c r="AK291" i="2"/>
  <c r="AO291" i="2"/>
  <c r="AO231" i="2"/>
  <c r="AO171" i="2"/>
  <c r="AO87" i="2"/>
  <c r="AO15" i="2"/>
  <c r="AK310" i="2"/>
  <c r="AK298" i="2"/>
  <c r="AK286" i="2"/>
  <c r="AK262" i="2"/>
  <c r="AK250" i="2"/>
  <c r="AK238" i="2"/>
  <c r="AK214" i="2"/>
  <c r="AK202" i="2"/>
  <c r="AK190" i="2"/>
  <c r="AK166" i="2"/>
  <c r="AK154" i="2"/>
  <c r="AK142" i="2"/>
  <c r="AK118" i="2"/>
  <c r="AK106" i="2"/>
  <c r="AK94" i="2"/>
  <c r="AD152" i="2"/>
  <c r="AO302" i="2"/>
  <c r="AO290" i="2"/>
  <c r="AO278" i="2"/>
  <c r="AO266" i="2"/>
  <c r="AO254" i="2"/>
  <c r="AO218" i="2"/>
  <c r="AO194" i="2"/>
  <c r="AO182" i="2"/>
  <c r="AO170" i="2"/>
  <c r="AO134" i="2"/>
  <c r="AO122" i="2"/>
  <c r="AO110" i="2"/>
  <c r="AO86" i="2"/>
  <c r="AO62" i="2"/>
  <c r="AO50" i="2"/>
  <c r="AO38" i="2"/>
  <c r="AK297" i="2"/>
  <c r="AK273" i="2"/>
  <c r="AK249" i="2"/>
  <c r="AK225" i="2"/>
  <c r="AK201" i="2"/>
  <c r="AK177" i="2"/>
  <c r="AK153" i="2"/>
  <c r="AK129" i="2"/>
  <c r="AK105" i="2"/>
  <c r="AK81" i="2"/>
  <c r="AK57" i="2"/>
  <c r="AK33" i="2"/>
  <c r="AD28" i="2"/>
  <c r="AD75" i="2"/>
  <c r="AD172" i="2"/>
  <c r="AO313" i="2"/>
  <c r="AO301" i="2"/>
  <c r="AO277" i="2"/>
  <c r="AO265" i="2"/>
  <c r="AO253" i="2"/>
  <c r="AO241" i="2"/>
  <c r="AO229" i="2"/>
  <c r="AO217" i="2"/>
  <c r="AO193" i="2"/>
  <c r="AO181" i="2"/>
  <c r="AO169" i="2"/>
  <c r="AO157" i="2"/>
  <c r="AO145" i="2"/>
  <c r="AO133" i="2"/>
  <c r="AO109" i="2"/>
  <c r="AO97" i="2"/>
  <c r="AO85" i="2"/>
  <c r="AO73" i="2"/>
  <c r="AO61" i="2"/>
  <c r="AO49" i="2"/>
  <c r="AO37" i="2"/>
  <c r="AO25" i="2"/>
  <c r="AO13" i="2"/>
  <c r="AO279" i="2"/>
  <c r="AO219" i="2"/>
  <c r="AO123" i="2"/>
  <c r="AO75" i="2"/>
  <c r="AO27" i="2"/>
  <c r="AK43" i="2"/>
  <c r="AD79" i="2"/>
  <c r="AO263" i="2"/>
  <c r="AO215" i="2"/>
  <c r="AO167" i="2"/>
  <c r="AO131" i="2"/>
  <c r="AO95" i="2"/>
  <c r="AO59" i="2"/>
  <c r="AO11" i="2"/>
  <c r="AF24" i="2"/>
  <c r="AK318" i="2"/>
  <c r="AK306" i="2"/>
  <c r="AK294" i="2"/>
  <c r="AK282" i="2"/>
  <c r="AK270" i="2"/>
  <c r="AK258" i="2"/>
  <c r="AK246" i="2"/>
  <c r="AK234" i="2"/>
  <c r="AK222" i="2"/>
  <c r="AK210" i="2"/>
  <c r="AK198" i="2"/>
  <c r="AK186" i="2"/>
  <c r="AK174" i="2"/>
  <c r="AK162" i="2"/>
  <c r="AK150" i="2"/>
  <c r="AK138" i="2"/>
  <c r="AK126" i="2"/>
  <c r="AK114" i="2"/>
  <c r="AK102" i="2"/>
  <c r="AK90" i="2"/>
  <c r="AD36" i="2"/>
  <c r="AD80" i="2"/>
  <c r="AD176" i="2"/>
  <c r="AO310" i="2"/>
  <c r="AO298" i="2"/>
  <c r="AO286" i="2"/>
  <c r="AO274" i="2"/>
  <c r="AO262" i="2"/>
  <c r="AO250" i="2"/>
  <c r="AO238" i="2"/>
  <c r="AO226" i="2"/>
  <c r="AO214" i="2"/>
  <c r="AO202" i="2"/>
  <c r="AO190" i="2"/>
  <c r="AO178" i="2"/>
  <c r="AO166" i="2"/>
  <c r="AO154" i="2"/>
  <c r="AO142" i="2"/>
  <c r="AO130" i="2"/>
  <c r="AO118" i="2"/>
  <c r="AO106" i="2"/>
  <c r="AO94" i="2"/>
  <c r="AO82" i="2"/>
  <c r="AO70" i="2"/>
  <c r="AO58" i="2"/>
  <c r="AO46" i="2"/>
  <c r="AO34" i="2"/>
  <c r="AO22" i="2"/>
  <c r="AO10" i="2"/>
  <c r="AF28" i="2"/>
  <c r="AO315" i="2"/>
  <c r="AO255" i="2"/>
  <c r="AO195" i="2"/>
  <c r="AO135" i="2"/>
  <c r="AO63" i="2"/>
  <c r="AO3" i="2"/>
  <c r="AF78" i="2"/>
  <c r="AK79" i="2"/>
  <c r="AK31" i="2"/>
  <c r="AO311" i="2"/>
  <c r="AO275" i="2"/>
  <c r="AO227" i="2"/>
  <c r="AO179" i="2"/>
  <c r="AO119" i="2"/>
  <c r="AO71" i="2"/>
  <c r="AO23" i="2"/>
  <c r="AK2" i="2"/>
  <c r="AK317" i="2"/>
  <c r="AK305" i="2"/>
  <c r="AK293" i="2"/>
  <c r="AK269" i="2"/>
  <c r="AK257" i="2"/>
  <c r="AK245" i="2"/>
  <c r="AK221" i="2"/>
  <c r="AK209" i="2"/>
  <c r="AK197" i="2"/>
  <c r="AK173" i="2"/>
  <c r="AK161" i="2"/>
  <c r="AK149" i="2"/>
  <c r="AK125" i="2"/>
  <c r="AK113" i="2"/>
  <c r="AK101" i="2"/>
  <c r="AK77" i="2"/>
  <c r="AK65" i="2"/>
  <c r="AK29" i="2"/>
  <c r="AD43" i="2"/>
  <c r="AD84" i="2"/>
  <c r="AD183" i="2"/>
  <c r="AF104" i="2"/>
  <c r="AO267" i="2"/>
  <c r="AO159" i="2"/>
  <c r="AO51" i="2"/>
  <c r="AD51" i="2"/>
  <c r="AD184" i="2"/>
  <c r="AF109" i="2"/>
  <c r="AO303" i="2"/>
  <c r="AO243" i="2"/>
  <c r="AO183" i="2"/>
  <c r="AO147" i="2"/>
  <c r="AO111" i="2"/>
  <c r="AO39" i="2"/>
  <c r="AD32" i="2"/>
  <c r="AK67" i="2"/>
  <c r="AK19" i="2"/>
  <c r="AO287" i="2"/>
  <c r="AO251" i="2"/>
  <c r="AO203" i="2"/>
  <c r="AO143" i="2"/>
  <c r="AO83" i="2"/>
  <c r="AO35" i="2"/>
  <c r="AK313" i="2"/>
  <c r="AK301" i="2"/>
  <c r="AK289" i="2"/>
  <c r="AK277" i="2"/>
  <c r="AD192" i="2"/>
  <c r="AK55" i="2"/>
  <c r="AD34" i="2"/>
  <c r="AO299" i="2"/>
  <c r="AO239" i="2"/>
  <c r="AO191" i="2"/>
  <c r="AO155" i="2"/>
  <c r="AO107" i="2"/>
  <c r="AO47" i="2"/>
  <c r="AD3" i="2"/>
  <c r="AD198" i="2"/>
  <c r="AO282" i="2"/>
  <c r="AO270" i="2"/>
  <c r="AO258" i="2"/>
  <c r="AO246" i="2"/>
  <c r="AO234" i="2"/>
  <c r="AO222" i="2"/>
  <c r="AO210" i="2"/>
  <c r="AO198" i="2"/>
  <c r="AO186" i="2"/>
  <c r="AO174" i="2"/>
  <c r="AO162" i="2"/>
  <c r="AO150" i="2"/>
  <c r="AO138" i="2"/>
  <c r="AO126" i="2"/>
  <c r="AO114" i="2"/>
  <c r="AO102" i="2"/>
  <c r="AO90" i="2"/>
  <c r="AO78" i="2"/>
  <c r="AO207" i="2"/>
  <c r="AO99" i="2"/>
  <c r="AD6" i="2"/>
  <c r="AD63" i="2"/>
  <c r="AD114" i="2"/>
  <c r="AD199" i="2"/>
  <c r="AF228" i="2"/>
  <c r="AD234" i="2"/>
  <c r="AF84" i="2"/>
  <c r="AD116" i="2"/>
  <c r="AD150" i="2"/>
  <c r="AD235" i="2"/>
  <c r="AF88" i="2"/>
  <c r="AF118" i="2"/>
  <c r="AK76" i="2"/>
  <c r="AK64" i="2"/>
  <c r="AK52" i="2"/>
  <c r="AK40" i="2"/>
  <c r="AK28" i="2"/>
  <c r="AK16" i="2"/>
  <c r="AD4" i="2"/>
  <c r="AD35" i="2"/>
  <c r="AD64" i="2"/>
  <c r="AD88" i="2"/>
  <c r="AD118" i="2"/>
  <c r="AD207" i="2"/>
  <c r="AD236" i="2"/>
  <c r="AF4" i="2"/>
  <c r="AF44" i="2"/>
  <c r="AK9" i="2"/>
  <c r="AK74" i="2"/>
  <c r="AK14" i="2"/>
  <c r="AD39" i="2"/>
  <c r="AD154" i="2"/>
  <c r="AD239" i="2"/>
  <c r="AK4" i="2"/>
  <c r="AD8" i="2"/>
  <c r="AD40" i="2"/>
  <c r="AD92" i="2"/>
  <c r="AD123" i="2"/>
  <c r="AD155" i="2"/>
  <c r="AD186" i="2"/>
  <c r="AD240" i="2"/>
  <c r="AF8" i="2"/>
  <c r="AF54" i="2"/>
  <c r="AF102" i="2"/>
  <c r="AF134" i="2"/>
  <c r="AF207" i="2"/>
  <c r="AF114" i="2"/>
  <c r="AD238" i="2"/>
  <c r="AK38" i="2"/>
  <c r="AK69" i="2"/>
  <c r="AK45" i="2"/>
  <c r="AK21" i="2"/>
  <c r="AD42" i="2"/>
  <c r="AD96" i="2"/>
  <c r="AD124" i="2"/>
  <c r="AD156" i="2"/>
  <c r="AD212" i="2"/>
  <c r="AO2" i="2"/>
  <c r="AF9" i="2"/>
  <c r="AF58" i="2"/>
  <c r="AF211" i="2"/>
  <c r="AK117" i="2"/>
  <c r="AK93" i="2"/>
  <c r="AD99" i="2"/>
  <c r="AD126" i="2"/>
  <c r="AD159" i="2"/>
  <c r="AD216" i="2"/>
  <c r="AD115" i="2"/>
  <c r="AK26" i="2"/>
  <c r="AD120" i="2"/>
  <c r="AF203" i="2"/>
  <c r="AK5" i="2"/>
  <c r="AD44" i="2"/>
  <c r="AD76" i="2"/>
  <c r="AD100" i="2"/>
  <c r="AD127" i="2"/>
  <c r="AD160" i="2"/>
  <c r="AD195" i="2"/>
  <c r="AD219" i="2"/>
  <c r="AF19" i="2"/>
  <c r="AF105" i="2"/>
  <c r="AF154" i="2"/>
  <c r="AD119" i="2"/>
  <c r="AK62" i="2"/>
  <c r="AD24" i="2"/>
  <c r="AD128" i="2"/>
  <c r="AD196" i="2"/>
  <c r="AD220" i="2"/>
  <c r="AF74" i="2"/>
  <c r="AF108" i="2"/>
  <c r="AF224" i="2"/>
  <c r="AK50" i="2"/>
  <c r="AD27" i="2"/>
  <c r="AD112" i="2"/>
  <c r="AD130" i="2"/>
  <c r="AD222" i="2"/>
  <c r="AF64" i="2"/>
  <c r="AF198" i="2"/>
  <c r="AK6" i="2"/>
  <c r="AK316" i="2"/>
  <c r="AK304" i="2"/>
  <c r="AK292" i="2"/>
  <c r="AK280" i="2"/>
  <c r="AK268" i="2"/>
  <c r="AK256" i="2"/>
  <c r="AK244" i="2"/>
  <c r="AK232" i="2"/>
  <c r="AK220" i="2"/>
  <c r="AK208" i="2"/>
  <c r="AK196" i="2"/>
  <c r="AK184" i="2"/>
  <c r="AK172" i="2"/>
  <c r="AK160" i="2"/>
  <c r="AK148" i="2"/>
  <c r="AK136" i="2"/>
  <c r="AK124" i="2"/>
  <c r="AK112" i="2"/>
  <c r="AK100" i="2"/>
  <c r="AK88" i="2"/>
  <c r="AD132" i="2"/>
  <c r="AD223" i="2"/>
  <c r="AO321" i="2"/>
  <c r="AO309" i="2"/>
  <c r="AO297" i="2"/>
  <c r="AO285" i="2"/>
  <c r="AO273" i="2"/>
  <c r="AO261" i="2"/>
  <c r="AO249" i="2"/>
  <c r="AO237" i="2"/>
  <c r="AO225" i="2"/>
  <c r="AO213" i="2"/>
  <c r="AO201" i="2"/>
  <c r="AO189" i="2"/>
  <c r="AO177" i="2"/>
  <c r="AO165" i="2"/>
  <c r="AO153" i="2"/>
  <c r="AO141" i="2"/>
  <c r="AO129" i="2"/>
  <c r="AO117" i="2"/>
  <c r="AO105" i="2"/>
  <c r="AO93" i="2"/>
  <c r="AO81" i="2"/>
  <c r="AO69" i="2"/>
  <c r="AO57" i="2"/>
  <c r="AO45" i="2"/>
  <c r="AO33" i="2"/>
  <c r="AO21" i="2"/>
  <c r="AO9" i="2"/>
  <c r="AK75" i="2"/>
  <c r="AK39" i="2"/>
  <c r="AO140" i="2"/>
  <c r="AO80" i="2"/>
  <c r="AO20" i="2"/>
  <c r="AD21" i="2"/>
  <c r="AD17" i="2"/>
  <c r="AD14" i="2"/>
  <c r="AD13" i="2"/>
  <c r="AD228" i="2"/>
  <c r="AF41" i="2"/>
  <c r="AF38" i="2"/>
  <c r="AF34" i="2"/>
  <c r="AF164" i="2"/>
  <c r="AK27" i="2"/>
  <c r="AO44" i="2"/>
  <c r="AD136" i="2"/>
  <c r="AD231" i="2"/>
  <c r="AK264" i="2"/>
  <c r="AK204" i="2"/>
  <c r="AK156" i="2"/>
  <c r="AK96" i="2"/>
  <c r="AK12" i="2"/>
  <c r="AF168" i="2"/>
  <c r="AF201" i="2"/>
  <c r="AF194" i="2"/>
  <c r="AF192" i="2"/>
  <c r="AF241" i="2"/>
  <c r="AF234" i="2"/>
  <c r="AF233" i="2"/>
  <c r="AF238" i="2"/>
  <c r="AF237" i="2"/>
  <c r="AD106" i="2"/>
  <c r="AD105" i="2"/>
  <c r="AD110" i="2"/>
  <c r="AD109" i="2"/>
  <c r="AD107" i="2"/>
  <c r="AK51" i="2"/>
  <c r="AK15" i="2"/>
  <c r="AO128" i="2"/>
  <c r="AO104" i="2"/>
  <c r="AO56" i="2"/>
  <c r="AD141" i="2"/>
  <c r="AD137" i="2"/>
  <c r="AD134" i="2"/>
  <c r="AD133" i="2"/>
  <c r="AD22" i="2"/>
  <c r="AD29" i="2"/>
  <c r="AD26" i="2"/>
  <c r="AD25" i="2"/>
  <c r="AD23" i="2"/>
  <c r="AD30" i="2"/>
  <c r="AK288" i="2"/>
  <c r="AK240" i="2"/>
  <c r="AK192" i="2"/>
  <c r="AK132" i="2"/>
  <c r="AK60" i="2"/>
  <c r="AK59" i="2"/>
  <c r="AK23" i="2"/>
  <c r="AD46" i="2"/>
  <c r="AD45" i="2"/>
  <c r="AD50" i="2"/>
  <c r="AD49" i="2"/>
  <c r="AD47" i="2"/>
  <c r="AD166" i="2"/>
  <c r="AD165" i="2"/>
  <c r="AD170" i="2"/>
  <c r="AD169" i="2"/>
  <c r="AD167" i="2"/>
  <c r="AD102" i="2"/>
  <c r="AD140" i="2"/>
  <c r="AD162" i="2"/>
  <c r="AK276" i="2"/>
  <c r="AK216" i="2"/>
  <c r="AK144" i="2"/>
  <c r="AK84" i="2"/>
  <c r="AK24" i="2"/>
  <c r="AK71" i="2"/>
  <c r="AD58" i="2"/>
  <c r="AD57" i="2"/>
  <c r="AD53" i="2"/>
  <c r="AD61" i="2"/>
  <c r="AD59" i="2"/>
  <c r="AD12" i="2"/>
  <c r="AD55" i="2"/>
  <c r="AD103" i="2"/>
  <c r="AD163" i="2"/>
  <c r="AD142" i="2"/>
  <c r="AD149" i="2"/>
  <c r="AD146" i="2"/>
  <c r="AD145" i="2"/>
  <c r="AD143" i="2"/>
  <c r="AK312" i="2"/>
  <c r="AK252" i="2"/>
  <c r="AK180" i="2"/>
  <c r="AK108" i="2"/>
  <c r="AK48" i="2"/>
  <c r="AK35" i="2"/>
  <c r="AD178" i="2"/>
  <c r="AD177" i="2"/>
  <c r="AD173" i="2"/>
  <c r="AD181" i="2"/>
  <c r="AD179" i="2"/>
  <c r="AD144" i="2"/>
  <c r="AD70" i="2"/>
  <c r="AD69" i="2"/>
  <c r="AD65" i="2"/>
  <c r="AD62" i="2"/>
  <c r="AD71" i="2"/>
  <c r="AD190" i="2"/>
  <c r="AD189" i="2"/>
  <c r="AD185" i="2"/>
  <c r="AD182" i="2"/>
  <c r="AD191" i="2"/>
  <c r="AD15" i="2"/>
  <c r="AD56" i="2"/>
  <c r="AD104" i="2"/>
  <c r="AD147" i="2"/>
  <c r="AD164" i="2"/>
  <c r="AD188" i="2"/>
  <c r="AF71" i="2"/>
  <c r="AF69" i="2"/>
  <c r="AF68" i="2"/>
  <c r="AF62" i="2"/>
  <c r="AF195" i="2"/>
  <c r="AD226" i="2"/>
  <c r="AD225" i="2"/>
  <c r="AD230" i="2"/>
  <c r="AD229" i="2"/>
  <c r="AD227" i="2"/>
  <c r="AK63" i="2"/>
  <c r="AO116" i="2"/>
  <c r="AO92" i="2"/>
  <c r="AO68" i="2"/>
  <c r="AO32" i="2"/>
  <c r="AD138" i="2"/>
  <c r="AK300" i="2"/>
  <c r="AK228" i="2"/>
  <c r="AK168" i="2"/>
  <c r="AK120" i="2"/>
  <c r="AK72" i="2"/>
  <c r="AK36" i="2"/>
  <c r="AK47" i="2"/>
  <c r="AK10" i="2"/>
  <c r="AK320" i="2"/>
  <c r="AK308" i="2"/>
  <c r="AK296" i="2"/>
  <c r="AK284" i="2"/>
  <c r="AK272" i="2"/>
  <c r="AK260" i="2"/>
  <c r="AK248" i="2"/>
  <c r="AK236" i="2"/>
  <c r="AK224" i="2"/>
  <c r="AK212" i="2"/>
  <c r="AK200" i="2"/>
  <c r="AK188" i="2"/>
  <c r="AK176" i="2"/>
  <c r="AK164" i="2"/>
  <c r="AK152" i="2"/>
  <c r="AK140" i="2"/>
  <c r="AK128" i="2"/>
  <c r="AK116" i="2"/>
  <c r="AK104" i="2"/>
  <c r="AK92" i="2"/>
  <c r="AK80" i="2"/>
  <c r="AK68" i="2"/>
  <c r="AK56" i="2"/>
  <c r="AK44" i="2"/>
  <c r="AK32" i="2"/>
  <c r="AK20" i="2"/>
  <c r="AD16" i="2"/>
  <c r="AD60" i="2"/>
  <c r="AD108" i="2"/>
  <c r="AD148" i="2"/>
  <c r="AD168" i="2"/>
  <c r="AF140" i="2"/>
  <c r="AF138" i="2"/>
  <c r="AF137" i="2"/>
  <c r="AF141" i="2"/>
  <c r="AD11" i="2"/>
  <c r="AD83" i="2"/>
  <c r="AD95" i="2"/>
  <c r="AD203" i="2"/>
  <c r="AD215" i="2"/>
  <c r="AF12" i="2"/>
  <c r="AD37" i="2"/>
  <c r="AD73" i="2"/>
  <c r="AD85" i="2"/>
  <c r="AD97" i="2"/>
  <c r="AD121" i="2"/>
  <c r="AD157" i="2"/>
  <c r="AD193" i="2"/>
  <c r="AD205" i="2"/>
  <c r="AD217" i="2"/>
  <c r="AD241" i="2"/>
  <c r="AF2" i="2"/>
  <c r="AF14" i="2"/>
  <c r="AF144" i="2"/>
  <c r="AF184" i="2"/>
  <c r="AD2" i="2"/>
  <c r="AD38" i="2"/>
  <c r="AD74" i="2"/>
  <c r="AD86" i="2"/>
  <c r="AD98" i="2"/>
  <c r="AD122" i="2"/>
  <c r="AD158" i="2"/>
  <c r="AD194" i="2"/>
  <c r="AD206" i="2"/>
  <c r="AD218" i="2"/>
  <c r="AF3" i="2"/>
  <c r="AF15" i="2"/>
  <c r="AF148" i="2"/>
  <c r="AF188" i="2"/>
  <c r="AF222" i="2"/>
  <c r="AF18" i="2"/>
  <c r="AD5" i="2"/>
  <c r="AD41" i="2"/>
  <c r="AD77" i="2"/>
  <c r="AD89" i="2"/>
  <c r="AD101" i="2"/>
  <c r="AD113" i="2"/>
  <c r="AD125" i="2"/>
  <c r="AD161" i="2"/>
  <c r="AD197" i="2"/>
  <c r="AD209" i="2"/>
  <c r="AD221" i="2"/>
  <c r="AD233" i="2"/>
  <c r="AF6" i="2"/>
  <c r="AF158" i="2"/>
  <c r="AF225" i="2"/>
  <c r="AD9" i="2"/>
  <c r="AD93" i="2"/>
  <c r="AD213" i="2"/>
  <c r="AF10" i="2"/>
  <c r="AF232" i="2"/>
  <c r="AF235" i="2"/>
  <c r="AF239" i="2"/>
  <c r="AF236" i="2"/>
  <c r="AF240" i="2"/>
  <c r="AF226" i="2"/>
  <c r="AF230" i="2"/>
  <c r="AF223" i="2"/>
  <c r="AF227" i="2"/>
  <c r="AF214" i="2"/>
  <c r="AF218" i="2"/>
  <c r="AF212" i="2"/>
  <c r="AF215" i="2"/>
  <c r="AF219" i="2"/>
  <c r="AF216" i="2"/>
  <c r="AF220" i="2"/>
  <c r="AF213" i="2"/>
  <c r="AF217" i="2"/>
  <c r="AF204" i="2"/>
  <c r="AF208" i="2"/>
  <c r="AF202" i="2"/>
  <c r="AF205" i="2"/>
  <c r="AF209" i="2"/>
  <c r="AF206" i="2"/>
  <c r="AF196" i="2"/>
  <c r="AF200" i="2"/>
  <c r="AF193" i="2"/>
  <c r="AF197" i="2"/>
  <c r="AF182" i="2"/>
  <c r="AF185" i="2"/>
  <c r="AF189" i="2"/>
  <c r="AF186" i="2"/>
  <c r="AF190" i="2"/>
  <c r="AF183" i="2"/>
  <c r="AF187" i="2"/>
  <c r="AF172" i="2"/>
  <c r="AF175" i="2"/>
  <c r="AF179" i="2"/>
  <c r="AF176" i="2"/>
  <c r="AF180" i="2"/>
  <c r="AF173" i="2"/>
  <c r="AF177" i="2"/>
  <c r="AF162" i="2"/>
  <c r="AF165" i="2"/>
  <c r="AF169" i="2"/>
  <c r="AF166" i="2"/>
  <c r="AF170" i="2"/>
  <c r="AF163" i="2"/>
  <c r="AF167" i="2"/>
  <c r="AF152" i="2"/>
  <c r="AF155" i="2"/>
  <c r="AF159" i="2"/>
  <c r="AF156" i="2"/>
  <c r="AF160" i="2"/>
  <c r="AF153" i="2"/>
  <c r="AF157" i="2"/>
  <c r="AF142" i="2"/>
  <c r="AF145" i="2"/>
  <c r="AF149" i="2"/>
  <c r="AF146" i="2"/>
  <c r="AF150" i="2"/>
  <c r="AF143" i="2"/>
  <c r="AF147" i="2"/>
  <c r="AF132" i="2"/>
  <c r="AF135" i="2"/>
  <c r="AF139" i="2"/>
  <c r="AF136" i="2"/>
  <c r="AF124" i="2"/>
  <c r="AF128" i="2"/>
  <c r="AF122" i="2"/>
  <c r="AF125" i="2"/>
  <c r="AF129" i="2"/>
  <c r="AF126" i="2"/>
  <c r="AF130" i="2"/>
  <c r="AF123" i="2"/>
  <c r="AF127" i="2"/>
  <c r="AF112" i="2"/>
  <c r="AF115" i="2"/>
  <c r="AF119" i="2"/>
  <c r="AF116" i="2"/>
  <c r="AF120" i="2"/>
  <c r="AF113" i="2"/>
  <c r="AF117" i="2"/>
  <c r="AF106" i="2"/>
  <c r="AF110" i="2"/>
  <c r="AF103" i="2"/>
  <c r="AF107" i="2"/>
  <c r="AF92" i="2"/>
  <c r="AF95" i="2"/>
  <c r="AF99" i="2"/>
  <c r="AF96" i="2"/>
  <c r="AF100" i="2"/>
  <c r="AF93" i="2"/>
  <c r="AF97" i="2"/>
  <c r="AF82" i="2"/>
  <c r="AF85" i="2"/>
  <c r="AF89" i="2"/>
  <c r="AF86" i="2"/>
  <c r="AF90" i="2"/>
  <c r="AF83" i="2"/>
  <c r="AF87" i="2"/>
  <c r="AF72" i="2"/>
  <c r="AF75" i="2"/>
  <c r="AF79" i="2"/>
  <c r="AF76" i="2"/>
  <c r="AF80" i="2"/>
  <c r="AF73" i="2"/>
  <c r="AF77" i="2"/>
  <c r="AF66" i="2"/>
  <c r="AF70" i="2"/>
  <c r="AF63" i="2"/>
  <c r="AF67" i="2"/>
  <c r="AF52" i="2"/>
  <c r="AF55" i="2"/>
  <c r="AF59" i="2"/>
  <c r="AF56" i="2"/>
  <c r="AF60" i="2"/>
  <c r="AF53" i="2"/>
  <c r="AF57" i="2"/>
  <c r="AF42" i="2"/>
  <c r="AF45" i="2"/>
  <c r="AF49" i="2"/>
  <c r="AF46" i="2"/>
  <c r="AF50" i="2"/>
  <c r="AF43" i="2"/>
  <c r="AF47" i="2"/>
  <c r="AF32" i="2"/>
  <c r="AF35" i="2"/>
  <c r="AF39" i="2"/>
  <c r="AF36" i="2"/>
  <c r="AF40" i="2"/>
  <c r="AF33" i="2"/>
  <c r="AF37" i="2"/>
  <c r="AF22" i="2"/>
  <c r="AF25" i="2"/>
  <c r="AF29" i="2"/>
  <c r="AF26" i="2"/>
  <c r="AF30" i="2"/>
  <c r="AF23" i="2"/>
  <c r="AF27" i="2"/>
  <c r="AF16" i="2"/>
  <c r="AF20" i="2"/>
  <c r="AF13" i="2"/>
  <c r="AF17" i="2"/>
  <c r="AJ677" i="2" l="1"/>
  <c r="AJ678" i="2"/>
  <c r="AJ679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<sst xmlns="http://schemas.openxmlformats.org/spreadsheetml/2006/main" count="33508" uniqueCount="277">
  <si>
    <t>[run number]</t>
  </si>
  <si>
    <t>rules</t>
  </si>
  <si>
    <t>distance-calculation</t>
  </si>
  <si>
    <t>Market-shape</t>
  </si>
  <si>
    <t>Starting-locations</t>
  </si>
  <si>
    <t>distribution</t>
  </si>
  <si>
    <t>two-groups</t>
  </si>
  <si>
    <t>discrimination</t>
  </si>
  <si>
    <t>efficiency</t>
  </si>
  <si>
    <t>worker-reservation</t>
  </si>
  <si>
    <t>base-market-price</t>
  </si>
  <si>
    <t>Number-of-companies</t>
  </si>
  <si>
    <t>reservation-wage</t>
  </si>
  <si>
    <t>travel-cost-M</t>
  </si>
  <si>
    <t>travel-cost-F</t>
  </si>
  <si>
    <t>starting-wageM</t>
  </si>
  <si>
    <t>starting-wageF</t>
  </si>
  <si>
    <t>efficiency-factor</t>
  </si>
  <si>
    <t>number-of-efficient-companies</t>
  </si>
  <si>
    <t>first/last-eff</t>
  </si>
  <si>
    <t>[step]</t>
  </si>
  <si>
    <t>pricing-only</t>
  </si>
  <si>
    <t>Linear</t>
  </si>
  <si>
    <t>Line</t>
  </si>
  <si>
    <t>Edges-1D</t>
  </si>
  <si>
    <t>uniform</t>
  </si>
  <si>
    <t>Middle</t>
  </si>
  <si>
    <t>Socially-optimal-1D</t>
  </si>
  <si>
    <t>Random</t>
  </si>
  <si>
    <t xml:space="preserve"> </t>
  </si>
  <si>
    <t>Átlag bér 1</t>
  </si>
  <si>
    <t>Átlag bér 2</t>
  </si>
  <si>
    <t>Eltérés átlagtól</t>
  </si>
  <si>
    <t>Elméleti ár-bér eltérés</t>
  </si>
  <si>
    <t>Megfigyelt eltérés</t>
  </si>
  <si>
    <t>%-os különbség</t>
  </si>
  <si>
    <t>Elhelyezkedések korlátja 1</t>
  </si>
  <si>
    <t>Elhelyezkedések korlátja 2</t>
  </si>
  <si>
    <t>both</t>
  </si>
  <si>
    <t>moving-only</t>
  </si>
  <si>
    <t>Square</t>
  </si>
  <si>
    <t>Circle-2D</t>
  </si>
  <si>
    <t>a-b-1</t>
  </si>
  <si>
    <t>half-half</t>
  </si>
  <si>
    <t>a-b-2</t>
  </si>
  <si>
    <t>a-b-3</t>
  </si>
  <si>
    <t>a-b-4</t>
  </si>
  <si>
    <t>a-b-5</t>
  </si>
  <si>
    <t>a-b-6</t>
  </si>
  <si>
    <t>a-b-7</t>
  </si>
  <si>
    <t>a-b-8</t>
  </si>
  <si>
    <t>a-b-9</t>
  </si>
  <si>
    <t>a-b-10</t>
  </si>
  <si>
    <t>a-b-11</t>
  </si>
  <si>
    <t>a-b-12</t>
  </si>
  <si>
    <t>a-b-13</t>
  </si>
  <si>
    <t>a-b-14</t>
  </si>
  <si>
    <t>a-b-15</t>
  </si>
  <si>
    <t>a-b-16</t>
  </si>
  <si>
    <t>a-b-17</t>
  </si>
  <si>
    <t>a-b-18</t>
  </si>
  <si>
    <t>a-b-19</t>
  </si>
  <si>
    <t>a-b-20</t>
  </si>
  <si>
    <t>a-b-21</t>
  </si>
  <si>
    <t>a-b-22</t>
  </si>
  <si>
    <t>a-b-23</t>
  </si>
  <si>
    <t>a-b-24</t>
  </si>
  <si>
    <t>a-b-25</t>
  </si>
  <si>
    <t>sim-5-1</t>
  </si>
  <si>
    <t>sim-5-2</t>
  </si>
  <si>
    <t>sim-5-3</t>
  </si>
  <si>
    <t>sim-5-4</t>
  </si>
  <si>
    <t>sim-5-5</t>
  </si>
  <si>
    <t>dense-square</t>
  </si>
  <si>
    <t>worker-perturbation</t>
  </si>
  <si>
    <t>Profit 1</t>
  </si>
  <si>
    <t>Profit 2</t>
  </si>
  <si>
    <t>Bér 1</t>
  </si>
  <si>
    <t>Bér 2</t>
  </si>
  <si>
    <t>sbs-1</t>
  </si>
  <si>
    <t>sbs-2</t>
  </si>
  <si>
    <t>sbs-3</t>
  </si>
  <si>
    <t>sbs-4</t>
  </si>
  <si>
    <t>sbs-5</t>
  </si>
  <si>
    <t>sbs-6</t>
  </si>
  <si>
    <t>sbs-7</t>
  </si>
  <si>
    <t>sbs-8</t>
  </si>
  <si>
    <t>sbs-9</t>
  </si>
  <si>
    <t>sbs-10</t>
  </si>
  <si>
    <t>sbs-11</t>
  </si>
  <si>
    <t>Lineáris ktg.</t>
  </si>
  <si>
    <t>Squared</t>
  </si>
  <si>
    <t>Kvadratikus ktg.</t>
  </si>
  <si>
    <t>(d'Aspremont, Gabszewicz, Thisse 1979)</t>
  </si>
  <si>
    <t>Elméleti bér1</t>
  </si>
  <si>
    <t>elméleti bér 2</t>
  </si>
  <si>
    <t>Elméleti bér 2</t>
  </si>
  <si>
    <t>employment-rate</t>
  </si>
  <si>
    <t>1</t>
  </si>
  <si>
    <t>profit 1</t>
  </si>
  <si>
    <t>profit 2</t>
  </si>
  <si>
    <t>wage 1</t>
  </si>
  <si>
    <t>wage 2</t>
  </si>
  <si>
    <t>xcor 1</t>
  </si>
  <si>
    <t>xcor 2</t>
  </si>
  <si>
    <t>ycor 1</t>
  </si>
  <si>
    <t>ycor 2</t>
  </si>
  <si>
    <t>WageM 1</t>
  </si>
  <si>
    <t>WageM 2</t>
  </si>
  <si>
    <t>WageF 1</t>
  </si>
  <si>
    <t>WageF 2</t>
  </si>
  <si>
    <t>WageM/F 1</t>
  </si>
  <si>
    <t>WageM/F 2</t>
  </si>
  <si>
    <t>AreaM 1</t>
  </si>
  <si>
    <t>AreaM 2</t>
  </si>
  <si>
    <t>AreaF 1</t>
  </si>
  <si>
    <t>AreaF 2</t>
  </si>
  <si>
    <t>WorkerM/F 1</t>
  </si>
  <si>
    <t>WorkerM/F 2</t>
  </si>
  <si>
    <t>ycor2</t>
  </si>
  <si>
    <t>mm-1</t>
  </si>
  <si>
    <t>mm-2</t>
  </si>
  <si>
    <t>mm-3</t>
  </si>
  <si>
    <t>mm-4</t>
  </si>
  <si>
    <t>mm-5</t>
  </si>
  <si>
    <t>mm-6</t>
  </si>
  <si>
    <t>mm-7</t>
  </si>
  <si>
    <t>mm-8</t>
  </si>
  <si>
    <t>mm-9</t>
  </si>
  <si>
    <t>mm-10</t>
  </si>
  <si>
    <t>mm-11</t>
  </si>
  <si>
    <t>mm-12</t>
  </si>
  <si>
    <t>mm-13</t>
  </si>
  <si>
    <t>mm-14</t>
  </si>
  <si>
    <t>mm-15</t>
  </si>
  <si>
    <t>mm-16</t>
  </si>
  <si>
    <t>mm-17</t>
  </si>
  <si>
    <t>mm-18</t>
  </si>
  <si>
    <t>mm-19</t>
  </si>
  <si>
    <t>mm-20</t>
  </si>
  <si>
    <t>mm-21</t>
  </si>
  <si>
    <t>mm-22</t>
  </si>
  <si>
    <t>mm-23</t>
  </si>
  <si>
    <t>mm-24</t>
  </si>
  <si>
    <t>mm-25</t>
  </si>
  <si>
    <t>WageM/F</t>
  </si>
  <si>
    <t>travel-cost-f</t>
  </si>
  <si>
    <t>Hatékonysági arány</t>
  </si>
  <si>
    <t>WageMF 1</t>
  </si>
  <si>
    <t>WageMF 2</t>
  </si>
  <si>
    <t>WorkerMF 1</t>
  </si>
  <si>
    <t>WorkerMF 2</t>
  </si>
  <si>
    <t>különbség</t>
  </si>
  <si>
    <t>Kiegészítés</t>
  </si>
  <si>
    <t>elméleti bér 1</t>
  </si>
  <si>
    <t>profit 3</t>
  </si>
  <si>
    <t>profit 4</t>
  </si>
  <si>
    <t>profit 5</t>
  </si>
  <si>
    <t>profit 6</t>
  </si>
  <si>
    <t>profit 7</t>
  </si>
  <si>
    <t>profit 8</t>
  </si>
  <si>
    <t>profit 9</t>
  </si>
  <si>
    <t>profit 10</t>
  </si>
  <si>
    <t>wage 3</t>
  </si>
  <si>
    <t>wage 4</t>
  </si>
  <si>
    <t>wage 5</t>
  </si>
  <si>
    <t>wage 6</t>
  </si>
  <si>
    <t>wage 7</t>
  </si>
  <si>
    <t>wage 8</t>
  </si>
  <si>
    <t>wage 9</t>
  </si>
  <si>
    <t>wage 10</t>
  </si>
  <si>
    <t>closest comp 1</t>
  </si>
  <si>
    <t>closest comp 2</t>
  </si>
  <si>
    <t>closest comp 3</t>
  </si>
  <si>
    <t>closest comp 4</t>
  </si>
  <si>
    <t>closest comp 5</t>
  </si>
  <si>
    <t>closest comp 6</t>
  </si>
  <si>
    <t>closest comp 7</t>
  </si>
  <si>
    <t>closest comp 8</t>
  </si>
  <si>
    <t>closest comp 9</t>
  </si>
  <si>
    <t>closest comp 10</t>
  </si>
  <si>
    <t>farthest comp 1</t>
  </si>
  <si>
    <t>farthest comp 2</t>
  </si>
  <si>
    <t>farthest comp 3</t>
  </si>
  <si>
    <t>farthest comp 4</t>
  </si>
  <si>
    <t>farthest comp 5</t>
  </si>
  <si>
    <t>farthest comp 6</t>
  </si>
  <si>
    <t>farthest comp 7</t>
  </si>
  <si>
    <t>farthest comp 8</t>
  </si>
  <si>
    <t>farthest comp 9</t>
  </si>
  <si>
    <t>farthest comp 10</t>
  </si>
  <si>
    <t>Number of companies</t>
  </si>
  <si>
    <t>Min closest</t>
  </si>
  <si>
    <t>Max closest</t>
  </si>
  <si>
    <t>-</t>
  </si>
  <si>
    <t>Átlag1</t>
  </si>
  <si>
    <t>Átlag2</t>
  </si>
  <si>
    <t>wageM 1</t>
  </si>
  <si>
    <t>wageM2</t>
  </si>
  <si>
    <t>wageF 1</t>
  </si>
  <si>
    <t>wageF 2</t>
  </si>
  <si>
    <t>wage-ratio 1 (M/F)</t>
  </si>
  <si>
    <t>wage-ratio 2 (M/F)</t>
  </si>
  <si>
    <t>countM 1</t>
  </si>
  <si>
    <t>countM 2</t>
  </si>
  <si>
    <t>countF 1</t>
  </si>
  <si>
    <t>countF 2</t>
  </si>
  <si>
    <t>worker-ratio 1 (M/F)</t>
  </si>
  <si>
    <t>worker-ratio 2 (M/F)</t>
  </si>
  <si>
    <t>xcor B</t>
  </si>
  <si>
    <t>b</t>
  </si>
  <si>
    <t>profit B</t>
  </si>
  <si>
    <t>wage-r A</t>
  </si>
  <si>
    <t>wage-r B</t>
  </si>
  <si>
    <t>sbs-12</t>
  </si>
  <si>
    <t>sbs-13</t>
  </si>
  <si>
    <t>sbs-14</t>
  </si>
  <si>
    <t>sbs-15</t>
  </si>
  <si>
    <t>sbs-16</t>
  </si>
  <si>
    <t>sbs-17</t>
  </si>
  <si>
    <t>sbs-18</t>
  </si>
  <si>
    <t>sbs-19</t>
  </si>
  <si>
    <t>sbs-20</t>
  </si>
  <si>
    <t>a</t>
  </si>
  <si>
    <t>sbs-1-2</t>
  </si>
  <si>
    <t>sbs-2-2</t>
  </si>
  <si>
    <t>sbs-3-2</t>
  </si>
  <si>
    <t>sbs-4-2</t>
  </si>
  <si>
    <t>sbs-5-2</t>
  </si>
  <si>
    <t>sbs-6-2</t>
  </si>
  <si>
    <t>sbs-7-2</t>
  </si>
  <si>
    <t>sbs-8-2</t>
  </si>
  <si>
    <t>sbs-9-2</t>
  </si>
  <si>
    <t>sbs-10-2</t>
  </si>
  <si>
    <t>sbs-11-2</t>
  </si>
  <si>
    <t>sbs-12-2</t>
  </si>
  <si>
    <t>sbs-13-2</t>
  </si>
  <si>
    <t>sbs-14-2</t>
  </si>
  <si>
    <t>sbs-15-2</t>
  </si>
  <si>
    <t>sbs-16-2</t>
  </si>
  <si>
    <t>sbs-17-2</t>
  </si>
  <si>
    <t>sbs-18-2</t>
  </si>
  <si>
    <t>sbs-19-2</t>
  </si>
  <si>
    <t>sbs-20-2</t>
  </si>
  <si>
    <t>sim-5-6</t>
  </si>
  <si>
    <t>sim-5-7</t>
  </si>
  <si>
    <t>sim-5-8</t>
  </si>
  <si>
    <t>sim-5-9</t>
  </si>
  <si>
    <t>sim-5-10</t>
  </si>
  <si>
    <t>sim-5-11</t>
  </si>
  <si>
    <t>profit varos</t>
  </si>
  <si>
    <t>profit videk</t>
  </si>
  <si>
    <t>wageM varos</t>
  </si>
  <si>
    <t>wageM videk</t>
  </si>
  <si>
    <t>wageF varos</t>
  </si>
  <si>
    <t>wageF videk</t>
  </si>
  <si>
    <t>wage-ratio varos (M/F)</t>
  </si>
  <si>
    <t>wage-ratio videk (M/F)</t>
  </si>
  <si>
    <t>countM varos</t>
  </si>
  <si>
    <t>countM videk</t>
  </si>
  <si>
    <t>countF varos</t>
  </si>
  <si>
    <t>countF videk</t>
  </si>
  <si>
    <t>worker-ratio varos (M/F)</t>
  </si>
  <si>
    <t>worker-ratio videk (M/F)</t>
  </si>
  <si>
    <t>xcor varos</t>
  </si>
  <si>
    <t>xcor videk (egyik vallalat)</t>
  </si>
  <si>
    <t>városi és vidéki vállalat távolsága</t>
  </si>
  <si>
    <t>check-5-1</t>
  </si>
  <si>
    <t>check-5-2</t>
  </si>
  <si>
    <t>check-5-3</t>
  </si>
  <si>
    <t>check-5-4</t>
  </si>
  <si>
    <t>check-5-5</t>
  </si>
  <si>
    <t>check-5-6</t>
  </si>
  <si>
    <t>check-5-7</t>
  </si>
  <si>
    <t>check-5-8</t>
  </si>
  <si>
    <t>check-5-9</t>
  </si>
  <si>
    <t>Nash-egyensúly ellenőrzése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</si>
</sst>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indexed="64"/>
      </bottom>
      <diagonal/>
    </border>
    <border>
      <left style="thin">
        <color theme="9" tint="0.39997558519241921"/>
      </left>
      <right/>
      <top/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9">
    <xf numFmtId="0" fontId="0" fillId="0" borderId="0" xfId="0"/>
    <xf numFmtId="0" fontId="0" fillId="2" borderId="0" xfId="0" applyFill="1"/>
    <xf numFmtId="0" fontId="0" fillId="2" borderId="0" xfId="0" applyNumberFormat="1" applyFill="1"/>
    <xf numFmtId="0" fontId="0" fillId="3" borderId="0" xfId="0" applyFill="1"/>
    <xf numFmtId="0" fontId="0" fillId="3" borderId="0" xfId="0" applyNumberFormat="1" applyFill="1"/>
    <xf numFmtId="2" fontId="0" fillId="3" borderId="0" xfId="0" applyNumberFormat="1" applyFill="1"/>
    <xf numFmtId="10" fontId="0" fillId="0" borderId="0" xfId="1" applyNumberFormat="1" applyFont="1"/>
    <xf numFmtId="2" fontId="0" fillId="0" borderId="0" xfId="1" applyNumberFormat="1" applyFont="1"/>
    <xf numFmtId="0" fontId="3" fillId="3" borderId="0" xfId="0" applyFont="1" applyFill="1"/>
    <xf numFmtId="0" fontId="3" fillId="2" borderId="0" xfId="0" applyFont="1" applyFill="1"/>
    <xf numFmtId="0" fontId="3" fillId="2" borderId="0" xfId="0" applyNumberFormat="1" applyFont="1" applyFill="1"/>
    <xf numFmtId="0" fontId="3" fillId="3" borderId="0" xfId="0" applyNumberFormat="1" applyFont="1" applyFill="1"/>
    <xf numFmtId="0" fontId="4" fillId="4" borderId="1" xfId="0" applyFont="1" applyFill="1" applyBorder="1"/>
    <xf numFmtId="2" fontId="0" fillId="2" borderId="0" xfId="0" applyNumberFormat="1" applyFill="1"/>
    <xf numFmtId="0" fontId="3" fillId="0" borderId="0" xfId="0" applyFont="1"/>
    <xf numFmtId="10" fontId="3" fillId="0" borderId="0" xfId="1" applyNumberFormat="1" applyFont="1"/>
    <xf numFmtId="164" fontId="0" fillId="2" borderId="0" xfId="0" applyNumberFormat="1" applyFill="1"/>
    <xf numFmtId="164" fontId="0" fillId="3" borderId="0" xfId="0" applyNumberFormat="1" applyFill="1"/>
    <xf numFmtId="0" fontId="4" fillId="4" borderId="2" xfId="0" applyFont="1" applyFill="1" applyBorder="1"/>
    <xf numFmtId="0" fontId="4" fillId="4" borderId="3" xfId="0" applyFont="1" applyFill="1" applyBorder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2" borderId="2" xfId="0" applyFont="1" applyFill="1" applyBorder="1"/>
    <xf numFmtId="0" fontId="0" fillId="2" borderId="1" xfId="0" applyNumberFormat="1" applyFont="1" applyFill="1" applyBorder="1"/>
    <xf numFmtId="0" fontId="0" fillId="2" borderId="1" xfId="0" applyFont="1" applyFill="1" applyBorder="1"/>
    <xf numFmtId="0" fontId="0" fillId="3" borderId="2" xfId="0" applyFont="1" applyFill="1" applyBorder="1"/>
    <xf numFmtId="0" fontId="0" fillId="3" borderId="1" xfId="0" applyNumberFormat="1" applyFont="1" applyFill="1" applyBorder="1"/>
    <xf numFmtId="0" fontId="0" fillId="3" borderId="1" xfId="0" applyFont="1" applyFill="1" applyBorder="1"/>
    <xf numFmtId="0" fontId="0" fillId="3" borderId="5" xfId="0" applyFont="1" applyFill="1" applyBorder="1"/>
    <xf numFmtId="0" fontId="0" fillId="3" borderId="6" xfId="0" applyNumberFormat="1" applyFont="1" applyFill="1" applyBorder="1"/>
    <xf numFmtId="0" fontId="0" fillId="3" borderId="6" xfId="0" applyFont="1" applyFill="1" applyBorder="1"/>
    <xf numFmtId="0" fontId="0" fillId="2" borderId="4" xfId="0" applyFont="1" applyFill="1" applyBorder="1"/>
    <xf numFmtId="0" fontId="0" fillId="2" borderId="7" xfId="0" applyNumberFormat="1" applyFont="1" applyFill="1" applyBorder="1"/>
    <xf numFmtId="0" fontId="0" fillId="2" borderId="7" xfId="0" applyFont="1" applyFill="1" applyBorder="1"/>
    <xf numFmtId="0" fontId="0" fillId="2" borderId="5" xfId="0" applyFont="1" applyFill="1" applyBorder="1"/>
    <xf numFmtId="0" fontId="0" fillId="2" borderId="6" xfId="0" applyNumberFormat="1" applyFont="1" applyFill="1" applyBorder="1"/>
    <xf numFmtId="0" fontId="0" fillId="2" borderId="6" xfId="0" applyFont="1" applyFill="1" applyBorder="1"/>
    <xf numFmtId="0" fontId="0" fillId="3" borderId="4" xfId="0" applyFont="1" applyFill="1" applyBorder="1"/>
    <xf numFmtId="0" fontId="0" fillId="3" borderId="7" xfId="0" applyNumberFormat="1" applyFont="1" applyFill="1" applyBorder="1"/>
    <xf numFmtId="0" fontId="0" fillId="3" borderId="7" xfId="0" applyFont="1" applyFill="1" applyBorder="1"/>
    <xf numFmtId="0" fontId="0" fillId="2" borderId="2" xfId="0" applyFill="1" applyBorder="1"/>
    <xf numFmtId="0" fontId="0" fillId="2" borderId="1" xfId="0" applyFill="1" applyBorder="1"/>
    <xf numFmtId="0" fontId="0" fillId="2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3" borderId="3" xfId="0" applyFill="1" applyBorder="1"/>
    <xf numFmtId="0" fontId="0" fillId="2" borderId="3" xfId="0" applyFont="1" applyFill="1" applyBorder="1"/>
    <xf numFmtId="0" fontId="0" fillId="3" borderId="3" xfId="0" applyFont="1" applyFill="1" applyBorder="1"/>
    <xf numFmtId="166" fontId="0" fillId="2" borderId="0" xfId="0" applyNumberFormat="1" applyFill="1"/>
    <xf numFmtId="166" fontId="0" fillId="3" borderId="0" xfId="0" applyNumberFormat="1" applyFill="1"/>
    <xf numFmtId="1" fontId="0" fillId="0" borderId="0" xfId="0" applyNumberFormat="1"/>
    <xf numFmtId="1" fontId="0" fillId="3" borderId="0" xfId="0" applyNumberFormat="1" applyFill="1"/>
    <xf numFmtId="1" fontId="0" fillId="2" borderId="0" xfId="0" applyNumberFormat="1" applyFill="1"/>
    <xf numFmtId="1" fontId="0" fillId="5" borderId="0" xfId="0" applyNumberFormat="1" applyFill="1"/>
    <xf numFmtId="1" fontId="0" fillId="0" borderId="0" xfId="0" applyNumberFormat="1" applyFill="1"/>
    <xf numFmtId="0" fontId="0" fillId="0" borderId="1" xfId="0" applyFont="1" applyFill="1" applyBorder="1"/>
    <xf numFmtId="164" fontId="0" fillId="0" borderId="1" xfId="0" applyNumberFormat="1" applyFont="1" applyFill="1" applyBorder="1"/>
    <xf numFmtId="10" fontId="0" fillId="0" borderId="8" xfId="1" applyNumberFormat="1" applyFont="1" applyBorder="1"/>
    <xf numFmtId="0" fontId="0" fillId="2" borderId="8" xfId="0" applyFill="1" applyBorder="1"/>
    <xf numFmtId="166" fontId="0" fillId="2" borderId="8" xfId="0" applyNumberFormat="1" applyFill="1" applyBorder="1"/>
    <xf numFmtId="1" fontId="0" fillId="2" borderId="8" xfId="0" applyNumberFormat="1" applyFill="1" applyBorder="1"/>
    <xf numFmtId="164" fontId="0" fillId="2" borderId="8" xfId="0" applyNumberFormat="1" applyFill="1" applyBorder="1"/>
    <xf numFmtId="0" fontId="0" fillId="0" borderId="8" xfId="0" applyBorder="1"/>
    <xf numFmtId="0" fontId="0" fillId="3" borderId="8" xfId="0" applyFill="1" applyBorder="1"/>
    <xf numFmtId="166" fontId="0" fillId="3" borderId="8" xfId="0" applyNumberFormat="1" applyFill="1" applyBorder="1"/>
    <xf numFmtId="164" fontId="0" fillId="3" borderId="8" xfId="0" applyNumberFormat="1" applyFill="1" applyBorder="1"/>
    <xf numFmtId="164" fontId="0" fillId="0" borderId="8" xfId="0" applyNumberFormat="1" applyBorder="1"/>
    <xf numFmtId="166" fontId="0" fillId="0" borderId="8" xfId="0" applyNumberFormat="1" applyBorder="1"/>
    <xf numFmtId="166" fontId="5" fillId="0" borderId="0" xfId="0" applyNumberFormat="1" applyFont="1"/>
    <xf numFmtId="166" fontId="3" fillId="0" borderId="0" xfId="0" applyNumberFormat="1" applyFont="1"/>
    <xf numFmtId="0" fontId="3" fillId="0" borderId="8" xfId="0" applyFont="1" applyBorder="1"/>
    <xf numFmtId="0" fontId="0" fillId="2" borderId="9" xfId="0" applyFont="1" applyFill="1" applyBorder="1"/>
    <xf numFmtId="0" fontId="0" fillId="2" borderId="10" xfId="0" applyNumberFormat="1" applyFont="1" applyFill="1" applyBorder="1"/>
    <xf numFmtId="0" fontId="0" fillId="2" borderId="10" xfId="0" applyFont="1" applyFill="1" applyBorder="1"/>
    <xf numFmtId="0" fontId="0" fillId="2" borderId="11" xfId="0" applyFont="1" applyFill="1" applyBorder="1"/>
    <xf numFmtId="0" fontId="0" fillId="0" borderId="0" xfId="0" applyFont="1" applyFill="1" applyBorder="1"/>
    <xf numFmtId="0" fontId="0" fillId="0" borderId="0" xfId="0" applyNumberFormat="1" applyFont="1" applyFill="1" applyBorder="1"/>
  </cellXfs>
  <cellStyles count="2">
    <cellStyle name="Normál" xfId="0" builtinId="0"/>
    <cellStyle name="Százalék" xfId="1" builtinId="5"/>
  </cellStyles>
  <dxfs count="4118"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numFmt numFmtId="164" formatCode="0.0000"/>
      <fill>
        <patternFill patternType="solid">
          <fgColor indexed="64"/>
          <bgColor theme="4" tint="0.59999389629810485"/>
        </patternFill>
      </fill>
    </dxf>
    <dxf>
      <numFmt numFmtId="164" formatCode="0.0000"/>
      <fill>
        <patternFill patternType="solid">
          <fgColor indexed="64"/>
          <bgColor theme="4" tint="0.59999389629810485"/>
        </patternFill>
      </fill>
    </dxf>
    <dxf>
      <numFmt numFmtId="166" formatCode="0.0"/>
      <fill>
        <patternFill patternType="solid">
          <fgColor indexed="64"/>
          <bgColor theme="4" tint="0.59999389629810485"/>
        </patternFill>
      </fill>
    </dxf>
    <dxf>
      <numFmt numFmtId="166" formatCode="0.0"/>
      <fill>
        <patternFill patternType="solid">
          <fgColor indexed="64"/>
          <bgColor theme="4" tint="0.59999389629810485"/>
        </patternFill>
      </fill>
    </dxf>
    <dxf>
      <numFmt numFmtId="166" formatCode="0.0"/>
      <fill>
        <patternFill patternType="solid">
          <fgColor indexed="64"/>
          <bgColor theme="4" tint="0.59999389629810485"/>
        </patternFill>
      </fill>
    </dxf>
    <dxf>
      <numFmt numFmtId="166" formatCode="0.0"/>
      <fill>
        <patternFill patternType="solid">
          <fgColor indexed="64"/>
          <bgColor theme="4" tint="0.59999389629810485"/>
        </patternFill>
      </fill>
    </dxf>
    <dxf>
      <numFmt numFmtId="164" formatCode="0.0000"/>
      <fill>
        <patternFill patternType="solid">
          <fgColor indexed="64"/>
          <bgColor theme="4" tint="0.59999389629810485"/>
        </patternFill>
      </fill>
    </dxf>
    <dxf>
      <numFmt numFmtId="164" formatCode="0.0000"/>
      <fill>
        <patternFill patternType="solid">
          <fgColor indexed="64"/>
          <bgColor theme="4" tint="0.59999389629810485"/>
        </patternFill>
      </fill>
    </dxf>
    <dxf>
      <numFmt numFmtId="166" formatCode="0.0"/>
      <fill>
        <patternFill patternType="solid">
          <fgColor indexed="64"/>
          <bgColor theme="4" tint="0.59999389629810485"/>
        </patternFill>
      </fill>
    </dxf>
    <dxf>
      <numFmt numFmtId="166" formatCode="0.0"/>
      <fill>
        <patternFill patternType="solid">
          <fgColor indexed="64"/>
          <bgColor theme="4" tint="0.59999389629810485"/>
        </patternFill>
      </fill>
    </dxf>
    <dxf>
      <numFmt numFmtId="166" formatCode="0.0"/>
      <fill>
        <patternFill patternType="solid">
          <fgColor indexed="64"/>
          <bgColor theme="4" tint="0.59999389629810485"/>
        </patternFill>
      </fill>
    </dxf>
    <dxf>
      <numFmt numFmtId="166" formatCode="0.0"/>
      <fill>
        <patternFill patternType="solid">
          <fgColor indexed="64"/>
          <bgColor theme="4" tint="0.59999389629810485"/>
        </patternFill>
      </fill>
    </dxf>
    <dxf>
      <numFmt numFmtId="166" formatCode="0.0"/>
      <fill>
        <patternFill patternType="solid">
          <fgColor indexed="64"/>
          <bgColor theme="4" tint="0.59999389629810485"/>
        </patternFill>
      </fill>
    </dxf>
    <dxf>
      <numFmt numFmtId="166" formatCode="0.0"/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numFmt numFmtId="164" formatCode="0.0000"/>
      <fill>
        <patternFill patternType="solid">
          <fgColor indexed="64"/>
          <bgColor theme="4" tint="0.59999389629810485"/>
        </patternFill>
      </fill>
    </dxf>
    <dxf>
      <numFmt numFmtId="164" formatCode="0.0000"/>
      <fill>
        <patternFill patternType="solid">
          <fgColor indexed="64"/>
          <bgColor theme="4" tint="0.59999389629810485"/>
        </patternFill>
      </fill>
    </dxf>
    <dxf>
      <numFmt numFmtId="166" formatCode="0.0"/>
      <fill>
        <patternFill patternType="solid">
          <fgColor indexed="64"/>
          <bgColor theme="4" tint="0.59999389629810485"/>
        </patternFill>
      </fill>
    </dxf>
    <dxf>
      <numFmt numFmtId="166" formatCode="0.0"/>
      <fill>
        <patternFill patternType="solid">
          <fgColor indexed="64"/>
          <bgColor theme="4" tint="0.59999389629810485"/>
        </patternFill>
      </fill>
    </dxf>
    <dxf>
      <numFmt numFmtId="166" formatCode="0.0"/>
      <fill>
        <patternFill patternType="solid">
          <fgColor indexed="64"/>
          <bgColor theme="4" tint="0.59999389629810485"/>
        </patternFill>
      </fill>
    </dxf>
    <dxf>
      <numFmt numFmtId="166" formatCode="0.0"/>
      <fill>
        <patternFill patternType="solid">
          <fgColor indexed="64"/>
          <bgColor theme="4" tint="0.59999389629810485"/>
        </patternFill>
      </fill>
    </dxf>
    <dxf>
      <numFmt numFmtId="164" formatCode="0.0000"/>
      <fill>
        <patternFill patternType="solid">
          <fgColor indexed="64"/>
          <bgColor theme="4" tint="0.59999389629810485"/>
        </patternFill>
      </fill>
    </dxf>
    <dxf>
      <numFmt numFmtId="164" formatCode="0.0000"/>
      <fill>
        <patternFill patternType="solid">
          <fgColor indexed="64"/>
          <bgColor theme="4" tint="0.59999389629810485"/>
        </patternFill>
      </fill>
    </dxf>
    <dxf>
      <numFmt numFmtId="166" formatCode="0.0"/>
      <fill>
        <patternFill patternType="solid">
          <fgColor indexed="64"/>
          <bgColor theme="4" tint="0.59999389629810485"/>
        </patternFill>
      </fill>
    </dxf>
    <dxf>
      <numFmt numFmtId="166" formatCode="0.0"/>
      <fill>
        <patternFill patternType="solid">
          <fgColor indexed="64"/>
          <bgColor theme="4" tint="0.59999389629810485"/>
        </patternFill>
      </fill>
    </dxf>
    <dxf>
      <numFmt numFmtId="1" formatCode="0"/>
      <fill>
        <patternFill patternType="solid">
          <fgColor indexed="64"/>
          <bgColor theme="4" tint="0.59999389629810485"/>
        </patternFill>
      </fill>
    </dxf>
    <dxf>
      <numFmt numFmtId="1" formatCode="0"/>
      <fill>
        <patternFill patternType="solid">
          <fgColor indexed="64"/>
          <bgColor theme="4" tint="0.59999389629810485"/>
        </patternFill>
      </fill>
    </dxf>
    <dxf>
      <numFmt numFmtId="166" formatCode="0.0"/>
      <fill>
        <patternFill patternType="solid">
          <fgColor indexed="64"/>
          <bgColor theme="4" tint="0.59999389629810485"/>
        </patternFill>
      </fill>
    </dxf>
    <dxf>
      <numFmt numFmtId="166" formatCode="0.0"/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0.0000"/>
    </dxf>
    <dxf>
      <numFmt numFmtId="164" formatCode="0.000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4" formatCode="0.0000"/>
    </dxf>
    <dxf>
      <numFmt numFmtId="164" formatCode="0.000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numFmt numFmtId="164" formatCode="0.0000"/>
      <fill>
        <patternFill patternType="solid">
          <fgColor indexed="64"/>
          <bgColor theme="7" tint="0.79998168889431442"/>
        </patternFill>
      </fill>
    </dxf>
    <dxf>
      <numFmt numFmtId="164" formatCode="0.0000"/>
      <fill>
        <patternFill patternType="solid">
          <fgColor indexed="64"/>
          <bgColor theme="7" tint="0.79998168889431442"/>
        </patternFill>
      </fill>
    </dxf>
    <dxf>
      <numFmt numFmtId="166" formatCode="0.0"/>
      <fill>
        <patternFill patternType="solid">
          <fgColor indexed="64"/>
          <bgColor theme="7" tint="0.79998168889431442"/>
        </patternFill>
      </fill>
    </dxf>
    <dxf>
      <numFmt numFmtId="166" formatCode="0.0"/>
      <fill>
        <patternFill patternType="solid">
          <fgColor indexed="64"/>
          <bgColor theme="7" tint="0.79998168889431442"/>
        </patternFill>
      </fill>
    </dxf>
    <dxf>
      <numFmt numFmtId="166" formatCode="0.0"/>
      <fill>
        <patternFill patternType="solid">
          <fgColor indexed="64"/>
          <bgColor theme="7" tint="0.79998168889431442"/>
        </patternFill>
      </fill>
    </dxf>
    <dxf>
      <numFmt numFmtId="166" formatCode="0.0"/>
      <fill>
        <patternFill patternType="solid">
          <fgColor indexed="64"/>
          <bgColor theme="7" tint="0.79998168889431442"/>
        </patternFill>
      </fill>
    </dxf>
    <dxf>
      <numFmt numFmtId="164" formatCode="0.0000"/>
      <fill>
        <patternFill patternType="solid">
          <fgColor indexed="64"/>
          <bgColor theme="7" tint="0.79998168889431442"/>
        </patternFill>
      </fill>
    </dxf>
    <dxf>
      <numFmt numFmtId="164" formatCode="0.0000"/>
      <fill>
        <patternFill patternType="solid">
          <fgColor indexed="64"/>
          <bgColor theme="7" tint="0.79998168889431442"/>
        </patternFill>
      </fill>
    </dxf>
    <dxf>
      <numFmt numFmtId="166" formatCode="0.0"/>
      <fill>
        <patternFill patternType="solid">
          <fgColor indexed="64"/>
          <bgColor theme="7" tint="0.79998168889431442"/>
        </patternFill>
      </fill>
    </dxf>
    <dxf>
      <numFmt numFmtId="166" formatCode="0.0"/>
      <fill>
        <patternFill patternType="solid">
          <fgColor indexed="64"/>
          <bgColor theme="7" tint="0.79998168889431442"/>
        </patternFill>
      </fill>
    </dxf>
    <dxf>
      <numFmt numFmtId="1" formatCode="0"/>
      <fill>
        <patternFill patternType="solid">
          <fgColor indexed="64"/>
          <bgColor theme="7" tint="0.79998168889431442"/>
        </patternFill>
      </fill>
    </dxf>
    <dxf>
      <numFmt numFmtId="1" formatCode="0"/>
      <fill>
        <patternFill patternType="solid">
          <fgColor indexed="64"/>
          <bgColor theme="7" tint="0.79998168889431442"/>
        </patternFill>
      </fill>
    </dxf>
    <dxf>
      <numFmt numFmtId="166" formatCode="0.0"/>
      <fill>
        <patternFill patternType="solid">
          <fgColor indexed="64"/>
          <bgColor theme="7" tint="0.79998168889431442"/>
        </patternFill>
      </fill>
    </dxf>
    <dxf>
      <numFmt numFmtId="166" formatCode="0.0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numFmt numFmtId="164" formatCode="0.0000"/>
    </dxf>
    <dxf>
      <numFmt numFmtId="164" formatCode="0.000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4" formatCode="0.0000"/>
    </dxf>
    <dxf>
      <numFmt numFmtId="164" formatCode="0.0000"/>
    </dxf>
    <dxf>
      <numFmt numFmtId="166" formatCode="0.0"/>
    </dxf>
    <dxf>
      <numFmt numFmtId="166" formatCode="0.0"/>
    </dxf>
    <dxf>
      <numFmt numFmtId="1" formatCode="0"/>
    </dxf>
    <dxf>
      <numFmt numFmtId="1" formatCode="0"/>
    </dxf>
    <dxf>
      <numFmt numFmtId="166" formatCode="0.0"/>
    </dxf>
    <dxf>
      <numFmt numFmtId="166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0.0000"/>
      <fill>
        <patternFill patternType="solid">
          <fgColor indexed="64"/>
          <bgColor theme="7" tint="0.79998168889431442"/>
        </patternFill>
      </fill>
    </dxf>
    <dxf>
      <numFmt numFmtId="164" formatCode="0.0000"/>
      <fill>
        <patternFill patternType="solid">
          <fgColor indexed="64"/>
          <bgColor theme="7" tint="0.79998168889431442"/>
        </patternFill>
      </fill>
    </dxf>
    <dxf>
      <numFmt numFmtId="166" formatCode="0.0"/>
      <fill>
        <patternFill patternType="solid">
          <fgColor indexed="64"/>
          <bgColor theme="7" tint="0.79998168889431442"/>
        </patternFill>
      </fill>
    </dxf>
    <dxf>
      <numFmt numFmtId="166" formatCode="0.0"/>
      <fill>
        <patternFill patternType="solid">
          <fgColor indexed="64"/>
          <bgColor theme="7" tint="0.79998168889431442"/>
        </patternFill>
      </fill>
    </dxf>
    <dxf>
      <numFmt numFmtId="166" formatCode="0.0"/>
      <fill>
        <patternFill patternType="solid">
          <fgColor indexed="64"/>
          <bgColor theme="7" tint="0.79998168889431442"/>
        </patternFill>
      </fill>
    </dxf>
    <dxf>
      <numFmt numFmtId="166" formatCode="0.0"/>
      <fill>
        <patternFill patternType="solid">
          <fgColor indexed="64"/>
          <bgColor theme="7" tint="0.79998168889431442"/>
        </patternFill>
      </fill>
    </dxf>
    <dxf>
      <numFmt numFmtId="164" formatCode="0.0000"/>
      <fill>
        <patternFill patternType="solid">
          <fgColor indexed="64"/>
          <bgColor theme="7" tint="0.79998168889431442"/>
        </patternFill>
      </fill>
    </dxf>
    <dxf>
      <numFmt numFmtId="164" formatCode="0.0000"/>
      <fill>
        <patternFill patternType="solid">
          <fgColor indexed="64"/>
          <bgColor theme="7" tint="0.79998168889431442"/>
        </patternFill>
      </fill>
    </dxf>
    <dxf>
      <numFmt numFmtId="166" formatCode="0.0"/>
      <fill>
        <patternFill patternType="solid">
          <fgColor indexed="64"/>
          <bgColor theme="7" tint="0.79998168889431442"/>
        </patternFill>
      </fill>
    </dxf>
    <dxf>
      <numFmt numFmtId="166" formatCode="0.0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numFmt numFmtId="2" formatCode="0.00"/>
      <fill>
        <patternFill patternType="solid">
          <fgColor indexed="64"/>
          <bgColor theme="7" tint="0.79998168889431442"/>
        </patternFill>
      </fill>
    </dxf>
    <dxf>
      <numFmt numFmtId="2" formatCode="0.00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numFmt numFmtId="2" formatCode="0.00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1" formatCode="0"/>
      <fill>
        <patternFill patternType="solid">
          <fgColor indexed="64"/>
          <bgColor theme="7" tint="0.79998168889431442"/>
        </patternFill>
      </fill>
    </dxf>
    <dxf>
      <numFmt numFmtId="1" formatCode="0"/>
      <fill>
        <patternFill patternType="solid">
          <fgColor indexed="64"/>
          <bgColor theme="7" tint="0.79998168889431442"/>
        </patternFill>
      </fill>
    </dxf>
    <dxf>
      <numFmt numFmtId="166" formatCode="0.0"/>
      <fill>
        <patternFill patternType="solid">
          <fgColor indexed="64"/>
          <bgColor theme="7" tint="0.79998168889431442"/>
        </patternFill>
      </fill>
    </dxf>
    <dxf>
      <numFmt numFmtId="166" formatCode="0.0"/>
      <fill>
        <patternFill patternType="solid">
          <fgColor indexed="64"/>
          <bgColor theme="7" tint="0.79998168889431442"/>
        </patternFill>
      </fill>
    </dxf>
    <dxf>
      <numFmt numFmtId="1" formatCode="0"/>
      <fill>
        <patternFill patternType="solid">
          <fgColor indexed="64"/>
          <bgColor theme="7" tint="0.79998168889431442"/>
        </patternFill>
      </fill>
    </dxf>
    <dxf>
      <numFmt numFmtId="1" formatCode="0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numFmt numFmtId="1" formatCode="0"/>
      <fill>
        <patternFill patternType="solid">
          <fgColor indexed="64"/>
          <bgColor theme="4" tint="0.59999389629810485"/>
        </patternFill>
      </fill>
    </dxf>
    <dxf>
      <numFmt numFmtId="1" formatCode="0"/>
      <fill>
        <patternFill patternType="solid">
          <fgColor indexed="64"/>
          <bgColor theme="4" tint="0.59999389629810485"/>
        </patternFill>
      </fill>
    </dxf>
    <dxf>
      <numFmt numFmtId="166" formatCode="0.0"/>
      <fill>
        <patternFill patternType="solid">
          <fgColor indexed="64"/>
          <bgColor theme="4" tint="0.59999389629810485"/>
        </patternFill>
      </fill>
    </dxf>
    <dxf>
      <numFmt numFmtId="166" formatCode="0.0"/>
      <fill>
        <patternFill patternType="solid">
          <fgColor indexed="64"/>
          <bgColor theme="4" tint="0.59999389629810485"/>
        </patternFill>
      </fill>
    </dxf>
    <dxf>
      <numFmt numFmtId="1" formatCode="0"/>
      <fill>
        <patternFill patternType="solid">
          <fgColor indexed="64"/>
          <bgColor theme="4" tint="0.59999389629810485"/>
        </patternFill>
      </fill>
    </dxf>
    <dxf>
      <numFmt numFmtId="1" formatCode="0"/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indexed="64"/>
          <bgColor theme="4" tint="0.59999389629810485"/>
        </patternFill>
      </fill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indexed="64"/>
          <bgColor theme="4" tint="0.5999938962981048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fill>
        <patternFill patternType="solid">
          <fgColor indexed="64"/>
          <bgColor theme="4" tint="0.5999938962981048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fill>
        <patternFill patternType="solid">
          <fgColor indexed="64"/>
          <bgColor theme="4" tint="0.5999938962981048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fill>
        <patternFill patternType="solid">
          <fgColor indexed="64"/>
          <bgColor theme="4" tint="0.5999938962981048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fill>
        <patternFill patternType="solid">
          <fgColor indexed="64"/>
          <bgColor theme="4" tint="0.5999938962981048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indexed="64"/>
          <bgColor theme="4" tint="0.5999938962981048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indexed="64"/>
          <bgColor theme="4" tint="0.5999938962981048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indexed="64"/>
          <bgColor theme="4" tint="0.5999938962981048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indexed="64"/>
          <bgColor theme="4" tint="0.5999938962981048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indexed="64"/>
          <bgColor theme="4" tint="0.5999938962981048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indexed="64"/>
          <bgColor theme="4" tint="0.5999938962981048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indexed="64"/>
          <bgColor theme="4" tint="0.5999938962981048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indexed="64"/>
          <bgColor theme="4" tint="0.5999938962981048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indexed="64"/>
          <bgColor theme="4" tint="0.5999938962981048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indexed="64"/>
          <bgColor theme="4" tint="0.5999938962981048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indexed="64"/>
          <bgColor theme="4" tint="0.5999938962981048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indexed="64"/>
          <bgColor theme="4" tint="0.5999938962981048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indexed="64"/>
          <bgColor theme="4" tint="0.5999938962981048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indexed="64"/>
          <bgColor theme="4" tint="0.5999938962981048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indexed="64"/>
          <bgColor theme="4" tint="0.5999938962981048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indexed="64"/>
          <bgColor theme="4" tint="0.5999938962981048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fill>
        <patternFill patternType="solid">
          <fgColor indexed="64"/>
          <bgColor theme="4" tint="0.5999938962981048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fill>
        <patternFill patternType="solid">
          <fgColor indexed="64"/>
          <bgColor theme="4" tint="0.5999938962981048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fill>
        <patternFill patternType="solid">
          <fgColor indexed="64"/>
          <bgColor theme="4" tint="0.5999938962981048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fill>
        <patternFill patternType="solid">
          <fgColor indexed="64"/>
          <bgColor theme="4" tint="0.5999938962981048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fill>
        <patternFill patternType="solid">
          <fgColor indexed="64"/>
          <bgColor theme="4" tint="0.5999938962981048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indexed="64"/>
          <bgColor theme="4" tint="0.59999389629810485"/>
        </patternFill>
      </fill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indexed="64"/>
          <bgColor theme="4" tint="0.5999938962981048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761272181053008"/>
          <c:y val="3.8881251544082784E-2"/>
          <c:w val="0.83686348094304541"/>
          <c:h val="0.85524615459522046"/>
        </c:manualLayout>
      </c:layout>
      <c:scatterChart>
        <c:scatterStyle val="lineMarker"/>
        <c:varyColors val="0"/>
        <c:ser>
          <c:idx val="0"/>
          <c:order val="0"/>
          <c:tx>
            <c:strRef>
              <c:f>Hotelling!$AQ$575</c:f>
              <c:strCache>
                <c:ptCount val="1"/>
                <c:pt idx="0">
                  <c:v>Lineáris ktg.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25400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Hotelling!$AP$576:$AP$685</c:f>
              <c:numCache>
                <c:formatCode>General</c:formatCode>
                <c:ptCount val="110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39</c:v>
                </c:pt>
                <c:pt idx="11">
                  <c:v>39</c:v>
                </c:pt>
                <c:pt idx="12">
                  <c:v>39</c:v>
                </c:pt>
                <c:pt idx="13">
                  <c:v>39</c:v>
                </c:pt>
                <c:pt idx="14">
                  <c:v>39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38</c:v>
                </c:pt>
                <c:pt idx="21">
                  <c:v>38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38</c:v>
                </c:pt>
                <c:pt idx="29">
                  <c:v>38</c:v>
                </c:pt>
                <c:pt idx="30">
                  <c:v>37</c:v>
                </c:pt>
                <c:pt idx="31">
                  <c:v>37</c:v>
                </c:pt>
                <c:pt idx="32">
                  <c:v>37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  <c:pt idx="38">
                  <c:v>37</c:v>
                </c:pt>
                <c:pt idx="39">
                  <c:v>37</c:v>
                </c:pt>
                <c:pt idx="40">
                  <c:v>36</c:v>
                </c:pt>
                <c:pt idx="41">
                  <c:v>36</c:v>
                </c:pt>
                <c:pt idx="42">
                  <c:v>36</c:v>
                </c:pt>
                <c:pt idx="43">
                  <c:v>36</c:v>
                </c:pt>
                <c:pt idx="44">
                  <c:v>36</c:v>
                </c:pt>
                <c:pt idx="45">
                  <c:v>36</c:v>
                </c:pt>
                <c:pt idx="46">
                  <c:v>36</c:v>
                </c:pt>
                <c:pt idx="47">
                  <c:v>36</c:v>
                </c:pt>
                <c:pt idx="48">
                  <c:v>36</c:v>
                </c:pt>
                <c:pt idx="49">
                  <c:v>36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34</c:v>
                </c:pt>
                <c:pt idx="61">
                  <c:v>34</c:v>
                </c:pt>
                <c:pt idx="62">
                  <c:v>34</c:v>
                </c:pt>
                <c:pt idx="63">
                  <c:v>34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33</c:v>
                </c:pt>
                <c:pt idx="71">
                  <c:v>33</c:v>
                </c:pt>
                <c:pt idx="72">
                  <c:v>33</c:v>
                </c:pt>
                <c:pt idx="73">
                  <c:v>33</c:v>
                </c:pt>
                <c:pt idx="74">
                  <c:v>33</c:v>
                </c:pt>
                <c:pt idx="75">
                  <c:v>33</c:v>
                </c:pt>
                <c:pt idx="76">
                  <c:v>33</c:v>
                </c:pt>
                <c:pt idx="77">
                  <c:v>33</c:v>
                </c:pt>
                <c:pt idx="78">
                  <c:v>33</c:v>
                </c:pt>
                <c:pt idx="79">
                  <c:v>33</c:v>
                </c:pt>
                <c:pt idx="80">
                  <c:v>32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31</c:v>
                </c:pt>
                <c:pt idx="91">
                  <c:v>31</c:v>
                </c:pt>
                <c:pt idx="92">
                  <c:v>31</c:v>
                </c:pt>
                <c:pt idx="93">
                  <c:v>31</c:v>
                </c:pt>
                <c:pt idx="94">
                  <c:v>31</c:v>
                </c:pt>
                <c:pt idx="95">
                  <c:v>31</c:v>
                </c:pt>
                <c:pt idx="96">
                  <c:v>31</c:v>
                </c:pt>
                <c:pt idx="97">
                  <c:v>31</c:v>
                </c:pt>
                <c:pt idx="98">
                  <c:v>31</c:v>
                </c:pt>
                <c:pt idx="99">
                  <c:v>31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</c:numCache>
            </c:numRef>
          </c:xVal>
          <c:yVal>
            <c:numRef>
              <c:f>Hotelling!$AQ$576:$AQ$685</c:f>
              <c:numCache>
                <c:formatCode>General</c:formatCode>
                <c:ptCount val="110"/>
                <c:pt idx="0">
                  <c:v>3280.98</c:v>
                </c:pt>
                <c:pt idx="1">
                  <c:v>3265.59</c:v>
                </c:pt>
                <c:pt idx="2">
                  <c:v>3256.47</c:v>
                </c:pt>
                <c:pt idx="3">
                  <c:v>3251.23</c:v>
                </c:pt>
                <c:pt idx="4">
                  <c:v>3216.35</c:v>
                </c:pt>
                <c:pt idx="5">
                  <c:v>3326.44</c:v>
                </c:pt>
                <c:pt idx="6">
                  <c:v>3283.53</c:v>
                </c:pt>
                <c:pt idx="7">
                  <c:v>3453.22</c:v>
                </c:pt>
                <c:pt idx="8">
                  <c:v>3311.27</c:v>
                </c:pt>
                <c:pt idx="9">
                  <c:v>3249.86</c:v>
                </c:pt>
                <c:pt idx="10">
                  <c:v>3432.67</c:v>
                </c:pt>
                <c:pt idx="11">
                  <c:v>3294.57</c:v>
                </c:pt>
                <c:pt idx="12">
                  <c:v>3265.01</c:v>
                </c:pt>
                <c:pt idx="13">
                  <c:v>3200.31</c:v>
                </c:pt>
                <c:pt idx="14">
                  <c:v>3386.26</c:v>
                </c:pt>
                <c:pt idx="15">
                  <c:v>3227.57</c:v>
                </c:pt>
                <c:pt idx="16">
                  <c:v>3329.96</c:v>
                </c:pt>
                <c:pt idx="17">
                  <c:v>3243.7</c:v>
                </c:pt>
                <c:pt idx="18">
                  <c:v>3307.38</c:v>
                </c:pt>
                <c:pt idx="19">
                  <c:v>3391.92</c:v>
                </c:pt>
                <c:pt idx="20">
                  <c:v>3399.81</c:v>
                </c:pt>
                <c:pt idx="21">
                  <c:v>3405.9</c:v>
                </c:pt>
                <c:pt idx="22">
                  <c:v>3327.05</c:v>
                </c:pt>
                <c:pt idx="23">
                  <c:v>3387.65</c:v>
                </c:pt>
                <c:pt idx="24">
                  <c:v>3319.96</c:v>
                </c:pt>
                <c:pt idx="25">
                  <c:v>3380.38</c:v>
                </c:pt>
                <c:pt idx="26">
                  <c:v>3411.39</c:v>
                </c:pt>
                <c:pt idx="27">
                  <c:v>3276.29</c:v>
                </c:pt>
                <c:pt idx="28">
                  <c:v>3381.07</c:v>
                </c:pt>
                <c:pt idx="29">
                  <c:v>3367.4</c:v>
                </c:pt>
                <c:pt idx="30">
                  <c:v>3484.82</c:v>
                </c:pt>
                <c:pt idx="31">
                  <c:v>3442.57</c:v>
                </c:pt>
                <c:pt idx="32">
                  <c:v>3520.06</c:v>
                </c:pt>
                <c:pt idx="33">
                  <c:v>3460.55</c:v>
                </c:pt>
                <c:pt idx="34">
                  <c:v>3451.14</c:v>
                </c:pt>
                <c:pt idx="35">
                  <c:v>3400.96</c:v>
                </c:pt>
                <c:pt idx="36">
                  <c:v>3416.34</c:v>
                </c:pt>
                <c:pt idx="37">
                  <c:v>3353.14</c:v>
                </c:pt>
                <c:pt idx="38">
                  <c:v>3343.41</c:v>
                </c:pt>
                <c:pt idx="39">
                  <c:v>3519.87</c:v>
                </c:pt>
                <c:pt idx="40">
                  <c:v>3532</c:v>
                </c:pt>
                <c:pt idx="41">
                  <c:v>3534.98</c:v>
                </c:pt>
                <c:pt idx="42">
                  <c:v>3602.46</c:v>
                </c:pt>
                <c:pt idx="43">
                  <c:v>3533.73</c:v>
                </c:pt>
                <c:pt idx="44">
                  <c:v>3531.24</c:v>
                </c:pt>
                <c:pt idx="45">
                  <c:v>3488.01</c:v>
                </c:pt>
                <c:pt idx="46">
                  <c:v>3544.81</c:v>
                </c:pt>
                <c:pt idx="47">
                  <c:v>3485.83</c:v>
                </c:pt>
                <c:pt idx="48">
                  <c:v>3492.17</c:v>
                </c:pt>
                <c:pt idx="49">
                  <c:v>3551.58</c:v>
                </c:pt>
                <c:pt idx="50">
                  <c:v>3478.91</c:v>
                </c:pt>
                <c:pt idx="51">
                  <c:v>3576.97</c:v>
                </c:pt>
                <c:pt idx="52">
                  <c:v>3572.01</c:v>
                </c:pt>
                <c:pt idx="53">
                  <c:v>3500.41</c:v>
                </c:pt>
                <c:pt idx="54">
                  <c:v>3617.35</c:v>
                </c:pt>
                <c:pt idx="55">
                  <c:v>3505.87</c:v>
                </c:pt>
                <c:pt idx="56">
                  <c:v>3498.97</c:v>
                </c:pt>
                <c:pt idx="57">
                  <c:v>3578.31</c:v>
                </c:pt>
                <c:pt idx="58">
                  <c:v>3635.55</c:v>
                </c:pt>
                <c:pt idx="59">
                  <c:v>3604.27</c:v>
                </c:pt>
                <c:pt idx="60">
                  <c:v>3525.54</c:v>
                </c:pt>
                <c:pt idx="61">
                  <c:v>3574.26</c:v>
                </c:pt>
                <c:pt idx="62">
                  <c:v>3725.17</c:v>
                </c:pt>
                <c:pt idx="63">
                  <c:v>3577.82</c:v>
                </c:pt>
                <c:pt idx="64">
                  <c:v>3739.06</c:v>
                </c:pt>
                <c:pt idx="65">
                  <c:v>3591.61</c:v>
                </c:pt>
                <c:pt idx="66">
                  <c:v>3664.08</c:v>
                </c:pt>
                <c:pt idx="67">
                  <c:v>3586.64</c:v>
                </c:pt>
                <c:pt idx="68">
                  <c:v>3624.48</c:v>
                </c:pt>
                <c:pt idx="69">
                  <c:v>3626.16</c:v>
                </c:pt>
                <c:pt idx="70">
                  <c:v>3725.8</c:v>
                </c:pt>
                <c:pt idx="71">
                  <c:v>3713.97</c:v>
                </c:pt>
                <c:pt idx="72">
                  <c:v>3799.39</c:v>
                </c:pt>
                <c:pt idx="73">
                  <c:v>3664.36</c:v>
                </c:pt>
                <c:pt idx="74">
                  <c:v>3713.99</c:v>
                </c:pt>
                <c:pt idx="75">
                  <c:v>3727.14</c:v>
                </c:pt>
                <c:pt idx="76">
                  <c:v>3564.57</c:v>
                </c:pt>
                <c:pt idx="77">
                  <c:v>3546.5</c:v>
                </c:pt>
                <c:pt idx="78">
                  <c:v>3726.58</c:v>
                </c:pt>
                <c:pt idx="79">
                  <c:v>3687.29</c:v>
                </c:pt>
                <c:pt idx="80">
                  <c:v>3704.76</c:v>
                </c:pt>
                <c:pt idx="81">
                  <c:v>3701.16</c:v>
                </c:pt>
                <c:pt idx="82">
                  <c:v>3784.55</c:v>
                </c:pt>
                <c:pt idx="83">
                  <c:v>3672.24</c:v>
                </c:pt>
                <c:pt idx="84">
                  <c:v>3705.86</c:v>
                </c:pt>
                <c:pt idx="85">
                  <c:v>3791.58</c:v>
                </c:pt>
                <c:pt idx="86">
                  <c:v>3723.26</c:v>
                </c:pt>
                <c:pt idx="87">
                  <c:v>3646.03</c:v>
                </c:pt>
                <c:pt idx="88">
                  <c:v>3684.28</c:v>
                </c:pt>
                <c:pt idx="89">
                  <c:v>3678.48</c:v>
                </c:pt>
                <c:pt idx="90">
                  <c:v>3699.78</c:v>
                </c:pt>
                <c:pt idx="91">
                  <c:v>3768.34</c:v>
                </c:pt>
                <c:pt idx="92">
                  <c:v>3803.22</c:v>
                </c:pt>
                <c:pt idx="93">
                  <c:v>3748.41</c:v>
                </c:pt>
                <c:pt idx="94">
                  <c:v>3777.08</c:v>
                </c:pt>
                <c:pt idx="95">
                  <c:v>3861.13</c:v>
                </c:pt>
                <c:pt idx="96">
                  <c:v>3682.36</c:v>
                </c:pt>
                <c:pt idx="97">
                  <c:v>3752.1</c:v>
                </c:pt>
                <c:pt idx="98">
                  <c:v>3758.78</c:v>
                </c:pt>
                <c:pt idx="99">
                  <c:v>3785.09</c:v>
                </c:pt>
                <c:pt idx="100">
                  <c:v>3825.26</c:v>
                </c:pt>
                <c:pt idx="101">
                  <c:v>3806.94</c:v>
                </c:pt>
                <c:pt idx="102">
                  <c:v>3763.23</c:v>
                </c:pt>
                <c:pt idx="103">
                  <c:v>3855.17</c:v>
                </c:pt>
                <c:pt idx="104">
                  <c:v>3809.29</c:v>
                </c:pt>
                <c:pt idx="105">
                  <c:v>3822.8</c:v>
                </c:pt>
                <c:pt idx="106">
                  <c:v>3813.78</c:v>
                </c:pt>
                <c:pt idx="107">
                  <c:v>3902.11</c:v>
                </c:pt>
                <c:pt idx="108">
                  <c:v>3810.41</c:v>
                </c:pt>
                <c:pt idx="109">
                  <c:v>3793.64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64-45B1-B61F-1F45AE0A41D1}"/>
            </c:ext>
          </c:extLst>
        </c:ser>
        <c:ser>
          <c:idx val="1"/>
          <c:order val="1"/>
          <c:tx>
            <c:strRef>
              <c:f>Hotelling!$AR$575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Hotelling!$AP$576:$AP$685</c:f>
              <c:numCache>
                <c:formatCode>General</c:formatCode>
                <c:ptCount val="110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39</c:v>
                </c:pt>
                <c:pt idx="11">
                  <c:v>39</c:v>
                </c:pt>
                <c:pt idx="12">
                  <c:v>39</c:v>
                </c:pt>
                <c:pt idx="13">
                  <c:v>39</c:v>
                </c:pt>
                <c:pt idx="14">
                  <c:v>39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38</c:v>
                </c:pt>
                <c:pt idx="21">
                  <c:v>38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38</c:v>
                </c:pt>
                <c:pt idx="29">
                  <c:v>38</c:v>
                </c:pt>
                <c:pt idx="30">
                  <c:v>37</c:v>
                </c:pt>
                <c:pt idx="31">
                  <c:v>37</c:v>
                </c:pt>
                <c:pt idx="32">
                  <c:v>37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  <c:pt idx="38">
                  <c:v>37</c:v>
                </c:pt>
                <c:pt idx="39">
                  <c:v>37</c:v>
                </c:pt>
                <c:pt idx="40">
                  <c:v>36</c:v>
                </c:pt>
                <c:pt idx="41">
                  <c:v>36</c:v>
                </c:pt>
                <c:pt idx="42">
                  <c:v>36</c:v>
                </c:pt>
                <c:pt idx="43">
                  <c:v>36</c:v>
                </c:pt>
                <c:pt idx="44">
                  <c:v>36</c:v>
                </c:pt>
                <c:pt idx="45">
                  <c:v>36</c:v>
                </c:pt>
                <c:pt idx="46">
                  <c:v>36</c:v>
                </c:pt>
                <c:pt idx="47">
                  <c:v>36</c:v>
                </c:pt>
                <c:pt idx="48">
                  <c:v>36</c:v>
                </c:pt>
                <c:pt idx="49">
                  <c:v>36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34</c:v>
                </c:pt>
                <c:pt idx="61">
                  <c:v>34</c:v>
                </c:pt>
                <c:pt idx="62">
                  <c:v>34</c:v>
                </c:pt>
                <c:pt idx="63">
                  <c:v>34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33</c:v>
                </c:pt>
                <c:pt idx="71">
                  <c:v>33</c:v>
                </c:pt>
                <c:pt idx="72">
                  <c:v>33</c:v>
                </c:pt>
                <c:pt idx="73">
                  <c:v>33</c:v>
                </c:pt>
                <c:pt idx="74">
                  <c:v>33</c:v>
                </c:pt>
                <c:pt idx="75">
                  <c:v>33</c:v>
                </c:pt>
                <c:pt idx="76">
                  <c:v>33</c:v>
                </c:pt>
                <c:pt idx="77">
                  <c:v>33</c:v>
                </c:pt>
                <c:pt idx="78">
                  <c:v>33</c:v>
                </c:pt>
                <c:pt idx="79">
                  <c:v>33</c:v>
                </c:pt>
                <c:pt idx="80">
                  <c:v>32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31</c:v>
                </c:pt>
                <c:pt idx="91">
                  <c:v>31</c:v>
                </c:pt>
                <c:pt idx="92">
                  <c:v>31</c:v>
                </c:pt>
                <c:pt idx="93">
                  <c:v>31</c:v>
                </c:pt>
                <c:pt idx="94">
                  <c:v>31</c:v>
                </c:pt>
                <c:pt idx="95">
                  <c:v>31</c:v>
                </c:pt>
                <c:pt idx="96">
                  <c:v>31</c:v>
                </c:pt>
                <c:pt idx="97">
                  <c:v>31</c:v>
                </c:pt>
                <c:pt idx="98">
                  <c:v>31</c:v>
                </c:pt>
                <c:pt idx="99">
                  <c:v>31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</c:numCache>
            </c:numRef>
          </c:xVal>
          <c:yVal>
            <c:numRef>
              <c:f>Hotelling!$AR$576:$AR$685</c:f>
              <c:numCache>
                <c:formatCode>General</c:formatCode>
                <c:ptCount val="1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64-45B1-B61F-1F45AE0A4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4262016"/>
        <c:axId val="2044272416"/>
      </c:scatterChart>
      <c:valAx>
        <c:axId val="2044262016"/>
        <c:scaling>
          <c:orientation val="minMax"/>
          <c:max val="40"/>
          <c:min val="30"/>
        </c:scaling>
        <c:delete val="0"/>
        <c:axPos val="b"/>
        <c:title>
          <c:tx>
            <c:rich>
              <a:bodyPr rot="0" spcFirstLastPara="1" vertOverflow="ellipsis" vert="horz" wrap="square" anchor="ctr" anchorCtr="0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 sz="1800"/>
                  <a:t>Vállalatok távolsága</a:t>
                </a:r>
              </a:p>
            </c:rich>
          </c:tx>
          <c:layout>
            <c:manualLayout>
              <c:xMode val="edge"/>
              <c:yMode val="edge"/>
              <c:x val="0.43779560678145957"/>
              <c:y val="0.949377407792335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044272416"/>
        <c:crosses val="autoZero"/>
        <c:crossBetween val="midCat"/>
      </c:valAx>
      <c:valAx>
        <c:axId val="2044272416"/>
        <c:scaling>
          <c:orientation val="minMax"/>
          <c:min val="3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 sz="2000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044262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25400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'dAspremont-Gabsewicz-Thisse'!$AO$484:$AO$593</c:f>
              <c:numCache>
                <c:formatCode>General</c:formatCode>
                <c:ptCount val="110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39</c:v>
                </c:pt>
                <c:pt idx="11">
                  <c:v>39</c:v>
                </c:pt>
                <c:pt idx="12">
                  <c:v>39</c:v>
                </c:pt>
                <c:pt idx="13">
                  <c:v>39</c:v>
                </c:pt>
                <c:pt idx="14">
                  <c:v>39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38</c:v>
                </c:pt>
                <c:pt idx="21">
                  <c:v>38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38</c:v>
                </c:pt>
                <c:pt idx="29">
                  <c:v>38</c:v>
                </c:pt>
                <c:pt idx="30">
                  <c:v>37</c:v>
                </c:pt>
                <c:pt idx="31">
                  <c:v>37</c:v>
                </c:pt>
                <c:pt idx="32">
                  <c:v>37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  <c:pt idx="38">
                  <c:v>37</c:v>
                </c:pt>
                <c:pt idx="39">
                  <c:v>37</c:v>
                </c:pt>
                <c:pt idx="40">
                  <c:v>36</c:v>
                </c:pt>
                <c:pt idx="41">
                  <c:v>36</c:v>
                </c:pt>
                <c:pt idx="42">
                  <c:v>36</c:v>
                </c:pt>
                <c:pt idx="43">
                  <c:v>36</c:v>
                </c:pt>
                <c:pt idx="44">
                  <c:v>36</c:v>
                </c:pt>
                <c:pt idx="45">
                  <c:v>36</c:v>
                </c:pt>
                <c:pt idx="46">
                  <c:v>36</c:v>
                </c:pt>
                <c:pt idx="47">
                  <c:v>36</c:v>
                </c:pt>
                <c:pt idx="48">
                  <c:v>36</c:v>
                </c:pt>
                <c:pt idx="49">
                  <c:v>36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34</c:v>
                </c:pt>
                <c:pt idx="61">
                  <c:v>34</c:v>
                </c:pt>
                <c:pt idx="62">
                  <c:v>34</c:v>
                </c:pt>
                <c:pt idx="63">
                  <c:v>34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33</c:v>
                </c:pt>
                <c:pt idx="71">
                  <c:v>33</c:v>
                </c:pt>
                <c:pt idx="72">
                  <c:v>33</c:v>
                </c:pt>
                <c:pt idx="73">
                  <c:v>33</c:v>
                </c:pt>
                <c:pt idx="74">
                  <c:v>33</c:v>
                </c:pt>
                <c:pt idx="75">
                  <c:v>33</c:v>
                </c:pt>
                <c:pt idx="76">
                  <c:v>33</c:v>
                </c:pt>
                <c:pt idx="77">
                  <c:v>33</c:v>
                </c:pt>
                <c:pt idx="78">
                  <c:v>33</c:v>
                </c:pt>
                <c:pt idx="79">
                  <c:v>33</c:v>
                </c:pt>
                <c:pt idx="80">
                  <c:v>32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31</c:v>
                </c:pt>
                <c:pt idx="91">
                  <c:v>31</c:v>
                </c:pt>
                <c:pt idx="92">
                  <c:v>31</c:v>
                </c:pt>
                <c:pt idx="93">
                  <c:v>31</c:v>
                </c:pt>
                <c:pt idx="94">
                  <c:v>31</c:v>
                </c:pt>
                <c:pt idx="95">
                  <c:v>31</c:v>
                </c:pt>
                <c:pt idx="96">
                  <c:v>31</c:v>
                </c:pt>
                <c:pt idx="97">
                  <c:v>31</c:v>
                </c:pt>
                <c:pt idx="98">
                  <c:v>31</c:v>
                </c:pt>
                <c:pt idx="99">
                  <c:v>31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</c:numCache>
            </c:numRef>
          </c:xVal>
          <c:yVal>
            <c:numRef>
              <c:f>'dAspremont-Gabsewicz-Thisse'!$AP$484:$AP$593</c:f>
              <c:numCache>
                <c:formatCode>General</c:formatCode>
                <c:ptCount val="110"/>
                <c:pt idx="0">
                  <c:v>1223.95</c:v>
                </c:pt>
                <c:pt idx="1">
                  <c:v>1259.3900000000001</c:v>
                </c:pt>
                <c:pt idx="2">
                  <c:v>1247.98</c:v>
                </c:pt>
                <c:pt idx="3">
                  <c:v>1244.6099999999999</c:v>
                </c:pt>
                <c:pt idx="4">
                  <c:v>1262.33</c:v>
                </c:pt>
                <c:pt idx="5">
                  <c:v>1233.24</c:v>
                </c:pt>
                <c:pt idx="6">
                  <c:v>1222.45</c:v>
                </c:pt>
                <c:pt idx="7">
                  <c:v>1287.73</c:v>
                </c:pt>
                <c:pt idx="8">
                  <c:v>1253.8699999999999</c:v>
                </c:pt>
                <c:pt idx="9">
                  <c:v>1254.31</c:v>
                </c:pt>
                <c:pt idx="10">
                  <c:v>1253.3699999999999</c:v>
                </c:pt>
                <c:pt idx="11">
                  <c:v>1245.8900000000001</c:v>
                </c:pt>
                <c:pt idx="12">
                  <c:v>1215.3399999999999</c:v>
                </c:pt>
                <c:pt idx="13">
                  <c:v>1203.83</c:v>
                </c:pt>
                <c:pt idx="14">
                  <c:v>1240.55</c:v>
                </c:pt>
                <c:pt idx="15">
                  <c:v>1211.1500000000001</c:v>
                </c:pt>
                <c:pt idx="16">
                  <c:v>1219.03</c:v>
                </c:pt>
                <c:pt idx="17">
                  <c:v>1230.75</c:v>
                </c:pt>
                <c:pt idx="18">
                  <c:v>1228.48</c:v>
                </c:pt>
                <c:pt idx="19">
                  <c:v>1218.03</c:v>
                </c:pt>
                <c:pt idx="20">
                  <c:v>1286.28</c:v>
                </c:pt>
                <c:pt idx="21">
                  <c:v>1262.3599999999999</c:v>
                </c:pt>
                <c:pt idx="22">
                  <c:v>1222.3900000000001</c:v>
                </c:pt>
                <c:pt idx="23">
                  <c:v>1256.68</c:v>
                </c:pt>
                <c:pt idx="24">
                  <c:v>1290.52</c:v>
                </c:pt>
                <c:pt idx="25">
                  <c:v>1273.46</c:v>
                </c:pt>
                <c:pt idx="26">
                  <c:v>1274.6400000000001</c:v>
                </c:pt>
                <c:pt idx="27">
                  <c:v>1287.22</c:v>
                </c:pt>
                <c:pt idx="28">
                  <c:v>1233.03</c:v>
                </c:pt>
                <c:pt idx="29">
                  <c:v>1220.77</c:v>
                </c:pt>
                <c:pt idx="30">
                  <c:v>1267.3699999999999</c:v>
                </c:pt>
                <c:pt idx="31">
                  <c:v>1236.01</c:v>
                </c:pt>
                <c:pt idx="32">
                  <c:v>1200.07</c:v>
                </c:pt>
                <c:pt idx="33">
                  <c:v>1268.01</c:v>
                </c:pt>
                <c:pt idx="34">
                  <c:v>1218.8699999999999</c:v>
                </c:pt>
                <c:pt idx="35">
                  <c:v>1239.1199999999999</c:v>
                </c:pt>
                <c:pt idx="36">
                  <c:v>1225.95</c:v>
                </c:pt>
                <c:pt idx="37">
                  <c:v>1234.06</c:v>
                </c:pt>
                <c:pt idx="38">
                  <c:v>1268.78</c:v>
                </c:pt>
                <c:pt idx="39">
                  <c:v>1223.8</c:v>
                </c:pt>
                <c:pt idx="40">
                  <c:v>1157.21</c:v>
                </c:pt>
                <c:pt idx="41">
                  <c:v>1175.48</c:v>
                </c:pt>
                <c:pt idx="42">
                  <c:v>1158.58</c:v>
                </c:pt>
                <c:pt idx="43">
                  <c:v>1190.57</c:v>
                </c:pt>
                <c:pt idx="44">
                  <c:v>1165</c:v>
                </c:pt>
                <c:pt idx="45">
                  <c:v>1180.81</c:v>
                </c:pt>
                <c:pt idx="46">
                  <c:v>1166.95</c:v>
                </c:pt>
                <c:pt idx="47">
                  <c:v>1219.8</c:v>
                </c:pt>
                <c:pt idx="48">
                  <c:v>1180.1500000000001</c:v>
                </c:pt>
                <c:pt idx="49">
                  <c:v>1186.29</c:v>
                </c:pt>
                <c:pt idx="50">
                  <c:v>1193.21</c:v>
                </c:pt>
                <c:pt idx="51">
                  <c:v>1206.07</c:v>
                </c:pt>
                <c:pt idx="52">
                  <c:v>1207.25</c:v>
                </c:pt>
                <c:pt idx="53">
                  <c:v>1186.56</c:v>
                </c:pt>
                <c:pt idx="54">
                  <c:v>1175.71</c:v>
                </c:pt>
                <c:pt idx="55">
                  <c:v>1227.7</c:v>
                </c:pt>
                <c:pt idx="56">
                  <c:v>1224.1199999999999</c:v>
                </c:pt>
                <c:pt idx="57">
                  <c:v>1222.3699999999999</c:v>
                </c:pt>
                <c:pt idx="58">
                  <c:v>1207.1600000000001</c:v>
                </c:pt>
                <c:pt idx="59">
                  <c:v>1214.6300000000001</c:v>
                </c:pt>
                <c:pt idx="60">
                  <c:v>1138.02</c:v>
                </c:pt>
                <c:pt idx="61">
                  <c:v>1157.8699999999999</c:v>
                </c:pt>
                <c:pt idx="62">
                  <c:v>1174.45</c:v>
                </c:pt>
                <c:pt idx="63">
                  <c:v>1125.29</c:v>
                </c:pt>
                <c:pt idx="64">
                  <c:v>1150.8499999999999</c:v>
                </c:pt>
                <c:pt idx="65">
                  <c:v>1163.71</c:v>
                </c:pt>
                <c:pt idx="66">
                  <c:v>1138.75</c:v>
                </c:pt>
                <c:pt idx="67">
                  <c:v>1114.06</c:v>
                </c:pt>
                <c:pt idx="68">
                  <c:v>1158.49</c:v>
                </c:pt>
                <c:pt idx="69">
                  <c:v>1129.3800000000001</c:v>
                </c:pt>
                <c:pt idx="70">
                  <c:v>1115.9000000000001</c:v>
                </c:pt>
                <c:pt idx="71">
                  <c:v>1146.31</c:v>
                </c:pt>
                <c:pt idx="72">
                  <c:v>1129.78</c:v>
                </c:pt>
                <c:pt idx="73">
                  <c:v>1129.28</c:v>
                </c:pt>
                <c:pt idx="74">
                  <c:v>1121.01</c:v>
                </c:pt>
                <c:pt idx="75">
                  <c:v>1140.04</c:v>
                </c:pt>
                <c:pt idx="76">
                  <c:v>1152.96</c:v>
                </c:pt>
                <c:pt idx="77">
                  <c:v>1130.8900000000001</c:v>
                </c:pt>
                <c:pt idx="78">
                  <c:v>1118.44</c:v>
                </c:pt>
                <c:pt idx="79">
                  <c:v>1153.98</c:v>
                </c:pt>
                <c:pt idx="80">
                  <c:v>1116.0999999999999</c:v>
                </c:pt>
                <c:pt idx="81">
                  <c:v>1103.08</c:v>
                </c:pt>
                <c:pt idx="82">
                  <c:v>1112.97</c:v>
                </c:pt>
                <c:pt idx="83">
                  <c:v>1077.05</c:v>
                </c:pt>
                <c:pt idx="84">
                  <c:v>1131.56</c:v>
                </c:pt>
                <c:pt idx="85">
                  <c:v>1084.72</c:v>
                </c:pt>
                <c:pt idx="86">
                  <c:v>1092.94</c:v>
                </c:pt>
                <c:pt idx="87">
                  <c:v>1078.6500000000001</c:v>
                </c:pt>
                <c:pt idx="88">
                  <c:v>1096.57</c:v>
                </c:pt>
                <c:pt idx="89">
                  <c:v>1127.58</c:v>
                </c:pt>
                <c:pt idx="90">
                  <c:v>1130.3900000000001</c:v>
                </c:pt>
                <c:pt idx="91">
                  <c:v>1096.76</c:v>
                </c:pt>
                <c:pt idx="92">
                  <c:v>1107.53</c:v>
                </c:pt>
                <c:pt idx="93">
                  <c:v>1105.82</c:v>
                </c:pt>
                <c:pt idx="94">
                  <c:v>1106.0899999999999</c:v>
                </c:pt>
                <c:pt idx="95">
                  <c:v>1106.55</c:v>
                </c:pt>
                <c:pt idx="96">
                  <c:v>1140.83</c:v>
                </c:pt>
                <c:pt idx="97">
                  <c:v>1094.3900000000001</c:v>
                </c:pt>
                <c:pt idx="98">
                  <c:v>1141.4100000000001</c:v>
                </c:pt>
                <c:pt idx="99">
                  <c:v>1121.96</c:v>
                </c:pt>
                <c:pt idx="100">
                  <c:v>1110.3900000000001</c:v>
                </c:pt>
                <c:pt idx="101">
                  <c:v>1095.6099999999999</c:v>
                </c:pt>
                <c:pt idx="102">
                  <c:v>1096.47</c:v>
                </c:pt>
                <c:pt idx="103">
                  <c:v>1085.96</c:v>
                </c:pt>
                <c:pt idx="104">
                  <c:v>1112.03</c:v>
                </c:pt>
                <c:pt idx="105">
                  <c:v>1116.27</c:v>
                </c:pt>
                <c:pt idx="106">
                  <c:v>1088.1099999999999</c:v>
                </c:pt>
                <c:pt idx="107">
                  <c:v>1115.95</c:v>
                </c:pt>
                <c:pt idx="108">
                  <c:v>1095.1400000000001</c:v>
                </c:pt>
                <c:pt idx="109">
                  <c:v>1121.01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E6-4838-B0EC-6F4A1D2AA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714271"/>
        <c:axId val="822724671"/>
      </c:scatterChart>
      <c:valAx>
        <c:axId val="822714271"/>
        <c:scaling>
          <c:orientation val="minMax"/>
          <c:max val="40"/>
          <c:min val="3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 sz="1800"/>
                  <a:t>Vállalatok távolsága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822724671"/>
        <c:crosses val="autoZero"/>
        <c:crossBetween val="midCat"/>
      </c:valAx>
      <c:valAx>
        <c:axId val="822724671"/>
        <c:scaling>
          <c:orientation val="minMax"/>
          <c:min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 sz="1800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822714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25400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'dAspremont-Gabsewicz-Thisse'!$AO$484:$AO$593</c:f>
              <c:numCache>
                <c:formatCode>General</c:formatCode>
                <c:ptCount val="110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39</c:v>
                </c:pt>
                <c:pt idx="11">
                  <c:v>39</c:v>
                </c:pt>
                <c:pt idx="12">
                  <c:v>39</c:v>
                </c:pt>
                <c:pt idx="13">
                  <c:v>39</c:v>
                </c:pt>
                <c:pt idx="14">
                  <c:v>39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38</c:v>
                </c:pt>
                <c:pt idx="21">
                  <c:v>38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38</c:v>
                </c:pt>
                <c:pt idx="29">
                  <c:v>38</c:v>
                </c:pt>
                <c:pt idx="30">
                  <c:v>37</c:v>
                </c:pt>
                <c:pt idx="31">
                  <c:v>37</c:v>
                </c:pt>
                <c:pt idx="32">
                  <c:v>37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  <c:pt idx="38">
                  <c:v>37</c:v>
                </c:pt>
                <c:pt idx="39">
                  <c:v>37</c:v>
                </c:pt>
                <c:pt idx="40">
                  <c:v>36</c:v>
                </c:pt>
                <c:pt idx="41">
                  <c:v>36</c:v>
                </c:pt>
                <c:pt idx="42">
                  <c:v>36</c:v>
                </c:pt>
                <c:pt idx="43">
                  <c:v>36</c:v>
                </c:pt>
                <c:pt idx="44">
                  <c:v>36</c:v>
                </c:pt>
                <c:pt idx="45">
                  <c:v>36</c:v>
                </c:pt>
                <c:pt idx="46">
                  <c:v>36</c:v>
                </c:pt>
                <c:pt idx="47">
                  <c:v>36</c:v>
                </c:pt>
                <c:pt idx="48">
                  <c:v>36</c:v>
                </c:pt>
                <c:pt idx="49">
                  <c:v>36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34</c:v>
                </c:pt>
                <c:pt idx="61">
                  <c:v>34</c:v>
                </c:pt>
                <c:pt idx="62">
                  <c:v>34</c:v>
                </c:pt>
                <c:pt idx="63">
                  <c:v>34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33</c:v>
                </c:pt>
                <c:pt idx="71">
                  <c:v>33</c:v>
                </c:pt>
                <c:pt idx="72">
                  <c:v>33</c:v>
                </c:pt>
                <c:pt idx="73">
                  <c:v>33</c:v>
                </c:pt>
                <c:pt idx="74">
                  <c:v>33</c:v>
                </c:pt>
                <c:pt idx="75">
                  <c:v>33</c:v>
                </c:pt>
                <c:pt idx="76">
                  <c:v>33</c:v>
                </c:pt>
                <c:pt idx="77">
                  <c:v>33</c:v>
                </c:pt>
                <c:pt idx="78">
                  <c:v>33</c:v>
                </c:pt>
                <c:pt idx="79">
                  <c:v>33</c:v>
                </c:pt>
                <c:pt idx="80">
                  <c:v>32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31</c:v>
                </c:pt>
                <c:pt idx="91">
                  <c:v>31</c:v>
                </c:pt>
                <c:pt idx="92">
                  <c:v>31</c:v>
                </c:pt>
                <c:pt idx="93">
                  <c:v>31</c:v>
                </c:pt>
                <c:pt idx="94">
                  <c:v>31</c:v>
                </c:pt>
                <c:pt idx="95">
                  <c:v>31</c:v>
                </c:pt>
                <c:pt idx="96">
                  <c:v>31</c:v>
                </c:pt>
                <c:pt idx="97">
                  <c:v>31</c:v>
                </c:pt>
                <c:pt idx="98">
                  <c:v>31</c:v>
                </c:pt>
                <c:pt idx="99">
                  <c:v>31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</c:numCache>
            </c:numRef>
          </c:xVal>
          <c:yVal>
            <c:numRef>
              <c:f>'dAspremont-Gabsewicz-Thisse'!$AP$484:$AP$593</c:f>
              <c:numCache>
                <c:formatCode>General</c:formatCode>
                <c:ptCount val="110"/>
                <c:pt idx="0">
                  <c:v>1223.95</c:v>
                </c:pt>
                <c:pt idx="1">
                  <c:v>1259.3900000000001</c:v>
                </c:pt>
                <c:pt idx="2">
                  <c:v>1247.98</c:v>
                </c:pt>
                <c:pt idx="3">
                  <c:v>1244.6099999999999</c:v>
                </c:pt>
                <c:pt idx="4">
                  <c:v>1262.33</c:v>
                </c:pt>
                <c:pt idx="5">
                  <c:v>1233.24</c:v>
                </c:pt>
                <c:pt idx="6">
                  <c:v>1222.45</c:v>
                </c:pt>
                <c:pt idx="7">
                  <c:v>1287.73</c:v>
                </c:pt>
                <c:pt idx="8">
                  <c:v>1253.8699999999999</c:v>
                </c:pt>
                <c:pt idx="9">
                  <c:v>1254.31</c:v>
                </c:pt>
                <c:pt idx="10">
                  <c:v>1253.3699999999999</c:v>
                </c:pt>
                <c:pt idx="11">
                  <c:v>1245.8900000000001</c:v>
                </c:pt>
                <c:pt idx="12">
                  <c:v>1215.3399999999999</c:v>
                </c:pt>
                <c:pt idx="13">
                  <c:v>1203.83</c:v>
                </c:pt>
                <c:pt idx="14">
                  <c:v>1240.55</c:v>
                </c:pt>
                <c:pt idx="15">
                  <c:v>1211.1500000000001</c:v>
                </c:pt>
                <c:pt idx="16">
                  <c:v>1219.03</c:v>
                </c:pt>
                <c:pt idx="17">
                  <c:v>1230.75</c:v>
                </c:pt>
                <c:pt idx="18">
                  <c:v>1228.48</c:v>
                </c:pt>
                <c:pt idx="19">
                  <c:v>1218.03</c:v>
                </c:pt>
                <c:pt idx="20">
                  <c:v>1286.28</c:v>
                </c:pt>
                <c:pt idx="21">
                  <c:v>1262.3599999999999</c:v>
                </c:pt>
                <c:pt idx="22">
                  <c:v>1222.3900000000001</c:v>
                </c:pt>
                <c:pt idx="23">
                  <c:v>1256.68</c:v>
                </c:pt>
                <c:pt idx="24">
                  <c:v>1290.52</c:v>
                </c:pt>
                <c:pt idx="25">
                  <c:v>1273.46</c:v>
                </c:pt>
                <c:pt idx="26">
                  <c:v>1274.6400000000001</c:v>
                </c:pt>
                <c:pt idx="27">
                  <c:v>1287.22</c:v>
                </c:pt>
                <c:pt idx="28">
                  <c:v>1233.03</c:v>
                </c:pt>
                <c:pt idx="29">
                  <c:v>1220.77</c:v>
                </c:pt>
                <c:pt idx="30">
                  <c:v>1267.3699999999999</c:v>
                </c:pt>
                <c:pt idx="31">
                  <c:v>1236.01</c:v>
                </c:pt>
                <c:pt idx="32">
                  <c:v>1200.07</c:v>
                </c:pt>
                <c:pt idx="33">
                  <c:v>1268.01</c:v>
                </c:pt>
                <c:pt idx="34">
                  <c:v>1218.8699999999999</c:v>
                </c:pt>
                <c:pt idx="35">
                  <c:v>1239.1199999999999</c:v>
                </c:pt>
                <c:pt idx="36">
                  <c:v>1225.95</c:v>
                </c:pt>
                <c:pt idx="37">
                  <c:v>1234.06</c:v>
                </c:pt>
                <c:pt idx="38">
                  <c:v>1268.78</c:v>
                </c:pt>
                <c:pt idx="39">
                  <c:v>1223.8</c:v>
                </c:pt>
                <c:pt idx="40">
                  <c:v>1157.21</c:v>
                </c:pt>
                <c:pt idx="41">
                  <c:v>1175.48</c:v>
                </c:pt>
                <c:pt idx="42">
                  <c:v>1158.58</c:v>
                </c:pt>
                <c:pt idx="43">
                  <c:v>1190.57</c:v>
                </c:pt>
                <c:pt idx="44">
                  <c:v>1165</c:v>
                </c:pt>
                <c:pt idx="45">
                  <c:v>1180.81</c:v>
                </c:pt>
                <c:pt idx="46">
                  <c:v>1166.95</c:v>
                </c:pt>
                <c:pt idx="47">
                  <c:v>1219.8</c:v>
                </c:pt>
                <c:pt idx="48">
                  <c:v>1180.1500000000001</c:v>
                </c:pt>
                <c:pt idx="49">
                  <c:v>1186.29</c:v>
                </c:pt>
                <c:pt idx="50">
                  <c:v>1193.21</c:v>
                </c:pt>
                <c:pt idx="51">
                  <c:v>1206.07</c:v>
                </c:pt>
                <c:pt idx="52">
                  <c:v>1207.25</c:v>
                </c:pt>
                <c:pt idx="53">
                  <c:v>1186.56</c:v>
                </c:pt>
                <c:pt idx="54">
                  <c:v>1175.71</c:v>
                </c:pt>
                <c:pt idx="55">
                  <c:v>1227.7</c:v>
                </c:pt>
                <c:pt idx="56">
                  <c:v>1224.1199999999999</c:v>
                </c:pt>
                <c:pt idx="57">
                  <c:v>1222.3699999999999</c:v>
                </c:pt>
                <c:pt idx="58">
                  <c:v>1207.1600000000001</c:v>
                </c:pt>
                <c:pt idx="59">
                  <c:v>1214.6300000000001</c:v>
                </c:pt>
                <c:pt idx="60">
                  <c:v>1138.02</c:v>
                </c:pt>
                <c:pt idx="61">
                  <c:v>1157.8699999999999</c:v>
                </c:pt>
                <c:pt idx="62">
                  <c:v>1174.45</c:v>
                </c:pt>
                <c:pt idx="63">
                  <c:v>1125.29</c:v>
                </c:pt>
                <c:pt idx="64">
                  <c:v>1150.8499999999999</c:v>
                </c:pt>
                <c:pt idx="65">
                  <c:v>1163.71</c:v>
                </c:pt>
                <c:pt idx="66">
                  <c:v>1138.75</c:v>
                </c:pt>
                <c:pt idx="67">
                  <c:v>1114.06</c:v>
                </c:pt>
                <c:pt idx="68">
                  <c:v>1158.49</c:v>
                </c:pt>
                <c:pt idx="69">
                  <c:v>1129.3800000000001</c:v>
                </c:pt>
                <c:pt idx="70">
                  <c:v>1115.9000000000001</c:v>
                </c:pt>
                <c:pt idx="71">
                  <c:v>1146.31</c:v>
                </c:pt>
                <c:pt idx="72">
                  <c:v>1129.78</c:v>
                </c:pt>
                <c:pt idx="73">
                  <c:v>1129.28</c:v>
                </c:pt>
                <c:pt idx="74">
                  <c:v>1121.01</c:v>
                </c:pt>
                <c:pt idx="75">
                  <c:v>1140.04</c:v>
                </c:pt>
                <c:pt idx="76">
                  <c:v>1152.96</c:v>
                </c:pt>
                <c:pt idx="77">
                  <c:v>1130.8900000000001</c:v>
                </c:pt>
                <c:pt idx="78">
                  <c:v>1118.44</c:v>
                </c:pt>
                <c:pt idx="79">
                  <c:v>1153.98</c:v>
                </c:pt>
                <c:pt idx="80">
                  <c:v>1116.0999999999999</c:v>
                </c:pt>
                <c:pt idx="81">
                  <c:v>1103.08</c:v>
                </c:pt>
                <c:pt idx="82">
                  <c:v>1112.97</c:v>
                </c:pt>
                <c:pt idx="83">
                  <c:v>1077.05</c:v>
                </c:pt>
                <c:pt idx="84">
                  <c:v>1131.56</c:v>
                </c:pt>
                <c:pt idx="85">
                  <c:v>1084.72</c:v>
                </c:pt>
                <c:pt idx="86">
                  <c:v>1092.94</c:v>
                </c:pt>
                <c:pt idx="87">
                  <c:v>1078.6500000000001</c:v>
                </c:pt>
                <c:pt idx="88">
                  <c:v>1096.57</c:v>
                </c:pt>
                <c:pt idx="89">
                  <c:v>1127.58</c:v>
                </c:pt>
                <c:pt idx="90">
                  <c:v>1130.3900000000001</c:v>
                </c:pt>
                <c:pt idx="91">
                  <c:v>1096.76</c:v>
                </c:pt>
                <c:pt idx="92">
                  <c:v>1107.53</c:v>
                </c:pt>
                <c:pt idx="93">
                  <c:v>1105.82</c:v>
                </c:pt>
                <c:pt idx="94">
                  <c:v>1106.0899999999999</c:v>
                </c:pt>
                <c:pt idx="95">
                  <c:v>1106.55</c:v>
                </c:pt>
                <c:pt idx="96">
                  <c:v>1140.83</c:v>
                </c:pt>
                <c:pt idx="97">
                  <c:v>1094.3900000000001</c:v>
                </c:pt>
                <c:pt idx="98">
                  <c:v>1141.4100000000001</c:v>
                </c:pt>
                <c:pt idx="99">
                  <c:v>1121.96</c:v>
                </c:pt>
                <c:pt idx="100">
                  <c:v>1110.3900000000001</c:v>
                </c:pt>
                <c:pt idx="101">
                  <c:v>1095.6099999999999</c:v>
                </c:pt>
                <c:pt idx="102">
                  <c:v>1096.47</c:v>
                </c:pt>
                <c:pt idx="103">
                  <c:v>1085.96</c:v>
                </c:pt>
                <c:pt idx="104">
                  <c:v>1112.03</c:v>
                </c:pt>
                <c:pt idx="105">
                  <c:v>1116.27</c:v>
                </c:pt>
                <c:pt idx="106">
                  <c:v>1088.1099999999999</c:v>
                </c:pt>
                <c:pt idx="107">
                  <c:v>1115.95</c:v>
                </c:pt>
                <c:pt idx="108">
                  <c:v>1095.1400000000001</c:v>
                </c:pt>
                <c:pt idx="109">
                  <c:v>1121.01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04-4BD6-A9BA-E4CC34395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714271"/>
        <c:axId val="822724671"/>
      </c:scatterChart>
      <c:valAx>
        <c:axId val="822714271"/>
        <c:scaling>
          <c:orientation val="minMax"/>
          <c:max val="40"/>
          <c:min val="3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 sz="1800"/>
                  <a:t>Vállalatok távolsága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822724671"/>
        <c:crosses val="autoZero"/>
        <c:crossBetween val="midCat"/>
      </c:valAx>
      <c:valAx>
        <c:axId val="822724671"/>
        <c:scaling>
          <c:orientation val="minMax"/>
          <c:min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 sz="1800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822714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Hirsch!$BQ$3:$BQ$212</c:f>
              <c:numCache>
                <c:formatCode>General</c:formatCode>
                <c:ptCount val="2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1.1000000000000001</c:v>
                </c:pt>
                <c:pt idx="11">
                  <c:v>1.1000000000000001</c:v>
                </c:pt>
                <c:pt idx="12">
                  <c:v>1.1000000000000001</c:v>
                </c:pt>
                <c:pt idx="13">
                  <c:v>1.1000000000000001</c:v>
                </c:pt>
                <c:pt idx="14">
                  <c:v>1.1000000000000001</c:v>
                </c:pt>
                <c:pt idx="15">
                  <c:v>1.1000000000000001</c:v>
                </c:pt>
                <c:pt idx="16">
                  <c:v>1.1000000000000001</c:v>
                </c:pt>
                <c:pt idx="17">
                  <c:v>1.1000000000000001</c:v>
                </c:pt>
                <c:pt idx="18">
                  <c:v>1.1000000000000001</c:v>
                </c:pt>
                <c:pt idx="19">
                  <c:v>1.1000000000000001</c:v>
                </c:pt>
                <c:pt idx="20">
                  <c:v>1.2</c:v>
                </c:pt>
                <c:pt idx="21">
                  <c:v>1.2</c:v>
                </c:pt>
                <c:pt idx="22">
                  <c:v>1.2</c:v>
                </c:pt>
                <c:pt idx="23">
                  <c:v>1.2</c:v>
                </c:pt>
                <c:pt idx="24">
                  <c:v>1.2</c:v>
                </c:pt>
                <c:pt idx="25">
                  <c:v>1.2</c:v>
                </c:pt>
                <c:pt idx="26">
                  <c:v>1.2</c:v>
                </c:pt>
                <c:pt idx="27">
                  <c:v>1.2</c:v>
                </c:pt>
                <c:pt idx="28">
                  <c:v>1.2</c:v>
                </c:pt>
                <c:pt idx="29">
                  <c:v>1.2</c:v>
                </c:pt>
                <c:pt idx="30">
                  <c:v>1.3</c:v>
                </c:pt>
                <c:pt idx="31">
                  <c:v>1.3</c:v>
                </c:pt>
                <c:pt idx="32">
                  <c:v>1.3</c:v>
                </c:pt>
                <c:pt idx="33">
                  <c:v>1.3</c:v>
                </c:pt>
                <c:pt idx="34">
                  <c:v>1.3</c:v>
                </c:pt>
                <c:pt idx="35">
                  <c:v>1.3</c:v>
                </c:pt>
                <c:pt idx="36">
                  <c:v>1.3</c:v>
                </c:pt>
                <c:pt idx="37">
                  <c:v>1.3</c:v>
                </c:pt>
                <c:pt idx="38">
                  <c:v>1.3</c:v>
                </c:pt>
                <c:pt idx="39">
                  <c:v>1.3</c:v>
                </c:pt>
                <c:pt idx="40">
                  <c:v>1.4</c:v>
                </c:pt>
                <c:pt idx="41">
                  <c:v>1.4</c:v>
                </c:pt>
                <c:pt idx="42">
                  <c:v>1.4</c:v>
                </c:pt>
                <c:pt idx="43">
                  <c:v>1.4</c:v>
                </c:pt>
                <c:pt idx="44">
                  <c:v>1.4</c:v>
                </c:pt>
                <c:pt idx="45">
                  <c:v>1.4</c:v>
                </c:pt>
                <c:pt idx="46">
                  <c:v>1.4</c:v>
                </c:pt>
                <c:pt idx="47">
                  <c:v>1.4</c:v>
                </c:pt>
                <c:pt idx="48">
                  <c:v>1.4</c:v>
                </c:pt>
                <c:pt idx="49">
                  <c:v>1.4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1.6</c:v>
                </c:pt>
                <c:pt idx="61">
                  <c:v>1.6</c:v>
                </c:pt>
                <c:pt idx="62">
                  <c:v>1.6</c:v>
                </c:pt>
                <c:pt idx="63">
                  <c:v>1.6</c:v>
                </c:pt>
                <c:pt idx="64">
                  <c:v>1.6</c:v>
                </c:pt>
                <c:pt idx="65">
                  <c:v>1.6</c:v>
                </c:pt>
                <c:pt idx="66">
                  <c:v>1.6</c:v>
                </c:pt>
                <c:pt idx="67">
                  <c:v>1.6</c:v>
                </c:pt>
                <c:pt idx="68">
                  <c:v>1.6</c:v>
                </c:pt>
                <c:pt idx="69">
                  <c:v>1.6</c:v>
                </c:pt>
                <c:pt idx="70">
                  <c:v>1.7</c:v>
                </c:pt>
                <c:pt idx="71">
                  <c:v>1.7</c:v>
                </c:pt>
                <c:pt idx="72">
                  <c:v>1.7</c:v>
                </c:pt>
                <c:pt idx="73">
                  <c:v>1.7</c:v>
                </c:pt>
                <c:pt idx="74">
                  <c:v>1.7</c:v>
                </c:pt>
                <c:pt idx="75">
                  <c:v>1.7</c:v>
                </c:pt>
                <c:pt idx="76">
                  <c:v>1.7</c:v>
                </c:pt>
                <c:pt idx="77">
                  <c:v>1.7</c:v>
                </c:pt>
                <c:pt idx="78">
                  <c:v>1.7</c:v>
                </c:pt>
                <c:pt idx="79">
                  <c:v>1.7</c:v>
                </c:pt>
                <c:pt idx="80">
                  <c:v>1.8</c:v>
                </c:pt>
                <c:pt idx="81">
                  <c:v>1.8</c:v>
                </c:pt>
                <c:pt idx="82">
                  <c:v>1.8</c:v>
                </c:pt>
                <c:pt idx="83">
                  <c:v>1.8</c:v>
                </c:pt>
                <c:pt idx="84">
                  <c:v>1.8</c:v>
                </c:pt>
                <c:pt idx="85">
                  <c:v>1.8</c:v>
                </c:pt>
                <c:pt idx="86">
                  <c:v>1.8</c:v>
                </c:pt>
                <c:pt idx="87">
                  <c:v>1.8</c:v>
                </c:pt>
                <c:pt idx="88">
                  <c:v>1.8</c:v>
                </c:pt>
                <c:pt idx="89">
                  <c:v>1.8</c:v>
                </c:pt>
                <c:pt idx="90">
                  <c:v>1.9</c:v>
                </c:pt>
                <c:pt idx="91">
                  <c:v>1.9</c:v>
                </c:pt>
                <c:pt idx="92">
                  <c:v>1.9</c:v>
                </c:pt>
                <c:pt idx="93">
                  <c:v>1.9</c:v>
                </c:pt>
                <c:pt idx="94">
                  <c:v>1.9</c:v>
                </c:pt>
                <c:pt idx="95">
                  <c:v>1.9</c:v>
                </c:pt>
                <c:pt idx="96">
                  <c:v>1.9</c:v>
                </c:pt>
                <c:pt idx="97">
                  <c:v>1.9</c:v>
                </c:pt>
                <c:pt idx="98">
                  <c:v>1.9</c:v>
                </c:pt>
                <c:pt idx="99">
                  <c:v>1.9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2.1</c:v>
                </c:pt>
                <c:pt idx="111">
                  <c:v>2.1</c:v>
                </c:pt>
                <c:pt idx="112">
                  <c:v>2.1</c:v>
                </c:pt>
                <c:pt idx="113">
                  <c:v>2.1</c:v>
                </c:pt>
                <c:pt idx="114">
                  <c:v>2.1</c:v>
                </c:pt>
                <c:pt idx="115">
                  <c:v>2.1</c:v>
                </c:pt>
                <c:pt idx="116">
                  <c:v>2.1</c:v>
                </c:pt>
                <c:pt idx="117">
                  <c:v>2.1</c:v>
                </c:pt>
                <c:pt idx="118">
                  <c:v>2.1</c:v>
                </c:pt>
                <c:pt idx="119">
                  <c:v>2.1</c:v>
                </c:pt>
                <c:pt idx="120">
                  <c:v>2.2000000000000002</c:v>
                </c:pt>
                <c:pt idx="121">
                  <c:v>2.2000000000000002</c:v>
                </c:pt>
                <c:pt idx="122">
                  <c:v>2.2000000000000002</c:v>
                </c:pt>
                <c:pt idx="123">
                  <c:v>2.2000000000000002</c:v>
                </c:pt>
                <c:pt idx="124">
                  <c:v>2.2000000000000002</c:v>
                </c:pt>
                <c:pt idx="125">
                  <c:v>2.2000000000000002</c:v>
                </c:pt>
                <c:pt idx="126">
                  <c:v>2.2000000000000002</c:v>
                </c:pt>
                <c:pt idx="127">
                  <c:v>2.2000000000000002</c:v>
                </c:pt>
                <c:pt idx="128">
                  <c:v>2.2000000000000002</c:v>
                </c:pt>
                <c:pt idx="129">
                  <c:v>2.2000000000000002</c:v>
                </c:pt>
                <c:pt idx="130">
                  <c:v>2.2999999999999998</c:v>
                </c:pt>
                <c:pt idx="131">
                  <c:v>2.2999999999999998</c:v>
                </c:pt>
                <c:pt idx="132">
                  <c:v>2.2999999999999998</c:v>
                </c:pt>
                <c:pt idx="133">
                  <c:v>2.2999999999999998</c:v>
                </c:pt>
                <c:pt idx="134">
                  <c:v>2.2999999999999998</c:v>
                </c:pt>
                <c:pt idx="135">
                  <c:v>2.2999999999999998</c:v>
                </c:pt>
                <c:pt idx="136">
                  <c:v>2.2999999999999998</c:v>
                </c:pt>
                <c:pt idx="137">
                  <c:v>2.2999999999999998</c:v>
                </c:pt>
                <c:pt idx="138">
                  <c:v>2.2999999999999998</c:v>
                </c:pt>
                <c:pt idx="139">
                  <c:v>2.2999999999999998</c:v>
                </c:pt>
                <c:pt idx="140">
                  <c:v>2.4</c:v>
                </c:pt>
                <c:pt idx="141">
                  <c:v>2.4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2.4</c:v>
                </c:pt>
                <c:pt idx="146">
                  <c:v>2.4</c:v>
                </c:pt>
                <c:pt idx="147">
                  <c:v>2.4</c:v>
                </c:pt>
                <c:pt idx="148">
                  <c:v>2.4</c:v>
                </c:pt>
                <c:pt idx="149">
                  <c:v>2.4</c:v>
                </c:pt>
                <c:pt idx="150">
                  <c:v>2.5</c:v>
                </c:pt>
                <c:pt idx="151">
                  <c:v>2.5</c:v>
                </c:pt>
                <c:pt idx="152">
                  <c:v>2.5</c:v>
                </c:pt>
                <c:pt idx="153">
                  <c:v>2.5</c:v>
                </c:pt>
                <c:pt idx="154">
                  <c:v>2.5</c:v>
                </c:pt>
                <c:pt idx="155">
                  <c:v>2.5</c:v>
                </c:pt>
                <c:pt idx="156">
                  <c:v>2.5</c:v>
                </c:pt>
                <c:pt idx="157">
                  <c:v>2.5</c:v>
                </c:pt>
                <c:pt idx="158">
                  <c:v>2.5</c:v>
                </c:pt>
                <c:pt idx="159">
                  <c:v>2.5</c:v>
                </c:pt>
                <c:pt idx="160">
                  <c:v>2.6</c:v>
                </c:pt>
                <c:pt idx="161">
                  <c:v>2.6</c:v>
                </c:pt>
                <c:pt idx="162">
                  <c:v>2.6</c:v>
                </c:pt>
                <c:pt idx="163">
                  <c:v>2.6</c:v>
                </c:pt>
                <c:pt idx="164">
                  <c:v>2.6</c:v>
                </c:pt>
                <c:pt idx="165">
                  <c:v>2.6</c:v>
                </c:pt>
                <c:pt idx="166">
                  <c:v>2.6</c:v>
                </c:pt>
                <c:pt idx="167">
                  <c:v>2.6</c:v>
                </c:pt>
                <c:pt idx="168">
                  <c:v>2.6</c:v>
                </c:pt>
                <c:pt idx="169">
                  <c:v>2.6</c:v>
                </c:pt>
                <c:pt idx="170">
                  <c:v>2.7</c:v>
                </c:pt>
                <c:pt idx="171">
                  <c:v>2.7</c:v>
                </c:pt>
                <c:pt idx="172">
                  <c:v>2.7</c:v>
                </c:pt>
                <c:pt idx="173">
                  <c:v>2.7</c:v>
                </c:pt>
                <c:pt idx="174">
                  <c:v>2.7</c:v>
                </c:pt>
                <c:pt idx="175">
                  <c:v>2.7</c:v>
                </c:pt>
                <c:pt idx="176">
                  <c:v>2.7</c:v>
                </c:pt>
                <c:pt idx="177">
                  <c:v>2.7</c:v>
                </c:pt>
                <c:pt idx="178">
                  <c:v>2.7</c:v>
                </c:pt>
                <c:pt idx="179">
                  <c:v>2.7</c:v>
                </c:pt>
                <c:pt idx="180">
                  <c:v>2.8</c:v>
                </c:pt>
                <c:pt idx="181">
                  <c:v>2.8</c:v>
                </c:pt>
                <c:pt idx="182">
                  <c:v>2.8</c:v>
                </c:pt>
                <c:pt idx="183">
                  <c:v>2.8</c:v>
                </c:pt>
                <c:pt idx="184">
                  <c:v>2.8</c:v>
                </c:pt>
                <c:pt idx="185">
                  <c:v>2.8</c:v>
                </c:pt>
                <c:pt idx="186">
                  <c:v>2.8</c:v>
                </c:pt>
                <c:pt idx="187">
                  <c:v>2.8</c:v>
                </c:pt>
                <c:pt idx="188">
                  <c:v>2.8</c:v>
                </c:pt>
                <c:pt idx="189">
                  <c:v>2.8</c:v>
                </c:pt>
                <c:pt idx="190">
                  <c:v>2.9</c:v>
                </c:pt>
                <c:pt idx="191">
                  <c:v>2.9</c:v>
                </c:pt>
                <c:pt idx="192">
                  <c:v>2.9</c:v>
                </c:pt>
                <c:pt idx="193">
                  <c:v>2.9</c:v>
                </c:pt>
                <c:pt idx="194">
                  <c:v>2.9</c:v>
                </c:pt>
                <c:pt idx="195">
                  <c:v>2.9</c:v>
                </c:pt>
                <c:pt idx="196">
                  <c:v>2.9</c:v>
                </c:pt>
                <c:pt idx="197">
                  <c:v>2.9</c:v>
                </c:pt>
                <c:pt idx="198">
                  <c:v>2.9</c:v>
                </c:pt>
                <c:pt idx="199">
                  <c:v>2.9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</c:numCache>
            </c:numRef>
          </c:xVal>
          <c:yVal>
            <c:numRef>
              <c:f>Hirsch!$BR$3:$BR$212</c:f>
              <c:numCache>
                <c:formatCode>0.0000</c:formatCode>
                <c:ptCount val="210"/>
                <c:pt idx="0">
                  <c:v>0.99371069182389704</c:v>
                </c:pt>
                <c:pt idx="1">
                  <c:v>1.0062893081761</c:v>
                </c:pt>
                <c:pt idx="2">
                  <c:v>1</c:v>
                </c:pt>
                <c:pt idx="3">
                  <c:v>1.00632911392405</c:v>
                </c:pt>
                <c:pt idx="4">
                  <c:v>1</c:v>
                </c:pt>
                <c:pt idx="5">
                  <c:v>1.00632911392405</c:v>
                </c:pt>
                <c:pt idx="6">
                  <c:v>0.99371069182389704</c:v>
                </c:pt>
                <c:pt idx="7">
                  <c:v>1</c:v>
                </c:pt>
                <c:pt idx="8">
                  <c:v>1.00632911392405</c:v>
                </c:pt>
                <c:pt idx="9">
                  <c:v>1</c:v>
                </c:pt>
                <c:pt idx="10">
                  <c:v>1.0056725344912401</c:v>
                </c:pt>
                <c:pt idx="11">
                  <c:v>1.0141321209171601</c:v>
                </c:pt>
                <c:pt idx="12">
                  <c:v>1.0196387945655201</c:v>
                </c:pt>
                <c:pt idx="13">
                  <c:v>1.0139873992039301</c:v>
                </c:pt>
                <c:pt idx="14">
                  <c:v>1.01589217792678</c:v>
                </c:pt>
                <c:pt idx="15">
                  <c:v>1.0127240517940901</c:v>
                </c:pt>
                <c:pt idx="16">
                  <c:v>1.0172751049111901</c:v>
                </c:pt>
                <c:pt idx="17">
                  <c:v>1.00920594073946</c:v>
                </c:pt>
                <c:pt idx="18">
                  <c:v>1.01342841617005</c:v>
                </c:pt>
                <c:pt idx="19">
                  <c:v>1.01583013529907</c:v>
                </c:pt>
                <c:pt idx="20">
                  <c:v>1.0360843497090899</c:v>
                </c:pt>
                <c:pt idx="21">
                  <c:v>1.0134059135817299</c:v>
                </c:pt>
                <c:pt idx="22">
                  <c:v>1.0212921616146999</c:v>
                </c:pt>
                <c:pt idx="23">
                  <c:v>1.0315881383177199</c:v>
                </c:pt>
                <c:pt idx="24">
                  <c:v>1.0229737096172999</c:v>
                </c:pt>
                <c:pt idx="25">
                  <c:v>1.02533641776051</c:v>
                </c:pt>
                <c:pt idx="26">
                  <c:v>1.02980574432239</c:v>
                </c:pt>
                <c:pt idx="27">
                  <c:v>1.0308908366513001</c:v>
                </c:pt>
                <c:pt idx="28">
                  <c:v>1.0176205314836699</c:v>
                </c:pt>
                <c:pt idx="29">
                  <c:v>1.0179572497991101</c:v>
                </c:pt>
                <c:pt idx="30">
                  <c:v>1.04581810773965</c:v>
                </c:pt>
                <c:pt idx="31">
                  <c:v>1.06728215257896</c:v>
                </c:pt>
                <c:pt idx="32">
                  <c:v>1.0652944947466101</c:v>
                </c:pt>
                <c:pt idx="33">
                  <c:v>1.0535463498678601</c:v>
                </c:pt>
                <c:pt idx="34">
                  <c:v>1.0640692602231401</c:v>
                </c:pt>
                <c:pt idx="35">
                  <c:v>1.06746817484128</c:v>
                </c:pt>
                <c:pt idx="36">
                  <c:v>1.06954354105334</c:v>
                </c:pt>
                <c:pt idx="37">
                  <c:v>1.07978527694507</c:v>
                </c:pt>
                <c:pt idx="38">
                  <c:v>1.0511879311725301</c:v>
                </c:pt>
                <c:pt idx="39">
                  <c:v>1.0685324836803001</c:v>
                </c:pt>
                <c:pt idx="40">
                  <c:v>1.0837961395284801</c:v>
                </c:pt>
                <c:pt idx="41">
                  <c:v>1.08421057418044</c:v>
                </c:pt>
                <c:pt idx="42">
                  <c:v>1.0867240392249899</c:v>
                </c:pt>
                <c:pt idx="43">
                  <c:v>1.0753626114278201</c:v>
                </c:pt>
                <c:pt idx="44">
                  <c:v>1.0864869031939199</c:v>
                </c:pt>
                <c:pt idx="45">
                  <c:v>1.08016713495275</c:v>
                </c:pt>
                <c:pt idx="46">
                  <c:v>1.0794993222479301</c:v>
                </c:pt>
                <c:pt idx="47">
                  <c:v>1.0796278468557099</c:v>
                </c:pt>
                <c:pt idx="48">
                  <c:v>1.07922582484158</c:v>
                </c:pt>
                <c:pt idx="49">
                  <c:v>1.08946897289506</c:v>
                </c:pt>
                <c:pt idx="50">
                  <c:v>1.12537425399365</c:v>
                </c:pt>
                <c:pt idx="51">
                  <c:v>1.1215885590797701</c:v>
                </c:pt>
                <c:pt idx="52">
                  <c:v>1.1254263853189499</c:v>
                </c:pt>
                <c:pt idx="53">
                  <c:v>1.1232950795197501</c:v>
                </c:pt>
                <c:pt idx="54">
                  <c:v>1.1290764283317001</c:v>
                </c:pt>
                <c:pt idx="55">
                  <c:v>1.12062135043478</c:v>
                </c:pt>
                <c:pt idx="56">
                  <c:v>1.12264025338914</c:v>
                </c:pt>
                <c:pt idx="57">
                  <c:v>1.1285894340331299</c:v>
                </c:pt>
                <c:pt idx="58">
                  <c:v>1.12053947291942</c:v>
                </c:pt>
                <c:pt idx="59">
                  <c:v>1.1225073704184301</c:v>
                </c:pt>
                <c:pt idx="60">
                  <c:v>1.1355076304329199</c:v>
                </c:pt>
                <c:pt idx="61">
                  <c:v>1.1578448585583101</c:v>
                </c:pt>
                <c:pt idx="62">
                  <c:v>1.1352320873236701</c:v>
                </c:pt>
                <c:pt idx="63">
                  <c:v>1.1575922935909999</c:v>
                </c:pt>
                <c:pt idx="64">
                  <c:v>1.12148751698694</c:v>
                </c:pt>
                <c:pt idx="65">
                  <c:v>1.13103279800291</c:v>
                </c:pt>
                <c:pt idx="66">
                  <c:v>1.13372124637129</c:v>
                </c:pt>
                <c:pt idx="67">
                  <c:v>1.1200107384340801</c:v>
                </c:pt>
                <c:pt idx="68">
                  <c:v>1.12326645841224</c:v>
                </c:pt>
                <c:pt idx="69">
                  <c:v>1.1388409572325799</c:v>
                </c:pt>
                <c:pt idx="70">
                  <c:v>1.16068684953285</c:v>
                </c:pt>
                <c:pt idx="71">
                  <c:v>1.1692841302191499</c:v>
                </c:pt>
                <c:pt idx="72">
                  <c:v>1.1733865008655799</c:v>
                </c:pt>
                <c:pt idx="73">
                  <c:v>1.1630415426440299</c:v>
                </c:pt>
                <c:pt idx="74">
                  <c:v>1.17516332149521</c:v>
                </c:pt>
                <c:pt idx="75">
                  <c:v>1.1318323650302899</c:v>
                </c:pt>
                <c:pt idx="76">
                  <c:v>1.16172644391596</c:v>
                </c:pt>
                <c:pt idx="77">
                  <c:v>1.1770400626381801</c:v>
                </c:pt>
                <c:pt idx="78">
                  <c:v>1.1703707534961301</c:v>
                </c:pt>
                <c:pt idx="79">
                  <c:v>1.1459018678578301</c:v>
                </c:pt>
                <c:pt idx="80">
                  <c:v>1.24485181752424</c:v>
                </c:pt>
                <c:pt idx="81">
                  <c:v>1.1950426102598699</c:v>
                </c:pt>
                <c:pt idx="82">
                  <c:v>1.21038481514067</c:v>
                </c:pt>
                <c:pt idx="83">
                  <c:v>1.2009853966134201</c:v>
                </c:pt>
                <c:pt idx="84">
                  <c:v>1.19787539233482</c:v>
                </c:pt>
                <c:pt idx="85">
                  <c:v>1.2141531738595299</c:v>
                </c:pt>
                <c:pt idx="86">
                  <c:v>1.2151658924001101</c:v>
                </c:pt>
                <c:pt idx="87">
                  <c:v>1.2113521878706</c:v>
                </c:pt>
                <c:pt idx="88">
                  <c:v>1.2083090152792699</c:v>
                </c:pt>
                <c:pt idx="89">
                  <c:v>1.2272592409290299</c:v>
                </c:pt>
                <c:pt idx="90">
                  <c:v>1.2369669582526399</c:v>
                </c:pt>
                <c:pt idx="91">
                  <c:v>1.2444161230583399</c:v>
                </c:pt>
                <c:pt idx="92">
                  <c:v>1.2399978234793101</c:v>
                </c:pt>
                <c:pt idx="93">
                  <c:v>1.2303713779214001</c:v>
                </c:pt>
                <c:pt idx="94">
                  <c:v>1.2373061473775899</c:v>
                </c:pt>
                <c:pt idx="95">
                  <c:v>1.23408805327502</c:v>
                </c:pt>
                <c:pt idx="96">
                  <c:v>1.23045553656392</c:v>
                </c:pt>
                <c:pt idx="97">
                  <c:v>1.23274381023268</c:v>
                </c:pt>
                <c:pt idx="98">
                  <c:v>1.23775083764181</c:v>
                </c:pt>
                <c:pt idx="99">
                  <c:v>1.23813542208924</c:v>
                </c:pt>
                <c:pt idx="100">
                  <c:v>1.3102406309652399</c:v>
                </c:pt>
                <c:pt idx="101">
                  <c:v>1.3109688050833299</c:v>
                </c:pt>
                <c:pt idx="102">
                  <c:v>1.29412704042141</c:v>
                </c:pt>
                <c:pt idx="103">
                  <c:v>1.2981412904063401</c:v>
                </c:pt>
                <c:pt idx="104">
                  <c:v>1.3105543120188701</c:v>
                </c:pt>
                <c:pt idx="105">
                  <c:v>1.3036467305683399</c:v>
                </c:pt>
                <c:pt idx="106">
                  <c:v>1.3042949665736301</c:v>
                </c:pt>
                <c:pt idx="107">
                  <c:v>1.3000111915988299</c:v>
                </c:pt>
                <c:pt idx="108">
                  <c:v>1.3123344884833801</c:v>
                </c:pt>
                <c:pt idx="109">
                  <c:v>1.30900755876844</c:v>
                </c:pt>
                <c:pt idx="110">
                  <c:v>1.3056529651537501</c:v>
                </c:pt>
                <c:pt idx="111">
                  <c:v>1.2972266049782399</c:v>
                </c:pt>
                <c:pt idx="112">
                  <c:v>1.2846274363374499</c:v>
                </c:pt>
                <c:pt idx="113">
                  <c:v>1.27949443654595</c:v>
                </c:pt>
                <c:pt idx="114">
                  <c:v>1.2674977424607501</c:v>
                </c:pt>
                <c:pt idx="115">
                  <c:v>1.2828644884163101</c:v>
                </c:pt>
                <c:pt idx="116">
                  <c:v>1.2687227927398801</c:v>
                </c:pt>
                <c:pt idx="117">
                  <c:v>1.3217583895803799</c:v>
                </c:pt>
                <c:pt idx="118">
                  <c:v>1.3098285772292899</c:v>
                </c:pt>
                <c:pt idx="119">
                  <c:v>1.31457638028159</c:v>
                </c:pt>
                <c:pt idx="120">
                  <c:v>1.3140041147821999</c:v>
                </c:pt>
                <c:pt idx="121">
                  <c:v>1.3495980419446501</c:v>
                </c:pt>
                <c:pt idx="122">
                  <c:v>1.38368569618294</c:v>
                </c:pt>
                <c:pt idx="123">
                  <c:v>1.3505414219720999</c:v>
                </c:pt>
                <c:pt idx="124">
                  <c:v>1.37510223996435</c:v>
                </c:pt>
                <c:pt idx="125">
                  <c:v>1.3785422502783999</c:v>
                </c:pt>
                <c:pt idx="126">
                  <c:v>1.30797146531096</c:v>
                </c:pt>
                <c:pt idx="127">
                  <c:v>1.37860016947425</c:v>
                </c:pt>
                <c:pt idx="128">
                  <c:v>1.3460418365063</c:v>
                </c:pt>
                <c:pt idx="129">
                  <c:v>1.37239606785337</c:v>
                </c:pt>
                <c:pt idx="130">
                  <c:v>1.4000554868139301</c:v>
                </c:pt>
                <c:pt idx="131">
                  <c:v>1.46079958918288</c:v>
                </c:pt>
                <c:pt idx="132">
                  <c:v>1.4181248770144901</c:v>
                </c:pt>
                <c:pt idx="133">
                  <c:v>1.4166135740075301</c:v>
                </c:pt>
                <c:pt idx="134">
                  <c:v>1.4109764829573299</c:v>
                </c:pt>
                <c:pt idx="135">
                  <c:v>1.39442260072667</c:v>
                </c:pt>
                <c:pt idx="136">
                  <c:v>1.42998457965295</c:v>
                </c:pt>
                <c:pt idx="137">
                  <c:v>1.40544043039952</c:v>
                </c:pt>
                <c:pt idx="138">
                  <c:v>1.3991227974715601</c:v>
                </c:pt>
                <c:pt idx="139">
                  <c:v>1.4186657839071399</c:v>
                </c:pt>
                <c:pt idx="140">
                  <c:v>1.4858388938376399</c:v>
                </c:pt>
                <c:pt idx="141">
                  <c:v>1.44615357200453</c:v>
                </c:pt>
                <c:pt idx="142">
                  <c:v>1.48572114267991</c:v>
                </c:pt>
                <c:pt idx="143">
                  <c:v>1.4952168330182201</c:v>
                </c:pt>
                <c:pt idx="144">
                  <c:v>1.4725927344535801</c:v>
                </c:pt>
                <c:pt idx="145">
                  <c:v>1.4610033878712001</c:v>
                </c:pt>
                <c:pt idx="146">
                  <c:v>1.4476445188332601</c:v>
                </c:pt>
                <c:pt idx="147">
                  <c:v>1.44938700970738</c:v>
                </c:pt>
                <c:pt idx="148">
                  <c:v>1.4511046700530299</c:v>
                </c:pt>
                <c:pt idx="149">
                  <c:v>1.41373421989083</c:v>
                </c:pt>
                <c:pt idx="150">
                  <c:v>1.5773176856644799</c:v>
                </c:pt>
                <c:pt idx="151">
                  <c:v>1.5641553409659401</c:v>
                </c:pt>
                <c:pt idx="152">
                  <c:v>1.5492647180827599</c:v>
                </c:pt>
                <c:pt idx="153">
                  <c:v>1.58479917923525</c:v>
                </c:pt>
                <c:pt idx="154">
                  <c:v>1.59224711527968</c:v>
                </c:pt>
                <c:pt idx="155">
                  <c:v>1.5993382633073301</c:v>
                </c:pt>
                <c:pt idx="156">
                  <c:v>1.5695669761678299</c:v>
                </c:pt>
                <c:pt idx="157">
                  <c:v>1.5585147321234101</c:v>
                </c:pt>
                <c:pt idx="158">
                  <c:v>1.5899908033669301</c:v>
                </c:pt>
                <c:pt idx="159">
                  <c:v>1.5809870682844001</c:v>
                </c:pt>
                <c:pt idx="160">
                  <c:v>1.5191555566886601</c:v>
                </c:pt>
                <c:pt idx="161">
                  <c:v>1.61739831233687</c:v>
                </c:pt>
                <c:pt idx="162">
                  <c:v>1.49679611976878</c:v>
                </c:pt>
                <c:pt idx="163">
                  <c:v>1.5774830271889799</c:v>
                </c:pt>
                <c:pt idx="164">
                  <c:v>1.54162910597424</c:v>
                </c:pt>
                <c:pt idx="165">
                  <c:v>1.4529614373891999</c:v>
                </c:pt>
                <c:pt idx="166">
                  <c:v>1.4953457227695299</c:v>
                </c:pt>
                <c:pt idx="167">
                  <c:v>1.54441055788417</c:v>
                </c:pt>
                <c:pt idx="168">
                  <c:v>1.5572592086514301</c:v>
                </c:pt>
                <c:pt idx="169">
                  <c:v>1.5355486955976201</c:v>
                </c:pt>
                <c:pt idx="170">
                  <c:v>1.66000674934962</c:v>
                </c:pt>
                <c:pt idx="171">
                  <c:v>1.54702562605324</c:v>
                </c:pt>
                <c:pt idx="172">
                  <c:v>1.55906301777028</c:v>
                </c:pt>
                <c:pt idx="173">
                  <c:v>1.60444230212141</c:v>
                </c:pt>
                <c:pt idx="174">
                  <c:v>1.5437655967822901</c:v>
                </c:pt>
                <c:pt idx="175">
                  <c:v>1.59019094066905</c:v>
                </c:pt>
                <c:pt idx="176">
                  <c:v>1.6500464370685499</c:v>
                </c:pt>
                <c:pt idx="177">
                  <c:v>1.5968503190665899</c:v>
                </c:pt>
                <c:pt idx="178">
                  <c:v>1.5940139734459899</c:v>
                </c:pt>
                <c:pt idx="179">
                  <c:v>1.64744379665218</c:v>
                </c:pt>
                <c:pt idx="180">
                  <c:v>1.6836815430219401</c:v>
                </c:pt>
                <c:pt idx="181">
                  <c:v>1.749650244158</c:v>
                </c:pt>
                <c:pt idx="182">
                  <c:v>1.7428013779770399</c:v>
                </c:pt>
                <c:pt idx="183">
                  <c:v>1.7347338750209</c:v>
                </c:pt>
                <c:pt idx="184">
                  <c:v>1.7439937310666001</c:v>
                </c:pt>
                <c:pt idx="185">
                  <c:v>1.69580703159367</c:v>
                </c:pt>
                <c:pt idx="186">
                  <c:v>1.76033776272878</c:v>
                </c:pt>
                <c:pt idx="187">
                  <c:v>1.6946153230265899</c:v>
                </c:pt>
                <c:pt idx="188">
                  <c:v>1.71015121095596</c:v>
                </c:pt>
                <c:pt idx="189">
                  <c:v>1.7328752497512301</c:v>
                </c:pt>
                <c:pt idx="190">
                  <c:v>1.74163968077627</c:v>
                </c:pt>
                <c:pt idx="191">
                  <c:v>1.7436172401749901</c:v>
                </c:pt>
                <c:pt idx="192">
                  <c:v>1.8026722396634101</c:v>
                </c:pt>
                <c:pt idx="193">
                  <c:v>1.7768684579940299</c:v>
                </c:pt>
                <c:pt idx="194">
                  <c:v>1.8428043072297</c:v>
                </c:pt>
                <c:pt idx="195">
                  <c:v>1.80455084028985</c:v>
                </c:pt>
                <c:pt idx="196">
                  <c:v>1.76074093671615</c:v>
                </c:pt>
                <c:pt idx="197">
                  <c:v>1.78975196492413</c:v>
                </c:pt>
                <c:pt idx="198">
                  <c:v>1.76193938935636</c:v>
                </c:pt>
                <c:pt idx="199">
                  <c:v>1.7056060576421901</c:v>
                </c:pt>
                <c:pt idx="200">
                  <c:v>1.9735760513357199</c:v>
                </c:pt>
                <c:pt idx="201">
                  <c:v>1.89306400592737</c:v>
                </c:pt>
                <c:pt idx="202">
                  <c:v>1.93539439676889</c:v>
                </c:pt>
                <c:pt idx="203">
                  <c:v>1.9608861362546499</c:v>
                </c:pt>
                <c:pt idx="204">
                  <c:v>1.9527025126044399</c:v>
                </c:pt>
                <c:pt idx="205">
                  <c:v>1.9666877809641701</c:v>
                </c:pt>
                <c:pt idx="206">
                  <c:v>1.89456894054872</c:v>
                </c:pt>
                <c:pt idx="207">
                  <c:v>1.9874084119736</c:v>
                </c:pt>
                <c:pt idx="208">
                  <c:v>1.94699411111798</c:v>
                </c:pt>
                <c:pt idx="209">
                  <c:v>1.99452884459524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98-4799-B6C0-85DC77F4A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631008"/>
        <c:axId val="2040632672"/>
      </c:scatterChart>
      <c:valAx>
        <c:axId val="2040631008"/>
        <c:scaling>
          <c:orientation val="minMax"/>
          <c:max val="3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 sz="1400"/>
                  <a:t>Női utazási költségegyüttható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040632672"/>
        <c:crosses val="autoZero"/>
        <c:crossBetween val="midCat"/>
      </c:valAx>
      <c:valAx>
        <c:axId val="2040632672"/>
        <c:scaling>
          <c:orientation val="minMax"/>
          <c:min val="0.95000000000000007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 sz="1400"/>
                  <a:t>Férfi és női bérek aránya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040631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Hirsch!$BQ$426:$BQ$605</c:f>
              <c:numCache>
                <c:formatCode>General</c:formatCode>
                <c:ptCount val="18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1.1000000000000001</c:v>
                </c:pt>
                <c:pt idx="21">
                  <c:v>1.1000000000000001</c:v>
                </c:pt>
                <c:pt idx="22">
                  <c:v>1.1000000000000001</c:v>
                </c:pt>
                <c:pt idx="23">
                  <c:v>1.1000000000000001</c:v>
                </c:pt>
                <c:pt idx="24">
                  <c:v>1.1000000000000001</c:v>
                </c:pt>
                <c:pt idx="25">
                  <c:v>1.1000000000000001</c:v>
                </c:pt>
                <c:pt idx="26">
                  <c:v>1.1000000000000001</c:v>
                </c:pt>
                <c:pt idx="27">
                  <c:v>1.1000000000000001</c:v>
                </c:pt>
                <c:pt idx="28">
                  <c:v>1.1000000000000001</c:v>
                </c:pt>
                <c:pt idx="29">
                  <c:v>1.1000000000000001</c:v>
                </c:pt>
                <c:pt idx="30">
                  <c:v>1.1000000000000001</c:v>
                </c:pt>
                <c:pt idx="31">
                  <c:v>1.1000000000000001</c:v>
                </c:pt>
                <c:pt idx="32">
                  <c:v>1.1000000000000001</c:v>
                </c:pt>
                <c:pt idx="33">
                  <c:v>1.1000000000000001</c:v>
                </c:pt>
                <c:pt idx="34">
                  <c:v>1.1000000000000001</c:v>
                </c:pt>
                <c:pt idx="35">
                  <c:v>1.1000000000000001</c:v>
                </c:pt>
                <c:pt idx="36">
                  <c:v>1.1000000000000001</c:v>
                </c:pt>
                <c:pt idx="37">
                  <c:v>1.1000000000000001</c:v>
                </c:pt>
                <c:pt idx="38">
                  <c:v>1.1000000000000001</c:v>
                </c:pt>
                <c:pt idx="39">
                  <c:v>1.1000000000000001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1.3</c:v>
                </c:pt>
                <c:pt idx="67">
                  <c:v>1.3</c:v>
                </c:pt>
                <c:pt idx="68">
                  <c:v>1.3</c:v>
                </c:pt>
                <c:pt idx="69">
                  <c:v>1.3</c:v>
                </c:pt>
                <c:pt idx="70">
                  <c:v>1.3</c:v>
                </c:pt>
                <c:pt idx="71">
                  <c:v>1.3</c:v>
                </c:pt>
                <c:pt idx="72">
                  <c:v>1.3</c:v>
                </c:pt>
                <c:pt idx="73">
                  <c:v>1.3</c:v>
                </c:pt>
                <c:pt idx="74">
                  <c:v>1.3</c:v>
                </c:pt>
                <c:pt idx="75">
                  <c:v>1.3</c:v>
                </c:pt>
                <c:pt idx="76">
                  <c:v>1.3</c:v>
                </c:pt>
                <c:pt idx="77">
                  <c:v>1.3</c:v>
                </c:pt>
                <c:pt idx="78">
                  <c:v>1.3</c:v>
                </c:pt>
                <c:pt idx="79">
                  <c:v>1.3</c:v>
                </c:pt>
                <c:pt idx="80">
                  <c:v>1.4</c:v>
                </c:pt>
                <c:pt idx="81">
                  <c:v>1.4</c:v>
                </c:pt>
                <c:pt idx="82">
                  <c:v>1.4</c:v>
                </c:pt>
                <c:pt idx="83">
                  <c:v>1.4</c:v>
                </c:pt>
                <c:pt idx="84">
                  <c:v>1.4</c:v>
                </c:pt>
                <c:pt idx="85">
                  <c:v>1.4</c:v>
                </c:pt>
                <c:pt idx="86">
                  <c:v>1.4</c:v>
                </c:pt>
                <c:pt idx="87">
                  <c:v>1.4</c:v>
                </c:pt>
                <c:pt idx="88">
                  <c:v>1.4</c:v>
                </c:pt>
                <c:pt idx="89">
                  <c:v>1.4</c:v>
                </c:pt>
                <c:pt idx="90">
                  <c:v>1.4</c:v>
                </c:pt>
                <c:pt idx="91">
                  <c:v>1.4</c:v>
                </c:pt>
                <c:pt idx="92">
                  <c:v>1.4</c:v>
                </c:pt>
                <c:pt idx="93">
                  <c:v>1.4</c:v>
                </c:pt>
                <c:pt idx="94">
                  <c:v>1.4</c:v>
                </c:pt>
                <c:pt idx="95">
                  <c:v>1.4</c:v>
                </c:pt>
                <c:pt idx="96">
                  <c:v>1.4</c:v>
                </c:pt>
                <c:pt idx="97">
                  <c:v>1.4</c:v>
                </c:pt>
                <c:pt idx="98">
                  <c:v>1.4</c:v>
                </c:pt>
                <c:pt idx="99">
                  <c:v>1.4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1.6</c:v>
                </c:pt>
                <c:pt idx="121">
                  <c:v>1.6</c:v>
                </c:pt>
                <c:pt idx="122">
                  <c:v>1.6</c:v>
                </c:pt>
                <c:pt idx="123">
                  <c:v>1.6</c:v>
                </c:pt>
                <c:pt idx="124">
                  <c:v>1.6</c:v>
                </c:pt>
                <c:pt idx="125">
                  <c:v>1.6</c:v>
                </c:pt>
                <c:pt idx="126">
                  <c:v>1.6</c:v>
                </c:pt>
                <c:pt idx="127">
                  <c:v>1.6</c:v>
                </c:pt>
                <c:pt idx="128">
                  <c:v>1.6</c:v>
                </c:pt>
                <c:pt idx="129">
                  <c:v>1.6</c:v>
                </c:pt>
                <c:pt idx="130">
                  <c:v>1.6</c:v>
                </c:pt>
                <c:pt idx="131">
                  <c:v>1.6</c:v>
                </c:pt>
                <c:pt idx="132">
                  <c:v>1.6</c:v>
                </c:pt>
                <c:pt idx="133">
                  <c:v>1.6</c:v>
                </c:pt>
                <c:pt idx="134">
                  <c:v>1.6</c:v>
                </c:pt>
                <c:pt idx="135">
                  <c:v>1.6</c:v>
                </c:pt>
                <c:pt idx="136">
                  <c:v>1.6</c:v>
                </c:pt>
                <c:pt idx="137">
                  <c:v>1.6</c:v>
                </c:pt>
                <c:pt idx="138">
                  <c:v>1.6</c:v>
                </c:pt>
                <c:pt idx="139">
                  <c:v>1.6</c:v>
                </c:pt>
                <c:pt idx="140">
                  <c:v>1.7</c:v>
                </c:pt>
                <c:pt idx="141">
                  <c:v>1.7</c:v>
                </c:pt>
                <c:pt idx="142">
                  <c:v>1.7</c:v>
                </c:pt>
                <c:pt idx="143">
                  <c:v>1.7</c:v>
                </c:pt>
                <c:pt idx="144">
                  <c:v>1.7</c:v>
                </c:pt>
                <c:pt idx="145">
                  <c:v>1.7</c:v>
                </c:pt>
                <c:pt idx="146">
                  <c:v>1.7</c:v>
                </c:pt>
                <c:pt idx="147">
                  <c:v>1.7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1.7</c:v>
                </c:pt>
                <c:pt idx="152">
                  <c:v>1.7</c:v>
                </c:pt>
                <c:pt idx="153">
                  <c:v>1.7</c:v>
                </c:pt>
                <c:pt idx="154">
                  <c:v>1.7</c:v>
                </c:pt>
                <c:pt idx="155">
                  <c:v>1.7</c:v>
                </c:pt>
                <c:pt idx="156">
                  <c:v>1.7</c:v>
                </c:pt>
                <c:pt idx="157">
                  <c:v>1.7</c:v>
                </c:pt>
                <c:pt idx="158">
                  <c:v>1.7</c:v>
                </c:pt>
                <c:pt idx="159">
                  <c:v>1.7</c:v>
                </c:pt>
                <c:pt idx="160">
                  <c:v>1.8</c:v>
                </c:pt>
                <c:pt idx="161">
                  <c:v>1.8</c:v>
                </c:pt>
                <c:pt idx="162">
                  <c:v>1.8</c:v>
                </c:pt>
                <c:pt idx="163">
                  <c:v>1.8</c:v>
                </c:pt>
                <c:pt idx="164">
                  <c:v>1.8</c:v>
                </c:pt>
                <c:pt idx="165">
                  <c:v>1.8</c:v>
                </c:pt>
                <c:pt idx="166">
                  <c:v>1.8</c:v>
                </c:pt>
                <c:pt idx="167">
                  <c:v>1.8</c:v>
                </c:pt>
                <c:pt idx="168">
                  <c:v>1.8</c:v>
                </c:pt>
                <c:pt idx="169">
                  <c:v>1.8</c:v>
                </c:pt>
                <c:pt idx="170">
                  <c:v>1.8</c:v>
                </c:pt>
                <c:pt idx="171">
                  <c:v>1.8</c:v>
                </c:pt>
                <c:pt idx="172">
                  <c:v>1.8</c:v>
                </c:pt>
                <c:pt idx="173">
                  <c:v>1.8</c:v>
                </c:pt>
                <c:pt idx="174">
                  <c:v>1.8</c:v>
                </c:pt>
                <c:pt idx="175">
                  <c:v>1.8</c:v>
                </c:pt>
                <c:pt idx="176">
                  <c:v>1.8</c:v>
                </c:pt>
                <c:pt idx="177">
                  <c:v>1.8</c:v>
                </c:pt>
                <c:pt idx="178">
                  <c:v>1.8</c:v>
                </c:pt>
                <c:pt idx="179">
                  <c:v>1.8</c:v>
                </c:pt>
              </c:numCache>
            </c:numRef>
          </c:xVal>
          <c:yVal>
            <c:numRef>
              <c:f>Hirsch!$BT$426:$BT$605</c:f>
              <c:numCache>
                <c:formatCode>General</c:formatCode>
                <c:ptCount val="180"/>
                <c:pt idx="0">
                  <c:v>5.9405638914000747E-4</c:v>
                </c:pt>
                <c:pt idx="1">
                  <c:v>-6.7773089338600823E-3</c:v>
                </c:pt>
                <c:pt idx="2">
                  <c:v>-2.4689486003899308E-3</c:v>
                </c:pt>
                <c:pt idx="3">
                  <c:v>1.3773341773299919E-3</c:v>
                </c:pt>
                <c:pt idx="4">
                  <c:v>5.7420150772400369E-3</c:v>
                </c:pt>
                <c:pt idx="5">
                  <c:v>1.0232345098799556E-3</c:v>
                </c:pt>
                <c:pt idx="6">
                  <c:v>-5.9950209777299701E-3</c:v>
                </c:pt>
                <c:pt idx="7">
                  <c:v>-1.0752280181098861E-3</c:v>
                </c:pt>
                <c:pt idx="8">
                  <c:v>9.0294187770800782E-3</c:v>
                </c:pt>
                <c:pt idx="9">
                  <c:v>2.1226920828198992E-3</c:v>
                </c:pt>
                <c:pt idx="10">
                  <c:v>5.1147264471600451E-3</c:v>
                </c:pt>
                <c:pt idx="11">
                  <c:v>2.5497708379598194E-3</c:v>
                </c:pt>
                <c:pt idx="12">
                  <c:v>-1.1259885342700393E-3</c:v>
                </c:pt>
                <c:pt idx="13">
                  <c:v>5.6216066973000522E-3</c:v>
                </c:pt>
                <c:pt idx="14">
                  <c:v>-3.9101877422000886E-3</c:v>
                </c:pt>
                <c:pt idx="15">
                  <c:v>-1.3681663410980427E-4</c:v>
                </c:pt>
                <c:pt idx="16">
                  <c:v>2.4834339728800892E-3</c:v>
                </c:pt>
                <c:pt idx="17">
                  <c:v>-1.476885134380046E-3</c:v>
                </c:pt>
                <c:pt idx="18">
                  <c:v>-1.2998423039900509E-3</c:v>
                </c:pt>
                <c:pt idx="19">
                  <c:v>-4.3937772497901761E-3</c:v>
                </c:pt>
                <c:pt idx="20">
                  <c:v>-1.7711983899609818E-2</c:v>
                </c:pt>
                <c:pt idx="21">
                  <c:v>-1.9832533197670088E-2</c:v>
                </c:pt>
                <c:pt idx="22">
                  <c:v>-1.5556994962830029E-2</c:v>
                </c:pt>
                <c:pt idx="23">
                  <c:v>-1.3572820648459993E-2</c:v>
                </c:pt>
                <c:pt idx="24">
                  <c:v>-1.6982433406840025E-2</c:v>
                </c:pt>
                <c:pt idx="25">
                  <c:v>-1.8262232386540012E-2</c:v>
                </c:pt>
                <c:pt idx="26">
                  <c:v>-6.2395413411799883E-3</c:v>
                </c:pt>
                <c:pt idx="27">
                  <c:v>-9.9383445477898569E-3</c:v>
                </c:pt>
                <c:pt idx="28">
                  <c:v>-3.0595975942689924E-2</c:v>
                </c:pt>
                <c:pt idx="29">
                  <c:v>-1.0959672754990102E-2</c:v>
                </c:pt>
                <c:pt idx="30">
                  <c:v>-2.0902815357439986E-2</c:v>
                </c:pt>
                <c:pt idx="31">
                  <c:v>-4.5923229169100299E-3</c:v>
                </c:pt>
                <c:pt idx="32">
                  <c:v>-1.1567562500669926E-2</c:v>
                </c:pt>
                <c:pt idx="33">
                  <c:v>-2.0401009686719984E-2</c:v>
                </c:pt>
                <c:pt idx="34">
                  <c:v>-1.7299804675650066E-2</c:v>
                </c:pt>
                <c:pt idx="35">
                  <c:v>-1.3326905003349987E-2</c:v>
                </c:pt>
                <c:pt idx="36">
                  <c:v>-1.6072115579700119E-2</c:v>
                </c:pt>
                <c:pt idx="37">
                  <c:v>-1.7881798637289892E-2</c:v>
                </c:pt>
                <c:pt idx="38">
                  <c:v>-1.2305406639000038E-2</c:v>
                </c:pt>
                <c:pt idx="39">
                  <c:v>-2.0477768547570108E-2</c:v>
                </c:pt>
                <c:pt idx="40">
                  <c:v>-2.9518840649719991E-2</c:v>
                </c:pt>
                <c:pt idx="41">
                  <c:v>-2.46330101559602E-2</c:v>
                </c:pt>
                <c:pt idx="42">
                  <c:v>-1.4653158444409842E-2</c:v>
                </c:pt>
                <c:pt idx="43">
                  <c:v>-2.1176353955169924E-2</c:v>
                </c:pt>
                <c:pt idx="44">
                  <c:v>-2.2727260289420181E-2</c:v>
                </c:pt>
                <c:pt idx="45">
                  <c:v>-2.1630718433120144E-2</c:v>
                </c:pt>
                <c:pt idx="46">
                  <c:v>-2.5037579961690204E-2</c:v>
                </c:pt>
                <c:pt idx="47">
                  <c:v>-1.8887117590139946E-2</c:v>
                </c:pt>
                <c:pt idx="48">
                  <c:v>-2.2716853860309971E-2</c:v>
                </c:pt>
                <c:pt idx="49">
                  <c:v>-2.7468122168929909E-2</c:v>
                </c:pt>
                <c:pt idx="50">
                  <c:v>-1.6889394328410079E-2</c:v>
                </c:pt>
                <c:pt idx="51">
                  <c:v>-3.0081296700420035E-2</c:v>
                </c:pt>
                <c:pt idx="52">
                  <c:v>-2.8254824134700041E-2</c:v>
                </c:pt>
                <c:pt idx="53">
                  <c:v>-3.2231886079840066E-2</c:v>
                </c:pt>
                <c:pt idx="54">
                  <c:v>-1.8363196769829893E-2</c:v>
                </c:pt>
                <c:pt idx="55">
                  <c:v>-2.5215085730109887E-2</c:v>
                </c:pt>
                <c:pt idx="56">
                  <c:v>-2.892265504700986E-2</c:v>
                </c:pt>
                <c:pt idx="57">
                  <c:v>-2.2110429813859911E-2</c:v>
                </c:pt>
                <c:pt idx="58">
                  <c:v>-3.2748584455910112E-2</c:v>
                </c:pt>
                <c:pt idx="59">
                  <c:v>-3.2022664972479964E-2</c:v>
                </c:pt>
                <c:pt idx="60">
                  <c:v>-3.5767758700590013E-2</c:v>
                </c:pt>
                <c:pt idx="61">
                  <c:v>-3.1558523818790096E-2</c:v>
                </c:pt>
                <c:pt idx="62">
                  <c:v>-3.4940795863130036E-2</c:v>
                </c:pt>
                <c:pt idx="63">
                  <c:v>-3.287219306817013E-2</c:v>
                </c:pt>
                <c:pt idx="64">
                  <c:v>-3.3656992753370085E-2</c:v>
                </c:pt>
                <c:pt idx="65">
                  <c:v>-3.6019417369320017E-2</c:v>
                </c:pt>
                <c:pt idx="66">
                  <c:v>-3.183742610891005E-2</c:v>
                </c:pt>
                <c:pt idx="67">
                  <c:v>-3.5511428693919989E-2</c:v>
                </c:pt>
                <c:pt idx="68">
                  <c:v>-3.0159558301489975E-2</c:v>
                </c:pt>
                <c:pt idx="69">
                  <c:v>-3.4616220598900016E-2</c:v>
                </c:pt>
                <c:pt idx="70">
                  <c:v>-3.0944774344279891E-2</c:v>
                </c:pt>
                <c:pt idx="71">
                  <c:v>-3.2681216686460068E-2</c:v>
                </c:pt>
                <c:pt idx="72">
                  <c:v>-3.2482129196979903E-2</c:v>
                </c:pt>
                <c:pt idx="73">
                  <c:v>-2.6912205167509917E-2</c:v>
                </c:pt>
                <c:pt idx="74">
                  <c:v>-3.4200522268569955E-2</c:v>
                </c:pt>
                <c:pt idx="75">
                  <c:v>-2.7187047856309876E-2</c:v>
                </c:pt>
                <c:pt idx="76">
                  <c:v>-3.3357573240350158E-2</c:v>
                </c:pt>
                <c:pt idx="77">
                  <c:v>-2.9498335092050132E-2</c:v>
                </c:pt>
                <c:pt idx="78">
                  <c:v>-3.2436167844919872E-2</c:v>
                </c:pt>
                <c:pt idx="79">
                  <c:v>-3.1936642271999993E-2</c:v>
                </c:pt>
                <c:pt idx="80">
                  <c:v>-4.2584974150330135E-2</c:v>
                </c:pt>
                <c:pt idx="81">
                  <c:v>-3.774673984914001E-2</c:v>
                </c:pt>
                <c:pt idx="82">
                  <c:v>-4.3624005970009927E-2</c:v>
                </c:pt>
                <c:pt idx="83">
                  <c:v>-4.1410067573369957E-2</c:v>
                </c:pt>
                <c:pt idx="84">
                  <c:v>-3.5127558638589962E-2</c:v>
                </c:pt>
                <c:pt idx="85">
                  <c:v>-4.188482133978999E-2</c:v>
                </c:pt>
                <c:pt idx="86">
                  <c:v>-4.202562347821992E-2</c:v>
                </c:pt>
                <c:pt idx="87">
                  <c:v>-4.4341116830179939E-2</c:v>
                </c:pt>
                <c:pt idx="88">
                  <c:v>-4.9845528722100019E-2</c:v>
                </c:pt>
                <c:pt idx="89">
                  <c:v>-3.9223272123939834E-2</c:v>
                </c:pt>
                <c:pt idx="90">
                  <c:v>-4.0696622050699904E-2</c:v>
                </c:pt>
                <c:pt idx="91">
                  <c:v>-4.0289545618940048E-2</c:v>
                </c:pt>
                <c:pt idx="92">
                  <c:v>-4.2686184691249851E-2</c:v>
                </c:pt>
                <c:pt idx="93">
                  <c:v>-4.9520557228859952E-2</c:v>
                </c:pt>
                <c:pt idx="94">
                  <c:v>-4.2633070958230102E-2</c:v>
                </c:pt>
                <c:pt idx="95">
                  <c:v>-3.7663790564649968E-2</c:v>
                </c:pt>
                <c:pt idx="96">
                  <c:v>-4.3120097945990032E-2</c:v>
                </c:pt>
                <c:pt idx="97">
                  <c:v>-4.1255244705470151E-2</c:v>
                </c:pt>
                <c:pt idx="98">
                  <c:v>-4.9193443641399881E-2</c:v>
                </c:pt>
                <c:pt idx="99">
                  <c:v>-3.401108037032996E-2</c:v>
                </c:pt>
                <c:pt idx="100">
                  <c:v>-4.9457014384479914E-2</c:v>
                </c:pt>
                <c:pt idx="101">
                  <c:v>-3.4862214493390109E-2</c:v>
                </c:pt>
                <c:pt idx="102">
                  <c:v>-4.5678917989359968E-2</c:v>
                </c:pt>
                <c:pt idx="103">
                  <c:v>-4.3907838370989882E-2</c:v>
                </c:pt>
                <c:pt idx="104">
                  <c:v>-3.5740933767590022E-2</c:v>
                </c:pt>
                <c:pt idx="105">
                  <c:v>-4.0335632875190042E-2</c:v>
                </c:pt>
                <c:pt idx="106">
                  <c:v>-4.5156718911410154E-2</c:v>
                </c:pt>
                <c:pt idx="107">
                  <c:v>-3.8374317189259877E-2</c:v>
                </c:pt>
                <c:pt idx="108">
                  <c:v>-4.3986512093829866E-2</c:v>
                </c:pt>
                <c:pt idx="109">
                  <c:v>-4.5440889307149845E-2</c:v>
                </c:pt>
                <c:pt idx="110">
                  <c:v>-4.4582796250419943E-2</c:v>
                </c:pt>
                <c:pt idx="111">
                  <c:v>-4.4256103770400124E-2</c:v>
                </c:pt>
                <c:pt idx="112">
                  <c:v>-4.8885156659209894E-2</c:v>
                </c:pt>
                <c:pt idx="113">
                  <c:v>-4.7558309709279989E-2</c:v>
                </c:pt>
                <c:pt idx="114">
                  <c:v>-4.2013842741559948E-2</c:v>
                </c:pt>
                <c:pt idx="115">
                  <c:v>-4.4806976911599961E-2</c:v>
                </c:pt>
                <c:pt idx="116">
                  <c:v>-4.2751430718170003E-2</c:v>
                </c:pt>
                <c:pt idx="117">
                  <c:v>-4.7020238247559965E-2</c:v>
                </c:pt>
                <c:pt idx="118">
                  <c:v>-4.6649877017469921E-2</c:v>
                </c:pt>
                <c:pt idx="119">
                  <c:v>-4.5419662294590157E-2</c:v>
                </c:pt>
                <c:pt idx="120">
                  <c:v>-4.9639771351789985E-2</c:v>
                </c:pt>
                <c:pt idx="121">
                  <c:v>-5.0559691793020001E-2</c:v>
                </c:pt>
                <c:pt idx="122">
                  <c:v>-4.7420742441300012E-2</c:v>
                </c:pt>
                <c:pt idx="123">
                  <c:v>-4.7560194136009981E-2</c:v>
                </c:pt>
                <c:pt idx="124">
                  <c:v>-4.6688140865470018E-2</c:v>
                </c:pt>
                <c:pt idx="125">
                  <c:v>-5.0944567143180075E-2</c:v>
                </c:pt>
                <c:pt idx="126">
                  <c:v>-4.6124954155889908E-2</c:v>
                </c:pt>
                <c:pt idx="127">
                  <c:v>-5.0373343983010077E-2</c:v>
                </c:pt>
                <c:pt idx="128">
                  <c:v>-4.4984779651820128E-2</c:v>
                </c:pt>
                <c:pt idx="129">
                  <c:v>-3.9404748590480043E-2</c:v>
                </c:pt>
                <c:pt idx="130">
                  <c:v>-5.1433253371949927E-2</c:v>
                </c:pt>
                <c:pt idx="131">
                  <c:v>-4.4850091964939942E-2</c:v>
                </c:pt>
                <c:pt idx="132">
                  <c:v>-4.7317254210319959E-2</c:v>
                </c:pt>
                <c:pt idx="133">
                  <c:v>-4.6136780642940023E-2</c:v>
                </c:pt>
                <c:pt idx="134">
                  <c:v>-5.3838174723860099E-2</c:v>
                </c:pt>
                <c:pt idx="135">
                  <c:v>-4.406890685270004E-2</c:v>
                </c:pt>
                <c:pt idx="136">
                  <c:v>-4.8451684212359902E-2</c:v>
                </c:pt>
                <c:pt idx="137">
                  <c:v>-4.8484930708980079E-2</c:v>
                </c:pt>
                <c:pt idx="138">
                  <c:v>-4.7961903590320043E-2</c:v>
                </c:pt>
                <c:pt idx="139">
                  <c:v>-5.0179436631250018E-2</c:v>
                </c:pt>
                <c:pt idx="140">
                  <c:v>-6.9780960083209997E-2</c:v>
                </c:pt>
                <c:pt idx="141">
                  <c:v>-7.020489915617012E-2</c:v>
                </c:pt>
                <c:pt idx="142">
                  <c:v>-6.8298619169310015E-2</c:v>
                </c:pt>
                <c:pt idx="143">
                  <c:v>-7.2023753023330084E-2</c:v>
                </c:pt>
                <c:pt idx="144">
                  <c:v>-7.9850137421319856E-2</c:v>
                </c:pt>
                <c:pt idx="145">
                  <c:v>-6.9528868590080117E-2</c:v>
                </c:pt>
                <c:pt idx="146">
                  <c:v>-7.2656230403649991E-2</c:v>
                </c:pt>
                <c:pt idx="147">
                  <c:v>-7.4869908906190163E-2</c:v>
                </c:pt>
                <c:pt idx="148">
                  <c:v>-6.6719709024779972E-2</c:v>
                </c:pt>
                <c:pt idx="149">
                  <c:v>-6.8725386551629963E-2</c:v>
                </c:pt>
                <c:pt idx="150">
                  <c:v>-6.6719709024779972E-2</c:v>
                </c:pt>
                <c:pt idx="151">
                  <c:v>-7.1827105254950174E-2</c:v>
                </c:pt>
                <c:pt idx="152">
                  <c:v>-7.033434420243001E-2</c:v>
                </c:pt>
                <c:pt idx="153">
                  <c:v>-6.4758409237659853E-2</c:v>
                </c:pt>
                <c:pt idx="154">
                  <c:v>-7.1378527543940029E-2</c:v>
                </c:pt>
                <c:pt idx="155">
                  <c:v>-7.3627773121440088E-2</c:v>
                </c:pt>
                <c:pt idx="156">
                  <c:v>-7.0899311575089996E-2</c:v>
                </c:pt>
                <c:pt idx="157">
                  <c:v>-7.5104111607399826E-2</c:v>
                </c:pt>
                <c:pt idx="158">
                  <c:v>-7.3010800342840021E-2</c:v>
                </c:pt>
                <c:pt idx="159">
                  <c:v>-7.234108193468991E-2</c:v>
                </c:pt>
                <c:pt idx="160">
                  <c:v>-8.8711689835569985E-2</c:v>
                </c:pt>
                <c:pt idx="161">
                  <c:v>-9.0446578774989961E-2</c:v>
                </c:pt>
                <c:pt idx="162">
                  <c:v>-9.2690739400539846E-2</c:v>
                </c:pt>
                <c:pt idx="163">
                  <c:v>-9.056201216294002E-2</c:v>
                </c:pt>
                <c:pt idx="164">
                  <c:v>-8.9532899765790042E-2</c:v>
                </c:pt>
                <c:pt idx="165">
                  <c:v>-8.865763996884013E-2</c:v>
                </c:pt>
                <c:pt idx="166">
                  <c:v>-8.5954497171379929E-2</c:v>
                </c:pt>
                <c:pt idx="167">
                  <c:v>-9.2511150281689991E-2</c:v>
                </c:pt>
                <c:pt idx="168">
                  <c:v>-9.0935910893729988E-2</c:v>
                </c:pt>
                <c:pt idx="169">
                  <c:v>-8.6804346353870132E-2</c:v>
                </c:pt>
                <c:pt idx="170">
                  <c:v>-8.8653165737220041E-2</c:v>
                </c:pt>
                <c:pt idx="171">
                  <c:v>-8.7692760185020147E-2</c:v>
                </c:pt>
                <c:pt idx="172">
                  <c:v>-9.085028996256983E-2</c:v>
                </c:pt>
                <c:pt idx="173">
                  <c:v>-8.8283385214799948E-2</c:v>
                </c:pt>
                <c:pt idx="174">
                  <c:v>-8.8534086077969976E-2</c:v>
                </c:pt>
                <c:pt idx="175">
                  <c:v>-8.7576812758789924E-2</c:v>
                </c:pt>
                <c:pt idx="176">
                  <c:v>-9.5029841531179882E-2</c:v>
                </c:pt>
                <c:pt idx="177">
                  <c:v>-8.69268331255999E-2</c:v>
                </c:pt>
                <c:pt idx="178">
                  <c:v>-8.6183965817689945E-2</c:v>
                </c:pt>
                <c:pt idx="179">
                  <c:v>-8.8012160215980018E-2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E9-442A-A712-FE0B7AF0D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11935"/>
        <c:axId val="822616927"/>
      </c:scatterChart>
      <c:valAx>
        <c:axId val="822611935"/>
        <c:scaling>
          <c:orientation val="minMax"/>
          <c:max val="1.8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 sz="1400"/>
                  <a:t>Hatékonysági</a:t>
                </a:r>
                <a:r>
                  <a:rPr lang="hu-HU" sz="1400" baseline="0"/>
                  <a:t> ráta</a:t>
                </a:r>
                <a:endParaRPr lang="hu-H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0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822616927"/>
        <c:crossesAt val="-0.1"/>
        <c:crossBetween val="midCat"/>
      </c:valAx>
      <c:valAx>
        <c:axId val="822616927"/>
        <c:scaling>
          <c:orientation val="minMax"/>
          <c:max val="1.0000000000000002E-2"/>
          <c:min val="-0.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 sz="1400"/>
                  <a:t>Férfi-női bérarányok különbsége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822611935"/>
        <c:crossesAt val="-0.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Hirsch!$BQ$426:$BQ$605</c:f>
              <c:numCache>
                <c:formatCode>General</c:formatCode>
                <c:ptCount val="18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1.1000000000000001</c:v>
                </c:pt>
                <c:pt idx="21">
                  <c:v>1.1000000000000001</c:v>
                </c:pt>
                <c:pt idx="22">
                  <c:v>1.1000000000000001</c:v>
                </c:pt>
                <c:pt idx="23">
                  <c:v>1.1000000000000001</c:v>
                </c:pt>
                <c:pt idx="24">
                  <c:v>1.1000000000000001</c:v>
                </c:pt>
                <c:pt idx="25">
                  <c:v>1.1000000000000001</c:v>
                </c:pt>
                <c:pt idx="26">
                  <c:v>1.1000000000000001</c:v>
                </c:pt>
                <c:pt idx="27">
                  <c:v>1.1000000000000001</c:v>
                </c:pt>
                <c:pt idx="28">
                  <c:v>1.1000000000000001</c:v>
                </c:pt>
                <c:pt idx="29">
                  <c:v>1.1000000000000001</c:v>
                </c:pt>
                <c:pt idx="30">
                  <c:v>1.1000000000000001</c:v>
                </c:pt>
                <c:pt idx="31">
                  <c:v>1.1000000000000001</c:v>
                </c:pt>
                <c:pt idx="32">
                  <c:v>1.1000000000000001</c:v>
                </c:pt>
                <c:pt idx="33">
                  <c:v>1.1000000000000001</c:v>
                </c:pt>
                <c:pt idx="34">
                  <c:v>1.1000000000000001</c:v>
                </c:pt>
                <c:pt idx="35">
                  <c:v>1.1000000000000001</c:v>
                </c:pt>
                <c:pt idx="36">
                  <c:v>1.1000000000000001</c:v>
                </c:pt>
                <c:pt idx="37">
                  <c:v>1.1000000000000001</c:v>
                </c:pt>
                <c:pt idx="38">
                  <c:v>1.1000000000000001</c:v>
                </c:pt>
                <c:pt idx="39">
                  <c:v>1.1000000000000001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1.3</c:v>
                </c:pt>
                <c:pt idx="67">
                  <c:v>1.3</c:v>
                </c:pt>
                <c:pt idx="68">
                  <c:v>1.3</c:v>
                </c:pt>
                <c:pt idx="69">
                  <c:v>1.3</c:v>
                </c:pt>
                <c:pt idx="70">
                  <c:v>1.3</c:v>
                </c:pt>
                <c:pt idx="71">
                  <c:v>1.3</c:v>
                </c:pt>
                <c:pt idx="72">
                  <c:v>1.3</c:v>
                </c:pt>
                <c:pt idx="73">
                  <c:v>1.3</c:v>
                </c:pt>
                <c:pt idx="74">
                  <c:v>1.3</c:v>
                </c:pt>
                <c:pt idx="75">
                  <c:v>1.3</c:v>
                </c:pt>
                <c:pt idx="76">
                  <c:v>1.3</c:v>
                </c:pt>
                <c:pt idx="77">
                  <c:v>1.3</c:v>
                </c:pt>
                <c:pt idx="78">
                  <c:v>1.3</c:v>
                </c:pt>
                <c:pt idx="79">
                  <c:v>1.3</c:v>
                </c:pt>
                <c:pt idx="80">
                  <c:v>1.4</c:v>
                </c:pt>
                <c:pt idx="81">
                  <c:v>1.4</c:v>
                </c:pt>
                <c:pt idx="82">
                  <c:v>1.4</c:v>
                </c:pt>
                <c:pt idx="83">
                  <c:v>1.4</c:v>
                </c:pt>
                <c:pt idx="84">
                  <c:v>1.4</c:v>
                </c:pt>
                <c:pt idx="85">
                  <c:v>1.4</c:v>
                </c:pt>
                <c:pt idx="86">
                  <c:v>1.4</c:v>
                </c:pt>
                <c:pt idx="87">
                  <c:v>1.4</c:v>
                </c:pt>
                <c:pt idx="88">
                  <c:v>1.4</c:v>
                </c:pt>
                <c:pt idx="89">
                  <c:v>1.4</c:v>
                </c:pt>
                <c:pt idx="90">
                  <c:v>1.4</c:v>
                </c:pt>
                <c:pt idx="91">
                  <c:v>1.4</c:v>
                </c:pt>
                <c:pt idx="92">
                  <c:v>1.4</c:v>
                </c:pt>
                <c:pt idx="93">
                  <c:v>1.4</c:v>
                </c:pt>
                <c:pt idx="94">
                  <c:v>1.4</c:v>
                </c:pt>
                <c:pt idx="95">
                  <c:v>1.4</c:v>
                </c:pt>
                <c:pt idx="96">
                  <c:v>1.4</c:v>
                </c:pt>
                <c:pt idx="97">
                  <c:v>1.4</c:v>
                </c:pt>
                <c:pt idx="98">
                  <c:v>1.4</c:v>
                </c:pt>
                <c:pt idx="99">
                  <c:v>1.4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1.6</c:v>
                </c:pt>
                <c:pt idx="121">
                  <c:v>1.6</c:v>
                </c:pt>
                <c:pt idx="122">
                  <c:v>1.6</c:v>
                </c:pt>
                <c:pt idx="123">
                  <c:v>1.6</c:v>
                </c:pt>
                <c:pt idx="124">
                  <c:v>1.6</c:v>
                </c:pt>
                <c:pt idx="125">
                  <c:v>1.6</c:v>
                </c:pt>
                <c:pt idx="126">
                  <c:v>1.6</c:v>
                </c:pt>
                <c:pt idx="127">
                  <c:v>1.6</c:v>
                </c:pt>
                <c:pt idx="128">
                  <c:v>1.6</c:v>
                </c:pt>
                <c:pt idx="129">
                  <c:v>1.6</c:v>
                </c:pt>
                <c:pt idx="130">
                  <c:v>1.6</c:v>
                </c:pt>
                <c:pt idx="131">
                  <c:v>1.6</c:v>
                </c:pt>
                <c:pt idx="132">
                  <c:v>1.6</c:v>
                </c:pt>
                <c:pt idx="133">
                  <c:v>1.6</c:v>
                </c:pt>
                <c:pt idx="134">
                  <c:v>1.6</c:v>
                </c:pt>
                <c:pt idx="135">
                  <c:v>1.6</c:v>
                </c:pt>
                <c:pt idx="136">
                  <c:v>1.6</c:v>
                </c:pt>
                <c:pt idx="137">
                  <c:v>1.6</c:v>
                </c:pt>
                <c:pt idx="138">
                  <c:v>1.6</c:v>
                </c:pt>
                <c:pt idx="139">
                  <c:v>1.6</c:v>
                </c:pt>
                <c:pt idx="140">
                  <c:v>1.7</c:v>
                </c:pt>
                <c:pt idx="141">
                  <c:v>1.7</c:v>
                </c:pt>
                <c:pt idx="142">
                  <c:v>1.7</c:v>
                </c:pt>
                <c:pt idx="143">
                  <c:v>1.7</c:v>
                </c:pt>
                <c:pt idx="144">
                  <c:v>1.7</c:v>
                </c:pt>
                <c:pt idx="145">
                  <c:v>1.7</c:v>
                </c:pt>
                <c:pt idx="146">
                  <c:v>1.7</c:v>
                </c:pt>
                <c:pt idx="147">
                  <c:v>1.7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1.7</c:v>
                </c:pt>
                <c:pt idx="152">
                  <c:v>1.7</c:v>
                </c:pt>
                <c:pt idx="153">
                  <c:v>1.7</c:v>
                </c:pt>
                <c:pt idx="154">
                  <c:v>1.7</c:v>
                </c:pt>
                <c:pt idx="155">
                  <c:v>1.7</c:v>
                </c:pt>
                <c:pt idx="156">
                  <c:v>1.7</c:v>
                </c:pt>
                <c:pt idx="157">
                  <c:v>1.7</c:v>
                </c:pt>
                <c:pt idx="158">
                  <c:v>1.7</c:v>
                </c:pt>
                <c:pt idx="159">
                  <c:v>1.7</c:v>
                </c:pt>
                <c:pt idx="160">
                  <c:v>1.8</c:v>
                </c:pt>
                <c:pt idx="161">
                  <c:v>1.8</c:v>
                </c:pt>
                <c:pt idx="162">
                  <c:v>1.8</c:v>
                </c:pt>
                <c:pt idx="163">
                  <c:v>1.8</c:v>
                </c:pt>
                <c:pt idx="164">
                  <c:v>1.8</c:v>
                </c:pt>
                <c:pt idx="165">
                  <c:v>1.8</c:v>
                </c:pt>
                <c:pt idx="166">
                  <c:v>1.8</c:v>
                </c:pt>
                <c:pt idx="167">
                  <c:v>1.8</c:v>
                </c:pt>
                <c:pt idx="168">
                  <c:v>1.8</c:v>
                </c:pt>
                <c:pt idx="169">
                  <c:v>1.8</c:v>
                </c:pt>
                <c:pt idx="170">
                  <c:v>1.8</c:v>
                </c:pt>
                <c:pt idx="171">
                  <c:v>1.8</c:v>
                </c:pt>
                <c:pt idx="172">
                  <c:v>1.8</c:v>
                </c:pt>
                <c:pt idx="173">
                  <c:v>1.8</c:v>
                </c:pt>
                <c:pt idx="174">
                  <c:v>1.8</c:v>
                </c:pt>
                <c:pt idx="175">
                  <c:v>1.8</c:v>
                </c:pt>
                <c:pt idx="176">
                  <c:v>1.8</c:v>
                </c:pt>
                <c:pt idx="177">
                  <c:v>1.8</c:v>
                </c:pt>
                <c:pt idx="178">
                  <c:v>1.8</c:v>
                </c:pt>
                <c:pt idx="179">
                  <c:v>1.8</c:v>
                </c:pt>
              </c:numCache>
            </c:numRef>
          </c:xVal>
          <c:yVal>
            <c:numRef>
              <c:f>Hirsch!$BW$426:$BW$605</c:f>
              <c:numCache>
                <c:formatCode>General</c:formatCode>
                <c:ptCount val="180"/>
                <c:pt idx="0">
                  <c:v>-9.4775971549010407E-4</c:v>
                </c:pt>
                <c:pt idx="1">
                  <c:v>-2.0612775350757895E-2</c:v>
                </c:pt>
                <c:pt idx="2">
                  <c:v>-1.4012303489963074E-5</c:v>
                </c:pt>
                <c:pt idx="3">
                  <c:v>3.9327865117270155E-3</c:v>
                </c:pt>
                <c:pt idx="4">
                  <c:v>8.8513758044591606E-3</c:v>
                </c:pt>
                <c:pt idx="5">
                  <c:v>5.8618136249710684E-3</c:v>
                </c:pt>
                <c:pt idx="6">
                  <c:v>-1.1779947233034105E-2</c:v>
                </c:pt>
                <c:pt idx="7">
                  <c:v>2.9521960368701361E-3</c:v>
                </c:pt>
                <c:pt idx="8">
                  <c:v>2.1555593529270056E-2</c:v>
                </c:pt>
                <c:pt idx="9">
                  <c:v>7.8328776486670249E-3</c:v>
                </c:pt>
                <c:pt idx="10">
                  <c:v>2.0037593984900681E-3</c:v>
                </c:pt>
                <c:pt idx="11">
                  <c:v>-1.1685990338163865E-2</c:v>
                </c:pt>
                <c:pt idx="12">
                  <c:v>-1.1746981089082897E-2</c:v>
                </c:pt>
                <c:pt idx="13">
                  <c:v>1.4698906356801933E-2</c:v>
                </c:pt>
                <c:pt idx="14">
                  <c:v>-5.8802259271349966E-3</c:v>
                </c:pt>
                <c:pt idx="15">
                  <c:v>9.8553201184992112E-4</c:v>
                </c:pt>
                <c:pt idx="16">
                  <c:v>9.7759170653879401E-3</c:v>
                </c:pt>
                <c:pt idx="17">
                  <c:v>1.9477101845499778E-3</c:v>
                </c:pt>
                <c:pt idx="18">
                  <c:v>-1.9100732727799219E-3</c:v>
                </c:pt>
                <c:pt idx="19">
                  <c:v>-8.8374988855500769E-3</c:v>
                </c:pt>
                <c:pt idx="20">
                  <c:v>0.15806433408950205</c:v>
                </c:pt>
                <c:pt idx="21">
                  <c:v>0.16499561816266295</c:v>
                </c:pt>
                <c:pt idx="22">
                  <c:v>0.17273413276273608</c:v>
                </c:pt>
                <c:pt idx="23">
                  <c:v>0.17179104381506693</c:v>
                </c:pt>
                <c:pt idx="24">
                  <c:v>0.16961818908272008</c:v>
                </c:pt>
                <c:pt idx="25">
                  <c:v>0.16782813085083814</c:v>
                </c:pt>
                <c:pt idx="26">
                  <c:v>0.19403148021568295</c:v>
                </c:pt>
                <c:pt idx="27">
                  <c:v>0.18343939724145808</c:v>
                </c:pt>
                <c:pt idx="28">
                  <c:v>0.10195773500440708</c:v>
                </c:pt>
                <c:pt idx="29">
                  <c:v>0.18927677395068687</c:v>
                </c:pt>
                <c:pt idx="30">
                  <c:v>0.130376205568559</c:v>
                </c:pt>
                <c:pt idx="31">
                  <c:v>0.20572735362780703</c:v>
                </c:pt>
                <c:pt idx="32">
                  <c:v>0.14576970248607812</c:v>
                </c:pt>
                <c:pt idx="33">
                  <c:v>0.12345852764515297</c:v>
                </c:pt>
                <c:pt idx="34">
                  <c:v>0.1410485039033299</c:v>
                </c:pt>
                <c:pt idx="35">
                  <c:v>0.16973962904626694</c:v>
                </c:pt>
                <c:pt idx="36">
                  <c:v>0.13309776402759499</c:v>
                </c:pt>
                <c:pt idx="37">
                  <c:v>0.16891026314138002</c:v>
                </c:pt>
                <c:pt idx="38">
                  <c:v>0.1756346795843301</c:v>
                </c:pt>
                <c:pt idx="39">
                  <c:v>0.13134347061755802</c:v>
                </c:pt>
                <c:pt idx="40">
                  <c:v>0.31328622627278391</c:v>
                </c:pt>
                <c:pt idx="41">
                  <c:v>0.35594011041118601</c:v>
                </c:pt>
                <c:pt idx="42">
                  <c:v>0.39025679618910791</c:v>
                </c:pt>
                <c:pt idx="43">
                  <c:v>0.33735287013355897</c:v>
                </c:pt>
                <c:pt idx="44">
                  <c:v>0.32875711951932796</c:v>
                </c:pt>
                <c:pt idx="45">
                  <c:v>0.32568410999418806</c:v>
                </c:pt>
                <c:pt idx="46">
                  <c:v>0.322833496985652</c:v>
                </c:pt>
                <c:pt idx="47">
                  <c:v>0.36909246890506398</c:v>
                </c:pt>
                <c:pt idx="48">
                  <c:v>0.35851345564218606</c:v>
                </c:pt>
                <c:pt idx="49">
                  <c:v>0.32004932104732109</c:v>
                </c:pt>
                <c:pt idx="50">
                  <c:v>0.34954682339616294</c:v>
                </c:pt>
                <c:pt idx="51">
                  <c:v>0.31432106243690505</c:v>
                </c:pt>
                <c:pt idx="52">
                  <c:v>0.31144869710911305</c:v>
                </c:pt>
                <c:pt idx="53">
                  <c:v>0.30856314599759505</c:v>
                </c:pt>
                <c:pt idx="54">
                  <c:v>0.37599983949845606</c:v>
                </c:pt>
                <c:pt idx="55">
                  <c:v>0.356228944105206</c:v>
                </c:pt>
                <c:pt idx="56">
                  <c:v>0.30926700308111787</c:v>
                </c:pt>
                <c:pt idx="57">
                  <c:v>0.33233726305999689</c:v>
                </c:pt>
                <c:pt idx="58">
                  <c:v>0.31333460423529491</c:v>
                </c:pt>
                <c:pt idx="59">
                  <c:v>0.30861034384768204</c:v>
                </c:pt>
                <c:pt idx="60">
                  <c:v>0.51148142940936503</c:v>
                </c:pt>
                <c:pt idx="61">
                  <c:v>0.50935884088678296</c:v>
                </c:pt>
                <c:pt idx="62">
                  <c:v>0.50529349098613097</c:v>
                </c:pt>
                <c:pt idx="63">
                  <c:v>0.53256790442672197</c:v>
                </c:pt>
                <c:pt idx="64">
                  <c:v>0.51953716033421293</c:v>
                </c:pt>
                <c:pt idx="65">
                  <c:v>0.51604248186453694</c:v>
                </c:pt>
                <c:pt idx="66">
                  <c:v>0.52779438698555492</c:v>
                </c:pt>
                <c:pt idx="67">
                  <c:v>0.51448636847901508</c:v>
                </c:pt>
                <c:pt idx="68">
                  <c:v>0.51771243505949494</c:v>
                </c:pt>
                <c:pt idx="69">
                  <c:v>0.51758603090809097</c:v>
                </c:pt>
                <c:pt idx="70">
                  <c:v>0.51462307078163705</c:v>
                </c:pt>
                <c:pt idx="71">
                  <c:v>0.52349657221862811</c:v>
                </c:pt>
                <c:pt idx="72">
                  <c:v>0.53150872058224596</c:v>
                </c:pt>
                <c:pt idx="73">
                  <c:v>0.52832802796331502</c:v>
                </c:pt>
                <c:pt idx="74">
                  <c:v>0.50866760576024694</c:v>
                </c:pt>
                <c:pt idx="75">
                  <c:v>0.52991751538221599</c:v>
                </c:pt>
                <c:pt idx="76">
                  <c:v>0.52061001280854002</c:v>
                </c:pt>
                <c:pt idx="77">
                  <c:v>0.52447568292273494</c:v>
                </c:pt>
                <c:pt idx="78">
                  <c:v>0.51990923172687797</c:v>
                </c:pt>
                <c:pt idx="79">
                  <c:v>0.52046434496874794</c:v>
                </c:pt>
                <c:pt idx="80">
                  <c:v>0.73617562258940794</c:v>
                </c:pt>
                <c:pt idx="81">
                  <c:v>0.75138035486224108</c:v>
                </c:pt>
                <c:pt idx="82">
                  <c:v>0.72698915835121902</c:v>
                </c:pt>
                <c:pt idx="83">
                  <c:v>0.686032602136048</c:v>
                </c:pt>
                <c:pt idx="84">
                  <c:v>0.75534952002020006</c:v>
                </c:pt>
                <c:pt idx="85">
                  <c:v>0.73395939714818204</c:v>
                </c:pt>
                <c:pt idx="86">
                  <c:v>0.73040552423310812</c:v>
                </c:pt>
                <c:pt idx="87">
                  <c:v>0.68134159403814598</c:v>
                </c:pt>
                <c:pt idx="88">
                  <c:v>0.67811553338104302</c:v>
                </c:pt>
                <c:pt idx="89">
                  <c:v>0.74038447398705698</c:v>
                </c:pt>
                <c:pt idx="90">
                  <c:v>0.72686610729627099</c:v>
                </c:pt>
                <c:pt idx="91">
                  <c:v>0.73194549001444698</c:v>
                </c:pt>
                <c:pt idx="92">
                  <c:v>0.70197129243680711</c:v>
                </c:pt>
                <c:pt idx="93">
                  <c:v>0.66809377149031912</c:v>
                </c:pt>
                <c:pt idx="94">
                  <c:v>0.74146826695015899</c:v>
                </c:pt>
                <c:pt idx="95">
                  <c:v>0.74792935034313401</c:v>
                </c:pt>
                <c:pt idx="96">
                  <c:v>0.70017365479347693</c:v>
                </c:pt>
                <c:pt idx="97">
                  <c:v>0.72712179136316102</c:v>
                </c:pt>
                <c:pt idx="98">
                  <c:v>0.67848759631173106</c:v>
                </c:pt>
                <c:pt idx="99">
                  <c:v>0.74877162751041104</c:v>
                </c:pt>
                <c:pt idx="100">
                  <c:v>0.9399128496025051</c:v>
                </c:pt>
                <c:pt idx="101">
                  <c:v>1.025148741239394</c:v>
                </c:pt>
                <c:pt idx="102">
                  <c:v>0.95201607915011199</c:v>
                </c:pt>
                <c:pt idx="103">
                  <c:v>0.96213268130953788</c:v>
                </c:pt>
                <c:pt idx="104">
                  <c:v>1.0188500496948711</c:v>
                </c:pt>
                <c:pt idx="105">
                  <c:v>1.0117509761692161</c:v>
                </c:pt>
                <c:pt idx="106">
                  <c:v>0.95506421611594106</c:v>
                </c:pt>
                <c:pt idx="107">
                  <c:v>1.029371449112827</c:v>
                </c:pt>
                <c:pt idx="108">
                  <c:v>0.96354317885797403</c:v>
                </c:pt>
                <c:pt idx="109">
                  <c:v>0.95786281898795189</c:v>
                </c:pt>
                <c:pt idx="110">
                  <c:v>0.95571351554554507</c:v>
                </c:pt>
                <c:pt idx="111">
                  <c:v>0.95958600794675608</c:v>
                </c:pt>
                <c:pt idx="112">
                  <c:v>0.93981909924623697</c:v>
                </c:pt>
                <c:pt idx="113">
                  <c:v>0.94996243201860309</c:v>
                </c:pt>
                <c:pt idx="114">
                  <c:v>0.96787479697824597</c:v>
                </c:pt>
                <c:pt idx="115">
                  <c:v>0.95791510660475798</c:v>
                </c:pt>
                <c:pt idx="116">
                  <c:v>0.95703563130314906</c:v>
                </c:pt>
                <c:pt idx="117">
                  <c:v>0.95639242265993984</c:v>
                </c:pt>
                <c:pt idx="118">
                  <c:v>0.95288433387153404</c:v>
                </c:pt>
                <c:pt idx="119">
                  <c:v>0.95650460905633194</c:v>
                </c:pt>
                <c:pt idx="120">
                  <c:v>1.2728298923607573</c:v>
                </c:pt>
                <c:pt idx="121">
                  <c:v>1.2627692273120525</c:v>
                </c:pt>
                <c:pt idx="122">
                  <c:v>1.2708829037033262</c:v>
                </c:pt>
                <c:pt idx="123">
                  <c:v>1.2811890189436022</c:v>
                </c:pt>
                <c:pt idx="124">
                  <c:v>1.2788581202739251</c:v>
                </c:pt>
                <c:pt idx="125">
                  <c:v>1.2708262990022512</c:v>
                </c:pt>
                <c:pt idx="126">
                  <c:v>1.2800948674672157</c:v>
                </c:pt>
                <c:pt idx="127">
                  <c:v>1.2616956382512527</c:v>
                </c:pt>
                <c:pt idx="128">
                  <c:v>1.2769803759227421</c:v>
                </c:pt>
                <c:pt idx="129">
                  <c:v>1.2889887484749742</c:v>
                </c:pt>
                <c:pt idx="130">
                  <c:v>1.2606826559533011</c:v>
                </c:pt>
                <c:pt idx="131">
                  <c:v>1.2922532225761429</c:v>
                </c:pt>
                <c:pt idx="132">
                  <c:v>1.2697980273033085</c:v>
                </c:pt>
                <c:pt idx="133">
                  <c:v>1.2805717266218437</c:v>
                </c:pt>
                <c:pt idx="134">
                  <c:v>1.2534699617139069</c:v>
                </c:pt>
                <c:pt idx="135">
                  <c:v>1.2828709501859448</c:v>
                </c:pt>
                <c:pt idx="136">
                  <c:v>1.281919639947861</c:v>
                </c:pt>
                <c:pt idx="137">
                  <c:v>1.2667519697812366</c:v>
                </c:pt>
                <c:pt idx="138">
                  <c:v>1.2833549693261799</c:v>
                </c:pt>
                <c:pt idx="139">
                  <c:v>1.2764358889164211</c:v>
                </c:pt>
                <c:pt idx="140">
                  <c:v>1.2734649567304901</c:v>
                </c:pt>
                <c:pt idx="141">
                  <c:v>1.27315950779138</c:v>
                </c:pt>
                <c:pt idx="142">
                  <c:v>1.2783774833246999</c:v>
                </c:pt>
                <c:pt idx="143">
                  <c:v>1.26880439235811</c:v>
                </c:pt>
                <c:pt idx="144">
                  <c:v>1.2603064875510299</c:v>
                </c:pt>
                <c:pt idx="145">
                  <c:v>1.27517343741015</c:v>
                </c:pt>
                <c:pt idx="146">
                  <c:v>1.26862153556437</c:v>
                </c:pt>
                <c:pt idx="147">
                  <c:v>1.2683177074348799</c:v>
                </c:pt>
                <c:pt idx="148">
                  <c:v>1.28125</c:v>
                </c:pt>
                <c:pt idx="149">
                  <c:v>1.2770668377321599</c:v>
                </c:pt>
                <c:pt idx="150">
                  <c:v>1.28125</c:v>
                </c:pt>
                <c:pt idx="151">
                  <c:v>1.26965605413719</c:v>
                </c:pt>
                <c:pt idx="152">
                  <c:v>1.27238078244494</c:v>
                </c:pt>
                <c:pt idx="153">
                  <c:v>1.2799076749468099</c:v>
                </c:pt>
                <c:pt idx="154">
                  <c:v>1.2713800061813501</c:v>
                </c:pt>
                <c:pt idx="155">
                  <c:v>1.2649633261662401</c:v>
                </c:pt>
                <c:pt idx="156">
                  <c:v>1.27420522468518</c:v>
                </c:pt>
                <c:pt idx="157">
                  <c:v>1.26579189667069</c:v>
                </c:pt>
                <c:pt idx="158">
                  <c:v>1.26854859913173</c:v>
                </c:pt>
                <c:pt idx="159">
                  <c:v>1.27111551952159</c:v>
                </c:pt>
                <c:pt idx="160">
                  <c:v>1.2131594092182301</c:v>
                </c:pt>
                <c:pt idx="161">
                  <c:v>1.2164083747135199</c:v>
                </c:pt>
                <c:pt idx="162">
                  <c:v>1.20727986270265</c:v>
                </c:pt>
                <c:pt idx="163">
                  <c:v>1.2080143981835101</c:v>
                </c:pt>
                <c:pt idx="164">
                  <c:v>1.2159783549783501</c:v>
                </c:pt>
                <c:pt idx="165">
                  <c:v>1.2138922046091101</c:v>
                </c:pt>
                <c:pt idx="166">
                  <c:v>1.2221943913929201</c:v>
                </c:pt>
                <c:pt idx="167">
                  <c:v>1.2057746848739499</c:v>
                </c:pt>
                <c:pt idx="168">
                  <c:v>1.2110960975299201</c:v>
                </c:pt>
                <c:pt idx="169">
                  <c:v>1.2135874713521699</c:v>
                </c:pt>
                <c:pt idx="170">
                  <c:v>1.21460020371785</c:v>
                </c:pt>
                <c:pt idx="171">
                  <c:v>1.2142558834139701</c:v>
                </c:pt>
                <c:pt idx="172">
                  <c:v>1.2103006588999199</c:v>
                </c:pt>
                <c:pt idx="173">
                  <c:v>1.21572321428571</c:v>
                </c:pt>
                <c:pt idx="174">
                  <c:v>1.20963268186062</c:v>
                </c:pt>
                <c:pt idx="175">
                  <c:v>1.2167111503692301</c:v>
                </c:pt>
                <c:pt idx="176">
                  <c:v>1.20588235294117</c:v>
                </c:pt>
                <c:pt idx="177">
                  <c:v>1.2166902692895301</c:v>
                </c:pt>
                <c:pt idx="178">
                  <c:v>1.2186237267634299</c:v>
                </c:pt>
                <c:pt idx="179">
                  <c:v>1.21484033613445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B1-41F2-9B77-35D2B3B47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934911"/>
        <c:axId val="590921183"/>
      </c:scatterChart>
      <c:valAx>
        <c:axId val="590934911"/>
        <c:scaling>
          <c:orientation val="minMax"/>
          <c:max val="1.8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 sz="1400"/>
                  <a:t>Hatékonysági ráta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90921183"/>
        <c:crossesAt val="-0.1"/>
        <c:crossBetween val="midCat"/>
      </c:valAx>
      <c:valAx>
        <c:axId val="590921183"/>
        <c:scaling>
          <c:orientation val="minMax"/>
          <c:min val="-0.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 sz="1400"/>
                  <a:t>Férfi -női foglalkoztatási arányok különbsége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90934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624168201433051E-2"/>
          <c:y val="2.1095828858170681E-2"/>
          <c:w val="0.9031077338782314"/>
          <c:h val="0.84949068377215065"/>
        </c:manualLayout>
      </c:layout>
      <c:scatterChart>
        <c:scatterStyle val="lineMarker"/>
        <c:varyColors val="0"/>
        <c:ser>
          <c:idx val="0"/>
          <c:order val="0"/>
          <c:tx>
            <c:v>Városi vállalat béraránya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'Varos-videk'!$BT$455:$BT$654</c:f>
              <c:numCache>
                <c:formatCode>General</c:formatCode>
                <c:ptCount val="200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34</c:v>
                </c:pt>
                <c:pt idx="11">
                  <c:v>34</c:v>
                </c:pt>
                <c:pt idx="12">
                  <c:v>34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34</c:v>
                </c:pt>
                <c:pt idx="18">
                  <c:v>34</c:v>
                </c:pt>
                <c:pt idx="19">
                  <c:v>34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33</c:v>
                </c:pt>
                <c:pt idx="26">
                  <c:v>33</c:v>
                </c:pt>
                <c:pt idx="27">
                  <c:v>33</c:v>
                </c:pt>
                <c:pt idx="28">
                  <c:v>33</c:v>
                </c:pt>
                <c:pt idx="29">
                  <c:v>33</c:v>
                </c:pt>
                <c:pt idx="30">
                  <c:v>32</c:v>
                </c:pt>
                <c:pt idx="31">
                  <c:v>32</c:v>
                </c:pt>
                <c:pt idx="32">
                  <c:v>32</c:v>
                </c:pt>
                <c:pt idx="33">
                  <c:v>32</c:v>
                </c:pt>
                <c:pt idx="34">
                  <c:v>32</c:v>
                </c:pt>
                <c:pt idx="35">
                  <c:v>32</c:v>
                </c:pt>
                <c:pt idx="36">
                  <c:v>32</c:v>
                </c:pt>
                <c:pt idx="37">
                  <c:v>32</c:v>
                </c:pt>
                <c:pt idx="38">
                  <c:v>32</c:v>
                </c:pt>
                <c:pt idx="39">
                  <c:v>32</c:v>
                </c:pt>
                <c:pt idx="40">
                  <c:v>31</c:v>
                </c:pt>
                <c:pt idx="41">
                  <c:v>31</c:v>
                </c:pt>
                <c:pt idx="42">
                  <c:v>31</c:v>
                </c:pt>
                <c:pt idx="43">
                  <c:v>31</c:v>
                </c:pt>
                <c:pt idx="44">
                  <c:v>31</c:v>
                </c:pt>
                <c:pt idx="45">
                  <c:v>31</c:v>
                </c:pt>
                <c:pt idx="46">
                  <c:v>31</c:v>
                </c:pt>
                <c:pt idx="47">
                  <c:v>31</c:v>
                </c:pt>
                <c:pt idx="48">
                  <c:v>31</c:v>
                </c:pt>
                <c:pt idx="49">
                  <c:v>31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29</c:v>
                </c:pt>
                <c:pt idx="61">
                  <c:v>29</c:v>
                </c:pt>
                <c:pt idx="62">
                  <c:v>29</c:v>
                </c:pt>
                <c:pt idx="63">
                  <c:v>29</c:v>
                </c:pt>
                <c:pt idx="64">
                  <c:v>29</c:v>
                </c:pt>
                <c:pt idx="65">
                  <c:v>29</c:v>
                </c:pt>
                <c:pt idx="66">
                  <c:v>29</c:v>
                </c:pt>
                <c:pt idx="67">
                  <c:v>29</c:v>
                </c:pt>
                <c:pt idx="68">
                  <c:v>29</c:v>
                </c:pt>
                <c:pt idx="69">
                  <c:v>29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27</c:v>
                </c:pt>
                <c:pt idx="81">
                  <c:v>27</c:v>
                </c:pt>
                <c:pt idx="82">
                  <c:v>27</c:v>
                </c:pt>
                <c:pt idx="83">
                  <c:v>27</c:v>
                </c:pt>
                <c:pt idx="84">
                  <c:v>27</c:v>
                </c:pt>
                <c:pt idx="85">
                  <c:v>27</c:v>
                </c:pt>
                <c:pt idx="86">
                  <c:v>27</c:v>
                </c:pt>
                <c:pt idx="87">
                  <c:v>27</c:v>
                </c:pt>
                <c:pt idx="88">
                  <c:v>27</c:v>
                </c:pt>
                <c:pt idx="89">
                  <c:v>27</c:v>
                </c:pt>
                <c:pt idx="90">
                  <c:v>26</c:v>
                </c:pt>
                <c:pt idx="91">
                  <c:v>26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26</c:v>
                </c:pt>
                <c:pt idx="99">
                  <c:v>26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25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23</c:v>
                </c:pt>
                <c:pt idx="127">
                  <c:v>23</c:v>
                </c:pt>
                <c:pt idx="128">
                  <c:v>23</c:v>
                </c:pt>
                <c:pt idx="129">
                  <c:v>23</c:v>
                </c:pt>
                <c:pt idx="130">
                  <c:v>22</c:v>
                </c:pt>
                <c:pt idx="131">
                  <c:v>22</c:v>
                </c:pt>
                <c:pt idx="132">
                  <c:v>22</c:v>
                </c:pt>
                <c:pt idx="133">
                  <c:v>22</c:v>
                </c:pt>
                <c:pt idx="134">
                  <c:v>22</c:v>
                </c:pt>
                <c:pt idx="135">
                  <c:v>22</c:v>
                </c:pt>
                <c:pt idx="136">
                  <c:v>22</c:v>
                </c:pt>
                <c:pt idx="137">
                  <c:v>22</c:v>
                </c:pt>
                <c:pt idx="138">
                  <c:v>22</c:v>
                </c:pt>
                <c:pt idx="139">
                  <c:v>22</c:v>
                </c:pt>
                <c:pt idx="140">
                  <c:v>21</c:v>
                </c:pt>
                <c:pt idx="141">
                  <c:v>21</c:v>
                </c:pt>
                <c:pt idx="142">
                  <c:v>21</c:v>
                </c:pt>
                <c:pt idx="143">
                  <c:v>21</c:v>
                </c:pt>
                <c:pt idx="144">
                  <c:v>21</c:v>
                </c:pt>
                <c:pt idx="145">
                  <c:v>21</c:v>
                </c:pt>
                <c:pt idx="146">
                  <c:v>21</c:v>
                </c:pt>
                <c:pt idx="147">
                  <c:v>21</c:v>
                </c:pt>
                <c:pt idx="148">
                  <c:v>21</c:v>
                </c:pt>
                <c:pt idx="149">
                  <c:v>21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18</c:v>
                </c:pt>
                <c:pt idx="175">
                  <c:v>18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17</c:v>
                </c:pt>
                <c:pt idx="181">
                  <c:v>17</c:v>
                </c:pt>
                <c:pt idx="182">
                  <c:v>17</c:v>
                </c:pt>
                <c:pt idx="183">
                  <c:v>17</c:v>
                </c:pt>
                <c:pt idx="184">
                  <c:v>17</c:v>
                </c:pt>
                <c:pt idx="185">
                  <c:v>17</c:v>
                </c:pt>
                <c:pt idx="186">
                  <c:v>17</c:v>
                </c:pt>
                <c:pt idx="187">
                  <c:v>17</c:v>
                </c:pt>
                <c:pt idx="188">
                  <c:v>17</c:v>
                </c:pt>
                <c:pt idx="189">
                  <c:v>17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</c:numCache>
            </c:numRef>
          </c:xVal>
          <c:yVal>
            <c:numRef>
              <c:f>'Varos-videk'!$BV$455:$BV$654</c:f>
              <c:numCache>
                <c:formatCode>0.00</c:formatCode>
                <c:ptCount val="200"/>
                <c:pt idx="0">
                  <c:v>1.2513950035630901</c:v>
                </c:pt>
                <c:pt idx="1">
                  <c:v>1.24188042692434</c:v>
                </c:pt>
                <c:pt idx="2">
                  <c:v>1.2639119331989599</c:v>
                </c:pt>
                <c:pt idx="3">
                  <c:v>1.2523098279835401</c:v>
                </c:pt>
                <c:pt idx="4">
                  <c:v>1.2420954405409801</c:v>
                </c:pt>
                <c:pt idx="5">
                  <c:v>1.25631371615</c:v>
                </c:pt>
                <c:pt idx="6">
                  <c:v>1.25104063635825</c:v>
                </c:pt>
                <c:pt idx="7">
                  <c:v>1.25593680483661</c:v>
                </c:pt>
                <c:pt idx="8">
                  <c:v>1.2509385134516</c:v>
                </c:pt>
                <c:pt idx="9">
                  <c:v>1.2393122142719699</c:v>
                </c:pt>
                <c:pt idx="10">
                  <c:v>1.2463643189217899</c:v>
                </c:pt>
                <c:pt idx="11">
                  <c:v>1.25366672673566</c:v>
                </c:pt>
                <c:pt idx="12">
                  <c:v>1.2363710902338101</c:v>
                </c:pt>
                <c:pt idx="13">
                  <c:v>1.25167514533677</c:v>
                </c:pt>
                <c:pt idx="14">
                  <c:v>1.25134899184114</c:v>
                </c:pt>
                <c:pt idx="15">
                  <c:v>1.2352580861303999</c:v>
                </c:pt>
                <c:pt idx="16">
                  <c:v>1.24645220052787</c:v>
                </c:pt>
                <c:pt idx="17">
                  <c:v>1.23926086555463</c:v>
                </c:pt>
                <c:pt idx="18">
                  <c:v>1.2603785085632</c:v>
                </c:pt>
                <c:pt idx="19">
                  <c:v>1.2432574172625499</c:v>
                </c:pt>
                <c:pt idx="20">
                  <c:v>1.23901416686953</c:v>
                </c:pt>
                <c:pt idx="21">
                  <c:v>1.22930461422152</c:v>
                </c:pt>
                <c:pt idx="22">
                  <c:v>1.2405686674774901</c:v>
                </c:pt>
                <c:pt idx="23">
                  <c:v>1.2446738628346901</c:v>
                </c:pt>
                <c:pt idx="24">
                  <c:v>1.2367398693056</c:v>
                </c:pt>
                <c:pt idx="25">
                  <c:v>1.2446655534644999</c:v>
                </c:pt>
                <c:pt idx="26">
                  <c:v>1.24352629952176</c:v>
                </c:pt>
                <c:pt idx="27">
                  <c:v>1.25324959713218</c:v>
                </c:pt>
                <c:pt idx="28">
                  <c:v>1.2329651835251301</c:v>
                </c:pt>
                <c:pt idx="29">
                  <c:v>1.2400373901102399</c:v>
                </c:pt>
                <c:pt idx="30">
                  <c:v>1.21615863246725</c:v>
                </c:pt>
                <c:pt idx="31">
                  <c:v>1.2547478650022601</c:v>
                </c:pt>
                <c:pt idx="32">
                  <c:v>1.2383819964829099</c:v>
                </c:pt>
                <c:pt idx="33">
                  <c:v>1.2395885924369201</c:v>
                </c:pt>
                <c:pt idx="34">
                  <c:v>1.2316012835363801</c:v>
                </c:pt>
                <c:pt idx="35">
                  <c:v>1.23376915708477</c:v>
                </c:pt>
                <c:pt idx="36">
                  <c:v>1.23293088434909</c:v>
                </c:pt>
                <c:pt idx="37">
                  <c:v>1.2214641786024001</c:v>
                </c:pt>
                <c:pt idx="38">
                  <c:v>1.2351340934907</c:v>
                </c:pt>
                <c:pt idx="39">
                  <c:v>1.2284709202864901</c:v>
                </c:pt>
                <c:pt idx="40">
                  <c:v>1.22013479102973</c:v>
                </c:pt>
                <c:pt idx="41">
                  <c:v>1.23833558766018</c:v>
                </c:pt>
                <c:pt idx="42">
                  <c:v>1.2339280956191301</c:v>
                </c:pt>
                <c:pt idx="43">
                  <c:v>1.23913243981513</c:v>
                </c:pt>
                <c:pt idx="44">
                  <c:v>1.2294870741930299</c:v>
                </c:pt>
                <c:pt idx="45">
                  <c:v>1.24305035196754</c:v>
                </c:pt>
                <c:pt idx="46">
                  <c:v>1.2251816756900999</c:v>
                </c:pt>
                <c:pt idx="47">
                  <c:v>1.2379411416545401</c:v>
                </c:pt>
                <c:pt idx="48">
                  <c:v>1.2256465958434499</c:v>
                </c:pt>
                <c:pt idx="49">
                  <c:v>1.2447409982273301</c:v>
                </c:pt>
                <c:pt idx="50">
                  <c:v>1.2332970549364699</c:v>
                </c:pt>
                <c:pt idx="51">
                  <c:v>1.2393561543037499</c:v>
                </c:pt>
                <c:pt idx="52">
                  <c:v>1.24015225353393</c:v>
                </c:pt>
                <c:pt idx="53">
                  <c:v>1.21751484872175</c:v>
                </c:pt>
                <c:pt idx="54">
                  <c:v>1.2273015103827301</c:v>
                </c:pt>
                <c:pt idx="55">
                  <c:v>1.2164334480862</c:v>
                </c:pt>
                <c:pt idx="56">
                  <c:v>1.24122640579858</c:v>
                </c:pt>
                <c:pt idx="57">
                  <c:v>1.23157652573472</c:v>
                </c:pt>
                <c:pt idx="58">
                  <c:v>1.24041499314161</c:v>
                </c:pt>
                <c:pt idx="59">
                  <c:v>1.23216448887345</c:v>
                </c:pt>
                <c:pt idx="60">
                  <c:v>1.23184313960359</c:v>
                </c:pt>
                <c:pt idx="61">
                  <c:v>1.2345547278821301</c:v>
                </c:pt>
                <c:pt idx="62">
                  <c:v>1.23189942229109</c:v>
                </c:pt>
                <c:pt idx="63">
                  <c:v>1.2350705522148899</c:v>
                </c:pt>
                <c:pt idx="64">
                  <c:v>1.24540854850102</c:v>
                </c:pt>
                <c:pt idx="65">
                  <c:v>1.2379675999971</c:v>
                </c:pt>
                <c:pt idx="66">
                  <c:v>1.22584461507741</c:v>
                </c:pt>
                <c:pt idx="67">
                  <c:v>1.2400202006183001</c:v>
                </c:pt>
                <c:pt idx="68">
                  <c:v>1.23458354982414</c:v>
                </c:pt>
                <c:pt idx="69">
                  <c:v>1.2449254188066501</c:v>
                </c:pt>
                <c:pt idx="70">
                  <c:v>1.21808334037662</c:v>
                </c:pt>
                <c:pt idx="71">
                  <c:v>1.23786453839168</c:v>
                </c:pt>
                <c:pt idx="72">
                  <c:v>1.22572956497943</c:v>
                </c:pt>
                <c:pt idx="73">
                  <c:v>1.2315451932569399</c:v>
                </c:pt>
                <c:pt idx="74">
                  <c:v>1.23844625075949</c:v>
                </c:pt>
                <c:pt idx="75">
                  <c:v>1.24150546158566</c:v>
                </c:pt>
                <c:pt idx="76">
                  <c:v>1.2380852765774799</c:v>
                </c:pt>
                <c:pt idx="77">
                  <c:v>1.2240847456992101</c:v>
                </c:pt>
                <c:pt idx="78">
                  <c:v>1.2333829961916301</c:v>
                </c:pt>
                <c:pt idx="79">
                  <c:v>1.24336148179362</c:v>
                </c:pt>
                <c:pt idx="80">
                  <c:v>1.20567818130272</c:v>
                </c:pt>
                <c:pt idx="81">
                  <c:v>1.2165861440589101</c:v>
                </c:pt>
                <c:pt idx="82">
                  <c:v>1.1990879558166401</c:v>
                </c:pt>
                <c:pt idx="83">
                  <c:v>1.2171984429606999</c:v>
                </c:pt>
                <c:pt idx="84">
                  <c:v>1.22654494456809</c:v>
                </c:pt>
                <c:pt idx="85">
                  <c:v>1.2165506224526801</c:v>
                </c:pt>
                <c:pt idx="86">
                  <c:v>1.2215314868868199</c:v>
                </c:pt>
                <c:pt idx="87">
                  <c:v>1.2023409083096099</c:v>
                </c:pt>
                <c:pt idx="88">
                  <c:v>1.2283959030298499</c:v>
                </c:pt>
                <c:pt idx="89">
                  <c:v>1.2099198116387899</c:v>
                </c:pt>
                <c:pt idx="90">
                  <c:v>1.20802401351278</c:v>
                </c:pt>
                <c:pt idx="91">
                  <c:v>1.20977234254717</c:v>
                </c:pt>
                <c:pt idx="92">
                  <c:v>1.20107855987308</c:v>
                </c:pt>
                <c:pt idx="93">
                  <c:v>1.2128004763809499</c:v>
                </c:pt>
                <c:pt idx="94">
                  <c:v>1.1935360443871601</c:v>
                </c:pt>
                <c:pt idx="95">
                  <c:v>1.2155208330184799</c:v>
                </c:pt>
                <c:pt idx="96">
                  <c:v>1.2034798396664099</c:v>
                </c:pt>
                <c:pt idx="97">
                  <c:v>1.21999508654751</c:v>
                </c:pt>
                <c:pt idx="98">
                  <c:v>1.2099174486725099</c:v>
                </c:pt>
                <c:pt idx="99">
                  <c:v>1.21059305128532</c:v>
                </c:pt>
                <c:pt idx="100">
                  <c:v>1.2278940418428499</c:v>
                </c:pt>
                <c:pt idx="101">
                  <c:v>1.20941179442109</c:v>
                </c:pt>
                <c:pt idx="102">
                  <c:v>1.21410304998283</c:v>
                </c:pt>
                <c:pt idx="103">
                  <c:v>1.21253916950896</c:v>
                </c:pt>
                <c:pt idx="104">
                  <c:v>1.2047176893457201</c:v>
                </c:pt>
                <c:pt idx="105">
                  <c:v>1.20690701576548</c:v>
                </c:pt>
                <c:pt idx="106">
                  <c:v>1.2159975888318499</c:v>
                </c:pt>
                <c:pt idx="107">
                  <c:v>1.2137422442425001</c:v>
                </c:pt>
                <c:pt idx="108">
                  <c:v>1.2059681989120701</c:v>
                </c:pt>
                <c:pt idx="109">
                  <c:v>1.21408657146548</c:v>
                </c:pt>
                <c:pt idx="110">
                  <c:v>1.21938638062034</c:v>
                </c:pt>
                <c:pt idx="111">
                  <c:v>1.20589089015479</c:v>
                </c:pt>
                <c:pt idx="112">
                  <c:v>1.20801376926134</c:v>
                </c:pt>
                <c:pt idx="113">
                  <c:v>1.21339100934363</c:v>
                </c:pt>
                <c:pt idx="114">
                  <c:v>1.23096746736027</c:v>
                </c:pt>
                <c:pt idx="115">
                  <c:v>1.2160187262701301</c:v>
                </c:pt>
                <c:pt idx="116">
                  <c:v>1.19292407985558</c:v>
                </c:pt>
                <c:pt idx="117">
                  <c:v>1.19979661760682</c:v>
                </c:pt>
                <c:pt idx="118">
                  <c:v>1.2122117251312401</c:v>
                </c:pt>
                <c:pt idx="119">
                  <c:v>1.22007951320606</c:v>
                </c:pt>
                <c:pt idx="120">
                  <c:v>1.2091456177114399</c:v>
                </c:pt>
                <c:pt idx="121">
                  <c:v>1.2133767099337001</c:v>
                </c:pt>
                <c:pt idx="122">
                  <c:v>1.20685540754334</c:v>
                </c:pt>
                <c:pt idx="123">
                  <c:v>1.2085227645835299</c:v>
                </c:pt>
                <c:pt idx="124">
                  <c:v>1.2187900934503599</c:v>
                </c:pt>
                <c:pt idx="125">
                  <c:v>1.21907356094456</c:v>
                </c:pt>
                <c:pt idx="126">
                  <c:v>1.2192312523545199</c:v>
                </c:pt>
                <c:pt idx="127">
                  <c:v>1.1976284811451301</c:v>
                </c:pt>
                <c:pt idx="128">
                  <c:v>1.1930914975936</c:v>
                </c:pt>
                <c:pt idx="129">
                  <c:v>1.2100767954437199</c:v>
                </c:pt>
                <c:pt idx="130">
                  <c:v>1.19762799134037</c:v>
                </c:pt>
                <c:pt idx="131">
                  <c:v>1.2115716075004299</c:v>
                </c:pt>
                <c:pt idx="132">
                  <c:v>1.1914185861444799</c:v>
                </c:pt>
                <c:pt idx="133">
                  <c:v>1.1957882934448301</c:v>
                </c:pt>
                <c:pt idx="134">
                  <c:v>1.20826336376191</c:v>
                </c:pt>
                <c:pt idx="135">
                  <c:v>1.2161946930897301</c:v>
                </c:pt>
                <c:pt idx="136">
                  <c:v>1.2049095111282599</c:v>
                </c:pt>
                <c:pt idx="137">
                  <c:v>1.2194775554222399</c:v>
                </c:pt>
                <c:pt idx="138">
                  <c:v>1.1959182667183099</c:v>
                </c:pt>
                <c:pt idx="139">
                  <c:v>1.1955688629349499</c:v>
                </c:pt>
                <c:pt idx="140">
                  <c:v>1.1979930645406101</c:v>
                </c:pt>
                <c:pt idx="141">
                  <c:v>1.2053528389091701</c:v>
                </c:pt>
                <c:pt idx="142">
                  <c:v>1.21374818408691</c:v>
                </c:pt>
                <c:pt idx="143">
                  <c:v>1.19263259986701</c:v>
                </c:pt>
                <c:pt idx="144">
                  <c:v>1.1947523273196901</c:v>
                </c:pt>
                <c:pt idx="145">
                  <c:v>1.1994569683994101</c:v>
                </c:pt>
                <c:pt idx="146">
                  <c:v>1.1936967042837701</c:v>
                </c:pt>
                <c:pt idx="147">
                  <c:v>1.1958667132038501</c:v>
                </c:pt>
                <c:pt idx="148">
                  <c:v>1.20326776465034</c:v>
                </c:pt>
                <c:pt idx="149">
                  <c:v>1.19396563730616</c:v>
                </c:pt>
                <c:pt idx="150">
                  <c:v>1.20545787771274</c:v>
                </c:pt>
                <c:pt idx="151">
                  <c:v>1.2024447805482901</c:v>
                </c:pt>
                <c:pt idx="152">
                  <c:v>1.2077186935675901</c:v>
                </c:pt>
                <c:pt idx="153">
                  <c:v>1.2015068272859299</c:v>
                </c:pt>
                <c:pt idx="154">
                  <c:v>1.20020129810959</c:v>
                </c:pt>
                <c:pt idx="155">
                  <c:v>1.18760737951191</c:v>
                </c:pt>
                <c:pt idx="156">
                  <c:v>1.18992149390587</c:v>
                </c:pt>
                <c:pt idx="157">
                  <c:v>1.1963127229875401</c:v>
                </c:pt>
                <c:pt idx="158">
                  <c:v>1.1868403566583601</c:v>
                </c:pt>
                <c:pt idx="159">
                  <c:v>1.2095899077084</c:v>
                </c:pt>
                <c:pt idx="160">
                  <c:v>1.19461303057563</c:v>
                </c:pt>
                <c:pt idx="161">
                  <c:v>1.23188405797101</c:v>
                </c:pt>
                <c:pt idx="162">
                  <c:v>1.22463768115942</c:v>
                </c:pt>
                <c:pt idx="163">
                  <c:v>1.19847579349008</c:v>
                </c:pt>
                <c:pt idx="164">
                  <c:v>1.2015818246877701</c:v>
                </c:pt>
                <c:pt idx="165">
                  <c:v>1.23188405797101</c:v>
                </c:pt>
                <c:pt idx="166">
                  <c:v>1.22463768115942</c:v>
                </c:pt>
                <c:pt idx="167">
                  <c:v>1.22463768115942</c:v>
                </c:pt>
                <c:pt idx="168">
                  <c:v>1.192417761602</c:v>
                </c:pt>
                <c:pt idx="169">
                  <c:v>1.1831107528700699</c:v>
                </c:pt>
                <c:pt idx="170">
                  <c:v>1.1913214931204901</c:v>
                </c:pt>
                <c:pt idx="171">
                  <c:v>1.19962024223103</c:v>
                </c:pt>
                <c:pt idx="172">
                  <c:v>1.19975528522685</c:v>
                </c:pt>
                <c:pt idx="173">
                  <c:v>1.20037183370616</c:v>
                </c:pt>
                <c:pt idx="174">
                  <c:v>1.20161203505324</c:v>
                </c:pt>
                <c:pt idx="175">
                  <c:v>1.19472718753236</c:v>
                </c:pt>
                <c:pt idx="176">
                  <c:v>1.1966028919131699</c:v>
                </c:pt>
                <c:pt idx="177">
                  <c:v>1.20671795885878</c:v>
                </c:pt>
                <c:pt idx="178">
                  <c:v>1.1893176380206401</c:v>
                </c:pt>
                <c:pt idx="179">
                  <c:v>1.19198417840232</c:v>
                </c:pt>
                <c:pt idx="180">
                  <c:v>1.19411632078956</c:v>
                </c:pt>
                <c:pt idx="181">
                  <c:v>1.1978879287719599</c:v>
                </c:pt>
                <c:pt idx="182">
                  <c:v>1.1957960212044101</c:v>
                </c:pt>
                <c:pt idx="183">
                  <c:v>1.19093053541655</c:v>
                </c:pt>
                <c:pt idx="184">
                  <c:v>1.18892660291765</c:v>
                </c:pt>
                <c:pt idx="185">
                  <c:v>1.2026647513380899</c:v>
                </c:pt>
                <c:pt idx="186">
                  <c:v>1.1961483516081299</c:v>
                </c:pt>
                <c:pt idx="187">
                  <c:v>1.18927294062528</c:v>
                </c:pt>
                <c:pt idx="188">
                  <c:v>1.19707960702456</c:v>
                </c:pt>
                <c:pt idx="189">
                  <c:v>1.20567375886524</c:v>
                </c:pt>
                <c:pt idx="190">
                  <c:v>1.1876222997350001</c:v>
                </c:pt>
                <c:pt idx="191">
                  <c:v>1.18659210195623</c:v>
                </c:pt>
                <c:pt idx="192">
                  <c:v>1.1995341881827599</c:v>
                </c:pt>
                <c:pt idx="193">
                  <c:v>1.19310794628037</c:v>
                </c:pt>
                <c:pt idx="194">
                  <c:v>1.17570488695583</c:v>
                </c:pt>
                <c:pt idx="195">
                  <c:v>1.1971438003342301</c:v>
                </c:pt>
                <c:pt idx="196">
                  <c:v>1.1884911328492</c:v>
                </c:pt>
                <c:pt idx="197">
                  <c:v>1.1884808514802401</c:v>
                </c:pt>
                <c:pt idx="198">
                  <c:v>1.1947999720017199</c:v>
                </c:pt>
                <c:pt idx="199">
                  <c:v>1.18946516310526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68-40DF-9DA1-A157562BD83E}"/>
            </c:ext>
          </c:extLst>
        </c:ser>
        <c:ser>
          <c:idx val="1"/>
          <c:order val="1"/>
          <c:tx>
            <c:v>Vidéki vállalat béraránya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'Varos-videk'!$BT$455:$BT$654</c:f>
              <c:numCache>
                <c:formatCode>General</c:formatCode>
                <c:ptCount val="200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34</c:v>
                </c:pt>
                <c:pt idx="11">
                  <c:v>34</c:v>
                </c:pt>
                <c:pt idx="12">
                  <c:v>34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34</c:v>
                </c:pt>
                <c:pt idx="18">
                  <c:v>34</c:v>
                </c:pt>
                <c:pt idx="19">
                  <c:v>34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33</c:v>
                </c:pt>
                <c:pt idx="26">
                  <c:v>33</c:v>
                </c:pt>
                <c:pt idx="27">
                  <c:v>33</c:v>
                </c:pt>
                <c:pt idx="28">
                  <c:v>33</c:v>
                </c:pt>
                <c:pt idx="29">
                  <c:v>33</c:v>
                </c:pt>
                <c:pt idx="30">
                  <c:v>32</c:v>
                </c:pt>
                <c:pt idx="31">
                  <c:v>32</c:v>
                </c:pt>
                <c:pt idx="32">
                  <c:v>32</c:v>
                </c:pt>
                <c:pt idx="33">
                  <c:v>32</c:v>
                </c:pt>
                <c:pt idx="34">
                  <c:v>32</c:v>
                </c:pt>
                <c:pt idx="35">
                  <c:v>32</c:v>
                </c:pt>
                <c:pt idx="36">
                  <c:v>32</c:v>
                </c:pt>
                <c:pt idx="37">
                  <c:v>32</c:v>
                </c:pt>
                <c:pt idx="38">
                  <c:v>32</c:v>
                </c:pt>
                <c:pt idx="39">
                  <c:v>32</c:v>
                </c:pt>
                <c:pt idx="40">
                  <c:v>31</c:v>
                </c:pt>
                <c:pt idx="41">
                  <c:v>31</c:v>
                </c:pt>
                <c:pt idx="42">
                  <c:v>31</c:v>
                </c:pt>
                <c:pt idx="43">
                  <c:v>31</c:v>
                </c:pt>
                <c:pt idx="44">
                  <c:v>31</c:v>
                </c:pt>
                <c:pt idx="45">
                  <c:v>31</c:v>
                </c:pt>
                <c:pt idx="46">
                  <c:v>31</c:v>
                </c:pt>
                <c:pt idx="47">
                  <c:v>31</c:v>
                </c:pt>
                <c:pt idx="48">
                  <c:v>31</c:v>
                </c:pt>
                <c:pt idx="49">
                  <c:v>31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29</c:v>
                </c:pt>
                <c:pt idx="61">
                  <c:v>29</c:v>
                </c:pt>
                <c:pt idx="62">
                  <c:v>29</c:v>
                </c:pt>
                <c:pt idx="63">
                  <c:v>29</c:v>
                </c:pt>
                <c:pt idx="64">
                  <c:v>29</c:v>
                </c:pt>
                <c:pt idx="65">
                  <c:v>29</c:v>
                </c:pt>
                <c:pt idx="66">
                  <c:v>29</c:v>
                </c:pt>
                <c:pt idx="67">
                  <c:v>29</c:v>
                </c:pt>
                <c:pt idx="68">
                  <c:v>29</c:v>
                </c:pt>
                <c:pt idx="69">
                  <c:v>29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27</c:v>
                </c:pt>
                <c:pt idx="81">
                  <c:v>27</c:v>
                </c:pt>
                <c:pt idx="82">
                  <c:v>27</c:v>
                </c:pt>
                <c:pt idx="83">
                  <c:v>27</c:v>
                </c:pt>
                <c:pt idx="84">
                  <c:v>27</c:v>
                </c:pt>
                <c:pt idx="85">
                  <c:v>27</c:v>
                </c:pt>
                <c:pt idx="86">
                  <c:v>27</c:v>
                </c:pt>
                <c:pt idx="87">
                  <c:v>27</c:v>
                </c:pt>
                <c:pt idx="88">
                  <c:v>27</c:v>
                </c:pt>
                <c:pt idx="89">
                  <c:v>27</c:v>
                </c:pt>
                <c:pt idx="90">
                  <c:v>26</c:v>
                </c:pt>
                <c:pt idx="91">
                  <c:v>26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26</c:v>
                </c:pt>
                <c:pt idx="99">
                  <c:v>26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25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23</c:v>
                </c:pt>
                <c:pt idx="127">
                  <c:v>23</c:v>
                </c:pt>
                <c:pt idx="128">
                  <c:v>23</c:v>
                </c:pt>
                <c:pt idx="129">
                  <c:v>23</c:v>
                </c:pt>
                <c:pt idx="130">
                  <c:v>22</c:v>
                </c:pt>
                <c:pt idx="131">
                  <c:v>22</c:v>
                </c:pt>
                <c:pt idx="132">
                  <c:v>22</c:v>
                </c:pt>
                <c:pt idx="133">
                  <c:v>22</c:v>
                </c:pt>
                <c:pt idx="134">
                  <c:v>22</c:v>
                </c:pt>
                <c:pt idx="135">
                  <c:v>22</c:v>
                </c:pt>
                <c:pt idx="136">
                  <c:v>22</c:v>
                </c:pt>
                <c:pt idx="137">
                  <c:v>22</c:v>
                </c:pt>
                <c:pt idx="138">
                  <c:v>22</c:v>
                </c:pt>
                <c:pt idx="139">
                  <c:v>22</c:v>
                </c:pt>
                <c:pt idx="140">
                  <c:v>21</c:v>
                </c:pt>
                <c:pt idx="141">
                  <c:v>21</c:v>
                </c:pt>
                <c:pt idx="142">
                  <c:v>21</c:v>
                </c:pt>
                <c:pt idx="143">
                  <c:v>21</c:v>
                </c:pt>
                <c:pt idx="144">
                  <c:v>21</c:v>
                </c:pt>
                <c:pt idx="145">
                  <c:v>21</c:v>
                </c:pt>
                <c:pt idx="146">
                  <c:v>21</c:v>
                </c:pt>
                <c:pt idx="147">
                  <c:v>21</c:v>
                </c:pt>
                <c:pt idx="148">
                  <c:v>21</c:v>
                </c:pt>
                <c:pt idx="149">
                  <c:v>21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18</c:v>
                </c:pt>
                <c:pt idx="175">
                  <c:v>18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17</c:v>
                </c:pt>
                <c:pt idx="181">
                  <c:v>17</c:v>
                </c:pt>
                <c:pt idx="182">
                  <c:v>17</c:v>
                </c:pt>
                <c:pt idx="183">
                  <c:v>17</c:v>
                </c:pt>
                <c:pt idx="184">
                  <c:v>17</c:v>
                </c:pt>
                <c:pt idx="185">
                  <c:v>17</c:v>
                </c:pt>
                <c:pt idx="186">
                  <c:v>17</c:v>
                </c:pt>
                <c:pt idx="187">
                  <c:v>17</c:v>
                </c:pt>
                <c:pt idx="188">
                  <c:v>17</c:v>
                </c:pt>
                <c:pt idx="189">
                  <c:v>17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</c:numCache>
            </c:numRef>
          </c:xVal>
          <c:yVal>
            <c:numRef>
              <c:f>'Varos-videk'!$BW$455:$BW$654</c:f>
              <c:numCache>
                <c:formatCode>0.00</c:formatCode>
                <c:ptCount val="200"/>
                <c:pt idx="0">
                  <c:v>1.1534431490974699</c:v>
                </c:pt>
                <c:pt idx="1">
                  <c:v>1.1510985356905601</c:v>
                </c:pt>
                <c:pt idx="2">
                  <c:v>1.1664866859655501</c:v>
                </c:pt>
                <c:pt idx="3">
                  <c:v>1.1532984461776701</c:v>
                </c:pt>
                <c:pt idx="4">
                  <c:v>1.1500857653788299</c:v>
                </c:pt>
                <c:pt idx="5">
                  <c:v>1.1545191705732101</c:v>
                </c:pt>
                <c:pt idx="6">
                  <c:v>1.15704407535941</c:v>
                </c:pt>
                <c:pt idx="7">
                  <c:v>1.1646757459524999</c:v>
                </c:pt>
                <c:pt idx="8">
                  <c:v>1.15256374780135</c:v>
                </c:pt>
                <c:pt idx="9">
                  <c:v>1.1420297359307401</c:v>
                </c:pt>
                <c:pt idx="10">
                  <c:v>1.14874891621634</c:v>
                </c:pt>
                <c:pt idx="11">
                  <c:v>1.15594045472093</c:v>
                </c:pt>
                <c:pt idx="12">
                  <c:v>1.14799768775753</c:v>
                </c:pt>
                <c:pt idx="13">
                  <c:v>1.1538017269085601</c:v>
                </c:pt>
                <c:pt idx="14">
                  <c:v>1.16335893119596</c:v>
                </c:pt>
                <c:pt idx="15">
                  <c:v>1.14515499344011</c:v>
                </c:pt>
                <c:pt idx="16">
                  <c:v>1.1475890128177</c:v>
                </c:pt>
                <c:pt idx="17">
                  <c:v>1.1427905031001799</c:v>
                </c:pt>
                <c:pt idx="18">
                  <c:v>1.1725433364187201</c:v>
                </c:pt>
                <c:pt idx="19">
                  <c:v>1.1522844424743299</c:v>
                </c:pt>
                <c:pt idx="20">
                  <c:v>1.15327322649868</c:v>
                </c:pt>
                <c:pt idx="21">
                  <c:v>1.15038659073321</c:v>
                </c:pt>
                <c:pt idx="22">
                  <c:v>1.1587878188195699</c:v>
                </c:pt>
                <c:pt idx="23">
                  <c:v>1.15331159477713</c:v>
                </c:pt>
                <c:pt idx="24">
                  <c:v>1.1525859599016901</c:v>
                </c:pt>
                <c:pt idx="25">
                  <c:v>1.15811508379259</c:v>
                </c:pt>
                <c:pt idx="26">
                  <c:v>1.15550709710036</c:v>
                </c:pt>
                <c:pt idx="27">
                  <c:v>1.16200335971603</c:v>
                </c:pt>
                <c:pt idx="28">
                  <c:v>1.1501491078894099</c:v>
                </c:pt>
                <c:pt idx="29">
                  <c:v>1.16298791753135</c:v>
                </c:pt>
                <c:pt idx="30">
                  <c:v>1.1459785344737199</c:v>
                </c:pt>
                <c:pt idx="31">
                  <c:v>1.16730322869976</c:v>
                </c:pt>
                <c:pt idx="32">
                  <c:v>1.1627480866320501</c:v>
                </c:pt>
                <c:pt idx="33">
                  <c:v>1.1574111331644401</c:v>
                </c:pt>
                <c:pt idx="34">
                  <c:v>1.1597171413455001</c:v>
                </c:pt>
                <c:pt idx="35">
                  <c:v>1.1577887533136799</c:v>
                </c:pt>
                <c:pt idx="36">
                  <c:v>1.15556395919804</c:v>
                </c:pt>
                <c:pt idx="37">
                  <c:v>1.14903816324054</c:v>
                </c:pt>
                <c:pt idx="38">
                  <c:v>1.15532336232156</c:v>
                </c:pt>
                <c:pt idx="39">
                  <c:v>1.1545425055185099</c:v>
                </c:pt>
                <c:pt idx="40">
                  <c:v>1.1560191538972999</c:v>
                </c:pt>
                <c:pt idx="41">
                  <c:v>1.1623217431159401</c:v>
                </c:pt>
                <c:pt idx="42">
                  <c:v>1.1592893892474501</c:v>
                </c:pt>
                <c:pt idx="43">
                  <c:v>1.1575896928545</c:v>
                </c:pt>
                <c:pt idx="44">
                  <c:v>1.16103667836427</c:v>
                </c:pt>
                <c:pt idx="45">
                  <c:v>1.1666725994817</c:v>
                </c:pt>
                <c:pt idx="46">
                  <c:v>1.15720652754876</c:v>
                </c:pt>
                <c:pt idx="47">
                  <c:v>1.1661928519332101</c:v>
                </c:pt>
                <c:pt idx="48">
                  <c:v>1.1582162205778499</c:v>
                </c:pt>
                <c:pt idx="49">
                  <c:v>1.1700532570425699</c:v>
                </c:pt>
                <c:pt idx="50">
                  <c:v>1.1651454596372</c:v>
                </c:pt>
                <c:pt idx="51">
                  <c:v>1.16995827914508</c:v>
                </c:pt>
                <c:pt idx="52">
                  <c:v>1.17751266619358</c:v>
                </c:pt>
                <c:pt idx="53">
                  <c:v>1.1668422411374999</c:v>
                </c:pt>
                <c:pt idx="54">
                  <c:v>1.1609141368556399</c:v>
                </c:pt>
                <c:pt idx="55">
                  <c:v>1.1606295873185299</c:v>
                </c:pt>
                <c:pt idx="56">
                  <c:v>1.17606787967688</c:v>
                </c:pt>
                <c:pt idx="57">
                  <c:v>1.1730779835913201</c:v>
                </c:pt>
                <c:pt idx="58">
                  <c:v>1.1702786593338499</c:v>
                </c:pt>
                <c:pt idx="59">
                  <c:v>1.1713293253353301</c:v>
                </c:pt>
                <c:pt idx="60">
                  <c:v>1.1740328074413</c:v>
                </c:pt>
                <c:pt idx="61">
                  <c:v>1.16871653419147</c:v>
                </c:pt>
                <c:pt idx="62">
                  <c:v>1.1704536271130801</c:v>
                </c:pt>
                <c:pt idx="63">
                  <c:v>1.1700265391899001</c:v>
                </c:pt>
                <c:pt idx="64">
                  <c:v>1.1759227719712899</c:v>
                </c:pt>
                <c:pt idx="65">
                  <c:v>1.17658169871856</c:v>
                </c:pt>
                <c:pt idx="66">
                  <c:v>1.1683004676336799</c:v>
                </c:pt>
                <c:pt idx="67">
                  <c:v>1.1825878660200599</c:v>
                </c:pt>
                <c:pt idx="68">
                  <c:v>1.1722992673079</c:v>
                </c:pt>
                <c:pt idx="69">
                  <c:v>1.17542139924494</c:v>
                </c:pt>
                <c:pt idx="70">
                  <c:v>1.1673822005268299</c:v>
                </c:pt>
                <c:pt idx="71">
                  <c:v>1.1767520371501901</c:v>
                </c:pt>
                <c:pt idx="72">
                  <c:v>1.1754400486044601</c:v>
                </c:pt>
                <c:pt idx="73">
                  <c:v>1.17204492821393</c:v>
                </c:pt>
                <c:pt idx="74">
                  <c:v>1.17786342284943</c:v>
                </c:pt>
                <c:pt idx="75">
                  <c:v>1.18521095710199</c:v>
                </c:pt>
                <c:pt idx="76">
                  <c:v>1.1766215180005399</c:v>
                </c:pt>
                <c:pt idx="77">
                  <c:v>1.1738833364965799</c:v>
                </c:pt>
                <c:pt idx="78">
                  <c:v>1.1784697310303101</c:v>
                </c:pt>
                <c:pt idx="79">
                  <c:v>1.1831069117089801</c:v>
                </c:pt>
                <c:pt idx="80">
                  <c:v>1.1660468129735799</c:v>
                </c:pt>
                <c:pt idx="81">
                  <c:v>1.1743679385874799</c:v>
                </c:pt>
                <c:pt idx="82">
                  <c:v>1.1642877848525901</c:v>
                </c:pt>
                <c:pt idx="83">
                  <c:v>1.16499330755542</c:v>
                </c:pt>
                <c:pt idx="84">
                  <c:v>1.1817024128346301</c:v>
                </c:pt>
                <c:pt idx="85">
                  <c:v>1.1667719084989101</c:v>
                </c:pt>
                <c:pt idx="86">
                  <c:v>1.17470544837788</c:v>
                </c:pt>
                <c:pt idx="87">
                  <c:v>1.1619313992309499</c:v>
                </c:pt>
                <c:pt idx="88">
                  <c:v>1.18192339610581</c:v>
                </c:pt>
                <c:pt idx="89">
                  <c:v>1.1617879890960301</c:v>
                </c:pt>
                <c:pt idx="90">
                  <c:v>1.1664344544535601</c:v>
                </c:pt>
                <c:pt idx="91">
                  <c:v>1.1665486646398999</c:v>
                </c:pt>
                <c:pt idx="92">
                  <c:v>1.1699682018222799</c:v>
                </c:pt>
                <c:pt idx="93">
                  <c:v>1.1731236701705701</c:v>
                </c:pt>
                <c:pt idx="94">
                  <c:v>1.16149207729631</c:v>
                </c:pt>
                <c:pt idx="95">
                  <c:v>1.1732250257339101</c:v>
                </c:pt>
                <c:pt idx="96">
                  <c:v>1.1671859430982301</c:v>
                </c:pt>
                <c:pt idx="97">
                  <c:v>1.1771761190510499</c:v>
                </c:pt>
                <c:pt idx="98">
                  <c:v>1.17343695065908</c:v>
                </c:pt>
                <c:pt idx="99">
                  <c:v>1.1675621831660901</c:v>
                </c:pt>
                <c:pt idx="100">
                  <c:v>1.1971753120112001</c:v>
                </c:pt>
                <c:pt idx="101">
                  <c:v>1.1799528555083101</c:v>
                </c:pt>
                <c:pt idx="102">
                  <c:v>1.18047189420709</c:v>
                </c:pt>
                <c:pt idx="103">
                  <c:v>1.1767496845957599</c:v>
                </c:pt>
                <c:pt idx="104">
                  <c:v>1.1633209515326</c:v>
                </c:pt>
                <c:pt idx="105">
                  <c:v>1.1735788142405901</c:v>
                </c:pt>
                <c:pt idx="106">
                  <c:v>1.1793565411767899</c:v>
                </c:pt>
                <c:pt idx="107">
                  <c:v>1.17604741207299</c:v>
                </c:pt>
                <c:pt idx="108">
                  <c:v>1.1688623256616999</c:v>
                </c:pt>
                <c:pt idx="109">
                  <c:v>1.17848616363184</c:v>
                </c:pt>
                <c:pt idx="110">
                  <c:v>1.1871552734220701</c:v>
                </c:pt>
                <c:pt idx="111">
                  <c:v>1.1768820805726701</c:v>
                </c:pt>
                <c:pt idx="112">
                  <c:v>1.18799626367575</c:v>
                </c:pt>
                <c:pt idx="113">
                  <c:v>1.18236002809997</c:v>
                </c:pt>
                <c:pt idx="114">
                  <c:v>1.20790435134782</c:v>
                </c:pt>
                <c:pt idx="115">
                  <c:v>1.1820378492913901</c:v>
                </c:pt>
                <c:pt idx="116">
                  <c:v>1.17154659805019</c:v>
                </c:pt>
                <c:pt idx="117">
                  <c:v>1.1782803563748401</c:v>
                </c:pt>
                <c:pt idx="118">
                  <c:v>1.19211044277972</c:v>
                </c:pt>
                <c:pt idx="119">
                  <c:v>1.18859186381819</c:v>
                </c:pt>
                <c:pt idx="120">
                  <c:v>1.1820967187518401</c:v>
                </c:pt>
                <c:pt idx="121">
                  <c:v>1.1951439808359501</c:v>
                </c:pt>
                <c:pt idx="122">
                  <c:v>1.1877906088518799</c:v>
                </c:pt>
                <c:pt idx="123">
                  <c:v>1.19381218989178</c:v>
                </c:pt>
                <c:pt idx="124">
                  <c:v>1.19601658182516</c:v>
                </c:pt>
                <c:pt idx="125">
                  <c:v>1.1978396211086699</c:v>
                </c:pt>
                <c:pt idx="126">
                  <c:v>1.1924526766166099</c:v>
                </c:pt>
                <c:pt idx="127">
                  <c:v>1.18534279635486</c:v>
                </c:pt>
                <c:pt idx="128">
                  <c:v>1.1779565590744301</c:v>
                </c:pt>
                <c:pt idx="129">
                  <c:v>1.1880836924205</c:v>
                </c:pt>
                <c:pt idx="130">
                  <c:v>1.1905681377744299</c:v>
                </c:pt>
                <c:pt idx="131">
                  <c:v>1.19555901604695</c:v>
                </c:pt>
                <c:pt idx="132">
                  <c:v>1.18353895674406</c:v>
                </c:pt>
                <c:pt idx="133">
                  <c:v>1.18493554418365</c:v>
                </c:pt>
                <c:pt idx="134">
                  <c:v>1.19131265575895</c:v>
                </c:pt>
                <c:pt idx="135">
                  <c:v>1.2011709290738199</c:v>
                </c:pt>
                <c:pt idx="136">
                  <c:v>1.1901978255825201</c:v>
                </c:pt>
                <c:pt idx="137">
                  <c:v>1.20568274197001</c:v>
                </c:pt>
                <c:pt idx="138">
                  <c:v>1.1810809263281601</c:v>
                </c:pt>
                <c:pt idx="139">
                  <c:v>1.1833404264630401</c:v>
                </c:pt>
                <c:pt idx="140">
                  <c:v>1.1970039070235801</c:v>
                </c:pt>
                <c:pt idx="141">
                  <c:v>1.19895837810574</c:v>
                </c:pt>
                <c:pt idx="142">
                  <c:v>1.2062880848925801</c:v>
                </c:pt>
                <c:pt idx="143">
                  <c:v>1.18573230176574</c:v>
                </c:pt>
                <c:pt idx="144">
                  <c:v>1.19576720434228</c:v>
                </c:pt>
                <c:pt idx="145">
                  <c:v>1.19846425533587</c:v>
                </c:pt>
                <c:pt idx="146">
                  <c:v>1.19141263960026</c:v>
                </c:pt>
                <c:pt idx="147">
                  <c:v>1.19092390568338</c:v>
                </c:pt>
                <c:pt idx="148">
                  <c:v>1.1991528106640901</c:v>
                </c:pt>
                <c:pt idx="149">
                  <c:v>1.18238456306448</c:v>
                </c:pt>
                <c:pt idx="150">
                  <c:v>1.20606352938182</c:v>
                </c:pt>
                <c:pt idx="151">
                  <c:v>1.2063079248591799</c:v>
                </c:pt>
                <c:pt idx="152">
                  <c:v>1.2098320395773201</c:v>
                </c:pt>
                <c:pt idx="153">
                  <c:v>1.19567302658863</c:v>
                </c:pt>
                <c:pt idx="154">
                  <c:v>1.2031599367300601</c:v>
                </c:pt>
                <c:pt idx="155">
                  <c:v>1.18490677508826</c:v>
                </c:pt>
                <c:pt idx="156">
                  <c:v>1.1921897700409401</c:v>
                </c:pt>
                <c:pt idx="157">
                  <c:v>1.1955108668436301</c:v>
                </c:pt>
                <c:pt idx="158">
                  <c:v>1.1902848364351499</c:v>
                </c:pt>
                <c:pt idx="159">
                  <c:v>1.20790233304981</c:v>
                </c:pt>
                <c:pt idx="160">
                  <c:v>1.20525536688714</c:v>
                </c:pt>
                <c:pt idx="161">
                  <c:v>1.22463768115942</c:v>
                </c:pt>
                <c:pt idx="162">
                  <c:v>1.2173913043478199</c:v>
                </c:pt>
                <c:pt idx="163">
                  <c:v>1.2065220831451999</c:v>
                </c:pt>
                <c:pt idx="164">
                  <c:v>1.20271995057767</c:v>
                </c:pt>
                <c:pt idx="165">
                  <c:v>1.22463768115942</c:v>
                </c:pt>
                <c:pt idx="166">
                  <c:v>1.2173913043478199</c:v>
                </c:pt>
                <c:pt idx="167">
                  <c:v>1.2173913043478199</c:v>
                </c:pt>
                <c:pt idx="168">
                  <c:v>1.1984605780211499</c:v>
                </c:pt>
                <c:pt idx="169">
                  <c:v>1.19083055910936</c:v>
                </c:pt>
                <c:pt idx="170">
                  <c:v>1.2072774642147299</c:v>
                </c:pt>
                <c:pt idx="171">
                  <c:v>1.2208338943930499</c:v>
                </c:pt>
                <c:pt idx="172">
                  <c:v>1.2117841914961001</c:v>
                </c:pt>
                <c:pt idx="173">
                  <c:v>1.2153302574750999</c:v>
                </c:pt>
                <c:pt idx="174">
                  <c:v>1.2203395539100199</c:v>
                </c:pt>
                <c:pt idx="175">
                  <c:v>1.20624701544667</c:v>
                </c:pt>
                <c:pt idx="176">
                  <c:v>1.2157576495345299</c:v>
                </c:pt>
                <c:pt idx="177">
                  <c:v>1.2239825757390499</c:v>
                </c:pt>
                <c:pt idx="178">
                  <c:v>1.1929641962931099</c:v>
                </c:pt>
                <c:pt idx="179">
                  <c:v>1.2073906238174199</c:v>
                </c:pt>
                <c:pt idx="180">
                  <c:v>1.2075542257107901</c:v>
                </c:pt>
                <c:pt idx="181">
                  <c:v>1.22086082869696</c:v>
                </c:pt>
                <c:pt idx="182">
                  <c:v>1.2237080874222599</c:v>
                </c:pt>
                <c:pt idx="183">
                  <c:v>1.2136208257786201</c:v>
                </c:pt>
                <c:pt idx="184">
                  <c:v>1.2071607221340801</c:v>
                </c:pt>
                <c:pt idx="185">
                  <c:v>1.22394351155132</c:v>
                </c:pt>
                <c:pt idx="186">
                  <c:v>1.2187958349664001</c:v>
                </c:pt>
                <c:pt idx="187">
                  <c:v>1.2112609342495899</c:v>
                </c:pt>
                <c:pt idx="188">
                  <c:v>1.2189935725080501</c:v>
                </c:pt>
                <c:pt idx="189">
                  <c:v>1.22627737226277</c:v>
                </c:pt>
                <c:pt idx="190">
                  <c:v>1.21355318891718</c:v>
                </c:pt>
                <c:pt idx="191">
                  <c:v>1.2129051321175699</c:v>
                </c:pt>
                <c:pt idx="192">
                  <c:v>1.2171945454567199</c:v>
                </c:pt>
                <c:pt idx="193">
                  <c:v>1.2215121357307099</c:v>
                </c:pt>
                <c:pt idx="194">
                  <c:v>1.2023578991774899</c:v>
                </c:pt>
                <c:pt idx="195">
                  <c:v>1.2130629760467799</c:v>
                </c:pt>
                <c:pt idx="196">
                  <c:v>1.21434857826211</c:v>
                </c:pt>
                <c:pt idx="197">
                  <c:v>1.20838704116185</c:v>
                </c:pt>
                <c:pt idx="198">
                  <c:v>1.21842428914567</c:v>
                </c:pt>
                <c:pt idx="199">
                  <c:v>1.2115015233556701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68-40DF-9DA1-A157562BD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692768"/>
        <c:axId val="1938677376"/>
      </c:scatterChart>
      <c:valAx>
        <c:axId val="1938692768"/>
        <c:scaling>
          <c:orientation val="maxMin"/>
          <c:max val="35"/>
          <c:min val="1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 sz="1800"/>
                  <a:t>Vállalatok közötti távolság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938677376"/>
        <c:crosses val="autoZero"/>
        <c:crossBetween val="midCat"/>
      </c:valAx>
      <c:valAx>
        <c:axId val="19386773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 sz="1800"/>
                  <a:t>Férfi-női</a:t>
                </a:r>
                <a:r>
                  <a:rPr lang="hu-HU" sz="1800" baseline="0"/>
                  <a:t> bérarány</a:t>
                </a:r>
                <a:endParaRPr lang="hu-HU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938692768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3597201123852285"/>
          <c:y val="7.0386715370825526E-2"/>
          <c:w val="0.20111830696223804"/>
          <c:h val="0.110385655802741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Vidéki vállalat profitja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'Varos-videk-2D'!$BS$230:$BS$329</c:f>
              <c:numCache>
                <c:formatCode>General</c:formatCode>
                <c:ptCount val="100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34</c:v>
                </c:pt>
                <c:pt idx="6">
                  <c:v>34</c:v>
                </c:pt>
                <c:pt idx="7">
                  <c:v>34</c:v>
                </c:pt>
                <c:pt idx="8">
                  <c:v>34</c:v>
                </c:pt>
                <c:pt idx="9">
                  <c:v>34</c:v>
                </c:pt>
                <c:pt idx="10">
                  <c:v>33</c:v>
                </c:pt>
                <c:pt idx="11">
                  <c:v>33</c:v>
                </c:pt>
                <c:pt idx="12">
                  <c:v>33</c:v>
                </c:pt>
                <c:pt idx="13">
                  <c:v>33</c:v>
                </c:pt>
                <c:pt idx="14">
                  <c:v>33</c:v>
                </c:pt>
                <c:pt idx="15">
                  <c:v>32</c:v>
                </c:pt>
                <c:pt idx="16">
                  <c:v>32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31</c:v>
                </c:pt>
                <c:pt idx="21">
                  <c:v>31</c:v>
                </c:pt>
                <c:pt idx="22">
                  <c:v>31</c:v>
                </c:pt>
                <c:pt idx="23">
                  <c:v>31</c:v>
                </c:pt>
                <c:pt idx="24">
                  <c:v>31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27</c:v>
                </c:pt>
                <c:pt idx="41">
                  <c:v>27</c:v>
                </c:pt>
                <c:pt idx="42">
                  <c:v>27</c:v>
                </c:pt>
                <c:pt idx="43">
                  <c:v>27</c:v>
                </c:pt>
                <c:pt idx="44">
                  <c:v>27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23</c:v>
                </c:pt>
                <c:pt idx="61">
                  <c:v>23</c:v>
                </c:pt>
                <c:pt idx="62">
                  <c:v>23</c:v>
                </c:pt>
                <c:pt idx="63">
                  <c:v>23</c:v>
                </c:pt>
                <c:pt idx="64">
                  <c:v>23</c:v>
                </c:pt>
                <c:pt idx="65">
                  <c:v>22</c:v>
                </c:pt>
                <c:pt idx="66">
                  <c:v>22</c:v>
                </c:pt>
                <c:pt idx="67">
                  <c:v>22</c:v>
                </c:pt>
                <c:pt idx="68">
                  <c:v>22</c:v>
                </c:pt>
                <c:pt idx="69">
                  <c:v>22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17</c:v>
                </c:pt>
                <c:pt idx="91">
                  <c:v>17</c:v>
                </c:pt>
                <c:pt idx="92">
                  <c:v>17</c:v>
                </c:pt>
                <c:pt idx="93">
                  <c:v>17</c:v>
                </c:pt>
                <c:pt idx="94">
                  <c:v>17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</c:numCache>
            </c:numRef>
          </c:xVal>
          <c:yVal>
            <c:numRef>
              <c:f>'Varos-videk-2D'!$BT$230:$BT$329</c:f>
              <c:numCache>
                <c:formatCode>General</c:formatCode>
                <c:ptCount val="100"/>
                <c:pt idx="0">
                  <c:v>135280.25</c:v>
                </c:pt>
                <c:pt idx="1">
                  <c:v>135645.93</c:v>
                </c:pt>
                <c:pt idx="2">
                  <c:v>133551.07999999999</c:v>
                </c:pt>
                <c:pt idx="3">
                  <c:v>134921.46</c:v>
                </c:pt>
                <c:pt idx="4">
                  <c:v>134275.35999999999</c:v>
                </c:pt>
                <c:pt idx="5">
                  <c:v>138470.71</c:v>
                </c:pt>
                <c:pt idx="6">
                  <c:v>139276.87</c:v>
                </c:pt>
                <c:pt idx="7">
                  <c:v>139158.1</c:v>
                </c:pt>
                <c:pt idx="8">
                  <c:v>139219.20000000001</c:v>
                </c:pt>
                <c:pt idx="9">
                  <c:v>137584.54999999999</c:v>
                </c:pt>
                <c:pt idx="10">
                  <c:v>138409.91</c:v>
                </c:pt>
                <c:pt idx="11">
                  <c:v>141750.97</c:v>
                </c:pt>
                <c:pt idx="12">
                  <c:v>139721.71</c:v>
                </c:pt>
                <c:pt idx="13">
                  <c:v>139855.76</c:v>
                </c:pt>
                <c:pt idx="14">
                  <c:v>139717.04</c:v>
                </c:pt>
                <c:pt idx="15">
                  <c:v>140697.82999999999</c:v>
                </c:pt>
                <c:pt idx="16">
                  <c:v>141484.32</c:v>
                </c:pt>
                <c:pt idx="17">
                  <c:v>140184.06</c:v>
                </c:pt>
                <c:pt idx="18">
                  <c:v>140643.67000000001</c:v>
                </c:pt>
                <c:pt idx="19">
                  <c:v>141922.10999999999</c:v>
                </c:pt>
                <c:pt idx="20">
                  <c:v>146062.85999999999</c:v>
                </c:pt>
                <c:pt idx="21">
                  <c:v>144780.07999999999</c:v>
                </c:pt>
                <c:pt idx="22">
                  <c:v>143952.67000000001</c:v>
                </c:pt>
                <c:pt idx="23">
                  <c:v>145634.94</c:v>
                </c:pt>
                <c:pt idx="24">
                  <c:v>145196.73000000001</c:v>
                </c:pt>
                <c:pt idx="25">
                  <c:v>149740.85</c:v>
                </c:pt>
                <c:pt idx="26">
                  <c:v>149088.73000000001</c:v>
                </c:pt>
                <c:pt idx="27">
                  <c:v>147965.9</c:v>
                </c:pt>
                <c:pt idx="28">
                  <c:v>146497.78</c:v>
                </c:pt>
                <c:pt idx="29">
                  <c:v>148301.54</c:v>
                </c:pt>
                <c:pt idx="30">
                  <c:v>153615.75</c:v>
                </c:pt>
                <c:pt idx="31">
                  <c:v>154072.23000000001</c:v>
                </c:pt>
                <c:pt idx="32">
                  <c:v>153135.23000000001</c:v>
                </c:pt>
                <c:pt idx="33">
                  <c:v>153282.79</c:v>
                </c:pt>
                <c:pt idx="34">
                  <c:v>154050.07999999999</c:v>
                </c:pt>
                <c:pt idx="35">
                  <c:v>156213.43</c:v>
                </c:pt>
                <c:pt idx="36">
                  <c:v>156033.60000000001</c:v>
                </c:pt>
                <c:pt idx="37">
                  <c:v>155317.25</c:v>
                </c:pt>
                <c:pt idx="38">
                  <c:v>154964.60999999999</c:v>
                </c:pt>
                <c:pt idx="39">
                  <c:v>155724.98000000001</c:v>
                </c:pt>
                <c:pt idx="40">
                  <c:v>155667.57999999999</c:v>
                </c:pt>
                <c:pt idx="41">
                  <c:v>156620.72</c:v>
                </c:pt>
                <c:pt idx="42">
                  <c:v>155276.89000000001</c:v>
                </c:pt>
                <c:pt idx="43">
                  <c:v>156607.98000000001</c:v>
                </c:pt>
                <c:pt idx="44">
                  <c:v>155247.45000000001</c:v>
                </c:pt>
                <c:pt idx="45">
                  <c:v>156516.51</c:v>
                </c:pt>
                <c:pt idx="46">
                  <c:v>155766.69</c:v>
                </c:pt>
                <c:pt idx="47">
                  <c:v>156021.26</c:v>
                </c:pt>
                <c:pt idx="48">
                  <c:v>156807.01</c:v>
                </c:pt>
                <c:pt idx="49">
                  <c:v>155386.35999999999</c:v>
                </c:pt>
                <c:pt idx="50">
                  <c:v>155064.68</c:v>
                </c:pt>
                <c:pt idx="51">
                  <c:v>156539.48000000001</c:v>
                </c:pt>
                <c:pt idx="52">
                  <c:v>155192.70000000001</c:v>
                </c:pt>
                <c:pt idx="53">
                  <c:v>156862</c:v>
                </c:pt>
                <c:pt idx="54">
                  <c:v>156527.95000000001</c:v>
                </c:pt>
                <c:pt idx="55">
                  <c:v>155351.42000000001</c:v>
                </c:pt>
                <c:pt idx="56">
                  <c:v>153583.34</c:v>
                </c:pt>
                <c:pt idx="57">
                  <c:v>155060.21</c:v>
                </c:pt>
                <c:pt idx="58">
                  <c:v>156547.29999999999</c:v>
                </c:pt>
                <c:pt idx="59">
                  <c:v>154673.60999999999</c:v>
                </c:pt>
                <c:pt idx="60">
                  <c:v>155361.39000000001</c:v>
                </c:pt>
                <c:pt idx="61">
                  <c:v>156563.23000000001</c:v>
                </c:pt>
                <c:pt idx="62">
                  <c:v>154748.31</c:v>
                </c:pt>
                <c:pt idx="63">
                  <c:v>155109.92000000001</c:v>
                </c:pt>
                <c:pt idx="64">
                  <c:v>154882.6</c:v>
                </c:pt>
                <c:pt idx="65">
                  <c:v>152051.16</c:v>
                </c:pt>
                <c:pt idx="66">
                  <c:v>153528.88</c:v>
                </c:pt>
                <c:pt idx="67">
                  <c:v>152565.82</c:v>
                </c:pt>
                <c:pt idx="68">
                  <c:v>151954.64000000001</c:v>
                </c:pt>
                <c:pt idx="69">
                  <c:v>152510.5</c:v>
                </c:pt>
                <c:pt idx="70">
                  <c:v>149879.97</c:v>
                </c:pt>
                <c:pt idx="71">
                  <c:v>152895.21</c:v>
                </c:pt>
                <c:pt idx="72">
                  <c:v>149458.57999999999</c:v>
                </c:pt>
                <c:pt idx="73">
                  <c:v>152229.9</c:v>
                </c:pt>
                <c:pt idx="74">
                  <c:v>151166.94</c:v>
                </c:pt>
                <c:pt idx="75">
                  <c:v>151555.68</c:v>
                </c:pt>
                <c:pt idx="76">
                  <c:v>149726.54</c:v>
                </c:pt>
                <c:pt idx="77">
                  <c:v>150282.32</c:v>
                </c:pt>
                <c:pt idx="78">
                  <c:v>152213.79999999999</c:v>
                </c:pt>
                <c:pt idx="79">
                  <c:v>150800.69</c:v>
                </c:pt>
                <c:pt idx="80">
                  <c:v>152041.31</c:v>
                </c:pt>
                <c:pt idx="81">
                  <c:v>150942.23000000001</c:v>
                </c:pt>
                <c:pt idx="82">
                  <c:v>150423.45000000001</c:v>
                </c:pt>
                <c:pt idx="83">
                  <c:v>149846.79</c:v>
                </c:pt>
                <c:pt idx="84">
                  <c:v>151091.94</c:v>
                </c:pt>
                <c:pt idx="85">
                  <c:v>150409.79</c:v>
                </c:pt>
                <c:pt idx="86">
                  <c:v>150630.73000000001</c:v>
                </c:pt>
                <c:pt idx="87">
                  <c:v>151175.04999999999</c:v>
                </c:pt>
                <c:pt idx="88">
                  <c:v>151708.54999999999</c:v>
                </c:pt>
                <c:pt idx="89">
                  <c:v>150964.82999999999</c:v>
                </c:pt>
                <c:pt idx="90">
                  <c:v>148085.20000000001</c:v>
                </c:pt>
                <c:pt idx="91">
                  <c:v>149229.76000000001</c:v>
                </c:pt>
                <c:pt idx="92">
                  <c:v>150402.13</c:v>
                </c:pt>
                <c:pt idx="93">
                  <c:v>148646.29</c:v>
                </c:pt>
                <c:pt idx="94">
                  <c:v>149361.64000000001</c:v>
                </c:pt>
                <c:pt idx="95">
                  <c:v>145633.69</c:v>
                </c:pt>
                <c:pt idx="96">
                  <c:v>146274.54</c:v>
                </c:pt>
                <c:pt idx="97">
                  <c:v>148081.66</c:v>
                </c:pt>
                <c:pt idx="98">
                  <c:v>146994.29</c:v>
                </c:pt>
                <c:pt idx="99">
                  <c:v>146166.70000000001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B6-4F87-87F2-CBACCDCC9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032367"/>
        <c:axId val="323023215"/>
      </c:scatterChart>
      <c:valAx>
        <c:axId val="323032367"/>
        <c:scaling>
          <c:orientation val="maxMin"/>
          <c:max val="35"/>
          <c:min val="1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 sz="1800"/>
                  <a:t>Vállalatok közötti távolság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323023215"/>
        <c:crosses val="autoZero"/>
        <c:crossBetween val="midCat"/>
      </c:valAx>
      <c:valAx>
        <c:axId val="3230232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 sz="1800"/>
                  <a:t>Vidéki vállalat profitja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323032367"/>
        <c:crosses val="max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Városi vállalat profitja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'Varos-videk-5vallalat'!$BS$2:$BS$111</c:f>
              <c:numCache>
                <c:formatCode>General</c:formatCode>
                <c:ptCount val="11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</c:numCache>
            </c:numRef>
          </c:xVal>
          <c:yVal>
            <c:numRef>
              <c:f>'Varos-videk-5vallalat'!$BT$2:$BT$111</c:f>
              <c:numCache>
                <c:formatCode>General</c:formatCode>
                <c:ptCount val="110"/>
                <c:pt idx="0" formatCode="0.0">
                  <c:v>218797.86</c:v>
                </c:pt>
                <c:pt idx="1">
                  <c:v>217434.22</c:v>
                </c:pt>
                <c:pt idx="2">
                  <c:v>218367.14</c:v>
                </c:pt>
                <c:pt idx="3">
                  <c:v>218741.65</c:v>
                </c:pt>
                <c:pt idx="4">
                  <c:v>218447.6</c:v>
                </c:pt>
                <c:pt idx="5">
                  <c:v>218796.55</c:v>
                </c:pt>
                <c:pt idx="6">
                  <c:v>216484.32</c:v>
                </c:pt>
                <c:pt idx="7">
                  <c:v>218065.41</c:v>
                </c:pt>
                <c:pt idx="8">
                  <c:v>216981.39</c:v>
                </c:pt>
                <c:pt idx="9">
                  <c:v>218310.7</c:v>
                </c:pt>
                <c:pt idx="10">
                  <c:v>193656.38</c:v>
                </c:pt>
                <c:pt idx="11">
                  <c:v>193656.41</c:v>
                </c:pt>
                <c:pt idx="12">
                  <c:v>193858.4</c:v>
                </c:pt>
                <c:pt idx="13">
                  <c:v>195165.49</c:v>
                </c:pt>
                <c:pt idx="14">
                  <c:v>194438.09</c:v>
                </c:pt>
                <c:pt idx="15">
                  <c:v>196187.99</c:v>
                </c:pt>
                <c:pt idx="16">
                  <c:v>195211.86</c:v>
                </c:pt>
                <c:pt idx="17">
                  <c:v>195142.73</c:v>
                </c:pt>
                <c:pt idx="18">
                  <c:v>195469.7</c:v>
                </c:pt>
                <c:pt idx="19">
                  <c:v>195355.43</c:v>
                </c:pt>
                <c:pt idx="20">
                  <c:v>176240.25</c:v>
                </c:pt>
                <c:pt idx="21">
                  <c:v>176216.54</c:v>
                </c:pt>
                <c:pt idx="22">
                  <c:v>176658.8</c:v>
                </c:pt>
                <c:pt idx="23">
                  <c:v>176345.25</c:v>
                </c:pt>
                <c:pt idx="24">
                  <c:v>178132.76</c:v>
                </c:pt>
                <c:pt idx="25">
                  <c:v>176000.69</c:v>
                </c:pt>
                <c:pt idx="26">
                  <c:v>178115.23</c:v>
                </c:pt>
                <c:pt idx="27">
                  <c:v>177917.99</c:v>
                </c:pt>
                <c:pt idx="28">
                  <c:v>177992.78</c:v>
                </c:pt>
                <c:pt idx="29">
                  <c:v>178838.22</c:v>
                </c:pt>
                <c:pt idx="30">
                  <c:v>161525.37</c:v>
                </c:pt>
                <c:pt idx="31">
                  <c:v>160563.62</c:v>
                </c:pt>
                <c:pt idx="32">
                  <c:v>162750.64000000001</c:v>
                </c:pt>
                <c:pt idx="33">
                  <c:v>160753.64000000001</c:v>
                </c:pt>
                <c:pt idx="34">
                  <c:v>162682.65</c:v>
                </c:pt>
                <c:pt idx="35">
                  <c:v>162378.29</c:v>
                </c:pt>
                <c:pt idx="36">
                  <c:v>162160.79999999999</c:v>
                </c:pt>
                <c:pt idx="37">
                  <c:v>159820.5</c:v>
                </c:pt>
                <c:pt idx="38">
                  <c:v>161041.75</c:v>
                </c:pt>
                <c:pt idx="39">
                  <c:v>159011.22</c:v>
                </c:pt>
                <c:pt idx="40">
                  <c:v>143403.59</c:v>
                </c:pt>
                <c:pt idx="41">
                  <c:v>143184.10999999999</c:v>
                </c:pt>
                <c:pt idx="42">
                  <c:v>141989.66</c:v>
                </c:pt>
                <c:pt idx="43">
                  <c:v>143405.60999999999</c:v>
                </c:pt>
                <c:pt idx="44">
                  <c:v>142469.10999999999</c:v>
                </c:pt>
                <c:pt idx="45">
                  <c:v>140744.97</c:v>
                </c:pt>
                <c:pt idx="46">
                  <c:v>143245.20000000001</c:v>
                </c:pt>
                <c:pt idx="47">
                  <c:v>143181.88</c:v>
                </c:pt>
                <c:pt idx="48">
                  <c:v>142148.26999999999</c:v>
                </c:pt>
                <c:pt idx="49">
                  <c:v>142552.15</c:v>
                </c:pt>
                <c:pt idx="50">
                  <c:v>126164.4</c:v>
                </c:pt>
                <c:pt idx="51">
                  <c:v>124838.07</c:v>
                </c:pt>
                <c:pt idx="52">
                  <c:v>124838.25</c:v>
                </c:pt>
                <c:pt idx="53">
                  <c:v>126578.51</c:v>
                </c:pt>
                <c:pt idx="54">
                  <c:v>124685.7</c:v>
                </c:pt>
                <c:pt idx="55">
                  <c:v>125728.04</c:v>
                </c:pt>
                <c:pt idx="56">
                  <c:v>124932.17</c:v>
                </c:pt>
                <c:pt idx="57">
                  <c:v>127863.46</c:v>
                </c:pt>
                <c:pt idx="58">
                  <c:v>126723.23</c:v>
                </c:pt>
                <c:pt idx="59">
                  <c:v>124796.93</c:v>
                </c:pt>
                <c:pt idx="60">
                  <c:v>112068.07</c:v>
                </c:pt>
                <c:pt idx="61">
                  <c:v>110351.56</c:v>
                </c:pt>
                <c:pt idx="62">
                  <c:v>110900.09</c:v>
                </c:pt>
                <c:pt idx="63">
                  <c:v>110034.55</c:v>
                </c:pt>
                <c:pt idx="64">
                  <c:v>110639.69</c:v>
                </c:pt>
                <c:pt idx="65">
                  <c:v>111756.03</c:v>
                </c:pt>
                <c:pt idx="66">
                  <c:v>110538.05</c:v>
                </c:pt>
                <c:pt idx="67">
                  <c:v>111367.42</c:v>
                </c:pt>
                <c:pt idx="68">
                  <c:v>110865.19</c:v>
                </c:pt>
                <c:pt idx="69">
                  <c:v>108675.14</c:v>
                </c:pt>
                <c:pt idx="70">
                  <c:v>95128.76</c:v>
                </c:pt>
                <c:pt idx="71">
                  <c:v>96310.16</c:v>
                </c:pt>
                <c:pt idx="72">
                  <c:v>95731.45</c:v>
                </c:pt>
                <c:pt idx="73">
                  <c:v>95545.19</c:v>
                </c:pt>
                <c:pt idx="74">
                  <c:v>94824.21</c:v>
                </c:pt>
                <c:pt idx="75">
                  <c:v>95685.17</c:v>
                </c:pt>
                <c:pt idx="76">
                  <c:v>95875.26</c:v>
                </c:pt>
                <c:pt idx="77">
                  <c:v>94945.96</c:v>
                </c:pt>
                <c:pt idx="78">
                  <c:v>94560.1</c:v>
                </c:pt>
                <c:pt idx="79">
                  <c:v>95903.8</c:v>
                </c:pt>
                <c:pt idx="80">
                  <c:v>78578.600000000006</c:v>
                </c:pt>
                <c:pt idx="81">
                  <c:v>78871.69</c:v>
                </c:pt>
                <c:pt idx="82">
                  <c:v>78078.789999999994</c:v>
                </c:pt>
                <c:pt idx="83">
                  <c:v>78566.27</c:v>
                </c:pt>
                <c:pt idx="84">
                  <c:v>77094.240000000005</c:v>
                </c:pt>
                <c:pt idx="85">
                  <c:v>78034.39</c:v>
                </c:pt>
                <c:pt idx="86">
                  <c:v>79247.009999999995</c:v>
                </c:pt>
                <c:pt idx="87">
                  <c:v>78622.53</c:v>
                </c:pt>
                <c:pt idx="88">
                  <c:v>78990.259999999995</c:v>
                </c:pt>
                <c:pt idx="89">
                  <c:v>78926.89</c:v>
                </c:pt>
                <c:pt idx="90">
                  <c:v>65869.55</c:v>
                </c:pt>
                <c:pt idx="91">
                  <c:v>67111.02</c:v>
                </c:pt>
                <c:pt idx="92">
                  <c:v>66337.94</c:v>
                </c:pt>
                <c:pt idx="93">
                  <c:v>66323.59</c:v>
                </c:pt>
                <c:pt idx="94">
                  <c:v>66887.710000000006</c:v>
                </c:pt>
                <c:pt idx="95">
                  <c:v>66614.5</c:v>
                </c:pt>
                <c:pt idx="96">
                  <c:v>66938.070000000007</c:v>
                </c:pt>
                <c:pt idx="97">
                  <c:v>66578.16</c:v>
                </c:pt>
                <c:pt idx="98">
                  <c:v>65673.66</c:v>
                </c:pt>
                <c:pt idx="99">
                  <c:v>66674.789999999994</c:v>
                </c:pt>
                <c:pt idx="100">
                  <c:v>52992.88</c:v>
                </c:pt>
                <c:pt idx="101">
                  <c:v>53598.79</c:v>
                </c:pt>
                <c:pt idx="102">
                  <c:v>52899.92</c:v>
                </c:pt>
                <c:pt idx="103">
                  <c:v>53415.03</c:v>
                </c:pt>
                <c:pt idx="104">
                  <c:v>53361.89</c:v>
                </c:pt>
                <c:pt idx="105">
                  <c:v>53294.93</c:v>
                </c:pt>
                <c:pt idx="106">
                  <c:v>52922.43</c:v>
                </c:pt>
                <c:pt idx="107">
                  <c:v>52780.33</c:v>
                </c:pt>
                <c:pt idx="108">
                  <c:v>53358.85</c:v>
                </c:pt>
                <c:pt idx="109">
                  <c:v>52955.06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68-42DB-8870-A98146A9873F}"/>
            </c:ext>
          </c:extLst>
        </c:ser>
        <c:ser>
          <c:idx val="1"/>
          <c:order val="1"/>
          <c:tx>
            <c:v>Vidéki vállalatok profitja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'Varos-videk-5vallalat'!$BS$2:$BS$111</c:f>
              <c:numCache>
                <c:formatCode>General</c:formatCode>
                <c:ptCount val="11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</c:numCache>
            </c:numRef>
          </c:xVal>
          <c:yVal>
            <c:numRef>
              <c:f>'Varos-videk-5vallalat'!$BU$2:$BU$111</c:f>
              <c:numCache>
                <c:formatCode>General</c:formatCode>
                <c:ptCount val="110"/>
                <c:pt idx="0">
                  <c:v>67393.81</c:v>
                </c:pt>
                <c:pt idx="1">
                  <c:v>67147.19</c:v>
                </c:pt>
                <c:pt idx="2">
                  <c:v>66536.350000000006</c:v>
                </c:pt>
                <c:pt idx="3">
                  <c:v>67167.66</c:v>
                </c:pt>
                <c:pt idx="4">
                  <c:v>67787.89</c:v>
                </c:pt>
                <c:pt idx="5">
                  <c:v>67465.5</c:v>
                </c:pt>
                <c:pt idx="6">
                  <c:v>67101.960000000006</c:v>
                </c:pt>
                <c:pt idx="7">
                  <c:v>67742.720000000001</c:v>
                </c:pt>
                <c:pt idx="8">
                  <c:v>66968.63</c:v>
                </c:pt>
                <c:pt idx="9">
                  <c:v>66956.27</c:v>
                </c:pt>
                <c:pt idx="10">
                  <c:v>69680.58</c:v>
                </c:pt>
                <c:pt idx="11">
                  <c:v>68626.25</c:v>
                </c:pt>
                <c:pt idx="12">
                  <c:v>69655.759999999995</c:v>
                </c:pt>
                <c:pt idx="13">
                  <c:v>69282.8</c:v>
                </c:pt>
                <c:pt idx="14">
                  <c:v>69559.600000000006</c:v>
                </c:pt>
                <c:pt idx="15">
                  <c:v>70466.149999999994</c:v>
                </c:pt>
                <c:pt idx="16">
                  <c:v>70106.03</c:v>
                </c:pt>
                <c:pt idx="17">
                  <c:v>70036.14</c:v>
                </c:pt>
                <c:pt idx="18">
                  <c:v>69090.45</c:v>
                </c:pt>
                <c:pt idx="19">
                  <c:v>69267.66</c:v>
                </c:pt>
                <c:pt idx="20">
                  <c:v>73787.490000000005</c:v>
                </c:pt>
                <c:pt idx="21">
                  <c:v>73187.47</c:v>
                </c:pt>
                <c:pt idx="22">
                  <c:v>73825.72</c:v>
                </c:pt>
                <c:pt idx="23">
                  <c:v>74292.28</c:v>
                </c:pt>
                <c:pt idx="24">
                  <c:v>74235.86</c:v>
                </c:pt>
                <c:pt idx="25">
                  <c:v>73265.490000000005</c:v>
                </c:pt>
                <c:pt idx="26">
                  <c:v>73959.97</c:v>
                </c:pt>
                <c:pt idx="27">
                  <c:v>73727.179999999993</c:v>
                </c:pt>
                <c:pt idx="28">
                  <c:v>74608.33</c:v>
                </c:pt>
                <c:pt idx="29">
                  <c:v>73811.64</c:v>
                </c:pt>
                <c:pt idx="30">
                  <c:v>78232.289999999994</c:v>
                </c:pt>
                <c:pt idx="31">
                  <c:v>77628.960000000006</c:v>
                </c:pt>
                <c:pt idx="32">
                  <c:v>78318.31</c:v>
                </c:pt>
                <c:pt idx="33">
                  <c:v>77411.33</c:v>
                </c:pt>
                <c:pt idx="34">
                  <c:v>79065.279999999999</c:v>
                </c:pt>
                <c:pt idx="35">
                  <c:v>78274.679999999993</c:v>
                </c:pt>
                <c:pt idx="36">
                  <c:v>77721.52</c:v>
                </c:pt>
                <c:pt idx="37">
                  <c:v>77412.66</c:v>
                </c:pt>
                <c:pt idx="38">
                  <c:v>78031.14</c:v>
                </c:pt>
                <c:pt idx="39">
                  <c:v>76727.5</c:v>
                </c:pt>
                <c:pt idx="40">
                  <c:v>81626.37</c:v>
                </c:pt>
                <c:pt idx="41">
                  <c:v>80940.259999999995</c:v>
                </c:pt>
                <c:pt idx="42">
                  <c:v>79410.89</c:v>
                </c:pt>
                <c:pt idx="43">
                  <c:v>81088.72</c:v>
                </c:pt>
                <c:pt idx="44">
                  <c:v>80443.360000000001</c:v>
                </c:pt>
                <c:pt idx="45">
                  <c:v>79489.27</c:v>
                </c:pt>
                <c:pt idx="46">
                  <c:v>80768.36</c:v>
                </c:pt>
                <c:pt idx="47">
                  <c:v>80980.88</c:v>
                </c:pt>
                <c:pt idx="48">
                  <c:v>81536.960000000006</c:v>
                </c:pt>
                <c:pt idx="49">
                  <c:v>80171.16</c:v>
                </c:pt>
                <c:pt idx="50">
                  <c:v>82629.09</c:v>
                </c:pt>
                <c:pt idx="51">
                  <c:v>82642.98</c:v>
                </c:pt>
                <c:pt idx="52">
                  <c:v>82274.66</c:v>
                </c:pt>
                <c:pt idx="53">
                  <c:v>83612.78</c:v>
                </c:pt>
                <c:pt idx="54">
                  <c:v>83259.47</c:v>
                </c:pt>
                <c:pt idx="55">
                  <c:v>83361.95</c:v>
                </c:pt>
                <c:pt idx="56">
                  <c:v>82679</c:v>
                </c:pt>
                <c:pt idx="57">
                  <c:v>83959.79</c:v>
                </c:pt>
                <c:pt idx="58">
                  <c:v>82977.009999999995</c:v>
                </c:pt>
                <c:pt idx="59">
                  <c:v>81765.23</c:v>
                </c:pt>
                <c:pt idx="60">
                  <c:v>85796.26</c:v>
                </c:pt>
                <c:pt idx="61">
                  <c:v>85239.49</c:v>
                </c:pt>
                <c:pt idx="62">
                  <c:v>85440.47</c:v>
                </c:pt>
                <c:pt idx="63">
                  <c:v>84908.11</c:v>
                </c:pt>
                <c:pt idx="64">
                  <c:v>84484.02</c:v>
                </c:pt>
                <c:pt idx="65">
                  <c:v>85470.03</c:v>
                </c:pt>
                <c:pt idx="66">
                  <c:v>85339.86</c:v>
                </c:pt>
                <c:pt idx="67">
                  <c:v>85125.05</c:v>
                </c:pt>
                <c:pt idx="68">
                  <c:v>84910.73</c:v>
                </c:pt>
                <c:pt idx="69">
                  <c:v>84679.33</c:v>
                </c:pt>
                <c:pt idx="70">
                  <c:v>87962.1</c:v>
                </c:pt>
                <c:pt idx="71">
                  <c:v>88044.97</c:v>
                </c:pt>
                <c:pt idx="72">
                  <c:v>87512.95</c:v>
                </c:pt>
                <c:pt idx="73">
                  <c:v>88440.54</c:v>
                </c:pt>
                <c:pt idx="74">
                  <c:v>87494.55</c:v>
                </c:pt>
                <c:pt idx="75">
                  <c:v>87828.04</c:v>
                </c:pt>
                <c:pt idx="76">
                  <c:v>87938.71</c:v>
                </c:pt>
                <c:pt idx="77">
                  <c:v>87455</c:v>
                </c:pt>
                <c:pt idx="78">
                  <c:v>88360.94</c:v>
                </c:pt>
                <c:pt idx="79">
                  <c:v>88325.18</c:v>
                </c:pt>
                <c:pt idx="80">
                  <c:v>85810.72</c:v>
                </c:pt>
                <c:pt idx="81">
                  <c:v>85311.15</c:v>
                </c:pt>
                <c:pt idx="82">
                  <c:v>84692.479999999996</c:v>
                </c:pt>
                <c:pt idx="83">
                  <c:v>85536.47</c:v>
                </c:pt>
                <c:pt idx="84">
                  <c:v>83993.91</c:v>
                </c:pt>
                <c:pt idx="85">
                  <c:v>85322.22</c:v>
                </c:pt>
                <c:pt idx="86">
                  <c:v>85941.6</c:v>
                </c:pt>
                <c:pt idx="87">
                  <c:v>85294.45</c:v>
                </c:pt>
                <c:pt idx="88">
                  <c:v>84764.160000000003</c:v>
                </c:pt>
                <c:pt idx="89">
                  <c:v>85939.14</c:v>
                </c:pt>
                <c:pt idx="90">
                  <c:v>84906.37</c:v>
                </c:pt>
                <c:pt idx="91">
                  <c:v>84715.79</c:v>
                </c:pt>
                <c:pt idx="92">
                  <c:v>85101.91</c:v>
                </c:pt>
                <c:pt idx="93">
                  <c:v>85162.3</c:v>
                </c:pt>
                <c:pt idx="94">
                  <c:v>84132.49</c:v>
                </c:pt>
                <c:pt idx="95">
                  <c:v>85229.4</c:v>
                </c:pt>
                <c:pt idx="96">
                  <c:v>84892.27</c:v>
                </c:pt>
                <c:pt idx="97">
                  <c:v>84968.86</c:v>
                </c:pt>
                <c:pt idx="98">
                  <c:v>84490.86</c:v>
                </c:pt>
                <c:pt idx="99">
                  <c:v>85113.73</c:v>
                </c:pt>
                <c:pt idx="100">
                  <c:v>84228.38</c:v>
                </c:pt>
                <c:pt idx="101">
                  <c:v>84007.51</c:v>
                </c:pt>
                <c:pt idx="102">
                  <c:v>83435.16</c:v>
                </c:pt>
                <c:pt idx="103">
                  <c:v>83889.1</c:v>
                </c:pt>
                <c:pt idx="104">
                  <c:v>84300.13</c:v>
                </c:pt>
                <c:pt idx="105">
                  <c:v>83464.990000000005</c:v>
                </c:pt>
                <c:pt idx="106">
                  <c:v>84122.57</c:v>
                </c:pt>
                <c:pt idx="107">
                  <c:v>83509.990000000005</c:v>
                </c:pt>
                <c:pt idx="108">
                  <c:v>84026.27</c:v>
                </c:pt>
                <c:pt idx="109">
                  <c:v>83322.31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68-42DB-8870-A98146A98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248239"/>
        <c:axId val="1035249903"/>
      </c:scatterChart>
      <c:valAx>
        <c:axId val="1035248239"/>
        <c:scaling>
          <c:orientation val="maxMin"/>
          <c:max val="20"/>
          <c:min val="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 sz="1800"/>
                  <a:t>Városi és vidéki vállalatok távolsága</a:t>
                </a:r>
              </a:p>
            </c:rich>
          </c:tx>
          <c:layout>
            <c:manualLayout>
              <c:xMode val="edge"/>
              <c:yMode val="edge"/>
              <c:x val="0.39882702886885557"/>
              <c:y val="0.927732869893350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035249903"/>
        <c:crosses val="autoZero"/>
        <c:crossBetween val="midCat"/>
      </c:valAx>
      <c:valAx>
        <c:axId val="1035249903"/>
        <c:scaling>
          <c:orientation val="minMax"/>
          <c:min val="49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 sz="1800"/>
                  <a:t>Profit</a:t>
                </a:r>
                <a:endParaRPr lang="hu-HU"/>
              </a:p>
            </c:rich>
          </c:tx>
          <c:layout>
            <c:manualLayout>
              <c:xMode val="edge"/>
              <c:yMode val="edge"/>
              <c:x val="4.5515394193328786E-3"/>
              <c:y val="0.399474101678898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035248239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0411115110134257"/>
          <c:y val="0.23959554087305068"/>
          <c:w val="0.18033181259950332"/>
          <c:h val="0.163380654266805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799965304740034E-2"/>
          <c:y val="2.2849630724644687E-2"/>
          <c:w val="0.84128633574236722"/>
          <c:h val="0.82456322351928224"/>
        </c:manualLayout>
      </c:layout>
      <c:scatterChart>
        <c:scatterStyle val="lineMarker"/>
        <c:varyColors val="0"/>
        <c:ser>
          <c:idx val="0"/>
          <c:order val="0"/>
          <c:tx>
            <c:v>Vidéki vállalatok profitja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'Varos-videk-5vallalat'!$BS$2:$BS$111</c:f>
              <c:numCache>
                <c:formatCode>General</c:formatCode>
                <c:ptCount val="11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</c:numCache>
            </c:numRef>
          </c:xVal>
          <c:yVal>
            <c:numRef>
              <c:f>'Varos-videk-5vallalat'!$BU$2:$BU$111</c:f>
              <c:numCache>
                <c:formatCode>General</c:formatCode>
                <c:ptCount val="110"/>
                <c:pt idx="0">
                  <c:v>67393.81</c:v>
                </c:pt>
                <c:pt idx="1">
                  <c:v>67147.19</c:v>
                </c:pt>
                <c:pt idx="2">
                  <c:v>66536.350000000006</c:v>
                </c:pt>
                <c:pt idx="3">
                  <c:v>67167.66</c:v>
                </c:pt>
                <c:pt idx="4">
                  <c:v>67787.89</c:v>
                </c:pt>
                <c:pt idx="5">
                  <c:v>67465.5</c:v>
                </c:pt>
                <c:pt idx="6">
                  <c:v>67101.960000000006</c:v>
                </c:pt>
                <c:pt idx="7">
                  <c:v>67742.720000000001</c:v>
                </c:pt>
                <c:pt idx="8">
                  <c:v>66968.63</c:v>
                </c:pt>
                <c:pt idx="9">
                  <c:v>66956.27</c:v>
                </c:pt>
                <c:pt idx="10">
                  <c:v>69680.58</c:v>
                </c:pt>
                <c:pt idx="11">
                  <c:v>68626.25</c:v>
                </c:pt>
                <c:pt idx="12">
                  <c:v>69655.759999999995</c:v>
                </c:pt>
                <c:pt idx="13">
                  <c:v>69282.8</c:v>
                </c:pt>
                <c:pt idx="14">
                  <c:v>69559.600000000006</c:v>
                </c:pt>
                <c:pt idx="15">
                  <c:v>70466.149999999994</c:v>
                </c:pt>
                <c:pt idx="16">
                  <c:v>70106.03</c:v>
                </c:pt>
                <c:pt idx="17">
                  <c:v>70036.14</c:v>
                </c:pt>
                <c:pt idx="18">
                  <c:v>69090.45</c:v>
                </c:pt>
                <c:pt idx="19">
                  <c:v>69267.66</c:v>
                </c:pt>
                <c:pt idx="20">
                  <c:v>73787.490000000005</c:v>
                </c:pt>
                <c:pt idx="21">
                  <c:v>73187.47</c:v>
                </c:pt>
                <c:pt idx="22">
                  <c:v>73825.72</c:v>
                </c:pt>
                <c:pt idx="23">
                  <c:v>74292.28</c:v>
                </c:pt>
                <c:pt idx="24">
                  <c:v>74235.86</c:v>
                </c:pt>
                <c:pt idx="25">
                  <c:v>73265.490000000005</c:v>
                </c:pt>
                <c:pt idx="26">
                  <c:v>73959.97</c:v>
                </c:pt>
                <c:pt idx="27">
                  <c:v>73727.179999999993</c:v>
                </c:pt>
                <c:pt idx="28">
                  <c:v>74608.33</c:v>
                </c:pt>
                <c:pt idx="29">
                  <c:v>73811.64</c:v>
                </c:pt>
                <c:pt idx="30">
                  <c:v>78232.289999999994</c:v>
                </c:pt>
                <c:pt idx="31">
                  <c:v>77628.960000000006</c:v>
                </c:pt>
                <c:pt idx="32">
                  <c:v>78318.31</c:v>
                </c:pt>
                <c:pt idx="33">
                  <c:v>77411.33</c:v>
                </c:pt>
                <c:pt idx="34">
                  <c:v>79065.279999999999</c:v>
                </c:pt>
                <c:pt idx="35">
                  <c:v>78274.679999999993</c:v>
                </c:pt>
                <c:pt idx="36">
                  <c:v>77721.52</c:v>
                </c:pt>
                <c:pt idx="37">
                  <c:v>77412.66</c:v>
                </c:pt>
                <c:pt idx="38">
                  <c:v>78031.14</c:v>
                </c:pt>
                <c:pt idx="39">
                  <c:v>76727.5</c:v>
                </c:pt>
                <c:pt idx="40">
                  <c:v>81626.37</c:v>
                </c:pt>
                <c:pt idx="41">
                  <c:v>80940.259999999995</c:v>
                </c:pt>
                <c:pt idx="42">
                  <c:v>79410.89</c:v>
                </c:pt>
                <c:pt idx="43">
                  <c:v>81088.72</c:v>
                </c:pt>
                <c:pt idx="44">
                  <c:v>80443.360000000001</c:v>
                </c:pt>
                <c:pt idx="45">
                  <c:v>79489.27</c:v>
                </c:pt>
                <c:pt idx="46">
                  <c:v>80768.36</c:v>
                </c:pt>
                <c:pt idx="47">
                  <c:v>80980.88</c:v>
                </c:pt>
                <c:pt idx="48">
                  <c:v>81536.960000000006</c:v>
                </c:pt>
                <c:pt idx="49">
                  <c:v>80171.16</c:v>
                </c:pt>
                <c:pt idx="50">
                  <c:v>82629.09</c:v>
                </c:pt>
                <c:pt idx="51">
                  <c:v>82642.98</c:v>
                </c:pt>
                <c:pt idx="52">
                  <c:v>82274.66</c:v>
                </c:pt>
                <c:pt idx="53">
                  <c:v>83612.78</c:v>
                </c:pt>
                <c:pt idx="54">
                  <c:v>83259.47</c:v>
                </c:pt>
                <c:pt idx="55">
                  <c:v>83361.95</c:v>
                </c:pt>
                <c:pt idx="56">
                  <c:v>82679</c:v>
                </c:pt>
                <c:pt idx="57">
                  <c:v>83959.79</c:v>
                </c:pt>
                <c:pt idx="58">
                  <c:v>82977.009999999995</c:v>
                </c:pt>
                <c:pt idx="59">
                  <c:v>81765.23</c:v>
                </c:pt>
                <c:pt idx="60">
                  <c:v>85796.26</c:v>
                </c:pt>
                <c:pt idx="61">
                  <c:v>85239.49</c:v>
                </c:pt>
                <c:pt idx="62">
                  <c:v>85440.47</c:v>
                </c:pt>
                <c:pt idx="63">
                  <c:v>84908.11</c:v>
                </c:pt>
                <c:pt idx="64">
                  <c:v>84484.02</c:v>
                </c:pt>
                <c:pt idx="65">
                  <c:v>85470.03</c:v>
                </c:pt>
                <c:pt idx="66">
                  <c:v>85339.86</c:v>
                </c:pt>
                <c:pt idx="67">
                  <c:v>85125.05</c:v>
                </c:pt>
                <c:pt idx="68">
                  <c:v>84910.73</c:v>
                </c:pt>
                <c:pt idx="69">
                  <c:v>84679.33</c:v>
                </c:pt>
                <c:pt idx="70">
                  <c:v>87962.1</c:v>
                </c:pt>
                <c:pt idx="71">
                  <c:v>88044.97</c:v>
                </c:pt>
                <c:pt idx="72">
                  <c:v>87512.95</c:v>
                </c:pt>
                <c:pt idx="73">
                  <c:v>88440.54</c:v>
                </c:pt>
                <c:pt idx="74">
                  <c:v>87494.55</c:v>
                </c:pt>
                <c:pt idx="75">
                  <c:v>87828.04</c:v>
                </c:pt>
                <c:pt idx="76">
                  <c:v>87938.71</c:v>
                </c:pt>
                <c:pt idx="77">
                  <c:v>87455</c:v>
                </c:pt>
                <c:pt idx="78">
                  <c:v>88360.94</c:v>
                </c:pt>
                <c:pt idx="79">
                  <c:v>88325.18</c:v>
                </c:pt>
                <c:pt idx="80">
                  <c:v>85810.72</c:v>
                </c:pt>
                <c:pt idx="81">
                  <c:v>85311.15</c:v>
                </c:pt>
                <c:pt idx="82">
                  <c:v>84692.479999999996</c:v>
                </c:pt>
                <c:pt idx="83">
                  <c:v>85536.47</c:v>
                </c:pt>
                <c:pt idx="84">
                  <c:v>83993.91</c:v>
                </c:pt>
                <c:pt idx="85">
                  <c:v>85322.22</c:v>
                </c:pt>
                <c:pt idx="86">
                  <c:v>85941.6</c:v>
                </c:pt>
                <c:pt idx="87">
                  <c:v>85294.45</c:v>
                </c:pt>
                <c:pt idx="88">
                  <c:v>84764.160000000003</c:v>
                </c:pt>
                <c:pt idx="89">
                  <c:v>85939.14</c:v>
                </c:pt>
                <c:pt idx="90">
                  <c:v>84906.37</c:v>
                </c:pt>
                <c:pt idx="91">
                  <c:v>84715.79</c:v>
                </c:pt>
                <c:pt idx="92">
                  <c:v>85101.91</c:v>
                </c:pt>
                <c:pt idx="93">
                  <c:v>85162.3</c:v>
                </c:pt>
                <c:pt idx="94">
                  <c:v>84132.49</c:v>
                </c:pt>
                <c:pt idx="95">
                  <c:v>85229.4</c:v>
                </c:pt>
                <c:pt idx="96">
                  <c:v>84892.27</c:v>
                </c:pt>
                <c:pt idx="97">
                  <c:v>84968.86</c:v>
                </c:pt>
                <c:pt idx="98">
                  <c:v>84490.86</c:v>
                </c:pt>
                <c:pt idx="99">
                  <c:v>85113.73</c:v>
                </c:pt>
                <c:pt idx="100">
                  <c:v>84228.38</c:v>
                </c:pt>
                <c:pt idx="101">
                  <c:v>84007.51</c:v>
                </c:pt>
                <c:pt idx="102">
                  <c:v>83435.16</c:v>
                </c:pt>
                <c:pt idx="103">
                  <c:v>83889.1</c:v>
                </c:pt>
                <c:pt idx="104">
                  <c:v>84300.13</c:v>
                </c:pt>
                <c:pt idx="105">
                  <c:v>83464.990000000005</c:v>
                </c:pt>
                <c:pt idx="106">
                  <c:v>84122.57</c:v>
                </c:pt>
                <c:pt idx="107">
                  <c:v>83509.990000000005</c:v>
                </c:pt>
                <c:pt idx="108">
                  <c:v>84026.27</c:v>
                </c:pt>
                <c:pt idx="109">
                  <c:v>83322.31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12-4AC2-BF8B-9DBDD3FA9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7434991"/>
        <c:axId val="877425839"/>
      </c:scatterChart>
      <c:valAx>
        <c:axId val="877434991"/>
        <c:scaling>
          <c:orientation val="maxMin"/>
          <c:max val="20"/>
          <c:min val="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 sz="1800"/>
                  <a:t>Városi és vidéki vállalatok távolsága</a:t>
                </a:r>
              </a:p>
            </c:rich>
          </c:tx>
          <c:layout>
            <c:manualLayout>
              <c:xMode val="edge"/>
              <c:yMode val="edge"/>
              <c:x val="0.36848485153230215"/>
              <c:y val="0.91906865117163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877425839"/>
        <c:crosses val="autoZero"/>
        <c:crossBetween val="midCat"/>
      </c:valAx>
      <c:valAx>
        <c:axId val="877425839"/>
        <c:scaling>
          <c:orientation val="minMax"/>
          <c:max val="90000"/>
          <c:min val="65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 sz="1800"/>
                  <a:t>Profit</a:t>
                </a:r>
              </a:p>
            </c:rich>
          </c:tx>
          <c:layout>
            <c:manualLayout>
              <c:xMode val="edge"/>
              <c:yMode val="edge"/>
              <c:x val="6.842077664226026E-3"/>
              <c:y val="0.395968701421405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877434991"/>
        <c:crosses val="max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237748730175047"/>
          <c:y val="0.44159012421375982"/>
          <c:w val="0.20999108554500651"/>
          <c:h val="4.25939193646478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861360614938355E-2"/>
          <c:y val="2.5894578578043354E-2"/>
          <c:w val="0.85386992007549845"/>
          <c:h val="0.85280172232117157"/>
        </c:manualLayout>
      </c:layout>
      <c:scatterChart>
        <c:scatterStyle val="lineMarker"/>
        <c:varyColors val="0"/>
        <c:ser>
          <c:idx val="0"/>
          <c:order val="0"/>
          <c:tx>
            <c:v>Városi vállalat béraránya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'Varos-videk-5vallalat'!$BS$2:$BS$111</c:f>
              <c:numCache>
                <c:formatCode>General</c:formatCode>
                <c:ptCount val="11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</c:numCache>
            </c:numRef>
          </c:xVal>
          <c:yVal>
            <c:numRef>
              <c:f>'Varos-videk-5vallalat'!$BV$2:$BV$111</c:f>
              <c:numCache>
                <c:formatCode>General</c:formatCode>
                <c:ptCount val="110"/>
                <c:pt idx="0">
                  <c:v>1.0835584768098001</c:v>
                </c:pt>
                <c:pt idx="1">
                  <c:v>1.0791498492977001</c:v>
                </c:pt>
                <c:pt idx="2">
                  <c:v>1.07381165546827</c:v>
                </c:pt>
                <c:pt idx="3">
                  <c:v>1.0815456212724399</c:v>
                </c:pt>
                <c:pt idx="4">
                  <c:v>1.08210428845531</c:v>
                </c:pt>
                <c:pt idx="5">
                  <c:v>1.07998232635684</c:v>
                </c:pt>
                <c:pt idx="6">
                  <c:v>1.08185629842664</c:v>
                </c:pt>
                <c:pt idx="7">
                  <c:v>1.08310114446512</c:v>
                </c:pt>
                <c:pt idx="8">
                  <c:v>1.0807367716791401</c:v>
                </c:pt>
                <c:pt idx="9">
                  <c:v>1.07879193705757</c:v>
                </c:pt>
                <c:pt idx="10">
                  <c:v>1.0765361871894501</c:v>
                </c:pt>
                <c:pt idx="11">
                  <c:v>1.07481620292292</c:v>
                </c:pt>
                <c:pt idx="12">
                  <c:v>1.07587441153008</c:v>
                </c:pt>
                <c:pt idx="13">
                  <c:v>1.0757613981811101</c:v>
                </c:pt>
                <c:pt idx="14">
                  <c:v>1.0733039221090701</c:v>
                </c:pt>
                <c:pt idx="15">
                  <c:v>1.0778962930192699</c:v>
                </c:pt>
                <c:pt idx="16">
                  <c:v>1.0763776747332201</c:v>
                </c:pt>
                <c:pt idx="17">
                  <c:v>1.07587281430505</c:v>
                </c:pt>
                <c:pt idx="18">
                  <c:v>1.0740058824057599</c:v>
                </c:pt>
                <c:pt idx="19">
                  <c:v>1.0733020171416401</c:v>
                </c:pt>
                <c:pt idx="20">
                  <c:v>1.07346267198997</c:v>
                </c:pt>
                <c:pt idx="21">
                  <c:v>1.07292062319302</c:v>
                </c:pt>
                <c:pt idx="22">
                  <c:v>1.07175978296731</c:v>
                </c:pt>
                <c:pt idx="23">
                  <c:v>1.07588672181571</c:v>
                </c:pt>
                <c:pt idx="24">
                  <c:v>1.0776291615706499</c:v>
                </c:pt>
                <c:pt idx="25">
                  <c:v>1.0672211133215099</c:v>
                </c:pt>
                <c:pt idx="26">
                  <c:v>1.0730934838044699</c:v>
                </c:pt>
                <c:pt idx="27">
                  <c:v>1.0736035322135999</c:v>
                </c:pt>
                <c:pt idx="28">
                  <c:v>1.0765100713889499</c:v>
                </c:pt>
                <c:pt idx="29">
                  <c:v>1.0718923462701699</c:v>
                </c:pt>
                <c:pt idx="30">
                  <c:v>1.07267779180317</c:v>
                </c:pt>
                <c:pt idx="31">
                  <c:v>1.0708304981800301</c:v>
                </c:pt>
                <c:pt idx="32">
                  <c:v>1.07419108331902</c:v>
                </c:pt>
                <c:pt idx="33">
                  <c:v>1.0721167257313799</c:v>
                </c:pt>
                <c:pt idx="34">
                  <c:v>1.0748705305890101</c:v>
                </c:pt>
                <c:pt idx="35">
                  <c:v>1.06838015048795</c:v>
                </c:pt>
                <c:pt idx="36">
                  <c:v>1.0679965422387101</c:v>
                </c:pt>
                <c:pt idx="37">
                  <c:v>1.06938849440814</c:v>
                </c:pt>
                <c:pt idx="38">
                  <c:v>1.07108207531593</c:v>
                </c:pt>
                <c:pt idx="39">
                  <c:v>1.0694205314426</c:v>
                </c:pt>
                <c:pt idx="40">
                  <c:v>1.0678670062573401</c:v>
                </c:pt>
                <c:pt idx="41">
                  <c:v>1.0652154458755201</c:v>
                </c:pt>
                <c:pt idx="42">
                  <c:v>1.06532885914211</c:v>
                </c:pt>
                <c:pt idx="43">
                  <c:v>1.0683991611002699</c:v>
                </c:pt>
                <c:pt idx="44">
                  <c:v>1.06547593328622</c:v>
                </c:pt>
                <c:pt idx="45">
                  <c:v>1.0613248938324</c:v>
                </c:pt>
                <c:pt idx="46">
                  <c:v>1.06966057775765</c:v>
                </c:pt>
                <c:pt idx="47">
                  <c:v>1.0653290489112199</c:v>
                </c:pt>
                <c:pt idx="48">
                  <c:v>1.07022855561276</c:v>
                </c:pt>
                <c:pt idx="49">
                  <c:v>1.0687032308551101</c:v>
                </c:pt>
                <c:pt idx="50">
                  <c:v>1.0635708745282</c:v>
                </c:pt>
                <c:pt idx="51">
                  <c:v>1.0614019576123499</c:v>
                </c:pt>
                <c:pt idx="52">
                  <c:v>1.0600353933925999</c:v>
                </c:pt>
                <c:pt idx="53">
                  <c:v>1.0674498705498801</c:v>
                </c:pt>
                <c:pt idx="54">
                  <c:v>1.06404274830843</c:v>
                </c:pt>
                <c:pt idx="55">
                  <c:v>1.06743229689726</c:v>
                </c:pt>
                <c:pt idx="56">
                  <c:v>1.0571373857913</c:v>
                </c:pt>
                <c:pt idx="57">
                  <c:v>1.0632214060520999</c:v>
                </c:pt>
                <c:pt idx="58">
                  <c:v>1.063042630128</c:v>
                </c:pt>
                <c:pt idx="59">
                  <c:v>1.0561763155402799</c:v>
                </c:pt>
                <c:pt idx="60">
                  <c:v>1.0579441661470399</c:v>
                </c:pt>
                <c:pt idx="61">
                  <c:v>1.0581786542285501</c:v>
                </c:pt>
                <c:pt idx="62">
                  <c:v>1.05719571646396</c:v>
                </c:pt>
                <c:pt idx="63">
                  <c:v>1.05924761300347</c:v>
                </c:pt>
                <c:pt idx="64">
                  <c:v>1.05530141378536</c:v>
                </c:pt>
                <c:pt idx="65">
                  <c:v>1.06088700779648</c:v>
                </c:pt>
                <c:pt idx="66">
                  <c:v>1.0581618077778201</c:v>
                </c:pt>
                <c:pt idx="67">
                  <c:v>1.05665716675862</c:v>
                </c:pt>
                <c:pt idx="68">
                  <c:v>1.05491041195769</c:v>
                </c:pt>
                <c:pt idx="69">
                  <c:v>1.05458722605744</c:v>
                </c:pt>
                <c:pt idx="70">
                  <c:v>1.0535468207071499</c:v>
                </c:pt>
                <c:pt idx="71">
                  <c:v>1.0540120534625099</c:v>
                </c:pt>
                <c:pt idx="72">
                  <c:v>1.05286930450377</c:v>
                </c:pt>
                <c:pt idx="73">
                  <c:v>1.0520931468683199</c:v>
                </c:pt>
                <c:pt idx="74">
                  <c:v>1.05274107003239</c:v>
                </c:pt>
                <c:pt idx="75">
                  <c:v>1.0545489216319199</c:v>
                </c:pt>
                <c:pt idx="76">
                  <c:v>1.0535667663711801</c:v>
                </c:pt>
                <c:pt idx="77">
                  <c:v>1.0558744921443901</c:v>
                </c:pt>
                <c:pt idx="78">
                  <c:v>1.0525070866923301</c:v>
                </c:pt>
                <c:pt idx="79">
                  <c:v>1.0554326352405301</c:v>
                </c:pt>
                <c:pt idx="80">
                  <c:v>1.04833963688473</c:v>
                </c:pt>
                <c:pt idx="81">
                  <c:v>1.04748002964631</c:v>
                </c:pt>
                <c:pt idx="82">
                  <c:v>1.0461029802199799</c:v>
                </c:pt>
                <c:pt idx="83">
                  <c:v>1.04792499134663</c:v>
                </c:pt>
                <c:pt idx="84">
                  <c:v>1.0437498392875899</c:v>
                </c:pt>
                <c:pt idx="85">
                  <c:v>1.0474965297157399</c:v>
                </c:pt>
                <c:pt idx="86">
                  <c:v>1.05041774367473</c:v>
                </c:pt>
                <c:pt idx="87">
                  <c:v>1.0474353858274801</c:v>
                </c:pt>
                <c:pt idx="88">
                  <c:v>1.04756976109704</c:v>
                </c:pt>
                <c:pt idx="89">
                  <c:v>1.0468362998345</c:v>
                </c:pt>
                <c:pt idx="90">
                  <c:v>1.04089619210082</c:v>
                </c:pt>
                <c:pt idx="91">
                  <c:v>1.0436897414528701</c:v>
                </c:pt>
                <c:pt idx="92">
                  <c:v>1.04058901972839</c:v>
                </c:pt>
                <c:pt idx="93">
                  <c:v>1.0438824741228001</c:v>
                </c:pt>
                <c:pt idx="94">
                  <c:v>1.0423816232857299</c:v>
                </c:pt>
                <c:pt idx="95">
                  <c:v>1.04419542139473</c:v>
                </c:pt>
                <c:pt idx="96">
                  <c:v>1.0449293114190801</c:v>
                </c:pt>
                <c:pt idx="97">
                  <c:v>1.0428549807779199</c:v>
                </c:pt>
                <c:pt idx="98">
                  <c:v>1.0408049581147401</c:v>
                </c:pt>
                <c:pt idx="99">
                  <c:v>1.0423107156462901</c:v>
                </c:pt>
                <c:pt idx="100">
                  <c:v>1.0409412114472101</c:v>
                </c:pt>
                <c:pt idx="101">
                  <c:v>1.04170894326324</c:v>
                </c:pt>
                <c:pt idx="102">
                  <c:v>1.0395359256454699</c:v>
                </c:pt>
                <c:pt idx="103">
                  <c:v>1.03917063520871</c:v>
                </c:pt>
                <c:pt idx="104">
                  <c:v>1.04240102944399</c:v>
                </c:pt>
                <c:pt idx="105">
                  <c:v>1.03941264489626</c:v>
                </c:pt>
                <c:pt idx="106">
                  <c:v>1.0407679029069701</c:v>
                </c:pt>
                <c:pt idx="107">
                  <c:v>1.04054331589073</c:v>
                </c:pt>
                <c:pt idx="108">
                  <c:v>1.0387554465309401</c:v>
                </c:pt>
                <c:pt idx="109">
                  <c:v>1.0399333436025899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CE-40FD-B1DE-E7D7776149A2}"/>
            </c:ext>
          </c:extLst>
        </c:ser>
        <c:ser>
          <c:idx val="1"/>
          <c:order val="1"/>
          <c:tx>
            <c:v>Vidéki vállalatok béraránya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'Varos-videk-5vallalat'!$BS$2:$BS$111</c:f>
              <c:numCache>
                <c:formatCode>General</c:formatCode>
                <c:ptCount val="11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</c:numCache>
            </c:numRef>
          </c:xVal>
          <c:yVal>
            <c:numRef>
              <c:f>'Varos-videk-5vallalat'!$BW$2:$BW$111</c:f>
              <c:numCache>
                <c:formatCode>General</c:formatCode>
                <c:ptCount val="110"/>
                <c:pt idx="0">
                  <c:v>1.07288266125608</c:v>
                </c:pt>
                <c:pt idx="1">
                  <c:v>1.0700960701195701</c:v>
                </c:pt>
                <c:pt idx="2">
                  <c:v>1.0716938153127999</c:v>
                </c:pt>
                <c:pt idx="3">
                  <c:v>1.06905457185694</c:v>
                </c:pt>
                <c:pt idx="4">
                  <c:v>1.0741844447577999</c:v>
                </c:pt>
                <c:pt idx="5">
                  <c:v>1.0726544394533799</c:v>
                </c:pt>
                <c:pt idx="6">
                  <c:v>1.0718010418397299</c:v>
                </c:pt>
                <c:pt idx="7">
                  <c:v>1.07128422521126</c:v>
                </c:pt>
                <c:pt idx="8">
                  <c:v>1.0680818434488999</c:v>
                </c:pt>
                <c:pt idx="9">
                  <c:v>1.0723483669868099</c:v>
                </c:pt>
                <c:pt idx="10">
                  <c:v>1.06915135233531</c:v>
                </c:pt>
                <c:pt idx="11">
                  <c:v>1.06648893551948</c:v>
                </c:pt>
                <c:pt idx="12">
                  <c:v>1.0699033967315099</c:v>
                </c:pt>
                <c:pt idx="13">
                  <c:v>1.0713273899556399</c:v>
                </c:pt>
                <c:pt idx="14">
                  <c:v>1.0707282922644199</c:v>
                </c:pt>
                <c:pt idx="15">
                  <c:v>1.068262409261</c:v>
                </c:pt>
                <c:pt idx="16">
                  <c:v>1.066805519683</c:v>
                </c:pt>
                <c:pt idx="17">
                  <c:v>1.0665309377498999</c:v>
                </c:pt>
                <c:pt idx="18">
                  <c:v>1.07124478755279</c:v>
                </c:pt>
                <c:pt idx="19">
                  <c:v>1.069832015716</c:v>
                </c:pt>
                <c:pt idx="20">
                  <c:v>1.0677897102537901</c:v>
                </c:pt>
                <c:pt idx="21">
                  <c:v>1.0676271892951901</c:v>
                </c:pt>
                <c:pt idx="22">
                  <c:v>1.0685524069538901</c:v>
                </c:pt>
                <c:pt idx="23">
                  <c:v>1.0721021074638299</c:v>
                </c:pt>
                <c:pt idx="24">
                  <c:v>1.0721275845523499</c:v>
                </c:pt>
                <c:pt idx="25">
                  <c:v>1.0640185852196899</c:v>
                </c:pt>
                <c:pt idx="26">
                  <c:v>1.0733380804849999</c:v>
                </c:pt>
                <c:pt idx="27">
                  <c:v>1.07274351908878</c:v>
                </c:pt>
                <c:pt idx="28">
                  <c:v>1.0673747472531701</c:v>
                </c:pt>
                <c:pt idx="29">
                  <c:v>1.0693087169003399</c:v>
                </c:pt>
                <c:pt idx="30">
                  <c:v>1.0709389656894299</c:v>
                </c:pt>
                <c:pt idx="31">
                  <c:v>1.0726692113732901</c:v>
                </c:pt>
                <c:pt idx="32">
                  <c:v>1.0747410710155201</c:v>
                </c:pt>
                <c:pt idx="33">
                  <c:v>1.07334882492399</c:v>
                </c:pt>
                <c:pt idx="34">
                  <c:v>1.07469848423259</c:v>
                </c:pt>
                <c:pt idx="35">
                  <c:v>1.07247980915932</c:v>
                </c:pt>
                <c:pt idx="36">
                  <c:v>1.0689450828971401</c:v>
                </c:pt>
                <c:pt idx="37">
                  <c:v>1.07055040519545</c:v>
                </c:pt>
                <c:pt idx="38">
                  <c:v>1.0743365114708301</c:v>
                </c:pt>
                <c:pt idx="39">
                  <c:v>1.0702994073048</c:v>
                </c:pt>
                <c:pt idx="40">
                  <c:v>1.0731282487793501</c:v>
                </c:pt>
                <c:pt idx="41">
                  <c:v>1.07123700192383</c:v>
                </c:pt>
                <c:pt idx="42">
                  <c:v>1.07191881610824</c:v>
                </c:pt>
                <c:pt idx="43">
                  <c:v>1.0730005316905999</c:v>
                </c:pt>
                <c:pt idx="44">
                  <c:v>1.07043401689664</c:v>
                </c:pt>
                <c:pt idx="45">
                  <c:v>1.0702150774616701</c:v>
                </c:pt>
                <c:pt idx="46">
                  <c:v>1.0714025229122</c:v>
                </c:pt>
                <c:pt idx="47">
                  <c:v>1.0696357448320499</c:v>
                </c:pt>
                <c:pt idx="48">
                  <c:v>1.07004700446621</c:v>
                </c:pt>
                <c:pt idx="49">
                  <c:v>1.0716857208034301</c:v>
                </c:pt>
                <c:pt idx="50">
                  <c:v>1.0686142991686001</c:v>
                </c:pt>
                <c:pt idx="51">
                  <c:v>1.0702977529689399</c:v>
                </c:pt>
                <c:pt idx="52">
                  <c:v>1.0679278816833599</c:v>
                </c:pt>
                <c:pt idx="53">
                  <c:v>1.0730212524588301</c:v>
                </c:pt>
                <c:pt idx="54">
                  <c:v>1.0703054443258799</c:v>
                </c:pt>
                <c:pt idx="55">
                  <c:v>1.0767397788684401</c:v>
                </c:pt>
                <c:pt idx="56">
                  <c:v>1.06644772479193</c:v>
                </c:pt>
                <c:pt idx="57">
                  <c:v>1.07340864354099</c:v>
                </c:pt>
                <c:pt idx="58">
                  <c:v>1.0722063368179799</c:v>
                </c:pt>
                <c:pt idx="59">
                  <c:v>1.06718013289348</c:v>
                </c:pt>
                <c:pt idx="60">
                  <c:v>1.07400964471787</c:v>
                </c:pt>
                <c:pt idx="61">
                  <c:v>1.07339952810655</c:v>
                </c:pt>
                <c:pt idx="62">
                  <c:v>1.0690033988649901</c:v>
                </c:pt>
                <c:pt idx="63">
                  <c:v>1.0704060651283001</c:v>
                </c:pt>
                <c:pt idx="64">
                  <c:v>1.07066130676931</c:v>
                </c:pt>
                <c:pt idx="65">
                  <c:v>1.0695484189128199</c:v>
                </c:pt>
                <c:pt idx="66">
                  <c:v>1.0725110248281999</c:v>
                </c:pt>
                <c:pt idx="67">
                  <c:v>1.07105688434021</c:v>
                </c:pt>
                <c:pt idx="68">
                  <c:v>1.07267560915586</c:v>
                </c:pt>
                <c:pt idx="69">
                  <c:v>1.06912215821149</c:v>
                </c:pt>
                <c:pt idx="70">
                  <c:v>1.0714365456795101</c:v>
                </c:pt>
                <c:pt idx="71">
                  <c:v>1.0689552321420901</c:v>
                </c:pt>
                <c:pt idx="72">
                  <c:v>1.0731576833462799</c:v>
                </c:pt>
                <c:pt idx="73">
                  <c:v>1.07129921650571</c:v>
                </c:pt>
                <c:pt idx="74">
                  <c:v>1.06792096257243</c:v>
                </c:pt>
                <c:pt idx="75">
                  <c:v>1.0718004860177399</c:v>
                </c:pt>
                <c:pt idx="76">
                  <c:v>1.07008568083017</c:v>
                </c:pt>
                <c:pt idx="77">
                  <c:v>1.0707587571447901</c:v>
                </c:pt>
                <c:pt idx="78">
                  <c:v>1.06850163227811</c:v>
                </c:pt>
                <c:pt idx="79">
                  <c:v>1.06897727240299</c:v>
                </c:pt>
                <c:pt idx="80">
                  <c:v>1.0642312003127099</c:v>
                </c:pt>
                <c:pt idx="81">
                  <c:v>1.06612809349468</c:v>
                </c:pt>
                <c:pt idx="82">
                  <c:v>1.06458636759452</c:v>
                </c:pt>
                <c:pt idx="83">
                  <c:v>1.0676287910705899</c:v>
                </c:pt>
                <c:pt idx="84">
                  <c:v>1.06171318389636</c:v>
                </c:pt>
                <c:pt idx="85">
                  <c:v>1.0629024084819201</c:v>
                </c:pt>
                <c:pt idx="86">
                  <c:v>1.0671120892399399</c:v>
                </c:pt>
                <c:pt idx="87">
                  <c:v>1.0628493371832699</c:v>
                </c:pt>
                <c:pt idx="88">
                  <c:v>1.0683804115375699</c:v>
                </c:pt>
                <c:pt idx="89">
                  <c:v>1.064528040066</c:v>
                </c:pt>
                <c:pt idx="90">
                  <c:v>1.06146724741223</c:v>
                </c:pt>
                <c:pt idx="91">
                  <c:v>1.06187469424939</c:v>
                </c:pt>
                <c:pt idx="92">
                  <c:v>1.0610415150392001</c:v>
                </c:pt>
                <c:pt idx="93">
                  <c:v>1.06353776377292</c:v>
                </c:pt>
                <c:pt idx="94">
                  <c:v>1.0609357477561501</c:v>
                </c:pt>
                <c:pt idx="95">
                  <c:v>1.05990481369754</c:v>
                </c:pt>
                <c:pt idx="96">
                  <c:v>1.0603486347069699</c:v>
                </c:pt>
                <c:pt idx="97">
                  <c:v>1.0609791120177801</c:v>
                </c:pt>
                <c:pt idx="98">
                  <c:v>1.06063166356803</c:v>
                </c:pt>
                <c:pt idx="99">
                  <c:v>1.0606969266574</c:v>
                </c:pt>
                <c:pt idx="100">
                  <c:v>1.06045090403511</c:v>
                </c:pt>
                <c:pt idx="101">
                  <c:v>1.0617483211808201</c:v>
                </c:pt>
                <c:pt idx="102">
                  <c:v>1.0604980328917599</c:v>
                </c:pt>
                <c:pt idx="103">
                  <c:v>1.0609338072644601</c:v>
                </c:pt>
                <c:pt idx="104">
                  <c:v>1.059102822012</c:v>
                </c:pt>
                <c:pt idx="105">
                  <c:v>1.0608438159448399</c:v>
                </c:pt>
                <c:pt idx="106">
                  <c:v>1.0579398644361</c:v>
                </c:pt>
                <c:pt idx="107">
                  <c:v>1.0597727361925999</c:v>
                </c:pt>
                <c:pt idx="108">
                  <c:v>1.06022891425125</c:v>
                </c:pt>
                <c:pt idx="109">
                  <c:v>1.06104955013743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CE-40FD-B1DE-E7D777614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1546655"/>
        <c:axId val="1231553727"/>
      </c:scatterChart>
      <c:valAx>
        <c:axId val="1231546655"/>
        <c:scaling>
          <c:orientation val="maxMin"/>
          <c:max val="20"/>
          <c:min val="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 sz="1800"/>
                  <a:t>Városi és vidéki vállalatok távolsága</a:t>
                </a:r>
              </a:p>
            </c:rich>
          </c:tx>
          <c:layout>
            <c:manualLayout>
              <c:xMode val="edge"/>
              <c:yMode val="edge"/>
              <c:x val="0.37069124375981127"/>
              <c:y val="0.940783468269766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231553727"/>
        <c:crosses val="autoZero"/>
        <c:crossBetween val="midCat"/>
      </c:valAx>
      <c:valAx>
        <c:axId val="12315537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 sz="1800"/>
                  <a:t>Bérarány</a:t>
                </a:r>
              </a:p>
            </c:rich>
          </c:tx>
          <c:layout>
            <c:manualLayout>
              <c:xMode val="edge"/>
              <c:yMode val="edge"/>
              <c:x val="6.839669617029664E-3"/>
              <c:y val="0.38437088672685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231546655"/>
        <c:crosses val="max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66982751555998"/>
          <c:y val="0.10450649152025972"/>
          <c:w val="0.19935137618854928"/>
          <c:h val="7.66725689265771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314565</xdr:colOff>
      <xdr:row>575</xdr:row>
      <xdr:rowOff>137834</xdr:rowOff>
    </xdr:from>
    <xdr:to>
      <xdr:col>68</xdr:col>
      <xdr:colOff>45141</xdr:colOff>
      <xdr:row>619</xdr:row>
      <xdr:rowOff>73879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57EAFE9-FDEC-42A3-BE12-91D78F01C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45</xdr:col>
      <xdr:colOff>149679</xdr:colOff>
      <xdr:row>624</xdr:row>
      <xdr:rowOff>54429</xdr:rowOff>
    </xdr:from>
    <xdr:to>
      <xdr:col>68</xdr:col>
      <xdr:colOff>204107</xdr:colOff>
      <xdr:row>663</xdr:row>
      <xdr:rowOff>95250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7970915B-5FD1-4F31-954D-57A911DEF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41</xdr:col>
      <xdr:colOff>358589</xdr:colOff>
      <xdr:row>81</xdr:row>
      <xdr:rowOff>145676</xdr:rowOff>
    </xdr:from>
    <xdr:ext cx="1848970" cy="1187824"/>
    <xdr:sp macro="" textlink="">
      <xdr:nvSpPr>
        <xdr:cNvPr id="5" name="Szövegdoboz 4">
          <a:extLst>
            <a:ext uri="{FF2B5EF4-FFF2-40B4-BE49-F238E27FC236}">
              <a16:creationId xmlns:a16="http://schemas.microsoft.com/office/drawing/2014/main" id="{54782AA6-F340-47FD-9C28-6D6A4E1FCE15}"/>
            </a:ext>
          </a:extLst>
        </xdr:cNvPr>
        <xdr:cNvSpPr txBox="1"/>
      </xdr:nvSpPr>
      <xdr:spPr>
        <a:xfrm>
          <a:off x="43848618" y="15576176"/>
          <a:ext cx="1848970" cy="11878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hu-HU" sz="1100"/>
        </a:p>
      </xdr:txBody>
    </xdr:sp>
    <xdr:clientData/>
  </xdr:oneCellAnchor>
  <xdr:twoCellAnchor>
    <xdr:from>
      <xdr:col>41</xdr:col>
      <xdr:colOff>145676</xdr:colOff>
      <xdr:row>81</xdr:row>
      <xdr:rowOff>100851</xdr:rowOff>
    </xdr:from>
    <xdr:to>
      <xdr:col>46</xdr:col>
      <xdr:colOff>448234</xdr:colOff>
      <xdr:row>85</xdr:row>
      <xdr:rowOff>44822</xdr:rowOff>
    </xdr:to>
    <xdr:sp macro="" textlink="">
      <xdr:nvSpPr>
        <xdr:cNvPr id="3073" name="Text Box 1">
          <a:extLst>
            <a:ext uri="{FF2B5EF4-FFF2-40B4-BE49-F238E27FC236}">
              <a16:creationId xmlns:a16="http://schemas.microsoft.com/office/drawing/2014/main" id="{8A2C0377-8FA6-4A8C-A902-3DA35C9D2102}"/>
            </a:ext>
          </a:extLst>
        </xdr:cNvPr>
        <xdr:cNvSpPr txBox="1">
          <a:spLocks noChangeArrowheads="1"/>
        </xdr:cNvSpPr>
      </xdr:nvSpPr>
      <xdr:spPr bwMode="auto">
        <a:xfrm>
          <a:off x="43635705" y="15531351"/>
          <a:ext cx="3910853" cy="70597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hu-HU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Itt van egyensúly, mert a vállalatok közvetlen egymás mellett vannak, de ez az egyensúly nem felel meg a képletnek, hanem a Bertrandi bérverseny egyensúlya.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498153</xdr:colOff>
      <xdr:row>483</xdr:row>
      <xdr:rowOff>9168</xdr:rowOff>
    </xdr:from>
    <xdr:to>
      <xdr:col>60</xdr:col>
      <xdr:colOff>473413</xdr:colOff>
      <xdr:row>523</xdr:row>
      <xdr:rowOff>77203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9F5045E8-D63B-4985-9225-C657BCC751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428625</xdr:colOff>
      <xdr:row>9</xdr:row>
      <xdr:rowOff>8332</xdr:rowOff>
    </xdr:from>
    <xdr:to>
      <xdr:col>84</xdr:col>
      <xdr:colOff>504825</xdr:colOff>
      <xdr:row>36</xdr:row>
      <xdr:rowOff>133349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A75EA67-DAA4-4864-BFDA-868B9564E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76</xdr:col>
      <xdr:colOff>123265</xdr:colOff>
      <xdr:row>443</xdr:row>
      <xdr:rowOff>190499</xdr:rowOff>
    </xdr:from>
    <xdr:to>
      <xdr:col>94</xdr:col>
      <xdr:colOff>89647</xdr:colOff>
      <xdr:row>487</xdr:row>
      <xdr:rowOff>56029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DD745F39-83E2-4EB4-819B-645896A1B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76</xdr:col>
      <xdr:colOff>145676</xdr:colOff>
      <xdr:row>488</xdr:row>
      <xdr:rowOff>12325</xdr:rowOff>
    </xdr:from>
    <xdr:to>
      <xdr:col>94</xdr:col>
      <xdr:colOff>89646</xdr:colOff>
      <xdr:row>531</xdr:row>
      <xdr:rowOff>56028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82E0A8CE-F0FC-46B3-A05A-CC50EA139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172811</xdr:colOff>
      <xdr:row>449</xdr:row>
      <xdr:rowOff>134710</xdr:rowOff>
    </xdr:from>
    <xdr:to>
      <xdr:col>96</xdr:col>
      <xdr:colOff>492331</xdr:colOff>
      <xdr:row>492</xdr:row>
      <xdr:rowOff>97476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E2913AFF-9A6D-4CB4-B6F6-801E2128E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73</xdr:col>
      <xdr:colOff>185551</xdr:colOff>
      <xdr:row>217</xdr:row>
      <xdr:rowOff>51955</xdr:rowOff>
    </xdr:from>
    <xdr:to>
      <xdr:col>89</xdr:col>
      <xdr:colOff>116278</xdr:colOff>
      <xdr:row>255</xdr:row>
      <xdr:rowOff>112135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A4298587-EFE4-4AFF-B4A4-69B6D675B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75</xdr:col>
      <xdr:colOff>414616</xdr:colOff>
      <xdr:row>1</xdr:row>
      <xdr:rowOff>134470</xdr:rowOff>
    </xdr:from>
    <xdr:to>
      <xdr:col>94</xdr:col>
      <xdr:colOff>78439</xdr:colOff>
      <xdr:row>41</xdr:row>
      <xdr:rowOff>44823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2182B281-2D4C-4EEA-81A4-4CD2BD974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75</xdr:col>
      <xdr:colOff>405092</xdr:colOff>
      <xdr:row>41</xdr:row>
      <xdr:rowOff>136430</xdr:rowOff>
    </xdr:from>
    <xdr:to>
      <xdr:col>94</xdr:col>
      <xdr:colOff>44824</xdr:colOff>
      <xdr:row>81</xdr:row>
      <xdr:rowOff>44823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CBAC0303-0650-4735-BB5F-CC337B5FF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75</xdr:col>
      <xdr:colOff>445993</xdr:colOff>
      <xdr:row>82</xdr:row>
      <xdr:rowOff>46783</xdr:rowOff>
    </xdr:from>
    <xdr:to>
      <xdr:col>94</xdr:col>
      <xdr:colOff>89646</xdr:colOff>
      <xdr:row>121</xdr:row>
      <xdr:rowOff>123264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B04256C7-2335-432E-ADD5-6EFF9993C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EF6C5F-878D-4C43-81C0-17E3D81E8ACF}" name="Modell_vol30_Hotelling_table" displayName="Modell_vol30_Hotelling_table" ref="A1:AB321" totalsRowShown="0">
  <autoFilter ref="A1:AB321" xr:uid="{4CEF6C5F-878D-4C43-81C0-17E3D81E8ACF}"/>
  <sortState xmlns:xlrd2="http://schemas.microsoft.com/office/spreadsheetml/2017/richdata2" ref="A2:AB321">
    <sortCondition ref="A1:A321"/>
  </sortState>
  <tableColumns count="28">
    <tableColumn id="1" xr3:uid="{5B4968BE-56B9-415E-99E1-9955A8C4EA06}" name="[run number]"/>
    <tableColumn id="2" xr3:uid="{5D86334A-7264-4114-B0F4-C36CB117C083}" name="rules" dataDxfId="3978"/>
    <tableColumn id="3" xr3:uid="{CC67753A-EDA5-44BC-9617-E81212AEF220}" name="distance-calculation" dataDxfId="3977"/>
    <tableColumn id="4" xr3:uid="{19FA66C5-C52A-4C1E-8012-C1EB767986A2}" name="Market-shape" dataDxfId="3976"/>
    <tableColumn id="5" xr3:uid="{D51B0559-68E7-4781-8C5C-D2206B99CB59}" name="Starting-locations" dataDxfId="3975"/>
    <tableColumn id="6" xr3:uid="{F30B50C5-F6F8-4416-9D57-ECECCB5CE334}" name="distribution" dataDxfId="3974"/>
    <tableColumn id="7" xr3:uid="{87C49AF4-B463-4DD4-8E92-14D1A2DA40E5}" name="two-groups"/>
    <tableColumn id="8" xr3:uid="{D1CA49A3-4CAC-4B81-8F6B-184175B22E57}" name="discrimination"/>
    <tableColumn id="9" xr3:uid="{44C58FDF-6A60-49BC-A7D6-CD568F28952D}" name="efficiency"/>
    <tableColumn id="10" xr3:uid="{350EAEA9-9BE1-495C-B56C-889534402948}" name="worker-reservation"/>
    <tableColumn id="11" xr3:uid="{10CE606F-5FF4-46A7-AFD9-5CEB484CDAA1}" name="worker-perturbation"/>
    <tableColumn id="12" xr3:uid="{B61DACEE-8C72-41A7-A926-650BF3BEE908}" name="base-market-price"/>
    <tableColumn id="13" xr3:uid="{8770A5F2-BBA6-4CCC-9B9E-12EC0EC03AF0}" name="Number-of-companies"/>
    <tableColumn id="14" xr3:uid="{C6ED7C30-868C-4BB3-9241-4D55A076915B}" name="reservation-wage"/>
    <tableColumn id="15" xr3:uid="{B8D57AC3-74C7-4BC6-8B72-9C1F60F88EAC}" name="travel-cost-M"/>
    <tableColumn id="16" xr3:uid="{AA646B7F-A11F-4561-8FBC-22283F18257C}" name="travel-cost-F"/>
    <tableColumn id="17" xr3:uid="{7F0BF5D5-3CFC-4A1D-B056-372B8206B43F}" name="starting-wageM"/>
    <tableColumn id="18" xr3:uid="{AE03935C-682B-45F4-B895-815CF5C6C74C}" name="starting-wageF"/>
    <tableColumn id="19" xr3:uid="{4F2BE8F6-5323-4B28-BD24-AFC842B1BE96}" name="efficiency-factor"/>
    <tableColumn id="20" xr3:uid="{314D7414-54F8-41AD-A55F-5DAE070DB371}" name="number-of-efficient-companies"/>
    <tableColumn id="22" xr3:uid="{FA94B4E7-A39E-44C6-BCBD-4B8497DDC8C7}" name="first/last-eff"/>
    <tableColumn id="24" xr3:uid="{01BD713E-CEDC-4ECF-98FE-0F9ED420B8F6}" name="[step]"/>
    <tableColumn id="25" xr3:uid="{CEB28475-19C7-4321-8B63-6B9E156D5097}" name="profit 1" dataDxfId="3973"/>
    <tableColumn id="26" xr3:uid="{24AC00E0-0BBF-4A90-9D2F-6313C1CF51C4}" name="profit 2" dataDxfId="3972"/>
    <tableColumn id="27" xr3:uid="{210ED3BD-0CD1-40CC-B90D-DEFCD8F36273}" name="wage 1" dataDxfId="3971"/>
    <tableColumn id="28" xr3:uid="{EE4A1A95-1B86-4C42-9645-8E8FFC3CA3D0}" name="wage 2" dataDxfId="3970"/>
    <tableColumn id="29" xr3:uid="{4BCADCC9-71CC-499C-886E-512A6B606A5F}" name="xcor 1"/>
    <tableColumn id="30" xr3:uid="{927D117B-16BD-4F79-80BE-405DF8A099F7}" name="xcor 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4D811AA0-095D-40A3-B05A-39275FC1A7DB}" name="Modell_vol30_2_bemutato_Hotelling_kieg_table" displayName="Modell_vol30_2_bemutato_Hotelling_kieg_table" ref="A688:AB778" totalsRowShown="0" headerRowDxfId="3969" dataDxfId="3967" headerRowBorderDxfId="3968">
  <autoFilter ref="A688:AB778" xr:uid="{4D811AA0-095D-40A3-B05A-39275FC1A7DB}"/>
  <sortState xmlns:xlrd2="http://schemas.microsoft.com/office/spreadsheetml/2017/richdata2" ref="A689:AB778">
    <sortCondition ref="A1:A91"/>
  </sortState>
  <tableColumns count="28">
    <tableColumn id="1" xr3:uid="{530E5632-2AB2-4D00-97D2-DCEDD7E99751}" name="[run number]" dataDxfId="3966"/>
    <tableColumn id="2" xr3:uid="{17DD1847-8517-4A9D-B379-11E65033D105}" name="rules" dataDxfId="3965"/>
    <tableColumn id="3" xr3:uid="{D13DE446-7679-415F-B12B-22A45B712917}" name="distance-calculation" dataDxfId="3964"/>
    <tableColumn id="4" xr3:uid="{C18813D4-B26B-4F21-AF51-375F948C1311}" name="Market-shape" dataDxfId="3963"/>
    <tableColumn id="5" xr3:uid="{A53978AA-9854-46B5-BE2C-0EE11A0BBDD9}" name="Starting-locations" dataDxfId="3962"/>
    <tableColumn id="6" xr3:uid="{858B294C-6D25-4536-B8EB-1DA3D58B39A2}" name="distribution" dataDxfId="3961"/>
    <tableColumn id="7" xr3:uid="{304DFBC5-82E2-4243-821E-DD64CE003E0F}" name="two-groups" dataDxfId="3960"/>
    <tableColumn id="8" xr3:uid="{EF07FD0D-061A-4576-9F7E-4C71506DD032}" name="discrimination" dataDxfId="3959"/>
    <tableColumn id="9" xr3:uid="{B8074618-2E0A-49B1-913A-12155335C8C5}" name="efficiency" dataDxfId="3958"/>
    <tableColumn id="10" xr3:uid="{E861845C-25CB-4466-8502-016B07A82322}" name="worker-reservation" dataDxfId="3957"/>
    <tableColumn id="11" xr3:uid="{F290624C-012E-48B9-9ECB-0A8B8A803EE1}" name="worker-perturbation" dataDxfId="3956"/>
    <tableColumn id="12" xr3:uid="{F58DF5C4-3206-4BAE-BAD8-B0BDD6BEF46D}" name="base-market-price" dataDxfId="3955"/>
    <tableColumn id="13" xr3:uid="{33B34A58-AEC8-4FE6-8649-BA81492B26C1}" name="Number-of-companies" dataDxfId="3954"/>
    <tableColumn id="14" xr3:uid="{7914DBB2-CB65-487C-B6DC-34B399DE4620}" name="reservation-wage" dataDxfId="3953"/>
    <tableColumn id="15" xr3:uid="{CCC89C6E-517D-442F-B47A-EAD332FD2322}" name="travel-cost-M" dataDxfId="3952"/>
    <tableColumn id="16" xr3:uid="{1601F6B2-10E0-47EB-A49E-B4D7BFE0A7E9}" name="travel-cost-F" dataDxfId="3951"/>
    <tableColumn id="17" xr3:uid="{0B3CE8AC-D084-4D10-AFFF-32F5C2310977}" name="starting-wageM" dataDxfId="3950"/>
    <tableColumn id="18" xr3:uid="{18294FD7-1993-4173-B8FC-5DB0BE78AF4A}" name="starting-wageF" dataDxfId="3949"/>
    <tableColumn id="19" xr3:uid="{C0C91417-2E84-4E0D-AAC9-67EBB2687A94}" name="efficiency-factor" dataDxfId="3948"/>
    <tableColumn id="20" xr3:uid="{D2D1B15D-F683-4D79-9A19-4A57210D6F61}" name="number-of-efficient-companies" dataDxfId="3947"/>
    <tableColumn id="21" xr3:uid="{80BC9669-6DCF-49B6-9EE1-8E8F03A0EF4D}" name="first/last-eff" dataDxfId="3946"/>
    <tableColumn id="22" xr3:uid="{E1CD5C82-5235-4BA8-98A3-E8267DC7D34E}" name="[step]" dataDxfId="3945"/>
    <tableColumn id="23" xr3:uid="{FD1CEF23-DC29-4606-AA58-28238E07A869}" name="profit 1" dataDxfId="3944"/>
    <tableColumn id="24" xr3:uid="{0AE7640A-DD0F-43B4-A228-B9F58A6DE4CE}" name="profit 2" dataDxfId="3943"/>
    <tableColumn id="25" xr3:uid="{90F63DEA-04B9-435B-BA4F-28634CECE325}" name="wage 1" dataDxfId="3942"/>
    <tableColumn id="26" xr3:uid="{0281ABE8-DF91-4BBD-A34C-4D03CBCBD67C}" name="wage 2" dataDxfId="3941"/>
    <tableColumn id="27" xr3:uid="{185F41AD-D8A3-4D09-BB80-1A1ADEC6930F}" name="xcor 1" dataDxfId="3940"/>
    <tableColumn id="28" xr3:uid="{36B10F5A-A10B-46C1-B3C2-ED68EB83DA9D}" name="xcor 2" dataDxfId="393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BDC37EF-6162-4B2A-8FD6-D1F673F31A87}" name="Modell_vol30_d_Aspermont_table" displayName="Modell_vol30_d_Aspermont_table" ref="A1:AB481" totalsRowShown="0" dataDxfId="3867">
  <autoFilter ref="A1:AB481" xr:uid="{6BDC37EF-6162-4B2A-8FD6-D1F673F31A87}"/>
  <sortState xmlns:xlrd2="http://schemas.microsoft.com/office/spreadsheetml/2017/richdata2" ref="A2:AB321">
    <sortCondition ref="A1:A321"/>
  </sortState>
  <tableColumns count="28">
    <tableColumn id="1" xr3:uid="{F5045261-C20F-4C42-B0EC-58EA0B4F8777}" name="[run number]" dataDxfId="3866"/>
    <tableColumn id="2" xr3:uid="{944860D4-338B-482E-AC0C-ACEA2A1575B1}" name="rules" dataDxfId="3865"/>
    <tableColumn id="3" xr3:uid="{86F7C44D-89BF-4175-A4DF-F88CAB1F9338}" name="distance-calculation" dataDxfId="3864"/>
    <tableColumn id="4" xr3:uid="{F93293D4-DF65-450C-9469-688796D3B637}" name="Market-shape" dataDxfId="3863"/>
    <tableColumn id="5" xr3:uid="{F10CE9F1-8B75-40B7-97B2-ECE399AE34BF}" name="Starting-locations" dataDxfId="3862"/>
    <tableColumn id="6" xr3:uid="{8E199F74-96A4-49AF-8D29-948874D6C0E9}" name="distribution" dataDxfId="3861"/>
    <tableColumn id="7" xr3:uid="{D5F542B7-2A74-4CF0-B626-46E172306D91}" name="two-groups" dataDxfId="3860"/>
    <tableColumn id="8" xr3:uid="{FA7806C2-4956-4B33-84B4-9F67C9F3326B}" name="discrimination" dataDxfId="3859"/>
    <tableColumn id="9" xr3:uid="{1CFA5EF4-6ED9-41F5-850A-E41A3439535C}" name="efficiency" dataDxfId="3858"/>
    <tableColumn id="10" xr3:uid="{5783DA97-5106-46EA-8A5E-AC16207E644A}" name="worker-reservation" dataDxfId="3857"/>
    <tableColumn id="11" xr3:uid="{1520B3CF-5717-4624-BCAF-D5A8253EA561}" name="worker-perturbation" dataDxfId="3856"/>
    <tableColumn id="12" xr3:uid="{AA14DF04-37E7-4AE4-8EB6-BF86B0785928}" name="base-market-price" dataDxfId="3855"/>
    <tableColumn id="13" xr3:uid="{3FBFC201-B3C1-442B-9A71-D0E1C2F0C91F}" name="Number-of-companies" dataDxfId="3854"/>
    <tableColumn id="14" xr3:uid="{80D009AC-9AB5-40DB-9BC5-C3339524F619}" name="reservation-wage" dataDxfId="3853"/>
    <tableColumn id="15" xr3:uid="{C36FCFDC-CB6B-43C9-AE21-1D7DCBC0A16D}" name="travel-cost-M" dataDxfId="3852"/>
    <tableColumn id="16" xr3:uid="{394008FE-27CA-4ED4-B391-9A1D3BE45CC4}" name="travel-cost-F" dataDxfId="3851"/>
    <tableColumn id="17" xr3:uid="{D7602C43-3EE8-428A-A3C9-C2D071B1B048}" name="starting-wageM" dataDxfId="3850"/>
    <tableColumn id="18" xr3:uid="{DAA451CC-06DC-4737-9078-30ECBD18B564}" name="starting-wageF" dataDxfId="3849"/>
    <tableColumn id="19" xr3:uid="{809079FA-7E25-487F-9BBE-78F025BF6937}" name="efficiency-factor" dataDxfId="3848"/>
    <tableColumn id="20" xr3:uid="{16DFC210-C0B1-4344-8731-9B07B9805D79}" name="number-of-efficient-companies" dataDxfId="3847"/>
    <tableColumn id="22" xr3:uid="{AB68FFA1-1F31-4902-B490-0DC14472FF1B}" name="first/last-eff" dataDxfId="3846"/>
    <tableColumn id="24" xr3:uid="{EE414245-62BE-4FEC-9342-F29E6F29CFEB}" name="[step]" dataDxfId="3845"/>
    <tableColumn id="25" xr3:uid="{5C7BC645-0150-4DEB-9947-7F148054B3A8}" name="profit 1" dataDxfId="3844"/>
    <tableColumn id="26" xr3:uid="{D78E28C3-E623-401F-B2EF-91A300790FCC}" name="profit 2" dataDxfId="3843"/>
    <tableColumn id="27" xr3:uid="{DF4675A0-C971-4FDE-85E7-1BEA362DA328}" name="wage 1" dataDxfId="3842"/>
    <tableColumn id="28" xr3:uid="{67043F7B-EA18-4073-A917-97382BCBFF6C}" name="wage 2" dataDxfId="3841"/>
    <tableColumn id="29" xr3:uid="{7416A91A-1D5B-4ABF-AE29-FCF0D968CD86}" name="xcor 1" dataDxfId="3840"/>
    <tableColumn id="30" xr3:uid="{B3C74176-4956-4786-8501-47D2CEBD7439}" name="xcor 2" dataDxfId="383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0023447-11C3-4365-B548-E52BEB8B873A}" name="Modell_vol30_2_bemutato_Lerner_Singer_Smithies4_table" displayName="Modell_vol30_2_bemutato_Lerner_Singer_Smithies4_table" ref="A1:AC241" totalsRowShown="0" dataDxfId="3570">
  <autoFilter ref="A1:AC241" xr:uid="{FC71EB60-6160-41B8-9C94-74404F26DF07}"/>
  <sortState xmlns:xlrd2="http://schemas.microsoft.com/office/spreadsheetml/2017/richdata2" ref="A2:AC241">
    <sortCondition ref="A1:A241"/>
  </sortState>
  <tableColumns count="29">
    <tableColumn id="1" xr3:uid="{57C2B262-5A9A-4EF5-9971-0FAE682F936F}" name="[run number]" dataDxfId="3569"/>
    <tableColumn id="2" xr3:uid="{F77C7801-AED3-4AE2-858D-CC4FF06BDCC4}" name="rules" dataDxfId="3568"/>
    <tableColumn id="3" xr3:uid="{7B0AF4D6-2C6C-4D17-9D5C-76E8C45F7455}" name="distance-calculation" dataDxfId="3567"/>
    <tableColumn id="4" xr3:uid="{C450687E-82E2-4855-9862-D203C81207FE}" name="Market-shape" dataDxfId="3566"/>
    <tableColumn id="5" xr3:uid="{13F9704C-5E3C-49F0-8F11-41579376979C}" name="Starting-locations" dataDxfId="3565"/>
    <tableColumn id="6" xr3:uid="{3BAC0F08-A9FA-403E-BF76-019DEED43076}" name="distribution" dataDxfId="3564"/>
    <tableColumn id="7" xr3:uid="{BFCE7E6F-0341-4353-86D6-9191697D81C3}" name="two-groups" dataDxfId="3563"/>
    <tableColumn id="8" xr3:uid="{56B64900-588C-4A4F-A5B5-BC2183076549}" name="discrimination" dataDxfId="3562"/>
    <tableColumn id="9" xr3:uid="{91C9BF9D-2912-46C3-86A6-5A8FD43B8E61}" name="efficiency" dataDxfId="3561"/>
    <tableColumn id="10" xr3:uid="{6D76BD76-D00F-4277-898C-15EFEE2CE292}" name="worker-reservation" dataDxfId="3560"/>
    <tableColumn id="11" xr3:uid="{F24438F5-735A-4C52-BED4-225C82AA261E}" name="worker-perturbation" dataDxfId="3559"/>
    <tableColumn id="12" xr3:uid="{D93A7D0A-640B-46EE-B68E-13B9E3B799DD}" name="base-market-price" dataDxfId="3558"/>
    <tableColumn id="13" xr3:uid="{32100F9A-9802-4CFF-8454-5454F39A32A0}" name="Number-of-companies" dataDxfId="3557"/>
    <tableColumn id="14" xr3:uid="{48B4EA02-0E12-4CDF-BBF9-2F34A81133DC}" name="reservation-wage" dataDxfId="3556"/>
    <tableColumn id="15" xr3:uid="{873A985C-EAE3-4754-BE71-ED7065969267}" name="travel-cost-M" dataDxfId="3555"/>
    <tableColumn id="16" xr3:uid="{BF39FAD5-557A-420A-ADB0-99635062F2FA}" name="travel-cost-F" dataDxfId="3554"/>
    <tableColumn id="17" xr3:uid="{158F4401-9E01-4DF2-A8CA-9896CD1B51A0}" name="starting-wageM" dataDxfId="3553"/>
    <tableColumn id="18" xr3:uid="{653882C2-9F6C-42B7-A6ED-C5B39F79CBC7}" name="starting-wageF" dataDxfId="3552"/>
    <tableColumn id="19" xr3:uid="{C9C3F33A-A84A-46BB-8792-D0D4231335E3}" name="efficiency-factor" dataDxfId="3551"/>
    <tableColumn id="20" xr3:uid="{E02D9FA3-CDCC-4A09-8092-F142B3E302B9}" name="number-of-efficient-companies" dataDxfId="3550"/>
    <tableColumn id="21" xr3:uid="{6E4E67E6-D279-4411-B34E-FD306A3278EC}" name="first/last-eff" dataDxfId="3549"/>
    <tableColumn id="22" xr3:uid="{D681E848-2F38-4A14-BF32-DA7FD44D17E5}" name="[step]" dataDxfId="3548"/>
    <tableColumn id="23" xr3:uid="{52CDD8B4-1516-4CA8-91FF-C2CCBE7D8252}" name="profit 1" dataDxfId="3547"/>
    <tableColumn id="24" xr3:uid="{1101740F-77A1-48F6-AFE6-B7B05B9674F3}" name="profit 2" dataDxfId="3546"/>
    <tableColumn id="25" xr3:uid="{8A4989B0-A9AC-4FAB-B343-77D86C53BAEE}" name="wage 1" dataDxfId="3545"/>
    <tableColumn id="26" xr3:uid="{914C5886-3367-4309-A4CC-809F4C51BCF3}" name="wage 2" dataDxfId="3544"/>
    <tableColumn id="27" xr3:uid="{3B5E0ED4-11B0-4F97-B0A8-0BE0811B75C0}" name="xcor 1" dataDxfId="3543"/>
    <tableColumn id="28" xr3:uid="{E6431227-EE66-4602-AB46-7C30B311C2D8}" name="xcor 2" dataDxfId="3542"/>
    <tableColumn id="29" xr3:uid="{DE258B93-F6CF-4594-804C-764D82219A85}" name="employment-rate" dataDxfId="354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E085FDA-A95E-4A04-AD20-8387C2942E54}" name="Modell_vol30_2_bemutato_Lerner_Singer_Smithies5_table" displayName="Modell_vol30_2_bemutato_Lerner_Singer_Smithies5_table" ref="A244:AC664" totalsRowShown="0">
  <autoFilter ref="A244:AC664" xr:uid="{0E085FDA-A95E-4A04-AD20-8387C2942E54}"/>
  <sortState xmlns:xlrd2="http://schemas.microsoft.com/office/spreadsheetml/2017/richdata2" ref="A245:AC664">
    <sortCondition ref="A1:A421"/>
  </sortState>
  <tableColumns count="29">
    <tableColumn id="1" xr3:uid="{75FF2D47-5F63-424B-9429-9B65E37BAD67}" name="[run number]"/>
    <tableColumn id="2" xr3:uid="{85606360-3546-433C-9655-7B4D5749EA0C}" name="rules" dataDxfId="3540"/>
    <tableColumn id="3" xr3:uid="{3C98612F-30C5-46A7-93B2-3FB343D88E43}" name="distance-calculation" dataDxfId="3539"/>
    <tableColumn id="4" xr3:uid="{C862E8AE-6E61-4EAD-A907-4F191E998619}" name="Market-shape" dataDxfId="3538"/>
    <tableColumn id="5" xr3:uid="{F3D5CC3B-8373-405F-B0E1-04A029BE8052}" name="Starting-locations" dataDxfId="3537"/>
    <tableColumn id="6" xr3:uid="{E5EBEEBF-D7D5-45F5-AD40-5D180E1F40BA}" name="distribution" dataDxfId="3536"/>
    <tableColumn id="7" xr3:uid="{8515C9EE-E974-47C3-AC19-D7593F5DFF40}" name="two-groups"/>
    <tableColumn id="8" xr3:uid="{00C39647-BE93-4FBC-8F32-738378D54F03}" name="discrimination"/>
    <tableColumn id="9" xr3:uid="{BD571D2C-18FB-4DE0-BBF8-04CE17E381CA}" name="efficiency"/>
    <tableColumn id="10" xr3:uid="{08E0C428-8F0D-41A4-8CB1-F5C8EFDA973A}" name="worker-reservation"/>
    <tableColumn id="11" xr3:uid="{8683F317-1D9A-41B8-8F54-F7BE5E78A1E6}" name="worker-perturbation"/>
    <tableColumn id="12" xr3:uid="{061899F7-090C-4AAA-8F00-DF80CEE297BE}" name="base-market-price"/>
    <tableColumn id="13" xr3:uid="{114A99A6-0EA2-4678-A4E5-F32AB2477B45}" name="Number-of-companies"/>
    <tableColumn id="14" xr3:uid="{EE30C870-8F26-430E-AD64-6883E9B94C19}" name="reservation-wage"/>
    <tableColumn id="15" xr3:uid="{B881FE39-3BE7-448E-818C-7B81974E9FF7}" name="travel-cost-M" dataDxfId="3535"/>
    <tableColumn id="16" xr3:uid="{391B8EA7-77B2-47DC-8996-F744DC172CBC}" name="travel-cost-F"/>
    <tableColumn id="17" xr3:uid="{C0F47F05-F45B-4F68-AE6C-C649D89CC865}" name="starting-wageM"/>
    <tableColumn id="18" xr3:uid="{CEBAB1B8-5926-43FA-8004-FC2F86C33937}" name="starting-wageF"/>
    <tableColumn id="19" xr3:uid="{B2EAC178-D100-4ED8-B1C9-78D1C38C6BB8}" name="efficiency-factor"/>
    <tableColumn id="20" xr3:uid="{A8087D7A-06B9-4196-B357-4369F667660B}" name="number-of-efficient-companies"/>
    <tableColumn id="21" xr3:uid="{086585FA-278B-442F-B1F7-503468886BFF}" name="first/last-eff"/>
    <tableColumn id="22" xr3:uid="{8A454435-ED17-4360-8D25-5960EEAB702E}" name="[step]"/>
    <tableColumn id="23" xr3:uid="{283D153C-50C5-4DB3-8606-8FC0F82FE811}" name="profit 1" dataDxfId="3534"/>
    <tableColumn id="24" xr3:uid="{4C2098AD-BCE8-413C-AE53-5F4085872020}" name="profit 2" dataDxfId="3533"/>
    <tableColumn id="25" xr3:uid="{8077E077-8BC1-428C-951E-A5FB7D2EA6FF}" name="wage 1" dataDxfId="3532"/>
    <tableColumn id="26" xr3:uid="{506B4D44-BD35-40A7-B3D2-BB5ECE8FDD0A}" name="wage 2" dataDxfId="3531"/>
    <tableColumn id="27" xr3:uid="{7D5F674A-5C3C-4037-9D73-E41D8EBE675F}" name="xcor 1"/>
    <tableColumn id="28" xr3:uid="{C52BFAC2-FF1C-4ECE-9AB7-F5C0C583F89F}" name="xcor 2"/>
    <tableColumn id="29" xr3:uid="{D759E32F-CE4A-4C99-A7A5-081F42189387}" name="employment-rate" dataDxfId="353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D6990C47-7A37-46CB-BEA8-81DA293FAC3F}" name="Modell_vol30_2_bemutato_Eaton_Lipsey_line_table" displayName="Modell_vol30_2_bemutato_Eaton_Lipsey_line_table" ref="A1:Z101" totalsRowShown="0" dataDxfId="3498">
  <autoFilter ref="A1:Z101" xr:uid="{22F003FD-9B5F-4993-B5F4-FC3E2DDD54EE}"/>
  <sortState xmlns:xlrd2="http://schemas.microsoft.com/office/spreadsheetml/2017/richdata2" ref="A2:Z101">
    <sortCondition ref="A1:A101"/>
  </sortState>
  <tableColumns count="26">
    <tableColumn id="1" xr3:uid="{8C5F5368-2FD4-4412-A8DC-CCCE2254EDDA}" name="[run number]" dataDxfId="3497"/>
    <tableColumn id="2" xr3:uid="{0803BC2E-7A8D-40FE-B87C-8E45814069B1}" name="rules" dataDxfId="3496"/>
    <tableColumn id="3" xr3:uid="{F19DE224-ED87-43CA-B28D-2ACFDFDB1CE1}" name="distance-calculation" dataDxfId="3495"/>
    <tableColumn id="4" xr3:uid="{049B24FE-B629-4AAA-BBDA-995FCAE7335C}" name="Market-shape" dataDxfId="3494"/>
    <tableColumn id="5" xr3:uid="{C3E66DA5-A576-406D-982D-8275829A4159}" name="Starting-locations" dataDxfId="3493"/>
    <tableColumn id="6" xr3:uid="{CCEA8F18-CC7A-4B4E-9036-EAAE45D2744E}" name="distribution" dataDxfId="3492"/>
    <tableColumn id="7" xr3:uid="{1EDD656F-661F-4BA3-BF72-58F48778CADF}" name="two-groups" dataDxfId="3491"/>
    <tableColumn id="8" xr3:uid="{54C784C5-2F78-4393-9180-A2C283BEE598}" name="discrimination" dataDxfId="3490"/>
    <tableColumn id="9" xr3:uid="{8B1C8413-43DE-4BA7-8074-933BE0A0CB33}" name="efficiency" dataDxfId="3489"/>
    <tableColumn id="10" xr3:uid="{06DA3903-8E0F-4E52-8EA1-E50E8FF4DB42}" name="worker-reservation" dataDxfId="3488"/>
    <tableColumn id="11" xr3:uid="{B4E6E4F5-33B2-47FE-AFEC-BFE9F52720AA}" name="worker-perturbation" dataDxfId="3487"/>
    <tableColumn id="12" xr3:uid="{DE77EBD8-2292-460E-B55F-41009C723FC4}" name="base-market-price" dataDxfId="3486"/>
    <tableColumn id="13" xr3:uid="{E378C100-C69C-46F2-BC47-DF40517362DA}" name="Number-of-companies" dataDxfId="3485"/>
    <tableColumn id="14" xr3:uid="{909BCBF4-70CF-42F3-BA77-EE9366DC2F82}" name="reservation-wage" dataDxfId="3484"/>
    <tableColumn id="15" xr3:uid="{2DB86C14-1088-4A52-9EAD-9A43F70E806A}" name="travel-cost-M" dataDxfId="3483"/>
    <tableColumn id="16" xr3:uid="{5C06C79D-75F6-4ABD-BC8B-0880B6FF5D5A}" name="travel-cost-F" dataDxfId="3482"/>
    <tableColumn id="17" xr3:uid="{397A47D5-C56D-4323-9C20-72857F24C490}" name="starting-wageM" dataDxfId="3481"/>
    <tableColumn id="18" xr3:uid="{D7ABF49D-6912-4B04-8024-3FEC789B0F74}" name="starting-wageF" dataDxfId="3480"/>
    <tableColumn id="19" xr3:uid="{0242D480-E190-4F16-B0EB-55AA1F416DB2}" name="efficiency-factor" dataDxfId="3479"/>
    <tableColumn id="20" xr3:uid="{42D040CE-D155-4D57-8323-54C4B547E3C0}" name="number-of-efficient-companies" dataDxfId="3478"/>
    <tableColumn id="21" xr3:uid="{B652BF33-6B4A-4614-9766-546099B98AD9}" name="first/last-eff" dataDxfId="3477"/>
    <tableColumn id="22" xr3:uid="{319322C5-EDC9-483A-B5BD-BBE64B81CBAE}" name="[step]" dataDxfId="3476"/>
    <tableColumn id="23" xr3:uid="{D2AD843D-2A1D-42D0-A8EE-7A483D45C4BB}" name="profit 1" dataDxfId="3475"/>
    <tableColumn id="24" xr3:uid="{3527DFFD-8217-429F-BEC8-233D0D610A34}" name="profit 2" dataDxfId="3474"/>
    <tableColumn id="25" xr3:uid="{4FB40172-5307-4DC7-90B1-7C81937FF203}" name="xcor 1" dataDxfId="3473"/>
    <tableColumn id="26" xr3:uid="{6F763FA1-781C-4494-B41E-143527F1BDC8}" name="xcor 2" dataDxfId="347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1A41336-B595-4461-9CF0-54FD4E8AC35F}" name="Modell_vol30_2_bemutato_Eaton_Lipsey_line_perturbed_table20" displayName="Modell_vol30_2_bemutato_Eaton_Lipsey_line_perturbed_table20" ref="A104:Z204" totalsRowShown="0">
  <autoFilter ref="A104:Z204" xr:uid="{B03A8F17-BEB1-44D2-83A6-6452E42C40AA}"/>
  <sortState xmlns:xlrd2="http://schemas.microsoft.com/office/spreadsheetml/2017/richdata2" ref="A105:Z204">
    <sortCondition ref="A1:A101"/>
  </sortState>
  <tableColumns count="26">
    <tableColumn id="1" xr3:uid="{2A22B931-9BDB-4AC2-B43B-9C0A1B8C5A97}" name="[run number]"/>
    <tableColumn id="2" xr3:uid="{3641CB3F-1BFF-40F6-9459-D1C3BC5007B8}" name="rules" dataDxfId="3471"/>
    <tableColumn id="3" xr3:uid="{4E20D2AB-B981-44CE-8A55-502ECA279E50}" name="distance-calculation" dataDxfId="3470"/>
    <tableColumn id="4" xr3:uid="{33F26539-0944-47DB-BD99-BA4301E499CD}" name="Market-shape" dataDxfId="3469"/>
    <tableColumn id="5" xr3:uid="{1F9C01A1-32D3-4240-9C15-6FB7B72BF2C6}" name="Starting-locations" dataDxfId="3468"/>
    <tableColumn id="6" xr3:uid="{6680C726-D245-424A-95F2-89395306BF46}" name="distribution" dataDxfId="3467"/>
    <tableColumn id="7" xr3:uid="{59B798EC-857C-4194-AA35-DC6D581038FA}" name="two-groups"/>
    <tableColumn id="8" xr3:uid="{5834BF70-0637-468E-9B96-A687B78C0336}" name="discrimination"/>
    <tableColumn id="9" xr3:uid="{4886590D-8B41-4E2A-8724-3CB1C751A4EC}" name="efficiency"/>
    <tableColumn id="10" xr3:uid="{03C8996C-0B8A-4245-A984-235DEB82FF95}" name="worker-reservation"/>
    <tableColumn id="11" xr3:uid="{5A0F4768-C3E0-4884-A078-02BC1BCED860}" name="worker-perturbation"/>
    <tableColumn id="12" xr3:uid="{94D69A16-1C06-4FB1-9D1E-C69CFEFAAAAF}" name="base-market-price"/>
    <tableColumn id="13" xr3:uid="{FC6DB42C-032A-4F5E-BEAD-654AC79480F3}" name="Number-of-companies"/>
    <tableColumn id="14" xr3:uid="{AEB0A893-84C7-421D-8C3F-66B43D3BE70C}" name="reservation-wage"/>
    <tableColumn id="15" xr3:uid="{1CD63947-ABCB-412E-9B65-E605B1926AFB}" name="travel-cost-M"/>
    <tableColumn id="16" xr3:uid="{E46C6C64-07DA-44F0-B2BE-27D00E7BA719}" name="travel-cost-F"/>
    <tableColumn id="17" xr3:uid="{D1E2AD61-8EA0-488F-882E-6E8961C8213B}" name="starting-wageM"/>
    <tableColumn id="18" xr3:uid="{DB3AB2A8-A7CE-4298-BE84-3773EFC035FA}" name="starting-wageF"/>
    <tableColumn id="19" xr3:uid="{B83DE44E-E9AC-4BB7-A88C-EA39FE76EB52}" name="efficiency-factor"/>
    <tableColumn id="20" xr3:uid="{24D2C360-A2A2-4F0E-B4EF-74DB0142C58E}" name="number-of-efficient-companies"/>
    <tableColumn id="21" xr3:uid="{21996F13-66A8-4165-9068-F8FFF680FEE9}" name="first/last-eff"/>
    <tableColumn id="22" xr3:uid="{FCA79259-7E91-4724-B3EC-017D75A32240}" name="[step]"/>
    <tableColumn id="23" xr3:uid="{412ACA14-FE3E-4FF5-A5E9-AC31B8555339}" name="profit 1" dataDxfId="3466"/>
    <tableColumn id="24" xr3:uid="{5BC35B90-0350-4540-8FA1-941EA333119C}" name="profit 2" dataDxfId="3465"/>
    <tableColumn id="25" xr3:uid="{0450744C-FEE1-49A8-96F9-C872BD920EE1}" name="xcor 1"/>
    <tableColumn id="26" xr3:uid="{C12636BF-227C-4283-8A1F-136F52B41C91}" name="xcor 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36625935-1676-4C06-8B3F-BA2A91072329}" name="Modell_vol30_2_bemutato_Eaton_Lipsey_square_table" displayName="Modell_vol30_2_bemutato_Eaton_Lipsey_square_table" ref="A207:AB307" totalsRowShown="0">
  <autoFilter ref="A207:AB307" xr:uid="{36625935-1676-4C06-8B3F-BA2A91072329}"/>
  <sortState xmlns:xlrd2="http://schemas.microsoft.com/office/spreadsheetml/2017/richdata2" ref="A208:AB307">
    <sortCondition ref="A1:A101"/>
  </sortState>
  <tableColumns count="28">
    <tableColumn id="1" xr3:uid="{DEF83D64-600A-4534-BBB0-38F1FD204202}" name="[run number]" dataDxfId="3464"/>
    <tableColumn id="2" xr3:uid="{C953A149-A0AB-47EC-B1C7-9720DF8FFA84}" name="rules" dataDxfId="3463"/>
    <tableColumn id="3" xr3:uid="{50554519-3105-45BE-A023-AD537764197C}" name="distance-calculation" dataDxfId="3462"/>
    <tableColumn id="4" xr3:uid="{85472F8D-FEC8-48FA-ABB0-EB320C1B4EF0}" name="Market-shape" dataDxfId="3461"/>
    <tableColumn id="5" xr3:uid="{F66D9469-0389-4562-A40F-E3123D3848F2}" name="Starting-locations" dataDxfId="3460"/>
    <tableColumn id="6" xr3:uid="{84692E41-F08E-478B-8FA9-88F69C2927E6}" name="distribution" dataDxfId="3459"/>
    <tableColumn id="7" xr3:uid="{762B2938-28E1-4B2D-9935-BA94F624CE35}" name="two-groups" dataDxfId="3458"/>
    <tableColumn id="8" xr3:uid="{FE1EB308-B801-44C3-8D96-66576DFD39AB}" name="discrimination" dataDxfId="3457"/>
    <tableColumn id="9" xr3:uid="{EBF960F8-B827-48F1-9694-A43E1319A463}" name="efficiency" dataDxfId="3456"/>
    <tableColumn id="10" xr3:uid="{9043361D-356B-4F5E-9BC8-171A140E9A52}" name="worker-reservation" dataDxfId="3455"/>
    <tableColumn id="11" xr3:uid="{775CB5C4-CA08-497D-835B-7AF2B878109D}" name="worker-perturbation" dataDxfId="3454"/>
    <tableColumn id="12" xr3:uid="{8CEA1006-FC52-43DD-AA94-441848983DD2}" name="base-market-price" dataDxfId="3453"/>
    <tableColumn id="13" xr3:uid="{0C92C4BB-4A2B-4D93-B2F8-56FB5EC65768}" name="Number-of-companies" dataDxfId="3452"/>
    <tableColumn id="14" xr3:uid="{DDF420E0-7598-4A7C-8261-E20002B74B63}" name="reservation-wage" dataDxfId="3451"/>
    <tableColumn id="15" xr3:uid="{9E5168A2-059C-4130-8F86-BCF5B45F25FB}" name="travel-cost-M" dataDxfId="3450"/>
    <tableColumn id="16" xr3:uid="{6FC432ED-883D-4FDD-B31B-095241BED9B5}" name="travel-cost-F" dataDxfId="3449"/>
    <tableColumn id="17" xr3:uid="{633EF90C-8D62-4015-BEBA-6B2B326E12D5}" name="starting-wageM" dataDxfId="3448"/>
    <tableColumn id="18" xr3:uid="{A937B46A-8F77-452B-B9D8-CEC541B4856E}" name="starting-wageF" dataDxfId="3447"/>
    <tableColumn id="19" xr3:uid="{BB24E1D2-206C-4F06-A406-51C254D659EA}" name="efficiency-factor" dataDxfId="3446"/>
    <tableColumn id="20" xr3:uid="{0492E10F-0AB4-4E18-BB80-D4FF7A9E5F7B}" name="number-of-efficient-companies" dataDxfId="3445"/>
    <tableColumn id="21" xr3:uid="{F414A979-92E0-4520-8BCC-DE9A9E71F3F4}" name="first/last-eff" dataDxfId="3444"/>
    <tableColumn id="22" xr3:uid="{DE7E05DD-DC39-4AF9-BF31-994708B5461F}" name="[step]" dataDxfId="3443"/>
    <tableColumn id="23" xr3:uid="{3ACF9ADE-E87B-43CA-B344-F63B32CC8A6E}" name="profit 1" dataDxfId="3442"/>
    <tableColumn id="24" xr3:uid="{2F0275AB-CBBB-449A-AC6A-4B50F581E228}" name="profit 2" dataDxfId="3441"/>
    <tableColumn id="25" xr3:uid="{B3B07CF9-FD24-42F8-8AE2-3483CC1448D7}" name="xcor 1" dataDxfId="3440"/>
    <tableColumn id="26" xr3:uid="{68492BCE-74E3-4A26-BFA4-EDF3332B1170}" name="ycor 1" dataDxfId="3439"/>
    <tableColumn id="27" xr3:uid="{EA702242-D3ED-4632-97AF-B3B471979875}" name="xcor 2" dataDxfId="3438"/>
    <tableColumn id="28" xr3:uid="{A001C086-14E4-4C29-8045-07C9E043CFA1}" name="ycor 2" dataDxfId="343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FD25A253-232D-44E4-8DA4-59A364682200}" name="Modell_vol30_2_bemutato_Tabuchi_table" displayName="Modell_vol30_2_bemutato_Tabuchi_table" ref="A1:AD251" totalsRowShown="0">
  <autoFilter ref="A1:AD251" xr:uid="{801ECED2-B197-4E77-AA59-49284E95F5BA}"/>
  <sortState xmlns:xlrd2="http://schemas.microsoft.com/office/spreadsheetml/2017/richdata2" ref="A2:AD251">
    <sortCondition descending="1" ref="K1:K251"/>
  </sortState>
  <tableColumns count="30">
    <tableColumn id="1" xr3:uid="{43D1D991-1502-4D07-B8F2-05E3607EE758}" name="[run number]" dataDxfId="2960"/>
    <tableColumn id="2" xr3:uid="{956B8499-729F-4AD4-8609-B87FF1E9BB43}" name="rules" dataDxfId="2959"/>
    <tableColumn id="3" xr3:uid="{0DAF8A07-DB66-403A-9669-8A41A534ED9D}" name="distance-calculation" dataDxfId="2958"/>
    <tableColumn id="4" xr3:uid="{B1D5C93C-A529-40F8-9430-3A30EAC230EC}" name="Market-shape" dataDxfId="2957"/>
    <tableColumn id="5" xr3:uid="{D6072D56-1A20-4257-B56F-2981D56A0919}" name="Starting-locations" dataDxfId="2956"/>
    <tableColumn id="6" xr3:uid="{C4A4A21B-C449-4452-9B96-C59EC87D2288}" name="distribution" dataDxfId="2955"/>
    <tableColumn id="7" xr3:uid="{D0808D7D-4EE4-4114-BCED-E10D25893950}" name="two-groups" dataDxfId="2954"/>
    <tableColumn id="8" xr3:uid="{FB2EC52A-774E-40F4-9E17-4B152748BE47}" name="discrimination" dataDxfId="2953"/>
    <tableColumn id="9" xr3:uid="{86E14EFA-3A0D-416C-B015-5711BFE5990C}" name="efficiency" dataDxfId="2952"/>
    <tableColumn id="10" xr3:uid="{D7AF61D8-8231-4F0E-9397-222C4E8CC4DA}" name="worker-reservation" dataDxfId="2951"/>
    <tableColumn id="11" xr3:uid="{C82CE781-FA99-430B-9345-FDA910C92A41}" name="worker-perturbation" dataDxfId="2950"/>
    <tableColumn id="12" xr3:uid="{347FD1FD-8C2C-4991-AD23-050B2BFE205E}" name="base-market-price" dataDxfId="2949"/>
    <tableColumn id="13" xr3:uid="{F964B80C-7F0B-4D84-A603-B1688E050AA9}" name="Number-of-companies" dataDxfId="2948"/>
    <tableColumn id="14" xr3:uid="{FC2814E2-CC1B-4FB9-882F-10D4661D2EB0}" name="reservation-wage" dataDxfId="2947"/>
    <tableColumn id="15" xr3:uid="{46EC8514-3CED-4E03-BCF4-62B76371794E}" name="travel-cost-M" dataDxfId="2946"/>
    <tableColumn id="16" xr3:uid="{549776C4-94D7-4F07-92DD-88133A40F616}" name="travel-cost-F" dataDxfId="2945"/>
    <tableColumn id="17" xr3:uid="{D87122E9-6283-45A0-9785-873873055F98}" name="starting-wageM" dataDxfId="2944"/>
    <tableColumn id="18" xr3:uid="{6C7B5B49-09ED-498A-946F-2ADF113418A3}" name="starting-wageF" dataDxfId="2943"/>
    <tableColumn id="19" xr3:uid="{5DBBBFF9-AD7D-481F-B88C-322E0999B2A4}" name="efficiency-factor" dataDxfId="2942"/>
    <tableColumn id="20" xr3:uid="{CBDD5E23-A874-456E-A7E7-19B6136E3C9B}" name="number-of-efficient-companies" dataDxfId="2941"/>
    <tableColumn id="21" xr3:uid="{721CBE88-BA01-4F12-B877-8DE7C3398FBC}" name="first/last-eff" dataDxfId="2940"/>
    <tableColumn id="22" xr3:uid="{B233FF35-3DF0-49A4-966D-953BB95652B2}" name="[step]" dataDxfId="2939"/>
    <tableColumn id="23" xr3:uid="{6B95D6A5-13D5-4D64-A488-DB8E4F552AFA}" name="profit 1" dataDxfId="2938"/>
    <tableColumn id="24" xr3:uid="{D475C2B4-A174-42EE-9AB3-8C9D671D18AD}" name="profit 2" dataDxfId="2937"/>
    <tableColumn id="25" xr3:uid="{75F7A811-CE35-4E04-9A5B-AC411C8CABB4}" name="wage 1" dataDxfId="2936"/>
    <tableColumn id="26" xr3:uid="{60C581D9-A30F-490B-95EB-6A65CA398891}" name="wage 2" dataDxfId="2935"/>
    <tableColumn id="27" xr3:uid="{57FBE019-2FF5-43A4-8ED3-E5D28D8227D0}" name="xcor 1" dataDxfId="2934"/>
    <tableColumn id="28" xr3:uid="{CBC44303-9B8D-4713-8020-4732A9CC3C02}" name="xcor 2" dataDxfId="2933"/>
    <tableColumn id="29" xr3:uid="{135B6862-39B0-4A73-B613-9CEE431B7A25}" name="ycor 1" dataDxfId="2932"/>
    <tableColumn id="30" xr3:uid="{A65E15BF-72EA-4F48-8A3B-93ABB987D29E}" name="ycor2" dataDxfId="2931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A0AC0CE-AA21-4EEF-BCCF-70BE9911EDCB}" name="Modell_vol30_2_bemutato_Tabuchi_horizontal2_table31" displayName="Modell_vol30_2_bemutato_Tabuchi_horizontal2_table31" ref="A254:AD504" totalsRowShown="0" dataDxfId="2930">
  <autoFilter ref="A254:AD504" xr:uid="{215FF037-9E84-4CD4-8AF0-103722D9DAE5}"/>
  <sortState xmlns:xlrd2="http://schemas.microsoft.com/office/spreadsheetml/2017/richdata2" ref="A255:AD504">
    <sortCondition descending="1" ref="K254:K504"/>
  </sortState>
  <tableColumns count="30">
    <tableColumn id="1" xr3:uid="{85F0EE8B-2D69-4197-B248-DD61D6CF1597}" name="[run number]" dataDxfId="2929"/>
    <tableColumn id="2" xr3:uid="{99FF1C0C-75FC-4EFC-8473-9B15A610EE9E}" name="rules" dataDxfId="2928"/>
    <tableColumn id="3" xr3:uid="{36C2D86D-220B-406F-B497-FB8BE3342E42}" name="distance-calculation" dataDxfId="2927"/>
    <tableColumn id="4" xr3:uid="{ACFE3EC0-6F05-4F66-B8D5-6153AC26EA45}" name="Market-shape" dataDxfId="2926"/>
    <tableColumn id="5" xr3:uid="{299B8660-0C00-44D7-8837-F1D73A64957E}" name="Starting-locations" dataDxfId="2925"/>
    <tableColumn id="6" xr3:uid="{36E37567-C593-4D3E-B2FE-751812A48A15}" name="distribution" dataDxfId="2924"/>
    <tableColumn id="7" xr3:uid="{8D7C1EDF-E4BE-400D-AE42-F9185EF46384}" name="two-groups" dataDxfId="2923"/>
    <tableColumn id="8" xr3:uid="{51748F3A-D592-447A-901C-A85208190227}" name="discrimination" dataDxfId="2922"/>
    <tableColumn id="9" xr3:uid="{B26F5489-BC29-4B30-BE66-665758AA4BF0}" name="efficiency" dataDxfId="2921"/>
    <tableColumn id="10" xr3:uid="{DEF8BDB0-B14F-43A4-934C-E677663E0167}" name="worker-reservation" dataDxfId="2920"/>
    <tableColumn id="11" xr3:uid="{B5337B88-35DF-45FD-90B1-627DA6E06B5A}" name="worker-perturbation" dataDxfId="2919"/>
    <tableColumn id="12" xr3:uid="{C11C2C15-EFDA-41FE-AC33-E929EB6013C2}" name="base-market-price" dataDxfId="2918"/>
    <tableColumn id="13" xr3:uid="{31F8F3E7-D6DC-450B-A8C5-2C2F5B4BDD4A}" name="Number-of-companies" dataDxfId="2917"/>
    <tableColumn id="14" xr3:uid="{0448659E-C7D4-48C6-A525-A76924BA40E5}" name="reservation-wage" dataDxfId="2916"/>
    <tableColumn id="15" xr3:uid="{A26A40CD-D1AB-4B29-A4CD-38D32E0D348D}" name="travel-cost-M" dataDxfId="2915"/>
    <tableColumn id="16" xr3:uid="{F6FD46C4-4A3C-41DA-8064-263ADE5F23D5}" name="travel-cost-F" dataDxfId="2914"/>
    <tableColumn id="17" xr3:uid="{0CC5E54B-974C-447F-A5EE-A822C22D0E6E}" name="starting-wageM" dataDxfId="2913"/>
    <tableColumn id="18" xr3:uid="{E73777EC-5115-4B57-818C-48A2CBB61B6B}" name="starting-wageF" dataDxfId="2912"/>
    <tableColumn id="19" xr3:uid="{70729C12-B55C-4935-9FDB-844AE18B4E9F}" name="efficiency-factor" dataDxfId="2911"/>
    <tableColumn id="20" xr3:uid="{07A1528F-D8E9-4C8A-A259-A83C60CE7C9D}" name="number-of-efficient-companies" dataDxfId="2910"/>
    <tableColumn id="21" xr3:uid="{87F8E90D-11E3-42E8-854E-061861C03D9E}" name="first/last-eff" dataDxfId="2909"/>
    <tableColumn id="22" xr3:uid="{99C66AFA-E575-43CA-92BC-D06F5B68C58C}" name="[step]" dataDxfId="2908"/>
    <tableColumn id="23" xr3:uid="{3909A96E-9C75-4DC5-9D95-8F8FAF9458A6}" name="profit 1" dataDxfId="2907"/>
    <tableColumn id="24" xr3:uid="{619806A7-2731-4793-9976-93C5B9CD463B}" name="profit 2" dataDxfId="2906"/>
    <tableColumn id="25" xr3:uid="{15D46B34-F427-4FED-8694-C9E7C4CC034C}" name="wage 1" dataDxfId="2905"/>
    <tableColumn id="26" xr3:uid="{8CD32209-2ACA-445E-B04C-2370E1689490}" name="wage 2" dataDxfId="2904"/>
    <tableColumn id="27" xr3:uid="{07AE105C-3B32-49F6-8090-B272617062D3}" name="xcor 1" dataDxfId="2903"/>
    <tableColumn id="28" xr3:uid="{E2622AA7-C203-4F83-ABB5-745F2FF11435}" name="xcor 2" dataDxfId="2902"/>
    <tableColumn id="29" xr3:uid="{84D92749-6A61-47DF-B4C2-F7DBBE02A82B}" name="ycor 1" dataDxfId="2901"/>
    <tableColumn id="30" xr3:uid="{D91970B1-D273-42FF-8374-995CB7244B9E}" name="ycor2" dataDxfId="2900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3267CE4-12EA-4C13-AC16-89A3C4BF3EDA}" name="Modell_vol30_2_bemutato_Hirsch2_table" displayName="Modell_vol30_2_bemutato_Hirsch2_table" ref="A1:AJ421" totalsRowShown="0">
  <autoFilter ref="A1:AJ421" xr:uid="{FB42EDD3-3DDF-4550-80DE-3561190B7D2F}"/>
  <sortState xmlns:xlrd2="http://schemas.microsoft.com/office/spreadsheetml/2017/richdata2" ref="A2:AJ421">
    <sortCondition ref="A1:A421"/>
  </sortState>
  <tableColumns count="36">
    <tableColumn id="1" xr3:uid="{A2A7DFA0-4F69-4E95-A9E6-A9F06E313F59}" name="[run number]"/>
    <tableColumn id="2" xr3:uid="{A6079E11-53FD-4A1D-B8A8-CE33D206C61C}" name="rules" dataDxfId="2002"/>
    <tableColumn id="3" xr3:uid="{CE6C96F9-6D22-4BDA-B30E-70DCD4FAE37C}" name="distance-calculation" dataDxfId="2001"/>
    <tableColumn id="4" xr3:uid="{1CBFCBC9-75F8-41DD-B196-BDBB498D0951}" name="Market-shape" dataDxfId="2000"/>
    <tableColumn id="5" xr3:uid="{C398FF14-CA78-437C-B109-61DFF41E1EE5}" name="Starting-locations" dataDxfId="1999"/>
    <tableColumn id="6" xr3:uid="{A1852050-D1EB-4ECE-990E-93FF7681BCE6}" name="distribution" dataDxfId="1998"/>
    <tableColumn id="7" xr3:uid="{A59D1387-6E29-4C47-8630-E26EBA21B192}" name="two-groups"/>
    <tableColumn id="8" xr3:uid="{01FAD123-4726-40C0-BFDE-83B8576AB5C5}" name="discrimination"/>
    <tableColumn id="9" xr3:uid="{19802AF9-487F-480E-B474-6273DE67CAE0}" name="efficiency"/>
    <tableColumn id="10" xr3:uid="{DF8DA63C-7BC5-44CC-802E-AA8A9A1FED98}" name="worker-reservation"/>
    <tableColumn id="11" xr3:uid="{3A809551-6D4E-42B0-8119-C4A3ED751A5E}" name="worker-perturbation"/>
    <tableColumn id="12" xr3:uid="{2E95F06E-439F-43B7-8A61-1F8693B88FD7}" name="base-market-price"/>
    <tableColumn id="13" xr3:uid="{1DAFDF2A-7880-433D-A513-AE977A36C447}" name="Number-of-companies"/>
    <tableColumn id="14" xr3:uid="{CF7424AD-A082-4B8C-B2E0-300B3C797C8A}" name="reservation-wage"/>
    <tableColumn id="15" xr3:uid="{0A96A45E-B6F8-4703-B02A-01C1DFC4D44E}" name="travel-cost-M"/>
    <tableColumn id="16" xr3:uid="{CE97C55F-CCC0-4137-8F5B-A6F86B5695B3}" name="travel-cost-F" dataDxfId="1997"/>
    <tableColumn id="17" xr3:uid="{170533F2-B937-43D9-8E82-283A8DB7A98C}" name="starting-wageM"/>
    <tableColumn id="18" xr3:uid="{EAC277A1-7095-43E6-8DD1-0350F266C4BE}" name="starting-wageF"/>
    <tableColumn id="19" xr3:uid="{AE87CC86-B0D3-4098-ACAA-60CC45FF8661}" name="efficiency-factor" dataDxfId="1996"/>
    <tableColumn id="20" xr3:uid="{85E1C4FF-A8E6-4015-BBCB-7943117D5F50}" name="number-of-efficient-companies"/>
    <tableColumn id="21" xr3:uid="{32BA4D53-941A-403E-8805-A05A7BDCCCFA}" name="first/last-eff"/>
    <tableColumn id="22" xr3:uid="{AB58D6FF-EE2A-4307-9F2E-933EFCAF7817}" name="[step]"/>
    <tableColumn id="23" xr3:uid="{7D12D0E7-30F4-4DD0-A71E-01F5E396FD11}" name="Profit 1" dataDxfId="1995"/>
    <tableColumn id="24" xr3:uid="{6B514E0C-EABB-4859-A8A8-FD1DD0B3D350}" name="Profit 2" dataDxfId="1994"/>
    <tableColumn id="25" xr3:uid="{C1FD2E21-AE0F-4EBD-B94D-45FA3DC2E997}" name="WageM 1"/>
    <tableColumn id="26" xr3:uid="{6E21FEC9-43FE-49AA-859E-41AB81131ED8}" name="WageM 2"/>
    <tableColumn id="27" xr3:uid="{CA3498FB-BD16-41F6-99F2-1D393A874D75}" name="WageF 1" dataDxfId="1993"/>
    <tableColumn id="28" xr3:uid="{C6E51040-2CFC-4595-96FA-5900BCCC9436}" name="WageF 2" dataDxfId="1992"/>
    <tableColumn id="29" xr3:uid="{B8968FD1-1F4D-44D6-AB25-10B15D050269}" name="WageM/F 1" dataDxfId="1991"/>
    <tableColumn id="30" xr3:uid="{10B75480-E5BF-401C-BB77-D3896C027A98}" name="WageM/F 2" dataDxfId="1990"/>
    <tableColumn id="31" xr3:uid="{0F43A0B8-8EC7-4EC6-BA73-DF61CE8778B7}" name="AreaM 1" dataDxfId="1989"/>
    <tableColumn id="32" xr3:uid="{E9EE3699-6BC8-496C-B95E-907D67CA7DEC}" name="AreaM 2" dataDxfId="1988"/>
    <tableColumn id="33" xr3:uid="{88B06B7A-0F44-40B9-AAF1-2B18C26E76C0}" name="AreaF 1" dataDxfId="1987"/>
    <tableColumn id="34" xr3:uid="{889E4F9C-D694-48A9-A07C-3669815964C8}" name="AreaF 2" dataDxfId="1986"/>
    <tableColumn id="35" xr3:uid="{03BA9C99-5FE2-4DDB-8273-C512AA6F5E10}" name="WorkerM/F 1" dataDxfId="1985"/>
    <tableColumn id="36" xr3:uid="{28A0A6A6-B4EF-4506-97A4-5D929DDC10D9}" name="WorkerM/F 2" dataDxfId="198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1F3DDE5-5753-4396-8B8F-FA8169F4D9D7}" name="Modell_vol30_2_bemutato_Hirsch4_table29" displayName="Modell_vol30_2_bemutato_Hirsch4_table29" ref="A424:AJ604" totalsRowShown="0" dataDxfId="1983">
  <autoFilter ref="A424:AJ604" xr:uid="{3676351E-6CA9-456A-8268-03D8EEB51343}"/>
  <sortState xmlns:xlrd2="http://schemas.microsoft.com/office/spreadsheetml/2017/richdata2" ref="A425:AJ604">
    <sortCondition ref="A1:A181"/>
  </sortState>
  <tableColumns count="36">
    <tableColumn id="1" xr3:uid="{28D313DA-1701-426B-BB91-A794FD165B5E}" name="[run number]" dataDxfId="1982"/>
    <tableColumn id="2" xr3:uid="{AB799B90-DD94-4DEE-8793-E23581D0E9A6}" name="rules" dataDxfId="1981"/>
    <tableColumn id="3" xr3:uid="{62007E28-F789-47A3-9416-69E129BDCD71}" name="distance-calculation" dataDxfId="1980"/>
    <tableColumn id="4" xr3:uid="{673CD66B-8DC9-457B-AA96-962936236DAC}" name="Market-shape" dataDxfId="1979"/>
    <tableColumn id="5" xr3:uid="{CC627D7D-DDA0-4E34-9176-A2661EEFC16C}" name="Starting-locations" dataDxfId="1978"/>
    <tableColumn id="6" xr3:uid="{DD4B9E2C-38EC-4484-9DCC-14C184ED994E}" name="distribution" dataDxfId="1977"/>
    <tableColumn id="7" xr3:uid="{F016BFC8-6D2F-422A-9971-C8A06570FEAC}" name="two-groups" dataDxfId="1976"/>
    <tableColumn id="8" xr3:uid="{9209D966-0695-41CC-9F91-672DDD8C646F}" name="discrimination" dataDxfId="1975"/>
    <tableColumn id="9" xr3:uid="{11812378-B6D3-4CC1-91F2-D1B5978758A2}" name="efficiency" dataDxfId="1974"/>
    <tableColumn id="10" xr3:uid="{0568BCE5-9631-4FD1-B266-113E16D314C4}" name="worker-reservation" dataDxfId="1973"/>
    <tableColumn id="11" xr3:uid="{CA9FF4E3-C77A-49F2-9EA6-C05E6890DE86}" name="worker-perturbation" dataDxfId="1972"/>
    <tableColumn id="12" xr3:uid="{7277A387-BC8C-40AA-97FB-43F149036DAF}" name="base-market-price" dataDxfId="1971"/>
    <tableColumn id="13" xr3:uid="{2CE8359E-AC04-4DFA-BF96-882AB43779E6}" name="Number-of-companies" dataDxfId="1970"/>
    <tableColumn id="14" xr3:uid="{59F4A874-E981-4487-9411-459BAD3BE3F1}" name="reservation-wage" dataDxfId="1969"/>
    <tableColumn id="15" xr3:uid="{2F7112F6-DD32-480D-9F8D-628C4BD67C39}" name="travel-cost-M" dataDxfId="1968"/>
    <tableColumn id="16" xr3:uid="{207F6A2C-1CC7-4693-B6CE-1506BE071AE1}" name="travel-cost-F" dataDxfId="1967"/>
    <tableColumn id="17" xr3:uid="{460ED01E-7855-4B32-B463-F84169C5A13F}" name="starting-wageM" dataDxfId="1966"/>
    <tableColumn id="18" xr3:uid="{3740B3EE-44F1-4AA5-A2D0-E5E06118547F}" name="starting-wageF" dataDxfId="1965"/>
    <tableColumn id="19" xr3:uid="{7BB9B390-5525-414A-A4E2-89B3AE95D241}" name="efficiency-factor" dataDxfId="1964"/>
    <tableColumn id="20" xr3:uid="{4831999F-0A53-4906-A2F3-F752154BE4B0}" name="number-of-efficient-companies" dataDxfId="1963"/>
    <tableColumn id="21" xr3:uid="{BF1BB13D-271F-40A2-993B-4EEF42BA2968}" name="first/last-eff" dataDxfId="1962"/>
    <tableColumn id="22" xr3:uid="{09E3B257-BC73-4A64-848C-DEC7072F4B85}" name="[step]" dataDxfId="1961"/>
    <tableColumn id="23" xr3:uid="{345A3420-7128-461A-A732-73EC6A18BB47}" name="Profit 1" dataDxfId="1960"/>
    <tableColumn id="24" xr3:uid="{EE69E72B-A704-4A56-86AA-552FA1CD812D}" name="Profit 2" dataDxfId="1959"/>
    <tableColumn id="25" xr3:uid="{730D9F7E-3FDD-46F2-809A-51992F497612}" name="WageM 1" dataDxfId="1958"/>
    <tableColumn id="26" xr3:uid="{6BF713B2-5780-4809-9288-8956405ACAEA}" name="WageM 2" dataDxfId="1957"/>
    <tableColumn id="27" xr3:uid="{8CE042B5-8DDE-4AFB-88C9-B8796BB3E2B6}" name="WageF 1" dataDxfId="1956"/>
    <tableColumn id="28" xr3:uid="{B7507BC0-B6D2-41A5-BEC2-8F75AA5AB57F}" name="WageF 2" dataDxfId="1955"/>
    <tableColumn id="29" xr3:uid="{5A6ECCFE-F1F3-4A8B-895A-5F1594546099}" name="WageM/F 1" dataDxfId="1954"/>
    <tableColumn id="30" xr3:uid="{CE064635-5B23-4127-B343-9DD540369B2B}" name="WageM/F 2" dataDxfId="1953"/>
    <tableColumn id="31" xr3:uid="{C1A1FD67-8336-4B04-9A94-BB908AE34554}" name="AreaM 1" dataDxfId="1952"/>
    <tableColumn id="32" xr3:uid="{7E6B0FC7-6C3E-436D-B0E2-A9D0A88977D4}" name="AreaM 2" dataDxfId="1951"/>
    <tableColumn id="33" xr3:uid="{9FC31BFC-D8C5-475A-994C-88724C5D12CB}" name="AreaF 1" dataDxfId="1950"/>
    <tableColumn id="34" xr3:uid="{36CBFF64-7989-44F5-A2C2-76D8487633D7}" name="AreaF 2" dataDxfId="1949"/>
    <tableColumn id="35" xr3:uid="{DBB10F2F-8906-41AD-B1E1-B56B4DFF862D}" name="WorkerM/F 1" dataDxfId="1948"/>
    <tableColumn id="36" xr3:uid="{B796B2B9-5967-4FD5-AC8D-73CA6B6864D5}" name="WorkerM/F 2" dataDxfId="1947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BAC25D81-8003-4B46-BD4D-09EA243FE7E8}" name="Modell_vol30_2_bemutato_Wilensky4_table" displayName="Modell_vol30_2_bemutato_Wilensky4_table" ref="A1:BJ451" totalsRowShown="0">
  <autoFilter ref="A1:BJ451" xr:uid="{AC44599E-F4EA-49DA-9ABF-C4497D1D7276}"/>
  <sortState xmlns:xlrd2="http://schemas.microsoft.com/office/spreadsheetml/2017/richdata2" ref="A2:BJ451">
    <sortCondition ref="A1:A451"/>
  </sortState>
  <tableColumns count="62">
    <tableColumn id="1" xr3:uid="{2886CB91-E2EC-410C-91EE-30F30B152F97}" name="[run number]"/>
    <tableColumn id="2" xr3:uid="{8A778049-79B1-493B-9AB4-242F1C89B807}" name="rules" dataDxfId="1946"/>
    <tableColumn id="3" xr3:uid="{2CB87557-4AA6-4E1A-91F6-7BEA2800A36D}" name="distance-calculation" dataDxfId="1945"/>
    <tableColumn id="4" xr3:uid="{77298094-7375-4A6F-AD94-D1F74CFAB71D}" name="Market-shape" dataDxfId="1944"/>
    <tableColumn id="5" xr3:uid="{6C3CDD98-400F-4E4B-BDA7-93C0A0CD4346}" name="Starting-locations" dataDxfId="1943"/>
    <tableColumn id="6" xr3:uid="{DB76B16B-3693-4454-AC21-6FB507308C33}" name="distribution" dataDxfId="1942"/>
    <tableColumn id="7" xr3:uid="{4F0AEFAF-F6F4-4838-A6CB-2D7E28573AA3}" name="two-groups"/>
    <tableColumn id="8" xr3:uid="{AD7BF8EA-50C2-4A72-8D35-5710B24FE0F3}" name="discrimination"/>
    <tableColumn id="9" xr3:uid="{F926D4A9-3E4E-41F8-8FC3-8A971F8CA47E}" name="efficiency"/>
    <tableColumn id="10" xr3:uid="{B706F34C-BA27-4545-BCB8-A57CD0745300}" name="worker-reservation"/>
    <tableColumn id="11" xr3:uid="{9578B48C-44E6-4616-9E61-69219888DBD8}" name="worker-perturbation"/>
    <tableColumn id="12" xr3:uid="{AA7DEF40-C592-4D88-A682-7D80D45FA57B}" name="base-market-price"/>
    <tableColumn id="13" xr3:uid="{604E0A1F-684B-45CD-B663-65845DB21274}" name="Number-of-companies"/>
    <tableColumn id="14" xr3:uid="{76354A71-A706-4E36-9F58-E6A5C8D86C88}" name="reservation-wage"/>
    <tableColumn id="15" xr3:uid="{59A55C51-D631-470F-A5AC-D660015DFDC3}" name="travel-cost-M"/>
    <tableColumn id="16" xr3:uid="{965C001B-DAA4-4206-A872-48CE899C611B}" name="travel-cost-F"/>
    <tableColumn id="17" xr3:uid="{238A18C9-FA2A-478C-8AAB-57CA25F533D5}" name="starting-wageM"/>
    <tableColumn id="18" xr3:uid="{025E314D-589C-481A-9D15-FB8C7022D98A}" name="starting-wageF"/>
    <tableColumn id="19" xr3:uid="{53347D92-671B-4D0C-824D-E7004EEF6DCB}" name="efficiency-factor"/>
    <tableColumn id="20" xr3:uid="{52307A82-7FF2-454F-8478-44D0280C5842}" name="number-of-efficient-companies"/>
    <tableColumn id="21" xr3:uid="{DAB491DD-4547-40A2-BCF9-608273749431}" name="first/last-eff"/>
    <tableColumn id="22" xr3:uid="{478D6CCD-16C5-4E8D-BF1F-7688B971E4D2}" name="[step]"/>
    <tableColumn id="23" xr3:uid="{5061B31C-CEF2-43A7-9D84-65211324A56F}" name="profit 1" dataDxfId="1941"/>
    <tableColumn id="24" xr3:uid="{DD5259E4-3F0D-4613-A5CD-019978EF1F04}" name="profit 2" dataDxfId="1940"/>
    <tableColumn id="25" xr3:uid="{3946A886-4FE0-49E7-AE90-49529B2CB1C4}" name="profit 3" dataDxfId="1939"/>
    <tableColumn id="26" xr3:uid="{1720BDF2-FB4A-452E-BB61-238E8765CE76}" name="profit 4" dataDxfId="1938"/>
    <tableColumn id="27" xr3:uid="{B6BC1220-40ED-42D1-BE86-A2C1F5FEA003}" name="profit 5" dataDxfId="1937"/>
    <tableColumn id="28" xr3:uid="{7BBFB660-D613-47C9-B2A5-FCE3F061506C}" name="profit 6" dataDxfId="1936"/>
    <tableColumn id="29" xr3:uid="{CF48932B-ED0D-4EA3-A3DD-E9F12F68B418}" name="profit 7" dataDxfId="1935"/>
    <tableColumn id="30" xr3:uid="{FA6104B6-57DB-4EF6-9818-FD7A4C4B1316}" name="profit 8" dataDxfId="1934"/>
    <tableColumn id="31" xr3:uid="{7E353748-B909-4AF8-9A24-891A7AB45BC5}" name="profit 9" dataDxfId="1933"/>
    <tableColumn id="32" xr3:uid="{2BFB8098-3F8D-4F95-82A1-25D29743B683}" name="profit 10" dataDxfId="1932"/>
    <tableColumn id="33" xr3:uid="{7AB15428-2A19-4F83-909A-65B6117DD322}" name="wage 1" dataDxfId="1931"/>
    <tableColumn id="34" xr3:uid="{EBB4811C-4B5E-45BC-BCE7-3C37AA66DB28}" name="wage 2" dataDxfId="1930"/>
    <tableColumn id="35" xr3:uid="{C9BADB3F-13F3-4F02-9F24-09018C05DADF}" name="wage 3" dataDxfId="1929"/>
    <tableColumn id="36" xr3:uid="{0AAB2376-4ADB-4A70-9571-0D68F520B9C7}" name="wage 4" dataDxfId="1928"/>
    <tableColumn id="37" xr3:uid="{E9318C65-F0E7-456C-964D-DE9E25A7D3D5}" name="wage 5" dataDxfId="1927"/>
    <tableColumn id="38" xr3:uid="{9D5EEA79-E487-43D9-B54E-A73FF2234891}" name="wage 6" dataDxfId="1926"/>
    <tableColumn id="39" xr3:uid="{EE0A3655-639E-40A8-AB83-FE75350D877E}" name="wage 7" dataDxfId="1925"/>
    <tableColumn id="40" xr3:uid="{5F9E192C-1481-4304-B805-2023FC608BF2}" name="wage 8" dataDxfId="1924"/>
    <tableColumn id="41" xr3:uid="{2AA83293-3447-4EF3-8A57-3DBE89FFE0AD}" name="wage 9" dataDxfId="1923"/>
    <tableColumn id="42" xr3:uid="{7E1EC19B-8643-4680-BD1A-2FDFD4B0C8EA}" name="wage 10" dataDxfId="1922"/>
    <tableColumn id="43" xr3:uid="{20593DB3-FFA5-4DC2-897C-F1546BA9D5A2}" name="closest comp 1" dataDxfId="1921"/>
    <tableColumn id="44" xr3:uid="{047D3388-976B-4906-99BE-1A75119A9D64}" name="closest comp 2" dataDxfId="1920"/>
    <tableColumn id="45" xr3:uid="{96E2FF26-A0C1-4BD3-B65E-9E333C78509E}" name="closest comp 3" dataDxfId="1919"/>
    <tableColumn id="46" xr3:uid="{B15FD877-6D66-4B92-868F-0FF88385561B}" name="closest comp 4" dataDxfId="1918"/>
    <tableColumn id="47" xr3:uid="{4A1F6946-3E44-4C37-A275-10A80CACA57F}" name="closest comp 5" dataDxfId="1917"/>
    <tableColumn id="48" xr3:uid="{ECB4FEDB-5264-40C7-B188-DC4CF73D5916}" name="closest comp 6" dataDxfId="1916"/>
    <tableColumn id="49" xr3:uid="{8CA1B3BB-F64F-4104-A7D7-0F8C201823F7}" name="closest comp 7" dataDxfId="1915"/>
    <tableColumn id="50" xr3:uid="{9151E485-66B1-4048-82DA-4C60D0365048}" name="closest comp 8" dataDxfId="1914"/>
    <tableColumn id="51" xr3:uid="{49C0AB6B-2BE7-4B89-91EE-B38E6ADEF9FF}" name="closest comp 9" dataDxfId="1913"/>
    <tableColumn id="52" xr3:uid="{8859B7EE-5C38-44AF-AC8C-AD9FA28FAEC6}" name="closest comp 10" dataDxfId="1912"/>
    <tableColumn id="53" xr3:uid="{DCB75381-A11F-430D-97F7-A3D994835A5C}" name="farthest comp 1" dataDxfId="1911"/>
    <tableColumn id="54" xr3:uid="{44F7FE3E-3107-40CF-9B44-692E0E9F21A3}" name="farthest comp 2" dataDxfId="1910"/>
    <tableColumn id="55" xr3:uid="{7DFBCA0E-3F55-43B4-8B23-53133046EF30}" name="farthest comp 3" dataDxfId="1909"/>
    <tableColumn id="56" xr3:uid="{C7EB30A6-236E-4C19-8C43-FDD6559782CD}" name="farthest comp 4" dataDxfId="1908"/>
    <tableColumn id="57" xr3:uid="{1B747C1F-0E7D-4E4B-ABC9-6CEAFEDC6E35}" name="farthest comp 5" dataDxfId="1907"/>
    <tableColumn id="58" xr3:uid="{8F7B62CB-3AB4-40AD-8577-93A107321712}" name="farthest comp 6" dataDxfId="1906"/>
    <tableColumn id="59" xr3:uid="{57015688-2C84-4BCD-9BBE-4C4ED76BF6BE}" name="farthest comp 7" dataDxfId="1905"/>
    <tableColumn id="60" xr3:uid="{ADD7956D-44CD-4E61-AE2C-DA152C16862B}" name="farthest comp 8" dataDxfId="1904"/>
    <tableColumn id="61" xr3:uid="{1BA1077E-B6B0-4C71-9D50-D029CB3E3826}" name="farthest comp 9" dataDxfId="1903"/>
    <tableColumn id="62" xr3:uid="{79349E16-6B21-4912-9B63-8F394633A5FA}" name="farthest comp 10" dataDxfId="190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94167A31-9902-4EA8-B977-C6E6189EAE7F}" name="Modell_vol30_2_bemutato_noeff_table" displayName="Modell_vol30_2_bemutato_noeff_table" ref="A1:AL451" totalsRowShown="0">
  <autoFilter ref="A1:AL451" xr:uid="{F4B91ADD-CAFD-4941-B5A8-C74B426BC82C}"/>
  <sortState xmlns:xlrd2="http://schemas.microsoft.com/office/spreadsheetml/2017/richdata2" ref="A2:AL451">
    <sortCondition ref="A1:A451"/>
  </sortState>
  <tableColumns count="38">
    <tableColumn id="1" xr3:uid="{DC4EC617-DD49-426B-85E4-BF4BDC1552AD}" name="[run number]"/>
    <tableColumn id="2" xr3:uid="{2E93414F-876B-4679-8A6A-15D4CD3B5D81}" name="rules" dataDxfId="1093"/>
    <tableColumn id="3" xr3:uid="{FA00CDE2-3620-42AE-967E-8D87EF54BE29}" name="distance-calculation" dataDxfId="1092"/>
    <tableColumn id="4" xr3:uid="{807BE2F1-906C-482E-9E70-4B7F0BC6436D}" name="Market-shape" dataDxfId="1091"/>
    <tableColumn id="5" xr3:uid="{51E8E809-582B-4A42-9BCA-97981BC4DCF2}" name="Starting-locations" dataDxfId="1090"/>
    <tableColumn id="6" xr3:uid="{7421780E-6056-47D3-8F27-5D3982193DE8}" name="distribution" dataDxfId="1089"/>
    <tableColumn id="7" xr3:uid="{C4220F05-6AE4-447E-AB8F-9A08EE800F0C}" name="two-groups"/>
    <tableColumn id="8" xr3:uid="{A84ED9DA-4E64-4CA3-9CC3-B641D45E1A6B}" name="discrimination"/>
    <tableColumn id="9" xr3:uid="{F1CB9C19-0961-43BD-AAE8-ED399BA8B1F6}" name="efficiency"/>
    <tableColumn id="10" xr3:uid="{5BB284A3-E6BF-404D-A6A5-88B8C8502D31}" name="worker-reservation"/>
    <tableColumn id="11" xr3:uid="{AFD00D37-A202-46FC-9BED-152E3068FBAB}" name="worker-perturbation"/>
    <tableColumn id="12" xr3:uid="{9C66EEB0-B9BD-41DB-A80F-418A46463F30}" name="base-market-price"/>
    <tableColumn id="13" xr3:uid="{B78D9C97-8E81-4D9F-881A-6FFD0BB4F885}" name="Number-of-companies"/>
    <tableColumn id="14" xr3:uid="{CAEE5574-B737-41A9-9B63-DC9BDFA4E9AC}" name="reservation-wage"/>
    <tableColumn id="15" xr3:uid="{2AC55CB6-CE48-4650-A17E-2826FD3E8F76}" name="travel-cost-M"/>
    <tableColumn id="16" xr3:uid="{6904255E-E07F-429E-ADEF-1C3E71054ACD}" name="travel-cost-F"/>
    <tableColumn id="17" xr3:uid="{104786A6-D28A-4ED7-BE17-6E16287494D0}" name="starting-wageM"/>
    <tableColumn id="18" xr3:uid="{B25A970E-50BF-49C1-BCFC-615499A7618D}" name="starting-wageF"/>
    <tableColumn id="19" xr3:uid="{781BDBEB-9BDD-4A99-9BA5-F315B828BB01}" name="efficiency-factor"/>
    <tableColumn id="20" xr3:uid="{6046FCD1-2B1C-454C-8093-DADF6823F4F4}" name="number-of-efficient-companies"/>
    <tableColumn id="21" xr3:uid="{3CCC03E2-6C95-4D88-AB27-977693889BB7}" name="first/last-eff"/>
    <tableColumn id="22" xr3:uid="{D7556DD4-68D5-4EE2-97D1-92DAD30EC0EF}" name="[step]"/>
    <tableColumn id="23" xr3:uid="{DB448A8D-E6F2-4E37-9DEE-81B4DA605D63}" name="profit 1" dataDxfId="1088"/>
    <tableColumn id="24" xr3:uid="{39842A0C-08B4-42CE-9ED3-01BE1C5D9D86}" name="profit 2" dataDxfId="1087"/>
    <tableColumn id="25" xr3:uid="{E3113217-DF38-49AD-B811-54FE799632D5}" name="wageM 1" dataDxfId="1086"/>
    <tableColumn id="26" xr3:uid="{1B8CD0FC-A3E4-477D-B8E1-3E121E6AE586}" name="wageM2" dataDxfId="1085"/>
    <tableColumn id="27" xr3:uid="{FDC1C513-7405-4A5C-A3D5-29C69527E4E1}" name="wageF 1" dataDxfId="1084"/>
    <tableColumn id="28" xr3:uid="{3030B31B-E99F-426B-BCC1-728BD3E29BCC}" name="wageF 2" dataDxfId="1083"/>
    <tableColumn id="29" xr3:uid="{2A4459A9-61D7-4EAD-A7D8-1BEE58A4E2BC}" name="wage-ratio 1 (M/F)" dataDxfId="1082"/>
    <tableColumn id="30" xr3:uid="{14290845-D0CF-4B05-903E-B7AE4324CE3F}" name="wage-ratio 2 (M/F)" dataDxfId="1081"/>
    <tableColumn id="31" xr3:uid="{52E6AB5C-49CE-44E7-B268-2547F3328979}" name="countM 1" dataDxfId="1080"/>
    <tableColumn id="32" xr3:uid="{9D671C11-9FCD-411E-8F76-A04227FE10CE}" name="countM 2" dataDxfId="1079"/>
    <tableColumn id="33" xr3:uid="{4B90814B-3BF5-4A53-93D6-E48DC559E9BF}" name="countF 1" dataDxfId="1078"/>
    <tableColumn id="34" xr3:uid="{DA894411-2DA1-4D27-A996-779A6F41DD30}" name="countF 2" dataDxfId="1077"/>
    <tableColumn id="35" xr3:uid="{BD9655E1-3A61-415A-B4C2-19F4768622F3}" name="worker-ratio 1 (M/F)" dataDxfId="1076"/>
    <tableColumn id="36" xr3:uid="{E8C761C3-C05B-42AF-8785-15E7140BE893}" name="worker-ratio 2 (M/F)" dataDxfId="1075"/>
    <tableColumn id="37" xr3:uid="{7C81196E-1209-43FF-815B-CA040BB61BC0}" name="xcor 1"/>
    <tableColumn id="38" xr3:uid="{34F0154D-0707-4A42-B531-9C6C615F5BB5}" name="xcor 2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F419FAED-76F1-4EAA-8AE0-237AF0327041}" name="Modell_vol30_2_bemutato_noeff2_table39" displayName="Modell_vol30_2_bemutato_noeff2_table39" ref="A454:AL654" totalsRowShown="0" dataDxfId="1074">
  <autoFilter ref="A454:AL654" xr:uid="{67E794DF-2A75-483C-858B-C319A53B38AA}"/>
  <sortState xmlns:xlrd2="http://schemas.microsoft.com/office/spreadsheetml/2017/richdata2" ref="A455:AL654">
    <sortCondition ref="A1:A201"/>
  </sortState>
  <tableColumns count="38">
    <tableColumn id="1" xr3:uid="{87E47031-FBE3-4C44-90BE-B767CD4EE3A2}" name="[run number]" dataDxfId="1073"/>
    <tableColumn id="2" xr3:uid="{93795A8E-2B3D-4AD5-944D-A0CF6E76CA91}" name="rules" dataDxfId="1072"/>
    <tableColumn id="3" xr3:uid="{FAE89250-B46D-417E-988D-AF0026C55CE0}" name="distance-calculation" dataDxfId="1071"/>
    <tableColumn id="4" xr3:uid="{B74BD2D0-C93D-4DEA-80D3-4ACF35AB18E5}" name="Market-shape" dataDxfId="1070"/>
    <tableColumn id="5" xr3:uid="{9C029C4C-5F69-4242-8CA6-EF2283443468}" name="Starting-locations" dataDxfId="1069"/>
    <tableColumn id="6" xr3:uid="{0E59596F-239E-4146-8178-2606EA32AD20}" name="distribution" dataDxfId="1068"/>
    <tableColumn id="7" xr3:uid="{47F94950-347C-41E6-A5F6-A3269A01674C}" name="two-groups" dataDxfId="1067"/>
    <tableColumn id="8" xr3:uid="{E52F0565-8AAD-49F7-B17D-8441E8DA058E}" name="discrimination" dataDxfId="1066"/>
    <tableColumn id="9" xr3:uid="{CC16DB75-5547-41D3-80AB-4B7C722D11EC}" name="efficiency" dataDxfId="1065"/>
    <tableColumn id="10" xr3:uid="{9CB546F2-CDFD-440A-A307-2CFC8C03BC58}" name="worker-reservation" dataDxfId="1064"/>
    <tableColumn id="11" xr3:uid="{6F031F06-99F2-4228-A342-4F89D129FB8F}" name="worker-perturbation" dataDxfId="1063"/>
    <tableColumn id="12" xr3:uid="{C16FA483-5FB8-4E24-83AB-E413E8C1351F}" name="base-market-price" dataDxfId="1062"/>
    <tableColumn id="13" xr3:uid="{4D67C3E2-5EF6-4CDB-A3E3-BA5B2CFBA28F}" name="Number-of-companies" dataDxfId="1061"/>
    <tableColumn id="14" xr3:uid="{A7EB18D0-AD76-4F79-BC44-DED64C5B2246}" name="reservation-wage" dataDxfId="1060"/>
    <tableColumn id="15" xr3:uid="{1B0A6D42-96FA-4A23-8FEE-745229CB6657}" name="travel-cost-M" dataDxfId="1059"/>
    <tableColumn id="16" xr3:uid="{1CC6ACBC-43D7-4059-B55F-6BB3C0ABBA81}" name="travel-cost-F" dataDxfId="1058"/>
    <tableColumn id="17" xr3:uid="{649EAB5B-CD70-4320-95B4-A9F3F929596C}" name="starting-wageM" dataDxfId="1057"/>
    <tableColumn id="18" xr3:uid="{47337845-4DA5-4125-907D-DB410B26D3D3}" name="starting-wageF" dataDxfId="1056"/>
    <tableColumn id="19" xr3:uid="{5029D47B-74EB-42F7-A2FD-D86CF183F20A}" name="efficiency-factor" dataDxfId="1055"/>
    <tableColumn id="20" xr3:uid="{D0F6A208-3CE2-4230-9D8B-17D1161B1EDC}" name="number-of-efficient-companies" dataDxfId="1054"/>
    <tableColumn id="21" xr3:uid="{E3C26D9A-1BAC-40D4-9E5C-BD85E183E31A}" name="first/last-eff" dataDxfId="1053"/>
    <tableColumn id="22" xr3:uid="{18F6E1EB-BDD7-4D36-8677-067F0CF816AC}" name="[step]" dataDxfId="1052"/>
    <tableColumn id="23" xr3:uid="{B5E8FD43-6DDE-4861-8667-2A8051DF6DF7}" name="profit 1" dataDxfId="1051"/>
    <tableColumn id="24" xr3:uid="{433E0E37-373D-4CA3-B8D7-5083F2246963}" name="profit 2" dataDxfId="1050"/>
    <tableColumn id="25" xr3:uid="{08FFB674-4E65-4CFF-ABD9-03ED0B1B941A}" name="wageM 1" dataDxfId="1049"/>
    <tableColumn id="26" xr3:uid="{8A3D6A33-4213-43F7-9B4F-E3C9C72B22D0}" name="wageM2" dataDxfId="1048"/>
    <tableColumn id="27" xr3:uid="{193EF298-399B-4953-B086-1FAAF9C30DE2}" name="wageF 1" dataDxfId="1047"/>
    <tableColumn id="28" xr3:uid="{F187CE43-4992-4ECC-9F4C-C23DEAD67CD3}" name="wageF 2" dataDxfId="1046"/>
    <tableColumn id="29" xr3:uid="{2E453362-7B03-4858-A6CE-42D7573B08E3}" name="wage-ratio 1 (M/F)" dataDxfId="1045"/>
    <tableColumn id="30" xr3:uid="{C57C144E-E673-431F-9538-F787A4BC2731}" name="wage-ratio 2 (M/F)" dataDxfId="1044"/>
    <tableColumn id="31" xr3:uid="{0A18CE59-ADCF-41CD-82CC-2DE716D8E416}" name="countM 1" dataDxfId="1043"/>
    <tableColumn id="32" xr3:uid="{2B2C70F0-9A65-4F17-A453-F4A1B00C4B69}" name="countM 2" dataDxfId="1042"/>
    <tableColumn id="33" xr3:uid="{F8B91BBE-5B78-4E4D-93C6-61BED26794A5}" name="countF 1" dataDxfId="1041"/>
    <tableColumn id="34" xr3:uid="{4C279FA1-9FF6-4E60-B67E-2FA93CC928E4}" name="countF 2" dataDxfId="1040"/>
    <tableColumn id="35" xr3:uid="{AC656C77-2CD7-466B-BFE3-C9F657CB8428}" name="worker-ratio 1 (M/F)" dataDxfId="1039"/>
    <tableColumn id="36" xr3:uid="{D350ACEA-1657-4A85-9561-78EE3114A552}" name="worker-ratio 2 (M/F)" dataDxfId="1038"/>
    <tableColumn id="37" xr3:uid="{FF99E0B3-42FB-4834-9D7F-EEBFB935AF62}" name="xcor 1" dataDxfId="1037"/>
    <tableColumn id="38" xr3:uid="{A135AC64-2E66-4814-AFD3-022BE68593BB}" name="xcor 2" dataDxfId="1036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CC5DBCA-E3B5-427B-8DA7-377E85DB2C11}" name="Modell_vol30_2_bemutato_noeff_2D_table" displayName="Modell_vol30_2_bemutato_noeff_2D_table" ref="A1:AL226" totalsRowShown="0">
  <autoFilter ref="A1:AL226" xr:uid="{7C8D77B1-E07B-4594-83B4-F2A3A7DDA1E0}"/>
  <sortState xmlns:xlrd2="http://schemas.microsoft.com/office/spreadsheetml/2017/richdata2" ref="A2:AL226">
    <sortCondition ref="A1:A226"/>
  </sortState>
  <tableColumns count="38">
    <tableColumn id="1" xr3:uid="{5D160D65-2EF4-4FD8-9E1C-D4417DEE2B68}" name="[run number]"/>
    <tableColumn id="2" xr3:uid="{7B12A356-1022-48F0-9465-70D377B0E762}" name="rules" dataDxfId="378"/>
    <tableColumn id="3" xr3:uid="{D8D9C3F6-7438-4DDE-BAA4-61DDD799F71E}" name="distance-calculation" dataDxfId="377"/>
    <tableColumn id="4" xr3:uid="{4A4F978D-F06F-448D-8334-F171F122CC27}" name="Market-shape" dataDxfId="376"/>
    <tableColumn id="5" xr3:uid="{D24C2BD0-75E0-446D-ABCB-5F3923A491CC}" name="Starting-locations" dataDxfId="375"/>
    <tableColumn id="6" xr3:uid="{AD1155B3-4E9B-4EC2-8666-963CD7DDBC34}" name="distribution" dataDxfId="374"/>
    <tableColumn id="7" xr3:uid="{F00D16E8-468C-48BA-96EC-3873D912A229}" name="two-groups"/>
    <tableColumn id="8" xr3:uid="{0A76EAF4-4F74-488C-81F6-B1A2AEE64F91}" name="discrimination"/>
    <tableColumn id="9" xr3:uid="{5527A448-B59F-4D3A-B5A5-A5B715B38D90}" name="efficiency"/>
    <tableColumn id="10" xr3:uid="{11C11294-ADEA-4E45-9881-89BCCC629CE7}" name="worker-reservation"/>
    <tableColumn id="11" xr3:uid="{53A6FE88-7A1F-4D0B-8483-FE7D22FBA2AB}" name="worker-perturbation"/>
    <tableColumn id="12" xr3:uid="{F584BDC8-BB94-4485-8BBD-4EDBAE53DF00}" name="base-market-price"/>
    <tableColumn id="13" xr3:uid="{B7D5E092-B314-42E6-A9D0-5B7AB01EB96F}" name="Number-of-companies"/>
    <tableColumn id="14" xr3:uid="{BCA36C88-BED6-4990-9E1D-54F6711790BD}" name="reservation-wage"/>
    <tableColumn id="15" xr3:uid="{FBB8D70C-30A8-45AD-8E24-60B1D3B1FFED}" name="travel-cost-M"/>
    <tableColumn id="16" xr3:uid="{20A4C8F5-6FEF-432B-9F69-D70FD5A857B5}" name="travel-cost-F"/>
    <tableColumn id="17" xr3:uid="{997995A9-EBA4-43A0-A561-8BE66DAE4E32}" name="starting-wageM"/>
    <tableColumn id="18" xr3:uid="{AFE5B11A-B366-4497-953A-EEB74F30A183}" name="starting-wageF"/>
    <tableColumn id="19" xr3:uid="{73DE15B0-90BC-4025-8074-0BF1FAB049F2}" name="efficiency-factor"/>
    <tableColumn id="20" xr3:uid="{5BB1C2CC-3B1B-4C83-838A-BEF76A660F23}" name="number-of-efficient-companies"/>
    <tableColumn id="21" xr3:uid="{AE745AB7-0B1C-48F2-AC9A-A5E8387B900B}" name="first/last-eff"/>
    <tableColumn id="22" xr3:uid="{DD5F7C61-D6CD-401F-91EF-CCC019955CE6}" name="[step]"/>
    <tableColumn id="23" xr3:uid="{C3273C7B-4791-457F-91AA-035F238BB1B5}" name="profit 1" dataDxfId="373"/>
    <tableColumn id="24" xr3:uid="{7F327774-AFE9-4C33-9883-D6E28C15BA2A}" name="profit 2" dataDxfId="372"/>
    <tableColumn id="25" xr3:uid="{57941352-6C8A-4BF0-9737-C4770B11EC31}" name="wageM 1" dataDxfId="371"/>
    <tableColumn id="26" xr3:uid="{2E3F5B6F-BA33-41F7-9D89-F0E7644B067D}" name="wageM2" dataDxfId="370"/>
    <tableColumn id="27" xr3:uid="{F116E243-9AC7-4C59-B1B1-0BB27F3DAD7B}" name="wageF 1" dataDxfId="369"/>
    <tableColumn id="28" xr3:uid="{9390761E-6530-4370-93B0-9F2EDF3A777D}" name="wageF 2" dataDxfId="368"/>
    <tableColumn id="29" xr3:uid="{63A0AE0B-EDBE-4F28-AA2D-43713C095376}" name="wage-ratio 1 (M/F)" dataDxfId="367"/>
    <tableColumn id="30" xr3:uid="{86EB0891-6439-43BE-9C8A-9D6A76A2628D}" name="wage-ratio 2 (M/F)" dataDxfId="366"/>
    <tableColumn id="31" xr3:uid="{ED5DD837-99E4-43A1-A0A8-7D40230C6E3B}" name="countM 1" dataDxfId="365"/>
    <tableColumn id="32" xr3:uid="{251AE2A9-E619-4E88-A39F-09439ADB80DE}" name="countM 2" dataDxfId="364"/>
    <tableColumn id="33" xr3:uid="{3CBD8E46-55ED-49F4-A9EC-C9872696F65C}" name="countF 1" dataDxfId="363"/>
    <tableColumn id="34" xr3:uid="{A88A305F-30F0-4AD2-AB4A-17CBD4D5FEA6}" name="countF 2" dataDxfId="362"/>
    <tableColumn id="35" xr3:uid="{2C04509E-EDA0-48DE-8B04-E78E33916479}" name="worker-ratio 1 (M/F)" dataDxfId="361"/>
    <tableColumn id="36" xr3:uid="{E0BF7086-B9DF-4DBD-AD48-6432075BDD7D}" name="worker-ratio 2 (M/F)" dataDxfId="360"/>
    <tableColumn id="37" xr3:uid="{126CA0C8-EFCA-4D1E-81E1-F74357FA7A52}" name="xcor 1"/>
    <tableColumn id="38" xr3:uid="{AC83B003-B8F3-404C-84C1-F75E51D24B23}" name="xcor 2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EFEC6D1C-C77A-42D3-83D9-2535D593B51A}" name="Modell_vol30_2_bemutato_noeff_2D2_table42" displayName="Modell_vol30_2_bemutato_noeff_2D2_table42" ref="A229:AL329" totalsRowShown="0">
  <autoFilter ref="A229:AL329" xr:uid="{FC5F22B3-7093-4748-9C99-809C2814FE80}"/>
  <sortState xmlns:xlrd2="http://schemas.microsoft.com/office/spreadsheetml/2017/richdata2" ref="A230:AL329">
    <sortCondition ref="A1:A101"/>
  </sortState>
  <tableColumns count="38">
    <tableColumn id="1" xr3:uid="{DC0F0B5A-8A16-4A67-BABB-4D98E7729F81}" name="[run number]"/>
    <tableColumn id="2" xr3:uid="{3F1B8EC3-5C50-4BA7-A11F-FFA049DE9440}" name="rules" dataDxfId="359"/>
    <tableColumn id="3" xr3:uid="{BDBCFA97-23DA-4A79-8BA9-A4FE21B46168}" name="distance-calculation" dataDxfId="358"/>
    <tableColumn id="4" xr3:uid="{EE9FCD0B-4382-414C-B3ED-9E35D7EE3556}" name="Market-shape" dataDxfId="357"/>
    <tableColumn id="5" xr3:uid="{2CB35F45-F481-47C9-920B-DF3808A7C45A}" name="Starting-locations" dataDxfId="356"/>
    <tableColumn id="6" xr3:uid="{58402145-89FD-4C3D-9441-0BCB0B379004}" name="distribution" dataDxfId="355"/>
    <tableColumn id="7" xr3:uid="{E9988EDE-B26E-4BE1-BD45-F336F30411B5}" name="two-groups"/>
    <tableColumn id="8" xr3:uid="{BE62F383-DD98-4783-9C65-6089A1BB3895}" name="discrimination"/>
    <tableColumn id="9" xr3:uid="{5F6D2586-5531-410B-8A5A-807530F1DBF5}" name="efficiency"/>
    <tableColumn id="10" xr3:uid="{5C92FE71-1BD7-4221-B460-064FED674A18}" name="worker-reservation"/>
    <tableColumn id="11" xr3:uid="{DF56F163-2FDD-42DC-A31E-56320857C236}" name="worker-perturbation"/>
    <tableColumn id="12" xr3:uid="{134BFE09-D160-4DDF-A6CC-72F41C6E0EA0}" name="base-market-price"/>
    <tableColumn id="13" xr3:uid="{EAFDF7BF-2F25-415E-8E29-BA3555EE1688}" name="Number-of-companies"/>
    <tableColumn id="14" xr3:uid="{2623D0A0-37F3-4B55-88AA-49775A5C7A38}" name="reservation-wage"/>
    <tableColumn id="15" xr3:uid="{95B35CFE-7E63-41F8-9B0A-D39D07EF165E}" name="travel-cost-M"/>
    <tableColumn id="16" xr3:uid="{3517D882-A875-4AC7-88B3-04A9BFA775BE}" name="travel-cost-F"/>
    <tableColumn id="17" xr3:uid="{86BFE34D-53F2-4F15-A491-679A0469802D}" name="starting-wageM"/>
    <tableColumn id="18" xr3:uid="{CDA1C7EA-E206-4F6D-9B30-0CADA02116C9}" name="starting-wageF"/>
    <tableColumn id="19" xr3:uid="{80AE30EB-A9EF-418B-A733-6B57054F931A}" name="efficiency-factor"/>
    <tableColumn id="20" xr3:uid="{0CCE1B6F-9AAA-4220-A5C1-E96DE8864341}" name="number-of-efficient-companies"/>
    <tableColumn id="21" xr3:uid="{3D2913D0-3677-454F-875B-ED6FF5049087}" name="first/last-eff"/>
    <tableColumn id="22" xr3:uid="{6953FF29-8A9D-44AF-8B28-7506374BDD39}" name="[step]"/>
    <tableColumn id="23" xr3:uid="{07B7D877-DFA0-4FE2-823A-3554D666E1DF}" name="profit 1" dataDxfId="354"/>
    <tableColumn id="24" xr3:uid="{D5BC247F-69A6-47D0-8C75-51DC7BAB8695}" name="profit 2" dataDxfId="353"/>
    <tableColumn id="25" xr3:uid="{575AEF7D-9AAD-4C5E-9D77-BC3A7ADCC3C2}" name="wageM 1" dataDxfId="352"/>
    <tableColumn id="26" xr3:uid="{2EA4CD04-F47F-4CBE-A0ED-60BFBA904CC0}" name="wageM2" dataDxfId="351"/>
    <tableColumn id="27" xr3:uid="{0FDCF38F-8563-47D7-92DD-5341BF40C586}" name="wageF 1" dataDxfId="350"/>
    <tableColumn id="28" xr3:uid="{F4AD3CB3-367E-4FD1-A624-09C7F8DB05B1}" name="wageF 2" dataDxfId="349"/>
    <tableColumn id="29" xr3:uid="{CA8346EA-A0C3-45B4-923C-3E72D5893650}" name="wage-ratio 1 (M/F)" dataDxfId="348"/>
    <tableColumn id="30" xr3:uid="{DD1B5F51-3CE9-4B09-ACCF-BD752EE32948}" name="wage-ratio 2 (M/F)" dataDxfId="347"/>
    <tableColumn id="31" xr3:uid="{2FFB36C9-98AF-40FD-B02A-89B7C12385B2}" name="countM 1" dataDxfId="346"/>
    <tableColumn id="32" xr3:uid="{733C5D3B-0976-424D-B374-9D7EC903A03E}" name="countM 2" dataDxfId="345"/>
    <tableColumn id="33" xr3:uid="{CF11DA6F-A054-4305-8875-DEB58AD5EEDD}" name="countF 1" dataDxfId="344"/>
    <tableColumn id="34" xr3:uid="{B8CA34E0-4B9D-4501-86A6-9E6959DFAE5E}" name="countF 2" dataDxfId="343"/>
    <tableColumn id="35" xr3:uid="{B0A56F09-ACE5-4CF0-90BD-63BAF1E5AC05}" name="worker-ratio 1 (M/F)" dataDxfId="342"/>
    <tableColumn id="36" xr3:uid="{8F0F8C34-4FED-46E6-A7C2-824EF04E04F2}" name="worker-ratio 2 (M/F)" dataDxfId="341"/>
    <tableColumn id="37" xr3:uid="{6B28BB98-AB90-49F0-A549-85B3E018BABD}" name="xcor 1"/>
    <tableColumn id="38" xr3:uid="{DC8446C3-E8DA-4FE0-BF35-718633D4BF7D}" name="xcor 2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3FECBC7-44D6-4F76-AC2E-333F0901E820}" name="Modell_vol30_2_bemutato_noeff_2D_sim_5_2_table" displayName="Modell_vol30_2_bemutato_noeff_2D_sim_5_2_table" ref="A1:AL111" totalsRowShown="0" dataDxfId="77">
  <autoFilter ref="A1:AL111" xr:uid="{88185577-1EC6-4FA6-85BD-A41BDC94D283}"/>
  <sortState xmlns:xlrd2="http://schemas.microsoft.com/office/spreadsheetml/2017/richdata2" ref="A2:AL111">
    <sortCondition ref="A1:A111"/>
  </sortState>
  <tableColumns count="38">
    <tableColumn id="1" xr3:uid="{AF55BDC4-BBBD-4756-AE45-614010F11CB4}" name="[run number]" dataDxfId="76"/>
    <tableColumn id="2" xr3:uid="{A5EB9A86-5466-49D5-B8BA-1733024EAE89}" name="rules" dataDxfId="75"/>
    <tableColumn id="3" xr3:uid="{F05D8DA6-3EC3-4A81-A337-F8604E44E938}" name="distance-calculation" dataDxfId="74"/>
    <tableColumn id="4" xr3:uid="{69A65BC2-EFBF-45F2-A42C-4061A59CDF0F}" name="Market-shape" dataDxfId="73"/>
    <tableColumn id="5" xr3:uid="{9A6B2894-78C2-44AF-9224-070A08F5064B}" name="Starting-locations" dataDxfId="72"/>
    <tableColumn id="6" xr3:uid="{3D5F79FE-B811-4874-9678-9E521B9BEE87}" name="distribution" dataDxfId="71"/>
    <tableColumn id="7" xr3:uid="{FAC7F4F5-B229-44DD-8A41-8619B56D9B88}" name="two-groups" dataDxfId="70"/>
    <tableColumn id="8" xr3:uid="{1C530091-F0C8-46E4-92B2-D138EF141F2B}" name="discrimination" dataDxfId="69"/>
    <tableColumn id="9" xr3:uid="{460DE5DF-2641-48FD-B890-2789045EE943}" name="efficiency" dataDxfId="68"/>
    <tableColumn id="10" xr3:uid="{60B4779F-4672-4048-9A33-0ACD8DDF4FC9}" name="worker-reservation" dataDxfId="67"/>
    <tableColumn id="11" xr3:uid="{A1B985C3-5021-4E61-8D2A-73D4D1632F67}" name="worker-perturbation" dataDxfId="66"/>
    <tableColumn id="12" xr3:uid="{EB722633-3EE4-4AAC-9C0C-0407872E3796}" name="base-market-price" dataDxfId="65"/>
    <tableColumn id="13" xr3:uid="{FADB815C-1241-4117-B93D-E1E50E434A39}" name="Number-of-companies" dataDxfId="64"/>
    <tableColumn id="14" xr3:uid="{736DAF59-3546-4278-8F01-23782351DE3C}" name="reservation-wage" dataDxfId="63"/>
    <tableColumn id="15" xr3:uid="{5AEBAFD6-A9A2-4C4C-8A3C-0E52A71AB765}" name="travel-cost-M" dataDxfId="62"/>
    <tableColumn id="16" xr3:uid="{8C97FB88-2288-44B8-A798-4610005D6086}" name="travel-cost-F" dataDxfId="61"/>
    <tableColumn id="17" xr3:uid="{AE28D501-7537-44B5-904A-3BF59959EEC2}" name="starting-wageM" dataDxfId="60"/>
    <tableColumn id="18" xr3:uid="{009394E8-4307-485B-B9C9-DDB6E498B82E}" name="starting-wageF" dataDxfId="59"/>
    <tableColumn id="19" xr3:uid="{5BEB20BD-8A36-473A-A462-CA1228C13CF0}" name="efficiency-factor" dataDxfId="58"/>
    <tableColumn id="20" xr3:uid="{25E4F7D5-A0BF-4D8F-90BC-44326A4806A0}" name="number-of-efficient-companies" dataDxfId="57"/>
    <tableColumn id="21" xr3:uid="{2017CDE0-2BF3-4E24-AF18-0B4F5D9553BF}" name="first/last-eff" dataDxfId="56"/>
    <tableColumn id="22" xr3:uid="{5139B8DA-F058-446B-80CA-AB4EA8FA89DC}" name="[step]" dataDxfId="55"/>
    <tableColumn id="23" xr3:uid="{6D9D952D-DA4C-4844-90A1-B7D575BC1B50}" name="profit varos" dataDxfId="54"/>
    <tableColumn id="24" xr3:uid="{470238D3-C6BE-4F23-B67C-2C3874E39185}" name="profit videk" dataDxfId="53"/>
    <tableColumn id="25" xr3:uid="{6FFF4B10-E82B-4404-AEF5-15F3D8A2DD55}" name="wageM varos" dataDxfId="52"/>
    <tableColumn id="26" xr3:uid="{857EEC6E-27BD-4FC2-9E23-1C7122954CEE}" name="wageM videk" dataDxfId="51"/>
    <tableColumn id="27" xr3:uid="{D7CA3186-9560-42E0-88E7-4F9FB7E06CD7}" name="wageF varos" dataDxfId="50"/>
    <tableColumn id="28" xr3:uid="{40B1A869-B212-4E0E-A279-8D20FD396F43}" name="wageF videk" dataDxfId="49"/>
    <tableColumn id="29" xr3:uid="{09DAF98B-64C3-403C-A9EF-A73E8A7DA228}" name="wage-ratio varos (M/F)" dataDxfId="48"/>
    <tableColumn id="30" xr3:uid="{6D82093C-F3A7-4587-8865-09C0C2279656}" name="wage-ratio videk (M/F)" dataDxfId="47"/>
    <tableColumn id="31" xr3:uid="{37240634-BD37-42ED-95E5-463DE7B89808}" name="countM varos" dataDxfId="46"/>
    <tableColumn id="32" xr3:uid="{84BACA97-C8ED-4D56-A23C-9F4937B3ECF6}" name="countM videk" dataDxfId="45"/>
    <tableColumn id="33" xr3:uid="{3873B0F5-6F36-4389-84D7-BB412301FDEE}" name="countF varos" dataDxfId="44"/>
    <tableColumn id="34" xr3:uid="{33DBF93F-F447-4A39-9D34-35548D753C85}" name="countF videk" dataDxfId="43"/>
    <tableColumn id="35" xr3:uid="{68A8BC8E-31E0-405C-BD41-20F964BF6B3E}" name="worker-ratio varos (M/F)" dataDxfId="42"/>
    <tableColumn id="36" xr3:uid="{1C1C6209-8891-4164-82C7-F304734780E9}" name="worker-ratio videk (M/F)" dataDxfId="41"/>
    <tableColumn id="37" xr3:uid="{8E6E7FAA-06AC-4B96-B43B-667DD5209A4F}" name="xcor varos" dataDxfId="40"/>
    <tableColumn id="38" xr3:uid="{998DA896-F455-45D9-A562-799C67FCD705}" name="xcor videk (egyik vallalat)" dataDxfId="39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3FD7B8B-0A6A-4D35-B466-D64A9734EB70}" name="Modell_vol30_2_bemutato_noeff_2D_sim_5_check_table" displayName="Modell_vol30_2_bemutato_noeff_2D_sim_5_check_table" ref="A114:AL164" totalsRowShown="0" dataDxfId="38">
  <autoFilter ref="A114:AL164" xr:uid="{A3FD7B8B-0A6A-4D35-B466-D64A9734EB70}"/>
  <sortState xmlns:xlrd2="http://schemas.microsoft.com/office/spreadsheetml/2017/richdata2" ref="A115:AL164">
    <sortCondition ref="A1:A51"/>
  </sortState>
  <tableColumns count="38">
    <tableColumn id="1" xr3:uid="{98D40163-EB5B-47C8-AEB7-2D1B05F23B62}" name="[run number]" dataDxfId="37"/>
    <tableColumn id="2" xr3:uid="{86422758-04A8-4C9C-9896-3A2F659FC029}" name="rules" dataDxfId="36"/>
    <tableColumn id="3" xr3:uid="{A3158EA8-B6CC-4214-9DD5-A88606F8C9DA}" name="distance-calculation" dataDxfId="35"/>
    <tableColumn id="4" xr3:uid="{D8803325-7650-4666-B2D5-09052D5EF5D0}" name="Market-shape" dataDxfId="34"/>
    <tableColumn id="5" xr3:uid="{43E1C3A0-6ED9-47B6-A218-5CE737289A9F}" name="Starting-locations" dataDxfId="33"/>
    <tableColumn id="6" xr3:uid="{2A17BADB-52F1-431F-B3C3-0BB66570C473}" name="distribution" dataDxfId="32"/>
    <tableColumn id="7" xr3:uid="{F62F4F22-E99F-483F-B963-A97208306C23}" name="two-groups" dataDxfId="31"/>
    <tableColumn id="8" xr3:uid="{C7436889-6B7A-4B91-AE8E-F695662CF043}" name="discrimination" dataDxfId="30"/>
    <tableColumn id="9" xr3:uid="{673F3BA6-68C7-4147-875B-0BDB000A5EDE}" name="efficiency" dataDxfId="29"/>
    <tableColumn id="10" xr3:uid="{0175F23D-05CD-42F2-BE14-C944408D19A4}" name="worker-reservation" dataDxfId="28"/>
    <tableColumn id="11" xr3:uid="{4839B776-7113-4EC2-9C8B-E85F89DDEEFC}" name="worker-perturbation" dataDxfId="27"/>
    <tableColumn id="12" xr3:uid="{9343F2D7-94FC-4F25-AA26-8E1F3B18B1CC}" name="base-market-price" dataDxfId="26"/>
    <tableColumn id="13" xr3:uid="{0D05F9C6-76B2-4118-B78F-288F8E0764A7}" name="Number-of-companies" dataDxfId="25"/>
    <tableColumn id="14" xr3:uid="{5C295A13-707D-406C-A93E-539F06A44D63}" name="reservation-wage" dataDxfId="24"/>
    <tableColumn id="15" xr3:uid="{930BEC88-6889-4837-8790-4EAEE2F3D76D}" name="travel-cost-M" dataDxfId="23"/>
    <tableColumn id="16" xr3:uid="{84C950FA-52F6-4260-9B25-37D98D1F5A91}" name="travel-cost-F" dataDxfId="22"/>
    <tableColumn id="17" xr3:uid="{321D9107-0486-46C5-B9A5-C6508BD85052}" name="starting-wageM" dataDxfId="21"/>
    <tableColumn id="18" xr3:uid="{F1D67E14-0C15-4982-AF73-1DCACF19C264}" name="starting-wageF" dataDxfId="20"/>
    <tableColumn id="19" xr3:uid="{E64F89D7-1207-4F13-8F32-5B99C1F72F31}" name="efficiency-factor" dataDxfId="19"/>
    <tableColumn id="20" xr3:uid="{D24611E3-5620-4102-A3B0-A84999D87C50}" name="number-of-efficient-companies" dataDxfId="18"/>
    <tableColumn id="21" xr3:uid="{854D670C-6047-454C-B1C9-522662943645}" name="first/last-eff" dataDxfId="17"/>
    <tableColumn id="22" xr3:uid="{68FDF615-A6D3-4789-83FB-3AD8E2BC6997}" name="[step]" dataDxfId="16"/>
    <tableColumn id="23" xr3:uid="{0FF5CFEB-B766-4102-A9FC-1634BBA694E8}" name="profit varos" dataDxfId="15"/>
    <tableColumn id="24" xr3:uid="{A97C0558-C968-4002-9883-39AA46C4D7E1}" name="profit videk" dataDxfId="14"/>
    <tableColumn id="25" xr3:uid="{D842571E-3F35-4283-A0D7-7FC01B3E925E}" name="wageM varos" dataDxfId="13"/>
    <tableColumn id="26" xr3:uid="{3D39F91C-623A-43D8-AEBB-763D02F40C2C}" name="wageM videk" dataDxfId="12"/>
    <tableColumn id="27" xr3:uid="{C2D38E41-BB2C-4173-821B-318977F0992C}" name="wageF varos" dataDxfId="11"/>
    <tableColumn id="28" xr3:uid="{4CB30B62-2AB1-4203-BB89-F0B5401C0283}" name="wageF videk" dataDxfId="10"/>
    <tableColumn id="29" xr3:uid="{FB2CB20A-40E6-48CB-8E15-5BC1499445F6}" name="wage-ratio varos (M/F)" dataDxfId="9"/>
    <tableColumn id="30" xr3:uid="{D6AAEC3C-9EF9-44DF-AD0E-735BF912B9AF}" name="wage-ratio videk (M/F)" dataDxfId="8"/>
    <tableColumn id="31" xr3:uid="{9A42DD6A-4574-4B4D-81F8-899BC797911A}" name="countM varos" dataDxfId="7"/>
    <tableColumn id="32" xr3:uid="{77CDFA25-B12B-4F05-BA39-8BF1CC770DAF}" name="countM videk" dataDxfId="6"/>
    <tableColumn id="33" xr3:uid="{F0FB9213-9662-4347-8893-F5BA4FA495AA}" name="countF varos" dataDxfId="5"/>
    <tableColumn id="34" xr3:uid="{AC252DF7-E8D7-4C56-B54E-DFBCB5B2F13F}" name="countF videk" dataDxfId="4"/>
    <tableColumn id="35" xr3:uid="{9273423F-FAA2-4125-A603-AA33B0A9C1D1}" name="worker-ratio varos (M/F)" dataDxfId="3"/>
    <tableColumn id="36" xr3:uid="{5A5EFB2D-0B83-4AB3-83E7-3C5BEF16E597}" name="worker-ratio videk (M/F)" dataDxfId="2"/>
    <tableColumn id="37" xr3:uid="{7B55C5B6-47AF-4048-A113-0915032E5CBC}" name="xcor varos" dataDxfId="1"/>
    <tableColumn id="38" xr3:uid="{61DD82A0-E7AC-4EDE-9DAB-963C0BA215AC}" name="xcor videk (egyik vallalat)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FAD1D-1D26-4F60-94D5-786726FFAE8A}">
  <dimension ref="A1:AR778"/>
  <sheetViews>
    <sheetView tabSelected="1" topLeftCell="AD580" zoomScale="40" zoomScaleNormal="40" workbookViewId="0">
      <selection activeCell="AH12" sqref="AH12"/>
    </sheetView>
  </sheetViews>
  <sheetFormatPr defaultRowHeight="15" x14ac:dyDescent="0.25"/>
  <cols>
    <col min="1" max="1" width="15.140625" bestFit="1" customWidth="1"/>
    <col min="2" max="2" width="11.5703125" bestFit="1" customWidth="1"/>
    <col min="3" max="3" width="21.28515625" bestFit="1" customWidth="1"/>
    <col min="4" max="4" width="15.85546875" bestFit="1" customWidth="1"/>
    <col min="5" max="5" width="19" bestFit="1" customWidth="1"/>
    <col min="6" max="6" width="13.7109375" customWidth="1"/>
    <col min="7" max="7" width="13.42578125" customWidth="1"/>
    <col min="8" max="8" width="16.140625" customWidth="1"/>
    <col min="9" max="9" width="12" customWidth="1"/>
    <col min="10" max="10" width="20.7109375" customWidth="1"/>
    <col min="11" max="11" width="17.5703125" customWidth="1"/>
    <col min="12" max="12" width="19.85546875" bestFit="1" customWidth="1"/>
    <col min="13" max="13" width="23.85546875" customWidth="1"/>
    <col min="14" max="14" width="19" customWidth="1"/>
    <col min="15" max="15" width="10.5703125" customWidth="1"/>
    <col min="16" max="16" width="14.42578125" customWidth="1"/>
    <col min="17" max="17" width="11.5703125" customWidth="1"/>
    <col min="18" max="18" width="16.5703125" customWidth="1"/>
    <col min="19" max="19" width="18" customWidth="1"/>
    <col min="20" max="20" width="32.140625" customWidth="1"/>
    <col min="21" max="21" width="17.42578125" customWidth="1"/>
    <col min="22" max="22" width="19.28515625" customWidth="1"/>
    <col min="23" max="23" width="8.5703125" bestFit="1" customWidth="1"/>
    <col min="24" max="25" width="16.7109375" customWidth="1"/>
    <col min="26" max="29" width="10.85546875" customWidth="1"/>
    <col min="31" max="31" width="14.42578125" bestFit="1" customWidth="1"/>
    <col min="32" max="32" width="10.42578125" bestFit="1" customWidth="1"/>
    <col min="33" max="33" width="14.42578125" bestFit="1" customWidth="1"/>
    <col min="34" max="34" width="10.42578125" bestFit="1" customWidth="1"/>
    <col min="35" max="35" width="17.5703125" bestFit="1" customWidth="1"/>
    <col min="36" max="36" width="17.5703125" customWidth="1"/>
    <col min="37" max="37" width="21.42578125" bestFit="1" customWidth="1"/>
    <col min="38" max="38" width="15" bestFit="1" customWidth="1"/>
    <col min="39" max="39" width="17.5703125" bestFit="1" customWidth="1"/>
    <col min="40" max="40" width="17.5703125" customWidth="1"/>
    <col min="41" max="41" width="21.42578125" bestFit="1" customWidth="1"/>
    <col min="42" max="43" width="26.140625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74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D1" t="s">
        <v>32</v>
      </c>
      <c r="AE1" t="s">
        <v>30</v>
      </c>
      <c r="AF1" t="s">
        <v>32</v>
      </c>
      <c r="AG1" t="s">
        <v>31</v>
      </c>
      <c r="AH1" t="s">
        <v>34</v>
      </c>
      <c r="AI1" t="s">
        <v>33</v>
      </c>
      <c r="AK1" t="s">
        <v>35</v>
      </c>
      <c r="AL1" t="s">
        <v>34</v>
      </c>
      <c r="AM1" t="s">
        <v>33</v>
      </c>
      <c r="AO1" t="s">
        <v>35</v>
      </c>
    </row>
    <row r="2" spans="1:41" x14ac:dyDescent="0.25">
      <c r="A2" s="1">
        <v>1</v>
      </c>
      <c r="B2" s="2" t="s">
        <v>21</v>
      </c>
      <c r="C2" s="2" t="s">
        <v>22</v>
      </c>
      <c r="D2" s="2" t="s">
        <v>23</v>
      </c>
      <c r="E2" s="2" t="s">
        <v>24</v>
      </c>
      <c r="F2" s="2" t="s">
        <v>25</v>
      </c>
      <c r="G2" s="1" t="b">
        <v>0</v>
      </c>
      <c r="H2" s="1" t="b">
        <v>0</v>
      </c>
      <c r="I2" s="1" t="b">
        <v>0</v>
      </c>
      <c r="J2" s="1" t="b">
        <v>0</v>
      </c>
      <c r="K2" s="1" t="b">
        <v>0</v>
      </c>
      <c r="L2" s="1">
        <v>150</v>
      </c>
      <c r="M2" s="1">
        <v>2</v>
      </c>
      <c r="N2" s="1">
        <v>0</v>
      </c>
      <c r="O2" s="1">
        <v>1</v>
      </c>
      <c r="P2" s="1">
        <v>0</v>
      </c>
      <c r="Q2" s="1">
        <v>100</v>
      </c>
      <c r="R2" s="1">
        <v>0</v>
      </c>
      <c r="S2" s="1">
        <v>1</v>
      </c>
      <c r="T2" s="1">
        <v>0</v>
      </c>
      <c r="U2" s="1" t="b">
        <v>0</v>
      </c>
      <c r="V2" s="1">
        <v>251</v>
      </c>
      <c r="W2" s="2">
        <v>859.74</v>
      </c>
      <c r="X2" s="2">
        <v>862.26</v>
      </c>
      <c r="Y2" s="2">
        <v>108</v>
      </c>
      <c r="Z2" s="2">
        <v>108</v>
      </c>
      <c r="AA2" s="1">
        <v>20</v>
      </c>
      <c r="AB2" s="1">
        <v>-20</v>
      </c>
      <c r="AD2" s="6">
        <f>Modell_vol30_Hotelling_table[[#This Row],[wage 1]]/AE2-1</f>
        <v>-2.7700831024930483E-3</v>
      </c>
      <c r="AE2">
        <f>AVERAGE(Y2:Y11)</f>
        <v>108.3</v>
      </c>
      <c r="AF2" s="6">
        <f>Modell_vol30_Hotelling_table[[#This Row],[wage 2]]/AG2-1</f>
        <v>-2.7700831024930483E-3</v>
      </c>
      <c r="AG2">
        <f>AVERAGE(Z2:Z11)</f>
        <v>108.3</v>
      </c>
      <c r="AH2" s="23">
        <f>Modell_vol30_Hotelling_table[[#This Row],[base-market-price]]-Modell_vol30_Hotelling_table[[#This Row],[wage 1]]</f>
        <v>42</v>
      </c>
      <c r="AI2" s="23">
        <f>Modell_vol30_Hotelling_table[[#This Row],[travel-cost-M]]*(40+((20-Modell_vol30_Hotelling_table[[#This Row],[xcor 1]])-(Modell_vol30_Hotelling_table[[#This Row],[xcor 2]]+20))/3)</f>
        <v>40</v>
      </c>
      <c r="AJ2">
        <f>AVERAGE(AH2:AH11)</f>
        <v>41.7</v>
      </c>
      <c r="AK2" s="6">
        <f>AH2/AI2-1</f>
        <v>5.0000000000000044E-2</v>
      </c>
      <c r="AL2" s="23">
        <f>Modell_vol30_Hotelling_table[[#This Row],[base-market-price]]-Modell_vol30_Hotelling_table[[#This Row],[wage 2]]</f>
        <v>42</v>
      </c>
      <c r="AM2" s="23">
        <f>Modell_vol30_Hotelling_table[[#This Row],[travel-cost-M]]*(40-((20-Modell_vol30_Hotelling_table[[#This Row],[xcor 1]])-(Modell_vol30_Hotelling_table[[#This Row],[xcor 2]]+20))/3)</f>
        <v>40</v>
      </c>
      <c r="AN2">
        <f>AVERAGE(AL2:AL11)</f>
        <v>41.7</v>
      </c>
      <c r="AO2" s="6">
        <f>AL2/AM2-1</f>
        <v>5.0000000000000044E-2</v>
      </c>
    </row>
    <row r="3" spans="1:41" x14ac:dyDescent="0.25">
      <c r="A3" s="1">
        <v>2</v>
      </c>
      <c r="B3" s="2" t="s">
        <v>21</v>
      </c>
      <c r="C3" s="2" t="s">
        <v>22</v>
      </c>
      <c r="D3" s="2" t="s">
        <v>23</v>
      </c>
      <c r="E3" s="2" t="s">
        <v>24</v>
      </c>
      <c r="F3" s="2" t="s">
        <v>25</v>
      </c>
      <c r="G3" s="1" t="b">
        <v>0</v>
      </c>
      <c r="H3" s="1" t="b">
        <v>0</v>
      </c>
      <c r="I3" s="1" t="b">
        <v>0</v>
      </c>
      <c r="J3" s="1" t="b">
        <v>0</v>
      </c>
      <c r="K3" s="1" t="b">
        <v>0</v>
      </c>
      <c r="L3" s="1">
        <v>150</v>
      </c>
      <c r="M3" s="1">
        <v>2</v>
      </c>
      <c r="N3" s="1">
        <v>0</v>
      </c>
      <c r="O3" s="1">
        <v>1</v>
      </c>
      <c r="P3" s="1">
        <v>0</v>
      </c>
      <c r="Q3" s="1">
        <v>100</v>
      </c>
      <c r="R3" s="1">
        <v>0</v>
      </c>
      <c r="S3" s="1">
        <v>1</v>
      </c>
      <c r="T3" s="1">
        <v>0</v>
      </c>
      <c r="U3" s="1" t="b">
        <v>0</v>
      </c>
      <c r="V3" s="1">
        <v>251</v>
      </c>
      <c r="W3" s="2">
        <v>840.09</v>
      </c>
      <c r="X3" s="2">
        <v>840.91</v>
      </c>
      <c r="Y3" s="2">
        <v>109</v>
      </c>
      <c r="Z3" s="2">
        <v>109</v>
      </c>
      <c r="AA3" s="1">
        <v>20</v>
      </c>
      <c r="AB3" s="1">
        <v>-20</v>
      </c>
      <c r="AD3" s="6">
        <f>Modell_vol30_Hotelling_table[[#This Row],[wage 1]]/AE2-1</f>
        <v>6.4635272391504461E-3</v>
      </c>
      <c r="AF3" s="6">
        <f>Modell_vol30_Hotelling_table[[#This Row],[wage 2]]/AG2-1</f>
        <v>6.4635272391504461E-3</v>
      </c>
      <c r="AH3" s="23">
        <f>Modell_vol30_Hotelling_table[[#This Row],[base-market-price]]-Modell_vol30_Hotelling_table[[#This Row],[wage 1]]</f>
        <v>41</v>
      </c>
      <c r="AI3" s="23">
        <f>Modell_vol30_Hotelling_table[[#This Row],[travel-cost-M]]*(40+((20-Modell_vol30_Hotelling_table[[#This Row],[xcor 1]])-(Modell_vol30_Hotelling_table[[#This Row],[xcor 2]]+20))/3)</f>
        <v>40</v>
      </c>
      <c r="AK3" s="6">
        <f t="shared" ref="AK3:AK66" si="0">AH3/AI3-1</f>
        <v>2.4999999999999911E-2</v>
      </c>
      <c r="AL3" s="23">
        <f>Modell_vol30_Hotelling_table[[#This Row],[base-market-price]]-Modell_vol30_Hotelling_table[[#This Row],[wage 2]]</f>
        <v>41</v>
      </c>
      <c r="AM3" s="23">
        <f>Modell_vol30_Hotelling_table[[#This Row],[travel-cost-M]]*(40-((20-Modell_vol30_Hotelling_table[[#This Row],[xcor 1]])-(Modell_vol30_Hotelling_table[[#This Row],[xcor 2]]+20))/3)</f>
        <v>40</v>
      </c>
      <c r="AO3" s="6">
        <f t="shared" ref="AO3:AO66" si="1">AL3/AM3-1</f>
        <v>2.4999999999999911E-2</v>
      </c>
    </row>
    <row r="4" spans="1:41" x14ac:dyDescent="0.25">
      <c r="A4" s="1">
        <v>3</v>
      </c>
      <c r="B4" s="2" t="s">
        <v>21</v>
      </c>
      <c r="C4" s="2" t="s">
        <v>22</v>
      </c>
      <c r="D4" s="2" t="s">
        <v>23</v>
      </c>
      <c r="E4" s="2" t="s">
        <v>24</v>
      </c>
      <c r="F4" s="2" t="s">
        <v>25</v>
      </c>
      <c r="G4" s="1" t="b">
        <v>0</v>
      </c>
      <c r="H4" s="1" t="b">
        <v>0</v>
      </c>
      <c r="I4" s="1" t="b">
        <v>0</v>
      </c>
      <c r="J4" s="1" t="b">
        <v>0</v>
      </c>
      <c r="K4" s="1" t="b">
        <v>0</v>
      </c>
      <c r="L4" s="1">
        <v>150</v>
      </c>
      <c r="M4" s="1">
        <v>2</v>
      </c>
      <c r="N4" s="1">
        <v>0</v>
      </c>
      <c r="O4" s="1">
        <v>1</v>
      </c>
      <c r="P4" s="1">
        <v>0</v>
      </c>
      <c r="Q4" s="1">
        <v>100</v>
      </c>
      <c r="R4" s="1">
        <v>0</v>
      </c>
      <c r="S4" s="1">
        <v>1</v>
      </c>
      <c r="T4" s="1">
        <v>0</v>
      </c>
      <c r="U4" s="1" t="b">
        <v>0</v>
      </c>
      <c r="V4" s="1">
        <v>251</v>
      </c>
      <c r="W4" s="2">
        <v>859.74</v>
      </c>
      <c r="X4" s="2">
        <v>862.26</v>
      </c>
      <c r="Y4" s="2">
        <v>108</v>
      </c>
      <c r="Z4" s="2">
        <v>108</v>
      </c>
      <c r="AA4" s="1">
        <v>20</v>
      </c>
      <c r="AB4" s="1">
        <v>-20</v>
      </c>
      <c r="AD4" s="6">
        <f>Modell_vol30_Hotelling_table[[#This Row],[wage 1]]/AE2-1</f>
        <v>-2.7700831024930483E-3</v>
      </c>
      <c r="AF4" s="6">
        <f>Modell_vol30_Hotelling_table[[#This Row],[wage 2]]/AG2-1</f>
        <v>-2.7700831024930483E-3</v>
      </c>
      <c r="AH4" s="23">
        <f>Modell_vol30_Hotelling_table[[#This Row],[base-market-price]]-Modell_vol30_Hotelling_table[[#This Row],[wage 1]]</f>
        <v>42</v>
      </c>
      <c r="AI4" s="23">
        <f>Modell_vol30_Hotelling_table[[#This Row],[travel-cost-M]]*(40+((20-Modell_vol30_Hotelling_table[[#This Row],[xcor 1]])-(Modell_vol30_Hotelling_table[[#This Row],[xcor 2]]+20))/3)</f>
        <v>40</v>
      </c>
      <c r="AK4" s="6">
        <f t="shared" si="0"/>
        <v>5.0000000000000044E-2</v>
      </c>
      <c r="AL4" s="23">
        <f>Modell_vol30_Hotelling_table[[#This Row],[base-market-price]]-Modell_vol30_Hotelling_table[[#This Row],[wage 2]]</f>
        <v>42</v>
      </c>
      <c r="AM4" s="23">
        <f>Modell_vol30_Hotelling_table[[#This Row],[travel-cost-M]]*(40-((20-Modell_vol30_Hotelling_table[[#This Row],[xcor 1]])-(Modell_vol30_Hotelling_table[[#This Row],[xcor 2]]+20))/3)</f>
        <v>40</v>
      </c>
      <c r="AO4" s="6">
        <f t="shared" si="1"/>
        <v>5.0000000000000044E-2</v>
      </c>
    </row>
    <row r="5" spans="1:41" x14ac:dyDescent="0.25">
      <c r="A5" s="1">
        <v>4</v>
      </c>
      <c r="B5" s="2" t="s">
        <v>21</v>
      </c>
      <c r="C5" s="2" t="s">
        <v>22</v>
      </c>
      <c r="D5" s="2" t="s">
        <v>23</v>
      </c>
      <c r="E5" s="2" t="s">
        <v>24</v>
      </c>
      <c r="F5" s="2" t="s">
        <v>25</v>
      </c>
      <c r="G5" s="1" t="b">
        <v>0</v>
      </c>
      <c r="H5" s="1" t="b">
        <v>0</v>
      </c>
      <c r="I5" s="1" t="b">
        <v>0</v>
      </c>
      <c r="J5" s="1" t="b">
        <v>0</v>
      </c>
      <c r="K5" s="1" t="b">
        <v>0</v>
      </c>
      <c r="L5" s="1">
        <v>150</v>
      </c>
      <c r="M5" s="1">
        <v>2</v>
      </c>
      <c r="N5" s="1">
        <v>0</v>
      </c>
      <c r="O5" s="1">
        <v>1</v>
      </c>
      <c r="P5" s="1">
        <v>0</v>
      </c>
      <c r="Q5" s="1">
        <v>100</v>
      </c>
      <c r="R5" s="1">
        <v>0</v>
      </c>
      <c r="S5" s="1">
        <v>1</v>
      </c>
      <c r="T5" s="1">
        <v>0</v>
      </c>
      <c r="U5" s="1" t="b">
        <v>0</v>
      </c>
      <c r="V5" s="1">
        <v>251</v>
      </c>
      <c r="W5" s="2">
        <v>859.74</v>
      </c>
      <c r="X5" s="2">
        <v>862.26</v>
      </c>
      <c r="Y5" s="2">
        <v>108</v>
      </c>
      <c r="Z5" s="2">
        <v>108</v>
      </c>
      <c r="AA5" s="1">
        <v>20</v>
      </c>
      <c r="AB5" s="1">
        <v>-20</v>
      </c>
      <c r="AD5" s="6">
        <f>Modell_vol30_Hotelling_table[[#This Row],[wage 1]]/AE2-1</f>
        <v>-2.7700831024930483E-3</v>
      </c>
      <c r="AF5" s="6">
        <f>Modell_vol30_Hotelling_table[[#This Row],[wage 2]]/AG2-1</f>
        <v>-2.7700831024930483E-3</v>
      </c>
      <c r="AH5" s="23">
        <f>Modell_vol30_Hotelling_table[[#This Row],[base-market-price]]-Modell_vol30_Hotelling_table[[#This Row],[wage 1]]</f>
        <v>42</v>
      </c>
      <c r="AI5" s="23">
        <f>Modell_vol30_Hotelling_table[[#This Row],[travel-cost-M]]*(40+((20-Modell_vol30_Hotelling_table[[#This Row],[xcor 1]])-(Modell_vol30_Hotelling_table[[#This Row],[xcor 2]]+20))/3)</f>
        <v>40</v>
      </c>
      <c r="AK5" s="6">
        <f t="shared" si="0"/>
        <v>5.0000000000000044E-2</v>
      </c>
      <c r="AL5" s="23">
        <f>Modell_vol30_Hotelling_table[[#This Row],[base-market-price]]-Modell_vol30_Hotelling_table[[#This Row],[wage 2]]</f>
        <v>42</v>
      </c>
      <c r="AM5" s="23">
        <f>Modell_vol30_Hotelling_table[[#This Row],[travel-cost-M]]*(40-((20-Modell_vol30_Hotelling_table[[#This Row],[xcor 1]])-(Modell_vol30_Hotelling_table[[#This Row],[xcor 2]]+20))/3)</f>
        <v>40</v>
      </c>
      <c r="AO5" s="6">
        <f t="shared" si="1"/>
        <v>5.0000000000000044E-2</v>
      </c>
    </row>
    <row r="6" spans="1:41" x14ac:dyDescent="0.25">
      <c r="A6" s="1">
        <v>5</v>
      </c>
      <c r="B6" s="2" t="s">
        <v>21</v>
      </c>
      <c r="C6" s="2" t="s">
        <v>22</v>
      </c>
      <c r="D6" s="2" t="s">
        <v>23</v>
      </c>
      <c r="E6" s="2" t="s">
        <v>24</v>
      </c>
      <c r="F6" s="2" t="s">
        <v>25</v>
      </c>
      <c r="G6" s="1" t="b">
        <v>0</v>
      </c>
      <c r="H6" s="1" t="b">
        <v>0</v>
      </c>
      <c r="I6" s="1" t="b">
        <v>0</v>
      </c>
      <c r="J6" s="1" t="b">
        <v>0</v>
      </c>
      <c r="K6" s="1" t="b">
        <v>0</v>
      </c>
      <c r="L6" s="1">
        <v>150</v>
      </c>
      <c r="M6" s="1">
        <v>2</v>
      </c>
      <c r="N6" s="1">
        <v>0</v>
      </c>
      <c r="O6" s="1">
        <v>1</v>
      </c>
      <c r="P6" s="1">
        <v>0</v>
      </c>
      <c r="Q6" s="1">
        <v>100</v>
      </c>
      <c r="R6" s="1">
        <v>0</v>
      </c>
      <c r="S6" s="1">
        <v>1</v>
      </c>
      <c r="T6" s="1">
        <v>0</v>
      </c>
      <c r="U6" s="1" t="b">
        <v>0</v>
      </c>
      <c r="V6" s="1">
        <v>251</v>
      </c>
      <c r="W6" s="2">
        <v>866.04</v>
      </c>
      <c r="X6" s="2">
        <v>855.96</v>
      </c>
      <c r="Y6" s="2">
        <v>108</v>
      </c>
      <c r="Z6" s="2">
        <v>108</v>
      </c>
      <c r="AA6" s="1">
        <v>20</v>
      </c>
      <c r="AB6" s="1">
        <v>-20</v>
      </c>
      <c r="AD6" s="6">
        <f>Modell_vol30_Hotelling_table[[#This Row],[wage 1]]/AE2-1</f>
        <v>-2.7700831024930483E-3</v>
      </c>
      <c r="AF6" s="6">
        <f>Modell_vol30_Hotelling_table[[#This Row],[wage 2]]/AG2-1</f>
        <v>-2.7700831024930483E-3</v>
      </c>
      <c r="AH6" s="23">
        <f>Modell_vol30_Hotelling_table[[#This Row],[base-market-price]]-Modell_vol30_Hotelling_table[[#This Row],[wage 1]]</f>
        <v>42</v>
      </c>
      <c r="AI6" s="23">
        <f>Modell_vol30_Hotelling_table[[#This Row],[travel-cost-M]]*(40+((20-Modell_vol30_Hotelling_table[[#This Row],[xcor 1]])-(Modell_vol30_Hotelling_table[[#This Row],[xcor 2]]+20))/3)</f>
        <v>40</v>
      </c>
      <c r="AK6" s="6">
        <f t="shared" si="0"/>
        <v>5.0000000000000044E-2</v>
      </c>
      <c r="AL6" s="23">
        <f>Modell_vol30_Hotelling_table[[#This Row],[base-market-price]]-Modell_vol30_Hotelling_table[[#This Row],[wage 2]]</f>
        <v>42</v>
      </c>
      <c r="AM6" s="23">
        <f>Modell_vol30_Hotelling_table[[#This Row],[travel-cost-M]]*(40-((20-Modell_vol30_Hotelling_table[[#This Row],[xcor 1]])-(Modell_vol30_Hotelling_table[[#This Row],[xcor 2]]+20))/3)</f>
        <v>40</v>
      </c>
      <c r="AO6" s="6">
        <f t="shared" si="1"/>
        <v>5.0000000000000044E-2</v>
      </c>
    </row>
    <row r="7" spans="1:41" x14ac:dyDescent="0.25">
      <c r="A7" s="1">
        <v>6</v>
      </c>
      <c r="B7" s="2" t="s">
        <v>21</v>
      </c>
      <c r="C7" s="2" t="s">
        <v>22</v>
      </c>
      <c r="D7" s="2" t="s">
        <v>23</v>
      </c>
      <c r="E7" s="2" t="s">
        <v>24</v>
      </c>
      <c r="F7" s="2" t="s">
        <v>25</v>
      </c>
      <c r="G7" s="1" t="b">
        <v>0</v>
      </c>
      <c r="H7" s="1" t="b">
        <v>0</v>
      </c>
      <c r="I7" s="1" t="b">
        <v>0</v>
      </c>
      <c r="J7" s="1" t="b">
        <v>0</v>
      </c>
      <c r="K7" s="1" t="b">
        <v>0</v>
      </c>
      <c r="L7" s="1">
        <v>150</v>
      </c>
      <c r="M7" s="1">
        <v>2</v>
      </c>
      <c r="N7" s="1">
        <v>0</v>
      </c>
      <c r="O7" s="1">
        <v>1</v>
      </c>
      <c r="P7" s="1">
        <v>0</v>
      </c>
      <c r="Q7" s="1">
        <v>100</v>
      </c>
      <c r="R7" s="1">
        <v>0</v>
      </c>
      <c r="S7" s="1">
        <v>1</v>
      </c>
      <c r="T7" s="1">
        <v>0</v>
      </c>
      <c r="U7" s="1" t="b">
        <v>0</v>
      </c>
      <c r="V7" s="1">
        <v>251</v>
      </c>
      <c r="W7" s="2">
        <v>858.48</v>
      </c>
      <c r="X7" s="2">
        <v>863.52</v>
      </c>
      <c r="Y7" s="2">
        <v>108</v>
      </c>
      <c r="Z7" s="2">
        <v>108</v>
      </c>
      <c r="AA7" s="1">
        <v>20</v>
      </c>
      <c r="AB7" s="1">
        <v>-20</v>
      </c>
      <c r="AD7" s="6">
        <f>Modell_vol30_Hotelling_table[[#This Row],[wage 1]]/AE2-1</f>
        <v>-2.7700831024930483E-3</v>
      </c>
      <c r="AF7" s="6">
        <f>Modell_vol30_Hotelling_table[[#This Row],[wage 2]]/AG2-1</f>
        <v>-2.7700831024930483E-3</v>
      </c>
      <c r="AH7" s="23">
        <f>Modell_vol30_Hotelling_table[[#This Row],[base-market-price]]-Modell_vol30_Hotelling_table[[#This Row],[wage 1]]</f>
        <v>42</v>
      </c>
      <c r="AI7" s="23">
        <f>Modell_vol30_Hotelling_table[[#This Row],[travel-cost-M]]*(40+((20-Modell_vol30_Hotelling_table[[#This Row],[xcor 1]])-(Modell_vol30_Hotelling_table[[#This Row],[xcor 2]]+20))/3)</f>
        <v>40</v>
      </c>
      <c r="AK7" s="6">
        <f t="shared" si="0"/>
        <v>5.0000000000000044E-2</v>
      </c>
      <c r="AL7" s="23">
        <f>Modell_vol30_Hotelling_table[[#This Row],[base-market-price]]-Modell_vol30_Hotelling_table[[#This Row],[wage 2]]</f>
        <v>42</v>
      </c>
      <c r="AM7" s="23">
        <f>Modell_vol30_Hotelling_table[[#This Row],[travel-cost-M]]*(40-((20-Modell_vol30_Hotelling_table[[#This Row],[xcor 1]])-(Modell_vol30_Hotelling_table[[#This Row],[xcor 2]]+20))/3)</f>
        <v>40</v>
      </c>
      <c r="AO7" s="6">
        <f t="shared" si="1"/>
        <v>5.0000000000000044E-2</v>
      </c>
    </row>
    <row r="8" spans="1:41" x14ac:dyDescent="0.25">
      <c r="A8" s="1">
        <v>7</v>
      </c>
      <c r="B8" s="2" t="s">
        <v>21</v>
      </c>
      <c r="C8" s="2" t="s">
        <v>22</v>
      </c>
      <c r="D8" s="2" t="s">
        <v>23</v>
      </c>
      <c r="E8" s="2" t="s">
        <v>24</v>
      </c>
      <c r="F8" s="2" t="s">
        <v>25</v>
      </c>
      <c r="G8" s="1" t="b">
        <v>0</v>
      </c>
      <c r="H8" s="1" t="b">
        <v>0</v>
      </c>
      <c r="I8" s="1" t="b">
        <v>0</v>
      </c>
      <c r="J8" s="1" t="b">
        <v>0</v>
      </c>
      <c r="K8" s="1" t="b">
        <v>0</v>
      </c>
      <c r="L8" s="1">
        <v>150</v>
      </c>
      <c r="M8" s="1">
        <v>2</v>
      </c>
      <c r="N8" s="1">
        <v>0</v>
      </c>
      <c r="O8" s="1">
        <v>1</v>
      </c>
      <c r="P8" s="1">
        <v>0</v>
      </c>
      <c r="Q8" s="1">
        <v>100</v>
      </c>
      <c r="R8" s="1">
        <v>0</v>
      </c>
      <c r="S8" s="1">
        <v>1</v>
      </c>
      <c r="T8" s="1">
        <v>0</v>
      </c>
      <c r="U8" s="1" t="b">
        <v>0</v>
      </c>
      <c r="V8" s="1">
        <v>251</v>
      </c>
      <c r="W8" s="2">
        <v>860.16</v>
      </c>
      <c r="X8" s="2">
        <v>861.84</v>
      </c>
      <c r="Y8" s="2">
        <v>108</v>
      </c>
      <c r="Z8" s="2">
        <v>108</v>
      </c>
      <c r="AA8" s="1">
        <v>20</v>
      </c>
      <c r="AB8" s="1">
        <v>-20</v>
      </c>
      <c r="AD8" s="6">
        <f>Modell_vol30_Hotelling_table[[#This Row],[wage 1]]/AE2-1</f>
        <v>-2.7700831024930483E-3</v>
      </c>
      <c r="AF8" s="6">
        <f>Modell_vol30_Hotelling_table[[#This Row],[wage 2]]/AG2-1</f>
        <v>-2.7700831024930483E-3</v>
      </c>
      <c r="AH8" s="23">
        <f>Modell_vol30_Hotelling_table[[#This Row],[base-market-price]]-Modell_vol30_Hotelling_table[[#This Row],[wage 1]]</f>
        <v>42</v>
      </c>
      <c r="AI8" s="23">
        <f>Modell_vol30_Hotelling_table[[#This Row],[travel-cost-M]]*(40+((20-Modell_vol30_Hotelling_table[[#This Row],[xcor 1]])-(Modell_vol30_Hotelling_table[[#This Row],[xcor 2]]+20))/3)</f>
        <v>40</v>
      </c>
      <c r="AK8" s="6">
        <f t="shared" si="0"/>
        <v>5.0000000000000044E-2</v>
      </c>
      <c r="AL8" s="23">
        <f>Modell_vol30_Hotelling_table[[#This Row],[base-market-price]]-Modell_vol30_Hotelling_table[[#This Row],[wage 2]]</f>
        <v>42</v>
      </c>
      <c r="AM8" s="23">
        <f>Modell_vol30_Hotelling_table[[#This Row],[travel-cost-M]]*(40-((20-Modell_vol30_Hotelling_table[[#This Row],[xcor 1]])-(Modell_vol30_Hotelling_table[[#This Row],[xcor 2]]+20))/3)</f>
        <v>40</v>
      </c>
      <c r="AO8" s="6">
        <f t="shared" si="1"/>
        <v>5.0000000000000044E-2</v>
      </c>
    </row>
    <row r="9" spans="1:41" x14ac:dyDescent="0.25">
      <c r="A9" s="1">
        <v>8</v>
      </c>
      <c r="B9" s="2" t="s">
        <v>21</v>
      </c>
      <c r="C9" s="2" t="s">
        <v>22</v>
      </c>
      <c r="D9" s="2" t="s">
        <v>23</v>
      </c>
      <c r="E9" s="2" t="s">
        <v>24</v>
      </c>
      <c r="F9" s="2" t="s">
        <v>25</v>
      </c>
      <c r="G9" s="1" t="b">
        <v>0</v>
      </c>
      <c r="H9" s="1" t="b">
        <v>0</v>
      </c>
      <c r="I9" s="1" t="b">
        <v>0</v>
      </c>
      <c r="J9" s="1" t="b">
        <v>0</v>
      </c>
      <c r="K9" s="1" t="b">
        <v>0</v>
      </c>
      <c r="L9" s="1">
        <v>150</v>
      </c>
      <c r="M9" s="1">
        <v>2</v>
      </c>
      <c r="N9" s="1">
        <v>0</v>
      </c>
      <c r="O9" s="1">
        <v>1</v>
      </c>
      <c r="P9" s="1">
        <v>0</v>
      </c>
      <c r="Q9" s="1">
        <v>100</v>
      </c>
      <c r="R9" s="1">
        <v>0</v>
      </c>
      <c r="S9" s="1">
        <v>1</v>
      </c>
      <c r="T9" s="1">
        <v>0</v>
      </c>
      <c r="U9" s="1" t="b">
        <v>0</v>
      </c>
      <c r="V9" s="1">
        <v>251</v>
      </c>
      <c r="W9" s="2">
        <v>819.6</v>
      </c>
      <c r="X9" s="2">
        <v>820.4</v>
      </c>
      <c r="Y9" s="2">
        <v>110</v>
      </c>
      <c r="Z9" s="2">
        <v>110</v>
      </c>
      <c r="AA9" s="1">
        <v>20</v>
      </c>
      <c r="AB9" s="1">
        <v>-20</v>
      </c>
      <c r="AD9" s="6">
        <f>Modell_vol30_Hotelling_table[[#This Row],[wage 1]]/AE2-1</f>
        <v>1.5697137580794163E-2</v>
      </c>
      <c r="AF9" s="6">
        <f>Modell_vol30_Hotelling_table[[#This Row],[wage 2]]/AG2-1</f>
        <v>1.5697137580794163E-2</v>
      </c>
      <c r="AH9" s="23">
        <f>Modell_vol30_Hotelling_table[[#This Row],[base-market-price]]-Modell_vol30_Hotelling_table[[#This Row],[wage 1]]</f>
        <v>40</v>
      </c>
      <c r="AI9" s="23">
        <f>Modell_vol30_Hotelling_table[[#This Row],[travel-cost-M]]*(40+((20-Modell_vol30_Hotelling_table[[#This Row],[xcor 1]])-(Modell_vol30_Hotelling_table[[#This Row],[xcor 2]]+20))/3)</f>
        <v>40</v>
      </c>
      <c r="AK9" s="6">
        <f t="shared" si="0"/>
        <v>0</v>
      </c>
      <c r="AL9" s="23">
        <f>Modell_vol30_Hotelling_table[[#This Row],[base-market-price]]-Modell_vol30_Hotelling_table[[#This Row],[wage 2]]</f>
        <v>40</v>
      </c>
      <c r="AM9" s="23">
        <f>Modell_vol30_Hotelling_table[[#This Row],[travel-cost-M]]*(40-((20-Modell_vol30_Hotelling_table[[#This Row],[xcor 1]])-(Modell_vol30_Hotelling_table[[#This Row],[xcor 2]]+20))/3)</f>
        <v>40</v>
      </c>
      <c r="AO9" s="6">
        <f t="shared" si="1"/>
        <v>0</v>
      </c>
    </row>
    <row r="10" spans="1:41" x14ac:dyDescent="0.25">
      <c r="A10" s="1">
        <v>9</v>
      </c>
      <c r="B10" s="2" t="s">
        <v>21</v>
      </c>
      <c r="C10" s="2" t="s">
        <v>22</v>
      </c>
      <c r="D10" s="2" t="s">
        <v>23</v>
      </c>
      <c r="E10" s="2" t="s">
        <v>24</v>
      </c>
      <c r="F10" s="2" t="s">
        <v>25</v>
      </c>
      <c r="G10" s="1" t="b">
        <v>0</v>
      </c>
      <c r="H10" s="1" t="b">
        <v>0</v>
      </c>
      <c r="I10" s="1" t="b">
        <v>0</v>
      </c>
      <c r="J10" s="1" t="b">
        <v>0</v>
      </c>
      <c r="K10" s="1" t="b">
        <v>0</v>
      </c>
      <c r="L10" s="1">
        <v>150</v>
      </c>
      <c r="M10" s="1">
        <v>2</v>
      </c>
      <c r="N10" s="1">
        <v>0</v>
      </c>
      <c r="O10" s="1">
        <v>1</v>
      </c>
      <c r="P10" s="1">
        <v>0</v>
      </c>
      <c r="Q10" s="1">
        <v>100</v>
      </c>
      <c r="R10" s="1">
        <v>0</v>
      </c>
      <c r="S10" s="1">
        <v>1</v>
      </c>
      <c r="T10" s="1">
        <v>0</v>
      </c>
      <c r="U10" s="1" t="b">
        <v>0</v>
      </c>
      <c r="V10" s="1">
        <v>251</v>
      </c>
      <c r="W10" s="2">
        <v>860.16</v>
      </c>
      <c r="X10" s="2">
        <v>861.84</v>
      </c>
      <c r="Y10" s="2">
        <v>108</v>
      </c>
      <c r="Z10" s="2">
        <v>108</v>
      </c>
      <c r="AA10" s="1">
        <v>20</v>
      </c>
      <c r="AB10" s="1">
        <v>-20</v>
      </c>
      <c r="AD10" s="6">
        <f>Modell_vol30_Hotelling_table[[#This Row],[wage 1]]/AE2-1</f>
        <v>-2.7700831024930483E-3</v>
      </c>
      <c r="AF10" s="6">
        <f>Modell_vol30_Hotelling_table[[#This Row],[wage 2]]/AG2-1</f>
        <v>-2.7700831024930483E-3</v>
      </c>
      <c r="AH10" s="23">
        <f>Modell_vol30_Hotelling_table[[#This Row],[base-market-price]]-Modell_vol30_Hotelling_table[[#This Row],[wage 1]]</f>
        <v>42</v>
      </c>
      <c r="AI10" s="23">
        <f>Modell_vol30_Hotelling_table[[#This Row],[travel-cost-M]]*(40+((20-Modell_vol30_Hotelling_table[[#This Row],[xcor 1]])-(Modell_vol30_Hotelling_table[[#This Row],[xcor 2]]+20))/3)</f>
        <v>40</v>
      </c>
      <c r="AK10" s="6">
        <f t="shared" si="0"/>
        <v>5.0000000000000044E-2</v>
      </c>
      <c r="AL10" s="23">
        <f>Modell_vol30_Hotelling_table[[#This Row],[base-market-price]]-Modell_vol30_Hotelling_table[[#This Row],[wage 2]]</f>
        <v>42</v>
      </c>
      <c r="AM10" s="23">
        <f>Modell_vol30_Hotelling_table[[#This Row],[travel-cost-M]]*(40-((20-Modell_vol30_Hotelling_table[[#This Row],[xcor 1]])-(Modell_vol30_Hotelling_table[[#This Row],[xcor 2]]+20))/3)</f>
        <v>40</v>
      </c>
      <c r="AO10" s="6">
        <f t="shared" si="1"/>
        <v>5.0000000000000044E-2</v>
      </c>
    </row>
    <row r="11" spans="1:41" x14ac:dyDescent="0.25">
      <c r="A11" s="1">
        <v>10</v>
      </c>
      <c r="B11" s="2" t="s">
        <v>21</v>
      </c>
      <c r="C11" s="2" t="s">
        <v>22</v>
      </c>
      <c r="D11" s="2" t="s">
        <v>23</v>
      </c>
      <c r="E11" s="2" t="s">
        <v>24</v>
      </c>
      <c r="F11" s="2" t="s">
        <v>25</v>
      </c>
      <c r="G11" s="1" t="b">
        <v>0</v>
      </c>
      <c r="H11" s="1" t="b">
        <v>0</v>
      </c>
      <c r="I11" s="1" t="b">
        <v>0</v>
      </c>
      <c r="J11" s="1" t="b">
        <v>0</v>
      </c>
      <c r="K11" s="1" t="b">
        <v>0</v>
      </c>
      <c r="L11" s="1">
        <v>150</v>
      </c>
      <c r="M11" s="1">
        <v>2</v>
      </c>
      <c r="N11" s="1">
        <v>0</v>
      </c>
      <c r="O11" s="1">
        <v>1</v>
      </c>
      <c r="P11" s="1">
        <v>0</v>
      </c>
      <c r="Q11" s="1">
        <v>100</v>
      </c>
      <c r="R11" s="1">
        <v>0</v>
      </c>
      <c r="S11" s="1">
        <v>1</v>
      </c>
      <c r="T11" s="1">
        <v>0</v>
      </c>
      <c r="U11" s="1" t="b">
        <v>0</v>
      </c>
      <c r="V11" s="1">
        <v>251</v>
      </c>
      <c r="W11" s="2">
        <v>862.26</v>
      </c>
      <c r="X11" s="2">
        <v>859.74</v>
      </c>
      <c r="Y11" s="2">
        <v>108</v>
      </c>
      <c r="Z11" s="2">
        <v>108</v>
      </c>
      <c r="AA11" s="1">
        <v>20</v>
      </c>
      <c r="AB11" s="1">
        <v>-20</v>
      </c>
      <c r="AD11" s="6">
        <f>Modell_vol30_Hotelling_table[[#This Row],[wage 1]]/AE2-1</f>
        <v>-2.7700831024930483E-3</v>
      </c>
      <c r="AF11" s="6">
        <f>Modell_vol30_Hotelling_table[[#This Row],[wage 2]]/AG2-1</f>
        <v>-2.7700831024930483E-3</v>
      </c>
      <c r="AH11" s="23">
        <f>Modell_vol30_Hotelling_table[[#This Row],[base-market-price]]-Modell_vol30_Hotelling_table[[#This Row],[wage 1]]</f>
        <v>42</v>
      </c>
      <c r="AI11" s="23">
        <f>Modell_vol30_Hotelling_table[[#This Row],[travel-cost-M]]*(40+((20-Modell_vol30_Hotelling_table[[#This Row],[xcor 1]])-(Modell_vol30_Hotelling_table[[#This Row],[xcor 2]]+20))/3)</f>
        <v>40</v>
      </c>
      <c r="AK11" s="6">
        <f t="shared" si="0"/>
        <v>5.0000000000000044E-2</v>
      </c>
      <c r="AL11" s="23">
        <f>Modell_vol30_Hotelling_table[[#This Row],[base-market-price]]-Modell_vol30_Hotelling_table[[#This Row],[wage 2]]</f>
        <v>42</v>
      </c>
      <c r="AM11" s="23">
        <f>Modell_vol30_Hotelling_table[[#This Row],[travel-cost-M]]*(40-((20-Modell_vol30_Hotelling_table[[#This Row],[xcor 1]])-(Modell_vol30_Hotelling_table[[#This Row],[xcor 2]]+20))/3)</f>
        <v>40</v>
      </c>
      <c r="AO11" s="6">
        <f t="shared" si="1"/>
        <v>5.0000000000000044E-2</v>
      </c>
    </row>
    <row r="12" spans="1:41" x14ac:dyDescent="0.25">
      <c r="A12" s="3">
        <v>11</v>
      </c>
      <c r="B12" s="4" t="s">
        <v>21</v>
      </c>
      <c r="C12" s="4" t="s">
        <v>22</v>
      </c>
      <c r="D12" s="4" t="s">
        <v>23</v>
      </c>
      <c r="E12" s="4" t="s">
        <v>24</v>
      </c>
      <c r="F12" s="4" t="s">
        <v>25</v>
      </c>
      <c r="G12" s="3" t="b">
        <v>0</v>
      </c>
      <c r="H12" s="3" t="b">
        <v>0</v>
      </c>
      <c r="I12" s="3" t="b">
        <v>0</v>
      </c>
      <c r="J12" s="3" t="b">
        <v>0</v>
      </c>
      <c r="K12" s="3" t="b">
        <v>0</v>
      </c>
      <c r="L12" s="3">
        <v>150</v>
      </c>
      <c r="M12" s="3">
        <v>2</v>
      </c>
      <c r="N12" s="3">
        <v>0</v>
      </c>
      <c r="O12" s="3">
        <v>1</v>
      </c>
      <c r="P12" s="3">
        <v>0</v>
      </c>
      <c r="Q12" s="3">
        <v>200</v>
      </c>
      <c r="R12" s="3">
        <v>0</v>
      </c>
      <c r="S12" s="3">
        <v>1</v>
      </c>
      <c r="T12" s="3">
        <v>0</v>
      </c>
      <c r="U12" s="3" t="b">
        <v>0</v>
      </c>
      <c r="V12" s="3">
        <v>251</v>
      </c>
      <c r="W12" s="5">
        <v>818</v>
      </c>
      <c r="X12" s="4">
        <v>822</v>
      </c>
      <c r="Y12" s="4">
        <v>110</v>
      </c>
      <c r="Z12" s="4">
        <v>110</v>
      </c>
      <c r="AA12" s="3">
        <v>20</v>
      </c>
      <c r="AB12" s="3">
        <v>-20</v>
      </c>
      <c r="AD12" s="6">
        <f>Modell_vol30_Hotelling_table[[#This Row],[wage 1]]/AE12-1</f>
        <v>5.4844606946982122E-3</v>
      </c>
      <c r="AE12">
        <f>AVERAGE(Y12:Y21)</f>
        <v>109.4</v>
      </c>
      <c r="AF12" s="6">
        <f>Modell_vol30_Hotelling_table[[#This Row],[wage 2]]/AG12-1</f>
        <v>5.4844606946982122E-3</v>
      </c>
      <c r="AG12">
        <f>AVERAGE(Z12:Z21)</f>
        <v>109.4</v>
      </c>
      <c r="AH12" s="23">
        <f>Modell_vol30_Hotelling_table[[#This Row],[base-market-price]]-Modell_vol30_Hotelling_table[[#This Row],[wage 1]]</f>
        <v>40</v>
      </c>
      <c r="AI12" s="23">
        <f>Modell_vol30_Hotelling_table[[#This Row],[travel-cost-M]]*(40+((20-Modell_vol30_Hotelling_table[[#This Row],[xcor 1]])-(Modell_vol30_Hotelling_table[[#This Row],[xcor 2]]+20))/3)</f>
        <v>40</v>
      </c>
      <c r="AJ12">
        <f>AVERAGE(AH12:AH21)</f>
        <v>40.6</v>
      </c>
      <c r="AK12" s="6">
        <f t="shared" si="0"/>
        <v>0</v>
      </c>
      <c r="AL12" s="23">
        <f>Modell_vol30_Hotelling_table[[#This Row],[base-market-price]]-Modell_vol30_Hotelling_table[[#This Row],[wage 2]]</f>
        <v>40</v>
      </c>
      <c r="AM12" s="23">
        <f>Modell_vol30_Hotelling_table[[#This Row],[travel-cost-M]]*(40-((20-Modell_vol30_Hotelling_table[[#This Row],[xcor 1]])-(Modell_vol30_Hotelling_table[[#This Row],[xcor 2]]+20))/3)</f>
        <v>40</v>
      </c>
      <c r="AN12">
        <f>AVERAGE(AL12:AL21)</f>
        <v>40.6</v>
      </c>
      <c r="AO12" s="6">
        <f t="shared" si="1"/>
        <v>0</v>
      </c>
    </row>
    <row r="13" spans="1:41" x14ac:dyDescent="0.25">
      <c r="A13" s="3">
        <v>12</v>
      </c>
      <c r="B13" s="4" t="s">
        <v>21</v>
      </c>
      <c r="C13" s="4" t="s">
        <v>22</v>
      </c>
      <c r="D13" s="4" t="s">
        <v>23</v>
      </c>
      <c r="E13" s="4" t="s">
        <v>24</v>
      </c>
      <c r="F13" s="4" t="s">
        <v>25</v>
      </c>
      <c r="G13" s="3" t="b">
        <v>0</v>
      </c>
      <c r="H13" s="3" t="b">
        <v>0</v>
      </c>
      <c r="I13" s="3" t="b">
        <v>0</v>
      </c>
      <c r="J13" s="3" t="b">
        <v>0</v>
      </c>
      <c r="K13" s="3" t="b">
        <v>0</v>
      </c>
      <c r="L13" s="3">
        <v>150</v>
      </c>
      <c r="M13" s="3">
        <v>2</v>
      </c>
      <c r="N13" s="3">
        <v>0</v>
      </c>
      <c r="O13" s="3">
        <v>1</v>
      </c>
      <c r="P13" s="3">
        <v>0</v>
      </c>
      <c r="Q13" s="3">
        <v>200</v>
      </c>
      <c r="R13" s="3">
        <v>0</v>
      </c>
      <c r="S13" s="3">
        <v>1</v>
      </c>
      <c r="T13" s="3">
        <v>0</v>
      </c>
      <c r="U13" s="3" t="b">
        <v>0</v>
      </c>
      <c r="V13" s="3">
        <v>251</v>
      </c>
      <c r="W13" s="4">
        <v>824</v>
      </c>
      <c r="X13" s="4">
        <v>816</v>
      </c>
      <c r="Y13" s="4">
        <v>110</v>
      </c>
      <c r="Z13" s="4">
        <v>110</v>
      </c>
      <c r="AA13" s="3">
        <v>20</v>
      </c>
      <c r="AB13" s="3">
        <v>-20</v>
      </c>
      <c r="AD13" s="6">
        <f>Modell_vol30_Hotelling_table[[#This Row],[wage 1]]/AE12-1</f>
        <v>5.4844606946982122E-3</v>
      </c>
      <c r="AF13" s="6">
        <f>Modell_vol30_Hotelling_table[[#This Row],[wage 2]]/AG12-1</f>
        <v>5.4844606946982122E-3</v>
      </c>
      <c r="AH13" s="23">
        <f>Modell_vol30_Hotelling_table[[#This Row],[base-market-price]]-Modell_vol30_Hotelling_table[[#This Row],[wage 1]]</f>
        <v>40</v>
      </c>
      <c r="AI13" s="23">
        <f>Modell_vol30_Hotelling_table[[#This Row],[travel-cost-M]]*(40+((20-Modell_vol30_Hotelling_table[[#This Row],[xcor 1]])-(Modell_vol30_Hotelling_table[[#This Row],[xcor 2]]+20))/3)</f>
        <v>40</v>
      </c>
      <c r="AK13" s="6">
        <f t="shared" si="0"/>
        <v>0</v>
      </c>
      <c r="AL13" s="23">
        <f>Modell_vol30_Hotelling_table[[#This Row],[base-market-price]]-Modell_vol30_Hotelling_table[[#This Row],[wage 2]]</f>
        <v>40</v>
      </c>
      <c r="AM13" s="23">
        <f>Modell_vol30_Hotelling_table[[#This Row],[travel-cost-M]]*(40-((20-Modell_vol30_Hotelling_table[[#This Row],[xcor 1]])-(Modell_vol30_Hotelling_table[[#This Row],[xcor 2]]+20))/3)</f>
        <v>40</v>
      </c>
      <c r="AO13" s="6">
        <f t="shared" si="1"/>
        <v>0</v>
      </c>
    </row>
    <row r="14" spans="1:41" x14ac:dyDescent="0.25">
      <c r="A14" s="3">
        <v>13</v>
      </c>
      <c r="B14" s="4" t="s">
        <v>21</v>
      </c>
      <c r="C14" s="4" t="s">
        <v>22</v>
      </c>
      <c r="D14" s="4" t="s">
        <v>23</v>
      </c>
      <c r="E14" s="4" t="s">
        <v>24</v>
      </c>
      <c r="F14" s="4" t="s">
        <v>25</v>
      </c>
      <c r="G14" s="3" t="b">
        <v>0</v>
      </c>
      <c r="H14" s="3" t="b">
        <v>0</v>
      </c>
      <c r="I14" s="3" t="b">
        <v>0</v>
      </c>
      <c r="J14" s="3" t="b">
        <v>0</v>
      </c>
      <c r="K14" s="3" t="b">
        <v>0</v>
      </c>
      <c r="L14" s="3">
        <v>150</v>
      </c>
      <c r="M14" s="3">
        <v>2</v>
      </c>
      <c r="N14" s="3">
        <v>0</v>
      </c>
      <c r="O14" s="3">
        <v>1</v>
      </c>
      <c r="P14" s="3">
        <v>0</v>
      </c>
      <c r="Q14" s="3">
        <v>200</v>
      </c>
      <c r="R14" s="3">
        <v>0</v>
      </c>
      <c r="S14" s="3">
        <v>1</v>
      </c>
      <c r="T14" s="3">
        <v>0</v>
      </c>
      <c r="U14" s="3" t="b">
        <v>0</v>
      </c>
      <c r="V14" s="3">
        <v>251</v>
      </c>
      <c r="W14" s="4">
        <v>820.8</v>
      </c>
      <c r="X14" s="4">
        <v>819.2</v>
      </c>
      <c r="Y14" s="4">
        <v>110</v>
      </c>
      <c r="Z14" s="4">
        <v>110</v>
      </c>
      <c r="AA14" s="3">
        <v>20</v>
      </c>
      <c r="AB14" s="3">
        <v>-20</v>
      </c>
      <c r="AD14" s="6">
        <f>Modell_vol30_Hotelling_table[[#This Row],[wage 1]]/AE12-1</f>
        <v>5.4844606946982122E-3</v>
      </c>
      <c r="AF14" s="6">
        <f>Modell_vol30_Hotelling_table[[#This Row],[wage 2]]/AG12-1</f>
        <v>5.4844606946982122E-3</v>
      </c>
      <c r="AH14" s="23">
        <f>Modell_vol30_Hotelling_table[[#This Row],[base-market-price]]-Modell_vol30_Hotelling_table[[#This Row],[wage 1]]</f>
        <v>40</v>
      </c>
      <c r="AI14" s="23">
        <f>Modell_vol30_Hotelling_table[[#This Row],[travel-cost-M]]*(40+((20-Modell_vol30_Hotelling_table[[#This Row],[xcor 1]])-(Modell_vol30_Hotelling_table[[#This Row],[xcor 2]]+20))/3)</f>
        <v>40</v>
      </c>
      <c r="AK14" s="6">
        <f t="shared" si="0"/>
        <v>0</v>
      </c>
      <c r="AL14" s="23">
        <f>Modell_vol30_Hotelling_table[[#This Row],[base-market-price]]-Modell_vol30_Hotelling_table[[#This Row],[wage 2]]</f>
        <v>40</v>
      </c>
      <c r="AM14" s="23">
        <f>Modell_vol30_Hotelling_table[[#This Row],[travel-cost-M]]*(40-((20-Modell_vol30_Hotelling_table[[#This Row],[xcor 1]])-(Modell_vol30_Hotelling_table[[#This Row],[xcor 2]]+20))/3)</f>
        <v>40</v>
      </c>
      <c r="AO14" s="6">
        <f t="shared" si="1"/>
        <v>0</v>
      </c>
    </row>
    <row r="15" spans="1:41" x14ac:dyDescent="0.25">
      <c r="A15" s="3">
        <v>14</v>
      </c>
      <c r="B15" s="4" t="s">
        <v>21</v>
      </c>
      <c r="C15" s="4" t="s">
        <v>22</v>
      </c>
      <c r="D15" s="4" t="s">
        <v>23</v>
      </c>
      <c r="E15" s="4" t="s">
        <v>24</v>
      </c>
      <c r="F15" s="4" t="s">
        <v>25</v>
      </c>
      <c r="G15" s="3" t="b">
        <v>0</v>
      </c>
      <c r="H15" s="3" t="b">
        <v>0</v>
      </c>
      <c r="I15" s="3" t="b">
        <v>0</v>
      </c>
      <c r="J15" s="3" t="b">
        <v>0</v>
      </c>
      <c r="K15" s="3" t="b">
        <v>0</v>
      </c>
      <c r="L15" s="3">
        <v>150</v>
      </c>
      <c r="M15" s="3">
        <v>2</v>
      </c>
      <c r="N15" s="3">
        <v>0</v>
      </c>
      <c r="O15" s="3">
        <v>1</v>
      </c>
      <c r="P15" s="3">
        <v>0</v>
      </c>
      <c r="Q15" s="3">
        <v>200</v>
      </c>
      <c r="R15" s="3">
        <v>0</v>
      </c>
      <c r="S15" s="3">
        <v>1</v>
      </c>
      <c r="T15" s="3">
        <v>0</v>
      </c>
      <c r="U15" s="3" t="b">
        <v>0</v>
      </c>
      <c r="V15" s="3">
        <v>251</v>
      </c>
      <c r="W15" s="4">
        <v>842.96</v>
      </c>
      <c r="X15" s="4">
        <v>838.04</v>
      </c>
      <c r="Y15" s="4">
        <v>109</v>
      </c>
      <c r="Z15" s="4">
        <v>109</v>
      </c>
      <c r="AA15" s="3">
        <v>20</v>
      </c>
      <c r="AB15" s="3">
        <v>-20</v>
      </c>
      <c r="AD15" s="6">
        <f>Modell_vol30_Hotelling_table[[#This Row],[wage 1]]/AE12-1</f>
        <v>-3.6563071297989191E-3</v>
      </c>
      <c r="AF15" s="6">
        <f>Modell_vol30_Hotelling_table[[#This Row],[wage 2]]/AG12-1</f>
        <v>-3.6563071297989191E-3</v>
      </c>
      <c r="AH15" s="23">
        <f>Modell_vol30_Hotelling_table[[#This Row],[base-market-price]]-Modell_vol30_Hotelling_table[[#This Row],[wage 1]]</f>
        <v>41</v>
      </c>
      <c r="AI15" s="23">
        <f>Modell_vol30_Hotelling_table[[#This Row],[travel-cost-M]]*(40+((20-Modell_vol30_Hotelling_table[[#This Row],[xcor 1]])-(Modell_vol30_Hotelling_table[[#This Row],[xcor 2]]+20))/3)</f>
        <v>40</v>
      </c>
      <c r="AK15" s="6">
        <f t="shared" si="0"/>
        <v>2.4999999999999911E-2</v>
      </c>
      <c r="AL15" s="23">
        <f>Modell_vol30_Hotelling_table[[#This Row],[base-market-price]]-Modell_vol30_Hotelling_table[[#This Row],[wage 2]]</f>
        <v>41</v>
      </c>
      <c r="AM15" s="23">
        <f>Modell_vol30_Hotelling_table[[#This Row],[travel-cost-M]]*(40-((20-Modell_vol30_Hotelling_table[[#This Row],[xcor 1]])-(Modell_vol30_Hotelling_table[[#This Row],[xcor 2]]+20))/3)</f>
        <v>40</v>
      </c>
      <c r="AO15" s="6">
        <f t="shared" si="1"/>
        <v>2.4999999999999911E-2</v>
      </c>
    </row>
    <row r="16" spans="1:41" x14ac:dyDescent="0.25">
      <c r="A16" s="3">
        <v>15</v>
      </c>
      <c r="B16" s="4" t="s">
        <v>21</v>
      </c>
      <c r="C16" s="4" t="s">
        <v>22</v>
      </c>
      <c r="D16" s="4" t="s">
        <v>23</v>
      </c>
      <c r="E16" s="4" t="s">
        <v>24</v>
      </c>
      <c r="F16" s="4" t="s">
        <v>25</v>
      </c>
      <c r="G16" s="3" t="b">
        <v>0</v>
      </c>
      <c r="H16" s="3" t="b">
        <v>0</v>
      </c>
      <c r="I16" s="3" t="b">
        <v>0</v>
      </c>
      <c r="J16" s="3" t="b">
        <v>0</v>
      </c>
      <c r="K16" s="3" t="b">
        <v>0</v>
      </c>
      <c r="L16" s="3">
        <v>150</v>
      </c>
      <c r="M16" s="3">
        <v>2</v>
      </c>
      <c r="N16" s="3">
        <v>0</v>
      </c>
      <c r="O16" s="3">
        <v>1</v>
      </c>
      <c r="P16" s="3">
        <v>0</v>
      </c>
      <c r="Q16" s="3">
        <v>200</v>
      </c>
      <c r="R16" s="3">
        <v>0</v>
      </c>
      <c r="S16" s="3">
        <v>1</v>
      </c>
      <c r="T16" s="3">
        <v>0</v>
      </c>
      <c r="U16" s="3" t="b">
        <v>0</v>
      </c>
      <c r="V16" s="3">
        <v>251</v>
      </c>
      <c r="W16" s="4">
        <v>836.4</v>
      </c>
      <c r="X16" s="4">
        <v>844.6</v>
      </c>
      <c r="Y16" s="4">
        <v>109</v>
      </c>
      <c r="Z16" s="4">
        <v>109</v>
      </c>
      <c r="AA16" s="3">
        <v>20</v>
      </c>
      <c r="AB16" s="3">
        <v>-20</v>
      </c>
      <c r="AD16" s="6">
        <f>Modell_vol30_Hotelling_table[[#This Row],[wage 1]]/AE12-1</f>
        <v>-3.6563071297989191E-3</v>
      </c>
      <c r="AF16" s="6">
        <f>Modell_vol30_Hotelling_table[[#This Row],[wage 2]]/AG12-1</f>
        <v>-3.6563071297989191E-3</v>
      </c>
      <c r="AH16" s="23">
        <f>Modell_vol30_Hotelling_table[[#This Row],[base-market-price]]-Modell_vol30_Hotelling_table[[#This Row],[wage 1]]</f>
        <v>41</v>
      </c>
      <c r="AI16" s="23">
        <f>Modell_vol30_Hotelling_table[[#This Row],[travel-cost-M]]*(40+((20-Modell_vol30_Hotelling_table[[#This Row],[xcor 1]])-(Modell_vol30_Hotelling_table[[#This Row],[xcor 2]]+20))/3)</f>
        <v>40</v>
      </c>
      <c r="AK16" s="6">
        <f t="shared" si="0"/>
        <v>2.4999999999999911E-2</v>
      </c>
      <c r="AL16" s="23">
        <f>Modell_vol30_Hotelling_table[[#This Row],[base-market-price]]-Modell_vol30_Hotelling_table[[#This Row],[wage 2]]</f>
        <v>41</v>
      </c>
      <c r="AM16" s="23">
        <f>Modell_vol30_Hotelling_table[[#This Row],[travel-cost-M]]*(40-((20-Modell_vol30_Hotelling_table[[#This Row],[xcor 1]])-(Modell_vol30_Hotelling_table[[#This Row],[xcor 2]]+20))/3)</f>
        <v>40</v>
      </c>
      <c r="AO16" s="6">
        <f t="shared" si="1"/>
        <v>2.4999999999999911E-2</v>
      </c>
    </row>
    <row r="17" spans="1:41" x14ac:dyDescent="0.25">
      <c r="A17" s="3">
        <v>16</v>
      </c>
      <c r="B17" s="4" t="s">
        <v>21</v>
      </c>
      <c r="C17" s="4" t="s">
        <v>22</v>
      </c>
      <c r="D17" s="4" t="s">
        <v>23</v>
      </c>
      <c r="E17" s="4" t="s">
        <v>24</v>
      </c>
      <c r="F17" s="4" t="s">
        <v>25</v>
      </c>
      <c r="G17" s="3" t="b">
        <v>0</v>
      </c>
      <c r="H17" s="3" t="b">
        <v>0</v>
      </c>
      <c r="I17" s="3" t="b">
        <v>0</v>
      </c>
      <c r="J17" s="3" t="b">
        <v>0</v>
      </c>
      <c r="K17" s="3" t="b">
        <v>0</v>
      </c>
      <c r="L17" s="3">
        <v>150</v>
      </c>
      <c r="M17" s="3">
        <v>2</v>
      </c>
      <c r="N17" s="3">
        <v>0</v>
      </c>
      <c r="O17" s="3">
        <v>1</v>
      </c>
      <c r="P17" s="3">
        <v>0</v>
      </c>
      <c r="Q17" s="3">
        <v>200</v>
      </c>
      <c r="R17" s="3">
        <v>0</v>
      </c>
      <c r="S17" s="3">
        <v>1</v>
      </c>
      <c r="T17" s="3">
        <v>0</v>
      </c>
      <c r="U17" s="3" t="b">
        <v>0</v>
      </c>
      <c r="V17" s="3">
        <v>251</v>
      </c>
      <c r="W17" s="4">
        <v>845.83</v>
      </c>
      <c r="X17" s="4">
        <v>835.17</v>
      </c>
      <c r="Y17" s="4">
        <v>109</v>
      </c>
      <c r="Z17" s="4">
        <v>109</v>
      </c>
      <c r="AA17" s="3">
        <v>20</v>
      </c>
      <c r="AB17" s="3">
        <v>-20</v>
      </c>
      <c r="AD17" s="6">
        <f>Modell_vol30_Hotelling_table[[#This Row],[wage 1]]/AE12-1</f>
        <v>-3.6563071297989191E-3</v>
      </c>
      <c r="AF17" s="6">
        <f>Modell_vol30_Hotelling_table[[#This Row],[wage 2]]/AG12-1</f>
        <v>-3.6563071297989191E-3</v>
      </c>
      <c r="AH17" s="23">
        <f>Modell_vol30_Hotelling_table[[#This Row],[base-market-price]]-Modell_vol30_Hotelling_table[[#This Row],[wage 1]]</f>
        <v>41</v>
      </c>
      <c r="AI17" s="23">
        <f>Modell_vol30_Hotelling_table[[#This Row],[travel-cost-M]]*(40+((20-Modell_vol30_Hotelling_table[[#This Row],[xcor 1]])-(Modell_vol30_Hotelling_table[[#This Row],[xcor 2]]+20))/3)</f>
        <v>40</v>
      </c>
      <c r="AK17" s="6">
        <f t="shared" si="0"/>
        <v>2.4999999999999911E-2</v>
      </c>
      <c r="AL17" s="23">
        <f>Modell_vol30_Hotelling_table[[#This Row],[base-market-price]]-Modell_vol30_Hotelling_table[[#This Row],[wage 2]]</f>
        <v>41</v>
      </c>
      <c r="AM17" s="23">
        <f>Modell_vol30_Hotelling_table[[#This Row],[travel-cost-M]]*(40-((20-Modell_vol30_Hotelling_table[[#This Row],[xcor 1]])-(Modell_vol30_Hotelling_table[[#This Row],[xcor 2]]+20))/3)</f>
        <v>40</v>
      </c>
      <c r="AO17" s="6">
        <f t="shared" si="1"/>
        <v>2.4999999999999911E-2</v>
      </c>
    </row>
    <row r="18" spans="1:41" x14ac:dyDescent="0.25">
      <c r="A18" s="3">
        <v>17</v>
      </c>
      <c r="B18" s="4" t="s">
        <v>21</v>
      </c>
      <c r="C18" s="4" t="s">
        <v>22</v>
      </c>
      <c r="D18" s="4" t="s">
        <v>23</v>
      </c>
      <c r="E18" s="4" t="s">
        <v>24</v>
      </c>
      <c r="F18" s="4" t="s">
        <v>25</v>
      </c>
      <c r="G18" s="3" t="b">
        <v>0</v>
      </c>
      <c r="H18" s="3" t="b">
        <v>0</v>
      </c>
      <c r="I18" s="3" t="b">
        <v>0</v>
      </c>
      <c r="J18" s="3" t="b">
        <v>0</v>
      </c>
      <c r="K18" s="3" t="b">
        <v>0</v>
      </c>
      <c r="L18" s="3">
        <v>150</v>
      </c>
      <c r="M18" s="3">
        <v>2</v>
      </c>
      <c r="N18" s="3">
        <v>0</v>
      </c>
      <c r="O18" s="3">
        <v>1</v>
      </c>
      <c r="P18" s="3">
        <v>0</v>
      </c>
      <c r="Q18" s="3">
        <v>200</v>
      </c>
      <c r="R18" s="3">
        <v>0</v>
      </c>
      <c r="S18" s="3">
        <v>1</v>
      </c>
      <c r="T18" s="3">
        <v>0</v>
      </c>
      <c r="U18" s="3" t="b">
        <v>0</v>
      </c>
      <c r="V18" s="3">
        <v>251</v>
      </c>
      <c r="W18" s="4">
        <v>838.45</v>
      </c>
      <c r="X18" s="4">
        <v>842.55</v>
      </c>
      <c r="Y18" s="4">
        <v>109</v>
      </c>
      <c r="Z18" s="4">
        <v>109</v>
      </c>
      <c r="AA18" s="3">
        <v>20</v>
      </c>
      <c r="AB18" s="3">
        <v>-20</v>
      </c>
      <c r="AD18" s="6">
        <f>Modell_vol30_Hotelling_table[[#This Row],[wage 1]]/AE12-1</f>
        <v>-3.6563071297989191E-3</v>
      </c>
      <c r="AF18" s="6">
        <f>Modell_vol30_Hotelling_table[[#This Row],[wage 2]]/AG12-1</f>
        <v>-3.6563071297989191E-3</v>
      </c>
      <c r="AH18" s="23">
        <f>Modell_vol30_Hotelling_table[[#This Row],[base-market-price]]-Modell_vol30_Hotelling_table[[#This Row],[wage 1]]</f>
        <v>41</v>
      </c>
      <c r="AI18" s="23">
        <f>Modell_vol30_Hotelling_table[[#This Row],[travel-cost-M]]*(40+((20-Modell_vol30_Hotelling_table[[#This Row],[xcor 1]])-(Modell_vol30_Hotelling_table[[#This Row],[xcor 2]]+20))/3)</f>
        <v>40</v>
      </c>
      <c r="AK18" s="6">
        <f t="shared" si="0"/>
        <v>2.4999999999999911E-2</v>
      </c>
      <c r="AL18" s="23">
        <f>Modell_vol30_Hotelling_table[[#This Row],[base-market-price]]-Modell_vol30_Hotelling_table[[#This Row],[wage 2]]</f>
        <v>41</v>
      </c>
      <c r="AM18" s="23">
        <f>Modell_vol30_Hotelling_table[[#This Row],[travel-cost-M]]*(40-((20-Modell_vol30_Hotelling_table[[#This Row],[xcor 1]])-(Modell_vol30_Hotelling_table[[#This Row],[xcor 2]]+20))/3)</f>
        <v>40</v>
      </c>
      <c r="AO18" s="6">
        <f t="shared" si="1"/>
        <v>2.4999999999999911E-2</v>
      </c>
    </row>
    <row r="19" spans="1:41" x14ac:dyDescent="0.25">
      <c r="A19" s="3">
        <v>18</v>
      </c>
      <c r="B19" s="4" t="s">
        <v>21</v>
      </c>
      <c r="C19" s="4" t="s">
        <v>22</v>
      </c>
      <c r="D19" s="4" t="s">
        <v>23</v>
      </c>
      <c r="E19" s="4" t="s">
        <v>24</v>
      </c>
      <c r="F19" s="4" t="s">
        <v>25</v>
      </c>
      <c r="G19" s="3" t="b">
        <v>0</v>
      </c>
      <c r="H19" s="3" t="b">
        <v>0</v>
      </c>
      <c r="I19" s="3" t="b">
        <v>0</v>
      </c>
      <c r="J19" s="3" t="b">
        <v>0</v>
      </c>
      <c r="K19" s="3" t="b">
        <v>0</v>
      </c>
      <c r="L19" s="3">
        <v>150</v>
      </c>
      <c r="M19" s="3">
        <v>2</v>
      </c>
      <c r="N19" s="3">
        <v>0</v>
      </c>
      <c r="O19" s="3">
        <v>1</v>
      </c>
      <c r="P19" s="3">
        <v>0</v>
      </c>
      <c r="Q19" s="3">
        <v>200</v>
      </c>
      <c r="R19" s="3">
        <v>0</v>
      </c>
      <c r="S19" s="3">
        <v>1</v>
      </c>
      <c r="T19" s="3">
        <v>0</v>
      </c>
      <c r="U19" s="3" t="b">
        <v>0</v>
      </c>
      <c r="V19" s="3">
        <v>251</v>
      </c>
      <c r="W19" s="4">
        <v>842.96</v>
      </c>
      <c r="X19" s="4">
        <v>838.04</v>
      </c>
      <c r="Y19" s="4">
        <v>109</v>
      </c>
      <c r="Z19" s="4">
        <v>109</v>
      </c>
      <c r="AA19" s="3">
        <v>20</v>
      </c>
      <c r="AB19" s="3">
        <v>-20</v>
      </c>
      <c r="AD19" s="6">
        <f>Modell_vol30_Hotelling_table[[#This Row],[wage 1]]/AE12-1</f>
        <v>-3.6563071297989191E-3</v>
      </c>
      <c r="AF19" s="6">
        <f>Modell_vol30_Hotelling_table[[#This Row],[wage 2]]/AG12-1</f>
        <v>-3.6563071297989191E-3</v>
      </c>
      <c r="AH19" s="23">
        <f>Modell_vol30_Hotelling_table[[#This Row],[base-market-price]]-Modell_vol30_Hotelling_table[[#This Row],[wage 1]]</f>
        <v>41</v>
      </c>
      <c r="AI19" s="23">
        <f>Modell_vol30_Hotelling_table[[#This Row],[travel-cost-M]]*(40+((20-Modell_vol30_Hotelling_table[[#This Row],[xcor 1]])-(Modell_vol30_Hotelling_table[[#This Row],[xcor 2]]+20))/3)</f>
        <v>40</v>
      </c>
      <c r="AK19" s="6">
        <f t="shared" si="0"/>
        <v>2.4999999999999911E-2</v>
      </c>
      <c r="AL19" s="23">
        <f>Modell_vol30_Hotelling_table[[#This Row],[base-market-price]]-Modell_vol30_Hotelling_table[[#This Row],[wage 2]]</f>
        <v>41</v>
      </c>
      <c r="AM19" s="23">
        <f>Modell_vol30_Hotelling_table[[#This Row],[travel-cost-M]]*(40-((20-Modell_vol30_Hotelling_table[[#This Row],[xcor 1]])-(Modell_vol30_Hotelling_table[[#This Row],[xcor 2]]+20))/3)</f>
        <v>40</v>
      </c>
      <c r="AO19" s="6">
        <f t="shared" si="1"/>
        <v>2.4999999999999911E-2</v>
      </c>
    </row>
    <row r="20" spans="1:41" x14ac:dyDescent="0.25">
      <c r="A20" s="3">
        <v>19</v>
      </c>
      <c r="B20" s="4" t="s">
        <v>21</v>
      </c>
      <c r="C20" s="4" t="s">
        <v>22</v>
      </c>
      <c r="D20" s="4" t="s">
        <v>23</v>
      </c>
      <c r="E20" s="4" t="s">
        <v>24</v>
      </c>
      <c r="F20" s="4" t="s">
        <v>25</v>
      </c>
      <c r="G20" s="3" t="b">
        <v>0</v>
      </c>
      <c r="H20" s="3" t="b">
        <v>0</v>
      </c>
      <c r="I20" s="3" t="b">
        <v>0</v>
      </c>
      <c r="J20" s="3" t="b">
        <v>0</v>
      </c>
      <c r="K20" s="3" t="b">
        <v>0</v>
      </c>
      <c r="L20" s="3">
        <v>150</v>
      </c>
      <c r="M20" s="3">
        <v>2</v>
      </c>
      <c r="N20" s="3">
        <v>0</v>
      </c>
      <c r="O20" s="3">
        <v>1</v>
      </c>
      <c r="P20" s="3">
        <v>0</v>
      </c>
      <c r="Q20" s="3">
        <v>200</v>
      </c>
      <c r="R20" s="3">
        <v>0</v>
      </c>
      <c r="S20" s="3">
        <v>1</v>
      </c>
      <c r="T20" s="3">
        <v>0</v>
      </c>
      <c r="U20" s="3" t="b">
        <v>0</v>
      </c>
      <c r="V20" s="3">
        <v>251</v>
      </c>
      <c r="W20" s="4">
        <v>819.6</v>
      </c>
      <c r="X20" s="4">
        <v>820.4</v>
      </c>
      <c r="Y20" s="4">
        <v>110</v>
      </c>
      <c r="Z20" s="4">
        <v>110</v>
      </c>
      <c r="AA20" s="3">
        <v>20</v>
      </c>
      <c r="AB20" s="3">
        <v>-20</v>
      </c>
      <c r="AD20" s="6">
        <f>Modell_vol30_Hotelling_table[[#This Row],[wage 1]]/AE12-1</f>
        <v>5.4844606946982122E-3</v>
      </c>
      <c r="AF20" s="6">
        <f>Modell_vol30_Hotelling_table[[#This Row],[wage 2]]/AG12-1</f>
        <v>5.4844606946982122E-3</v>
      </c>
      <c r="AH20" s="23">
        <f>Modell_vol30_Hotelling_table[[#This Row],[base-market-price]]-Modell_vol30_Hotelling_table[[#This Row],[wage 1]]</f>
        <v>40</v>
      </c>
      <c r="AI20" s="23">
        <f>Modell_vol30_Hotelling_table[[#This Row],[travel-cost-M]]*(40+((20-Modell_vol30_Hotelling_table[[#This Row],[xcor 1]])-(Modell_vol30_Hotelling_table[[#This Row],[xcor 2]]+20))/3)</f>
        <v>40</v>
      </c>
      <c r="AK20" s="6">
        <f t="shared" si="0"/>
        <v>0</v>
      </c>
      <c r="AL20" s="23">
        <f>Modell_vol30_Hotelling_table[[#This Row],[base-market-price]]-Modell_vol30_Hotelling_table[[#This Row],[wage 2]]</f>
        <v>40</v>
      </c>
      <c r="AM20" s="23">
        <f>Modell_vol30_Hotelling_table[[#This Row],[travel-cost-M]]*(40-((20-Modell_vol30_Hotelling_table[[#This Row],[xcor 1]])-(Modell_vol30_Hotelling_table[[#This Row],[xcor 2]]+20))/3)</f>
        <v>40</v>
      </c>
      <c r="AO20" s="6">
        <f t="shared" si="1"/>
        <v>0</v>
      </c>
    </row>
    <row r="21" spans="1:41" x14ac:dyDescent="0.25">
      <c r="A21" s="3">
        <v>20</v>
      </c>
      <c r="B21" s="4" t="s">
        <v>21</v>
      </c>
      <c r="C21" s="4" t="s">
        <v>22</v>
      </c>
      <c r="D21" s="4" t="s">
        <v>23</v>
      </c>
      <c r="E21" s="4" t="s">
        <v>24</v>
      </c>
      <c r="F21" s="4" t="s">
        <v>25</v>
      </c>
      <c r="G21" s="3" t="b">
        <v>0</v>
      </c>
      <c r="H21" s="3" t="b">
        <v>0</v>
      </c>
      <c r="I21" s="3" t="b">
        <v>0</v>
      </c>
      <c r="J21" s="3" t="b">
        <v>0</v>
      </c>
      <c r="K21" s="3" t="b">
        <v>0</v>
      </c>
      <c r="L21" s="3">
        <v>150</v>
      </c>
      <c r="M21" s="3">
        <v>2</v>
      </c>
      <c r="N21" s="3">
        <v>0</v>
      </c>
      <c r="O21" s="3">
        <v>1</v>
      </c>
      <c r="P21" s="3">
        <v>0</v>
      </c>
      <c r="Q21" s="3">
        <v>200</v>
      </c>
      <c r="R21" s="3">
        <v>0</v>
      </c>
      <c r="S21" s="3">
        <v>1</v>
      </c>
      <c r="T21" s="3">
        <v>0</v>
      </c>
      <c r="U21" s="3" t="b">
        <v>0</v>
      </c>
      <c r="V21" s="3">
        <v>251</v>
      </c>
      <c r="W21" s="4">
        <v>840.91</v>
      </c>
      <c r="X21" s="4">
        <v>840.09</v>
      </c>
      <c r="Y21" s="4">
        <v>109</v>
      </c>
      <c r="Z21" s="4">
        <v>109</v>
      </c>
      <c r="AA21" s="3">
        <v>20</v>
      </c>
      <c r="AB21" s="3">
        <v>-20</v>
      </c>
      <c r="AD21" s="6">
        <f>Modell_vol30_Hotelling_table[[#This Row],[wage 1]]/AE12-1</f>
        <v>-3.6563071297989191E-3</v>
      </c>
      <c r="AF21" s="6">
        <f>Modell_vol30_Hotelling_table[[#This Row],[wage 2]]/AG12-1</f>
        <v>-3.6563071297989191E-3</v>
      </c>
      <c r="AH21" s="23">
        <f>Modell_vol30_Hotelling_table[[#This Row],[base-market-price]]-Modell_vol30_Hotelling_table[[#This Row],[wage 1]]</f>
        <v>41</v>
      </c>
      <c r="AI21" s="23">
        <f>Modell_vol30_Hotelling_table[[#This Row],[travel-cost-M]]*(40+((20-Modell_vol30_Hotelling_table[[#This Row],[xcor 1]])-(Modell_vol30_Hotelling_table[[#This Row],[xcor 2]]+20))/3)</f>
        <v>40</v>
      </c>
      <c r="AK21" s="6">
        <f t="shared" si="0"/>
        <v>2.4999999999999911E-2</v>
      </c>
      <c r="AL21" s="23">
        <f>Modell_vol30_Hotelling_table[[#This Row],[base-market-price]]-Modell_vol30_Hotelling_table[[#This Row],[wage 2]]</f>
        <v>41</v>
      </c>
      <c r="AM21" s="23">
        <f>Modell_vol30_Hotelling_table[[#This Row],[travel-cost-M]]*(40-((20-Modell_vol30_Hotelling_table[[#This Row],[xcor 1]])-(Modell_vol30_Hotelling_table[[#This Row],[xcor 2]]+20))/3)</f>
        <v>40</v>
      </c>
      <c r="AO21" s="6">
        <f t="shared" si="1"/>
        <v>2.4999999999999911E-2</v>
      </c>
    </row>
    <row r="22" spans="1:41" x14ac:dyDescent="0.25">
      <c r="A22" s="1">
        <v>21</v>
      </c>
      <c r="B22" s="2" t="s">
        <v>21</v>
      </c>
      <c r="C22" s="2" t="s">
        <v>22</v>
      </c>
      <c r="D22" s="2" t="s">
        <v>23</v>
      </c>
      <c r="E22" s="2" t="s">
        <v>24</v>
      </c>
      <c r="F22" s="2" t="s">
        <v>25</v>
      </c>
      <c r="G22" s="1" t="b">
        <v>0</v>
      </c>
      <c r="H22" s="1" t="b">
        <v>0</v>
      </c>
      <c r="I22" s="1" t="b">
        <v>0</v>
      </c>
      <c r="J22" s="1" t="b">
        <v>0</v>
      </c>
      <c r="K22" s="1" t="b">
        <v>0</v>
      </c>
      <c r="L22" s="1">
        <v>150</v>
      </c>
      <c r="M22" s="1">
        <v>2</v>
      </c>
      <c r="N22" s="1">
        <v>0</v>
      </c>
      <c r="O22" s="1">
        <v>2</v>
      </c>
      <c r="P22" s="1">
        <v>0</v>
      </c>
      <c r="Q22" s="1">
        <v>100</v>
      </c>
      <c r="R22" s="1">
        <v>0</v>
      </c>
      <c r="S22" s="1">
        <v>1</v>
      </c>
      <c r="T22" s="1">
        <v>0</v>
      </c>
      <c r="U22" s="1" t="b">
        <v>0</v>
      </c>
      <c r="V22" s="1">
        <v>279</v>
      </c>
      <c r="W22" s="2">
        <v>1593.18</v>
      </c>
      <c r="X22" s="2">
        <v>1584.91</v>
      </c>
      <c r="Y22" s="2">
        <v>72.61</v>
      </c>
      <c r="Z22" s="2">
        <v>72.25</v>
      </c>
      <c r="AA22" s="1">
        <v>20</v>
      </c>
      <c r="AB22" s="1">
        <v>-20</v>
      </c>
      <c r="AD22" s="6">
        <f>Modell_vol30_Hotelling_table[[#This Row],[wage 1]]/AE22-1</f>
        <v>1.7816341692482363E-2</v>
      </c>
      <c r="AE22">
        <f>AVERAGE(Y22:Y31)</f>
        <v>71.338999999999999</v>
      </c>
      <c r="AF22" s="6">
        <f>Modell_vol30_Hotelling_table[[#This Row],[wage 2]]/AG22-1</f>
        <v>1.2670647268242297E-2</v>
      </c>
      <c r="AG22">
        <f>AVERAGE(Z22:Z31)</f>
        <v>71.345999999999989</v>
      </c>
      <c r="AH22" s="23">
        <f>Modell_vol30_Hotelling_table[[#This Row],[base-market-price]]-Modell_vol30_Hotelling_table[[#This Row],[wage 1]]</f>
        <v>77.39</v>
      </c>
      <c r="AI22" s="23">
        <f>Modell_vol30_Hotelling_table[[#This Row],[travel-cost-M]]*(40+((20-Modell_vol30_Hotelling_table[[#This Row],[xcor 1]])-(Modell_vol30_Hotelling_table[[#This Row],[xcor 2]]+20))/3)</f>
        <v>80</v>
      </c>
      <c r="AJ22">
        <f>AVERAGE(AH22:AH31)</f>
        <v>78.661000000000001</v>
      </c>
      <c r="AK22" s="6">
        <f t="shared" si="0"/>
        <v>-3.2625000000000015E-2</v>
      </c>
      <c r="AL22" s="23">
        <f>Modell_vol30_Hotelling_table[[#This Row],[base-market-price]]-Modell_vol30_Hotelling_table[[#This Row],[wage 2]]</f>
        <v>77.75</v>
      </c>
      <c r="AM22" s="23">
        <f>Modell_vol30_Hotelling_table[[#This Row],[travel-cost-M]]*(40-((20-Modell_vol30_Hotelling_table[[#This Row],[xcor 1]])-(Modell_vol30_Hotelling_table[[#This Row],[xcor 2]]+20))/3)</f>
        <v>80</v>
      </c>
      <c r="AN22">
        <f>AVERAGE(AL22:AL31)</f>
        <v>78.654000000000011</v>
      </c>
      <c r="AO22" s="6">
        <f t="shared" si="1"/>
        <v>-2.8124999999999956E-2</v>
      </c>
    </row>
    <row r="23" spans="1:41" x14ac:dyDescent="0.25">
      <c r="A23" s="1">
        <v>22</v>
      </c>
      <c r="B23" s="2" t="s">
        <v>21</v>
      </c>
      <c r="C23" s="2" t="s">
        <v>22</v>
      </c>
      <c r="D23" s="2" t="s">
        <v>23</v>
      </c>
      <c r="E23" s="2" t="s">
        <v>24</v>
      </c>
      <c r="F23" s="2" t="s">
        <v>25</v>
      </c>
      <c r="G23" s="1" t="b">
        <v>0</v>
      </c>
      <c r="H23" s="1" t="b">
        <v>0</v>
      </c>
      <c r="I23" s="1" t="b">
        <v>0</v>
      </c>
      <c r="J23" s="1" t="b">
        <v>0</v>
      </c>
      <c r="K23" s="1" t="b">
        <v>0</v>
      </c>
      <c r="L23" s="1">
        <v>150</v>
      </c>
      <c r="M23" s="1">
        <v>2</v>
      </c>
      <c r="N23" s="1">
        <v>0</v>
      </c>
      <c r="O23" s="1">
        <v>2</v>
      </c>
      <c r="P23" s="1">
        <v>0</v>
      </c>
      <c r="Q23" s="1">
        <v>100</v>
      </c>
      <c r="R23" s="1">
        <v>0</v>
      </c>
      <c r="S23" s="1">
        <v>1</v>
      </c>
      <c r="T23" s="1">
        <v>0</v>
      </c>
      <c r="U23" s="1" t="b">
        <v>0</v>
      </c>
      <c r="V23" s="1">
        <v>251</v>
      </c>
      <c r="W23" s="2">
        <v>1595.87</v>
      </c>
      <c r="X23" s="2">
        <v>1591.67</v>
      </c>
      <c r="Y23" s="2">
        <v>72.099999999999994</v>
      </c>
      <c r="Z23" s="2">
        <v>72.319999999999993</v>
      </c>
      <c r="AA23" s="1">
        <v>20</v>
      </c>
      <c r="AB23" s="1">
        <v>-20</v>
      </c>
      <c r="AD23" s="6">
        <f>Modell_vol30_Hotelling_table[[#This Row],[wage 1]]/AE22-1</f>
        <v>1.0667376890620694E-2</v>
      </c>
      <c r="AF23" s="6">
        <f>Modell_vol30_Hotelling_table[[#This Row],[wage 2]]/AG22-1</f>
        <v>1.3651781459367074E-2</v>
      </c>
      <c r="AH23" s="23">
        <f>Modell_vol30_Hotelling_table[[#This Row],[base-market-price]]-Modell_vol30_Hotelling_table[[#This Row],[wage 1]]</f>
        <v>77.900000000000006</v>
      </c>
      <c r="AI23" s="23">
        <f>Modell_vol30_Hotelling_table[[#This Row],[travel-cost-M]]*(40+((20-Modell_vol30_Hotelling_table[[#This Row],[xcor 1]])-(Modell_vol30_Hotelling_table[[#This Row],[xcor 2]]+20))/3)</f>
        <v>80</v>
      </c>
      <c r="AK23" s="6">
        <f t="shared" si="0"/>
        <v>-2.6249999999999885E-2</v>
      </c>
      <c r="AL23" s="23">
        <f>Modell_vol30_Hotelling_table[[#This Row],[base-market-price]]-Modell_vol30_Hotelling_table[[#This Row],[wage 2]]</f>
        <v>77.680000000000007</v>
      </c>
      <c r="AM23" s="23">
        <f>Modell_vol30_Hotelling_table[[#This Row],[travel-cost-M]]*(40-((20-Modell_vol30_Hotelling_table[[#This Row],[xcor 1]])-(Modell_vol30_Hotelling_table[[#This Row],[xcor 2]]+20))/3)</f>
        <v>80</v>
      </c>
      <c r="AO23" s="6">
        <f t="shared" si="1"/>
        <v>-2.8999999999999915E-2</v>
      </c>
    </row>
    <row r="24" spans="1:41" x14ac:dyDescent="0.25">
      <c r="A24" s="1">
        <v>23</v>
      </c>
      <c r="B24" s="2" t="s">
        <v>21</v>
      </c>
      <c r="C24" s="2" t="s">
        <v>22</v>
      </c>
      <c r="D24" s="2" t="s">
        <v>23</v>
      </c>
      <c r="E24" s="2" t="s">
        <v>24</v>
      </c>
      <c r="F24" s="2" t="s">
        <v>25</v>
      </c>
      <c r="G24" s="1" t="b">
        <v>0</v>
      </c>
      <c r="H24" s="1" t="b">
        <v>0</v>
      </c>
      <c r="I24" s="1" t="b">
        <v>0</v>
      </c>
      <c r="J24" s="1" t="b">
        <v>0</v>
      </c>
      <c r="K24" s="1" t="b">
        <v>0</v>
      </c>
      <c r="L24" s="1">
        <v>150</v>
      </c>
      <c r="M24" s="1">
        <v>2</v>
      </c>
      <c r="N24" s="1">
        <v>0</v>
      </c>
      <c r="O24" s="1">
        <v>2</v>
      </c>
      <c r="P24" s="1">
        <v>0</v>
      </c>
      <c r="Q24" s="1">
        <v>100</v>
      </c>
      <c r="R24" s="1">
        <v>0</v>
      </c>
      <c r="S24" s="1">
        <v>1</v>
      </c>
      <c r="T24" s="1">
        <v>0</v>
      </c>
      <c r="U24" s="1" t="b">
        <v>0</v>
      </c>
      <c r="V24" s="1">
        <v>325</v>
      </c>
      <c r="W24" s="2">
        <v>1596.53</v>
      </c>
      <c r="X24" s="2">
        <v>1603.83</v>
      </c>
      <c r="Y24" s="2">
        <v>71.739999999999995</v>
      </c>
      <c r="Z24" s="2">
        <v>72.06</v>
      </c>
      <c r="AA24" s="1">
        <v>20</v>
      </c>
      <c r="AB24" s="1">
        <v>-20</v>
      </c>
      <c r="AD24" s="6">
        <f>Modell_vol30_Hotelling_table[[#This Row],[wage 1]]/AE22-1</f>
        <v>5.6210487951890986E-3</v>
      </c>
      <c r="AF24" s="6">
        <f>Modell_vol30_Hotelling_table[[#This Row],[wage 2]]/AG22-1</f>
        <v>1.0007568749474505E-2</v>
      </c>
      <c r="AH24" s="23">
        <f>Modell_vol30_Hotelling_table[[#This Row],[base-market-price]]-Modell_vol30_Hotelling_table[[#This Row],[wage 1]]</f>
        <v>78.260000000000005</v>
      </c>
      <c r="AI24" s="23">
        <f>Modell_vol30_Hotelling_table[[#This Row],[travel-cost-M]]*(40+((20-Modell_vol30_Hotelling_table[[#This Row],[xcor 1]])-(Modell_vol30_Hotelling_table[[#This Row],[xcor 2]]+20))/3)</f>
        <v>80</v>
      </c>
      <c r="AK24" s="6">
        <f t="shared" si="0"/>
        <v>-2.1749999999999936E-2</v>
      </c>
      <c r="AL24" s="23">
        <f>Modell_vol30_Hotelling_table[[#This Row],[base-market-price]]-Modell_vol30_Hotelling_table[[#This Row],[wage 2]]</f>
        <v>77.94</v>
      </c>
      <c r="AM24" s="23">
        <f>Modell_vol30_Hotelling_table[[#This Row],[travel-cost-M]]*(40-((20-Modell_vol30_Hotelling_table[[#This Row],[xcor 1]])-(Modell_vol30_Hotelling_table[[#This Row],[xcor 2]]+20))/3)</f>
        <v>80</v>
      </c>
      <c r="AO24" s="6">
        <f t="shared" si="1"/>
        <v>-2.5750000000000051E-2</v>
      </c>
    </row>
    <row r="25" spans="1:41" x14ac:dyDescent="0.25">
      <c r="A25" s="1">
        <v>24</v>
      </c>
      <c r="B25" s="2" t="s">
        <v>21</v>
      </c>
      <c r="C25" s="2" t="s">
        <v>22</v>
      </c>
      <c r="D25" s="2" t="s">
        <v>23</v>
      </c>
      <c r="E25" s="2" t="s">
        <v>24</v>
      </c>
      <c r="F25" s="2" t="s">
        <v>25</v>
      </c>
      <c r="G25" s="1" t="b">
        <v>0</v>
      </c>
      <c r="H25" s="1" t="b">
        <v>0</v>
      </c>
      <c r="I25" s="1" t="b">
        <v>0</v>
      </c>
      <c r="J25" s="1" t="b">
        <v>0</v>
      </c>
      <c r="K25" s="1" t="b">
        <v>0</v>
      </c>
      <c r="L25" s="1">
        <v>150</v>
      </c>
      <c r="M25" s="1">
        <v>2</v>
      </c>
      <c r="N25" s="1">
        <v>0</v>
      </c>
      <c r="O25" s="1">
        <v>2</v>
      </c>
      <c r="P25" s="1">
        <v>0</v>
      </c>
      <c r="Q25" s="1">
        <v>100</v>
      </c>
      <c r="R25" s="1">
        <v>0</v>
      </c>
      <c r="S25" s="1">
        <v>1</v>
      </c>
      <c r="T25" s="1">
        <v>0</v>
      </c>
      <c r="U25" s="1" t="b">
        <v>0</v>
      </c>
      <c r="V25" s="1">
        <v>251</v>
      </c>
      <c r="W25" s="2">
        <v>1612.92</v>
      </c>
      <c r="X25" s="2">
        <v>1612.28</v>
      </c>
      <c r="Y25" s="2">
        <v>71.22</v>
      </c>
      <c r="Z25" s="2">
        <v>71.39</v>
      </c>
      <c r="AA25" s="1">
        <v>20</v>
      </c>
      <c r="AB25" s="1">
        <v>-20</v>
      </c>
      <c r="AD25" s="6">
        <f>Modell_vol30_Hotelling_table[[#This Row],[wage 1]]/AE22-1</f>
        <v>-1.6680917871010337E-3</v>
      </c>
      <c r="AF25" s="6">
        <f>Modell_vol30_Hotelling_table[[#This Row],[wage 2]]/AG22-1</f>
        <v>6.1671292013576462E-4</v>
      </c>
      <c r="AH25" s="23">
        <f>Modell_vol30_Hotelling_table[[#This Row],[base-market-price]]-Modell_vol30_Hotelling_table[[#This Row],[wage 1]]</f>
        <v>78.78</v>
      </c>
      <c r="AI25" s="23">
        <f>Modell_vol30_Hotelling_table[[#This Row],[travel-cost-M]]*(40+((20-Modell_vol30_Hotelling_table[[#This Row],[xcor 1]])-(Modell_vol30_Hotelling_table[[#This Row],[xcor 2]]+20))/3)</f>
        <v>80</v>
      </c>
      <c r="AK25" s="6">
        <f t="shared" si="0"/>
        <v>-1.5249999999999986E-2</v>
      </c>
      <c r="AL25" s="23">
        <f>Modell_vol30_Hotelling_table[[#This Row],[base-market-price]]-Modell_vol30_Hotelling_table[[#This Row],[wage 2]]</f>
        <v>78.61</v>
      </c>
      <c r="AM25" s="23">
        <f>Modell_vol30_Hotelling_table[[#This Row],[travel-cost-M]]*(40-((20-Modell_vol30_Hotelling_table[[#This Row],[xcor 1]])-(Modell_vol30_Hotelling_table[[#This Row],[xcor 2]]+20))/3)</f>
        <v>80</v>
      </c>
      <c r="AO25" s="6">
        <f t="shared" si="1"/>
        <v>-1.7375000000000029E-2</v>
      </c>
    </row>
    <row r="26" spans="1:41" x14ac:dyDescent="0.25">
      <c r="A26" s="1">
        <v>25</v>
      </c>
      <c r="B26" s="2" t="s">
        <v>21</v>
      </c>
      <c r="C26" s="2" t="s">
        <v>22</v>
      </c>
      <c r="D26" s="2" t="s">
        <v>23</v>
      </c>
      <c r="E26" s="2" t="s">
        <v>24</v>
      </c>
      <c r="F26" s="2" t="s">
        <v>25</v>
      </c>
      <c r="G26" s="1" t="b">
        <v>0</v>
      </c>
      <c r="H26" s="1" t="b">
        <v>0</v>
      </c>
      <c r="I26" s="1" t="b">
        <v>0</v>
      </c>
      <c r="J26" s="1" t="b">
        <v>0</v>
      </c>
      <c r="K26" s="1" t="b">
        <v>0</v>
      </c>
      <c r="L26" s="1">
        <v>150</v>
      </c>
      <c r="M26" s="1">
        <v>2</v>
      </c>
      <c r="N26" s="1">
        <v>0</v>
      </c>
      <c r="O26" s="1">
        <v>2</v>
      </c>
      <c r="P26" s="1">
        <v>0</v>
      </c>
      <c r="Q26" s="1">
        <v>100</v>
      </c>
      <c r="R26" s="1">
        <v>0</v>
      </c>
      <c r="S26" s="1">
        <v>1</v>
      </c>
      <c r="T26" s="1">
        <v>0</v>
      </c>
      <c r="U26" s="1" t="b">
        <v>0</v>
      </c>
      <c r="V26" s="1">
        <v>251</v>
      </c>
      <c r="W26" s="2">
        <v>1612.65</v>
      </c>
      <c r="X26" s="2">
        <v>1610.15</v>
      </c>
      <c r="Y26" s="2">
        <v>71.56</v>
      </c>
      <c r="Z26" s="2">
        <v>71.14</v>
      </c>
      <c r="AA26" s="1">
        <v>20</v>
      </c>
      <c r="AB26" s="1">
        <v>-20</v>
      </c>
      <c r="AD26" s="6">
        <f>Modell_vol30_Hotelling_table[[#This Row],[wage 1]]/AE22-1</f>
        <v>3.0978847474734117E-3</v>
      </c>
      <c r="AF26" s="6">
        <f>Modell_vol30_Hotelling_table[[#This Row],[wage 2]]/AG22-1</f>
        <v>-2.8873377624532015E-3</v>
      </c>
      <c r="AH26" s="23">
        <f>Modell_vol30_Hotelling_table[[#This Row],[base-market-price]]-Modell_vol30_Hotelling_table[[#This Row],[wage 1]]</f>
        <v>78.44</v>
      </c>
      <c r="AI26" s="23">
        <f>Modell_vol30_Hotelling_table[[#This Row],[travel-cost-M]]*(40+((20-Modell_vol30_Hotelling_table[[#This Row],[xcor 1]])-(Modell_vol30_Hotelling_table[[#This Row],[xcor 2]]+20))/3)</f>
        <v>80</v>
      </c>
      <c r="AK26" s="6">
        <f t="shared" si="0"/>
        <v>-1.9500000000000073E-2</v>
      </c>
      <c r="AL26" s="23">
        <f>Modell_vol30_Hotelling_table[[#This Row],[base-market-price]]-Modell_vol30_Hotelling_table[[#This Row],[wage 2]]</f>
        <v>78.86</v>
      </c>
      <c r="AM26" s="23">
        <f>Modell_vol30_Hotelling_table[[#This Row],[travel-cost-M]]*(40-((20-Modell_vol30_Hotelling_table[[#This Row],[xcor 1]])-(Modell_vol30_Hotelling_table[[#This Row],[xcor 2]]+20))/3)</f>
        <v>80</v>
      </c>
      <c r="AO26" s="6">
        <f t="shared" si="1"/>
        <v>-1.4249999999999985E-2</v>
      </c>
    </row>
    <row r="27" spans="1:41" x14ac:dyDescent="0.25">
      <c r="A27" s="1">
        <v>26</v>
      </c>
      <c r="B27" s="2" t="s">
        <v>21</v>
      </c>
      <c r="C27" s="2" t="s">
        <v>22</v>
      </c>
      <c r="D27" s="2" t="s">
        <v>23</v>
      </c>
      <c r="E27" s="2" t="s">
        <v>24</v>
      </c>
      <c r="F27" s="2" t="s">
        <v>25</v>
      </c>
      <c r="G27" s="1" t="b">
        <v>0</v>
      </c>
      <c r="H27" s="1" t="b">
        <v>0</v>
      </c>
      <c r="I27" s="1" t="b">
        <v>0</v>
      </c>
      <c r="J27" s="1" t="b">
        <v>0</v>
      </c>
      <c r="K27" s="1" t="b">
        <v>0</v>
      </c>
      <c r="L27" s="1">
        <v>150</v>
      </c>
      <c r="M27" s="1">
        <v>2</v>
      </c>
      <c r="N27" s="1">
        <v>0</v>
      </c>
      <c r="O27" s="1">
        <v>2</v>
      </c>
      <c r="P27" s="1">
        <v>0</v>
      </c>
      <c r="Q27" s="1">
        <v>100</v>
      </c>
      <c r="R27" s="1">
        <v>0</v>
      </c>
      <c r="S27" s="1">
        <v>1</v>
      </c>
      <c r="T27" s="1">
        <v>0</v>
      </c>
      <c r="U27" s="1" t="b">
        <v>0</v>
      </c>
      <c r="V27" s="1">
        <v>251</v>
      </c>
      <c r="W27" s="2">
        <v>1636.83</v>
      </c>
      <c r="X27" s="2">
        <v>1633.01</v>
      </c>
      <c r="Y27" s="2">
        <v>70.12</v>
      </c>
      <c r="Z27" s="2">
        <v>70.290000000000006</v>
      </c>
      <c r="AA27" s="1">
        <v>20</v>
      </c>
      <c r="AB27" s="1">
        <v>-20</v>
      </c>
      <c r="AD27" s="6">
        <f>Modell_vol30_Hotelling_table[[#This Row],[wage 1]]/AE22-1</f>
        <v>-1.7087427634253305E-2</v>
      </c>
      <c r="AF27" s="6">
        <f>Modell_vol30_Hotelling_table[[#This Row],[wage 2]]/AG22-1</f>
        <v>-1.4801110083256019E-2</v>
      </c>
      <c r="AH27" s="23">
        <f>Modell_vol30_Hotelling_table[[#This Row],[base-market-price]]-Modell_vol30_Hotelling_table[[#This Row],[wage 1]]</f>
        <v>79.88</v>
      </c>
      <c r="AI27" s="23">
        <f>Modell_vol30_Hotelling_table[[#This Row],[travel-cost-M]]*(40+((20-Modell_vol30_Hotelling_table[[#This Row],[xcor 1]])-(Modell_vol30_Hotelling_table[[#This Row],[xcor 2]]+20))/3)</f>
        <v>80</v>
      </c>
      <c r="AK27" s="6">
        <f t="shared" si="0"/>
        <v>-1.5000000000000568E-3</v>
      </c>
      <c r="AL27" s="23">
        <f>Modell_vol30_Hotelling_table[[#This Row],[base-market-price]]-Modell_vol30_Hotelling_table[[#This Row],[wage 2]]</f>
        <v>79.709999999999994</v>
      </c>
      <c r="AM27" s="23">
        <f>Modell_vol30_Hotelling_table[[#This Row],[travel-cost-M]]*(40-((20-Modell_vol30_Hotelling_table[[#This Row],[xcor 1]])-(Modell_vol30_Hotelling_table[[#This Row],[xcor 2]]+20))/3)</f>
        <v>80</v>
      </c>
      <c r="AO27" s="6">
        <f t="shared" si="1"/>
        <v>-3.6250000000001004E-3</v>
      </c>
    </row>
    <row r="28" spans="1:41" x14ac:dyDescent="0.25">
      <c r="A28" s="1">
        <v>27</v>
      </c>
      <c r="B28" s="2" t="s">
        <v>21</v>
      </c>
      <c r="C28" s="2" t="s">
        <v>22</v>
      </c>
      <c r="D28" s="2" t="s">
        <v>23</v>
      </c>
      <c r="E28" s="2" t="s">
        <v>24</v>
      </c>
      <c r="F28" s="2" t="s">
        <v>25</v>
      </c>
      <c r="G28" s="1" t="b">
        <v>0</v>
      </c>
      <c r="H28" s="1" t="b">
        <v>0</v>
      </c>
      <c r="I28" s="1" t="b">
        <v>0</v>
      </c>
      <c r="J28" s="1" t="b">
        <v>0</v>
      </c>
      <c r="K28" s="1" t="b">
        <v>0</v>
      </c>
      <c r="L28" s="1">
        <v>150</v>
      </c>
      <c r="M28" s="1">
        <v>2</v>
      </c>
      <c r="N28" s="1">
        <v>0</v>
      </c>
      <c r="O28" s="1">
        <v>2</v>
      </c>
      <c r="P28" s="1">
        <v>0</v>
      </c>
      <c r="Q28" s="1">
        <v>100</v>
      </c>
      <c r="R28" s="1">
        <v>0</v>
      </c>
      <c r="S28" s="1">
        <v>1</v>
      </c>
      <c r="T28" s="1">
        <v>0</v>
      </c>
      <c r="U28" s="1" t="b">
        <v>0</v>
      </c>
      <c r="V28" s="1">
        <v>251</v>
      </c>
      <c r="W28" s="2">
        <v>1590.74</v>
      </c>
      <c r="X28" s="2">
        <v>1581.33</v>
      </c>
      <c r="Y28" s="2">
        <v>72.540000000000006</v>
      </c>
      <c r="Z28" s="2">
        <v>72.599999999999994</v>
      </c>
      <c r="AA28" s="1">
        <v>20</v>
      </c>
      <c r="AB28" s="1">
        <v>-20</v>
      </c>
      <c r="AD28" s="6">
        <f>Modell_vol30_Hotelling_table[[#This Row],[wage 1]]/AE22-1</f>
        <v>1.6835111229481781E-2</v>
      </c>
      <c r="AF28" s="6">
        <f>Modell_vol30_Hotelling_table[[#This Row],[wage 2]]/AG22-1</f>
        <v>1.7576318223866849E-2</v>
      </c>
      <c r="AH28" s="23">
        <f>Modell_vol30_Hotelling_table[[#This Row],[base-market-price]]-Modell_vol30_Hotelling_table[[#This Row],[wage 1]]</f>
        <v>77.459999999999994</v>
      </c>
      <c r="AI28" s="23">
        <f>Modell_vol30_Hotelling_table[[#This Row],[travel-cost-M]]*(40+((20-Modell_vol30_Hotelling_table[[#This Row],[xcor 1]])-(Modell_vol30_Hotelling_table[[#This Row],[xcor 2]]+20))/3)</f>
        <v>80</v>
      </c>
      <c r="AK28" s="6">
        <f t="shared" si="0"/>
        <v>-3.1750000000000056E-2</v>
      </c>
      <c r="AL28" s="23">
        <f>Modell_vol30_Hotelling_table[[#This Row],[base-market-price]]-Modell_vol30_Hotelling_table[[#This Row],[wage 2]]</f>
        <v>77.400000000000006</v>
      </c>
      <c r="AM28" s="23">
        <f>Modell_vol30_Hotelling_table[[#This Row],[travel-cost-M]]*(40-((20-Modell_vol30_Hotelling_table[[#This Row],[xcor 1]])-(Modell_vol30_Hotelling_table[[#This Row],[xcor 2]]+20))/3)</f>
        <v>80</v>
      </c>
      <c r="AO28" s="6">
        <f t="shared" si="1"/>
        <v>-3.2499999999999973E-2</v>
      </c>
    </row>
    <row r="29" spans="1:41" x14ac:dyDescent="0.25">
      <c r="A29" s="1">
        <v>28</v>
      </c>
      <c r="B29" s="2" t="s">
        <v>21</v>
      </c>
      <c r="C29" s="2" t="s">
        <v>22</v>
      </c>
      <c r="D29" s="2" t="s">
        <v>23</v>
      </c>
      <c r="E29" s="2" t="s">
        <v>24</v>
      </c>
      <c r="F29" s="2" t="s">
        <v>25</v>
      </c>
      <c r="G29" s="1" t="b">
        <v>0</v>
      </c>
      <c r="H29" s="1" t="b">
        <v>0</v>
      </c>
      <c r="I29" s="1" t="b">
        <v>0</v>
      </c>
      <c r="J29" s="1" t="b">
        <v>0</v>
      </c>
      <c r="K29" s="1" t="b">
        <v>0</v>
      </c>
      <c r="L29" s="1">
        <v>150</v>
      </c>
      <c r="M29" s="1">
        <v>2</v>
      </c>
      <c r="N29" s="1">
        <v>0</v>
      </c>
      <c r="O29" s="1">
        <v>2</v>
      </c>
      <c r="P29" s="1">
        <v>0</v>
      </c>
      <c r="Q29" s="1">
        <v>100</v>
      </c>
      <c r="R29" s="1">
        <v>0</v>
      </c>
      <c r="S29" s="1">
        <v>1</v>
      </c>
      <c r="T29" s="1">
        <v>0</v>
      </c>
      <c r="U29" s="1" t="b">
        <v>0</v>
      </c>
      <c r="V29" s="1">
        <v>251</v>
      </c>
      <c r="W29" s="2">
        <v>1647.46</v>
      </c>
      <c r="X29" s="2">
        <v>1650.3</v>
      </c>
      <c r="Y29" s="2">
        <v>69.650000000000006</v>
      </c>
      <c r="Z29" s="2">
        <v>69.39</v>
      </c>
      <c r="AA29" s="1">
        <v>20</v>
      </c>
      <c r="AB29" s="1">
        <v>-20</v>
      </c>
      <c r="AD29" s="6">
        <f>Modell_vol30_Hotelling_table[[#This Row],[wage 1]]/AE22-1</f>
        <v>-2.3675689314400117E-2</v>
      </c>
      <c r="AF29" s="6">
        <f>Modell_vol30_Hotelling_table[[#This Row],[wage 2]]/AG22-1</f>
        <v>-2.7415692540576742E-2</v>
      </c>
      <c r="AH29" s="23">
        <f>Modell_vol30_Hotelling_table[[#This Row],[base-market-price]]-Modell_vol30_Hotelling_table[[#This Row],[wage 1]]</f>
        <v>80.349999999999994</v>
      </c>
      <c r="AI29" s="23">
        <f>Modell_vol30_Hotelling_table[[#This Row],[travel-cost-M]]*(40+((20-Modell_vol30_Hotelling_table[[#This Row],[xcor 1]])-(Modell_vol30_Hotelling_table[[#This Row],[xcor 2]]+20))/3)</f>
        <v>80</v>
      </c>
      <c r="AK29" s="6">
        <f t="shared" si="0"/>
        <v>4.3750000000000178E-3</v>
      </c>
      <c r="AL29" s="23">
        <f>Modell_vol30_Hotelling_table[[#This Row],[base-market-price]]-Modell_vol30_Hotelling_table[[#This Row],[wage 2]]</f>
        <v>80.61</v>
      </c>
      <c r="AM29" s="23">
        <f>Modell_vol30_Hotelling_table[[#This Row],[travel-cost-M]]*(40-((20-Modell_vol30_Hotelling_table[[#This Row],[xcor 1]])-(Modell_vol30_Hotelling_table[[#This Row],[xcor 2]]+20))/3)</f>
        <v>80</v>
      </c>
      <c r="AO29" s="6">
        <f t="shared" si="1"/>
        <v>7.6249999999999929E-3</v>
      </c>
    </row>
    <row r="30" spans="1:41" x14ac:dyDescent="0.25">
      <c r="A30" s="1">
        <v>29</v>
      </c>
      <c r="B30" s="2" t="s">
        <v>21</v>
      </c>
      <c r="C30" s="2" t="s">
        <v>22</v>
      </c>
      <c r="D30" s="2" t="s">
        <v>23</v>
      </c>
      <c r="E30" s="2" t="s">
        <v>24</v>
      </c>
      <c r="F30" s="2" t="s">
        <v>25</v>
      </c>
      <c r="G30" s="1" t="b">
        <v>0</v>
      </c>
      <c r="H30" s="1" t="b">
        <v>0</v>
      </c>
      <c r="I30" s="1" t="b">
        <v>0</v>
      </c>
      <c r="J30" s="1" t="b">
        <v>0</v>
      </c>
      <c r="K30" s="1" t="b">
        <v>0</v>
      </c>
      <c r="L30" s="1">
        <v>150</v>
      </c>
      <c r="M30" s="1">
        <v>2</v>
      </c>
      <c r="N30" s="1">
        <v>0</v>
      </c>
      <c r="O30" s="1">
        <v>2</v>
      </c>
      <c r="P30" s="1">
        <v>0</v>
      </c>
      <c r="Q30" s="1">
        <v>100</v>
      </c>
      <c r="R30" s="1">
        <v>0</v>
      </c>
      <c r="S30" s="1">
        <v>1</v>
      </c>
      <c r="T30" s="1">
        <v>0</v>
      </c>
      <c r="U30" s="1" t="b">
        <v>0</v>
      </c>
      <c r="V30" s="1">
        <v>251</v>
      </c>
      <c r="W30" s="2">
        <v>1629.98</v>
      </c>
      <c r="X30" s="2">
        <v>1620.01</v>
      </c>
      <c r="Y30" s="2">
        <v>70.739999999999995</v>
      </c>
      <c r="Z30" s="2">
        <v>70.67</v>
      </c>
      <c r="AA30" s="1">
        <v>20</v>
      </c>
      <c r="AB30" s="1">
        <v>-20</v>
      </c>
      <c r="AD30" s="6">
        <f>Modell_vol30_Hotelling_table[[#This Row],[wage 1]]/AE22-1</f>
        <v>-8.3965292476766429E-3</v>
      </c>
      <c r="AF30" s="6">
        <f>Modell_vol30_Hotelling_table[[#This Row],[wage 2]]/AG22-1</f>
        <v>-9.4749530457206577E-3</v>
      </c>
      <c r="AH30" s="23">
        <f>Modell_vol30_Hotelling_table[[#This Row],[base-market-price]]-Modell_vol30_Hotelling_table[[#This Row],[wage 1]]</f>
        <v>79.260000000000005</v>
      </c>
      <c r="AI30" s="23">
        <f>Modell_vol30_Hotelling_table[[#This Row],[travel-cost-M]]*(40+((20-Modell_vol30_Hotelling_table[[#This Row],[xcor 1]])-(Modell_vol30_Hotelling_table[[#This Row],[xcor 2]]+20))/3)</f>
        <v>80</v>
      </c>
      <c r="AK30" s="6">
        <f t="shared" si="0"/>
        <v>-9.2499999999999805E-3</v>
      </c>
      <c r="AL30" s="23">
        <f>Modell_vol30_Hotelling_table[[#This Row],[base-market-price]]-Modell_vol30_Hotelling_table[[#This Row],[wage 2]]</f>
        <v>79.33</v>
      </c>
      <c r="AM30" s="23">
        <f>Modell_vol30_Hotelling_table[[#This Row],[travel-cost-M]]*(40-((20-Modell_vol30_Hotelling_table[[#This Row],[xcor 1]])-(Modell_vol30_Hotelling_table[[#This Row],[xcor 2]]+20))/3)</f>
        <v>80</v>
      </c>
      <c r="AO30" s="6">
        <f t="shared" si="1"/>
        <v>-8.3750000000000213E-3</v>
      </c>
    </row>
    <row r="31" spans="1:41" x14ac:dyDescent="0.25">
      <c r="A31" s="1">
        <v>30</v>
      </c>
      <c r="B31" s="2" t="s">
        <v>21</v>
      </c>
      <c r="C31" s="2" t="s">
        <v>22</v>
      </c>
      <c r="D31" s="2" t="s">
        <v>23</v>
      </c>
      <c r="E31" s="2" t="s">
        <v>24</v>
      </c>
      <c r="F31" s="2" t="s">
        <v>25</v>
      </c>
      <c r="G31" s="1" t="b">
        <v>0</v>
      </c>
      <c r="H31" s="1" t="b">
        <v>0</v>
      </c>
      <c r="I31" s="1" t="b">
        <v>0</v>
      </c>
      <c r="J31" s="1" t="b">
        <v>0</v>
      </c>
      <c r="K31" s="1" t="b">
        <v>0</v>
      </c>
      <c r="L31" s="1">
        <v>150</v>
      </c>
      <c r="M31" s="1">
        <v>2</v>
      </c>
      <c r="N31" s="1">
        <v>0</v>
      </c>
      <c r="O31" s="1">
        <v>2</v>
      </c>
      <c r="P31" s="1">
        <v>0</v>
      </c>
      <c r="Q31" s="1">
        <v>100</v>
      </c>
      <c r="R31" s="1">
        <v>0</v>
      </c>
      <c r="S31" s="1">
        <v>1</v>
      </c>
      <c r="T31" s="1">
        <v>0</v>
      </c>
      <c r="U31" s="1" t="b">
        <v>0</v>
      </c>
      <c r="V31" s="1">
        <v>251</v>
      </c>
      <c r="W31" s="2">
        <v>1611.21</v>
      </c>
      <c r="X31" s="2">
        <v>1617.3</v>
      </c>
      <c r="Y31" s="2">
        <v>71.11</v>
      </c>
      <c r="Z31" s="2">
        <v>71.349999999999994</v>
      </c>
      <c r="AA31" s="1">
        <v>20</v>
      </c>
      <c r="AB31" s="1">
        <v>-20</v>
      </c>
      <c r="AD31" s="6">
        <f>Modell_vol30_Hotelling_table[[#This Row],[wage 1]]/AE22-1</f>
        <v>-3.2100253718162497E-3</v>
      </c>
      <c r="AF31" s="6">
        <f>Modell_vol30_Hotelling_table[[#This Row],[wage 2]]/AG22-1</f>
        <v>5.6064810921574448E-5</v>
      </c>
      <c r="AH31" s="23">
        <f>Modell_vol30_Hotelling_table[[#This Row],[base-market-price]]-Modell_vol30_Hotelling_table[[#This Row],[wage 1]]</f>
        <v>78.89</v>
      </c>
      <c r="AI31" s="23">
        <f>Modell_vol30_Hotelling_table[[#This Row],[travel-cost-M]]*(40+((20-Modell_vol30_Hotelling_table[[#This Row],[xcor 1]])-(Modell_vol30_Hotelling_table[[#This Row],[xcor 2]]+20))/3)</f>
        <v>80</v>
      </c>
      <c r="AK31" s="6">
        <f t="shared" si="0"/>
        <v>-1.3874999999999971E-2</v>
      </c>
      <c r="AL31" s="23">
        <f>Modell_vol30_Hotelling_table[[#This Row],[base-market-price]]-Modell_vol30_Hotelling_table[[#This Row],[wage 2]]</f>
        <v>78.650000000000006</v>
      </c>
      <c r="AM31" s="23">
        <f>Modell_vol30_Hotelling_table[[#This Row],[travel-cost-M]]*(40-((20-Modell_vol30_Hotelling_table[[#This Row],[xcor 1]])-(Modell_vol30_Hotelling_table[[#This Row],[xcor 2]]+20))/3)</f>
        <v>80</v>
      </c>
      <c r="AO31" s="6">
        <f t="shared" si="1"/>
        <v>-1.6874999999999973E-2</v>
      </c>
    </row>
    <row r="32" spans="1:41" x14ac:dyDescent="0.25">
      <c r="A32" s="3">
        <v>31</v>
      </c>
      <c r="B32" s="4" t="s">
        <v>21</v>
      </c>
      <c r="C32" s="4" t="s">
        <v>22</v>
      </c>
      <c r="D32" s="4" t="s">
        <v>23</v>
      </c>
      <c r="E32" s="4" t="s">
        <v>24</v>
      </c>
      <c r="F32" s="4" t="s">
        <v>25</v>
      </c>
      <c r="G32" s="3" t="b">
        <v>0</v>
      </c>
      <c r="H32" s="3" t="b">
        <v>0</v>
      </c>
      <c r="I32" s="3" t="b">
        <v>0</v>
      </c>
      <c r="J32" s="3" t="b">
        <v>0</v>
      </c>
      <c r="K32" s="3" t="b">
        <v>0</v>
      </c>
      <c r="L32" s="3">
        <v>150</v>
      </c>
      <c r="M32" s="3">
        <v>2</v>
      </c>
      <c r="N32" s="3">
        <v>0</v>
      </c>
      <c r="O32" s="3">
        <v>2</v>
      </c>
      <c r="P32" s="3">
        <v>0</v>
      </c>
      <c r="Q32" s="3">
        <v>200</v>
      </c>
      <c r="R32" s="3">
        <v>0</v>
      </c>
      <c r="S32" s="3">
        <v>1</v>
      </c>
      <c r="T32" s="3">
        <v>0</v>
      </c>
      <c r="U32" s="3" t="b">
        <v>0</v>
      </c>
      <c r="V32" s="3">
        <v>251</v>
      </c>
      <c r="W32" s="5">
        <v>1616.64</v>
      </c>
      <c r="X32" s="4">
        <v>1621.61</v>
      </c>
      <c r="Y32" s="4">
        <v>71.08</v>
      </c>
      <c r="Z32" s="4">
        <v>70.84</v>
      </c>
      <c r="AA32" s="3">
        <v>20</v>
      </c>
      <c r="AB32" s="3">
        <v>-20</v>
      </c>
      <c r="AD32" s="6">
        <f>Modell_vol30_Hotelling_table[[#This Row],[wage 1]]/AE32-1</f>
        <v>-5.5820590662990499E-3</v>
      </c>
      <c r="AE32">
        <f>AVERAGE(Y32:Y41)</f>
        <v>71.478999999999985</v>
      </c>
      <c r="AF32" s="6">
        <f>Modell_vol30_Hotelling_table[[#This Row],[wage 2]]/AG32-1</f>
        <v>-7.8014482401221885E-3</v>
      </c>
      <c r="AG32">
        <f>AVERAGE(Z32:Z41)</f>
        <v>71.397000000000006</v>
      </c>
      <c r="AH32" s="23">
        <f>Modell_vol30_Hotelling_table[[#This Row],[base-market-price]]-Modell_vol30_Hotelling_table[[#This Row],[wage 1]]</f>
        <v>78.92</v>
      </c>
      <c r="AI32" s="23">
        <f>Modell_vol30_Hotelling_table[[#This Row],[travel-cost-M]]*(40+((20-Modell_vol30_Hotelling_table[[#This Row],[xcor 1]])-(Modell_vol30_Hotelling_table[[#This Row],[xcor 2]]+20))/3)</f>
        <v>80</v>
      </c>
      <c r="AJ32">
        <f>AVERAGE(AH32:AH41)</f>
        <v>78.521000000000015</v>
      </c>
      <c r="AK32" s="6">
        <f t="shared" si="0"/>
        <v>-1.3499999999999956E-2</v>
      </c>
      <c r="AL32" s="23">
        <f>Modell_vol30_Hotelling_table[[#This Row],[base-market-price]]-Modell_vol30_Hotelling_table[[#This Row],[wage 2]]</f>
        <v>79.16</v>
      </c>
      <c r="AM32" s="23">
        <f>Modell_vol30_Hotelling_table[[#This Row],[travel-cost-M]]*(40-((20-Modell_vol30_Hotelling_table[[#This Row],[xcor 1]])-(Modell_vol30_Hotelling_table[[#This Row],[xcor 2]]+20))/3)</f>
        <v>80</v>
      </c>
      <c r="AN32">
        <f>AVERAGE(AL32:AL41)</f>
        <v>78.603000000000009</v>
      </c>
      <c r="AO32" s="6">
        <f t="shared" si="1"/>
        <v>-1.0500000000000065E-2</v>
      </c>
    </row>
    <row r="33" spans="1:41" x14ac:dyDescent="0.25">
      <c r="A33" s="3">
        <v>32</v>
      </c>
      <c r="B33" s="4" t="s">
        <v>21</v>
      </c>
      <c r="C33" s="4" t="s">
        <v>22</v>
      </c>
      <c r="D33" s="4" t="s">
        <v>23</v>
      </c>
      <c r="E33" s="4" t="s">
        <v>24</v>
      </c>
      <c r="F33" s="4" t="s">
        <v>25</v>
      </c>
      <c r="G33" s="3" t="b">
        <v>0</v>
      </c>
      <c r="H33" s="3" t="b">
        <v>0</v>
      </c>
      <c r="I33" s="3" t="b">
        <v>0</v>
      </c>
      <c r="J33" s="3" t="b">
        <v>0</v>
      </c>
      <c r="K33" s="3" t="b">
        <v>0</v>
      </c>
      <c r="L33" s="3">
        <v>150</v>
      </c>
      <c r="M33" s="3">
        <v>2</v>
      </c>
      <c r="N33" s="3">
        <v>0</v>
      </c>
      <c r="O33" s="3">
        <v>2</v>
      </c>
      <c r="P33" s="3">
        <v>0</v>
      </c>
      <c r="Q33" s="3">
        <v>200</v>
      </c>
      <c r="R33" s="3">
        <v>0</v>
      </c>
      <c r="S33" s="3">
        <v>1</v>
      </c>
      <c r="T33" s="3">
        <v>0</v>
      </c>
      <c r="U33" s="3" t="b">
        <v>0</v>
      </c>
      <c r="V33" s="3">
        <v>251</v>
      </c>
      <c r="W33" s="4">
        <v>1599.26</v>
      </c>
      <c r="X33" s="4">
        <v>1602.55</v>
      </c>
      <c r="Y33" s="4">
        <v>71.5</v>
      </c>
      <c r="Z33" s="4">
        <v>72.22</v>
      </c>
      <c r="AA33" s="3">
        <v>20</v>
      </c>
      <c r="AB33" s="3">
        <v>-20</v>
      </c>
      <c r="AD33" s="6">
        <f>Modell_vol30_Hotelling_table[[#This Row],[wage 1]]/AE32-1</f>
        <v>2.9379258243711348E-4</v>
      </c>
      <c r="AF33" s="6">
        <f>Modell_vol30_Hotelling_table[[#This Row],[wage 2]]/AG32-1</f>
        <v>1.1527094975979368E-2</v>
      </c>
      <c r="AH33" s="23">
        <f>Modell_vol30_Hotelling_table[[#This Row],[base-market-price]]-Modell_vol30_Hotelling_table[[#This Row],[wage 1]]</f>
        <v>78.5</v>
      </c>
      <c r="AI33" s="23">
        <f>Modell_vol30_Hotelling_table[[#This Row],[travel-cost-M]]*(40+((20-Modell_vol30_Hotelling_table[[#This Row],[xcor 1]])-(Modell_vol30_Hotelling_table[[#This Row],[xcor 2]]+20))/3)</f>
        <v>80</v>
      </c>
      <c r="AK33" s="6">
        <f t="shared" si="0"/>
        <v>-1.8750000000000044E-2</v>
      </c>
      <c r="AL33" s="23">
        <f>Modell_vol30_Hotelling_table[[#This Row],[base-market-price]]-Modell_vol30_Hotelling_table[[#This Row],[wage 2]]</f>
        <v>77.78</v>
      </c>
      <c r="AM33" s="23">
        <f>Modell_vol30_Hotelling_table[[#This Row],[travel-cost-M]]*(40-((20-Modell_vol30_Hotelling_table[[#This Row],[xcor 1]])-(Modell_vol30_Hotelling_table[[#This Row],[xcor 2]]+20))/3)</f>
        <v>80</v>
      </c>
      <c r="AO33" s="6">
        <f t="shared" si="1"/>
        <v>-2.7749999999999941E-2</v>
      </c>
    </row>
    <row r="34" spans="1:41" x14ac:dyDescent="0.25">
      <c r="A34" s="3">
        <v>33</v>
      </c>
      <c r="B34" s="4" t="s">
        <v>21</v>
      </c>
      <c r="C34" s="4" t="s">
        <v>22</v>
      </c>
      <c r="D34" s="4" t="s">
        <v>23</v>
      </c>
      <c r="E34" s="4" t="s">
        <v>24</v>
      </c>
      <c r="F34" s="4" t="s">
        <v>25</v>
      </c>
      <c r="G34" s="3" t="b">
        <v>0</v>
      </c>
      <c r="H34" s="3" t="b">
        <v>0</v>
      </c>
      <c r="I34" s="3" t="b">
        <v>0</v>
      </c>
      <c r="J34" s="3" t="b">
        <v>0</v>
      </c>
      <c r="K34" s="3" t="b">
        <v>0</v>
      </c>
      <c r="L34" s="3">
        <v>150</v>
      </c>
      <c r="M34" s="3">
        <v>2</v>
      </c>
      <c r="N34" s="3">
        <v>0</v>
      </c>
      <c r="O34" s="3">
        <v>2</v>
      </c>
      <c r="P34" s="3">
        <v>0</v>
      </c>
      <c r="Q34" s="3">
        <v>200</v>
      </c>
      <c r="R34" s="3">
        <v>0</v>
      </c>
      <c r="S34" s="3">
        <v>1</v>
      </c>
      <c r="T34" s="3">
        <v>0</v>
      </c>
      <c r="U34" s="3" t="b">
        <v>0</v>
      </c>
      <c r="V34" s="3">
        <v>251</v>
      </c>
      <c r="W34" s="4">
        <v>1574.52</v>
      </c>
      <c r="X34" s="4">
        <v>1563.51</v>
      </c>
      <c r="Y34" s="4">
        <v>73.53</v>
      </c>
      <c r="Z34" s="4">
        <v>73.290000000000006</v>
      </c>
      <c r="AA34" s="3">
        <v>20</v>
      </c>
      <c r="AB34" s="3">
        <v>-20</v>
      </c>
      <c r="AD34" s="6">
        <f>Modell_vol30_Hotelling_table[[#This Row],[wage 1]]/AE32-1</f>
        <v>2.8693742217994256E-2</v>
      </c>
      <c r="AF34" s="6">
        <f>Modell_vol30_Hotelling_table[[#This Row],[wage 2]]/AG32-1</f>
        <v>2.6513719063826269E-2</v>
      </c>
      <c r="AH34" s="23">
        <f>Modell_vol30_Hotelling_table[[#This Row],[base-market-price]]-Modell_vol30_Hotelling_table[[#This Row],[wage 1]]</f>
        <v>76.47</v>
      </c>
      <c r="AI34" s="23">
        <f>Modell_vol30_Hotelling_table[[#This Row],[travel-cost-M]]*(40+((20-Modell_vol30_Hotelling_table[[#This Row],[xcor 1]])-(Modell_vol30_Hotelling_table[[#This Row],[xcor 2]]+20))/3)</f>
        <v>80</v>
      </c>
      <c r="AK34" s="6">
        <f t="shared" si="0"/>
        <v>-4.412499999999997E-2</v>
      </c>
      <c r="AL34" s="23">
        <f>Modell_vol30_Hotelling_table[[#This Row],[base-market-price]]-Modell_vol30_Hotelling_table[[#This Row],[wage 2]]</f>
        <v>76.709999999999994</v>
      </c>
      <c r="AM34" s="23">
        <f>Modell_vol30_Hotelling_table[[#This Row],[travel-cost-M]]*(40-((20-Modell_vol30_Hotelling_table[[#This Row],[xcor 1]])-(Modell_vol30_Hotelling_table[[#This Row],[xcor 2]]+20))/3)</f>
        <v>80</v>
      </c>
      <c r="AO34" s="6">
        <f t="shared" si="1"/>
        <v>-4.1125000000000078E-2</v>
      </c>
    </row>
    <row r="35" spans="1:41" x14ac:dyDescent="0.25">
      <c r="A35" s="3">
        <v>34</v>
      </c>
      <c r="B35" s="4" t="s">
        <v>21</v>
      </c>
      <c r="C35" s="4" t="s">
        <v>22</v>
      </c>
      <c r="D35" s="4" t="s">
        <v>23</v>
      </c>
      <c r="E35" s="4" t="s">
        <v>24</v>
      </c>
      <c r="F35" s="4" t="s">
        <v>25</v>
      </c>
      <c r="G35" s="3" t="b">
        <v>0</v>
      </c>
      <c r="H35" s="3" t="b">
        <v>0</v>
      </c>
      <c r="I35" s="3" t="b">
        <v>0</v>
      </c>
      <c r="J35" s="3" t="b">
        <v>0</v>
      </c>
      <c r="K35" s="3" t="b">
        <v>0</v>
      </c>
      <c r="L35" s="3">
        <v>150</v>
      </c>
      <c r="M35" s="3">
        <v>2</v>
      </c>
      <c r="N35" s="3">
        <v>0</v>
      </c>
      <c r="O35" s="3">
        <v>2</v>
      </c>
      <c r="P35" s="3">
        <v>0</v>
      </c>
      <c r="Q35" s="3">
        <v>200</v>
      </c>
      <c r="R35" s="3">
        <v>0</v>
      </c>
      <c r="S35" s="3">
        <v>1</v>
      </c>
      <c r="T35" s="3">
        <v>0</v>
      </c>
      <c r="U35" s="3" t="b">
        <v>0</v>
      </c>
      <c r="V35" s="3">
        <v>251</v>
      </c>
      <c r="W35" s="4">
        <v>1626.85</v>
      </c>
      <c r="X35" s="4">
        <v>1625.65</v>
      </c>
      <c r="Y35" s="4">
        <v>70.790000000000006</v>
      </c>
      <c r="Z35" s="4">
        <v>70.489999999999995</v>
      </c>
      <c r="AA35" s="3">
        <v>20</v>
      </c>
      <c r="AB35" s="3">
        <v>-20</v>
      </c>
      <c r="AD35" s="6">
        <f>Modell_vol30_Hotelling_table[[#This Row],[wage 1]]/AE32-1</f>
        <v>-9.6391947285213719E-3</v>
      </c>
      <c r="AF35" s="6">
        <f>Modell_vol30_Hotelling_table[[#This Row],[wage 2]]/AG32-1</f>
        <v>-1.2703614997829238E-2</v>
      </c>
      <c r="AH35" s="23">
        <f>Modell_vol30_Hotelling_table[[#This Row],[base-market-price]]-Modell_vol30_Hotelling_table[[#This Row],[wage 1]]</f>
        <v>79.209999999999994</v>
      </c>
      <c r="AI35" s="23">
        <f>Modell_vol30_Hotelling_table[[#This Row],[travel-cost-M]]*(40+((20-Modell_vol30_Hotelling_table[[#This Row],[xcor 1]])-(Modell_vol30_Hotelling_table[[#This Row],[xcor 2]]+20))/3)</f>
        <v>80</v>
      </c>
      <c r="AK35" s="6">
        <f t="shared" si="0"/>
        <v>-9.8750000000000782E-3</v>
      </c>
      <c r="AL35" s="23">
        <f>Modell_vol30_Hotelling_table[[#This Row],[base-market-price]]-Modell_vol30_Hotelling_table[[#This Row],[wage 2]]</f>
        <v>79.510000000000005</v>
      </c>
      <c r="AM35" s="23">
        <f>Modell_vol30_Hotelling_table[[#This Row],[travel-cost-M]]*(40-((20-Modell_vol30_Hotelling_table[[#This Row],[xcor 1]])-(Modell_vol30_Hotelling_table[[#This Row],[xcor 2]]+20))/3)</f>
        <v>80</v>
      </c>
      <c r="AO35" s="6">
        <f t="shared" si="1"/>
        <v>-6.1249999999999361E-3</v>
      </c>
    </row>
    <row r="36" spans="1:41" x14ac:dyDescent="0.25">
      <c r="A36" s="3">
        <v>35</v>
      </c>
      <c r="B36" s="4" t="s">
        <v>21</v>
      </c>
      <c r="C36" s="4" t="s">
        <v>22</v>
      </c>
      <c r="D36" s="4" t="s">
        <v>23</v>
      </c>
      <c r="E36" s="4" t="s">
        <v>24</v>
      </c>
      <c r="F36" s="4" t="s">
        <v>25</v>
      </c>
      <c r="G36" s="3" t="b">
        <v>0</v>
      </c>
      <c r="H36" s="3" t="b">
        <v>0</v>
      </c>
      <c r="I36" s="3" t="b">
        <v>0</v>
      </c>
      <c r="J36" s="3" t="b">
        <v>0</v>
      </c>
      <c r="K36" s="3" t="b">
        <v>0</v>
      </c>
      <c r="L36" s="3">
        <v>150</v>
      </c>
      <c r="M36" s="3">
        <v>2</v>
      </c>
      <c r="N36" s="3">
        <v>0</v>
      </c>
      <c r="O36" s="3">
        <v>2</v>
      </c>
      <c r="P36" s="3">
        <v>0</v>
      </c>
      <c r="Q36" s="3">
        <v>200</v>
      </c>
      <c r="R36" s="3">
        <v>0</v>
      </c>
      <c r="S36" s="3">
        <v>1</v>
      </c>
      <c r="T36" s="3">
        <v>0</v>
      </c>
      <c r="U36" s="3" t="b">
        <v>0</v>
      </c>
      <c r="V36" s="3">
        <v>251</v>
      </c>
      <c r="W36" s="4">
        <v>1602.19</v>
      </c>
      <c r="X36" s="4">
        <v>1593.96</v>
      </c>
      <c r="Y36" s="4">
        <v>71.88</v>
      </c>
      <c r="Z36" s="4">
        <v>72.08</v>
      </c>
      <c r="AA36" s="3">
        <v>20</v>
      </c>
      <c r="AB36" s="3">
        <v>-20</v>
      </c>
      <c r="AD36" s="6">
        <f>Modell_vol30_Hotelling_table[[#This Row],[wage 1]]/AE32-1</f>
        <v>5.6100393122457959E-3</v>
      </c>
      <c r="AF36" s="6">
        <f>Modell_vol30_Hotelling_table[[#This Row],[wage 2]]/AG32-1</f>
        <v>9.5662282728965486E-3</v>
      </c>
      <c r="AH36" s="23">
        <f>Modell_vol30_Hotelling_table[[#This Row],[base-market-price]]-Modell_vol30_Hotelling_table[[#This Row],[wage 1]]</f>
        <v>78.12</v>
      </c>
      <c r="AI36" s="23">
        <f>Modell_vol30_Hotelling_table[[#This Row],[travel-cost-M]]*(40+((20-Modell_vol30_Hotelling_table[[#This Row],[xcor 1]])-(Modell_vol30_Hotelling_table[[#This Row],[xcor 2]]+20))/3)</f>
        <v>80</v>
      </c>
      <c r="AK36" s="6">
        <f t="shared" si="0"/>
        <v>-2.3499999999999965E-2</v>
      </c>
      <c r="AL36" s="23">
        <f>Modell_vol30_Hotelling_table[[#This Row],[base-market-price]]-Modell_vol30_Hotelling_table[[#This Row],[wage 2]]</f>
        <v>77.92</v>
      </c>
      <c r="AM36" s="23">
        <f>Modell_vol30_Hotelling_table[[#This Row],[travel-cost-M]]*(40-((20-Modell_vol30_Hotelling_table[[#This Row],[xcor 1]])-(Modell_vol30_Hotelling_table[[#This Row],[xcor 2]]+20))/3)</f>
        <v>80</v>
      </c>
      <c r="AO36" s="6">
        <f t="shared" si="1"/>
        <v>-2.6000000000000023E-2</v>
      </c>
    </row>
    <row r="37" spans="1:41" x14ac:dyDescent="0.25">
      <c r="A37" s="3">
        <v>36</v>
      </c>
      <c r="B37" s="4" t="s">
        <v>21</v>
      </c>
      <c r="C37" s="4" t="s">
        <v>22</v>
      </c>
      <c r="D37" s="4" t="s">
        <v>23</v>
      </c>
      <c r="E37" s="4" t="s">
        <v>24</v>
      </c>
      <c r="F37" s="4" t="s">
        <v>25</v>
      </c>
      <c r="G37" s="3" t="b">
        <v>0</v>
      </c>
      <c r="H37" s="3" t="b">
        <v>0</v>
      </c>
      <c r="I37" s="3" t="b">
        <v>0</v>
      </c>
      <c r="J37" s="3" t="b">
        <v>0</v>
      </c>
      <c r="K37" s="3" t="b">
        <v>0</v>
      </c>
      <c r="L37" s="3">
        <v>150</v>
      </c>
      <c r="M37" s="3">
        <v>2</v>
      </c>
      <c r="N37" s="3">
        <v>0</v>
      </c>
      <c r="O37" s="3">
        <v>2</v>
      </c>
      <c r="P37" s="3">
        <v>0</v>
      </c>
      <c r="Q37" s="3">
        <v>200</v>
      </c>
      <c r="R37" s="3">
        <v>0</v>
      </c>
      <c r="S37" s="3">
        <v>1</v>
      </c>
      <c r="T37" s="3">
        <v>0</v>
      </c>
      <c r="U37" s="3" t="b">
        <v>0</v>
      </c>
      <c r="V37" s="3">
        <v>251</v>
      </c>
      <c r="W37" s="4">
        <v>1622.29</v>
      </c>
      <c r="X37" s="4">
        <v>1622.59</v>
      </c>
      <c r="Y37" s="4">
        <v>70.95</v>
      </c>
      <c r="Z37" s="4">
        <v>70.709999999999994</v>
      </c>
      <c r="AA37" s="3">
        <v>20</v>
      </c>
      <c r="AB37" s="3">
        <v>-20</v>
      </c>
      <c r="AD37" s="6">
        <f>Modell_vol30_Hotelling_table[[#This Row],[wage 1]]/AE32-1</f>
        <v>-7.4007750528124472E-3</v>
      </c>
      <c r="AF37" s="6">
        <f>Modell_vol30_Hotelling_table[[#This Row],[wage 2]]/AG32-1</f>
        <v>-9.6222530358419656E-3</v>
      </c>
      <c r="AH37" s="23">
        <f>Modell_vol30_Hotelling_table[[#This Row],[base-market-price]]-Modell_vol30_Hotelling_table[[#This Row],[wage 1]]</f>
        <v>79.05</v>
      </c>
      <c r="AI37" s="23">
        <f>Modell_vol30_Hotelling_table[[#This Row],[travel-cost-M]]*(40+((20-Modell_vol30_Hotelling_table[[#This Row],[xcor 1]])-(Modell_vol30_Hotelling_table[[#This Row],[xcor 2]]+20))/3)</f>
        <v>80</v>
      </c>
      <c r="AK37" s="6">
        <f t="shared" si="0"/>
        <v>-1.187500000000008E-2</v>
      </c>
      <c r="AL37" s="23">
        <f>Modell_vol30_Hotelling_table[[#This Row],[base-market-price]]-Modell_vol30_Hotelling_table[[#This Row],[wage 2]]</f>
        <v>79.290000000000006</v>
      </c>
      <c r="AM37" s="23">
        <f>Modell_vol30_Hotelling_table[[#This Row],[travel-cost-M]]*(40-((20-Modell_vol30_Hotelling_table[[#This Row],[xcor 1]])-(Modell_vol30_Hotelling_table[[#This Row],[xcor 2]]+20))/3)</f>
        <v>80</v>
      </c>
      <c r="AO37" s="6">
        <f t="shared" si="1"/>
        <v>-8.8749999999999662E-3</v>
      </c>
    </row>
    <row r="38" spans="1:41" x14ac:dyDescent="0.25">
      <c r="A38" s="3">
        <v>37</v>
      </c>
      <c r="B38" s="4" t="s">
        <v>21</v>
      </c>
      <c r="C38" s="4" t="s">
        <v>22</v>
      </c>
      <c r="D38" s="4" t="s">
        <v>23</v>
      </c>
      <c r="E38" s="4" t="s">
        <v>24</v>
      </c>
      <c r="F38" s="4" t="s">
        <v>25</v>
      </c>
      <c r="G38" s="3" t="b">
        <v>0</v>
      </c>
      <c r="H38" s="3" t="b">
        <v>0</v>
      </c>
      <c r="I38" s="3" t="b">
        <v>0</v>
      </c>
      <c r="J38" s="3" t="b">
        <v>0</v>
      </c>
      <c r="K38" s="3" t="b">
        <v>0</v>
      </c>
      <c r="L38" s="3">
        <v>150</v>
      </c>
      <c r="M38" s="3">
        <v>2</v>
      </c>
      <c r="N38" s="3">
        <v>0</v>
      </c>
      <c r="O38" s="3">
        <v>2</v>
      </c>
      <c r="P38" s="3">
        <v>0</v>
      </c>
      <c r="Q38" s="3">
        <v>200</v>
      </c>
      <c r="R38" s="3">
        <v>0</v>
      </c>
      <c r="S38" s="3">
        <v>1</v>
      </c>
      <c r="T38" s="3">
        <v>0</v>
      </c>
      <c r="U38" s="3" t="b">
        <v>0</v>
      </c>
      <c r="V38" s="3">
        <v>251</v>
      </c>
      <c r="W38" s="4">
        <v>1625.58</v>
      </c>
      <c r="X38" s="4">
        <v>1629.94</v>
      </c>
      <c r="Y38" s="4">
        <v>70.7</v>
      </c>
      <c r="Z38" s="4">
        <v>70.42</v>
      </c>
      <c r="AA38" s="3">
        <v>20</v>
      </c>
      <c r="AB38" s="3">
        <v>-20</v>
      </c>
      <c r="AD38" s="6">
        <f>Modell_vol30_Hotelling_table[[#This Row],[wage 1]]/AE32-1</f>
        <v>-1.0898305796107732E-2</v>
      </c>
      <c r="AF38" s="6">
        <f>Modell_vol30_Hotelling_table[[#This Row],[wage 2]]/AG32-1</f>
        <v>-1.3684048349370426E-2</v>
      </c>
      <c r="AH38" s="23">
        <f>Modell_vol30_Hotelling_table[[#This Row],[base-market-price]]-Modell_vol30_Hotelling_table[[#This Row],[wage 1]]</f>
        <v>79.3</v>
      </c>
      <c r="AI38" s="23">
        <f>Modell_vol30_Hotelling_table[[#This Row],[travel-cost-M]]*(40+((20-Modell_vol30_Hotelling_table[[#This Row],[xcor 1]])-(Modell_vol30_Hotelling_table[[#This Row],[xcor 2]]+20))/3)</f>
        <v>80</v>
      </c>
      <c r="AK38" s="6">
        <f t="shared" si="0"/>
        <v>-8.7500000000000355E-3</v>
      </c>
      <c r="AL38" s="23">
        <f>Modell_vol30_Hotelling_table[[#This Row],[base-market-price]]-Modell_vol30_Hotelling_table[[#This Row],[wage 2]]</f>
        <v>79.58</v>
      </c>
      <c r="AM38" s="23">
        <f>Modell_vol30_Hotelling_table[[#This Row],[travel-cost-M]]*(40-((20-Modell_vol30_Hotelling_table[[#This Row],[xcor 1]])-(Modell_vol30_Hotelling_table[[#This Row],[xcor 2]]+20))/3)</f>
        <v>80</v>
      </c>
      <c r="AO38" s="6">
        <f t="shared" si="1"/>
        <v>-5.2499999999999769E-3</v>
      </c>
    </row>
    <row r="39" spans="1:41" x14ac:dyDescent="0.25">
      <c r="A39" s="3">
        <v>38</v>
      </c>
      <c r="B39" s="4" t="s">
        <v>21</v>
      </c>
      <c r="C39" s="4" t="s">
        <v>22</v>
      </c>
      <c r="D39" s="4" t="s">
        <v>23</v>
      </c>
      <c r="E39" s="4" t="s">
        <v>24</v>
      </c>
      <c r="F39" s="4" t="s">
        <v>25</v>
      </c>
      <c r="G39" s="3" t="b">
        <v>0</v>
      </c>
      <c r="H39" s="3" t="b">
        <v>0</v>
      </c>
      <c r="I39" s="3" t="b">
        <v>0</v>
      </c>
      <c r="J39" s="3" t="b">
        <v>0</v>
      </c>
      <c r="K39" s="3" t="b">
        <v>0</v>
      </c>
      <c r="L39" s="3">
        <v>150</v>
      </c>
      <c r="M39" s="3">
        <v>2</v>
      </c>
      <c r="N39" s="3">
        <v>0</v>
      </c>
      <c r="O39" s="3">
        <v>2</v>
      </c>
      <c r="P39" s="3">
        <v>0</v>
      </c>
      <c r="Q39" s="3">
        <v>200</v>
      </c>
      <c r="R39" s="3">
        <v>0</v>
      </c>
      <c r="S39" s="3">
        <v>1</v>
      </c>
      <c r="T39" s="3">
        <v>0</v>
      </c>
      <c r="U39" s="3" t="b">
        <v>0</v>
      </c>
      <c r="V39" s="3">
        <v>251</v>
      </c>
      <c r="W39" s="4">
        <v>1621.66</v>
      </c>
      <c r="X39" s="4">
        <v>1620.8</v>
      </c>
      <c r="Y39" s="4">
        <v>71.150000000000006</v>
      </c>
      <c r="Z39" s="4">
        <v>70.63</v>
      </c>
      <c r="AA39" s="3">
        <v>20</v>
      </c>
      <c r="AB39" s="3">
        <v>-20</v>
      </c>
      <c r="AD39" s="6">
        <f>Modell_vol30_Hotelling_table[[#This Row],[wage 1]]/AE32-1</f>
        <v>-4.6027504581762635E-3</v>
      </c>
      <c r="AF39" s="6">
        <f>Modell_vol30_Hotelling_table[[#This Row],[wage 2]]/AG32-1</f>
        <v>-1.0742748294746418E-2</v>
      </c>
      <c r="AH39" s="23">
        <f>Modell_vol30_Hotelling_table[[#This Row],[base-market-price]]-Modell_vol30_Hotelling_table[[#This Row],[wage 1]]</f>
        <v>78.849999999999994</v>
      </c>
      <c r="AI39" s="23">
        <f>Modell_vol30_Hotelling_table[[#This Row],[travel-cost-M]]*(40+((20-Modell_vol30_Hotelling_table[[#This Row],[xcor 1]])-(Modell_vol30_Hotelling_table[[#This Row],[xcor 2]]+20))/3)</f>
        <v>80</v>
      </c>
      <c r="AK39" s="6">
        <f t="shared" si="0"/>
        <v>-1.4375000000000027E-2</v>
      </c>
      <c r="AL39" s="23">
        <f>Modell_vol30_Hotelling_table[[#This Row],[base-market-price]]-Modell_vol30_Hotelling_table[[#This Row],[wage 2]]</f>
        <v>79.37</v>
      </c>
      <c r="AM39" s="23">
        <f>Modell_vol30_Hotelling_table[[#This Row],[travel-cost-M]]*(40-((20-Modell_vol30_Hotelling_table[[#This Row],[xcor 1]])-(Modell_vol30_Hotelling_table[[#This Row],[xcor 2]]+20))/3)</f>
        <v>80</v>
      </c>
      <c r="AO39" s="6">
        <f t="shared" si="1"/>
        <v>-7.8749999999999654E-3</v>
      </c>
    </row>
    <row r="40" spans="1:41" x14ac:dyDescent="0.25">
      <c r="A40" s="3">
        <v>39</v>
      </c>
      <c r="B40" s="4" t="s">
        <v>21</v>
      </c>
      <c r="C40" s="4" t="s">
        <v>22</v>
      </c>
      <c r="D40" s="4" t="s">
        <v>23</v>
      </c>
      <c r="E40" s="4" t="s">
        <v>24</v>
      </c>
      <c r="F40" s="4" t="s">
        <v>25</v>
      </c>
      <c r="G40" s="3" t="b">
        <v>0</v>
      </c>
      <c r="H40" s="3" t="b">
        <v>0</v>
      </c>
      <c r="I40" s="3" t="b">
        <v>0</v>
      </c>
      <c r="J40" s="3" t="b">
        <v>0</v>
      </c>
      <c r="K40" s="3" t="b">
        <v>0</v>
      </c>
      <c r="L40" s="3">
        <v>150</v>
      </c>
      <c r="M40" s="3">
        <v>2</v>
      </c>
      <c r="N40" s="3">
        <v>0</v>
      </c>
      <c r="O40" s="3">
        <v>2</v>
      </c>
      <c r="P40" s="3">
        <v>0</v>
      </c>
      <c r="Q40" s="3">
        <v>200</v>
      </c>
      <c r="R40" s="3">
        <v>0</v>
      </c>
      <c r="S40" s="3">
        <v>1</v>
      </c>
      <c r="T40" s="3">
        <v>0</v>
      </c>
      <c r="U40" s="3" t="b">
        <v>0</v>
      </c>
      <c r="V40" s="3">
        <v>251</v>
      </c>
      <c r="W40" s="4">
        <v>1613.25</v>
      </c>
      <c r="X40" s="4">
        <v>1621.64</v>
      </c>
      <c r="Y40" s="4">
        <v>71.06</v>
      </c>
      <c r="Z40" s="4">
        <v>71.02</v>
      </c>
      <c r="AA40" s="3">
        <v>20</v>
      </c>
      <c r="AB40" s="3">
        <v>-20</v>
      </c>
      <c r="AD40" s="6">
        <f>Modell_vol30_Hotelling_table[[#This Row],[wage 1]]/AE32-1</f>
        <v>-5.8618615257626239E-3</v>
      </c>
      <c r="AF40" s="6">
        <f>Modell_vol30_Hotelling_table[[#This Row],[wage 2]]/AG32-1</f>
        <v>-5.280333907587309E-3</v>
      </c>
      <c r="AH40" s="23">
        <f>Modell_vol30_Hotelling_table[[#This Row],[base-market-price]]-Modell_vol30_Hotelling_table[[#This Row],[wage 1]]</f>
        <v>78.94</v>
      </c>
      <c r="AI40" s="23">
        <f>Modell_vol30_Hotelling_table[[#This Row],[travel-cost-M]]*(40+((20-Modell_vol30_Hotelling_table[[#This Row],[xcor 1]])-(Modell_vol30_Hotelling_table[[#This Row],[xcor 2]]+20))/3)</f>
        <v>80</v>
      </c>
      <c r="AK40" s="6">
        <f t="shared" si="0"/>
        <v>-1.3249999999999984E-2</v>
      </c>
      <c r="AL40" s="23">
        <f>Modell_vol30_Hotelling_table[[#This Row],[base-market-price]]-Modell_vol30_Hotelling_table[[#This Row],[wage 2]]</f>
        <v>78.98</v>
      </c>
      <c r="AM40" s="23">
        <f>Modell_vol30_Hotelling_table[[#This Row],[travel-cost-M]]*(40-((20-Modell_vol30_Hotelling_table[[#This Row],[xcor 1]])-(Modell_vol30_Hotelling_table[[#This Row],[xcor 2]]+20))/3)</f>
        <v>80</v>
      </c>
      <c r="AO40" s="6">
        <f t="shared" si="1"/>
        <v>-1.2749999999999928E-2</v>
      </c>
    </row>
    <row r="41" spans="1:41" x14ac:dyDescent="0.25">
      <c r="A41" s="3">
        <v>40</v>
      </c>
      <c r="B41" s="4" t="s">
        <v>21</v>
      </c>
      <c r="C41" s="4" t="s">
        <v>22</v>
      </c>
      <c r="D41" s="4" t="s">
        <v>23</v>
      </c>
      <c r="E41" s="4" t="s">
        <v>24</v>
      </c>
      <c r="F41" s="4" t="s">
        <v>25</v>
      </c>
      <c r="G41" s="3" t="b">
        <v>0</v>
      </c>
      <c r="H41" s="3" t="b">
        <v>0</v>
      </c>
      <c r="I41" s="3" t="b">
        <v>0</v>
      </c>
      <c r="J41" s="3" t="b">
        <v>0</v>
      </c>
      <c r="K41" s="3" t="b">
        <v>0</v>
      </c>
      <c r="L41" s="3">
        <v>150</v>
      </c>
      <c r="M41" s="3">
        <v>2</v>
      </c>
      <c r="N41" s="3">
        <v>0</v>
      </c>
      <c r="O41" s="3">
        <v>2</v>
      </c>
      <c r="P41" s="3">
        <v>0</v>
      </c>
      <c r="Q41" s="3">
        <v>200</v>
      </c>
      <c r="R41" s="3">
        <v>0</v>
      </c>
      <c r="S41" s="3">
        <v>1</v>
      </c>
      <c r="T41" s="3">
        <v>0</v>
      </c>
      <c r="U41" s="3" t="b">
        <v>0</v>
      </c>
      <c r="V41" s="3">
        <v>256</v>
      </c>
      <c r="W41" s="4">
        <v>1593.74</v>
      </c>
      <c r="X41" s="4">
        <v>1593.11</v>
      </c>
      <c r="Y41" s="4">
        <v>72.150000000000006</v>
      </c>
      <c r="Z41" s="4">
        <v>72.27</v>
      </c>
      <c r="AA41" s="3">
        <v>20</v>
      </c>
      <c r="AB41" s="3">
        <v>-20</v>
      </c>
      <c r="AD41" s="6">
        <f>Modell_vol30_Hotelling_table[[#This Row],[wage 1]]/AE32-1</f>
        <v>9.387372515004655E-3</v>
      </c>
      <c r="AF41" s="6">
        <f>Modell_vol30_Hotelling_table[[#This Row],[wage 2]]/AG32-1</f>
        <v>1.2227404512794582E-2</v>
      </c>
      <c r="AH41" s="23">
        <f>Modell_vol30_Hotelling_table[[#This Row],[base-market-price]]-Modell_vol30_Hotelling_table[[#This Row],[wage 1]]</f>
        <v>77.849999999999994</v>
      </c>
      <c r="AI41" s="23">
        <f>Modell_vol30_Hotelling_table[[#This Row],[travel-cost-M]]*(40+((20-Modell_vol30_Hotelling_table[[#This Row],[xcor 1]])-(Modell_vol30_Hotelling_table[[#This Row],[xcor 2]]+20))/3)</f>
        <v>80</v>
      </c>
      <c r="AK41" s="6">
        <f t="shared" si="0"/>
        <v>-2.6875000000000093E-2</v>
      </c>
      <c r="AL41" s="23">
        <f>Modell_vol30_Hotelling_table[[#This Row],[base-market-price]]-Modell_vol30_Hotelling_table[[#This Row],[wage 2]]</f>
        <v>77.73</v>
      </c>
      <c r="AM41" s="23">
        <f>Modell_vol30_Hotelling_table[[#This Row],[travel-cost-M]]*(40-((20-Modell_vol30_Hotelling_table[[#This Row],[xcor 1]])-(Modell_vol30_Hotelling_table[[#This Row],[xcor 2]]+20))/3)</f>
        <v>80</v>
      </c>
      <c r="AO41" s="6">
        <f t="shared" si="1"/>
        <v>-2.8374999999999928E-2</v>
      </c>
    </row>
    <row r="42" spans="1:41" x14ac:dyDescent="0.25">
      <c r="A42" s="1">
        <v>41</v>
      </c>
      <c r="B42" s="2" t="s">
        <v>21</v>
      </c>
      <c r="C42" s="2" t="s">
        <v>22</v>
      </c>
      <c r="D42" s="2" t="s">
        <v>23</v>
      </c>
      <c r="E42" s="2" t="s">
        <v>24</v>
      </c>
      <c r="F42" s="2" t="s">
        <v>25</v>
      </c>
      <c r="G42" s="1" t="b">
        <v>0</v>
      </c>
      <c r="H42" s="1" t="b">
        <v>0</v>
      </c>
      <c r="I42" s="1" t="b">
        <v>0</v>
      </c>
      <c r="J42" s="1" t="b">
        <v>0</v>
      </c>
      <c r="K42" s="1" t="b">
        <v>0</v>
      </c>
      <c r="L42" s="1">
        <v>300</v>
      </c>
      <c r="M42" s="1">
        <v>2</v>
      </c>
      <c r="N42" s="1">
        <v>0</v>
      </c>
      <c r="O42" s="1">
        <v>1</v>
      </c>
      <c r="P42" s="1">
        <v>0</v>
      </c>
      <c r="Q42" s="1">
        <v>100</v>
      </c>
      <c r="R42" s="1">
        <v>0</v>
      </c>
      <c r="S42" s="1">
        <v>1</v>
      </c>
      <c r="T42" s="1">
        <v>0</v>
      </c>
      <c r="U42" s="1" t="b">
        <v>0</v>
      </c>
      <c r="V42" s="1">
        <v>251</v>
      </c>
      <c r="W42" s="2">
        <v>840.09</v>
      </c>
      <c r="X42" s="2">
        <v>840.91</v>
      </c>
      <c r="Y42" s="2">
        <v>259</v>
      </c>
      <c r="Z42" s="2">
        <v>259</v>
      </c>
      <c r="AA42" s="1">
        <v>20</v>
      </c>
      <c r="AB42" s="1">
        <v>-20</v>
      </c>
      <c r="AD42" s="6">
        <f>Modell_vol30_Hotelling_table[[#This Row],[wage 1]]/AE42-1</f>
        <v>1.9342359767891004E-3</v>
      </c>
      <c r="AE42">
        <f>AVERAGE(Y42:Y51)</f>
        <v>258.5</v>
      </c>
      <c r="AF42" s="6">
        <f>Modell_vol30_Hotelling_table[[#This Row],[wage 2]]/AG42-1</f>
        <v>1.9342359767891004E-3</v>
      </c>
      <c r="AG42">
        <f>AVERAGE(Z42:Z51)</f>
        <v>258.5</v>
      </c>
      <c r="AH42" s="23">
        <f>Modell_vol30_Hotelling_table[[#This Row],[base-market-price]]-Modell_vol30_Hotelling_table[[#This Row],[wage 1]]</f>
        <v>41</v>
      </c>
      <c r="AI42" s="23">
        <f>Modell_vol30_Hotelling_table[[#This Row],[travel-cost-M]]*(40+((20-Modell_vol30_Hotelling_table[[#This Row],[xcor 1]])-(Modell_vol30_Hotelling_table[[#This Row],[xcor 2]]+20))/3)</f>
        <v>40</v>
      </c>
      <c r="AJ42">
        <f>AVERAGE(AH42:AH51)</f>
        <v>41.5</v>
      </c>
      <c r="AK42" s="6">
        <f t="shared" si="0"/>
        <v>2.4999999999999911E-2</v>
      </c>
      <c r="AL42" s="23">
        <f>Modell_vol30_Hotelling_table[[#This Row],[base-market-price]]-Modell_vol30_Hotelling_table[[#This Row],[wage 2]]</f>
        <v>41</v>
      </c>
      <c r="AM42" s="23">
        <f>Modell_vol30_Hotelling_table[[#This Row],[travel-cost-M]]*(40-((20-Modell_vol30_Hotelling_table[[#This Row],[xcor 1]])-(Modell_vol30_Hotelling_table[[#This Row],[xcor 2]]+20))/3)</f>
        <v>40</v>
      </c>
      <c r="AN42">
        <f>AVERAGE(AL42:AL51)</f>
        <v>41.5</v>
      </c>
      <c r="AO42" s="6">
        <f t="shared" si="1"/>
        <v>2.4999999999999911E-2</v>
      </c>
    </row>
    <row r="43" spans="1:41" x14ac:dyDescent="0.25">
      <c r="A43" s="1">
        <v>42</v>
      </c>
      <c r="B43" s="2" t="s">
        <v>21</v>
      </c>
      <c r="C43" s="2" t="s">
        <v>22</v>
      </c>
      <c r="D43" s="2" t="s">
        <v>23</v>
      </c>
      <c r="E43" s="2" t="s">
        <v>24</v>
      </c>
      <c r="F43" s="2" t="s">
        <v>25</v>
      </c>
      <c r="G43" s="1" t="b">
        <v>0</v>
      </c>
      <c r="H43" s="1" t="b">
        <v>0</v>
      </c>
      <c r="I43" s="1" t="b">
        <v>0</v>
      </c>
      <c r="J43" s="1" t="b">
        <v>0</v>
      </c>
      <c r="K43" s="1" t="b">
        <v>0</v>
      </c>
      <c r="L43" s="1">
        <v>300</v>
      </c>
      <c r="M43" s="1">
        <v>2</v>
      </c>
      <c r="N43" s="1">
        <v>0</v>
      </c>
      <c r="O43" s="1">
        <v>1</v>
      </c>
      <c r="P43" s="1">
        <v>0</v>
      </c>
      <c r="Q43" s="1">
        <v>100</v>
      </c>
      <c r="R43" s="1">
        <v>0</v>
      </c>
      <c r="S43" s="1">
        <v>1</v>
      </c>
      <c r="T43" s="1">
        <v>0</v>
      </c>
      <c r="U43" s="1" t="b">
        <v>0</v>
      </c>
      <c r="V43" s="1">
        <v>251</v>
      </c>
      <c r="W43" s="2">
        <v>858.06</v>
      </c>
      <c r="X43" s="2">
        <v>863.94</v>
      </c>
      <c r="Y43" s="2">
        <v>258</v>
      </c>
      <c r="Z43" s="2">
        <v>258</v>
      </c>
      <c r="AA43" s="1">
        <v>20</v>
      </c>
      <c r="AB43" s="1">
        <v>-20</v>
      </c>
      <c r="AD43" s="6">
        <f>Modell_vol30_Hotelling_table[[#This Row],[wage 1]]/AE42-1</f>
        <v>-1.9342359767892114E-3</v>
      </c>
      <c r="AF43" s="6">
        <f>Modell_vol30_Hotelling_table[[#This Row],[wage 2]]/AG42-1</f>
        <v>-1.9342359767892114E-3</v>
      </c>
      <c r="AH43" s="23">
        <f>Modell_vol30_Hotelling_table[[#This Row],[base-market-price]]-Modell_vol30_Hotelling_table[[#This Row],[wage 1]]</f>
        <v>42</v>
      </c>
      <c r="AI43" s="23">
        <f>Modell_vol30_Hotelling_table[[#This Row],[travel-cost-M]]*(40+((20-Modell_vol30_Hotelling_table[[#This Row],[xcor 1]])-(Modell_vol30_Hotelling_table[[#This Row],[xcor 2]]+20))/3)</f>
        <v>40</v>
      </c>
      <c r="AK43" s="6">
        <f t="shared" si="0"/>
        <v>5.0000000000000044E-2</v>
      </c>
      <c r="AL43" s="23">
        <f>Modell_vol30_Hotelling_table[[#This Row],[base-market-price]]-Modell_vol30_Hotelling_table[[#This Row],[wage 2]]</f>
        <v>42</v>
      </c>
      <c r="AM43" s="23">
        <f>Modell_vol30_Hotelling_table[[#This Row],[travel-cost-M]]*(40-((20-Modell_vol30_Hotelling_table[[#This Row],[xcor 1]])-(Modell_vol30_Hotelling_table[[#This Row],[xcor 2]]+20))/3)</f>
        <v>40</v>
      </c>
      <c r="AO43" s="6">
        <f t="shared" si="1"/>
        <v>5.0000000000000044E-2</v>
      </c>
    </row>
    <row r="44" spans="1:41" x14ac:dyDescent="0.25">
      <c r="A44" s="1">
        <v>43</v>
      </c>
      <c r="B44" s="2" t="s">
        <v>21</v>
      </c>
      <c r="C44" s="2" t="s">
        <v>22</v>
      </c>
      <c r="D44" s="2" t="s">
        <v>23</v>
      </c>
      <c r="E44" s="2" t="s">
        <v>24</v>
      </c>
      <c r="F44" s="2" t="s">
        <v>25</v>
      </c>
      <c r="G44" s="1" t="b">
        <v>0</v>
      </c>
      <c r="H44" s="1" t="b">
        <v>0</v>
      </c>
      <c r="I44" s="1" t="b">
        <v>0</v>
      </c>
      <c r="J44" s="1" t="b">
        <v>0</v>
      </c>
      <c r="K44" s="1" t="b">
        <v>0</v>
      </c>
      <c r="L44" s="1">
        <v>300</v>
      </c>
      <c r="M44" s="1">
        <v>2</v>
      </c>
      <c r="N44" s="1">
        <v>0</v>
      </c>
      <c r="O44" s="1">
        <v>1</v>
      </c>
      <c r="P44" s="1">
        <v>0</v>
      </c>
      <c r="Q44" s="1">
        <v>100</v>
      </c>
      <c r="R44" s="1">
        <v>0</v>
      </c>
      <c r="S44" s="1">
        <v>1</v>
      </c>
      <c r="T44" s="1">
        <v>0</v>
      </c>
      <c r="U44" s="1" t="b">
        <v>0</v>
      </c>
      <c r="V44" s="1">
        <v>251</v>
      </c>
      <c r="W44" s="2">
        <v>836.4</v>
      </c>
      <c r="X44" s="2">
        <v>844.6</v>
      </c>
      <c r="Y44" s="2">
        <v>259</v>
      </c>
      <c r="Z44" s="2">
        <v>259</v>
      </c>
      <c r="AA44" s="1">
        <v>20</v>
      </c>
      <c r="AB44" s="1">
        <v>-20</v>
      </c>
      <c r="AD44" s="6">
        <f>Modell_vol30_Hotelling_table[[#This Row],[wage 1]]/AE42-1</f>
        <v>1.9342359767891004E-3</v>
      </c>
      <c r="AF44" s="6">
        <f>Modell_vol30_Hotelling_table[[#This Row],[wage 2]]/AG42-1</f>
        <v>1.9342359767891004E-3</v>
      </c>
      <c r="AH44" s="23">
        <f>Modell_vol30_Hotelling_table[[#This Row],[base-market-price]]-Modell_vol30_Hotelling_table[[#This Row],[wage 1]]</f>
        <v>41</v>
      </c>
      <c r="AI44" s="23">
        <f>Modell_vol30_Hotelling_table[[#This Row],[travel-cost-M]]*(40+((20-Modell_vol30_Hotelling_table[[#This Row],[xcor 1]])-(Modell_vol30_Hotelling_table[[#This Row],[xcor 2]]+20))/3)</f>
        <v>40</v>
      </c>
      <c r="AK44" s="6">
        <f t="shared" si="0"/>
        <v>2.4999999999999911E-2</v>
      </c>
      <c r="AL44" s="23">
        <f>Modell_vol30_Hotelling_table[[#This Row],[base-market-price]]-Modell_vol30_Hotelling_table[[#This Row],[wage 2]]</f>
        <v>41</v>
      </c>
      <c r="AM44" s="23">
        <f>Modell_vol30_Hotelling_table[[#This Row],[travel-cost-M]]*(40-((20-Modell_vol30_Hotelling_table[[#This Row],[xcor 1]])-(Modell_vol30_Hotelling_table[[#This Row],[xcor 2]]+20))/3)</f>
        <v>40</v>
      </c>
      <c r="AO44" s="6">
        <f t="shared" si="1"/>
        <v>2.4999999999999911E-2</v>
      </c>
    </row>
    <row r="45" spans="1:41" x14ac:dyDescent="0.25">
      <c r="A45" s="1">
        <v>44</v>
      </c>
      <c r="B45" s="2" t="s">
        <v>21</v>
      </c>
      <c r="C45" s="2" t="s">
        <v>22</v>
      </c>
      <c r="D45" s="2" t="s">
        <v>23</v>
      </c>
      <c r="E45" s="2" t="s">
        <v>24</v>
      </c>
      <c r="F45" s="2" t="s">
        <v>25</v>
      </c>
      <c r="G45" s="1" t="b">
        <v>0</v>
      </c>
      <c r="H45" s="1" t="b">
        <v>0</v>
      </c>
      <c r="I45" s="1" t="b">
        <v>0</v>
      </c>
      <c r="J45" s="1" t="b">
        <v>0</v>
      </c>
      <c r="K45" s="1" t="b">
        <v>0</v>
      </c>
      <c r="L45" s="1">
        <v>300</v>
      </c>
      <c r="M45" s="1">
        <v>2</v>
      </c>
      <c r="N45" s="1">
        <v>0</v>
      </c>
      <c r="O45" s="1">
        <v>1</v>
      </c>
      <c r="P45" s="1">
        <v>0</v>
      </c>
      <c r="Q45" s="1">
        <v>100</v>
      </c>
      <c r="R45" s="1">
        <v>0</v>
      </c>
      <c r="S45" s="1">
        <v>1</v>
      </c>
      <c r="T45" s="1">
        <v>0</v>
      </c>
      <c r="U45" s="1" t="b">
        <v>0</v>
      </c>
      <c r="V45" s="1">
        <v>251</v>
      </c>
      <c r="W45" s="2">
        <v>861</v>
      </c>
      <c r="X45" s="2">
        <v>861</v>
      </c>
      <c r="Y45" s="2">
        <v>258</v>
      </c>
      <c r="Z45" s="2">
        <v>258</v>
      </c>
      <c r="AA45" s="1">
        <v>20</v>
      </c>
      <c r="AB45" s="1">
        <v>-20</v>
      </c>
      <c r="AD45" s="6">
        <f>Modell_vol30_Hotelling_table[[#This Row],[wage 1]]/AE42-1</f>
        <v>-1.9342359767892114E-3</v>
      </c>
      <c r="AF45" s="6">
        <f>Modell_vol30_Hotelling_table[[#This Row],[wage 2]]/AG42-1</f>
        <v>-1.9342359767892114E-3</v>
      </c>
      <c r="AH45" s="23">
        <f>Modell_vol30_Hotelling_table[[#This Row],[base-market-price]]-Modell_vol30_Hotelling_table[[#This Row],[wage 1]]</f>
        <v>42</v>
      </c>
      <c r="AI45" s="23">
        <f>Modell_vol30_Hotelling_table[[#This Row],[travel-cost-M]]*(40+((20-Modell_vol30_Hotelling_table[[#This Row],[xcor 1]])-(Modell_vol30_Hotelling_table[[#This Row],[xcor 2]]+20))/3)</f>
        <v>40</v>
      </c>
      <c r="AK45" s="6">
        <f t="shared" si="0"/>
        <v>5.0000000000000044E-2</v>
      </c>
      <c r="AL45" s="23">
        <f>Modell_vol30_Hotelling_table[[#This Row],[base-market-price]]-Modell_vol30_Hotelling_table[[#This Row],[wage 2]]</f>
        <v>42</v>
      </c>
      <c r="AM45" s="23">
        <f>Modell_vol30_Hotelling_table[[#This Row],[travel-cost-M]]*(40-((20-Modell_vol30_Hotelling_table[[#This Row],[xcor 1]])-(Modell_vol30_Hotelling_table[[#This Row],[xcor 2]]+20))/3)</f>
        <v>40</v>
      </c>
      <c r="AO45" s="6">
        <f t="shared" si="1"/>
        <v>5.0000000000000044E-2</v>
      </c>
    </row>
    <row r="46" spans="1:41" x14ac:dyDescent="0.25">
      <c r="A46" s="1">
        <v>45</v>
      </c>
      <c r="B46" s="2" t="s">
        <v>21</v>
      </c>
      <c r="C46" s="2" t="s">
        <v>22</v>
      </c>
      <c r="D46" s="2" t="s">
        <v>23</v>
      </c>
      <c r="E46" s="2" t="s">
        <v>24</v>
      </c>
      <c r="F46" s="2" t="s">
        <v>25</v>
      </c>
      <c r="G46" s="1" t="b">
        <v>0</v>
      </c>
      <c r="H46" s="1" t="b">
        <v>0</v>
      </c>
      <c r="I46" s="1" t="b">
        <v>0</v>
      </c>
      <c r="J46" s="1" t="b">
        <v>0</v>
      </c>
      <c r="K46" s="1" t="b">
        <v>0</v>
      </c>
      <c r="L46" s="1">
        <v>300</v>
      </c>
      <c r="M46" s="1">
        <v>2</v>
      </c>
      <c r="N46" s="1">
        <v>0</v>
      </c>
      <c r="O46" s="1">
        <v>1</v>
      </c>
      <c r="P46" s="1">
        <v>0</v>
      </c>
      <c r="Q46" s="1">
        <v>100</v>
      </c>
      <c r="R46" s="1">
        <v>0</v>
      </c>
      <c r="S46" s="1">
        <v>1</v>
      </c>
      <c r="T46" s="1">
        <v>0</v>
      </c>
      <c r="U46" s="1" t="b">
        <v>0</v>
      </c>
      <c r="V46" s="1">
        <v>251</v>
      </c>
      <c r="W46" s="2">
        <v>862.68</v>
      </c>
      <c r="X46" s="2">
        <v>859.32</v>
      </c>
      <c r="Y46" s="2">
        <v>258</v>
      </c>
      <c r="Z46" s="2">
        <v>258</v>
      </c>
      <c r="AA46" s="1">
        <v>20</v>
      </c>
      <c r="AB46" s="1">
        <v>-20</v>
      </c>
      <c r="AD46" s="6">
        <f>Modell_vol30_Hotelling_table[[#This Row],[wage 1]]/AE42-1</f>
        <v>-1.9342359767892114E-3</v>
      </c>
      <c r="AF46" s="6">
        <f>Modell_vol30_Hotelling_table[[#This Row],[wage 2]]/AG42-1</f>
        <v>-1.9342359767892114E-3</v>
      </c>
      <c r="AH46" s="23">
        <f>Modell_vol30_Hotelling_table[[#This Row],[base-market-price]]-Modell_vol30_Hotelling_table[[#This Row],[wage 1]]</f>
        <v>42</v>
      </c>
      <c r="AI46" s="23">
        <f>Modell_vol30_Hotelling_table[[#This Row],[travel-cost-M]]*(40+((20-Modell_vol30_Hotelling_table[[#This Row],[xcor 1]])-(Modell_vol30_Hotelling_table[[#This Row],[xcor 2]]+20))/3)</f>
        <v>40</v>
      </c>
      <c r="AK46" s="6">
        <f t="shared" si="0"/>
        <v>5.0000000000000044E-2</v>
      </c>
      <c r="AL46" s="23">
        <f>Modell_vol30_Hotelling_table[[#This Row],[base-market-price]]-Modell_vol30_Hotelling_table[[#This Row],[wage 2]]</f>
        <v>42</v>
      </c>
      <c r="AM46" s="23">
        <f>Modell_vol30_Hotelling_table[[#This Row],[travel-cost-M]]*(40-((20-Modell_vol30_Hotelling_table[[#This Row],[xcor 1]])-(Modell_vol30_Hotelling_table[[#This Row],[xcor 2]]+20))/3)</f>
        <v>40</v>
      </c>
      <c r="AO46" s="6">
        <f t="shared" si="1"/>
        <v>5.0000000000000044E-2</v>
      </c>
    </row>
    <row r="47" spans="1:41" x14ac:dyDescent="0.25">
      <c r="A47" s="1">
        <v>46</v>
      </c>
      <c r="B47" s="2" t="s">
        <v>21</v>
      </c>
      <c r="C47" s="2" t="s">
        <v>22</v>
      </c>
      <c r="D47" s="2" t="s">
        <v>23</v>
      </c>
      <c r="E47" s="2" t="s">
        <v>24</v>
      </c>
      <c r="F47" s="2" t="s">
        <v>25</v>
      </c>
      <c r="G47" s="1" t="b">
        <v>0</v>
      </c>
      <c r="H47" s="1" t="b">
        <v>0</v>
      </c>
      <c r="I47" s="1" t="b">
        <v>0</v>
      </c>
      <c r="J47" s="1" t="b">
        <v>0</v>
      </c>
      <c r="K47" s="1" t="b">
        <v>0</v>
      </c>
      <c r="L47" s="1">
        <v>300</v>
      </c>
      <c r="M47" s="1">
        <v>2</v>
      </c>
      <c r="N47" s="1">
        <v>0</v>
      </c>
      <c r="O47" s="1">
        <v>1</v>
      </c>
      <c r="P47" s="1">
        <v>0</v>
      </c>
      <c r="Q47" s="1">
        <v>100</v>
      </c>
      <c r="R47" s="1">
        <v>0</v>
      </c>
      <c r="S47" s="1">
        <v>1</v>
      </c>
      <c r="T47" s="1">
        <v>0</v>
      </c>
      <c r="U47" s="1" t="b">
        <v>0</v>
      </c>
      <c r="V47" s="1">
        <v>251</v>
      </c>
      <c r="W47" s="2">
        <v>859.74</v>
      </c>
      <c r="X47" s="2">
        <v>862.26</v>
      </c>
      <c r="Y47" s="2">
        <v>258</v>
      </c>
      <c r="Z47" s="2">
        <v>258</v>
      </c>
      <c r="AA47" s="1">
        <v>20</v>
      </c>
      <c r="AB47" s="1">
        <v>-20</v>
      </c>
      <c r="AD47" s="6">
        <f>Modell_vol30_Hotelling_table[[#This Row],[wage 1]]/AE42-1</f>
        <v>-1.9342359767892114E-3</v>
      </c>
      <c r="AF47" s="6">
        <f>Modell_vol30_Hotelling_table[[#This Row],[wage 2]]/AG42-1</f>
        <v>-1.9342359767892114E-3</v>
      </c>
      <c r="AH47" s="23">
        <f>Modell_vol30_Hotelling_table[[#This Row],[base-market-price]]-Modell_vol30_Hotelling_table[[#This Row],[wage 1]]</f>
        <v>42</v>
      </c>
      <c r="AI47" s="23">
        <f>Modell_vol30_Hotelling_table[[#This Row],[travel-cost-M]]*(40+((20-Modell_vol30_Hotelling_table[[#This Row],[xcor 1]])-(Modell_vol30_Hotelling_table[[#This Row],[xcor 2]]+20))/3)</f>
        <v>40</v>
      </c>
      <c r="AK47" s="6">
        <f t="shared" si="0"/>
        <v>5.0000000000000044E-2</v>
      </c>
      <c r="AL47" s="23">
        <f>Modell_vol30_Hotelling_table[[#This Row],[base-market-price]]-Modell_vol30_Hotelling_table[[#This Row],[wage 2]]</f>
        <v>42</v>
      </c>
      <c r="AM47" s="23">
        <f>Modell_vol30_Hotelling_table[[#This Row],[travel-cost-M]]*(40-((20-Modell_vol30_Hotelling_table[[#This Row],[xcor 1]])-(Modell_vol30_Hotelling_table[[#This Row],[xcor 2]]+20))/3)</f>
        <v>40</v>
      </c>
      <c r="AO47" s="6">
        <f t="shared" si="1"/>
        <v>5.0000000000000044E-2</v>
      </c>
    </row>
    <row r="48" spans="1:41" x14ac:dyDescent="0.25">
      <c r="A48" s="1">
        <v>47</v>
      </c>
      <c r="B48" s="2" t="s">
        <v>21</v>
      </c>
      <c r="C48" s="2" t="s">
        <v>22</v>
      </c>
      <c r="D48" s="2" t="s">
        <v>23</v>
      </c>
      <c r="E48" s="2" t="s">
        <v>24</v>
      </c>
      <c r="F48" s="2" t="s">
        <v>25</v>
      </c>
      <c r="G48" s="1" t="b">
        <v>0</v>
      </c>
      <c r="H48" s="1" t="b">
        <v>0</v>
      </c>
      <c r="I48" s="1" t="b">
        <v>0</v>
      </c>
      <c r="J48" s="1" t="b">
        <v>0</v>
      </c>
      <c r="K48" s="1" t="b">
        <v>0</v>
      </c>
      <c r="L48" s="1">
        <v>300</v>
      </c>
      <c r="M48" s="1">
        <v>2</v>
      </c>
      <c r="N48" s="1">
        <v>0</v>
      </c>
      <c r="O48" s="1">
        <v>1</v>
      </c>
      <c r="P48" s="1">
        <v>0</v>
      </c>
      <c r="Q48" s="1">
        <v>100</v>
      </c>
      <c r="R48" s="1">
        <v>0</v>
      </c>
      <c r="S48" s="1">
        <v>1</v>
      </c>
      <c r="T48" s="1">
        <v>0</v>
      </c>
      <c r="U48" s="1" t="b">
        <v>0</v>
      </c>
      <c r="V48" s="1">
        <v>251</v>
      </c>
      <c r="W48" s="2">
        <v>839.68</v>
      </c>
      <c r="X48" s="2">
        <v>841.32</v>
      </c>
      <c r="Y48" s="2">
        <v>259</v>
      </c>
      <c r="Z48" s="2">
        <v>259</v>
      </c>
      <c r="AA48" s="1">
        <v>20</v>
      </c>
      <c r="AB48" s="1">
        <v>-20</v>
      </c>
      <c r="AD48" s="6">
        <f>Modell_vol30_Hotelling_table[[#This Row],[wage 1]]/AE42-1</f>
        <v>1.9342359767891004E-3</v>
      </c>
      <c r="AF48" s="6">
        <f>Modell_vol30_Hotelling_table[[#This Row],[wage 2]]/AG42-1</f>
        <v>1.9342359767891004E-3</v>
      </c>
      <c r="AH48" s="23">
        <f>Modell_vol30_Hotelling_table[[#This Row],[base-market-price]]-Modell_vol30_Hotelling_table[[#This Row],[wage 1]]</f>
        <v>41</v>
      </c>
      <c r="AI48" s="23">
        <f>Modell_vol30_Hotelling_table[[#This Row],[travel-cost-M]]*(40+((20-Modell_vol30_Hotelling_table[[#This Row],[xcor 1]])-(Modell_vol30_Hotelling_table[[#This Row],[xcor 2]]+20))/3)</f>
        <v>40</v>
      </c>
      <c r="AK48" s="6">
        <f t="shared" si="0"/>
        <v>2.4999999999999911E-2</v>
      </c>
      <c r="AL48" s="23">
        <f>Modell_vol30_Hotelling_table[[#This Row],[base-market-price]]-Modell_vol30_Hotelling_table[[#This Row],[wage 2]]</f>
        <v>41</v>
      </c>
      <c r="AM48" s="23">
        <f>Modell_vol30_Hotelling_table[[#This Row],[travel-cost-M]]*(40-((20-Modell_vol30_Hotelling_table[[#This Row],[xcor 1]])-(Modell_vol30_Hotelling_table[[#This Row],[xcor 2]]+20))/3)</f>
        <v>40</v>
      </c>
      <c r="AO48" s="6">
        <f t="shared" si="1"/>
        <v>2.4999999999999911E-2</v>
      </c>
    </row>
    <row r="49" spans="1:41" x14ac:dyDescent="0.25">
      <c r="A49" s="1">
        <v>48</v>
      </c>
      <c r="B49" s="2" t="s">
        <v>21</v>
      </c>
      <c r="C49" s="2" t="s">
        <v>22</v>
      </c>
      <c r="D49" s="2" t="s">
        <v>23</v>
      </c>
      <c r="E49" s="2" t="s">
        <v>24</v>
      </c>
      <c r="F49" s="2" t="s">
        <v>25</v>
      </c>
      <c r="G49" s="1" t="b">
        <v>0</v>
      </c>
      <c r="H49" s="1" t="b">
        <v>0</v>
      </c>
      <c r="I49" s="1" t="b">
        <v>0</v>
      </c>
      <c r="J49" s="1" t="b">
        <v>0</v>
      </c>
      <c r="K49" s="1" t="b">
        <v>0</v>
      </c>
      <c r="L49" s="1">
        <v>300</v>
      </c>
      <c r="M49" s="1">
        <v>2</v>
      </c>
      <c r="N49" s="1">
        <v>0</v>
      </c>
      <c r="O49" s="1">
        <v>1</v>
      </c>
      <c r="P49" s="1">
        <v>0</v>
      </c>
      <c r="Q49" s="1">
        <v>100</v>
      </c>
      <c r="R49" s="1">
        <v>0</v>
      </c>
      <c r="S49" s="1">
        <v>1</v>
      </c>
      <c r="T49" s="1">
        <v>0</v>
      </c>
      <c r="U49" s="1" t="b">
        <v>0</v>
      </c>
      <c r="V49" s="1">
        <v>251</v>
      </c>
      <c r="W49" s="2">
        <v>858.48</v>
      </c>
      <c r="X49" s="2">
        <v>863.52</v>
      </c>
      <c r="Y49" s="2">
        <v>258</v>
      </c>
      <c r="Z49" s="2">
        <v>258</v>
      </c>
      <c r="AA49" s="1">
        <v>20</v>
      </c>
      <c r="AB49" s="1">
        <v>-20</v>
      </c>
      <c r="AD49" s="6">
        <f>Modell_vol30_Hotelling_table[[#This Row],[wage 1]]/AE42-1</f>
        <v>-1.9342359767892114E-3</v>
      </c>
      <c r="AF49" s="6">
        <f>Modell_vol30_Hotelling_table[[#This Row],[wage 2]]/AG42-1</f>
        <v>-1.9342359767892114E-3</v>
      </c>
      <c r="AH49" s="23">
        <f>Modell_vol30_Hotelling_table[[#This Row],[base-market-price]]-Modell_vol30_Hotelling_table[[#This Row],[wage 1]]</f>
        <v>42</v>
      </c>
      <c r="AI49" s="23">
        <f>Modell_vol30_Hotelling_table[[#This Row],[travel-cost-M]]*(40+((20-Modell_vol30_Hotelling_table[[#This Row],[xcor 1]])-(Modell_vol30_Hotelling_table[[#This Row],[xcor 2]]+20))/3)</f>
        <v>40</v>
      </c>
      <c r="AK49" s="6">
        <f t="shared" si="0"/>
        <v>5.0000000000000044E-2</v>
      </c>
      <c r="AL49" s="23">
        <f>Modell_vol30_Hotelling_table[[#This Row],[base-market-price]]-Modell_vol30_Hotelling_table[[#This Row],[wage 2]]</f>
        <v>42</v>
      </c>
      <c r="AM49" s="23">
        <f>Modell_vol30_Hotelling_table[[#This Row],[travel-cost-M]]*(40-((20-Modell_vol30_Hotelling_table[[#This Row],[xcor 1]])-(Modell_vol30_Hotelling_table[[#This Row],[xcor 2]]+20))/3)</f>
        <v>40</v>
      </c>
      <c r="AO49" s="6">
        <f t="shared" si="1"/>
        <v>5.0000000000000044E-2</v>
      </c>
    </row>
    <row r="50" spans="1:41" x14ac:dyDescent="0.25">
      <c r="A50" s="1">
        <v>49</v>
      </c>
      <c r="B50" s="2" t="s">
        <v>21</v>
      </c>
      <c r="C50" s="2" t="s">
        <v>22</v>
      </c>
      <c r="D50" s="2" t="s">
        <v>23</v>
      </c>
      <c r="E50" s="2" t="s">
        <v>24</v>
      </c>
      <c r="F50" s="2" t="s">
        <v>25</v>
      </c>
      <c r="G50" s="1" t="b">
        <v>0</v>
      </c>
      <c r="H50" s="1" t="b">
        <v>0</v>
      </c>
      <c r="I50" s="1" t="b">
        <v>0</v>
      </c>
      <c r="J50" s="1" t="b">
        <v>0</v>
      </c>
      <c r="K50" s="1" t="b">
        <v>0</v>
      </c>
      <c r="L50" s="1">
        <v>300</v>
      </c>
      <c r="M50" s="1">
        <v>2</v>
      </c>
      <c r="N50" s="1">
        <v>0</v>
      </c>
      <c r="O50" s="1">
        <v>1</v>
      </c>
      <c r="P50" s="1">
        <v>0</v>
      </c>
      <c r="Q50" s="1">
        <v>100</v>
      </c>
      <c r="R50" s="1">
        <v>0</v>
      </c>
      <c r="S50" s="1">
        <v>1</v>
      </c>
      <c r="T50" s="1">
        <v>0</v>
      </c>
      <c r="U50" s="1" t="b">
        <v>0</v>
      </c>
      <c r="V50" s="1">
        <v>251</v>
      </c>
      <c r="W50" s="2">
        <v>837.63</v>
      </c>
      <c r="X50" s="2">
        <v>843.37</v>
      </c>
      <c r="Y50" s="2">
        <v>259</v>
      </c>
      <c r="Z50" s="2">
        <v>259</v>
      </c>
      <c r="AA50" s="1">
        <v>20</v>
      </c>
      <c r="AB50" s="1">
        <v>-20</v>
      </c>
      <c r="AD50" s="6">
        <f>Modell_vol30_Hotelling_table[[#This Row],[wage 1]]/AE42-1</f>
        <v>1.9342359767891004E-3</v>
      </c>
      <c r="AF50" s="6">
        <f>Modell_vol30_Hotelling_table[[#This Row],[wage 2]]/AG42-1</f>
        <v>1.9342359767891004E-3</v>
      </c>
      <c r="AH50" s="23">
        <f>Modell_vol30_Hotelling_table[[#This Row],[base-market-price]]-Modell_vol30_Hotelling_table[[#This Row],[wage 1]]</f>
        <v>41</v>
      </c>
      <c r="AI50" s="23">
        <f>Modell_vol30_Hotelling_table[[#This Row],[travel-cost-M]]*(40+((20-Modell_vol30_Hotelling_table[[#This Row],[xcor 1]])-(Modell_vol30_Hotelling_table[[#This Row],[xcor 2]]+20))/3)</f>
        <v>40</v>
      </c>
      <c r="AK50" s="6">
        <f t="shared" si="0"/>
        <v>2.4999999999999911E-2</v>
      </c>
      <c r="AL50" s="23">
        <f>Modell_vol30_Hotelling_table[[#This Row],[base-market-price]]-Modell_vol30_Hotelling_table[[#This Row],[wage 2]]</f>
        <v>41</v>
      </c>
      <c r="AM50" s="23">
        <f>Modell_vol30_Hotelling_table[[#This Row],[travel-cost-M]]*(40-((20-Modell_vol30_Hotelling_table[[#This Row],[xcor 1]])-(Modell_vol30_Hotelling_table[[#This Row],[xcor 2]]+20))/3)</f>
        <v>40</v>
      </c>
      <c r="AO50" s="6">
        <f t="shared" si="1"/>
        <v>2.4999999999999911E-2</v>
      </c>
    </row>
    <row r="51" spans="1:41" x14ac:dyDescent="0.25">
      <c r="A51" s="1">
        <v>50</v>
      </c>
      <c r="B51" s="2" t="s">
        <v>21</v>
      </c>
      <c r="C51" s="2" t="s">
        <v>22</v>
      </c>
      <c r="D51" s="2" t="s">
        <v>23</v>
      </c>
      <c r="E51" s="2" t="s">
        <v>24</v>
      </c>
      <c r="F51" s="2" t="s">
        <v>25</v>
      </c>
      <c r="G51" s="1" t="b">
        <v>0</v>
      </c>
      <c r="H51" s="1" t="b">
        <v>0</v>
      </c>
      <c r="I51" s="1" t="b">
        <v>0</v>
      </c>
      <c r="J51" s="1" t="b">
        <v>0</v>
      </c>
      <c r="K51" s="1" t="b">
        <v>0</v>
      </c>
      <c r="L51" s="1">
        <v>300</v>
      </c>
      <c r="M51" s="1">
        <v>2</v>
      </c>
      <c r="N51" s="1">
        <v>0</v>
      </c>
      <c r="O51" s="1">
        <v>1</v>
      </c>
      <c r="P51" s="1">
        <v>0</v>
      </c>
      <c r="Q51" s="1">
        <v>100</v>
      </c>
      <c r="R51" s="1">
        <v>0</v>
      </c>
      <c r="S51" s="1">
        <v>1</v>
      </c>
      <c r="T51" s="1">
        <v>0</v>
      </c>
      <c r="U51" s="1" t="b">
        <v>0</v>
      </c>
      <c r="V51" s="1">
        <v>251</v>
      </c>
      <c r="W51" s="2">
        <v>839.27</v>
      </c>
      <c r="X51" s="2">
        <v>841.73</v>
      </c>
      <c r="Y51" s="2">
        <v>259</v>
      </c>
      <c r="Z51" s="2">
        <v>259</v>
      </c>
      <c r="AA51" s="1">
        <v>20</v>
      </c>
      <c r="AB51" s="1">
        <v>-20</v>
      </c>
      <c r="AD51" s="6">
        <f>Modell_vol30_Hotelling_table[[#This Row],[wage 1]]/AE42-1</f>
        <v>1.9342359767891004E-3</v>
      </c>
      <c r="AF51" s="6">
        <f>Modell_vol30_Hotelling_table[[#This Row],[wage 2]]/AG42-1</f>
        <v>1.9342359767891004E-3</v>
      </c>
      <c r="AH51" s="23">
        <f>Modell_vol30_Hotelling_table[[#This Row],[base-market-price]]-Modell_vol30_Hotelling_table[[#This Row],[wage 1]]</f>
        <v>41</v>
      </c>
      <c r="AI51" s="23">
        <f>Modell_vol30_Hotelling_table[[#This Row],[travel-cost-M]]*(40+((20-Modell_vol30_Hotelling_table[[#This Row],[xcor 1]])-(Modell_vol30_Hotelling_table[[#This Row],[xcor 2]]+20))/3)</f>
        <v>40</v>
      </c>
      <c r="AK51" s="6">
        <f t="shared" si="0"/>
        <v>2.4999999999999911E-2</v>
      </c>
      <c r="AL51" s="23">
        <f>Modell_vol30_Hotelling_table[[#This Row],[base-market-price]]-Modell_vol30_Hotelling_table[[#This Row],[wage 2]]</f>
        <v>41</v>
      </c>
      <c r="AM51" s="23">
        <f>Modell_vol30_Hotelling_table[[#This Row],[travel-cost-M]]*(40-((20-Modell_vol30_Hotelling_table[[#This Row],[xcor 1]])-(Modell_vol30_Hotelling_table[[#This Row],[xcor 2]]+20))/3)</f>
        <v>40</v>
      </c>
      <c r="AO51" s="6">
        <f t="shared" si="1"/>
        <v>2.4999999999999911E-2</v>
      </c>
    </row>
    <row r="52" spans="1:41" x14ac:dyDescent="0.25">
      <c r="A52" s="3">
        <v>51</v>
      </c>
      <c r="B52" s="4" t="s">
        <v>21</v>
      </c>
      <c r="C52" s="4" t="s">
        <v>22</v>
      </c>
      <c r="D52" s="4" t="s">
        <v>23</v>
      </c>
      <c r="E52" s="4" t="s">
        <v>24</v>
      </c>
      <c r="F52" s="4" t="s">
        <v>25</v>
      </c>
      <c r="G52" s="3" t="b">
        <v>0</v>
      </c>
      <c r="H52" s="3" t="b">
        <v>0</v>
      </c>
      <c r="I52" s="3" t="b">
        <v>0</v>
      </c>
      <c r="J52" s="3" t="b">
        <v>0</v>
      </c>
      <c r="K52" s="3" t="b">
        <v>0</v>
      </c>
      <c r="L52" s="3">
        <v>300</v>
      </c>
      <c r="M52" s="3">
        <v>2</v>
      </c>
      <c r="N52" s="3">
        <v>0</v>
      </c>
      <c r="O52" s="3">
        <v>1</v>
      </c>
      <c r="P52" s="3">
        <v>0</v>
      </c>
      <c r="Q52" s="3">
        <v>200</v>
      </c>
      <c r="R52" s="3">
        <v>0</v>
      </c>
      <c r="S52" s="3">
        <v>1</v>
      </c>
      <c r="T52" s="3">
        <v>0</v>
      </c>
      <c r="U52" s="3" t="b">
        <v>0</v>
      </c>
      <c r="V52" s="3">
        <v>251</v>
      </c>
      <c r="W52" s="5">
        <v>860.16</v>
      </c>
      <c r="X52" s="4">
        <v>861.84</v>
      </c>
      <c r="Y52" s="4">
        <v>258</v>
      </c>
      <c r="Z52" s="4">
        <v>258</v>
      </c>
      <c r="AA52" s="3">
        <v>20</v>
      </c>
      <c r="AB52" s="3">
        <v>-20</v>
      </c>
      <c r="AD52" s="6">
        <f>Modell_vol30_Hotelling_table[[#This Row],[wage 1]]/AE52-1</f>
        <v>-1.1614401858304202E-3</v>
      </c>
      <c r="AE52">
        <f>AVERAGE(Y52:Y61)</f>
        <v>258.3</v>
      </c>
      <c r="AF52" s="6">
        <f>Modell_vol30_Hotelling_table[[#This Row],[wage 2]]/AG52-1</f>
        <v>-1.1614401858304202E-3</v>
      </c>
      <c r="AG52">
        <f>AVERAGE(Z52:Z61)</f>
        <v>258.3</v>
      </c>
      <c r="AH52" s="23">
        <f>Modell_vol30_Hotelling_table[[#This Row],[base-market-price]]-Modell_vol30_Hotelling_table[[#This Row],[wage 1]]</f>
        <v>42</v>
      </c>
      <c r="AI52" s="23">
        <f>Modell_vol30_Hotelling_table[[#This Row],[travel-cost-M]]*(40+((20-Modell_vol30_Hotelling_table[[#This Row],[xcor 1]])-(Modell_vol30_Hotelling_table[[#This Row],[xcor 2]]+20))/3)</f>
        <v>40</v>
      </c>
      <c r="AJ52">
        <f>AVERAGE(AH52:AH61)</f>
        <v>41.7</v>
      </c>
      <c r="AK52" s="6">
        <f t="shared" si="0"/>
        <v>5.0000000000000044E-2</v>
      </c>
      <c r="AL52" s="23">
        <f>Modell_vol30_Hotelling_table[[#This Row],[base-market-price]]-Modell_vol30_Hotelling_table[[#This Row],[wage 2]]</f>
        <v>42</v>
      </c>
      <c r="AM52" s="23">
        <f>Modell_vol30_Hotelling_table[[#This Row],[travel-cost-M]]*(40-((20-Modell_vol30_Hotelling_table[[#This Row],[xcor 1]])-(Modell_vol30_Hotelling_table[[#This Row],[xcor 2]]+20))/3)</f>
        <v>40</v>
      </c>
      <c r="AN52">
        <f>AVERAGE(AL52:AL61)</f>
        <v>41.7</v>
      </c>
      <c r="AO52" s="6">
        <f t="shared" si="1"/>
        <v>5.0000000000000044E-2</v>
      </c>
    </row>
    <row r="53" spans="1:41" x14ac:dyDescent="0.25">
      <c r="A53" s="3">
        <v>52</v>
      </c>
      <c r="B53" s="4" t="s">
        <v>21</v>
      </c>
      <c r="C53" s="4" t="s">
        <v>22</v>
      </c>
      <c r="D53" s="4" t="s">
        <v>23</v>
      </c>
      <c r="E53" s="4" t="s">
        <v>24</v>
      </c>
      <c r="F53" s="4" t="s">
        <v>25</v>
      </c>
      <c r="G53" s="3" t="b">
        <v>0</v>
      </c>
      <c r="H53" s="3" t="b">
        <v>0</v>
      </c>
      <c r="I53" s="3" t="b">
        <v>0</v>
      </c>
      <c r="J53" s="3" t="b">
        <v>0</v>
      </c>
      <c r="K53" s="3" t="b">
        <v>0</v>
      </c>
      <c r="L53" s="3">
        <v>300</v>
      </c>
      <c r="M53" s="3">
        <v>2</v>
      </c>
      <c r="N53" s="3">
        <v>0</v>
      </c>
      <c r="O53" s="3">
        <v>1</v>
      </c>
      <c r="P53" s="3">
        <v>0</v>
      </c>
      <c r="Q53" s="3">
        <v>200</v>
      </c>
      <c r="R53" s="3">
        <v>0</v>
      </c>
      <c r="S53" s="3">
        <v>1</v>
      </c>
      <c r="T53" s="3">
        <v>0</v>
      </c>
      <c r="U53" s="3" t="b">
        <v>0</v>
      </c>
      <c r="V53" s="3">
        <v>251</v>
      </c>
      <c r="W53" s="4">
        <v>861.42</v>
      </c>
      <c r="X53" s="4">
        <v>860.58</v>
      </c>
      <c r="Y53" s="4">
        <v>258</v>
      </c>
      <c r="Z53" s="4">
        <v>258</v>
      </c>
      <c r="AA53" s="3">
        <v>20</v>
      </c>
      <c r="AB53" s="3">
        <v>-20</v>
      </c>
      <c r="AD53" s="6">
        <f>Modell_vol30_Hotelling_table[[#This Row],[wage 1]]/AE52-1</f>
        <v>-1.1614401858304202E-3</v>
      </c>
      <c r="AF53" s="6">
        <f>Modell_vol30_Hotelling_table[[#This Row],[wage 2]]/AG52-1</f>
        <v>-1.1614401858304202E-3</v>
      </c>
      <c r="AH53" s="23">
        <f>Modell_vol30_Hotelling_table[[#This Row],[base-market-price]]-Modell_vol30_Hotelling_table[[#This Row],[wage 1]]</f>
        <v>42</v>
      </c>
      <c r="AI53" s="23">
        <f>Modell_vol30_Hotelling_table[[#This Row],[travel-cost-M]]*(40+((20-Modell_vol30_Hotelling_table[[#This Row],[xcor 1]])-(Modell_vol30_Hotelling_table[[#This Row],[xcor 2]]+20))/3)</f>
        <v>40</v>
      </c>
      <c r="AK53" s="6">
        <f t="shared" si="0"/>
        <v>5.0000000000000044E-2</v>
      </c>
      <c r="AL53" s="23">
        <f>Modell_vol30_Hotelling_table[[#This Row],[base-market-price]]-Modell_vol30_Hotelling_table[[#This Row],[wage 2]]</f>
        <v>42</v>
      </c>
      <c r="AM53" s="23">
        <f>Modell_vol30_Hotelling_table[[#This Row],[travel-cost-M]]*(40-((20-Modell_vol30_Hotelling_table[[#This Row],[xcor 1]])-(Modell_vol30_Hotelling_table[[#This Row],[xcor 2]]+20))/3)</f>
        <v>40</v>
      </c>
      <c r="AO53" s="6">
        <f t="shared" si="1"/>
        <v>5.0000000000000044E-2</v>
      </c>
    </row>
    <row r="54" spans="1:41" x14ac:dyDescent="0.25">
      <c r="A54" s="3">
        <v>53</v>
      </c>
      <c r="B54" s="4" t="s">
        <v>21</v>
      </c>
      <c r="C54" s="4" t="s">
        <v>22</v>
      </c>
      <c r="D54" s="4" t="s">
        <v>23</v>
      </c>
      <c r="E54" s="4" t="s">
        <v>24</v>
      </c>
      <c r="F54" s="4" t="s">
        <v>25</v>
      </c>
      <c r="G54" s="3" t="b">
        <v>0</v>
      </c>
      <c r="H54" s="3" t="b">
        <v>0</v>
      </c>
      <c r="I54" s="3" t="b">
        <v>0</v>
      </c>
      <c r="J54" s="3" t="b">
        <v>0</v>
      </c>
      <c r="K54" s="3" t="b">
        <v>0</v>
      </c>
      <c r="L54" s="3">
        <v>300</v>
      </c>
      <c r="M54" s="3">
        <v>2</v>
      </c>
      <c r="N54" s="3">
        <v>0</v>
      </c>
      <c r="O54" s="3">
        <v>1</v>
      </c>
      <c r="P54" s="3">
        <v>0</v>
      </c>
      <c r="Q54" s="3">
        <v>200</v>
      </c>
      <c r="R54" s="3">
        <v>0</v>
      </c>
      <c r="S54" s="3">
        <v>1</v>
      </c>
      <c r="T54" s="3">
        <v>0</v>
      </c>
      <c r="U54" s="3" t="b">
        <v>0</v>
      </c>
      <c r="V54" s="3">
        <v>251</v>
      </c>
      <c r="W54" s="4">
        <v>861</v>
      </c>
      <c r="X54" s="4">
        <v>861</v>
      </c>
      <c r="Y54" s="4">
        <v>258</v>
      </c>
      <c r="Z54" s="4">
        <v>258</v>
      </c>
      <c r="AA54" s="3">
        <v>20</v>
      </c>
      <c r="AB54" s="3">
        <v>-20</v>
      </c>
      <c r="AD54" s="6">
        <f>Modell_vol30_Hotelling_table[[#This Row],[wage 1]]/AE52-1</f>
        <v>-1.1614401858304202E-3</v>
      </c>
      <c r="AF54" s="6">
        <f>Modell_vol30_Hotelling_table[[#This Row],[wage 2]]/AG52-1</f>
        <v>-1.1614401858304202E-3</v>
      </c>
      <c r="AH54" s="23">
        <f>Modell_vol30_Hotelling_table[[#This Row],[base-market-price]]-Modell_vol30_Hotelling_table[[#This Row],[wage 1]]</f>
        <v>42</v>
      </c>
      <c r="AI54" s="23">
        <f>Modell_vol30_Hotelling_table[[#This Row],[travel-cost-M]]*(40+((20-Modell_vol30_Hotelling_table[[#This Row],[xcor 1]])-(Modell_vol30_Hotelling_table[[#This Row],[xcor 2]]+20))/3)</f>
        <v>40</v>
      </c>
      <c r="AK54" s="6">
        <f t="shared" si="0"/>
        <v>5.0000000000000044E-2</v>
      </c>
      <c r="AL54" s="23">
        <f>Modell_vol30_Hotelling_table[[#This Row],[base-market-price]]-Modell_vol30_Hotelling_table[[#This Row],[wage 2]]</f>
        <v>42</v>
      </c>
      <c r="AM54" s="23">
        <f>Modell_vol30_Hotelling_table[[#This Row],[travel-cost-M]]*(40-((20-Modell_vol30_Hotelling_table[[#This Row],[xcor 1]])-(Modell_vol30_Hotelling_table[[#This Row],[xcor 2]]+20))/3)</f>
        <v>40</v>
      </c>
      <c r="AO54" s="6">
        <f t="shared" si="1"/>
        <v>5.0000000000000044E-2</v>
      </c>
    </row>
    <row r="55" spans="1:41" x14ac:dyDescent="0.25">
      <c r="A55" s="3">
        <v>54</v>
      </c>
      <c r="B55" s="4" t="s">
        <v>21</v>
      </c>
      <c r="C55" s="4" t="s">
        <v>22</v>
      </c>
      <c r="D55" s="4" t="s">
        <v>23</v>
      </c>
      <c r="E55" s="4" t="s">
        <v>24</v>
      </c>
      <c r="F55" s="4" t="s">
        <v>25</v>
      </c>
      <c r="G55" s="3" t="b">
        <v>0</v>
      </c>
      <c r="H55" s="3" t="b">
        <v>0</v>
      </c>
      <c r="I55" s="3" t="b">
        <v>0</v>
      </c>
      <c r="J55" s="3" t="b">
        <v>0</v>
      </c>
      <c r="K55" s="3" t="b">
        <v>0</v>
      </c>
      <c r="L55" s="3">
        <v>300</v>
      </c>
      <c r="M55" s="3">
        <v>2</v>
      </c>
      <c r="N55" s="3">
        <v>0</v>
      </c>
      <c r="O55" s="3">
        <v>1</v>
      </c>
      <c r="P55" s="3">
        <v>0</v>
      </c>
      <c r="Q55" s="3">
        <v>200</v>
      </c>
      <c r="R55" s="3">
        <v>0</v>
      </c>
      <c r="S55" s="3">
        <v>1</v>
      </c>
      <c r="T55" s="3">
        <v>0</v>
      </c>
      <c r="U55" s="3" t="b">
        <v>0</v>
      </c>
      <c r="V55" s="3">
        <v>251</v>
      </c>
      <c r="W55" s="4">
        <v>861</v>
      </c>
      <c r="X55" s="4">
        <v>861</v>
      </c>
      <c r="Y55" s="4">
        <v>258</v>
      </c>
      <c r="Z55" s="4">
        <v>258</v>
      </c>
      <c r="AA55" s="3">
        <v>20</v>
      </c>
      <c r="AB55" s="3">
        <v>-20</v>
      </c>
      <c r="AD55" s="6">
        <f>Modell_vol30_Hotelling_table[[#This Row],[wage 1]]/AE52-1</f>
        <v>-1.1614401858304202E-3</v>
      </c>
      <c r="AF55" s="6">
        <f>Modell_vol30_Hotelling_table[[#This Row],[wage 2]]/AG52-1</f>
        <v>-1.1614401858304202E-3</v>
      </c>
      <c r="AH55" s="23">
        <f>Modell_vol30_Hotelling_table[[#This Row],[base-market-price]]-Modell_vol30_Hotelling_table[[#This Row],[wage 1]]</f>
        <v>42</v>
      </c>
      <c r="AI55" s="23">
        <f>Modell_vol30_Hotelling_table[[#This Row],[travel-cost-M]]*(40+((20-Modell_vol30_Hotelling_table[[#This Row],[xcor 1]])-(Modell_vol30_Hotelling_table[[#This Row],[xcor 2]]+20))/3)</f>
        <v>40</v>
      </c>
      <c r="AK55" s="6">
        <f t="shared" si="0"/>
        <v>5.0000000000000044E-2</v>
      </c>
      <c r="AL55" s="23">
        <f>Modell_vol30_Hotelling_table[[#This Row],[base-market-price]]-Modell_vol30_Hotelling_table[[#This Row],[wage 2]]</f>
        <v>42</v>
      </c>
      <c r="AM55" s="23">
        <f>Modell_vol30_Hotelling_table[[#This Row],[travel-cost-M]]*(40-((20-Modell_vol30_Hotelling_table[[#This Row],[xcor 1]])-(Modell_vol30_Hotelling_table[[#This Row],[xcor 2]]+20))/3)</f>
        <v>40</v>
      </c>
      <c r="AO55" s="6">
        <f t="shared" si="1"/>
        <v>5.0000000000000044E-2</v>
      </c>
    </row>
    <row r="56" spans="1:41" x14ac:dyDescent="0.25">
      <c r="A56" s="3">
        <v>55</v>
      </c>
      <c r="B56" s="4" t="s">
        <v>21</v>
      </c>
      <c r="C56" s="4" t="s">
        <v>22</v>
      </c>
      <c r="D56" s="4" t="s">
        <v>23</v>
      </c>
      <c r="E56" s="4" t="s">
        <v>24</v>
      </c>
      <c r="F56" s="4" t="s">
        <v>25</v>
      </c>
      <c r="G56" s="3" t="b">
        <v>0</v>
      </c>
      <c r="H56" s="3" t="b">
        <v>0</v>
      </c>
      <c r="I56" s="3" t="b">
        <v>0</v>
      </c>
      <c r="J56" s="3" t="b">
        <v>0</v>
      </c>
      <c r="K56" s="3" t="b">
        <v>0</v>
      </c>
      <c r="L56" s="3">
        <v>300</v>
      </c>
      <c r="M56" s="3">
        <v>2</v>
      </c>
      <c r="N56" s="3">
        <v>0</v>
      </c>
      <c r="O56" s="3">
        <v>1</v>
      </c>
      <c r="P56" s="3">
        <v>0</v>
      </c>
      <c r="Q56" s="3">
        <v>200</v>
      </c>
      <c r="R56" s="3">
        <v>0</v>
      </c>
      <c r="S56" s="3">
        <v>1</v>
      </c>
      <c r="T56" s="3">
        <v>0</v>
      </c>
      <c r="U56" s="3" t="b">
        <v>0</v>
      </c>
      <c r="V56" s="3">
        <v>251</v>
      </c>
      <c r="W56" s="4">
        <v>858.9</v>
      </c>
      <c r="X56" s="4">
        <v>863.1</v>
      </c>
      <c r="Y56" s="4">
        <v>258</v>
      </c>
      <c r="Z56" s="4">
        <v>258</v>
      </c>
      <c r="AA56" s="3">
        <v>20</v>
      </c>
      <c r="AB56" s="3">
        <v>-20</v>
      </c>
      <c r="AD56" s="6">
        <f>Modell_vol30_Hotelling_table[[#This Row],[wage 1]]/AE52-1</f>
        <v>-1.1614401858304202E-3</v>
      </c>
      <c r="AF56" s="6">
        <f>Modell_vol30_Hotelling_table[[#This Row],[wage 2]]/AG52-1</f>
        <v>-1.1614401858304202E-3</v>
      </c>
      <c r="AH56" s="23">
        <f>Modell_vol30_Hotelling_table[[#This Row],[base-market-price]]-Modell_vol30_Hotelling_table[[#This Row],[wage 1]]</f>
        <v>42</v>
      </c>
      <c r="AI56" s="23">
        <f>Modell_vol30_Hotelling_table[[#This Row],[travel-cost-M]]*(40+((20-Modell_vol30_Hotelling_table[[#This Row],[xcor 1]])-(Modell_vol30_Hotelling_table[[#This Row],[xcor 2]]+20))/3)</f>
        <v>40</v>
      </c>
      <c r="AK56" s="6">
        <f t="shared" si="0"/>
        <v>5.0000000000000044E-2</v>
      </c>
      <c r="AL56" s="23">
        <f>Modell_vol30_Hotelling_table[[#This Row],[base-market-price]]-Modell_vol30_Hotelling_table[[#This Row],[wage 2]]</f>
        <v>42</v>
      </c>
      <c r="AM56" s="23">
        <f>Modell_vol30_Hotelling_table[[#This Row],[travel-cost-M]]*(40-((20-Modell_vol30_Hotelling_table[[#This Row],[xcor 1]])-(Modell_vol30_Hotelling_table[[#This Row],[xcor 2]]+20))/3)</f>
        <v>40</v>
      </c>
      <c r="AO56" s="6">
        <f t="shared" si="1"/>
        <v>5.0000000000000044E-2</v>
      </c>
    </row>
    <row r="57" spans="1:41" x14ac:dyDescent="0.25">
      <c r="A57" s="3">
        <v>56</v>
      </c>
      <c r="B57" s="4" t="s">
        <v>21</v>
      </c>
      <c r="C57" s="4" t="s">
        <v>22</v>
      </c>
      <c r="D57" s="4" t="s">
        <v>23</v>
      </c>
      <c r="E57" s="4" t="s">
        <v>24</v>
      </c>
      <c r="F57" s="4" t="s">
        <v>25</v>
      </c>
      <c r="G57" s="3" t="b">
        <v>0</v>
      </c>
      <c r="H57" s="3" t="b">
        <v>0</v>
      </c>
      <c r="I57" s="3" t="b">
        <v>0</v>
      </c>
      <c r="J57" s="3" t="b">
        <v>0</v>
      </c>
      <c r="K57" s="3" t="b">
        <v>0</v>
      </c>
      <c r="L57" s="3">
        <v>300</v>
      </c>
      <c r="M57" s="3">
        <v>2</v>
      </c>
      <c r="N57" s="3">
        <v>0</v>
      </c>
      <c r="O57" s="3">
        <v>1</v>
      </c>
      <c r="P57" s="3">
        <v>0</v>
      </c>
      <c r="Q57" s="3">
        <v>200</v>
      </c>
      <c r="R57" s="3">
        <v>0</v>
      </c>
      <c r="S57" s="3">
        <v>1</v>
      </c>
      <c r="T57" s="3">
        <v>0</v>
      </c>
      <c r="U57" s="3" t="b">
        <v>0</v>
      </c>
      <c r="V57" s="3">
        <v>251</v>
      </c>
      <c r="W57" s="4">
        <v>864.36</v>
      </c>
      <c r="X57" s="4">
        <v>857.64</v>
      </c>
      <c r="Y57" s="4">
        <v>258</v>
      </c>
      <c r="Z57" s="4">
        <v>258</v>
      </c>
      <c r="AA57" s="3">
        <v>20</v>
      </c>
      <c r="AB57" s="3">
        <v>-20</v>
      </c>
      <c r="AD57" s="6">
        <f>Modell_vol30_Hotelling_table[[#This Row],[wage 1]]/AE52-1</f>
        <v>-1.1614401858304202E-3</v>
      </c>
      <c r="AF57" s="6">
        <f>Modell_vol30_Hotelling_table[[#This Row],[wage 2]]/AG52-1</f>
        <v>-1.1614401858304202E-3</v>
      </c>
      <c r="AH57" s="23">
        <f>Modell_vol30_Hotelling_table[[#This Row],[base-market-price]]-Modell_vol30_Hotelling_table[[#This Row],[wage 1]]</f>
        <v>42</v>
      </c>
      <c r="AI57" s="23">
        <f>Modell_vol30_Hotelling_table[[#This Row],[travel-cost-M]]*(40+((20-Modell_vol30_Hotelling_table[[#This Row],[xcor 1]])-(Modell_vol30_Hotelling_table[[#This Row],[xcor 2]]+20))/3)</f>
        <v>40</v>
      </c>
      <c r="AK57" s="6">
        <f t="shared" si="0"/>
        <v>5.0000000000000044E-2</v>
      </c>
      <c r="AL57" s="23">
        <f>Modell_vol30_Hotelling_table[[#This Row],[base-market-price]]-Modell_vol30_Hotelling_table[[#This Row],[wage 2]]</f>
        <v>42</v>
      </c>
      <c r="AM57" s="23">
        <f>Modell_vol30_Hotelling_table[[#This Row],[travel-cost-M]]*(40-((20-Modell_vol30_Hotelling_table[[#This Row],[xcor 1]])-(Modell_vol30_Hotelling_table[[#This Row],[xcor 2]]+20))/3)</f>
        <v>40</v>
      </c>
      <c r="AO57" s="6">
        <f t="shared" si="1"/>
        <v>5.0000000000000044E-2</v>
      </c>
    </row>
    <row r="58" spans="1:41" x14ac:dyDescent="0.25">
      <c r="A58" s="3">
        <v>57</v>
      </c>
      <c r="B58" s="4" t="s">
        <v>21</v>
      </c>
      <c r="C58" s="4" t="s">
        <v>22</v>
      </c>
      <c r="D58" s="4" t="s">
        <v>23</v>
      </c>
      <c r="E58" s="4" t="s">
        <v>24</v>
      </c>
      <c r="F58" s="4" t="s">
        <v>25</v>
      </c>
      <c r="G58" s="3" t="b">
        <v>0</v>
      </c>
      <c r="H58" s="3" t="b">
        <v>0</v>
      </c>
      <c r="I58" s="3" t="b">
        <v>0</v>
      </c>
      <c r="J58" s="3" t="b">
        <v>0</v>
      </c>
      <c r="K58" s="3" t="b">
        <v>0</v>
      </c>
      <c r="L58" s="3">
        <v>300</v>
      </c>
      <c r="M58" s="3">
        <v>2</v>
      </c>
      <c r="N58" s="3">
        <v>0</v>
      </c>
      <c r="O58" s="3">
        <v>1</v>
      </c>
      <c r="P58" s="3">
        <v>0</v>
      </c>
      <c r="Q58" s="3">
        <v>200</v>
      </c>
      <c r="R58" s="3">
        <v>0</v>
      </c>
      <c r="S58" s="3">
        <v>1</v>
      </c>
      <c r="T58" s="3">
        <v>0</v>
      </c>
      <c r="U58" s="3" t="b">
        <v>0</v>
      </c>
      <c r="V58" s="3">
        <v>251</v>
      </c>
      <c r="W58" s="4">
        <v>860.58</v>
      </c>
      <c r="X58" s="4">
        <v>861.42</v>
      </c>
      <c r="Y58" s="4">
        <v>258</v>
      </c>
      <c r="Z58" s="4">
        <v>258</v>
      </c>
      <c r="AA58" s="3">
        <v>20</v>
      </c>
      <c r="AB58" s="3">
        <v>-20</v>
      </c>
      <c r="AD58" s="6">
        <f>Modell_vol30_Hotelling_table[[#This Row],[wage 1]]/AE52-1</f>
        <v>-1.1614401858304202E-3</v>
      </c>
      <c r="AF58" s="6">
        <f>Modell_vol30_Hotelling_table[[#This Row],[wage 2]]/AG52-1</f>
        <v>-1.1614401858304202E-3</v>
      </c>
      <c r="AH58" s="23">
        <f>Modell_vol30_Hotelling_table[[#This Row],[base-market-price]]-Modell_vol30_Hotelling_table[[#This Row],[wage 1]]</f>
        <v>42</v>
      </c>
      <c r="AI58" s="23">
        <f>Modell_vol30_Hotelling_table[[#This Row],[travel-cost-M]]*(40+((20-Modell_vol30_Hotelling_table[[#This Row],[xcor 1]])-(Modell_vol30_Hotelling_table[[#This Row],[xcor 2]]+20))/3)</f>
        <v>40</v>
      </c>
      <c r="AK58" s="6">
        <f t="shared" si="0"/>
        <v>5.0000000000000044E-2</v>
      </c>
      <c r="AL58" s="23">
        <f>Modell_vol30_Hotelling_table[[#This Row],[base-market-price]]-Modell_vol30_Hotelling_table[[#This Row],[wage 2]]</f>
        <v>42</v>
      </c>
      <c r="AM58" s="23">
        <f>Modell_vol30_Hotelling_table[[#This Row],[travel-cost-M]]*(40-((20-Modell_vol30_Hotelling_table[[#This Row],[xcor 1]])-(Modell_vol30_Hotelling_table[[#This Row],[xcor 2]]+20))/3)</f>
        <v>40</v>
      </c>
      <c r="AO58" s="6">
        <f t="shared" si="1"/>
        <v>5.0000000000000044E-2</v>
      </c>
    </row>
    <row r="59" spans="1:41" x14ac:dyDescent="0.25">
      <c r="A59" s="3">
        <v>58</v>
      </c>
      <c r="B59" s="4" t="s">
        <v>21</v>
      </c>
      <c r="C59" s="4" t="s">
        <v>22</v>
      </c>
      <c r="D59" s="4" t="s">
        <v>23</v>
      </c>
      <c r="E59" s="4" t="s">
        <v>24</v>
      </c>
      <c r="F59" s="4" t="s">
        <v>25</v>
      </c>
      <c r="G59" s="3" t="b">
        <v>0</v>
      </c>
      <c r="H59" s="3" t="b">
        <v>0</v>
      </c>
      <c r="I59" s="3" t="b">
        <v>0</v>
      </c>
      <c r="J59" s="3" t="b">
        <v>0</v>
      </c>
      <c r="K59" s="3" t="b">
        <v>0</v>
      </c>
      <c r="L59" s="3">
        <v>300</v>
      </c>
      <c r="M59" s="3">
        <v>2</v>
      </c>
      <c r="N59" s="3">
        <v>0</v>
      </c>
      <c r="O59" s="3">
        <v>1</v>
      </c>
      <c r="P59" s="3">
        <v>0</v>
      </c>
      <c r="Q59" s="3">
        <v>200</v>
      </c>
      <c r="R59" s="3">
        <v>0</v>
      </c>
      <c r="S59" s="3">
        <v>1</v>
      </c>
      <c r="T59" s="3">
        <v>0</v>
      </c>
      <c r="U59" s="3" t="b">
        <v>0</v>
      </c>
      <c r="V59" s="3">
        <v>251</v>
      </c>
      <c r="W59" s="4">
        <v>840.91</v>
      </c>
      <c r="X59" s="4">
        <v>840.09</v>
      </c>
      <c r="Y59" s="4">
        <v>259</v>
      </c>
      <c r="Z59" s="4">
        <v>259</v>
      </c>
      <c r="AA59" s="3">
        <v>20</v>
      </c>
      <c r="AB59" s="3">
        <v>-20</v>
      </c>
      <c r="AD59" s="6">
        <f>Modell_vol30_Hotelling_table[[#This Row],[wage 1]]/AE52-1</f>
        <v>2.7100271002709064E-3</v>
      </c>
      <c r="AF59" s="6">
        <f>Modell_vol30_Hotelling_table[[#This Row],[wage 2]]/AG52-1</f>
        <v>2.7100271002709064E-3</v>
      </c>
      <c r="AH59" s="23">
        <f>Modell_vol30_Hotelling_table[[#This Row],[base-market-price]]-Modell_vol30_Hotelling_table[[#This Row],[wage 1]]</f>
        <v>41</v>
      </c>
      <c r="AI59" s="23">
        <f>Modell_vol30_Hotelling_table[[#This Row],[travel-cost-M]]*(40+((20-Modell_vol30_Hotelling_table[[#This Row],[xcor 1]])-(Modell_vol30_Hotelling_table[[#This Row],[xcor 2]]+20))/3)</f>
        <v>40</v>
      </c>
      <c r="AK59" s="6">
        <f t="shared" si="0"/>
        <v>2.4999999999999911E-2</v>
      </c>
      <c r="AL59" s="23">
        <f>Modell_vol30_Hotelling_table[[#This Row],[base-market-price]]-Modell_vol30_Hotelling_table[[#This Row],[wage 2]]</f>
        <v>41</v>
      </c>
      <c r="AM59" s="23">
        <f>Modell_vol30_Hotelling_table[[#This Row],[travel-cost-M]]*(40-((20-Modell_vol30_Hotelling_table[[#This Row],[xcor 1]])-(Modell_vol30_Hotelling_table[[#This Row],[xcor 2]]+20))/3)</f>
        <v>40</v>
      </c>
      <c r="AO59" s="6">
        <f t="shared" si="1"/>
        <v>2.4999999999999911E-2</v>
      </c>
    </row>
    <row r="60" spans="1:41" x14ac:dyDescent="0.25">
      <c r="A60" s="3">
        <v>59</v>
      </c>
      <c r="B60" s="4" t="s">
        <v>21</v>
      </c>
      <c r="C60" s="4" t="s">
        <v>22</v>
      </c>
      <c r="D60" s="4" t="s">
        <v>23</v>
      </c>
      <c r="E60" s="4" t="s">
        <v>24</v>
      </c>
      <c r="F60" s="4" t="s">
        <v>25</v>
      </c>
      <c r="G60" s="3" t="b">
        <v>0</v>
      </c>
      <c r="H60" s="3" t="b">
        <v>0</v>
      </c>
      <c r="I60" s="3" t="b">
        <v>0</v>
      </c>
      <c r="J60" s="3" t="b">
        <v>0</v>
      </c>
      <c r="K60" s="3" t="b">
        <v>0</v>
      </c>
      <c r="L60" s="3">
        <v>300</v>
      </c>
      <c r="M60" s="3">
        <v>2</v>
      </c>
      <c r="N60" s="3">
        <v>0</v>
      </c>
      <c r="O60" s="3">
        <v>1</v>
      </c>
      <c r="P60" s="3">
        <v>0</v>
      </c>
      <c r="Q60" s="3">
        <v>200</v>
      </c>
      <c r="R60" s="3">
        <v>0</v>
      </c>
      <c r="S60" s="3">
        <v>1</v>
      </c>
      <c r="T60" s="3">
        <v>0</v>
      </c>
      <c r="U60" s="3" t="b">
        <v>0</v>
      </c>
      <c r="V60" s="3">
        <v>251</v>
      </c>
      <c r="W60" s="4">
        <v>840.5</v>
      </c>
      <c r="X60" s="4">
        <v>840.5</v>
      </c>
      <c r="Y60" s="4">
        <v>259</v>
      </c>
      <c r="Z60" s="4">
        <v>259</v>
      </c>
      <c r="AA60" s="3">
        <v>20</v>
      </c>
      <c r="AB60" s="3">
        <v>-20</v>
      </c>
      <c r="AD60" s="6">
        <f>Modell_vol30_Hotelling_table[[#This Row],[wage 1]]/AE52-1</f>
        <v>2.7100271002709064E-3</v>
      </c>
      <c r="AF60" s="6">
        <f>Modell_vol30_Hotelling_table[[#This Row],[wage 2]]/AG52-1</f>
        <v>2.7100271002709064E-3</v>
      </c>
      <c r="AH60" s="23">
        <f>Modell_vol30_Hotelling_table[[#This Row],[base-market-price]]-Modell_vol30_Hotelling_table[[#This Row],[wage 1]]</f>
        <v>41</v>
      </c>
      <c r="AI60" s="23">
        <f>Modell_vol30_Hotelling_table[[#This Row],[travel-cost-M]]*(40+((20-Modell_vol30_Hotelling_table[[#This Row],[xcor 1]])-(Modell_vol30_Hotelling_table[[#This Row],[xcor 2]]+20))/3)</f>
        <v>40</v>
      </c>
      <c r="AK60" s="6">
        <f t="shared" si="0"/>
        <v>2.4999999999999911E-2</v>
      </c>
      <c r="AL60" s="23">
        <f>Modell_vol30_Hotelling_table[[#This Row],[base-market-price]]-Modell_vol30_Hotelling_table[[#This Row],[wage 2]]</f>
        <v>41</v>
      </c>
      <c r="AM60" s="23">
        <f>Modell_vol30_Hotelling_table[[#This Row],[travel-cost-M]]*(40-((20-Modell_vol30_Hotelling_table[[#This Row],[xcor 1]])-(Modell_vol30_Hotelling_table[[#This Row],[xcor 2]]+20))/3)</f>
        <v>40</v>
      </c>
      <c r="AO60" s="6">
        <f t="shared" si="1"/>
        <v>2.4999999999999911E-2</v>
      </c>
    </row>
    <row r="61" spans="1:41" x14ac:dyDescent="0.25">
      <c r="A61" s="3">
        <v>60</v>
      </c>
      <c r="B61" s="4" t="s">
        <v>21</v>
      </c>
      <c r="C61" s="4" t="s">
        <v>22</v>
      </c>
      <c r="D61" s="4" t="s">
        <v>23</v>
      </c>
      <c r="E61" s="4" t="s">
        <v>24</v>
      </c>
      <c r="F61" s="4" t="s">
        <v>25</v>
      </c>
      <c r="G61" s="3" t="b">
        <v>0</v>
      </c>
      <c r="H61" s="3" t="b">
        <v>0</v>
      </c>
      <c r="I61" s="3" t="b">
        <v>0</v>
      </c>
      <c r="J61" s="3" t="b">
        <v>0</v>
      </c>
      <c r="K61" s="3" t="b">
        <v>0</v>
      </c>
      <c r="L61" s="3">
        <v>300</v>
      </c>
      <c r="M61" s="3">
        <v>2</v>
      </c>
      <c r="N61" s="3">
        <v>0</v>
      </c>
      <c r="O61" s="3">
        <v>1</v>
      </c>
      <c r="P61" s="3">
        <v>0</v>
      </c>
      <c r="Q61" s="3">
        <v>200</v>
      </c>
      <c r="R61" s="3">
        <v>0</v>
      </c>
      <c r="S61" s="3">
        <v>1</v>
      </c>
      <c r="T61" s="3">
        <v>0</v>
      </c>
      <c r="U61" s="3" t="b">
        <v>0</v>
      </c>
      <c r="V61" s="3">
        <v>251</v>
      </c>
      <c r="W61" s="4">
        <v>838.04</v>
      </c>
      <c r="X61" s="4">
        <v>842.96</v>
      </c>
      <c r="Y61" s="4">
        <v>259</v>
      </c>
      <c r="Z61" s="4">
        <v>259</v>
      </c>
      <c r="AA61" s="3">
        <v>20</v>
      </c>
      <c r="AB61" s="3">
        <v>-20</v>
      </c>
      <c r="AD61" s="6">
        <f>Modell_vol30_Hotelling_table[[#This Row],[wage 1]]/AE52-1</f>
        <v>2.7100271002709064E-3</v>
      </c>
      <c r="AF61" s="6">
        <f>Modell_vol30_Hotelling_table[[#This Row],[wage 2]]/AG52-1</f>
        <v>2.7100271002709064E-3</v>
      </c>
      <c r="AH61" s="23">
        <f>Modell_vol30_Hotelling_table[[#This Row],[base-market-price]]-Modell_vol30_Hotelling_table[[#This Row],[wage 1]]</f>
        <v>41</v>
      </c>
      <c r="AI61" s="23">
        <f>Modell_vol30_Hotelling_table[[#This Row],[travel-cost-M]]*(40+((20-Modell_vol30_Hotelling_table[[#This Row],[xcor 1]])-(Modell_vol30_Hotelling_table[[#This Row],[xcor 2]]+20))/3)</f>
        <v>40</v>
      </c>
      <c r="AK61" s="6">
        <f t="shared" si="0"/>
        <v>2.4999999999999911E-2</v>
      </c>
      <c r="AL61" s="23">
        <f>Modell_vol30_Hotelling_table[[#This Row],[base-market-price]]-Modell_vol30_Hotelling_table[[#This Row],[wage 2]]</f>
        <v>41</v>
      </c>
      <c r="AM61" s="23">
        <f>Modell_vol30_Hotelling_table[[#This Row],[travel-cost-M]]*(40-((20-Modell_vol30_Hotelling_table[[#This Row],[xcor 1]])-(Modell_vol30_Hotelling_table[[#This Row],[xcor 2]]+20))/3)</f>
        <v>40</v>
      </c>
      <c r="AO61" s="6">
        <f t="shared" si="1"/>
        <v>2.4999999999999911E-2</v>
      </c>
    </row>
    <row r="62" spans="1:41" x14ac:dyDescent="0.25">
      <c r="A62" s="1">
        <v>61</v>
      </c>
      <c r="B62" s="2" t="s">
        <v>21</v>
      </c>
      <c r="C62" s="2" t="s">
        <v>22</v>
      </c>
      <c r="D62" s="2" t="s">
        <v>23</v>
      </c>
      <c r="E62" s="2" t="s">
        <v>24</v>
      </c>
      <c r="F62" s="2" t="s">
        <v>25</v>
      </c>
      <c r="G62" s="1" t="b">
        <v>0</v>
      </c>
      <c r="H62" s="1" t="b">
        <v>0</v>
      </c>
      <c r="I62" s="1" t="b">
        <v>0</v>
      </c>
      <c r="J62" s="1" t="b">
        <v>0</v>
      </c>
      <c r="K62" s="1" t="b">
        <v>0</v>
      </c>
      <c r="L62" s="1">
        <v>300</v>
      </c>
      <c r="M62" s="1">
        <v>2</v>
      </c>
      <c r="N62" s="1">
        <v>0</v>
      </c>
      <c r="O62" s="1">
        <v>2</v>
      </c>
      <c r="P62" s="1">
        <v>0</v>
      </c>
      <c r="Q62" s="1">
        <v>100</v>
      </c>
      <c r="R62" s="1">
        <v>0</v>
      </c>
      <c r="S62" s="1">
        <v>1</v>
      </c>
      <c r="T62" s="1">
        <v>0</v>
      </c>
      <c r="U62" s="1" t="b">
        <v>0</v>
      </c>
      <c r="V62" s="1">
        <v>251</v>
      </c>
      <c r="W62" s="2">
        <v>1615.38</v>
      </c>
      <c r="X62" s="2">
        <v>1614.93</v>
      </c>
      <c r="Y62" s="2">
        <v>221.32</v>
      </c>
      <c r="Z62" s="2">
        <v>221.05</v>
      </c>
      <c r="AA62" s="1">
        <v>20</v>
      </c>
      <c r="AB62" s="1">
        <v>-20</v>
      </c>
      <c r="AD62" s="6">
        <f>Modell_vol30_Hotelling_table[[#This Row],[wage 1]]/AE62-1</f>
        <v>6.8273582644939879E-4</v>
      </c>
      <c r="AE62">
        <f>AVERAGE(Y62:Y71)</f>
        <v>221.16900000000001</v>
      </c>
      <c r="AF62" s="6">
        <f>Modell_vol30_Hotelling_table[[#This Row],[wage 2]]/AG62-1</f>
        <v>-1.7657073441682547E-3</v>
      </c>
      <c r="AG62">
        <f>AVERAGE(Z62:Z71)</f>
        <v>221.44099999999997</v>
      </c>
      <c r="AH62" s="23">
        <f>Modell_vol30_Hotelling_table[[#This Row],[base-market-price]]-Modell_vol30_Hotelling_table[[#This Row],[wage 1]]</f>
        <v>78.680000000000007</v>
      </c>
      <c r="AI62" s="23">
        <f>Modell_vol30_Hotelling_table[[#This Row],[travel-cost-M]]*(40+((20-Modell_vol30_Hotelling_table[[#This Row],[xcor 1]])-(Modell_vol30_Hotelling_table[[#This Row],[xcor 2]]+20))/3)</f>
        <v>80</v>
      </c>
      <c r="AJ62">
        <f>AVERAGE(AH62:AH71)</f>
        <v>78.831000000000003</v>
      </c>
      <c r="AK62" s="6">
        <f t="shared" si="0"/>
        <v>-1.6499999999999959E-2</v>
      </c>
      <c r="AL62" s="23">
        <f>Modell_vol30_Hotelling_table[[#This Row],[base-market-price]]-Modell_vol30_Hotelling_table[[#This Row],[wage 2]]</f>
        <v>78.949999999999989</v>
      </c>
      <c r="AM62" s="23">
        <f>Modell_vol30_Hotelling_table[[#This Row],[travel-cost-M]]*(40-((20-Modell_vol30_Hotelling_table[[#This Row],[xcor 1]])-(Modell_vol30_Hotelling_table[[#This Row],[xcor 2]]+20))/3)</f>
        <v>80</v>
      </c>
      <c r="AN62">
        <f>AVERAGE(AL62:AL71)</f>
        <v>78.558999999999997</v>
      </c>
      <c r="AO62" s="6">
        <f t="shared" si="1"/>
        <v>-1.3125000000000164E-2</v>
      </c>
    </row>
    <row r="63" spans="1:41" x14ac:dyDescent="0.25">
      <c r="A63" s="1">
        <v>62</v>
      </c>
      <c r="B63" s="2" t="s">
        <v>21</v>
      </c>
      <c r="C63" s="2" t="s">
        <v>22</v>
      </c>
      <c r="D63" s="2" t="s">
        <v>23</v>
      </c>
      <c r="E63" s="2" t="s">
        <v>24</v>
      </c>
      <c r="F63" s="2" t="s">
        <v>25</v>
      </c>
      <c r="G63" s="1" t="b">
        <v>0</v>
      </c>
      <c r="H63" s="1" t="b">
        <v>0</v>
      </c>
      <c r="I63" s="1" t="b">
        <v>0</v>
      </c>
      <c r="J63" s="1" t="b">
        <v>0</v>
      </c>
      <c r="K63" s="1" t="b">
        <v>0</v>
      </c>
      <c r="L63" s="1">
        <v>300</v>
      </c>
      <c r="M63" s="1">
        <v>2</v>
      </c>
      <c r="N63" s="1">
        <v>0</v>
      </c>
      <c r="O63" s="1">
        <v>2</v>
      </c>
      <c r="P63" s="1">
        <v>0</v>
      </c>
      <c r="Q63" s="1">
        <v>100</v>
      </c>
      <c r="R63" s="1">
        <v>0</v>
      </c>
      <c r="S63" s="1">
        <v>1</v>
      </c>
      <c r="T63" s="1">
        <v>0</v>
      </c>
      <c r="U63" s="1" t="b">
        <v>0</v>
      </c>
      <c r="V63" s="1">
        <v>251</v>
      </c>
      <c r="W63" s="2">
        <v>1630.88</v>
      </c>
      <c r="X63" s="2">
        <v>1625.16</v>
      </c>
      <c r="Y63" s="2">
        <v>220.74</v>
      </c>
      <c r="Z63" s="2">
        <v>220.4</v>
      </c>
      <c r="AA63" s="1">
        <v>20</v>
      </c>
      <c r="AB63" s="1">
        <v>-20</v>
      </c>
      <c r="AD63" s="6">
        <f>Modell_vol30_Hotelling_table[[#This Row],[wage 1]]/AE62-1</f>
        <v>-1.9396931758067781E-3</v>
      </c>
      <c r="AF63" s="6">
        <f>Modell_vol30_Hotelling_table[[#This Row],[wage 2]]/AG62-1</f>
        <v>-4.7010264585147787E-3</v>
      </c>
      <c r="AH63" s="23">
        <f>Modell_vol30_Hotelling_table[[#This Row],[base-market-price]]-Modell_vol30_Hotelling_table[[#This Row],[wage 1]]</f>
        <v>79.259999999999991</v>
      </c>
      <c r="AI63" s="23">
        <f>Modell_vol30_Hotelling_table[[#This Row],[travel-cost-M]]*(40+((20-Modell_vol30_Hotelling_table[[#This Row],[xcor 1]])-(Modell_vol30_Hotelling_table[[#This Row],[xcor 2]]+20))/3)</f>
        <v>80</v>
      </c>
      <c r="AK63" s="6">
        <f t="shared" si="0"/>
        <v>-9.2500000000000915E-3</v>
      </c>
      <c r="AL63" s="23">
        <f>Modell_vol30_Hotelling_table[[#This Row],[base-market-price]]-Modell_vol30_Hotelling_table[[#This Row],[wage 2]]</f>
        <v>79.599999999999994</v>
      </c>
      <c r="AM63" s="23">
        <f>Modell_vol30_Hotelling_table[[#This Row],[travel-cost-M]]*(40-((20-Modell_vol30_Hotelling_table[[#This Row],[xcor 1]])-(Modell_vol30_Hotelling_table[[#This Row],[xcor 2]]+20))/3)</f>
        <v>80</v>
      </c>
      <c r="AO63" s="6">
        <f t="shared" si="1"/>
        <v>-5.0000000000001155E-3</v>
      </c>
    </row>
    <row r="64" spans="1:41" x14ac:dyDescent="0.25">
      <c r="A64" s="1">
        <v>63</v>
      </c>
      <c r="B64" s="2" t="s">
        <v>21</v>
      </c>
      <c r="C64" s="2" t="s">
        <v>22</v>
      </c>
      <c r="D64" s="2" t="s">
        <v>23</v>
      </c>
      <c r="E64" s="2" t="s">
        <v>24</v>
      </c>
      <c r="F64" s="2" t="s">
        <v>25</v>
      </c>
      <c r="G64" s="1" t="b">
        <v>0</v>
      </c>
      <c r="H64" s="1" t="b">
        <v>0</v>
      </c>
      <c r="I64" s="1" t="b">
        <v>0</v>
      </c>
      <c r="J64" s="1" t="b">
        <v>0</v>
      </c>
      <c r="K64" s="1" t="b">
        <v>0</v>
      </c>
      <c r="L64" s="1">
        <v>300</v>
      </c>
      <c r="M64" s="1">
        <v>2</v>
      </c>
      <c r="N64" s="1">
        <v>0</v>
      </c>
      <c r="O64" s="1">
        <v>2</v>
      </c>
      <c r="P64" s="1">
        <v>0</v>
      </c>
      <c r="Q64" s="1">
        <v>100</v>
      </c>
      <c r="R64" s="1">
        <v>0</v>
      </c>
      <c r="S64" s="1">
        <v>1</v>
      </c>
      <c r="T64" s="1">
        <v>0</v>
      </c>
      <c r="U64" s="1" t="b">
        <v>0</v>
      </c>
      <c r="V64" s="1">
        <v>253</v>
      </c>
      <c r="W64" s="2">
        <v>1582.1</v>
      </c>
      <c r="X64" s="2">
        <v>1591.4</v>
      </c>
      <c r="Y64" s="2">
        <v>222.16</v>
      </c>
      <c r="Z64" s="2">
        <v>222.92</v>
      </c>
      <c r="AA64" s="1">
        <v>20</v>
      </c>
      <c r="AB64" s="1">
        <v>-20</v>
      </c>
      <c r="AD64" s="6">
        <f>Modell_vol30_Hotelling_table[[#This Row],[wage 1]]/AE62-1</f>
        <v>4.4807364504066971E-3</v>
      </c>
      <c r="AF64" s="6">
        <f>Modell_vol30_Hotelling_table[[#This Row],[wage 2]]/AG62-1</f>
        <v>6.6789799540285522E-3</v>
      </c>
      <c r="AH64" s="23">
        <f>Modell_vol30_Hotelling_table[[#This Row],[base-market-price]]-Modell_vol30_Hotelling_table[[#This Row],[wage 1]]</f>
        <v>77.84</v>
      </c>
      <c r="AI64" s="23">
        <f>Modell_vol30_Hotelling_table[[#This Row],[travel-cost-M]]*(40+((20-Modell_vol30_Hotelling_table[[#This Row],[xcor 1]])-(Modell_vol30_Hotelling_table[[#This Row],[xcor 2]]+20))/3)</f>
        <v>80</v>
      </c>
      <c r="AK64" s="6">
        <f t="shared" si="0"/>
        <v>-2.6999999999999913E-2</v>
      </c>
      <c r="AL64" s="23">
        <f>Modell_vol30_Hotelling_table[[#This Row],[base-market-price]]-Modell_vol30_Hotelling_table[[#This Row],[wage 2]]</f>
        <v>77.080000000000013</v>
      </c>
      <c r="AM64" s="23">
        <f>Modell_vol30_Hotelling_table[[#This Row],[travel-cost-M]]*(40-((20-Modell_vol30_Hotelling_table[[#This Row],[xcor 1]])-(Modell_vol30_Hotelling_table[[#This Row],[xcor 2]]+20))/3)</f>
        <v>80</v>
      </c>
      <c r="AO64" s="6">
        <f t="shared" si="1"/>
        <v>-3.6499999999999866E-2</v>
      </c>
    </row>
    <row r="65" spans="1:41" x14ac:dyDescent="0.25">
      <c r="A65" s="1">
        <v>64</v>
      </c>
      <c r="B65" s="2" t="s">
        <v>21</v>
      </c>
      <c r="C65" s="2" t="s">
        <v>22</v>
      </c>
      <c r="D65" s="2" t="s">
        <v>23</v>
      </c>
      <c r="E65" s="2" t="s">
        <v>24</v>
      </c>
      <c r="F65" s="2" t="s">
        <v>25</v>
      </c>
      <c r="G65" s="1" t="b">
        <v>0</v>
      </c>
      <c r="H65" s="1" t="b">
        <v>0</v>
      </c>
      <c r="I65" s="1" t="b">
        <v>0</v>
      </c>
      <c r="J65" s="1" t="b">
        <v>0</v>
      </c>
      <c r="K65" s="1" t="b">
        <v>0</v>
      </c>
      <c r="L65" s="1">
        <v>300</v>
      </c>
      <c r="M65" s="1">
        <v>2</v>
      </c>
      <c r="N65" s="1">
        <v>0</v>
      </c>
      <c r="O65" s="1">
        <v>2</v>
      </c>
      <c r="P65" s="1">
        <v>0</v>
      </c>
      <c r="Q65" s="1">
        <v>100</v>
      </c>
      <c r="R65" s="1">
        <v>0</v>
      </c>
      <c r="S65" s="1">
        <v>1</v>
      </c>
      <c r="T65" s="1">
        <v>0</v>
      </c>
      <c r="U65" s="1" t="b">
        <v>0</v>
      </c>
      <c r="V65" s="1">
        <v>251</v>
      </c>
      <c r="W65" s="2">
        <v>1606.63</v>
      </c>
      <c r="X65" s="2">
        <v>1604.94</v>
      </c>
      <c r="Y65" s="2">
        <v>221.63</v>
      </c>
      <c r="Z65" s="2">
        <v>221.64</v>
      </c>
      <c r="AA65" s="1">
        <v>20</v>
      </c>
      <c r="AB65" s="1">
        <v>-20</v>
      </c>
      <c r="AD65" s="6">
        <f>Modell_vol30_Hotelling_table[[#This Row],[wage 1]]/AE62-1</f>
        <v>2.0843789138622615E-3</v>
      </c>
      <c r="AF65" s="6">
        <f>Modell_vol30_Hotelling_table[[#This Row],[wage 2]]/AG62-1</f>
        <v>8.9865923654608437E-4</v>
      </c>
      <c r="AH65" s="23">
        <f>Modell_vol30_Hotelling_table[[#This Row],[base-market-price]]-Modell_vol30_Hotelling_table[[#This Row],[wage 1]]</f>
        <v>78.37</v>
      </c>
      <c r="AI65" s="23">
        <f>Modell_vol30_Hotelling_table[[#This Row],[travel-cost-M]]*(40+((20-Modell_vol30_Hotelling_table[[#This Row],[xcor 1]])-(Modell_vol30_Hotelling_table[[#This Row],[xcor 2]]+20))/3)</f>
        <v>80</v>
      </c>
      <c r="AK65" s="6">
        <f t="shared" si="0"/>
        <v>-2.0374999999999921E-2</v>
      </c>
      <c r="AL65" s="23">
        <f>Modell_vol30_Hotelling_table[[#This Row],[base-market-price]]-Modell_vol30_Hotelling_table[[#This Row],[wage 2]]</f>
        <v>78.360000000000014</v>
      </c>
      <c r="AM65" s="23">
        <f>Modell_vol30_Hotelling_table[[#This Row],[travel-cost-M]]*(40-((20-Modell_vol30_Hotelling_table[[#This Row],[xcor 1]])-(Modell_vol30_Hotelling_table[[#This Row],[xcor 2]]+20))/3)</f>
        <v>80</v>
      </c>
      <c r="AO65" s="6">
        <f t="shared" si="1"/>
        <v>-2.0499999999999852E-2</v>
      </c>
    </row>
    <row r="66" spans="1:41" x14ac:dyDescent="0.25">
      <c r="A66" s="1">
        <v>65</v>
      </c>
      <c r="B66" s="2" t="s">
        <v>21</v>
      </c>
      <c r="C66" s="2" t="s">
        <v>22</v>
      </c>
      <c r="D66" s="2" t="s">
        <v>23</v>
      </c>
      <c r="E66" s="2" t="s">
        <v>24</v>
      </c>
      <c r="F66" s="2" t="s">
        <v>25</v>
      </c>
      <c r="G66" s="1" t="b">
        <v>0</v>
      </c>
      <c r="H66" s="1" t="b">
        <v>0</v>
      </c>
      <c r="I66" s="1" t="b">
        <v>0</v>
      </c>
      <c r="J66" s="1" t="b">
        <v>0</v>
      </c>
      <c r="K66" s="1" t="b">
        <v>0</v>
      </c>
      <c r="L66" s="1">
        <v>300</v>
      </c>
      <c r="M66" s="1">
        <v>2</v>
      </c>
      <c r="N66" s="1">
        <v>0</v>
      </c>
      <c r="O66" s="1">
        <v>2</v>
      </c>
      <c r="P66" s="1">
        <v>0</v>
      </c>
      <c r="Q66" s="1">
        <v>100</v>
      </c>
      <c r="R66" s="1">
        <v>0</v>
      </c>
      <c r="S66" s="1">
        <v>1</v>
      </c>
      <c r="T66" s="1">
        <v>0</v>
      </c>
      <c r="U66" s="1" t="b">
        <v>0</v>
      </c>
      <c r="V66" s="1">
        <v>251</v>
      </c>
      <c r="W66" s="2">
        <v>1611.79</v>
      </c>
      <c r="X66" s="2">
        <v>1619.88</v>
      </c>
      <c r="Y66" s="2">
        <v>220.99</v>
      </c>
      <c r="Z66" s="2">
        <v>221.26</v>
      </c>
      <c r="AA66" s="1">
        <v>20</v>
      </c>
      <c r="AB66" s="1">
        <v>-20</v>
      </c>
      <c r="AD66" s="6">
        <f>Modell_vol30_Hotelling_table[[#This Row],[wage 1]]/AE62-1</f>
        <v>-8.0933584724807162E-4</v>
      </c>
      <c r="AF66" s="6">
        <f>Modell_vol30_Hotelling_table[[#This Row],[wage 2]]/AG62-1</f>
        <v>-8.1737347645638447E-4</v>
      </c>
      <c r="AH66" s="23">
        <f>Modell_vol30_Hotelling_table[[#This Row],[base-market-price]]-Modell_vol30_Hotelling_table[[#This Row],[wage 1]]</f>
        <v>79.009999999999991</v>
      </c>
      <c r="AI66" s="23">
        <f>Modell_vol30_Hotelling_table[[#This Row],[travel-cost-M]]*(40+((20-Modell_vol30_Hotelling_table[[#This Row],[xcor 1]])-(Modell_vol30_Hotelling_table[[#This Row],[xcor 2]]+20))/3)</f>
        <v>80</v>
      </c>
      <c r="AK66" s="6">
        <f t="shared" si="0"/>
        <v>-1.2375000000000136E-2</v>
      </c>
      <c r="AL66" s="23">
        <f>Modell_vol30_Hotelling_table[[#This Row],[base-market-price]]-Modell_vol30_Hotelling_table[[#This Row],[wage 2]]</f>
        <v>78.740000000000009</v>
      </c>
      <c r="AM66" s="23">
        <f>Modell_vol30_Hotelling_table[[#This Row],[travel-cost-M]]*(40-((20-Modell_vol30_Hotelling_table[[#This Row],[xcor 1]])-(Modell_vol30_Hotelling_table[[#This Row],[xcor 2]]+20))/3)</f>
        <v>80</v>
      </c>
      <c r="AO66" s="6">
        <f t="shared" si="1"/>
        <v>-1.5749999999999931E-2</v>
      </c>
    </row>
    <row r="67" spans="1:41" x14ac:dyDescent="0.25">
      <c r="A67" s="1">
        <v>66</v>
      </c>
      <c r="B67" s="2" t="s">
        <v>21</v>
      </c>
      <c r="C67" s="2" t="s">
        <v>22</v>
      </c>
      <c r="D67" s="2" t="s">
        <v>23</v>
      </c>
      <c r="E67" s="2" t="s">
        <v>24</v>
      </c>
      <c r="F67" s="2" t="s">
        <v>25</v>
      </c>
      <c r="G67" s="1" t="b">
        <v>0</v>
      </c>
      <c r="H67" s="1" t="b">
        <v>0</v>
      </c>
      <c r="I67" s="1" t="b">
        <v>0</v>
      </c>
      <c r="J67" s="1" t="b">
        <v>0</v>
      </c>
      <c r="K67" s="1" t="b">
        <v>0</v>
      </c>
      <c r="L67" s="1">
        <v>300</v>
      </c>
      <c r="M67" s="1">
        <v>2</v>
      </c>
      <c r="N67" s="1">
        <v>0</v>
      </c>
      <c r="O67" s="1">
        <v>2</v>
      </c>
      <c r="P67" s="1">
        <v>0</v>
      </c>
      <c r="Q67" s="1">
        <v>100</v>
      </c>
      <c r="R67" s="1">
        <v>0</v>
      </c>
      <c r="S67" s="1">
        <v>1</v>
      </c>
      <c r="T67" s="1">
        <v>0</v>
      </c>
      <c r="U67" s="1" t="b">
        <v>0</v>
      </c>
      <c r="V67" s="1">
        <v>251</v>
      </c>
      <c r="W67" s="2">
        <v>1609.96</v>
      </c>
      <c r="X67" s="2">
        <v>1616.96</v>
      </c>
      <c r="Y67" s="2">
        <v>221.04</v>
      </c>
      <c r="Z67" s="2">
        <v>221.48</v>
      </c>
      <c r="AA67" s="1">
        <v>20</v>
      </c>
      <c r="AB67" s="1">
        <v>-20</v>
      </c>
      <c r="AD67" s="6">
        <f>Modell_vol30_Hotelling_table[[#This Row],[wage 1]]/AE62-1</f>
        <v>-5.8326438153633031E-4</v>
      </c>
      <c r="AF67" s="6">
        <f>Modell_vol30_Hotelling_table[[#This Row],[wage 2]]/AG62-1</f>
        <v>1.761191468607759E-4</v>
      </c>
      <c r="AH67" s="23">
        <f>Modell_vol30_Hotelling_table[[#This Row],[base-market-price]]-Modell_vol30_Hotelling_table[[#This Row],[wage 1]]</f>
        <v>78.960000000000008</v>
      </c>
      <c r="AI67" s="23">
        <f>Modell_vol30_Hotelling_table[[#This Row],[travel-cost-M]]*(40+((20-Modell_vol30_Hotelling_table[[#This Row],[xcor 1]])-(Modell_vol30_Hotelling_table[[#This Row],[xcor 2]]+20))/3)</f>
        <v>80</v>
      </c>
      <c r="AK67" s="6">
        <f t="shared" ref="AK67:AK130" si="2">AH67/AI67-1</f>
        <v>-1.2999999999999901E-2</v>
      </c>
      <c r="AL67" s="23">
        <f>Modell_vol30_Hotelling_table[[#This Row],[base-market-price]]-Modell_vol30_Hotelling_table[[#This Row],[wage 2]]</f>
        <v>78.52000000000001</v>
      </c>
      <c r="AM67" s="23">
        <f>Modell_vol30_Hotelling_table[[#This Row],[travel-cost-M]]*(40-((20-Modell_vol30_Hotelling_table[[#This Row],[xcor 1]])-(Modell_vol30_Hotelling_table[[#This Row],[xcor 2]]+20))/3)</f>
        <v>80</v>
      </c>
      <c r="AO67" s="6">
        <f t="shared" ref="AO67:AO130" si="3">AL67/AM67-1</f>
        <v>-1.849999999999985E-2</v>
      </c>
    </row>
    <row r="68" spans="1:41" x14ac:dyDescent="0.25">
      <c r="A68" s="1">
        <v>67</v>
      </c>
      <c r="B68" s="2" t="s">
        <v>21</v>
      </c>
      <c r="C68" s="2" t="s">
        <v>22</v>
      </c>
      <c r="D68" s="2" t="s">
        <v>23</v>
      </c>
      <c r="E68" s="2" t="s">
        <v>24</v>
      </c>
      <c r="F68" s="2" t="s">
        <v>25</v>
      </c>
      <c r="G68" s="1" t="b">
        <v>0</v>
      </c>
      <c r="H68" s="1" t="b">
        <v>0</v>
      </c>
      <c r="I68" s="1" t="b">
        <v>0</v>
      </c>
      <c r="J68" s="1" t="b">
        <v>0</v>
      </c>
      <c r="K68" s="1" t="b">
        <v>0</v>
      </c>
      <c r="L68" s="1">
        <v>300</v>
      </c>
      <c r="M68" s="1">
        <v>2</v>
      </c>
      <c r="N68" s="1">
        <v>0</v>
      </c>
      <c r="O68" s="1">
        <v>2</v>
      </c>
      <c r="P68" s="1">
        <v>0</v>
      </c>
      <c r="Q68" s="1">
        <v>100</v>
      </c>
      <c r="R68" s="1">
        <v>0</v>
      </c>
      <c r="S68" s="1">
        <v>1</v>
      </c>
      <c r="T68" s="1">
        <v>0</v>
      </c>
      <c r="U68" s="1" t="b">
        <v>0</v>
      </c>
      <c r="V68" s="1">
        <v>251</v>
      </c>
      <c r="W68" s="2">
        <v>1606.48</v>
      </c>
      <c r="X68" s="2">
        <v>1619.19</v>
      </c>
      <c r="Y68" s="2">
        <v>220.93</v>
      </c>
      <c r="Z68" s="2">
        <v>221.64</v>
      </c>
      <c r="AA68" s="1">
        <v>20</v>
      </c>
      <c r="AB68" s="1">
        <v>-20</v>
      </c>
      <c r="AD68" s="6">
        <f>Modell_vol30_Hotelling_table[[#This Row],[wage 1]]/AE62-1</f>
        <v>-1.0806216061021168E-3</v>
      </c>
      <c r="AF68" s="6">
        <f>Modell_vol30_Hotelling_table[[#This Row],[wage 2]]/AG62-1</f>
        <v>8.9865923654608437E-4</v>
      </c>
      <c r="AH68" s="23">
        <f>Modell_vol30_Hotelling_table[[#This Row],[base-market-price]]-Modell_vol30_Hotelling_table[[#This Row],[wage 1]]</f>
        <v>79.069999999999993</v>
      </c>
      <c r="AI68" s="23">
        <f>Modell_vol30_Hotelling_table[[#This Row],[travel-cost-M]]*(40+((20-Modell_vol30_Hotelling_table[[#This Row],[xcor 1]])-(Modell_vol30_Hotelling_table[[#This Row],[xcor 2]]+20))/3)</f>
        <v>80</v>
      </c>
      <c r="AK68" s="6">
        <f t="shared" si="2"/>
        <v>-1.1625000000000107E-2</v>
      </c>
      <c r="AL68" s="23">
        <f>Modell_vol30_Hotelling_table[[#This Row],[base-market-price]]-Modell_vol30_Hotelling_table[[#This Row],[wage 2]]</f>
        <v>78.360000000000014</v>
      </c>
      <c r="AM68" s="23">
        <f>Modell_vol30_Hotelling_table[[#This Row],[travel-cost-M]]*(40-((20-Modell_vol30_Hotelling_table[[#This Row],[xcor 1]])-(Modell_vol30_Hotelling_table[[#This Row],[xcor 2]]+20))/3)</f>
        <v>80</v>
      </c>
      <c r="AO68" s="6">
        <f t="shared" si="3"/>
        <v>-2.0499999999999852E-2</v>
      </c>
    </row>
    <row r="69" spans="1:41" x14ac:dyDescent="0.25">
      <c r="A69" s="1">
        <v>68</v>
      </c>
      <c r="B69" s="2" t="s">
        <v>21</v>
      </c>
      <c r="C69" s="2" t="s">
        <v>22</v>
      </c>
      <c r="D69" s="2" t="s">
        <v>23</v>
      </c>
      <c r="E69" s="2" t="s">
        <v>24</v>
      </c>
      <c r="F69" s="2" t="s">
        <v>25</v>
      </c>
      <c r="G69" s="1" t="b">
        <v>0</v>
      </c>
      <c r="H69" s="1" t="b">
        <v>0</v>
      </c>
      <c r="I69" s="1" t="b">
        <v>0</v>
      </c>
      <c r="J69" s="1" t="b">
        <v>0</v>
      </c>
      <c r="K69" s="1" t="b">
        <v>0</v>
      </c>
      <c r="L69" s="1">
        <v>300</v>
      </c>
      <c r="M69" s="1">
        <v>2</v>
      </c>
      <c r="N69" s="1">
        <v>0</v>
      </c>
      <c r="O69" s="1">
        <v>2</v>
      </c>
      <c r="P69" s="1">
        <v>0</v>
      </c>
      <c r="Q69" s="1">
        <v>100</v>
      </c>
      <c r="R69" s="1">
        <v>0</v>
      </c>
      <c r="S69" s="1">
        <v>1</v>
      </c>
      <c r="T69" s="1">
        <v>0</v>
      </c>
      <c r="U69" s="1" t="b">
        <v>0</v>
      </c>
      <c r="V69" s="1">
        <v>251</v>
      </c>
      <c r="W69" s="2">
        <v>1622.34</v>
      </c>
      <c r="X69" s="2">
        <v>1625.39</v>
      </c>
      <c r="Y69" s="2">
        <v>220.45</v>
      </c>
      <c r="Z69" s="2">
        <v>221.06</v>
      </c>
      <c r="AA69" s="1">
        <v>20</v>
      </c>
      <c r="AB69" s="1">
        <v>-20</v>
      </c>
      <c r="AD69" s="6">
        <f>Modell_vol30_Hotelling_table[[#This Row],[wage 1]]/AE62-1</f>
        <v>-3.2509076769349221E-3</v>
      </c>
      <c r="AF69" s="6">
        <f>Modell_vol30_Hotelling_table[[#This Row],[wage 2]]/AG62-1</f>
        <v>-1.7205485885629646E-3</v>
      </c>
      <c r="AH69" s="23">
        <f>Modell_vol30_Hotelling_table[[#This Row],[base-market-price]]-Modell_vol30_Hotelling_table[[#This Row],[wage 1]]</f>
        <v>79.550000000000011</v>
      </c>
      <c r="AI69" s="23">
        <f>Modell_vol30_Hotelling_table[[#This Row],[travel-cost-M]]*(40+((20-Modell_vol30_Hotelling_table[[#This Row],[xcor 1]])-(Modell_vol30_Hotelling_table[[#This Row],[xcor 2]]+20))/3)</f>
        <v>80</v>
      </c>
      <c r="AK69" s="6">
        <f t="shared" si="2"/>
        <v>-5.6249999999998801E-3</v>
      </c>
      <c r="AL69" s="23">
        <f>Modell_vol30_Hotelling_table[[#This Row],[base-market-price]]-Modell_vol30_Hotelling_table[[#This Row],[wage 2]]</f>
        <v>78.94</v>
      </c>
      <c r="AM69" s="23">
        <f>Modell_vol30_Hotelling_table[[#This Row],[travel-cost-M]]*(40-((20-Modell_vol30_Hotelling_table[[#This Row],[xcor 1]])-(Modell_vol30_Hotelling_table[[#This Row],[xcor 2]]+20))/3)</f>
        <v>80</v>
      </c>
      <c r="AO69" s="6">
        <f t="shared" si="3"/>
        <v>-1.3249999999999984E-2</v>
      </c>
    </row>
    <row r="70" spans="1:41" x14ac:dyDescent="0.25">
      <c r="A70" s="1">
        <v>69</v>
      </c>
      <c r="B70" s="2" t="s">
        <v>21</v>
      </c>
      <c r="C70" s="2" t="s">
        <v>22</v>
      </c>
      <c r="D70" s="2" t="s">
        <v>23</v>
      </c>
      <c r="E70" s="2" t="s">
        <v>24</v>
      </c>
      <c r="F70" s="2" t="s">
        <v>25</v>
      </c>
      <c r="G70" s="1" t="b">
        <v>0</v>
      </c>
      <c r="H70" s="1" t="b">
        <v>0</v>
      </c>
      <c r="I70" s="1" t="b">
        <v>0</v>
      </c>
      <c r="J70" s="1" t="b">
        <v>0</v>
      </c>
      <c r="K70" s="1" t="b">
        <v>0</v>
      </c>
      <c r="L70" s="1">
        <v>300</v>
      </c>
      <c r="M70" s="1">
        <v>2</v>
      </c>
      <c r="N70" s="1">
        <v>0</v>
      </c>
      <c r="O70" s="1">
        <v>2</v>
      </c>
      <c r="P70" s="1">
        <v>0</v>
      </c>
      <c r="Q70" s="1">
        <v>100</v>
      </c>
      <c r="R70" s="1">
        <v>0</v>
      </c>
      <c r="S70" s="1">
        <v>1</v>
      </c>
      <c r="T70" s="1">
        <v>0</v>
      </c>
      <c r="U70" s="1" t="b">
        <v>0</v>
      </c>
      <c r="V70" s="1">
        <v>251</v>
      </c>
      <c r="W70" s="2">
        <v>1607.97</v>
      </c>
      <c r="X70" s="2">
        <v>1596.48</v>
      </c>
      <c r="Y70" s="2">
        <v>221.89</v>
      </c>
      <c r="Z70" s="2">
        <v>221.72</v>
      </c>
      <c r="AA70" s="1">
        <v>20</v>
      </c>
      <c r="AB70" s="1">
        <v>-20</v>
      </c>
      <c r="AD70" s="6">
        <f>Modell_vol30_Hotelling_table[[#This Row],[wage 1]]/AE62-1</f>
        <v>3.2599505355632719E-3</v>
      </c>
      <c r="AF70" s="6">
        <f>Modell_vol30_Hotelling_table[[#This Row],[wage 2]]/AG62-1</f>
        <v>1.2599292813888496E-3</v>
      </c>
      <c r="AH70" s="23">
        <f>Modell_vol30_Hotelling_table[[#This Row],[base-market-price]]-Modell_vol30_Hotelling_table[[#This Row],[wage 1]]</f>
        <v>78.110000000000014</v>
      </c>
      <c r="AI70" s="23">
        <f>Modell_vol30_Hotelling_table[[#This Row],[travel-cost-M]]*(40+((20-Modell_vol30_Hotelling_table[[#This Row],[xcor 1]])-(Modell_vol30_Hotelling_table[[#This Row],[xcor 2]]+20))/3)</f>
        <v>80</v>
      </c>
      <c r="AK70" s="6">
        <f t="shared" si="2"/>
        <v>-2.3624999999999785E-2</v>
      </c>
      <c r="AL70" s="23">
        <f>Modell_vol30_Hotelling_table[[#This Row],[base-market-price]]-Modell_vol30_Hotelling_table[[#This Row],[wage 2]]</f>
        <v>78.28</v>
      </c>
      <c r="AM70" s="23">
        <f>Modell_vol30_Hotelling_table[[#This Row],[travel-cost-M]]*(40-((20-Modell_vol30_Hotelling_table[[#This Row],[xcor 1]])-(Modell_vol30_Hotelling_table[[#This Row],[xcor 2]]+20))/3)</f>
        <v>80</v>
      </c>
      <c r="AO70" s="6">
        <f t="shared" si="3"/>
        <v>-2.1499999999999964E-2</v>
      </c>
    </row>
    <row r="71" spans="1:41" x14ac:dyDescent="0.25">
      <c r="A71" s="1">
        <v>70</v>
      </c>
      <c r="B71" s="2" t="s">
        <v>21</v>
      </c>
      <c r="C71" s="2" t="s">
        <v>22</v>
      </c>
      <c r="D71" s="2" t="s">
        <v>23</v>
      </c>
      <c r="E71" s="2" t="s">
        <v>24</v>
      </c>
      <c r="F71" s="2" t="s">
        <v>25</v>
      </c>
      <c r="G71" s="1" t="b">
        <v>0</v>
      </c>
      <c r="H71" s="1" t="b">
        <v>0</v>
      </c>
      <c r="I71" s="1" t="b">
        <v>0</v>
      </c>
      <c r="J71" s="1" t="b">
        <v>0</v>
      </c>
      <c r="K71" s="1" t="b">
        <v>0</v>
      </c>
      <c r="L71" s="1">
        <v>300</v>
      </c>
      <c r="M71" s="1">
        <v>2</v>
      </c>
      <c r="N71" s="1">
        <v>0</v>
      </c>
      <c r="O71" s="1">
        <v>2</v>
      </c>
      <c r="P71" s="1">
        <v>0</v>
      </c>
      <c r="Q71" s="1">
        <v>100</v>
      </c>
      <c r="R71" s="1">
        <v>0</v>
      </c>
      <c r="S71" s="1">
        <v>1</v>
      </c>
      <c r="T71" s="1">
        <v>0</v>
      </c>
      <c r="U71" s="1" t="b">
        <v>0</v>
      </c>
      <c r="V71" s="1">
        <v>251</v>
      </c>
      <c r="W71" s="2">
        <v>1614.83</v>
      </c>
      <c r="X71" s="2">
        <v>1626.91</v>
      </c>
      <c r="Y71" s="2">
        <v>220.54</v>
      </c>
      <c r="Z71" s="2">
        <v>221.24</v>
      </c>
      <c r="AA71" s="1">
        <v>20</v>
      </c>
      <c r="AB71" s="1">
        <v>-20</v>
      </c>
      <c r="AD71" s="6">
        <f>Modell_vol30_Hotelling_table[[#This Row],[wage 1]]/AE62-1</f>
        <v>-2.8439790386537434E-3</v>
      </c>
      <c r="AF71" s="6">
        <f>Modell_vol30_Hotelling_table[[#This Row],[wage 2]]/AG62-1</f>
        <v>-9.0769098766696477E-4</v>
      </c>
      <c r="AH71" s="23">
        <f>Modell_vol30_Hotelling_table[[#This Row],[base-market-price]]-Modell_vol30_Hotelling_table[[#This Row],[wage 1]]</f>
        <v>79.460000000000008</v>
      </c>
      <c r="AI71" s="23">
        <f>Modell_vol30_Hotelling_table[[#This Row],[travel-cost-M]]*(40+((20-Modell_vol30_Hotelling_table[[#This Row],[xcor 1]])-(Modell_vol30_Hotelling_table[[#This Row],[xcor 2]]+20))/3)</f>
        <v>80</v>
      </c>
      <c r="AK71" s="6">
        <f t="shared" si="2"/>
        <v>-6.7499999999999227E-3</v>
      </c>
      <c r="AL71" s="23">
        <f>Modell_vol30_Hotelling_table[[#This Row],[base-market-price]]-Modell_vol30_Hotelling_table[[#This Row],[wage 2]]</f>
        <v>78.759999999999991</v>
      </c>
      <c r="AM71" s="23">
        <f>Modell_vol30_Hotelling_table[[#This Row],[travel-cost-M]]*(40-((20-Modell_vol30_Hotelling_table[[#This Row],[xcor 1]])-(Modell_vol30_Hotelling_table[[#This Row],[xcor 2]]+20))/3)</f>
        <v>80</v>
      </c>
      <c r="AO71" s="6">
        <f t="shared" si="3"/>
        <v>-1.5500000000000069E-2</v>
      </c>
    </row>
    <row r="72" spans="1:41" x14ac:dyDescent="0.25">
      <c r="A72" s="3">
        <v>71</v>
      </c>
      <c r="B72" s="4" t="s">
        <v>21</v>
      </c>
      <c r="C72" s="4" t="s">
        <v>22</v>
      </c>
      <c r="D72" s="4" t="s">
        <v>23</v>
      </c>
      <c r="E72" s="4" t="s">
        <v>24</v>
      </c>
      <c r="F72" s="4" t="s">
        <v>25</v>
      </c>
      <c r="G72" s="3" t="b">
        <v>0</v>
      </c>
      <c r="H72" s="3" t="b">
        <v>0</v>
      </c>
      <c r="I72" s="3" t="b">
        <v>0</v>
      </c>
      <c r="J72" s="3" t="b">
        <v>0</v>
      </c>
      <c r="K72" s="3" t="b">
        <v>0</v>
      </c>
      <c r="L72" s="3">
        <v>300</v>
      </c>
      <c r="M72" s="3">
        <v>2</v>
      </c>
      <c r="N72" s="3">
        <v>0</v>
      </c>
      <c r="O72" s="3">
        <v>2</v>
      </c>
      <c r="P72" s="3">
        <v>0</v>
      </c>
      <c r="Q72" s="3">
        <v>200</v>
      </c>
      <c r="R72" s="3">
        <v>0</v>
      </c>
      <c r="S72" s="3">
        <v>1</v>
      </c>
      <c r="T72" s="3">
        <v>0</v>
      </c>
      <c r="U72" s="3" t="b">
        <v>0</v>
      </c>
      <c r="V72" s="3">
        <v>251</v>
      </c>
      <c r="W72" s="5">
        <v>1616.62</v>
      </c>
      <c r="X72" s="4">
        <v>1602.88</v>
      </c>
      <c r="Y72" s="4">
        <v>221.78</v>
      </c>
      <c r="Z72" s="4">
        <v>221.03</v>
      </c>
      <c r="AA72" s="3">
        <v>20</v>
      </c>
      <c r="AB72" s="3">
        <v>-20</v>
      </c>
      <c r="AD72" s="6">
        <f>Modell_vol30_Hotelling_table[[#This Row],[wage 1]]/AE72-1</f>
        <v>3.0347023413792584E-3</v>
      </c>
      <c r="AE72">
        <f>AVERAGE(Y72:Y81)</f>
        <v>221.10899999999998</v>
      </c>
      <c r="AF72" s="6">
        <f>Modell_vol30_Hotelling_table[[#This Row],[wage 2]]/AG72-1</f>
        <v>-1.4927871240333346E-4</v>
      </c>
      <c r="AG72">
        <f>AVERAGE(Z72:Z81)</f>
        <v>221.06300000000002</v>
      </c>
      <c r="AH72" s="23">
        <f>Modell_vol30_Hotelling_table[[#This Row],[base-market-price]]-Modell_vol30_Hotelling_table[[#This Row],[wage 1]]</f>
        <v>78.22</v>
      </c>
      <c r="AI72" s="23">
        <f>Modell_vol30_Hotelling_table[[#This Row],[travel-cost-M]]*(40+((20-Modell_vol30_Hotelling_table[[#This Row],[xcor 1]])-(Modell_vol30_Hotelling_table[[#This Row],[xcor 2]]+20))/3)</f>
        <v>80</v>
      </c>
      <c r="AJ72">
        <f>AVERAGE(AH72:AH81)</f>
        <v>78.891000000000005</v>
      </c>
      <c r="AK72" s="6">
        <f t="shared" si="2"/>
        <v>-2.2249999999999992E-2</v>
      </c>
      <c r="AL72" s="23">
        <f>Modell_vol30_Hotelling_table[[#This Row],[base-market-price]]-Modell_vol30_Hotelling_table[[#This Row],[wage 2]]</f>
        <v>78.97</v>
      </c>
      <c r="AM72" s="23">
        <f>Modell_vol30_Hotelling_table[[#This Row],[travel-cost-M]]*(40-((20-Modell_vol30_Hotelling_table[[#This Row],[xcor 1]])-(Modell_vol30_Hotelling_table[[#This Row],[xcor 2]]+20))/3)</f>
        <v>80</v>
      </c>
      <c r="AN72">
        <f>AVERAGE(AL72:AL81)</f>
        <v>78.936999999999983</v>
      </c>
      <c r="AO72" s="6">
        <f t="shared" si="3"/>
        <v>-1.287499999999997E-2</v>
      </c>
    </row>
    <row r="73" spans="1:41" x14ac:dyDescent="0.25">
      <c r="A73" s="3">
        <v>72</v>
      </c>
      <c r="B73" s="4" t="s">
        <v>21</v>
      </c>
      <c r="C73" s="4" t="s">
        <v>22</v>
      </c>
      <c r="D73" s="4" t="s">
        <v>23</v>
      </c>
      <c r="E73" s="4" t="s">
        <v>24</v>
      </c>
      <c r="F73" s="4" t="s">
        <v>25</v>
      </c>
      <c r="G73" s="3" t="b">
        <v>0</v>
      </c>
      <c r="H73" s="3" t="b">
        <v>0</v>
      </c>
      <c r="I73" s="3" t="b">
        <v>0</v>
      </c>
      <c r="J73" s="3" t="b">
        <v>0</v>
      </c>
      <c r="K73" s="3" t="b">
        <v>0</v>
      </c>
      <c r="L73" s="3">
        <v>300</v>
      </c>
      <c r="M73" s="3">
        <v>2</v>
      </c>
      <c r="N73" s="3">
        <v>0</v>
      </c>
      <c r="O73" s="3">
        <v>2</v>
      </c>
      <c r="P73" s="3">
        <v>0</v>
      </c>
      <c r="Q73" s="3">
        <v>200</v>
      </c>
      <c r="R73" s="3">
        <v>0</v>
      </c>
      <c r="S73" s="3">
        <v>1</v>
      </c>
      <c r="T73" s="3">
        <v>0</v>
      </c>
      <c r="U73" s="3" t="b">
        <v>0</v>
      </c>
      <c r="V73" s="3">
        <v>251</v>
      </c>
      <c r="W73" s="4">
        <v>1619.33</v>
      </c>
      <c r="X73" s="4">
        <v>1619.75</v>
      </c>
      <c r="Y73" s="4">
        <v>220.98</v>
      </c>
      <c r="Z73" s="4">
        <v>220.96</v>
      </c>
      <c r="AA73" s="3">
        <v>20</v>
      </c>
      <c r="AB73" s="3">
        <v>-20</v>
      </c>
      <c r="AD73" s="6">
        <f>Modell_vol30_Hotelling_table[[#This Row],[wage 1]]/AE72-1</f>
        <v>-5.8342265579414132E-4</v>
      </c>
      <c r="AF73" s="6">
        <f>Modell_vol30_Hotelling_table[[#This Row],[wage 2]]/AG72-1</f>
        <v>-4.6593052659205103E-4</v>
      </c>
      <c r="AH73" s="23">
        <f>Modell_vol30_Hotelling_table[[#This Row],[base-market-price]]-Modell_vol30_Hotelling_table[[#This Row],[wage 1]]</f>
        <v>79.02000000000001</v>
      </c>
      <c r="AI73" s="23">
        <f>Modell_vol30_Hotelling_table[[#This Row],[travel-cost-M]]*(40+((20-Modell_vol30_Hotelling_table[[#This Row],[xcor 1]])-(Modell_vol30_Hotelling_table[[#This Row],[xcor 2]]+20))/3)</f>
        <v>80</v>
      </c>
      <c r="AK73" s="6">
        <f t="shared" si="2"/>
        <v>-1.2249999999999872E-2</v>
      </c>
      <c r="AL73" s="23">
        <f>Modell_vol30_Hotelling_table[[#This Row],[base-market-price]]-Modell_vol30_Hotelling_table[[#This Row],[wage 2]]</f>
        <v>79.039999999999992</v>
      </c>
      <c r="AM73" s="23">
        <f>Modell_vol30_Hotelling_table[[#This Row],[travel-cost-M]]*(40-((20-Modell_vol30_Hotelling_table[[#This Row],[xcor 1]])-(Modell_vol30_Hotelling_table[[#This Row],[xcor 2]]+20))/3)</f>
        <v>80</v>
      </c>
      <c r="AO73" s="6">
        <f t="shared" si="3"/>
        <v>-1.2000000000000122E-2</v>
      </c>
    </row>
    <row r="74" spans="1:41" x14ac:dyDescent="0.25">
      <c r="A74" s="3">
        <v>73</v>
      </c>
      <c r="B74" s="4" t="s">
        <v>21</v>
      </c>
      <c r="C74" s="4" t="s">
        <v>22</v>
      </c>
      <c r="D74" s="4" t="s">
        <v>23</v>
      </c>
      <c r="E74" s="4" t="s">
        <v>24</v>
      </c>
      <c r="F74" s="4" t="s">
        <v>25</v>
      </c>
      <c r="G74" s="3" t="b">
        <v>0</v>
      </c>
      <c r="H74" s="3" t="b">
        <v>0</v>
      </c>
      <c r="I74" s="3" t="b">
        <v>0</v>
      </c>
      <c r="J74" s="3" t="b">
        <v>0</v>
      </c>
      <c r="K74" s="3" t="b">
        <v>0</v>
      </c>
      <c r="L74" s="3">
        <v>300</v>
      </c>
      <c r="M74" s="3">
        <v>2</v>
      </c>
      <c r="N74" s="3">
        <v>0</v>
      </c>
      <c r="O74" s="3">
        <v>2</v>
      </c>
      <c r="P74" s="3">
        <v>0</v>
      </c>
      <c r="Q74" s="3">
        <v>200</v>
      </c>
      <c r="R74" s="3">
        <v>0</v>
      </c>
      <c r="S74" s="3">
        <v>1</v>
      </c>
      <c r="T74" s="3">
        <v>0</v>
      </c>
      <c r="U74" s="3" t="b">
        <v>0</v>
      </c>
      <c r="V74" s="3">
        <v>251</v>
      </c>
      <c r="W74" s="4">
        <v>1647.6</v>
      </c>
      <c r="X74" s="4">
        <v>1635.84</v>
      </c>
      <c r="Y74" s="4">
        <v>220.04</v>
      </c>
      <c r="Z74" s="4">
        <v>219.72</v>
      </c>
      <c r="AA74" s="3">
        <v>20</v>
      </c>
      <c r="AB74" s="3">
        <v>-20</v>
      </c>
      <c r="AD74" s="6">
        <f>Modell_vol30_Hotelling_table[[#This Row],[wage 1]]/AE72-1</f>
        <v>-4.8347195274728305E-3</v>
      </c>
      <c r="AF74" s="6">
        <f>Modell_vol30_Hotelling_table[[#This Row],[wage 2]]/AG72-1</f>
        <v>-6.0751912350778259E-3</v>
      </c>
      <c r="AH74" s="23">
        <f>Modell_vol30_Hotelling_table[[#This Row],[base-market-price]]-Modell_vol30_Hotelling_table[[#This Row],[wage 1]]</f>
        <v>79.960000000000008</v>
      </c>
      <c r="AI74" s="23">
        <f>Modell_vol30_Hotelling_table[[#This Row],[travel-cost-M]]*(40+((20-Modell_vol30_Hotelling_table[[#This Row],[xcor 1]])-(Modell_vol30_Hotelling_table[[#This Row],[xcor 2]]+20))/3)</f>
        <v>80</v>
      </c>
      <c r="AK74" s="6">
        <f t="shared" si="2"/>
        <v>-4.9999999999994493E-4</v>
      </c>
      <c r="AL74" s="23">
        <f>Modell_vol30_Hotelling_table[[#This Row],[base-market-price]]-Modell_vol30_Hotelling_table[[#This Row],[wage 2]]</f>
        <v>80.28</v>
      </c>
      <c r="AM74" s="23">
        <f>Modell_vol30_Hotelling_table[[#This Row],[travel-cost-M]]*(40-((20-Modell_vol30_Hotelling_table[[#This Row],[xcor 1]])-(Modell_vol30_Hotelling_table[[#This Row],[xcor 2]]+20))/3)</f>
        <v>80</v>
      </c>
      <c r="AO74" s="6">
        <f t="shared" si="3"/>
        <v>3.5000000000000586E-3</v>
      </c>
    </row>
    <row r="75" spans="1:41" x14ac:dyDescent="0.25">
      <c r="A75" s="3">
        <v>74</v>
      </c>
      <c r="B75" s="4" t="s">
        <v>21</v>
      </c>
      <c r="C75" s="4" t="s">
        <v>22</v>
      </c>
      <c r="D75" s="4" t="s">
        <v>23</v>
      </c>
      <c r="E75" s="4" t="s">
        <v>24</v>
      </c>
      <c r="F75" s="4" t="s">
        <v>25</v>
      </c>
      <c r="G75" s="3" t="b">
        <v>0</v>
      </c>
      <c r="H75" s="3" t="b">
        <v>0</v>
      </c>
      <c r="I75" s="3" t="b">
        <v>0</v>
      </c>
      <c r="J75" s="3" t="b">
        <v>0</v>
      </c>
      <c r="K75" s="3" t="b">
        <v>0</v>
      </c>
      <c r="L75" s="3">
        <v>300</v>
      </c>
      <c r="M75" s="3">
        <v>2</v>
      </c>
      <c r="N75" s="3">
        <v>0</v>
      </c>
      <c r="O75" s="3">
        <v>2</v>
      </c>
      <c r="P75" s="3">
        <v>0</v>
      </c>
      <c r="Q75" s="3">
        <v>200</v>
      </c>
      <c r="R75" s="3">
        <v>0</v>
      </c>
      <c r="S75" s="3">
        <v>1</v>
      </c>
      <c r="T75" s="3">
        <v>0</v>
      </c>
      <c r="U75" s="3" t="b">
        <v>0</v>
      </c>
      <c r="V75" s="3">
        <v>251</v>
      </c>
      <c r="W75" s="4">
        <v>1609.45</v>
      </c>
      <c r="X75" s="4">
        <v>1627.52</v>
      </c>
      <c r="Y75" s="4">
        <v>220.31</v>
      </c>
      <c r="Z75" s="4">
        <v>221.65</v>
      </c>
      <c r="AA75" s="3">
        <v>20</v>
      </c>
      <c r="AB75" s="3">
        <v>-20</v>
      </c>
      <c r="AD75" s="6">
        <f>Modell_vol30_Hotelling_table[[#This Row],[wage 1]]/AE72-1</f>
        <v>-3.6136023409267803E-3</v>
      </c>
      <c r="AF75" s="6">
        <f>Modell_vol30_Hotelling_table[[#This Row],[wage 2]]/AG72-1</f>
        <v>2.6553516418394985E-3</v>
      </c>
      <c r="AH75" s="23">
        <f>Modell_vol30_Hotelling_table[[#This Row],[base-market-price]]-Modell_vol30_Hotelling_table[[#This Row],[wage 1]]</f>
        <v>79.69</v>
      </c>
      <c r="AI75" s="23">
        <f>Modell_vol30_Hotelling_table[[#This Row],[travel-cost-M]]*(40+((20-Modell_vol30_Hotelling_table[[#This Row],[xcor 1]])-(Modell_vol30_Hotelling_table[[#This Row],[xcor 2]]+20))/3)</f>
        <v>80</v>
      </c>
      <c r="AK75" s="6">
        <f t="shared" si="2"/>
        <v>-3.8750000000000728E-3</v>
      </c>
      <c r="AL75" s="23">
        <f>Modell_vol30_Hotelling_table[[#This Row],[base-market-price]]-Modell_vol30_Hotelling_table[[#This Row],[wage 2]]</f>
        <v>78.349999999999994</v>
      </c>
      <c r="AM75" s="23">
        <f>Modell_vol30_Hotelling_table[[#This Row],[travel-cost-M]]*(40-((20-Modell_vol30_Hotelling_table[[#This Row],[xcor 1]])-(Modell_vol30_Hotelling_table[[#This Row],[xcor 2]]+20))/3)</f>
        <v>80</v>
      </c>
      <c r="AO75" s="6">
        <f t="shared" si="3"/>
        <v>-2.0625000000000115E-2</v>
      </c>
    </row>
    <row r="76" spans="1:41" x14ac:dyDescent="0.25">
      <c r="A76" s="3">
        <v>75</v>
      </c>
      <c r="B76" s="4" t="s">
        <v>21</v>
      </c>
      <c r="C76" s="4" t="s">
        <v>22</v>
      </c>
      <c r="D76" s="4" t="s">
        <v>23</v>
      </c>
      <c r="E76" s="4" t="s">
        <v>24</v>
      </c>
      <c r="F76" s="4" t="s">
        <v>25</v>
      </c>
      <c r="G76" s="3" t="b">
        <v>0</v>
      </c>
      <c r="H76" s="3" t="b">
        <v>0</v>
      </c>
      <c r="I76" s="3" t="b">
        <v>0</v>
      </c>
      <c r="J76" s="3" t="b">
        <v>0</v>
      </c>
      <c r="K76" s="3" t="b">
        <v>0</v>
      </c>
      <c r="L76" s="3">
        <v>300</v>
      </c>
      <c r="M76" s="3">
        <v>2</v>
      </c>
      <c r="N76" s="3">
        <v>0</v>
      </c>
      <c r="O76" s="3">
        <v>2</v>
      </c>
      <c r="P76" s="3">
        <v>0</v>
      </c>
      <c r="Q76" s="3">
        <v>200</v>
      </c>
      <c r="R76" s="3">
        <v>0</v>
      </c>
      <c r="S76" s="3">
        <v>1</v>
      </c>
      <c r="T76" s="3">
        <v>0</v>
      </c>
      <c r="U76" s="3" t="b">
        <v>0</v>
      </c>
      <c r="V76" s="3">
        <v>267</v>
      </c>
      <c r="W76" s="4">
        <v>1621.35</v>
      </c>
      <c r="X76" s="4">
        <v>1611.08</v>
      </c>
      <c r="Y76" s="4">
        <v>221.38</v>
      </c>
      <c r="Z76" s="4">
        <v>220.88</v>
      </c>
      <c r="AA76" s="3">
        <v>20</v>
      </c>
      <c r="AB76" s="3">
        <v>-20</v>
      </c>
      <c r="AD76" s="6">
        <f>Modell_vol30_Hotelling_table[[#This Row],[wage 1]]/AE72-1</f>
        <v>1.2256398427925586E-3</v>
      </c>
      <c r="AF76" s="6">
        <f>Modell_vol30_Hotelling_table[[#This Row],[wage 2]]/AG72-1</f>
        <v>-8.2781831423628383E-4</v>
      </c>
      <c r="AH76" s="23">
        <f>Modell_vol30_Hotelling_table[[#This Row],[base-market-price]]-Modell_vol30_Hotelling_table[[#This Row],[wage 1]]</f>
        <v>78.62</v>
      </c>
      <c r="AI76" s="23">
        <f>Modell_vol30_Hotelling_table[[#This Row],[travel-cost-M]]*(40+((20-Modell_vol30_Hotelling_table[[#This Row],[xcor 1]])-(Modell_vol30_Hotelling_table[[#This Row],[xcor 2]]+20))/3)</f>
        <v>80</v>
      </c>
      <c r="AK76" s="6">
        <f t="shared" si="2"/>
        <v>-1.7249999999999988E-2</v>
      </c>
      <c r="AL76" s="23">
        <f>Modell_vol30_Hotelling_table[[#This Row],[base-market-price]]-Modell_vol30_Hotelling_table[[#This Row],[wage 2]]</f>
        <v>79.12</v>
      </c>
      <c r="AM76" s="23">
        <f>Modell_vol30_Hotelling_table[[#This Row],[travel-cost-M]]*(40-((20-Modell_vol30_Hotelling_table[[#This Row],[xcor 1]])-(Modell_vol30_Hotelling_table[[#This Row],[xcor 2]]+20))/3)</f>
        <v>80</v>
      </c>
      <c r="AO76" s="6">
        <f t="shared" si="3"/>
        <v>-1.0999999999999899E-2</v>
      </c>
    </row>
    <row r="77" spans="1:41" x14ac:dyDescent="0.25">
      <c r="A77" s="3">
        <v>76</v>
      </c>
      <c r="B77" s="4" t="s">
        <v>21</v>
      </c>
      <c r="C77" s="4" t="s">
        <v>22</v>
      </c>
      <c r="D77" s="4" t="s">
        <v>23</v>
      </c>
      <c r="E77" s="4" t="s">
        <v>24</v>
      </c>
      <c r="F77" s="4" t="s">
        <v>25</v>
      </c>
      <c r="G77" s="3" t="b">
        <v>0</v>
      </c>
      <c r="H77" s="3" t="b">
        <v>0</v>
      </c>
      <c r="I77" s="3" t="b">
        <v>0</v>
      </c>
      <c r="J77" s="3" t="b">
        <v>0</v>
      </c>
      <c r="K77" s="3" t="b">
        <v>0</v>
      </c>
      <c r="L77" s="3">
        <v>300</v>
      </c>
      <c r="M77" s="3">
        <v>2</v>
      </c>
      <c r="N77" s="3">
        <v>0</v>
      </c>
      <c r="O77" s="3">
        <v>2</v>
      </c>
      <c r="P77" s="3">
        <v>0</v>
      </c>
      <c r="Q77" s="3">
        <v>200</v>
      </c>
      <c r="R77" s="3">
        <v>0</v>
      </c>
      <c r="S77" s="3">
        <v>1</v>
      </c>
      <c r="T77" s="3">
        <v>0</v>
      </c>
      <c r="U77" s="3" t="b">
        <v>0</v>
      </c>
      <c r="V77" s="3">
        <v>307</v>
      </c>
      <c r="W77" s="4">
        <v>1613.08</v>
      </c>
      <c r="X77" s="4">
        <v>1615.96</v>
      </c>
      <c r="Y77" s="4">
        <v>221.18</v>
      </c>
      <c r="Z77" s="4">
        <v>221.21</v>
      </c>
      <c r="AA77" s="3">
        <v>20</v>
      </c>
      <c r="AB77" s="3">
        <v>-20</v>
      </c>
      <c r="AD77" s="6">
        <f>Modell_vol30_Hotelling_table[[#This Row],[wage 1]]/AE72-1</f>
        <v>3.2110859349931964E-4</v>
      </c>
      <c r="AF77" s="6">
        <f>Modell_vol30_Hotelling_table[[#This Row],[wage 2]]/AG72-1</f>
        <v>6.6496880979616257E-4</v>
      </c>
      <c r="AH77" s="23">
        <f>Modell_vol30_Hotelling_table[[#This Row],[base-market-price]]-Modell_vol30_Hotelling_table[[#This Row],[wage 1]]</f>
        <v>78.819999999999993</v>
      </c>
      <c r="AI77" s="23">
        <f>Modell_vol30_Hotelling_table[[#This Row],[travel-cost-M]]*(40+((20-Modell_vol30_Hotelling_table[[#This Row],[xcor 1]])-(Modell_vol30_Hotelling_table[[#This Row],[xcor 2]]+20))/3)</f>
        <v>80</v>
      </c>
      <c r="AK77" s="6">
        <f t="shared" si="2"/>
        <v>-1.4750000000000041E-2</v>
      </c>
      <c r="AL77" s="23">
        <f>Modell_vol30_Hotelling_table[[#This Row],[base-market-price]]-Modell_vol30_Hotelling_table[[#This Row],[wage 2]]</f>
        <v>78.789999999999992</v>
      </c>
      <c r="AM77" s="23">
        <f>Modell_vol30_Hotelling_table[[#This Row],[travel-cost-M]]*(40-((20-Modell_vol30_Hotelling_table[[#This Row],[xcor 1]])-(Modell_vol30_Hotelling_table[[#This Row],[xcor 2]]+20))/3)</f>
        <v>80</v>
      </c>
      <c r="AO77" s="6">
        <f t="shared" si="3"/>
        <v>-1.5125000000000055E-2</v>
      </c>
    </row>
    <row r="78" spans="1:41" x14ac:dyDescent="0.25">
      <c r="A78" s="3">
        <v>77</v>
      </c>
      <c r="B78" s="4" t="s">
        <v>21</v>
      </c>
      <c r="C78" s="4" t="s">
        <v>22</v>
      </c>
      <c r="D78" s="4" t="s">
        <v>23</v>
      </c>
      <c r="E78" s="4" t="s">
        <v>24</v>
      </c>
      <c r="F78" s="4" t="s">
        <v>25</v>
      </c>
      <c r="G78" s="3" t="b">
        <v>0</v>
      </c>
      <c r="H78" s="3" t="b">
        <v>0</v>
      </c>
      <c r="I78" s="3" t="b">
        <v>0</v>
      </c>
      <c r="J78" s="3" t="b">
        <v>0</v>
      </c>
      <c r="K78" s="3" t="b">
        <v>0</v>
      </c>
      <c r="L78" s="3">
        <v>300</v>
      </c>
      <c r="M78" s="3">
        <v>2</v>
      </c>
      <c r="N78" s="3">
        <v>0</v>
      </c>
      <c r="O78" s="3">
        <v>2</v>
      </c>
      <c r="P78" s="3">
        <v>0</v>
      </c>
      <c r="Q78" s="3">
        <v>200</v>
      </c>
      <c r="R78" s="3">
        <v>0</v>
      </c>
      <c r="S78" s="3">
        <v>1</v>
      </c>
      <c r="T78" s="3">
        <v>0</v>
      </c>
      <c r="U78" s="3" t="b">
        <v>0</v>
      </c>
      <c r="V78" s="3">
        <v>251</v>
      </c>
      <c r="W78" s="4">
        <v>1587.17</v>
      </c>
      <c r="X78" s="4">
        <v>1595.7</v>
      </c>
      <c r="Y78" s="4">
        <v>221.93</v>
      </c>
      <c r="Z78" s="4">
        <v>222.69</v>
      </c>
      <c r="AA78" s="3">
        <v>20</v>
      </c>
      <c r="AB78" s="3">
        <v>-20</v>
      </c>
      <c r="AD78" s="6">
        <f>Modell_vol30_Hotelling_table[[#This Row],[wage 1]]/AE72-1</f>
        <v>3.7131007783492986E-3</v>
      </c>
      <c r="AF78" s="6">
        <f>Modell_vol30_Hotelling_table[[#This Row],[wage 2]]/AG72-1</f>
        <v>7.3598928812148579E-3</v>
      </c>
      <c r="AH78" s="23">
        <f>Modell_vol30_Hotelling_table[[#This Row],[base-market-price]]-Modell_vol30_Hotelling_table[[#This Row],[wage 1]]</f>
        <v>78.069999999999993</v>
      </c>
      <c r="AI78" s="23">
        <f>Modell_vol30_Hotelling_table[[#This Row],[travel-cost-M]]*(40+((20-Modell_vol30_Hotelling_table[[#This Row],[xcor 1]])-(Modell_vol30_Hotelling_table[[#This Row],[xcor 2]]+20))/3)</f>
        <v>80</v>
      </c>
      <c r="AK78" s="6">
        <f t="shared" si="2"/>
        <v>-2.4125000000000063E-2</v>
      </c>
      <c r="AL78" s="23">
        <f>Modell_vol30_Hotelling_table[[#This Row],[base-market-price]]-Modell_vol30_Hotelling_table[[#This Row],[wage 2]]</f>
        <v>77.31</v>
      </c>
      <c r="AM78" s="23">
        <f>Modell_vol30_Hotelling_table[[#This Row],[travel-cost-M]]*(40-((20-Modell_vol30_Hotelling_table[[#This Row],[xcor 1]])-(Modell_vol30_Hotelling_table[[#This Row],[xcor 2]]+20))/3)</f>
        <v>80</v>
      </c>
      <c r="AO78" s="6">
        <f t="shared" si="3"/>
        <v>-3.3625000000000016E-2</v>
      </c>
    </row>
    <row r="79" spans="1:41" x14ac:dyDescent="0.25">
      <c r="A79" s="3">
        <v>78</v>
      </c>
      <c r="B79" s="4" t="s">
        <v>21</v>
      </c>
      <c r="C79" s="4" t="s">
        <v>22</v>
      </c>
      <c r="D79" s="4" t="s">
        <v>23</v>
      </c>
      <c r="E79" s="4" t="s">
        <v>24</v>
      </c>
      <c r="F79" s="4" t="s">
        <v>25</v>
      </c>
      <c r="G79" s="3" t="b">
        <v>0</v>
      </c>
      <c r="H79" s="3" t="b">
        <v>0</v>
      </c>
      <c r="I79" s="3" t="b">
        <v>0</v>
      </c>
      <c r="J79" s="3" t="b">
        <v>0</v>
      </c>
      <c r="K79" s="3" t="b">
        <v>0</v>
      </c>
      <c r="L79" s="3">
        <v>300</v>
      </c>
      <c r="M79" s="3">
        <v>2</v>
      </c>
      <c r="N79" s="3">
        <v>0</v>
      </c>
      <c r="O79" s="3">
        <v>2</v>
      </c>
      <c r="P79" s="3">
        <v>0</v>
      </c>
      <c r="Q79" s="3">
        <v>200</v>
      </c>
      <c r="R79" s="3">
        <v>0</v>
      </c>
      <c r="S79" s="3">
        <v>1</v>
      </c>
      <c r="T79" s="3">
        <v>0</v>
      </c>
      <c r="U79" s="3" t="b">
        <v>0</v>
      </c>
      <c r="V79" s="3">
        <v>251</v>
      </c>
      <c r="W79" s="4">
        <v>1608.02</v>
      </c>
      <c r="X79" s="4">
        <v>1618.48</v>
      </c>
      <c r="Y79" s="4">
        <v>221.28</v>
      </c>
      <c r="Z79" s="4">
        <v>221.23</v>
      </c>
      <c r="AA79" s="3">
        <v>20</v>
      </c>
      <c r="AB79" s="3">
        <v>-20</v>
      </c>
      <c r="AD79" s="6">
        <f>Modell_vol30_Hotelling_table[[#This Row],[wage 1]]/AE72-1</f>
        <v>7.733742181459391E-4</v>
      </c>
      <c r="AF79" s="6">
        <f>Modell_vol30_Hotelling_table[[#This Row],[wage 2]]/AG72-1</f>
        <v>7.5544075670719302E-4</v>
      </c>
      <c r="AH79" s="23">
        <f>Modell_vol30_Hotelling_table[[#This Row],[base-market-price]]-Modell_vol30_Hotelling_table[[#This Row],[wage 1]]</f>
        <v>78.72</v>
      </c>
      <c r="AI79" s="23">
        <f>Modell_vol30_Hotelling_table[[#This Row],[travel-cost-M]]*(40+((20-Modell_vol30_Hotelling_table[[#This Row],[xcor 1]])-(Modell_vol30_Hotelling_table[[#This Row],[xcor 2]]+20))/3)</f>
        <v>80</v>
      </c>
      <c r="AK79" s="6">
        <f t="shared" si="2"/>
        <v>-1.6000000000000014E-2</v>
      </c>
      <c r="AL79" s="23">
        <f>Modell_vol30_Hotelling_table[[#This Row],[base-market-price]]-Modell_vol30_Hotelling_table[[#This Row],[wage 2]]</f>
        <v>78.77000000000001</v>
      </c>
      <c r="AM79" s="23">
        <f>Modell_vol30_Hotelling_table[[#This Row],[travel-cost-M]]*(40-((20-Modell_vol30_Hotelling_table[[#This Row],[xcor 1]])-(Modell_vol30_Hotelling_table[[#This Row],[xcor 2]]+20))/3)</f>
        <v>80</v>
      </c>
      <c r="AO79" s="6">
        <f t="shared" si="3"/>
        <v>-1.5374999999999917E-2</v>
      </c>
    </row>
    <row r="80" spans="1:41" x14ac:dyDescent="0.25">
      <c r="A80" s="3">
        <v>79</v>
      </c>
      <c r="B80" s="4" t="s">
        <v>21</v>
      </c>
      <c r="C80" s="4" t="s">
        <v>22</v>
      </c>
      <c r="D80" s="4" t="s">
        <v>23</v>
      </c>
      <c r="E80" s="4" t="s">
        <v>24</v>
      </c>
      <c r="F80" s="4" t="s">
        <v>25</v>
      </c>
      <c r="G80" s="3" t="b">
        <v>0</v>
      </c>
      <c r="H80" s="3" t="b">
        <v>0</v>
      </c>
      <c r="I80" s="3" t="b">
        <v>0</v>
      </c>
      <c r="J80" s="3" t="b">
        <v>0</v>
      </c>
      <c r="K80" s="3" t="b">
        <v>0</v>
      </c>
      <c r="L80" s="3">
        <v>300</v>
      </c>
      <c r="M80" s="3">
        <v>2</v>
      </c>
      <c r="N80" s="3">
        <v>0</v>
      </c>
      <c r="O80" s="3">
        <v>2</v>
      </c>
      <c r="P80" s="3">
        <v>0</v>
      </c>
      <c r="Q80" s="3">
        <v>200</v>
      </c>
      <c r="R80" s="3">
        <v>0</v>
      </c>
      <c r="S80" s="3">
        <v>1</v>
      </c>
      <c r="T80" s="3">
        <v>0</v>
      </c>
      <c r="U80" s="3" t="b">
        <v>0</v>
      </c>
      <c r="V80" s="3">
        <v>251</v>
      </c>
      <c r="W80" s="4">
        <v>1623.79</v>
      </c>
      <c r="X80" s="4">
        <v>1620.05</v>
      </c>
      <c r="Y80" s="4">
        <v>221.02</v>
      </c>
      <c r="Z80" s="4">
        <v>220.65</v>
      </c>
      <c r="AA80" s="3">
        <v>20</v>
      </c>
      <c r="AB80" s="3">
        <v>-20</v>
      </c>
      <c r="AD80" s="6">
        <f>Modell_vol30_Hotelling_table[[#This Row],[wage 1]]/AE72-1</f>
        <v>-4.0251640593536031E-4</v>
      </c>
      <c r="AF80" s="6">
        <f>Modell_vol30_Hotelling_table[[#This Row],[wage 2]]/AG72-1</f>
        <v>-1.868245703713467E-3</v>
      </c>
      <c r="AH80" s="23">
        <f>Modell_vol30_Hotelling_table[[#This Row],[base-market-price]]-Modell_vol30_Hotelling_table[[#This Row],[wage 1]]</f>
        <v>78.97999999999999</v>
      </c>
      <c r="AI80" s="23">
        <f>Modell_vol30_Hotelling_table[[#This Row],[travel-cost-M]]*(40+((20-Modell_vol30_Hotelling_table[[#This Row],[xcor 1]])-(Modell_vol30_Hotelling_table[[#This Row],[xcor 2]]+20))/3)</f>
        <v>80</v>
      </c>
      <c r="AK80" s="6">
        <f t="shared" si="2"/>
        <v>-1.275000000000015E-2</v>
      </c>
      <c r="AL80" s="23">
        <f>Modell_vol30_Hotelling_table[[#This Row],[base-market-price]]-Modell_vol30_Hotelling_table[[#This Row],[wage 2]]</f>
        <v>79.349999999999994</v>
      </c>
      <c r="AM80" s="23">
        <f>Modell_vol30_Hotelling_table[[#This Row],[travel-cost-M]]*(40-((20-Modell_vol30_Hotelling_table[[#This Row],[xcor 1]])-(Modell_vol30_Hotelling_table[[#This Row],[xcor 2]]+20))/3)</f>
        <v>80</v>
      </c>
      <c r="AO80" s="6">
        <f t="shared" si="3"/>
        <v>-8.1250000000000488E-3</v>
      </c>
    </row>
    <row r="81" spans="1:41" x14ac:dyDescent="0.25">
      <c r="A81" s="3">
        <v>80</v>
      </c>
      <c r="B81" s="4" t="s">
        <v>21</v>
      </c>
      <c r="C81" s="4" t="s">
        <v>22</v>
      </c>
      <c r="D81" s="4" t="s">
        <v>23</v>
      </c>
      <c r="E81" s="4" t="s">
        <v>24</v>
      </c>
      <c r="F81" s="4" t="s">
        <v>25</v>
      </c>
      <c r="G81" s="3" t="b">
        <v>0</v>
      </c>
      <c r="H81" s="3" t="b">
        <v>0</v>
      </c>
      <c r="I81" s="3" t="b">
        <v>0</v>
      </c>
      <c r="J81" s="3" t="b">
        <v>0</v>
      </c>
      <c r="K81" s="3" t="b">
        <v>0</v>
      </c>
      <c r="L81" s="3">
        <v>300</v>
      </c>
      <c r="M81" s="3">
        <v>2</v>
      </c>
      <c r="N81" s="3">
        <v>0</v>
      </c>
      <c r="O81" s="3">
        <v>2</v>
      </c>
      <c r="P81" s="3">
        <v>0</v>
      </c>
      <c r="Q81" s="3">
        <v>200</v>
      </c>
      <c r="R81" s="3">
        <v>0</v>
      </c>
      <c r="S81" s="3">
        <v>1</v>
      </c>
      <c r="T81" s="3">
        <v>0</v>
      </c>
      <c r="U81" s="3" t="b">
        <v>0</v>
      </c>
      <c r="V81" s="3">
        <v>251</v>
      </c>
      <c r="W81" s="4">
        <v>1627.2</v>
      </c>
      <c r="X81" s="4">
        <v>1614.34</v>
      </c>
      <c r="Y81" s="4">
        <v>221.19</v>
      </c>
      <c r="Z81" s="4">
        <v>220.61</v>
      </c>
      <c r="AA81" s="3">
        <v>20</v>
      </c>
      <c r="AB81" s="3">
        <v>-20</v>
      </c>
      <c r="AD81" s="6">
        <f>Modell_vol30_Hotelling_table[[#This Row],[wage 1]]/AE72-1</f>
        <v>3.6633515596395938E-4</v>
      </c>
      <c r="AF81" s="6">
        <f>Modell_vol30_Hotelling_table[[#This Row],[wage 2]]/AG72-1</f>
        <v>-2.0491895975355279E-3</v>
      </c>
      <c r="AH81" s="23">
        <f>Modell_vol30_Hotelling_table[[#This Row],[base-market-price]]-Modell_vol30_Hotelling_table[[#This Row],[wage 1]]</f>
        <v>78.81</v>
      </c>
      <c r="AI81" s="23">
        <f>Modell_vol30_Hotelling_table[[#This Row],[travel-cost-M]]*(40+((20-Modell_vol30_Hotelling_table[[#This Row],[xcor 1]])-(Modell_vol30_Hotelling_table[[#This Row],[xcor 2]]+20))/3)</f>
        <v>80</v>
      </c>
      <c r="AK81" s="6">
        <f t="shared" si="2"/>
        <v>-1.4874999999999972E-2</v>
      </c>
      <c r="AL81" s="23">
        <f>Modell_vol30_Hotelling_table[[#This Row],[base-market-price]]-Modell_vol30_Hotelling_table[[#This Row],[wage 2]]</f>
        <v>79.389999999999986</v>
      </c>
      <c r="AM81" s="23">
        <f>Modell_vol30_Hotelling_table[[#This Row],[travel-cost-M]]*(40-((20-Modell_vol30_Hotelling_table[[#This Row],[xcor 1]])-(Modell_vol30_Hotelling_table[[#This Row],[xcor 2]]+20))/3)</f>
        <v>80</v>
      </c>
      <c r="AO81" s="6">
        <f t="shared" si="3"/>
        <v>-7.6250000000002149E-3</v>
      </c>
    </row>
    <row r="82" spans="1:41" x14ac:dyDescent="0.25">
      <c r="A82" s="1">
        <v>81</v>
      </c>
      <c r="B82" s="2" t="s">
        <v>21</v>
      </c>
      <c r="C82" s="2" t="s">
        <v>22</v>
      </c>
      <c r="D82" s="2" t="s">
        <v>23</v>
      </c>
      <c r="E82" s="10" t="s">
        <v>26</v>
      </c>
      <c r="F82" s="2" t="s">
        <v>25</v>
      </c>
      <c r="G82" s="1" t="b">
        <v>0</v>
      </c>
      <c r="H82" s="1" t="b">
        <v>0</v>
      </c>
      <c r="I82" s="1" t="b">
        <v>0</v>
      </c>
      <c r="J82" s="1" t="b">
        <v>0</v>
      </c>
      <c r="K82" s="1" t="b">
        <v>0</v>
      </c>
      <c r="L82" s="1">
        <v>150</v>
      </c>
      <c r="M82" s="1">
        <v>2</v>
      </c>
      <c r="N82" s="1">
        <v>0</v>
      </c>
      <c r="O82" s="1">
        <v>1</v>
      </c>
      <c r="P82" s="1">
        <v>0</v>
      </c>
      <c r="Q82" s="1">
        <v>100</v>
      </c>
      <c r="R82" s="1">
        <v>0</v>
      </c>
      <c r="S82" s="1">
        <v>1</v>
      </c>
      <c r="T82" s="1">
        <v>0</v>
      </c>
      <c r="U82" s="1" t="b">
        <v>0</v>
      </c>
      <c r="V82" s="1">
        <v>251</v>
      </c>
      <c r="W82" s="2">
        <v>42</v>
      </c>
      <c r="X82" s="2">
        <v>40</v>
      </c>
      <c r="Y82" s="2">
        <v>148</v>
      </c>
      <c r="Z82" s="2">
        <v>148</v>
      </c>
      <c r="AA82" s="1">
        <v>0</v>
      </c>
      <c r="AB82" s="1">
        <v>1</v>
      </c>
      <c r="AD82" s="6">
        <f>Modell_vol30_Hotelling_table[[#This Row],[wage 1]]/AE82-1</f>
        <v>0</v>
      </c>
      <c r="AE82">
        <f>AVERAGE(Y82:Y91)</f>
        <v>148</v>
      </c>
      <c r="AF82" s="6">
        <f>Modell_vol30_Hotelling_table[[#This Row],[wage 2]]/AG82-1</f>
        <v>0</v>
      </c>
      <c r="AG82">
        <f>AVERAGE(Z82:Z91)</f>
        <v>148</v>
      </c>
      <c r="AH82" s="23">
        <f>Modell_vol30_Hotelling_table[[#This Row],[base-market-price]]-Modell_vol30_Hotelling_table[[#This Row],[wage 1]]</f>
        <v>2</v>
      </c>
      <c r="AI82" s="23">
        <f>Modell_vol30_Hotelling_table[[#This Row],[travel-cost-M]]*(40+((20-Modell_vol30_Hotelling_table[[#This Row],[xcor 1]])-(Modell_vol30_Hotelling_table[[#This Row],[xcor 2]]+20))/3)</f>
        <v>39.666666666666664</v>
      </c>
      <c r="AJ82">
        <f>AVERAGE(AH82:AH91)</f>
        <v>2</v>
      </c>
      <c r="AK82" s="6">
        <f t="shared" si="2"/>
        <v>-0.94957983193277307</v>
      </c>
      <c r="AL82" s="23">
        <f>Modell_vol30_Hotelling_table[[#This Row],[base-market-price]]-Modell_vol30_Hotelling_table[[#This Row],[wage 2]]</f>
        <v>2</v>
      </c>
      <c r="AM82" s="23">
        <f>Modell_vol30_Hotelling_table[[#This Row],[travel-cost-M]]*(40-((20-Modell_vol30_Hotelling_table[[#This Row],[xcor 1]])-(Modell_vol30_Hotelling_table[[#This Row],[xcor 2]]+20))/3)</f>
        <v>40.333333333333336</v>
      </c>
      <c r="AN82">
        <f>AVERAGE(AL82:AL91)</f>
        <v>2</v>
      </c>
      <c r="AO82" s="6">
        <f t="shared" si="3"/>
        <v>-0.95041322314049592</v>
      </c>
    </row>
    <row r="83" spans="1:41" x14ac:dyDescent="0.25">
      <c r="A83" s="1">
        <v>82</v>
      </c>
      <c r="B83" s="2" t="s">
        <v>21</v>
      </c>
      <c r="C83" s="2" t="s">
        <v>22</v>
      </c>
      <c r="D83" s="2" t="s">
        <v>23</v>
      </c>
      <c r="E83" s="10" t="s">
        <v>26</v>
      </c>
      <c r="F83" s="2" t="s">
        <v>25</v>
      </c>
      <c r="G83" s="1" t="b">
        <v>0</v>
      </c>
      <c r="H83" s="1" t="b">
        <v>0</v>
      </c>
      <c r="I83" s="1" t="b">
        <v>0</v>
      </c>
      <c r="J83" s="1" t="b">
        <v>0</v>
      </c>
      <c r="K83" s="1" t="b">
        <v>0</v>
      </c>
      <c r="L83" s="1">
        <v>150</v>
      </c>
      <c r="M83" s="1">
        <v>2</v>
      </c>
      <c r="N83" s="1">
        <v>0</v>
      </c>
      <c r="O83" s="1">
        <v>1</v>
      </c>
      <c r="P83" s="1">
        <v>0</v>
      </c>
      <c r="Q83" s="1">
        <v>100</v>
      </c>
      <c r="R83" s="1">
        <v>0</v>
      </c>
      <c r="S83" s="1">
        <v>1</v>
      </c>
      <c r="T83" s="1">
        <v>0</v>
      </c>
      <c r="U83" s="1" t="b">
        <v>0</v>
      </c>
      <c r="V83" s="1">
        <v>251</v>
      </c>
      <c r="W83" s="2">
        <v>42</v>
      </c>
      <c r="X83" s="2">
        <v>40</v>
      </c>
      <c r="Y83" s="2">
        <v>148</v>
      </c>
      <c r="Z83" s="2">
        <v>148</v>
      </c>
      <c r="AA83" s="1">
        <v>0</v>
      </c>
      <c r="AB83" s="1">
        <v>1</v>
      </c>
      <c r="AD83" s="6">
        <f>Modell_vol30_Hotelling_table[[#This Row],[wage 1]]/AE82-1</f>
        <v>0</v>
      </c>
      <c r="AF83" s="6">
        <f>Modell_vol30_Hotelling_table[[#This Row],[wage 2]]/AG82-1</f>
        <v>0</v>
      </c>
      <c r="AH83" s="23">
        <f>Modell_vol30_Hotelling_table[[#This Row],[base-market-price]]-Modell_vol30_Hotelling_table[[#This Row],[wage 1]]</f>
        <v>2</v>
      </c>
      <c r="AI83" s="23">
        <f>Modell_vol30_Hotelling_table[[#This Row],[travel-cost-M]]*(40+((20-Modell_vol30_Hotelling_table[[#This Row],[xcor 1]])-(Modell_vol30_Hotelling_table[[#This Row],[xcor 2]]+20))/3)</f>
        <v>39.666666666666664</v>
      </c>
      <c r="AK83" s="6">
        <f t="shared" si="2"/>
        <v>-0.94957983193277307</v>
      </c>
      <c r="AL83" s="23">
        <f>Modell_vol30_Hotelling_table[[#This Row],[base-market-price]]-Modell_vol30_Hotelling_table[[#This Row],[wage 2]]</f>
        <v>2</v>
      </c>
      <c r="AM83" s="23">
        <f>Modell_vol30_Hotelling_table[[#This Row],[travel-cost-M]]*(40-((20-Modell_vol30_Hotelling_table[[#This Row],[xcor 1]])-(Modell_vol30_Hotelling_table[[#This Row],[xcor 2]]+20))/3)</f>
        <v>40.333333333333336</v>
      </c>
      <c r="AO83" s="6">
        <f t="shared" si="3"/>
        <v>-0.95041322314049592</v>
      </c>
    </row>
    <row r="84" spans="1:41" x14ac:dyDescent="0.25">
      <c r="A84" s="1">
        <v>83</v>
      </c>
      <c r="B84" s="2" t="s">
        <v>21</v>
      </c>
      <c r="C84" s="2" t="s">
        <v>22</v>
      </c>
      <c r="D84" s="2" t="s">
        <v>23</v>
      </c>
      <c r="E84" s="10" t="s">
        <v>26</v>
      </c>
      <c r="F84" s="2" t="s">
        <v>25</v>
      </c>
      <c r="G84" s="1" t="b">
        <v>0</v>
      </c>
      <c r="H84" s="1" t="b">
        <v>0</v>
      </c>
      <c r="I84" s="1" t="b">
        <v>0</v>
      </c>
      <c r="J84" s="1" t="b">
        <v>0</v>
      </c>
      <c r="K84" s="1" t="b">
        <v>0</v>
      </c>
      <c r="L84" s="1">
        <v>150</v>
      </c>
      <c r="M84" s="1">
        <v>2</v>
      </c>
      <c r="N84" s="1">
        <v>0</v>
      </c>
      <c r="O84" s="1">
        <v>1</v>
      </c>
      <c r="P84" s="1">
        <v>0</v>
      </c>
      <c r="Q84" s="1">
        <v>100</v>
      </c>
      <c r="R84" s="1">
        <v>0</v>
      </c>
      <c r="S84" s="1">
        <v>1</v>
      </c>
      <c r="T84" s="1">
        <v>0</v>
      </c>
      <c r="U84" s="1" t="b">
        <v>0</v>
      </c>
      <c r="V84" s="1">
        <v>251</v>
      </c>
      <c r="W84" s="2">
        <v>42</v>
      </c>
      <c r="X84" s="2">
        <v>40</v>
      </c>
      <c r="Y84" s="2">
        <v>148</v>
      </c>
      <c r="Z84" s="2">
        <v>148</v>
      </c>
      <c r="AA84" s="1">
        <v>0</v>
      </c>
      <c r="AB84" s="1">
        <v>1</v>
      </c>
      <c r="AD84" s="6">
        <f>Modell_vol30_Hotelling_table[[#This Row],[wage 1]]/AE82-1</f>
        <v>0</v>
      </c>
      <c r="AF84" s="6">
        <f>Modell_vol30_Hotelling_table[[#This Row],[wage 2]]/AG82-1</f>
        <v>0</v>
      </c>
      <c r="AH84" s="23">
        <f>Modell_vol30_Hotelling_table[[#This Row],[base-market-price]]-Modell_vol30_Hotelling_table[[#This Row],[wage 1]]</f>
        <v>2</v>
      </c>
      <c r="AI84" s="23">
        <f>Modell_vol30_Hotelling_table[[#This Row],[travel-cost-M]]*(40+((20-Modell_vol30_Hotelling_table[[#This Row],[xcor 1]])-(Modell_vol30_Hotelling_table[[#This Row],[xcor 2]]+20))/3)</f>
        <v>39.666666666666664</v>
      </c>
      <c r="AK84" s="6">
        <f t="shared" si="2"/>
        <v>-0.94957983193277307</v>
      </c>
      <c r="AL84" s="23">
        <f>Modell_vol30_Hotelling_table[[#This Row],[base-market-price]]-Modell_vol30_Hotelling_table[[#This Row],[wage 2]]</f>
        <v>2</v>
      </c>
      <c r="AM84" s="23">
        <f>Modell_vol30_Hotelling_table[[#This Row],[travel-cost-M]]*(40-((20-Modell_vol30_Hotelling_table[[#This Row],[xcor 1]])-(Modell_vol30_Hotelling_table[[#This Row],[xcor 2]]+20))/3)</f>
        <v>40.333333333333336</v>
      </c>
      <c r="AO84" s="6">
        <f t="shared" si="3"/>
        <v>-0.95041322314049592</v>
      </c>
    </row>
    <row r="85" spans="1:41" x14ac:dyDescent="0.25">
      <c r="A85" s="1">
        <v>84</v>
      </c>
      <c r="B85" s="2" t="s">
        <v>21</v>
      </c>
      <c r="C85" s="2" t="s">
        <v>22</v>
      </c>
      <c r="D85" s="2" t="s">
        <v>23</v>
      </c>
      <c r="E85" s="10" t="s">
        <v>26</v>
      </c>
      <c r="F85" s="2" t="s">
        <v>25</v>
      </c>
      <c r="G85" s="1" t="b">
        <v>0</v>
      </c>
      <c r="H85" s="1" t="b">
        <v>0</v>
      </c>
      <c r="I85" s="1" t="b">
        <v>0</v>
      </c>
      <c r="J85" s="1" t="b">
        <v>0</v>
      </c>
      <c r="K85" s="1" t="b">
        <v>0</v>
      </c>
      <c r="L85" s="1">
        <v>150</v>
      </c>
      <c r="M85" s="1">
        <v>2</v>
      </c>
      <c r="N85" s="1">
        <v>0</v>
      </c>
      <c r="O85" s="1">
        <v>1</v>
      </c>
      <c r="P85" s="1">
        <v>0</v>
      </c>
      <c r="Q85" s="1">
        <v>100</v>
      </c>
      <c r="R85" s="1">
        <v>0</v>
      </c>
      <c r="S85" s="1">
        <v>1</v>
      </c>
      <c r="T85" s="1">
        <v>0</v>
      </c>
      <c r="U85" s="1" t="b">
        <v>0</v>
      </c>
      <c r="V85" s="1">
        <v>251</v>
      </c>
      <c r="W85" s="2">
        <v>42</v>
      </c>
      <c r="X85" s="2">
        <v>40</v>
      </c>
      <c r="Y85" s="2">
        <v>148</v>
      </c>
      <c r="Z85" s="2">
        <v>148</v>
      </c>
      <c r="AA85" s="1">
        <v>0</v>
      </c>
      <c r="AB85" s="1">
        <v>1</v>
      </c>
      <c r="AD85" s="6">
        <f>Modell_vol30_Hotelling_table[[#This Row],[wage 1]]/AE82-1</f>
        <v>0</v>
      </c>
      <c r="AF85" s="6">
        <f>Modell_vol30_Hotelling_table[[#This Row],[wage 2]]/AG82-1</f>
        <v>0</v>
      </c>
      <c r="AH85" s="23">
        <f>Modell_vol30_Hotelling_table[[#This Row],[base-market-price]]-Modell_vol30_Hotelling_table[[#This Row],[wage 1]]</f>
        <v>2</v>
      </c>
      <c r="AI85" s="23">
        <f>Modell_vol30_Hotelling_table[[#This Row],[travel-cost-M]]*(40+((20-Modell_vol30_Hotelling_table[[#This Row],[xcor 1]])-(Modell_vol30_Hotelling_table[[#This Row],[xcor 2]]+20))/3)</f>
        <v>39.666666666666664</v>
      </c>
      <c r="AK85" s="6">
        <f t="shared" si="2"/>
        <v>-0.94957983193277307</v>
      </c>
      <c r="AL85" s="23">
        <f>Modell_vol30_Hotelling_table[[#This Row],[base-market-price]]-Modell_vol30_Hotelling_table[[#This Row],[wage 2]]</f>
        <v>2</v>
      </c>
      <c r="AM85" s="23">
        <f>Modell_vol30_Hotelling_table[[#This Row],[travel-cost-M]]*(40-((20-Modell_vol30_Hotelling_table[[#This Row],[xcor 1]])-(Modell_vol30_Hotelling_table[[#This Row],[xcor 2]]+20))/3)</f>
        <v>40.333333333333336</v>
      </c>
      <c r="AO85" s="6">
        <f t="shared" si="3"/>
        <v>-0.95041322314049592</v>
      </c>
    </row>
    <row r="86" spans="1:41" x14ac:dyDescent="0.25">
      <c r="A86" s="1">
        <v>85</v>
      </c>
      <c r="B86" s="2" t="s">
        <v>21</v>
      </c>
      <c r="C86" s="2" t="s">
        <v>22</v>
      </c>
      <c r="D86" s="2" t="s">
        <v>23</v>
      </c>
      <c r="E86" s="10" t="s">
        <v>26</v>
      </c>
      <c r="F86" s="2" t="s">
        <v>25</v>
      </c>
      <c r="G86" s="1" t="b">
        <v>0</v>
      </c>
      <c r="H86" s="1" t="b">
        <v>0</v>
      </c>
      <c r="I86" s="1" t="b">
        <v>0</v>
      </c>
      <c r="J86" s="1" t="b">
        <v>0</v>
      </c>
      <c r="K86" s="1" t="b">
        <v>0</v>
      </c>
      <c r="L86" s="1">
        <v>150</v>
      </c>
      <c r="M86" s="1">
        <v>2</v>
      </c>
      <c r="N86" s="1">
        <v>0</v>
      </c>
      <c r="O86" s="1">
        <v>1</v>
      </c>
      <c r="P86" s="1">
        <v>0</v>
      </c>
      <c r="Q86" s="1">
        <v>100</v>
      </c>
      <c r="R86" s="1">
        <v>0</v>
      </c>
      <c r="S86" s="1">
        <v>1</v>
      </c>
      <c r="T86" s="1">
        <v>0</v>
      </c>
      <c r="U86" s="1" t="b">
        <v>0</v>
      </c>
      <c r="V86" s="1">
        <v>251</v>
      </c>
      <c r="W86" s="2">
        <v>42</v>
      </c>
      <c r="X86" s="2">
        <v>40</v>
      </c>
      <c r="Y86" s="2">
        <v>148</v>
      </c>
      <c r="Z86" s="2">
        <v>148</v>
      </c>
      <c r="AA86" s="1">
        <v>0</v>
      </c>
      <c r="AB86" s="1">
        <v>1</v>
      </c>
      <c r="AD86" s="6">
        <f>Modell_vol30_Hotelling_table[[#This Row],[wage 1]]/AE82-1</f>
        <v>0</v>
      </c>
      <c r="AF86" s="6">
        <f>Modell_vol30_Hotelling_table[[#This Row],[wage 2]]/AG82-1</f>
        <v>0</v>
      </c>
      <c r="AH86" s="23">
        <f>Modell_vol30_Hotelling_table[[#This Row],[base-market-price]]-Modell_vol30_Hotelling_table[[#This Row],[wage 1]]</f>
        <v>2</v>
      </c>
      <c r="AI86" s="23">
        <f>Modell_vol30_Hotelling_table[[#This Row],[travel-cost-M]]*(40+((20-Modell_vol30_Hotelling_table[[#This Row],[xcor 1]])-(Modell_vol30_Hotelling_table[[#This Row],[xcor 2]]+20))/3)</f>
        <v>39.666666666666664</v>
      </c>
      <c r="AK86" s="6">
        <f t="shared" si="2"/>
        <v>-0.94957983193277307</v>
      </c>
      <c r="AL86" s="23">
        <f>Modell_vol30_Hotelling_table[[#This Row],[base-market-price]]-Modell_vol30_Hotelling_table[[#This Row],[wage 2]]</f>
        <v>2</v>
      </c>
      <c r="AM86" s="23">
        <f>Modell_vol30_Hotelling_table[[#This Row],[travel-cost-M]]*(40-((20-Modell_vol30_Hotelling_table[[#This Row],[xcor 1]])-(Modell_vol30_Hotelling_table[[#This Row],[xcor 2]]+20))/3)</f>
        <v>40.333333333333336</v>
      </c>
      <c r="AO86" s="6">
        <f t="shared" si="3"/>
        <v>-0.95041322314049592</v>
      </c>
    </row>
    <row r="87" spans="1:41" x14ac:dyDescent="0.25">
      <c r="A87" s="1">
        <v>86</v>
      </c>
      <c r="B87" s="2" t="s">
        <v>21</v>
      </c>
      <c r="C87" s="2" t="s">
        <v>22</v>
      </c>
      <c r="D87" s="2" t="s">
        <v>23</v>
      </c>
      <c r="E87" s="10" t="s">
        <v>26</v>
      </c>
      <c r="F87" s="2" t="s">
        <v>25</v>
      </c>
      <c r="G87" s="1" t="b">
        <v>0</v>
      </c>
      <c r="H87" s="1" t="b">
        <v>0</v>
      </c>
      <c r="I87" s="1" t="b">
        <v>0</v>
      </c>
      <c r="J87" s="1" t="b">
        <v>0</v>
      </c>
      <c r="K87" s="1" t="b">
        <v>0</v>
      </c>
      <c r="L87" s="1">
        <v>150</v>
      </c>
      <c r="M87" s="1">
        <v>2</v>
      </c>
      <c r="N87" s="1">
        <v>0</v>
      </c>
      <c r="O87" s="1">
        <v>1</v>
      </c>
      <c r="P87" s="1">
        <v>0</v>
      </c>
      <c r="Q87" s="1">
        <v>100</v>
      </c>
      <c r="R87" s="1">
        <v>0</v>
      </c>
      <c r="S87" s="1">
        <v>1</v>
      </c>
      <c r="T87" s="1">
        <v>0</v>
      </c>
      <c r="U87" s="1" t="b">
        <v>0</v>
      </c>
      <c r="V87" s="1">
        <v>251</v>
      </c>
      <c r="W87" s="2">
        <v>42</v>
      </c>
      <c r="X87" s="2">
        <v>40</v>
      </c>
      <c r="Y87" s="2">
        <v>148</v>
      </c>
      <c r="Z87" s="2">
        <v>148</v>
      </c>
      <c r="AA87" s="1">
        <v>0</v>
      </c>
      <c r="AB87" s="1">
        <v>1</v>
      </c>
      <c r="AD87" s="6">
        <f>Modell_vol30_Hotelling_table[[#This Row],[wage 1]]/AE82-1</f>
        <v>0</v>
      </c>
      <c r="AF87" s="6">
        <f>Modell_vol30_Hotelling_table[[#This Row],[wage 2]]/AG82-1</f>
        <v>0</v>
      </c>
      <c r="AH87" s="23">
        <f>Modell_vol30_Hotelling_table[[#This Row],[base-market-price]]-Modell_vol30_Hotelling_table[[#This Row],[wage 1]]</f>
        <v>2</v>
      </c>
      <c r="AI87" s="23">
        <f>Modell_vol30_Hotelling_table[[#This Row],[travel-cost-M]]*(40+((20-Modell_vol30_Hotelling_table[[#This Row],[xcor 1]])-(Modell_vol30_Hotelling_table[[#This Row],[xcor 2]]+20))/3)</f>
        <v>39.666666666666664</v>
      </c>
      <c r="AK87" s="6">
        <f t="shared" si="2"/>
        <v>-0.94957983193277307</v>
      </c>
      <c r="AL87" s="23">
        <f>Modell_vol30_Hotelling_table[[#This Row],[base-market-price]]-Modell_vol30_Hotelling_table[[#This Row],[wage 2]]</f>
        <v>2</v>
      </c>
      <c r="AM87" s="23">
        <f>Modell_vol30_Hotelling_table[[#This Row],[travel-cost-M]]*(40-((20-Modell_vol30_Hotelling_table[[#This Row],[xcor 1]])-(Modell_vol30_Hotelling_table[[#This Row],[xcor 2]]+20))/3)</f>
        <v>40.333333333333336</v>
      </c>
      <c r="AO87" s="6">
        <f t="shared" si="3"/>
        <v>-0.95041322314049592</v>
      </c>
    </row>
    <row r="88" spans="1:41" x14ac:dyDescent="0.25">
      <c r="A88" s="1">
        <v>87</v>
      </c>
      <c r="B88" s="2" t="s">
        <v>21</v>
      </c>
      <c r="C88" s="2" t="s">
        <v>22</v>
      </c>
      <c r="D88" s="2" t="s">
        <v>23</v>
      </c>
      <c r="E88" s="10" t="s">
        <v>26</v>
      </c>
      <c r="F88" s="2" t="s">
        <v>25</v>
      </c>
      <c r="G88" s="1" t="b">
        <v>0</v>
      </c>
      <c r="H88" s="1" t="b">
        <v>0</v>
      </c>
      <c r="I88" s="1" t="b">
        <v>0</v>
      </c>
      <c r="J88" s="1" t="b">
        <v>0</v>
      </c>
      <c r="K88" s="1" t="b">
        <v>0</v>
      </c>
      <c r="L88" s="1">
        <v>150</v>
      </c>
      <c r="M88" s="1">
        <v>2</v>
      </c>
      <c r="N88" s="1">
        <v>0</v>
      </c>
      <c r="O88" s="1">
        <v>1</v>
      </c>
      <c r="P88" s="1">
        <v>0</v>
      </c>
      <c r="Q88" s="1">
        <v>100</v>
      </c>
      <c r="R88" s="1">
        <v>0</v>
      </c>
      <c r="S88" s="1">
        <v>1</v>
      </c>
      <c r="T88" s="1">
        <v>0</v>
      </c>
      <c r="U88" s="1" t="b">
        <v>0</v>
      </c>
      <c r="V88" s="1">
        <v>251</v>
      </c>
      <c r="W88" s="2">
        <v>42</v>
      </c>
      <c r="X88" s="2">
        <v>40</v>
      </c>
      <c r="Y88" s="2">
        <v>148</v>
      </c>
      <c r="Z88" s="2">
        <v>148</v>
      </c>
      <c r="AA88" s="1">
        <v>0</v>
      </c>
      <c r="AB88" s="1">
        <v>1</v>
      </c>
      <c r="AD88" s="6">
        <f>Modell_vol30_Hotelling_table[[#This Row],[wage 1]]/AE82-1</f>
        <v>0</v>
      </c>
      <c r="AF88" s="6">
        <f>Modell_vol30_Hotelling_table[[#This Row],[wage 2]]/AG82-1</f>
        <v>0</v>
      </c>
      <c r="AH88" s="23">
        <f>Modell_vol30_Hotelling_table[[#This Row],[base-market-price]]-Modell_vol30_Hotelling_table[[#This Row],[wage 1]]</f>
        <v>2</v>
      </c>
      <c r="AI88" s="23">
        <f>Modell_vol30_Hotelling_table[[#This Row],[travel-cost-M]]*(40+((20-Modell_vol30_Hotelling_table[[#This Row],[xcor 1]])-(Modell_vol30_Hotelling_table[[#This Row],[xcor 2]]+20))/3)</f>
        <v>39.666666666666664</v>
      </c>
      <c r="AK88" s="6">
        <f t="shared" si="2"/>
        <v>-0.94957983193277307</v>
      </c>
      <c r="AL88" s="23">
        <f>Modell_vol30_Hotelling_table[[#This Row],[base-market-price]]-Modell_vol30_Hotelling_table[[#This Row],[wage 2]]</f>
        <v>2</v>
      </c>
      <c r="AM88" s="23">
        <f>Modell_vol30_Hotelling_table[[#This Row],[travel-cost-M]]*(40-((20-Modell_vol30_Hotelling_table[[#This Row],[xcor 1]])-(Modell_vol30_Hotelling_table[[#This Row],[xcor 2]]+20))/3)</f>
        <v>40.333333333333336</v>
      </c>
      <c r="AO88" s="6">
        <f t="shared" si="3"/>
        <v>-0.95041322314049592</v>
      </c>
    </row>
    <row r="89" spans="1:41" x14ac:dyDescent="0.25">
      <c r="A89" s="1">
        <v>88</v>
      </c>
      <c r="B89" s="2" t="s">
        <v>21</v>
      </c>
      <c r="C89" s="2" t="s">
        <v>22</v>
      </c>
      <c r="D89" s="2" t="s">
        <v>23</v>
      </c>
      <c r="E89" s="10" t="s">
        <v>26</v>
      </c>
      <c r="F89" s="2" t="s">
        <v>25</v>
      </c>
      <c r="G89" s="1" t="b">
        <v>0</v>
      </c>
      <c r="H89" s="1" t="b">
        <v>0</v>
      </c>
      <c r="I89" s="1" t="b">
        <v>0</v>
      </c>
      <c r="J89" s="1" t="b">
        <v>0</v>
      </c>
      <c r="K89" s="1" t="b">
        <v>0</v>
      </c>
      <c r="L89" s="1">
        <v>150</v>
      </c>
      <c r="M89" s="1">
        <v>2</v>
      </c>
      <c r="N89" s="1">
        <v>0</v>
      </c>
      <c r="O89" s="1">
        <v>1</v>
      </c>
      <c r="P89" s="1">
        <v>0</v>
      </c>
      <c r="Q89" s="1">
        <v>100</v>
      </c>
      <c r="R89" s="1">
        <v>0</v>
      </c>
      <c r="S89" s="1">
        <v>1</v>
      </c>
      <c r="T89" s="1">
        <v>0</v>
      </c>
      <c r="U89" s="1" t="b">
        <v>0</v>
      </c>
      <c r="V89" s="1">
        <v>251</v>
      </c>
      <c r="W89" s="2">
        <v>42</v>
      </c>
      <c r="X89" s="2">
        <v>40</v>
      </c>
      <c r="Y89" s="2">
        <v>148</v>
      </c>
      <c r="Z89" s="2">
        <v>148</v>
      </c>
      <c r="AA89" s="1">
        <v>0</v>
      </c>
      <c r="AB89" s="1">
        <v>1</v>
      </c>
      <c r="AD89" s="6">
        <f>Modell_vol30_Hotelling_table[[#This Row],[wage 1]]/AE82-1</f>
        <v>0</v>
      </c>
      <c r="AF89" s="6">
        <f>Modell_vol30_Hotelling_table[[#This Row],[wage 2]]/AG82-1</f>
        <v>0</v>
      </c>
      <c r="AH89" s="23">
        <f>Modell_vol30_Hotelling_table[[#This Row],[base-market-price]]-Modell_vol30_Hotelling_table[[#This Row],[wage 1]]</f>
        <v>2</v>
      </c>
      <c r="AI89" s="23">
        <f>Modell_vol30_Hotelling_table[[#This Row],[travel-cost-M]]*(40+((20-Modell_vol30_Hotelling_table[[#This Row],[xcor 1]])-(Modell_vol30_Hotelling_table[[#This Row],[xcor 2]]+20))/3)</f>
        <v>39.666666666666664</v>
      </c>
      <c r="AK89" s="6">
        <f t="shared" si="2"/>
        <v>-0.94957983193277307</v>
      </c>
      <c r="AL89" s="23">
        <f>Modell_vol30_Hotelling_table[[#This Row],[base-market-price]]-Modell_vol30_Hotelling_table[[#This Row],[wage 2]]</f>
        <v>2</v>
      </c>
      <c r="AM89" s="23">
        <f>Modell_vol30_Hotelling_table[[#This Row],[travel-cost-M]]*(40-((20-Modell_vol30_Hotelling_table[[#This Row],[xcor 1]])-(Modell_vol30_Hotelling_table[[#This Row],[xcor 2]]+20))/3)</f>
        <v>40.333333333333336</v>
      </c>
      <c r="AO89" s="6">
        <f t="shared" si="3"/>
        <v>-0.95041322314049592</v>
      </c>
    </row>
    <row r="90" spans="1:41" x14ac:dyDescent="0.25">
      <c r="A90" s="1">
        <v>89</v>
      </c>
      <c r="B90" s="2" t="s">
        <v>21</v>
      </c>
      <c r="C90" s="2" t="s">
        <v>22</v>
      </c>
      <c r="D90" s="2" t="s">
        <v>23</v>
      </c>
      <c r="E90" s="10" t="s">
        <v>26</v>
      </c>
      <c r="F90" s="2" t="s">
        <v>25</v>
      </c>
      <c r="G90" s="1" t="b">
        <v>0</v>
      </c>
      <c r="H90" s="1" t="b">
        <v>0</v>
      </c>
      <c r="I90" s="1" t="b">
        <v>0</v>
      </c>
      <c r="J90" s="1" t="b">
        <v>0</v>
      </c>
      <c r="K90" s="1" t="b">
        <v>0</v>
      </c>
      <c r="L90" s="1">
        <v>150</v>
      </c>
      <c r="M90" s="1">
        <v>2</v>
      </c>
      <c r="N90" s="1">
        <v>0</v>
      </c>
      <c r="O90" s="1">
        <v>1</v>
      </c>
      <c r="P90" s="1">
        <v>0</v>
      </c>
      <c r="Q90" s="1">
        <v>100</v>
      </c>
      <c r="R90" s="1">
        <v>0</v>
      </c>
      <c r="S90" s="1">
        <v>1</v>
      </c>
      <c r="T90" s="1">
        <v>0</v>
      </c>
      <c r="U90" s="1" t="b">
        <v>0</v>
      </c>
      <c r="V90" s="1">
        <v>251</v>
      </c>
      <c r="W90" s="2">
        <v>42</v>
      </c>
      <c r="X90" s="2">
        <v>40</v>
      </c>
      <c r="Y90" s="2">
        <v>148</v>
      </c>
      <c r="Z90" s="2">
        <v>148</v>
      </c>
      <c r="AA90" s="1">
        <v>0</v>
      </c>
      <c r="AB90" s="1">
        <v>1</v>
      </c>
      <c r="AD90" s="6">
        <f>Modell_vol30_Hotelling_table[[#This Row],[wage 1]]/AE82-1</f>
        <v>0</v>
      </c>
      <c r="AF90" s="6">
        <f>Modell_vol30_Hotelling_table[[#This Row],[wage 2]]/AG82-1</f>
        <v>0</v>
      </c>
      <c r="AH90" s="23">
        <f>Modell_vol30_Hotelling_table[[#This Row],[base-market-price]]-Modell_vol30_Hotelling_table[[#This Row],[wage 1]]</f>
        <v>2</v>
      </c>
      <c r="AI90" s="23">
        <f>Modell_vol30_Hotelling_table[[#This Row],[travel-cost-M]]*(40+((20-Modell_vol30_Hotelling_table[[#This Row],[xcor 1]])-(Modell_vol30_Hotelling_table[[#This Row],[xcor 2]]+20))/3)</f>
        <v>39.666666666666664</v>
      </c>
      <c r="AK90" s="6">
        <f t="shared" si="2"/>
        <v>-0.94957983193277307</v>
      </c>
      <c r="AL90" s="23">
        <f>Modell_vol30_Hotelling_table[[#This Row],[base-market-price]]-Modell_vol30_Hotelling_table[[#This Row],[wage 2]]</f>
        <v>2</v>
      </c>
      <c r="AM90" s="23">
        <f>Modell_vol30_Hotelling_table[[#This Row],[travel-cost-M]]*(40-((20-Modell_vol30_Hotelling_table[[#This Row],[xcor 1]])-(Modell_vol30_Hotelling_table[[#This Row],[xcor 2]]+20))/3)</f>
        <v>40.333333333333336</v>
      </c>
      <c r="AO90" s="6">
        <f t="shared" si="3"/>
        <v>-0.95041322314049592</v>
      </c>
    </row>
    <row r="91" spans="1:41" x14ac:dyDescent="0.25">
      <c r="A91" s="1">
        <v>90</v>
      </c>
      <c r="B91" s="2" t="s">
        <v>21</v>
      </c>
      <c r="C91" s="2" t="s">
        <v>22</v>
      </c>
      <c r="D91" s="2" t="s">
        <v>23</v>
      </c>
      <c r="E91" s="10" t="s">
        <v>26</v>
      </c>
      <c r="F91" s="2" t="s">
        <v>25</v>
      </c>
      <c r="G91" s="1" t="b">
        <v>0</v>
      </c>
      <c r="H91" s="1" t="b">
        <v>0</v>
      </c>
      <c r="I91" s="1" t="b">
        <v>0</v>
      </c>
      <c r="J91" s="1" t="b">
        <v>0</v>
      </c>
      <c r="K91" s="1" t="b">
        <v>0</v>
      </c>
      <c r="L91" s="1">
        <v>150</v>
      </c>
      <c r="M91" s="1">
        <v>2</v>
      </c>
      <c r="N91" s="1">
        <v>0</v>
      </c>
      <c r="O91" s="1">
        <v>1</v>
      </c>
      <c r="P91" s="1">
        <v>0</v>
      </c>
      <c r="Q91" s="1">
        <v>100</v>
      </c>
      <c r="R91" s="1">
        <v>0</v>
      </c>
      <c r="S91" s="1">
        <v>1</v>
      </c>
      <c r="T91" s="1">
        <v>0</v>
      </c>
      <c r="U91" s="1" t="b">
        <v>0</v>
      </c>
      <c r="V91" s="1">
        <v>251</v>
      </c>
      <c r="W91" s="2">
        <v>42</v>
      </c>
      <c r="X91" s="2">
        <v>40</v>
      </c>
      <c r="Y91" s="2">
        <v>148</v>
      </c>
      <c r="Z91" s="2">
        <v>148</v>
      </c>
      <c r="AA91" s="1">
        <v>0</v>
      </c>
      <c r="AB91" s="1">
        <v>1</v>
      </c>
      <c r="AD91" s="6">
        <f>Modell_vol30_Hotelling_table[[#This Row],[wage 1]]/AE82-1</f>
        <v>0</v>
      </c>
      <c r="AF91" s="6">
        <f>Modell_vol30_Hotelling_table[[#This Row],[wage 2]]/AG82-1</f>
        <v>0</v>
      </c>
      <c r="AH91" s="23">
        <f>Modell_vol30_Hotelling_table[[#This Row],[base-market-price]]-Modell_vol30_Hotelling_table[[#This Row],[wage 1]]</f>
        <v>2</v>
      </c>
      <c r="AI91" s="23">
        <f>Modell_vol30_Hotelling_table[[#This Row],[travel-cost-M]]*(40+((20-Modell_vol30_Hotelling_table[[#This Row],[xcor 1]])-(Modell_vol30_Hotelling_table[[#This Row],[xcor 2]]+20))/3)</f>
        <v>39.666666666666664</v>
      </c>
      <c r="AK91" s="6">
        <f t="shared" si="2"/>
        <v>-0.94957983193277307</v>
      </c>
      <c r="AL91" s="23">
        <f>Modell_vol30_Hotelling_table[[#This Row],[base-market-price]]-Modell_vol30_Hotelling_table[[#This Row],[wage 2]]</f>
        <v>2</v>
      </c>
      <c r="AM91" s="23">
        <f>Modell_vol30_Hotelling_table[[#This Row],[travel-cost-M]]*(40-((20-Modell_vol30_Hotelling_table[[#This Row],[xcor 1]])-(Modell_vol30_Hotelling_table[[#This Row],[xcor 2]]+20))/3)</f>
        <v>40.333333333333336</v>
      </c>
      <c r="AO91" s="6">
        <f t="shared" si="3"/>
        <v>-0.95041322314049592</v>
      </c>
    </row>
    <row r="92" spans="1:41" x14ac:dyDescent="0.25">
      <c r="A92" s="3">
        <v>91</v>
      </c>
      <c r="B92" s="4" t="s">
        <v>21</v>
      </c>
      <c r="C92" s="4" t="s">
        <v>22</v>
      </c>
      <c r="D92" s="4" t="s">
        <v>23</v>
      </c>
      <c r="E92" s="11" t="s">
        <v>26</v>
      </c>
      <c r="F92" s="4" t="s">
        <v>25</v>
      </c>
      <c r="G92" s="3" t="b">
        <v>0</v>
      </c>
      <c r="H92" s="3" t="b">
        <v>0</v>
      </c>
      <c r="I92" s="3" t="b">
        <v>0</v>
      </c>
      <c r="J92" s="3" t="b">
        <v>0</v>
      </c>
      <c r="K92" s="3" t="b">
        <v>0</v>
      </c>
      <c r="L92" s="3">
        <v>150</v>
      </c>
      <c r="M92" s="3">
        <v>2</v>
      </c>
      <c r="N92" s="3">
        <v>0</v>
      </c>
      <c r="O92" s="3">
        <v>1</v>
      </c>
      <c r="P92" s="3">
        <v>0</v>
      </c>
      <c r="Q92" s="3">
        <v>200</v>
      </c>
      <c r="R92" s="3">
        <v>0</v>
      </c>
      <c r="S92" s="3">
        <v>1</v>
      </c>
      <c r="T92" s="3">
        <v>0</v>
      </c>
      <c r="U92" s="3" t="b">
        <v>0</v>
      </c>
      <c r="V92" s="3">
        <v>251</v>
      </c>
      <c r="W92" s="5">
        <v>21</v>
      </c>
      <c r="X92" s="4">
        <v>20</v>
      </c>
      <c r="Y92" s="4">
        <v>149</v>
      </c>
      <c r="Z92" s="4">
        <v>149</v>
      </c>
      <c r="AA92" s="3">
        <v>0</v>
      </c>
      <c r="AB92" s="3">
        <v>1</v>
      </c>
      <c r="AD92" s="6">
        <f>Modell_vol30_Hotelling_table[[#This Row],[wage 1]]/AE92-1</f>
        <v>2.0174848688636615E-3</v>
      </c>
      <c r="AE92">
        <f>AVERAGE(Y92:Y101)</f>
        <v>148.69999999999999</v>
      </c>
      <c r="AF92" s="6">
        <f>Modell_vol30_Hotelling_table[[#This Row],[wage 2]]/AG92-1</f>
        <v>2.0174848688636615E-3</v>
      </c>
      <c r="AG92">
        <f>AVERAGE(Z92:Z101)</f>
        <v>148.69999999999999</v>
      </c>
      <c r="AH92" s="23">
        <f>Modell_vol30_Hotelling_table[[#This Row],[base-market-price]]-Modell_vol30_Hotelling_table[[#This Row],[wage 1]]</f>
        <v>1</v>
      </c>
      <c r="AI92" s="23">
        <f>Modell_vol30_Hotelling_table[[#This Row],[travel-cost-M]]*(40+((20-Modell_vol30_Hotelling_table[[#This Row],[xcor 1]])-(Modell_vol30_Hotelling_table[[#This Row],[xcor 2]]+20))/3)</f>
        <v>39.666666666666664</v>
      </c>
      <c r="AJ92">
        <f>AVERAGE(AH92:AH101)</f>
        <v>1.3</v>
      </c>
      <c r="AK92" s="6">
        <f t="shared" si="2"/>
        <v>-0.97478991596638653</v>
      </c>
      <c r="AL92" s="23">
        <f>Modell_vol30_Hotelling_table[[#This Row],[base-market-price]]-Modell_vol30_Hotelling_table[[#This Row],[wage 2]]</f>
        <v>1</v>
      </c>
      <c r="AM92" s="23">
        <f>Modell_vol30_Hotelling_table[[#This Row],[travel-cost-M]]*(40-((20-Modell_vol30_Hotelling_table[[#This Row],[xcor 1]])-(Modell_vol30_Hotelling_table[[#This Row],[xcor 2]]+20))/3)</f>
        <v>40.333333333333336</v>
      </c>
      <c r="AN92">
        <f>AVERAGE(AL92:AL101)</f>
        <v>1.3</v>
      </c>
      <c r="AO92" s="6">
        <f t="shared" si="3"/>
        <v>-0.97520661157024791</v>
      </c>
    </row>
    <row r="93" spans="1:41" x14ac:dyDescent="0.25">
      <c r="A93" s="3">
        <v>92</v>
      </c>
      <c r="B93" s="4" t="s">
        <v>21</v>
      </c>
      <c r="C93" s="4" t="s">
        <v>22</v>
      </c>
      <c r="D93" s="4" t="s">
        <v>23</v>
      </c>
      <c r="E93" s="11" t="s">
        <v>26</v>
      </c>
      <c r="F93" s="4" t="s">
        <v>25</v>
      </c>
      <c r="G93" s="3" t="b">
        <v>0</v>
      </c>
      <c r="H93" s="3" t="b">
        <v>0</v>
      </c>
      <c r="I93" s="3" t="b">
        <v>0</v>
      </c>
      <c r="J93" s="3" t="b">
        <v>0</v>
      </c>
      <c r="K93" s="3" t="b">
        <v>0</v>
      </c>
      <c r="L93" s="3">
        <v>150</v>
      </c>
      <c r="M93" s="3">
        <v>2</v>
      </c>
      <c r="N93" s="3">
        <v>0</v>
      </c>
      <c r="O93" s="3">
        <v>1</v>
      </c>
      <c r="P93" s="3">
        <v>0</v>
      </c>
      <c r="Q93" s="3">
        <v>200</v>
      </c>
      <c r="R93" s="3">
        <v>0</v>
      </c>
      <c r="S93" s="3">
        <v>1</v>
      </c>
      <c r="T93" s="3">
        <v>0</v>
      </c>
      <c r="U93" s="3" t="b">
        <v>0</v>
      </c>
      <c r="V93" s="3">
        <v>251</v>
      </c>
      <c r="W93" s="4">
        <v>21</v>
      </c>
      <c r="X93" s="4">
        <v>20</v>
      </c>
      <c r="Y93" s="4">
        <v>149</v>
      </c>
      <c r="Z93" s="4">
        <v>149</v>
      </c>
      <c r="AA93" s="3">
        <v>0</v>
      </c>
      <c r="AB93" s="3">
        <v>1</v>
      </c>
      <c r="AD93" s="6">
        <f>Modell_vol30_Hotelling_table[[#This Row],[wage 1]]/AE92-1</f>
        <v>2.0174848688636615E-3</v>
      </c>
      <c r="AF93" s="6">
        <f>Modell_vol30_Hotelling_table[[#This Row],[wage 2]]/AG92-1</f>
        <v>2.0174848688636615E-3</v>
      </c>
      <c r="AH93" s="23">
        <f>Modell_vol30_Hotelling_table[[#This Row],[base-market-price]]-Modell_vol30_Hotelling_table[[#This Row],[wage 1]]</f>
        <v>1</v>
      </c>
      <c r="AI93" s="23">
        <f>Modell_vol30_Hotelling_table[[#This Row],[travel-cost-M]]*(40+((20-Modell_vol30_Hotelling_table[[#This Row],[xcor 1]])-(Modell_vol30_Hotelling_table[[#This Row],[xcor 2]]+20))/3)</f>
        <v>39.666666666666664</v>
      </c>
      <c r="AK93" s="6">
        <f t="shared" si="2"/>
        <v>-0.97478991596638653</v>
      </c>
      <c r="AL93" s="23">
        <f>Modell_vol30_Hotelling_table[[#This Row],[base-market-price]]-Modell_vol30_Hotelling_table[[#This Row],[wage 2]]</f>
        <v>1</v>
      </c>
      <c r="AM93" s="23">
        <f>Modell_vol30_Hotelling_table[[#This Row],[travel-cost-M]]*(40-((20-Modell_vol30_Hotelling_table[[#This Row],[xcor 1]])-(Modell_vol30_Hotelling_table[[#This Row],[xcor 2]]+20))/3)</f>
        <v>40.333333333333336</v>
      </c>
      <c r="AO93" s="6">
        <f t="shared" si="3"/>
        <v>-0.97520661157024791</v>
      </c>
    </row>
    <row r="94" spans="1:41" x14ac:dyDescent="0.25">
      <c r="A94" s="3">
        <v>93</v>
      </c>
      <c r="B94" s="4" t="s">
        <v>21</v>
      </c>
      <c r="C94" s="4" t="s">
        <v>22</v>
      </c>
      <c r="D94" s="4" t="s">
        <v>23</v>
      </c>
      <c r="E94" s="11" t="s">
        <v>26</v>
      </c>
      <c r="F94" s="4" t="s">
        <v>25</v>
      </c>
      <c r="G94" s="3" t="b">
        <v>0</v>
      </c>
      <c r="H94" s="3" t="b">
        <v>0</v>
      </c>
      <c r="I94" s="3" t="b">
        <v>0</v>
      </c>
      <c r="J94" s="3" t="b">
        <v>0</v>
      </c>
      <c r="K94" s="3" t="b">
        <v>0</v>
      </c>
      <c r="L94" s="3">
        <v>150</v>
      </c>
      <c r="M94" s="3">
        <v>2</v>
      </c>
      <c r="N94" s="3">
        <v>0</v>
      </c>
      <c r="O94" s="3">
        <v>1</v>
      </c>
      <c r="P94" s="3">
        <v>0</v>
      </c>
      <c r="Q94" s="3">
        <v>200</v>
      </c>
      <c r="R94" s="3">
        <v>0</v>
      </c>
      <c r="S94" s="3">
        <v>1</v>
      </c>
      <c r="T94" s="3">
        <v>0</v>
      </c>
      <c r="U94" s="3" t="b">
        <v>0</v>
      </c>
      <c r="V94" s="3">
        <v>251</v>
      </c>
      <c r="W94" s="4">
        <v>42</v>
      </c>
      <c r="X94" s="4">
        <v>40</v>
      </c>
      <c r="Y94" s="4">
        <v>148</v>
      </c>
      <c r="Z94" s="4">
        <v>148</v>
      </c>
      <c r="AA94" s="3">
        <v>0</v>
      </c>
      <c r="AB94" s="3">
        <v>1</v>
      </c>
      <c r="AD94" s="6">
        <f>Modell_vol30_Hotelling_table[[#This Row],[wage 1]]/AE92-1</f>
        <v>-4.7074646940147291E-3</v>
      </c>
      <c r="AF94" s="6">
        <f>Modell_vol30_Hotelling_table[[#This Row],[wage 2]]/AG92-1</f>
        <v>-4.7074646940147291E-3</v>
      </c>
      <c r="AH94" s="23">
        <f>Modell_vol30_Hotelling_table[[#This Row],[base-market-price]]-Modell_vol30_Hotelling_table[[#This Row],[wage 1]]</f>
        <v>2</v>
      </c>
      <c r="AI94" s="23">
        <f>Modell_vol30_Hotelling_table[[#This Row],[travel-cost-M]]*(40+((20-Modell_vol30_Hotelling_table[[#This Row],[xcor 1]])-(Modell_vol30_Hotelling_table[[#This Row],[xcor 2]]+20))/3)</f>
        <v>39.666666666666664</v>
      </c>
      <c r="AK94" s="6">
        <f t="shared" si="2"/>
        <v>-0.94957983193277307</v>
      </c>
      <c r="AL94" s="23">
        <f>Modell_vol30_Hotelling_table[[#This Row],[base-market-price]]-Modell_vol30_Hotelling_table[[#This Row],[wage 2]]</f>
        <v>2</v>
      </c>
      <c r="AM94" s="23">
        <f>Modell_vol30_Hotelling_table[[#This Row],[travel-cost-M]]*(40-((20-Modell_vol30_Hotelling_table[[#This Row],[xcor 1]])-(Modell_vol30_Hotelling_table[[#This Row],[xcor 2]]+20))/3)</f>
        <v>40.333333333333336</v>
      </c>
      <c r="AO94" s="6">
        <f t="shared" si="3"/>
        <v>-0.95041322314049592</v>
      </c>
    </row>
    <row r="95" spans="1:41" x14ac:dyDescent="0.25">
      <c r="A95" s="3">
        <v>94</v>
      </c>
      <c r="B95" s="4" t="s">
        <v>21</v>
      </c>
      <c r="C95" s="4" t="s">
        <v>22</v>
      </c>
      <c r="D95" s="4" t="s">
        <v>23</v>
      </c>
      <c r="E95" s="11" t="s">
        <v>26</v>
      </c>
      <c r="F95" s="4" t="s">
        <v>25</v>
      </c>
      <c r="G95" s="3" t="b">
        <v>0</v>
      </c>
      <c r="H95" s="3" t="b">
        <v>0</v>
      </c>
      <c r="I95" s="3" t="b">
        <v>0</v>
      </c>
      <c r="J95" s="3" t="b">
        <v>0</v>
      </c>
      <c r="K95" s="3" t="b">
        <v>0</v>
      </c>
      <c r="L95" s="3">
        <v>150</v>
      </c>
      <c r="M95" s="3">
        <v>2</v>
      </c>
      <c r="N95" s="3">
        <v>0</v>
      </c>
      <c r="O95" s="3">
        <v>1</v>
      </c>
      <c r="P95" s="3">
        <v>0</v>
      </c>
      <c r="Q95" s="3">
        <v>200</v>
      </c>
      <c r="R95" s="3">
        <v>0</v>
      </c>
      <c r="S95" s="3">
        <v>1</v>
      </c>
      <c r="T95" s="3">
        <v>0</v>
      </c>
      <c r="U95" s="3" t="b">
        <v>0</v>
      </c>
      <c r="V95" s="3">
        <v>251</v>
      </c>
      <c r="W95" s="4">
        <v>21</v>
      </c>
      <c r="X95" s="4">
        <v>20</v>
      </c>
      <c r="Y95" s="4">
        <v>149</v>
      </c>
      <c r="Z95" s="4">
        <v>149</v>
      </c>
      <c r="AA95" s="3">
        <v>0</v>
      </c>
      <c r="AB95" s="3">
        <v>1</v>
      </c>
      <c r="AD95" s="6">
        <f>Modell_vol30_Hotelling_table[[#This Row],[wage 1]]/AE92-1</f>
        <v>2.0174848688636615E-3</v>
      </c>
      <c r="AF95" s="6">
        <f>Modell_vol30_Hotelling_table[[#This Row],[wage 2]]/AG92-1</f>
        <v>2.0174848688636615E-3</v>
      </c>
      <c r="AH95" s="23">
        <f>Modell_vol30_Hotelling_table[[#This Row],[base-market-price]]-Modell_vol30_Hotelling_table[[#This Row],[wage 1]]</f>
        <v>1</v>
      </c>
      <c r="AI95" s="23">
        <f>Modell_vol30_Hotelling_table[[#This Row],[travel-cost-M]]*(40+((20-Modell_vol30_Hotelling_table[[#This Row],[xcor 1]])-(Modell_vol30_Hotelling_table[[#This Row],[xcor 2]]+20))/3)</f>
        <v>39.666666666666664</v>
      </c>
      <c r="AK95" s="6">
        <f t="shared" si="2"/>
        <v>-0.97478991596638653</v>
      </c>
      <c r="AL95" s="23">
        <f>Modell_vol30_Hotelling_table[[#This Row],[base-market-price]]-Modell_vol30_Hotelling_table[[#This Row],[wage 2]]</f>
        <v>1</v>
      </c>
      <c r="AM95" s="23">
        <f>Modell_vol30_Hotelling_table[[#This Row],[travel-cost-M]]*(40-((20-Modell_vol30_Hotelling_table[[#This Row],[xcor 1]])-(Modell_vol30_Hotelling_table[[#This Row],[xcor 2]]+20))/3)</f>
        <v>40.333333333333336</v>
      </c>
      <c r="AO95" s="6">
        <f t="shared" si="3"/>
        <v>-0.97520661157024791</v>
      </c>
    </row>
    <row r="96" spans="1:41" x14ac:dyDescent="0.25">
      <c r="A96" s="3">
        <v>95</v>
      </c>
      <c r="B96" s="4" t="s">
        <v>21</v>
      </c>
      <c r="C96" s="4" t="s">
        <v>22</v>
      </c>
      <c r="D96" s="4" t="s">
        <v>23</v>
      </c>
      <c r="E96" s="11" t="s">
        <v>26</v>
      </c>
      <c r="F96" s="4" t="s">
        <v>25</v>
      </c>
      <c r="G96" s="3" t="b">
        <v>0</v>
      </c>
      <c r="H96" s="3" t="b">
        <v>0</v>
      </c>
      <c r="I96" s="3" t="b">
        <v>0</v>
      </c>
      <c r="J96" s="3" t="b">
        <v>0</v>
      </c>
      <c r="K96" s="3" t="b">
        <v>0</v>
      </c>
      <c r="L96" s="3">
        <v>150</v>
      </c>
      <c r="M96" s="3">
        <v>2</v>
      </c>
      <c r="N96" s="3">
        <v>0</v>
      </c>
      <c r="O96" s="3">
        <v>1</v>
      </c>
      <c r="P96" s="3">
        <v>0</v>
      </c>
      <c r="Q96" s="3">
        <v>200</v>
      </c>
      <c r="R96" s="3">
        <v>0</v>
      </c>
      <c r="S96" s="3">
        <v>1</v>
      </c>
      <c r="T96" s="3">
        <v>0</v>
      </c>
      <c r="U96" s="3" t="b">
        <v>0</v>
      </c>
      <c r="V96" s="3">
        <v>251</v>
      </c>
      <c r="W96" s="4">
        <v>21</v>
      </c>
      <c r="X96" s="4">
        <v>20</v>
      </c>
      <c r="Y96" s="4">
        <v>149</v>
      </c>
      <c r="Z96" s="4">
        <v>149</v>
      </c>
      <c r="AA96" s="3">
        <v>0</v>
      </c>
      <c r="AB96" s="3">
        <v>1</v>
      </c>
      <c r="AD96" s="6">
        <f>Modell_vol30_Hotelling_table[[#This Row],[wage 1]]/AE92-1</f>
        <v>2.0174848688636615E-3</v>
      </c>
      <c r="AF96" s="6">
        <f>Modell_vol30_Hotelling_table[[#This Row],[wage 2]]/AG92-1</f>
        <v>2.0174848688636615E-3</v>
      </c>
      <c r="AH96" s="23">
        <f>Modell_vol30_Hotelling_table[[#This Row],[base-market-price]]-Modell_vol30_Hotelling_table[[#This Row],[wage 1]]</f>
        <v>1</v>
      </c>
      <c r="AI96" s="23">
        <f>Modell_vol30_Hotelling_table[[#This Row],[travel-cost-M]]*(40+((20-Modell_vol30_Hotelling_table[[#This Row],[xcor 1]])-(Modell_vol30_Hotelling_table[[#This Row],[xcor 2]]+20))/3)</f>
        <v>39.666666666666664</v>
      </c>
      <c r="AK96" s="6">
        <f t="shared" si="2"/>
        <v>-0.97478991596638653</v>
      </c>
      <c r="AL96" s="23">
        <f>Modell_vol30_Hotelling_table[[#This Row],[base-market-price]]-Modell_vol30_Hotelling_table[[#This Row],[wage 2]]</f>
        <v>1</v>
      </c>
      <c r="AM96" s="23">
        <f>Modell_vol30_Hotelling_table[[#This Row],[travel-cost-M]]*(40-((20-Modell_vol30_Hotelling_table[[#This Row],[xcor 1]])-(Modell_vol30_Hotelling_table[[#This Row],[xcor 2]]+20))/3)</f>
        <v>40.333333333333336</v>
      </c>
      <c r="AO96" s="6">
        <f t="shared" si="3"/>
        <v>-0.97520661157024791</v>
      </c>
    </row>
    <row r="97" spans="1:41" x14ac:dyDescent="0.25">
      <c r="A97" s="3">
        <v>96</v>
      </c>
      <c r="B97" s="4" t="s">
        <v>21</v>
      </c>
      <c r="C97" s="4" t="s">
        <v>22</v>
      </c>
      <c r="D97" s="4" t="s">
        <v>23</v>
      </c>
      <c r="E97" s="11" t="s">
        <v>26</v>
      </c>
      <c r="F97" s="4" t="s">
        <v>25</v>
      </c>
      <c r="G97" s="3" t="b">
        <v>0</v>
      </c>
      <c r="H97" s="3" t="b">
        <v>0</v>
      </c>
      <c r="I97" s="3" t="b">
        <v>0</v>
      </c>
      <c r="J97" s="3" t="b">
        <v>0</v>
      </c>
      <c r="K97" s="3" t="b">
        <v>0</v>
      </c>
      <c r="L97" s="3">
        <v>150</v>
      </c>
      <c r="M97" s="3">
        <v>2</v>
      </c>
      <c r="N97" s="3">
        <v>0</v>
      </c>
      <c r="O97" s="3">
        <v>1</v>
      </c>
      <c r="P97" s="3">
        <v>0</v>
      </c>
      <c r="Q97" s="3">
        <v>200</v>
      </c>
      <c r="R97" s="3">
        <v>0</v>
      </c>
      <c r="S97" s="3">
        <v>1</v>
      </c>
      <c r="T97" s="3">
        <v>0</v>
      </c>
      <c r="U97" s="3" t="b">
        <v>0</v>
      </c>
      <c r="V97" s="3">
        <v>251</v>
      </c>
      <c r="W97" s="4">
        <v>21</v>
      </c>
      <c r="X97" s="4">
        <v>20</v>
      </c>
      <c r="Y97" s="4">
        <v>149</v>
      </c>
      <c r="Z97" s="4">
        <v>149</v>
      </c>
      <c r="AA97" s="3">
        <v>0</v>
      </c>
      <c r="AB97" s="3">
        <v>1</v>
      </c>
      <c r="AD97" s="6">
        <f>Modell_vol30_Hotelling_table[[#This Row],[wage 1]]/AE92-1</f>
        <v>2.0174848688636615E-3</v>
      </c>
      <c r="AF97" s="6">
        <f>Modell_vol30_Hotelling_table[[#This Row],[wage 2]]/AG92-1</f>
        <v>2.0174848688636615E-3</v>
      </c>
      <c r="AH97" s="23">
        <f>Modell_vol30_Hotelling_table[[#This Row],[base-market-price]]-Modell_vol30_Hotelling_table[[#This Row],[wage 1]]</f>
        <v>1</v>
      </c>
      <c r="AI97" s="23">
        <f>Modell_vol30_Hotelling_table[[#This Row],[travel-cost-M]]*(40+((20-Modell_vol30_Hotelling_table[[#This Row],[xcor 1]])-(Modell_vol30_Hotelling_table[[#This Row],[xcor 2]]+20))/3)</f>
        <v>39.666666666666664</v>
      </c>
      <c r="AK97" s="6">
        <f t="shared" si="2"/>
        <v>-0.97478991596638653</v>
      </c>
      <c r="AL97" s="23">
        <f>Modell_vol30_Hotelling_table[[#This Row],[base-market-price]]-Modell_vol30_Hotelling_table[[#This Row],[wage 2]]</f>
        <v>1</v>
      </c>
      <c r="AM97" s="23">
        <f>Modell_vol30_Hotelling_table[[#This Row],[travel-cost-M]]*(40-((20-Modell_vol30_Hotelling_table[[#This Row],[xcor 1]])-(Modell_vol30_Hotelling_table[[#This Row],[xcor 2]]+20))/3)</f>
        <v>40.333333333333336</v>
      </c>
      <c r="AO97" s="6">
        <f t="shared" si="3"/>
        <v>-0.97520661157024791</v>
      </c>
    </row>
    <row r="98" spans="1:41" x14ac:dyDescent="0.25">
      <c r="A98" s="3">
        <v>97</v>
      </c>
      <c r="B98" s="4" t="s">
        <v>21</v>
      </c>
      <c r="C98" s="4" t="s">
        <v>22</v>
      </c>
      <c r="D98" s="4" t="s">
        <v>23</v>
      </c>
      <c r="E98" s="11" t="s">
        <v>26</v>
      </c>
      <c r="F98" s="4" t="s">
        <v>25</v>
      </c>
      <c r="G98" s="3" t="b">
        <v>0</v>
      </c>
      <c r="H98" s="3" t="b">
        <v>0</v>
      </c>
      <c r="I98" s="3" t="b">
        <v>0</v>
      </c>
      <c r="J98" s="3" t="b">
        <v>0</v>
      </c>
      <c r="K98" s="3" t="b">
        <v>0</v>
      </c>
      <c r="L98" s="3">
        <v>150</v>
      </c>
      <c r="M98" s="3">
        <v>2</v>
      </c>
      <c r="N98" s="3">
        <v>0</v>
      </c>
      <c r="O98" s="3">
        <v>1</v>
      </c>
      <c r="P98" s="3">
        <v>0</v>
      </c>
      <c r="Q98" s="3">
        <v>200</v>
      </c>
      <c r="R98" s="3">
        <v>0</v>
      </c>
      <c r="S98" s="3">
        <v>1</v>
      </c>
      <c r="T98" s="3">
        <v>0</v>
      </c>
      <c r="U98" s="3" t="b">
        <v>0</v>
      </c>
      <c r="V98" s="3">
        <v>251</v>
      </c>
      <c r="W98" s="4">
        <v>42</v>
      </c>
      <c r="X98" s="4">
        <v>40</v>
      </c>
      <c r="Y98" s="4">
        <v>148</v>
      </c>
      <c r="Z98" s="4">
        <v>148</v>
      </c>
      <c r="AA98" s="3">
        <v>0</v>
      </c>
      <c r="AB98" s="3">
        <v>1</v>
      </c>
      <c r="AD98" s="6">
        <f>Modell_vol30_Hotelling_table[[#This Row],[wage 1]]/AE92-1</f>
        <v>-4.7074646940147291E-3</v>
      </c>
      <c r="AF98" s="6">
        <f>Modell_vol30_Hotelling_table[[#This Row],[wage 2]]/AG92-1</f>
        <v>-4.7074646940147291E-3</v>
      </c>
      <c r="AH98" s="23">
        <f>Modell_vol30_Hotelling_table[[#This Row],[base-market-price]]-Modell_vol30_Hotelling_table[[#This Row],[wage 1]]</f>
        <v>2</v>
      </c>
      <c r="AI98" s="23">
        <f>Modell_vol30_Hotelling_table[[#This Row],[travel-cost-M]]*(40+((20-Modell_vol30_Hotelling_table[[#This Row],[xcor 1]])-(Modell_vol30_Hotelling_table[[#This Row],[xcor 2]]+20))/3)</f>
        <v>39.666666666666664</v>
      </c>
      <c r="AK98" s="6">
        <f t="shared" si="2"/>
        <v>-0.94957983193277307</v>
      </c>
      <c r="AL98" s="23">
        <f>Modell_vol30_Hotelling_table[[#This Row],[base-market-price]]-Modell_vol30_Hotelling_table[[#This Row],[wage 2]]</f>
        <v>2</v>
      </c>
      <c r="AM98" s="23">
        <f>Modell_vol30_Hotelling_table[[#This Row],[travel-cost-M]]*(40-((20-Modell_vol30_Hotelling_table[[#This Row],[xcor 1]])-(Modell_vol30_Hotelling_table[[#This Row],[xcor 2]]+20))/3)</f>
        <v>40.333333333333336</v>
      </c>
      <c r="AO98" s="6">
        <f t="shared" si="3"/>
        <v>-0.95041322314049592</v>
      </c>
    </row>
    <row r="99" spans="1:41" x14ac:dyDescent="0.25">
      <c r="A99" s="3">
        <v>98</v>
      </c>
      <c r="B99" s="4" t="s">
        <v>21</v>
      </c>
      <c r="C99" s="4" t="s">
        <v>22</v>
      </c>
      <c r="D99" s="4" t="s">
        <v>23</v>
      </c>
      <c r="E99" s="11" t="s">
        <v>26</v>
      </c>
      <c r="F99" s="4" t="s">
        <v>25</v>
      </c>
      <c r="G99" s="3" t="b">
        <v>0</v>
      </c>
      <c r="H99" s="3" t="b">
        <v>0</v>
      </c>
      <c r="I99" s="3" t="b">
        <v>0</v>
      </c>
      <c r="J99" s="3" t="b">
        <v>0</v>
      </c>
      <c r="K99" s="3" t="b">
        <v>0</v>
      </c>
      <c r="L99" s="3">
        <v>150</v>
      </c>
      <c r="M99" s="3">
        <v>2</v>
      </c>
      <c r="N99" s="3">
        <v>0</v>
      </c>
      <c r="O99" s="3">
        <v>1</v>
      </c>
      <c r="P99" s="3">
        <v>0</v>
      </c>
      <c r="Q99" s="3">
        <v>200</v>
      </c>
      <c r="R99" s="3">
        <v>0</v>
      </c>
      <c r="S99" s="3">
        <v>1</v>
      </c>
      <c r="T99" s="3">
        <v>0</v>
      </c>
      <c r="U99" s="3" t="b">
        <v>0</v>
      </c>
      <c r="V99" s="3">
        <v>251</v>
      </c>
      <c r="W99" s="4">
        <v>21</v>
      </c>
      <c r="X99" s="4">
        <v>20</v>
      </c>
      <c r="Y99" s="4">
        <v>149</v>
      </c>
      <c r="Z99" s="4">
        <v>149</v>
      </c>
      <c r="AA99" s="3">
        <v>0</v>
      </c>
      <c r="AB99" s="3">
        <v>1</v>
      </c>
      <c r="AD99" s="6">
        <f>Modell_vol30_Hotelling_table[[#This Row],[wage 1]]/AE92-1</f>
        <v>2.0174848688636615E-3</v>
      </c>
      <c r="AF99" s="6">
        <f>Modell_vol30_Hotelling_table[[#This Row],[wage 2]]/AG92-1</f>
        <v>2.0174848688636615E-3</v>
      </c>
      <c r="AH99" s="23">
        <f>Modell_vol30_Hotelling_table[[#This Row],[base-market-price]]-Modell_vol30_Hotelling_table[[#This Row],[wage 1]]</f>
        <v>1</v>
      </c>
      <c r="AI99" s="23">
        <f>Modell_vol30_Hotelling_table[[#This Row],[travel-cost-M]]*(40+((20-Modell_vol30_Hotelling_table[[#This Row],[xcor 1]])-(Modell_vol30_Hotelling_table[[#This Row],[xcor 2]]+20))/3)</f>
        <v>39.666666666666664</v>
      </c>
      <c r="AK99" s="6">
        <f t="shared" si="2"/>
        <v>-0.97478991596638653</v>
      </c>
      <c r="AL99" s="23">
        <f>Modell_vol30_Hotelling_table[[#This Row],[base-market-price]]-Modell_vol30_Hotelling_table[[#This Row],[wage 2]]</f>
        <v>1</v>
      </c>
      <c r="AM99" s="23">
        <f>Modell_vol30_Hotelling_table[[#This Row],[travel-cost-M]]*(40-((20-Modell_vol30_Hotelling_table[[#This Row],[xcor 1]])-(Modell_vol30_Hotelling_table[[#This Row],[xcor 2]]+20))/3)</f>
        <v>40.333333333333336</v>
      </c>
      <c r="AO99" s="6">
        <f t="shared" si="3"/>
        <v>-0.97520661157024791</v>
      </c>
    </row>
    <row r="100" spans="1:41" x14ac:dyDescent="0.25">
      <c r="A100" s="3">
        <v>99</v>
      </c>
      <c r="B100" s="4" t="s">
        <v>21</v>
      </c>
      <c r="C100" s="4" t="s">
        <v>22</v>
      </c>
      <c r="D100" s="4" t="s">
        <v>23</v>
      </c>
      <c r="E100" s="11" t="s">
        <v>26</v>
      </c>
      <c r="F100" s="4" t="s">
        <v>25</v>
      </c>
      <c r="G100" s="3" t="b">
        <v>0</v>
      </c>
      <c r="H100" s="3" t="b">
        <v>0</v>
      </c>
      <c r="I100" s="3" t="b">
        <v>0</v>
      </c>
      <c r="J100" s="3" t="b">
        <v>0</v>
      </c>
      <c r="K100" s="3" t="b">
        <v>0</v>
      </c>
      <c r="L100" s="3">
        <v>150</v>
      </c>
      <c r="M100" s="3">
        <v>2</v>
      </c>
      <c r="N100" s="3">
        <v>0</v>
      </c>
      <c r="O100" s="3">
        <v>1</v>
      </c>
      <c r="P100" s="3">
        <v>0</v>
      </c>
      <c r="Q100" s="3">
        <v>200</v>
      </c>
      <c r="R100" s="3">
        <v>0</v>
      </c>
      <c r="S100" s="3">
        <v>1</v>
      </c>
      <c r="T100" s="3">
        <v>0</v>
      </c>
      <c r="U100" s="3" t="b">
        <v>0</v>
      </c>
      <c r="V100" s="3">
        <v>251</v>
      </c>
      <c r="W100" s="4">
        <v>21</v>
      </c>
      <c r="X100" s="4">
        <v>20</v>
      </c>
      <c r="Y100" s="4">
        <v>149</v>
      </c>
      <c r="Z100" s="4">
        <v>149</v>
      </c>
      <c r="AA100" s="3">
        <v>0</v>
      </c>
      <c r="AB100" s="3">
        <v>1</v>
      </c>
      <c r="AD100" s="6">
        <f>Modell_vol30_Hotelling_table[[#This Row],[wage 1]]/AE92-1</f>
        <v>2.0174848688636615E-3</v>
      </c>
      <c r="AF100" s="6">
        <f>Modell_vol30_Hotelling_table[[#This Row],[wage 2]]/AG92-1</f>
        <v>2.0174848688636615E-3</v>
      </c>
      <c r="AH100" s="23">
        <f>Modell_vol30_Hotelling_table[[#This Row],[base-market-price]]-Modell_vol30_Hotelling_table[[#This Row],[wage 1]]</f>
        <v>1</v>
      </c>
      <c r="AI100" s="23">
        <f>Modell_vol30_Hotelling_table[[#This Row],[travel-cost-M]]*(40+((20-Modell_vol30_Hotelling_table[[#This Row],[xcor 1]])-(Modell_vol30_Hotelling_table[[#This Row],[xcor 2]]+20))/3)</f>
        <v>39.666666666666664</v>
      </c>
      <c r="AK100" s="6">
        <f t="shared" si="2"/>
        <v>-0.97478991596638653</v>
      </c>
      <c r="AL100" s="23">
        <f>Modell_vol30_Hotelling_table[[#This Row],[base-market-price]]-Modell_vol30_Hotelling_table[[#This Row],[wage 2]]</f>
        <v>1</v>
      </c>
      <c r="AM100" s="23">
        <f>Modell_vol30_Hotelling_table[[#This Row],[travel-cost-M]]*(40-((20-Modell_vol30_Hotelling_table[[#This Row],[xcor 1]])-(Modell_vol30_Hotelling_table[[#This Row],[xcor 2]]+20))/3)</f>
        <v>40.333333333333336</v>
      </c>
      <c r="AO100" s="6">
        <f t="shared" si="3"/>
        <v>-0.97520661157024791</v>
      </c>
    </row>
    <row r="101" spans="1:41" x14ac:dyDescent="0.25">
      <c r="A101" s="3">
        <v>100</v>
      </c>
      <c r="B101" s="4" t="s">
        <v>21</v>
      </c>
      <c r="C101" s="4" t="s">
        <v>22</v>
      </c>
      <c r="D101" s="4" t="s">
        <v>23</v>
      </c>
      <c r="E101" s="11" t="s">
        <v>26</v>
      </c>
      <c r="F101" s="4" t="s">
        <v>25</v>
      </c>
      <c r="G101" s="3" t="b">
        <v>0</v>
      </c>
      <c r="H101" s="3" t="b">
        <v>0</v>
      </c>
      <c r="I101" s="3" t="b">
        <v>0</v>
      </c>
      <c r="J101" s="3" t="b">
        <v>0</v>
      </c>
      <c r="K101" s="3" t="b">
        <v>0</v>
      </c>
      <c r="L101" s="3">
        <v>150</v>
      </c>
      <c r="M101" s="3">
        <v>2</v>
      </c>
      <c r="N101" s="3">
        <v>0</v>
      </c>
      <c r="O101" s="3">
        <v>1</v>
      </c>
      <c r="P101" s="3">
        <v>0</v>
      </c>
      <c r="Q101" s="3">
        <v>200</v>
      </c>
      <c r="R101" s="3">
        <v>0</v>
      </c>
      <c r="S101" s="3">
        <v>1</v>
      </c>
      <c r="T101" s="3">
        <v>0</v>
      </c>
      <c r="U101" s="3" t="b">
        <v>0</v>
      </c>
      <c r="V101" s="3">
        <v>251</v>
      </c>
      <c r="W101" s="4">
        <v>42</v>
      </c>
      <c r="X101" s="4">
        <v>40</v>
      </c>
      <c r="Y101" s="4">
        <v>148</v>
      </c>
      <c r="Z101" s="4">
        <v>148</v>
      </c>
      <c r="AA101" s="3">
        <v>0</v>
      </c>
      <c r="AB101" s="3">
        <v>1</v>
      </c>
      <c r="AD101" s="6">
        <f>Modell_vol30_Hotelling_table[[#This Row],[wage 1]]/AE92-1</f>
        <v>-4.7074646940147291E-3</v>
      </c>
      <c r="AF101" s="6">
        <f>Modell_vol30_Hotelling_table[[#This Row],[wage 2]]/AG92-1</f>
        <v>-4.7074646940147291E-3</v>
      </c>
      <c r="AH101" s="23">
        <f>Modell_vol30_Hotelling_table[[#This Row],[base-market-price]]-Modell_vol30_Hotelling_table[[#This Row],[wage 1]]</f>
        <v>2</v>
      </c>
      <c r="AI101" s="23">
        <f>Modell_vol30_Hotelling_table[[#This Row],[travel-cost-M]]*(40+((20-Modell_vol30_Hotelling_table[[#This Row],[xcor 1]])-(Modell_vol30_Hotelling_table[[#This Row],[xcor 2]]+20))/3)</f>
        <v>39.666666666666664</v>
      </c>
      <c r="AK101" s="6">
        <f t="shared" si="2"/>
        <v>-0.94957983193277307</v>
      </c>
      <c r="AL101" s="23">
        <f>Modell_vol30_Hotelling_table[[#This Row],[base-market-price]]-Modell_vol30_Hotelling_table[[#This Row],[wage 2]]</f>
        <v>2</v>
      </c>
      <c r="AM101" s="23">
        <f>Modell_vol30_Hotelling_table[[#This Row],[travel-cost-M]]*(40-((20-Modell_vol30_Hotelling_table[[#This Row],[xcor 1]])-(Modell_vol30_Hotelling_table[[#This Row],[xcor 2]]+20))/3)</f>
        <v>40.333333333333336</v>
      </c>
      <c r="AO101" s="6">
        <f t="shared" si="3"/>
        <v>-0.95041322314049592</v>
      </c>
    </row>
    <row r="102" spans="1:41" x14ac:dyDescent="0.25">
      <c r="A102" s="1">
        <v>101</v>
      </c>
      <c r="B102" s="2" t="s">
        <v>21</v>
      </c>
      <c r="C102" s="2" t="s">
        <v>22</v>
      </c>
      <c r="D102" s="2" t="s">
        <v>23</v>
      </c>
      <c r="E102" s="10" t="s">
        <v>26</v>
      </c>
      <c r="F102" s="2" t="s">
        <v>25</v>
      </c>
      <c r="G102" s="1" t="b">
        <v>0</v>
      </c>
      <c r="H102" s="1" t="b">
        <v>0</v>
      </c>
      <c r="I102" s="1" t="b">
        <v>0</v>
      </c>
      <c r="J102" s="1" t="b">
        <v>0</v>
      </c>
      <c r="K102" s="1" t="b">
        <v>0</v>
      </c>
      <c r="L102" s="1">
        <v>150</v>
      </c>
      <c r="M102" s="1">
        <v>2</v>
      </c>
      <c r="N102" s="1">
        <v>0</v>
      </c>
      <c r="O102" s="1">
        <v>2</v>
      </c>
      <c r="P102" s="1">
        <v>0</v>
      </c>
      <c r="Q102" s="1">
        <v>100</v>
      </c>
      <c r="R102" s="1">
        <v>0</v>
      </c>
      <c r="S102" s="1">
        <v>1</v>
      </c>
      <c r="T102" s="1">
        <v>0</v>
      </c>
      <c r="U102" s="1" t="b">
        <v>0</v>
      </c>
      <c r="V102" s="1">
        <v>251</v>
      </c>
      <c r="W102" s="2">
        <v>63</v>
      </c>
      <c r="X102" s="2">
        <v>80</v>
      </c>
      <c r="Y102" s="2">
        <v>147</v>
      </c>
      <c r="Z102" s="2">
        <v>146</v>
      </c>
      <c r="AA102" s="1">
        <v>0</v>
      </c>
      <c r="AB102" s="1">
        <v>1</v>
      </c>
      <c r="AD102" s="6">
        <f>Modell_vol30_Hotelling_table[[#This Row],[wage 1]]/AE102-1</f>
        <v>0</v>
      </c>
      <c r="AE102">
        <f>AVERAGE(Y102:Y111)</f>
        <v>147</v>
      </c>
      <c r="AF102" s="6">
        <f>Modell_vol30_Hotelling_table[[#This Row],[wage 2]]/AG102-1</f>
        <v>0</v>
      </c>
      <c r="AG102">
        <f>AVERAGE(Z102:Z111)</f>
        <v>146</v>
      </c>
      <c r="AH102" s="23">
        <f>Modell_vol30_Hotelling_table[[#This Row],[base-market-price]]-Modell_vol30_Hotelling_table[[#This Row],[wage 1]]</f>
        <v>3</v>
      </c>
      <c r="AI102" s="23">
        <f>Modell_vol30_Hotelling_table[[#This Row],[travel-cost-M]]*(40+((20-Modell_vol30_Hotelling_table[[#This Row],[xcor 1]])-(Modell_vol30_Hotelling_table[[#This Row],[xcor 2]]+20))/3)</f>
        <v>79.333333333333329</v>
      </c>
      <c r="AJ102">
        <f>AVERAGE(AH102:AH111)</f>
        <v>3</v>
      </c>
      <c r="AK102" s="6">
        <f t="shared" si="2"/>
        <v>-0.96218487394957986</v>
      </c>
      <c r="AL102" s="23">
        <f>Modell_vol30_Hotelling_table[[#This Row],[base-market-price]]-Modell_vol30_Hotelling_table[[#This Row],[wage 2]]</f>
        <v>4</v>
      </c>
      <c r="AM102" s="23">
        <f>Modell_vol30_Hotelling_table[[#This Row],[travel-cost-M]]*(40-((20-Modell_vol30_Hotelling_table[[#This Row],[xcor 1]])-(Modell_vol30_Hotelling_table[[#This Row],[xcor 2]]+20))/3)</f>
        <v>80.666666666666671</v>
      </c>
      <c r="AN102">
        <f>AVERAGE(AL102:AL111)</f>
        <v>4</v>
      </c>
      <c r="AO102" s="6">
        <f t="shared" si="3"/>
        <v>-0.95041322314049592</v>
      </c>
    </row>
    <row r="103" spans="1:41" x14ac:dyDescent="0.25">
      <c r="A103" s="1">
        <v>102</v>
      </c>
      <c r="B103" s="2" t="s">
        <v>21</v>
      </c>
      <c r="C103" s="2" t="s">
        <v>22</v>
      </c>
      <c r="D103" s="2" t="s">
        <v>23</v>
      </c>
      <c r="E103" s="10" t="s">
        <v>26</v>
      </c>
      <c r="F103" s="2" t="s">
        <v>25</v>
      </c>
      <c r="G103" s="1" t="b">
        <v>0</v>
      </c>
      <c r="H103" s="1" t="b">
        <v>0</v>
      </c>
      <c r="I103" s="1" t="b">
        <v>0</v>
      </c>
      <c r="J103" s="1" t="b">
        <v>0</v>
      </c>
      <c r="K103" s="1" t="b">
        <v>0</v>
      </c>
      <c r="L103" s="1">
        <v>150</v>
      </c>
      <c r="M103" s="1">
        <v>2</v>
      </c>
      <c r="N103" s="1">
        <v>0</v>
      </c>
      <c r="O103" s="1">
        <v>2</v>
      </c>
      <c r="P103" s="1">
        <v>0</v>
      </c>
      <c r="Q103" s="1">
        <v>100</v>
      </c>
      <c r="R103" s="1">
        <v>0</v>
      </c>
      <c r="S103" s="1">
        <v>1</v>
      </c>
      <c r="T103" s="1">
        <v>0</v>
      </c>
      <c r="U103" s="1" t="b">
        <v>0</v>
      </c>
      <c r="V103" s="1">
        <v>251</v>
      </c>
      <c r="W103" s="2">
        <v>63</v>
      </c>
      <c r="X103" s="2">
        <v>80</v>
      </c>
      <c r="Y103" s="2">
        <v>147</v>
      </c>
      <c r="Z103" s="2">
        <v>146</v>
      </c>
      <c r="AA103" s="1">
        <v>0</v>
      </c>
      <c r="AB103" s="1">
        <v>1</v>
      </c>
      <c r="AD103" s="6">
        <f>Modell_vol30_Hotelling_table[[#This Row],[wage 1]]/AE102-1</f>
        <v>0</v>
      </c>
      <c r="AF103" s="6">
        <f>Modell_vol30_Hotelling_table[[#This Row],[wage 2]]/AG102-1</f>
        <v>0</v>
      </c>
      <c r="AH103" s="23">
        <f>Modell_vol30_Hotelling_table[[#This Row],[base-market-price]]-Modell_vol30_Hotelling_table[[#This Row],[wage 1]]</f>
        <v>3</v>
      </c>
      <c r="AI103" s="23">
        <f>Modell_vol30_Hotelling_table[[#This Row],[travel-cost-M]]*(40+((20-Modell_vol30_Hotelling_table[[#This Row],[xcor 1]])-(Modell_vol30_Hotelling_table[[#This Row],[xcor 2]]+20))/3)</f>
        <v>79.333333333333329</v>
      </c>
      <c r="AK103" s="6">
        <f t="shared" si="2"/>
        <v>-0.96218487394957986</v>
      </c>
      <c r="AL103" s="23">
        <f>Modell_vol30_Hotelling_table[[#This Row],[base-market-price]]-Modell_vol30_Hotelling_table[[#This Row],[wage 2]]</f>
        <v>4</v>
      </c>
      <c r="AM103" s="23">
        <f>Modell_vol30_Hotelling_table[[#This Row],[travel-cost-M]]*(40-((20-Modell_vol30_Hotelling_table[[#This Row],[xcor 1]])-(Modell_vol30_Hotelling_table[[#This Row],[xcor 2]]+20))/3)</f>
        <v>80.666666666666671</v>
      </c>
      <c r="AO103" s="6">
        <f t="shared" si="3"/>
        <v>-0.95041322314049592</v>
      </c>
    </row>
    <row r="104" spans="1:41" x14ac:dyDescent="0.25">
      <c r="A104" s="1">
        <v>103</v>
      </c>
      <c r="B104" s="2" t="s">
        <v>21</v>
      </c>
      <c r="C104" s="2" t="s">
        <v>22</v>
      </c>
      <c r="D104" s="2" t="s">
        <v>23</v>
      </c>
      <c r="E104" s="10" t="s">
        <v>26</v>
      </c>
      <c r="F104" s="2" t="s">
        <v>25</v>
      </c>
      <c r="G104" s="1" t="b">
        <v>0</v>
      </c>
      <c r="H104" s="1" t="b">
        <v>0</v>
      </c>
      <c r="I104" s="1" t="b">
        <v>0</v>
      </c>
      <c r="J104" s="1" t="b">
        <v>0</v>
      </c>
      <c r="K104" s="1" t="b">
        <v>0</v>
      </c>
      <c r="L104" s="1">
        <v>150</v>
      </c>
      <c r="M104" s="1">
        <v>2</v>
      </c>
      <c r="N104" s="1">
        <v>0</v>
      </c>
      <c r="O104" s="1">
        <v>2</v>
      </c>
      <c r="P104" s="1">
        <v>0</v>
      </c>
      <c r="Q104" s="1">
        <v>100</v>
      </c>
      <c r="R104" s="1">
        <v>0</v>
      </c>
      <c r="S104" s="1">
        <v>1</v>
      </c>
      <c r="T104" s="1">
        <v>0</v>
      </c>
      <c r="U104" s="1" t="b">
        <v>0</v>
      </c>
      <c r="V104" s="1">
        <v>251</v>
      </c>
      <c r="W104" s="2">
        <v>63</v>
      </c>
      <c r="X104" s="2">
        <v>80</v>
      </c>
      <c r="Y104" s="2">
        <v>147</v>
      </c>
      <c r="Z104" s="2">
        <v>146</v>
      </c>
      <c r="AA104" s="1">
        <v>0</v>
      </c>
      <c r="AB104" s="1">
        <v>1</v>
      </c>
      <c r="AD104" s="6">
        <f>Modell_vol30_Hotelling_table[[#This Row],[wage 1]]/AE102-1</f>
        <v>0</v>
      </c>
      <c r="AF104" s="6">
        <f>Modell_vol30_Hotelling_table[[#This Row],[wage 2]]/AG102-1</f>
        <v>0</v>
      </c>
      <c r="AH104" s="23">
        <f>Modell_vol30_Hotelling_table[[#This Row],[base-market-price]]-Modell_vol30_Hotelling_table[[#This Row],[wage 1]]</f>
        <v>3</v>
      </c>
      <c r="AI104" s="23">
        <f>Modell_vol30_Hotelling_table[[#This Row],[travel-cost-M]]*(40+((20-Modell_vol30_Hotelling_table[[#This Row],[xcor 1]])-(Modell_vol30_Hotelling_table[[#This Row],[xcor 2]]+20))/3)</f>
        <v>79.333333333333329</v>
      </c>
      <c r="AK104" s="6">
        <f t="shared" si="2"/>
        <v>-0.96218487394957986</v>
      </c>
      <c r="AL104" s="23">
        <f>Modell_vol30_Hotelling_table[[#This Row],[base-market-price]]-Modell_vol30_Hotelling_table[[#This Row],[wage 2]]</f>
        <v>4</v>
      </c>
      <c r="AM104" s="23">
        <f>Modell_vol30_Hotelling_table[[#This Row],[travel-cost-M]]*(40-((20-Modell_vol30_Hotelling_table[[#This Row],[xcor 1]])-(Modell_vol30_Hotelling_table[[#This Row],[xcor 2]]+20))/3)</f>
        <v>80.666666666666671</v>
      </c>
      <c r="AO104" s="6">
        <f t="shared" si="3"/>
        <v>-0.95041322314049592</v>
      </c>
    </row>
    <row r="105" spans="1:41" x14ac:dyDescent="0.25">
      <c r="A105" s="1">
        <v>104</v>
      </c>
      <c r="B105" s="2" t="s">
        <v>21</v>
      </c>
      <c r="C105" s="2" t="s">
        <v>22</v>
      </c>
      <c r="D105" s="2" t="s">
        <v>23</v>
      </c>
      <c r="E105" s="10" t="s">
        <v>26</v>
      </c>
      <c r="F105" s="2" t="s">
        <v>25</v>
      </c>
      <c r="G105" s="1" t="b">
        <v>0</v>
      </c>
      <c r="H105" s="1" t="b">
        <v>0</v>
      </c>
      <c r="I105" s="1" t="b">
        <v>0</v>
      </c>
      <c r="J105" s="1" t="b">
        <v>0</v>
      </c>
      <c r="K105" s="1" t="b">
        <v>0</v>
      </c>
      <c r="L105" s="1">
        <v>150</v>
      </c>
      <c r="M105" s="1">
        <v>2</v>
      </c>
      <c r="N105" s="1">
        <v>0</v>
      </c>
      <c r="O105" s="1">
        <v>2</v>
      </c>
      <c r="P105" s="1">
        <v>0</v>
      </c>
      <c r="Q105" s="1">
        <v>100</v>
      </c>
      <c r="R105" s="1">
        <v>0</v>
      </c>
      <c r="S105" s="1">
        <v>1</v>
      </c>
      <c r="T105" s="1">
        <v>0</v>
      </c>
      <c r="U105" s="1" t="b">
        <v>0</v>
      </c>
      <c r="V105" s="1">
        <v>251</v>
      </c>
      <c r="W105" s="2">
        <v>63</v>
      </c>
      <c r="X105" s="2">
        <v>80</v>
      </c>
      <c r="Y105" s="2">
        <v>147</v>
      </c>
      <c r="Z105" s="2">
        <v>146</v>
      </c>
      <c r="AA105" s="1">
        <v>0</v>
      </c>
      <c r="AB105" s="1">
        <v>1</v>
      </c>
      <c r="AD105" s="6">
        <f>Modell_vol30_Hotelling_table[[#This Row],[wage 1]]/AE102-1</f>
        <v>0</v>
      </c>
      <c r="AF105" s="6">
        <f>Modell_vol30_Hotelling_table[[#This Row],[wage 2]]/AG102-1</f>
        <v>0</v>
      </c>
      <c r="AH105" s="23">
        <f>Modell_vol30_Hotelling_table[[#This Row],[base-market-price]]-Modell_vol30_Hotelling_table[[#This Row],[wage 1]]</f>
        <v>3</v>
      </c>
      <c r="AI105" s="23">
        <f>Modell_vol30_Hotelling_table[[#This Row],[travel-cost-M]]*(40+((20-Modell_vol30_Hotelling_table[[#This Row],[xcor 1]])-(Modell_vol30_Hotelling_table[[#This Row],[xcor 2]]+20))/3)</f>
        <v>79.333333333333329</v>
      </c>
      <c r="AK105" s="6">
        <f t="shared" si="2"/>
        <v>-0.96218487394957986</v>
      </c>
      <c r="AL105" s="23">
        <f>Modell_vol30_Hotelling_table[[#This Row],[base-market-price]]-Modell_vol30_Hotelling_table[[#This Row],[wage 2]]</f>
        <v>4</v>
      </c>
      <c r="AM105" s="23">
        <f>Modell_vol30_Hotelling_table[[#This Row],[travel-cost-M]]*(40-((20-Modell_vol30_Hotelling_table[[#This Row],[xcor 1]])-(Modell_vol30_Hotelling_table[[#This Row],[xcor 2]]+20))/3)</f>
        <v>80.666666666666671</v>
      </c>
      <c r="AO105" s="6">
        <f t="shared" si="3"/>
        <v>-0.95041322314049592</v>
      </c>
    </row>
    <row r="106" spans="1:41" x14ac:dyDescent="0.25">
      <c r="A106" s="1">
        <v>105</v>
      </c>
      <c r="B106" s="2" t="s">
        <v>21</v>
      </c>
      <c r="C106" s="2" t="s">
        <v>22</v>
      </c>
      <c r="D106" s="2" t="s">
        <v>23</v>
      </c>
      <c r="E106" s="10" t="s">
        <v>26</v>
      </c>
      <c r="F106" s="2" t="s">
        <v>25</v>
      </c>
      <c r="G106" s="1" t="b">
        <v>0</v>
      </c>
      <c r="H106" s="1" t="b">
        <v>0</v>
      </c>
      <c r="I106" s="1" t="b">
        <v>0</v>
      </c>
      <c r="J106" s="1" t="b">
        <v>0</v>
      </c>
      <c r="K106" s="1" t="b">
        <v>0</v>
      </c>
      <c r="L106" s="1">
        <v>150</v>
      </c>
      <c r="M106" s="1">
        <v>2</v>
      </c>
      <c r="N106" s="1">
        <v>0</v>
      </c>
      <c r="O106" s="1">
        <v>2</v>
      </c>
      <c r="P106" s="1">
        <v>0</v>
      </c>
      <c r="Q106" s="1">
        <v>100</v>
      </c>
      <c r="R106" s="1">
        <v>0</v>
      </c>
      <c r="S106" s="1">
        <v>1</v>
      </c>
      <c r="T106" s="1">
        <v>0</v>
      </c>
      <c r="U106" s="1" t="b">
        <v>0</v>
      </c>
      <c r="V106" s="1">
        <v>251</v>
      </c>
      <c r="W106" s="2">
        <v>63</v>
      </c>
      <c r="X106" s="2">
        <v>80</v>
      </c>
      <c r="Y106" s="2">
        <v>147</v>
      </c>
      <c r="Z106" s="2">
        <v>146</v>
      </c>
      <c r="AA106" s="1">
        <v>0</v>
      </c>
      <c r="AB106" s="1">
        <v>1</v>
      </c>
      <c r="AD106" s="6">
        <f>Modell_vol30_Hotelling_table[[#This Row],[wage 1]]/AE102-1</f>
        <v>0</v>
      </c>
      <c r="AF106" s="6">
        <f>Modell_vol30_Hotelling_table[[#This Row],[wage 2]]/AG102-1</f>
        <v>0</v>
      </c>
      <c r="AH106" s="23">
        <f>Modell_vol30_Hotelling_table[[#This Row],[base-market-price]]-Modell_vol30_Hotelling_table[[#This Row],[wage 1]]</f>
        <v>3</v>
      </c>
      <c r="AI106" s="23">
        <f>Modell_vol30_Hotelling_table[[#This Row],[travel-cost-M]]*(40+((20-Modell_vol30_Hotelling_table[[#This Row],[xcor 1]])-(Modell_vol30_Hotelling_table[[#This Row],[xcor 2]]+20))/3)</f>
        <v>79.333333333333329</v>
      </c>
      <c r="AK106" s="6">
        <f t="shared" si="2"/>
        <v>-0.96218487394957986</v>
      </c>
      <c r="AL106" s="23">
        <f>Modell_vol30_Hotelling_table[[#This Row],[base-market-price]]-Modell_vol30_Hotelling_table[[#This Row],[wage 2]]</f>
        <v>4</v>
      </c>
      <c r="AM106" s="23">
        <f>Modell_vol30_Hotelling_table[[#This Row],[travel-cost-M]]*(40-((20-Modell_vol30_Hotelling_table[[#This Row],[xcor 1]])-(Modell_vol30_Hotelling_table[[#This Row],[xcor 2]]+20))/3)</f>
        <v>80.666666666666671</v>
      </c>
      <c r="AO106" s="6">
        <f t="shared" si="3"/>
        <v>-0.95041322314049592</v>
      </c>
    </row>
    <row r="107" spans="1:41" x14ac:dyDescent="0.25">
      <c r="A107" s="1">
        <v>106</v>
      </c>
      <c r="B107" s="2" t="s">
        <v>21</v>
      </c>
      <c r="C107" s="2" t="s">
        <v>22</v>
      </c>
      <c r="D107" s="2" t="s">
        <v>23</v>
      </c>
      <c r="E107" s="10" t="s">
        <v>26</v>
      </c>
      <c r="F107" s="2" t="s">
        <v>25</v>
      </c>
      <c r="G107" s="1" t="b">
        <v>0</v>
      </c>
      <c r="H107" s="1" t="b">
        <v>0</v>
      </c>
      <c r="I107" s="1" t="b">
        <v>0</v>
      </c>
      <c r="J107" s="1" t="b">
        <v>0</v>
      </c>
      <c r="K107" s="1" t="b">
        <v>0</v>
      </c>
      <c r="L107" s="1">
        <v>150</v>
      </c>
      <c r="M107" s="1">
        <v>2</v>
      </c>
      <c r="N107" s="1">
        <v>0</v>
      </c>
      <c r="O107" s="1">
        <v>2</v>
      </c>
      <c r="P107" s="1">
        <v>0</v>
      </c>
      <c r="Q107" s="1">
        <v>100</v>
      </c>
      <c r="R107" s="1">
        <v>0</v>
      </c>
      <c r="S107" s="1">
        <v>1</v>
      </c>
      <c r="T107" s="1">
        <v>0</v>
      </c>
      <c r="U107" s="1" t="b">
        <v>0</v>
      </c>
      <c r="V107" s="1">
        <v>251</v>
      </c>
      <c r="W107" s="2">
        <v>63</v>
      </c>
      <c r="X107" s="2">
        <v>80</v>
      </c>
      <c r="Y107" s="2">
        <v>147</v>
      </c>
      <c r="Z107" s="2">
        <v>146</v>
      </c>
      <c r="AA107" s="1">
        <v>0</v>
      </c>
      <c r="AB107" s="1">
        <v>1</v>
      </c>
      <c r="AD107" s="6">
        <f>Modell_vol30_Hotelling_table[[#This Row],[wage 1]]/AE102-1</f>
        <v>0</v>
      </c>
      <c r="AF107" s="6">
        <f>Modell_vol30_Hotelling_table[[#This Row],[wage 2]]/AG102-1</f>
        <v>0</v>
      </c>
      <c r="AH107" s="23">
        <f>Modell_vol30_Hotelling_table[[#This Row],[base-market-price]]-Modell_vol30_Hotelling_table[[#This Row],[wage 1]]</f>
        <v>3</v>
      </c>
      <c r="AI107" s="23">
        <f>Modell_vol30_Hotelling_table[[#This Row],[travel-cost-M]]*(40+((20-Modell_vol30_Hotelling_table[[#This Row],[xcor 1]])-(Modell_vol30_Hotelling_table[[#This Row],[xcor 2]]+20))/3)</f>
        <v>79.333333333333329</v>
      </c>
      <c r="AK107" s="6">
        <f t="shared" si="2"/>
        <v>-0.96218487394957986</v>
      </c>
      <c r="AL107" s="23">
        <f>Modell_vol30_Hotelling_table[[#This Row],[base-market-price]]-Modell_vol30_Hotelling_table[[#This Row],[wage 2]]</f>
        <v>4</v>
      </c>
      <c r="AM107" s="23">
        <f>Modell_vol30_Hotelling_table[[#This Row],[travel-cost-M]]*(40-((20-Modell_vol30_Hotelling_table[[#This Row],[xcor 1]])-(Modell_vol30_Hotelling_table[[#This Row],[xcor 2]]+20))/3)</f>
        <v>80.666666666666671</v>
      </c>
      <c r="AO107" s="6">
        <f t="shared" si="3"/>
        <v>-0.95041322314049592</v>
      </c>
    </row>
    <row r="108" spans="1:41" x14ac:dyDescent="0.25">
      <c r="A108" s="1">
        <v>107</v>
      </c>
      <c r="B108" s="2" t="s">
        <v>21</v>
      </c>
      <c r="C108" s="2" t="s">
        <v>22</v>
      </c>
      <c r="D108" s="2" t="s">
        <v>23</v>
      </c>
      <c r="E108" s="10" t="s">
        <v>26</v>
      </c>
      <c r="F108" s="2" t="s">
        <v>25</v>
      </c>
      <c r="G108" s="1" t="b">
        <v>0</v>
      </c>
      <c r="H108" s="1" t="b">
        <v>0</v>
      </c>
      <c r="I108" s="1" t="b">
        <v>0</v>
      </c>
      <c r="J108" s="1" t="b">
        <v>0</v>
      </c>
      <c r="K108" s="1" t="b">
        <v>0</v>
      </c>
      <c r="L108" s="1">
        <v>150</v>
      </c>
      <c r="M108" s="1">
        <v>2</v>
      </c>
      <c r="N108" s="1">
        <v>0</v>
      </c>
      <c r="O108" s="1">
        <v>2</v>
      </c>
      <c r="P108" s="1">
        <v>0</v>
      </c>
      <c r="Q108" s="1">
        <v>100</v>
      </c>
      <c r="R108" s="1">
        <v>0</v>
      </c>
      <c r="S108" s="1">
        <v>1</v>
      </c>
      <c r="T108" s="1">
        <v>0</v>
      </c>
      <c r="U108" s="1" t="b">
        <v>0</v>
      </c>
      <c r="V108" s="1">
        <v>251</v>
      </c>
      <c r="W108" s="2">
        <v>63</v>
      </c>
      <c r="X108" s="2">
        <v>80</v>
      </c>
      <c r="Y108" s="2">
        <v>147</v>
      </c>
      <c r="Z108" s="2">
        <v>146</v>
      </c>
      <c r="AA108" s="1">
        <v>0</v>
      </c>
      <c r="AB108" s="1">
        <v>1</v>
      </c>
      <c r="AD108" s="6">
        <f>Modell_vol30_Hotelling_table[[#This Row],[wage 1]]/AE102-1</f>
        <v>0</v>
      </c>
      <c r="AF108" s="6">
        <f>Modell_vol30_Hotelling_table[[#This Row],[wage 2]]/AG102-1</f>
        <v>0</v>
      </c>
      <c r="AH108" s="23">
        <f>Modell_vol30_Hotelling_table[[#This Row],[base-market-price]]-Modell_vol30_Hotelling_table[[#This Row],[wage 1]]</f>
        <v>3</v>
      </c>
      <c r="AI108" s="23">
        <f>Modell_vol30_Hotelling_table[[#This Row],[travel-cost-M]]*(40+((20-Modell_vol30_Hotelling_table[[#This Row],[xcor 1]])-(Modell_vol30_Hotelling_table[[#This Row],[xcor 2]]+20))/3)</f>
        <v>79.333333333333329</v>
      </c>
      <c r="AK108" s="6">
        <f t="shared" si="2"/>
        <v>-0.96218487394957986</v>
      </c>
      <c r="AL108" s="23">
        <f>Modell_vol30_Hotelling_table[[#This Row],[base-market-price]]-Modell_vol30_Hotelling_table[[#This Row],[wage 2]]</f>
        <v>4</v>
      </c>
      <c r="AM108" s="23">
        <f>Modell_vol30_Hotelling_table[[#This Row],[travel-cost-M]]*(40-((20-Modell_vol30_Hotelling_table[[#This Row],[xcor 1]])-(Modell_vol30_Hotelling_table[[#This Row],[xcor 2]]+20))/3)</f>
        <v>80.666666666666671</v>
      </c>
      <c r="AO108" s="6">
        <f t="shared" si="3"/>
        <v>-0.95041322314049592</v>
      </c>
    </row>
    <row r="109" spans="1:41" x14ac:dyDescent="0.25">
      <c r="A109" s="1">
        <v>108</v>
      </c>
      <c r="B109" s="2" t="s">
        <v>21</v>
      </c>
      <c r="C109" s="2" t="s">
        <v>22</v>
      </c>
      <c r="D109" s="2" t="s">
        <v>23</v>
      </c>
      <c r="E109" s="10" t="s">
        <v>26</v>
      </c>
      <c r="F109" s="2" t="s">
        <v>25</v>
      </c>
      <c r="G109" s="1" t="b">
        <v>0</v>
      </c>
      <c r="H109" s="1" t="b">
        <v>0</v>
      </c>
      <c r="I109" s="1" t="b">
        <v>0</v>
      </c>
      <c r="J109" s="1" t="b">
        <v>0</v>
      </c>
      <c r="K109" s="1" t="b">
        <v>0</v>
      </c>
      <c r="L109" s="1">
        <v>150</v>
      </c>
      <c r="M109" s="1">
        <v>2</v>
      </c>
      <c r="N109" s="1">
        <v>0</v>
      </c>
      <c r="O109" s="1">
        <v>2</v>
      </c>
      <c r="P109" s="1">
        <v>0</v>
      </c>
      <c r="Q109" s="1">
        <v>100</v>
      </c>
      <c r="R109" s="1">
        <v>0</v>
      </c>
      <c r="S109" s="1">
        <v>1</v>
      </c>
      <c r="T109" s="1">
        <v>0</v>
      </c>
      <c r="U109" s="1" t="b">
        <v>0</v>
      </c>
      <c r="V109" s="1">
        <v>251</v>
      </c>
      <c r="W109" s="2">
        <v>63</v>
      </c>
      <c r="X109" s="2">
        <v>80</v>
      </c>
      <c r="Y109" s="2">
        <v>147</v>
      </c>
      <c r="Z109" s="2">
        <v>146</v>
      </c>
      <c r="AA109" s="1">
        <v>0</v>
      </c>
      <c r="AB109" s="1">
        <v>1</v>
      </c>
      <c r="AD109" s="6">
        <f>Modell_vol30_Hotelling_table[[#This Row],[wage 1]]/AE102-1</f>
        <v>0</v>
      </c>
      <c r="AF109" s="6">
        <f>Modell_vol30_Hotelling_table[[#This Row],[wage 2]]/AG102-1</f>
        <v>0</v>
      </c>
      <c r="AH109" s="23">
        <f>Modell_vol30_Hotelling_table[[#This Row],[base-market-price]]-Modell_vol30_Hotelling_table[[#This Row],[wage 1]]</f>
        <v>3</v>
      </c>
      <c r="AI109" s="23">
        <f>Modell_vol30_Hotelling_table[[#This Row],[travel-cost-M]]*(40+((20-Modell_vol30_Hotelling_table[[#This Row],[xcor 1]])-(Modell_vol30_Hotelling_table[[#This Row],[xcor 2]]+20))/3)</f>
        <v>79.333333333333329</v>
      </c>
      <c r="AK109" s="6">
        <f t="shared" si="2"/>
        <v>-0.96218487394957986</v>
      </c>
      <c r="AL109" s="23">
        <f>Modell_vol30_Hotelling_table[[#This Row],[base-market-price]]-Modell_vol30_Hotelling_table[[#This Row],[wage 2]]</f>
        <v>4</v>
      </c>
      <c r="AM109" s="23">
        <f>Modell_vol30_Hotelling_table[[#This Row],[travel-cost-M]]*(40-((20-Modell_vol30_Hotelling_table[[#This Row],[xcor 1]])-(Modell_vol30_Hotelling_table[[#This Row],[xcor 2]]+20))/3)</f>
        <v>80.666666666666671</v>
      </c>
      <c r="AO109" s="6">
        <f t="shared" si="3"/>
        <v>-0.95041322314049592</v>
      </c>
    </row>
    <row r="110" spans="1:41" x14ac:dyDescent="0.25">
      <c r="A110" s="1">
        <v>109</v>
      </c>
      <c r="B110" s="2" t="s">
        <v>21</v>
      </c>
      <c r="C110" s="2" t="s">
        <v>22</v>
      </c>
      <c r="D110" s="2" t="s">
        <v>23</v>
      </c>
      <c r="E110" s="10" t="s">
        <v>26</v>
      </c>
      <c r="F110" s="2" t="s">
        <v>25</v>
      </c>
      <c r="G110" s="1" t="b">
        <v>0</v>
      </c>
      <c r="H110" s="1" t="b">
        <v>0</v>
      </c>
      <c r="I110" s="1" t="b">
        <v>0</v>
      </c>
      <c r="J110" s="1" t="b">
        <v>0</v>
      </c>
      <c r="K110" s="1" t="b">
        <v>0</v>
      </c>
      <c r="L110" s="1">
        <v>150</v>
      </c>
      <c r="M110" s="1">
        <v>2</v>
      </c>
      <c r="N110" s="1">
        <v>0</v>
      </c>
      <c r="O110" s="1">
        <v>2</v>
      </c>
      <c r="P110" s="1">
        <v>0</v>
      </c>
      <c r="Q110" s="1">
        <v>100</v>
      </c>
      <c r="R110" s="1">
        <v>0</v>
      </c>
      <c r="S110" s="1">
        <v>1</v>
      </c>
      <c r="T110" s="1">
        <v>0</v>
      </c>
      <c r="U110" s="1" t="b">
        <v>0</v>
      </c>
      <c r="V110" s="1">
        <v>251</v>
      </c>
      <c r="W110" s="2">
        <v>63</v>
      </c>
      <c r="X110" s="2">
        <v>80</v>
      </c>
      <c r="Y110" s="2">
        <v>147</v>
      </c>
      <c r="Z110" s="2">
        <v>146</v>
      </c>
      <c r="AA110" s="1">
        <v>0</v>
      </c>
      <c r="AB110" s="1">
        <v>1</v>
      </c>
      <c r="AD110" s="6">
        <f>Modell_vol30_Hotelling_table[[#This Row],[wage 1]]/AE102-1</f>
        <v>0</v>
      </c>
      <c r="AF110" s="6">
        <f>Modell_vol30_Hotelling_table[[#This Row],[wage 2]]/AG102-1</f>
        <v>0</v>
      </c>
      <c r="AH110" s="23">
        <f>Modell_vol30_Hotelling_table[[#This Row],[base-market-price]]-Modell_vol30_Hotelling_table[[#This Row],[wage 1]]</f>
        <v>3</v>
      </c>
      <c r="AI110" s="23">
        <f>Modell_vol30_Hotelling_table[[#This Row],[travel-cost-M]]*(40+((20-Modell_vol30_Hotelling_table[[#This Row],[xcor 1]])-(Modell_vol30_Hotelling_table[[#This Row],[xcor 2]]+20))/3)</f>
        <v>79.333333333333329</v>
      </c>
      <c r="AK110" s="6">
        <f t="shared" si="2"/>
        <v>-0.96218487394957986</v>
      </c>
      <c r="AL110" s="23">
        <f>Modell_vol30_Hotelling_table[[#This Row],[base-market-price]]-Modell_vol30_Hotelling_table[[#This Row],[wage 2]]</f>
        <v>4</v>
      </c>
      <c r="AM110" s="23">
        <f>Modell_vol30_Hotelling_table[[#This Row],[travel-cost-M]]*(40-((20-Modell_vol30_Hotelling_table[[#This Row],[xcor 1]])-(Modell_vol30_Hotelling_table[[#This Row],[xcor 2]]+20))/3)</f>
        <v>80.666666666666671</v>
      </c>
      <c r="AO110" s="6">
        <f t="shared" si="3"/>
        <v>-0.95041322314049592</v>
      </c>
    </row>
    <row r="111" spans="1:41" x14ac:dyDescent="0.25">
      <c r="A111" s="1">
        <v>110</v>
      </c>
      <c r="B111" s="2" t="s">
        <v>21</v>
      </c>
      <c r="C111" s="2" t="s">
        <v>22</v>
      </c>
      <c r="D111" s="2" t="s">
        <v>23</v>
      </c>
      <c r="E111" s="10" t="s">
        <v>26</v>
      </c>
      <c r="F111" s="2" t="s">
        <v>25</v>
      </c>
      <c r="G111" s="1" t="b">
        <v>0</v>
      </c>
      <c r="H111" s="1" t="b">
        <v>0</v>
      </c>
      <c r="I111" s="1" t="b">
        <v>0</v>
      </c>
      <c r="J111" s="1" t="b">
        <v>0</v>
      </c>
      <c r="K111" s="1" t="b">
        <v>0</v>
      </c>
      <c r="L111" s="1">
        <v>150</v>
      </c>
      <c r="M111" s="1">
        <v>2</v>
      </c>
      <c r="N111" s="1">
        <v>0</v>
      </c>
      <c r="O111" s="1">
        <v>2</v>
      </c>
      <c r="P111" s="1">
        <v>0</v>
      </c>
      <c r="Q111" s="1">
        <v>100</v>
      </c>
      <c r="R111" s="1">
        <v>0</v>
      </c>
      <c r="S111" s="1">
        <v>1</v>
      </c>
      <c r="T111" s="1">
        <v>0</v>
      </c>
      <c r="U111" s="1" t="b">
        <v>0</v>
      </c>
      <c r="V111" s="1">
        <v>251</v>
      </c>
      <c r="W111" s="2">
        <v>63</v>
      </c>
      <c r="X111" s="2">
        <v>80</v>
      </c>
      <c r="Y111" s="2">
        <v>147</v>
      </c>
      <c r="Z111" s="2">
        <v>146</v>
      </c>
      <c r="AA111" s="1">
        <v>0</v>
      </c>
      <c r="AB111" s="1">
        <v>1</v>
      </c>
      <c r="AD111" s="6">
        <f>Modell_vol30_Hotelling_table[[#This Row],[wage 1]]/AE102-1</f>
        <v>0</v>
      </c>
      <c r="AF111" s="6">
        <f>Modell_vol30_Hotelling_table[[#This Row],[wage 2]]/AG102-1</f>
        <v>0</v>
      </c>
      <c r="AH111" s="23">
        <f>Modell_vol30_Hotelling_table[[#This Row],[base-market-price]]-Modell_vol30_Hotelling_table[[#This Row],[wage 1]]</f>
        <v>3</v>
      </c>
      <c r="AI111" s="23">
        <f>Modell_vol30_Hotelling_table[[#This Row],[travel-cost-M]]*(40+((20-Modell_vol30_Hotelling_table[[#This Row],[xcor 1]])-(Modell_vol30_Hotelling_table[[#This Row],[xcor 2]]+20))/3)</f>
        <v>79.333333333333329</v>
      </c>
      <c r="AK111" s="6">
        <f t="shared" si="2"/>
        <v>-0.96218487394957986</v>
      </c>
      <c r="AL111" s="23">
        <f>Modell_vol30_Hotelling_table[[#This Row],[base-market-price]]-Modell_vol30_Hotelling_table[[#This Row],[wage 2]]</f>
        <v>4</v>
      </c>
      <c r="AM111" s="23">
        <f>Modell_vol30_Hotelling_table[[#This Row],[travel-cost-M]]*(40-((20-Modell_vol30_Hotelling_table[[#This Row],[xcor 1]])-(Modell_vol30_Hotelling_table[[#This Row],[xcor 2]]+20))/3)</f>
        <v>80.666666666666671</v>
      </c>
      <c r="AO111" s="6">
        <f t="shared" si="3"/>
        <v>-0.95041322314049592</v>
      </c>
    </row>
    <row r="112" spans="1:41" x14ac:dyDescent="0.25">
      <c r="A112" s="3">
        <v>111</v>
      </c>
      <c r="B112" s="4" t="s">
        <v>21</v>
      </c>
      <c r="C112" s="4" t="s">
        <v>22</v>
      </c>
      <c r="D112" s="4" t="s">
        <v>23</v>
      </c>
      <c r="E112" s="11" t="s">
        <v>26</v>
      </c>
      <c r="F112" s="4" t="s">
        <v>25</v>
      </c>
      <c r="G112" s="3" t="b">
        <v>0</v>
      </c>
      <c r="H112" s="3" t="b">
        <v>0</v>
      </c>
      <c r="I112" s="3" t="b">
        <v>0</v>
      </c>
      <c r="J112" s="3" t="b">
        <v>0</v>
      </c>
      <c r="K112" s="3" t="b">
        <v>0</v>
      </c>
      <c r="L112" s="3">
        <v>150</v>
      </c>
      <c r="M112" s="3">
        <v>2</v>
      </c>
      <c r="N112" s="3">
        <v>0</v>
      </c>
      <c r="O112" s="3">
        <v>2</v>
      </c>
      <c r="P112" s="3">
        <v>0</v>
      </c>
      <c r="Q112" s="3">
        <v>200</v>
      </c>
      <c r="R112" s="3">
        <v>0</v>
      </c>
      <c r="S112" s="3">
        <v>1</v>
      </c>
      <c r="T112" s="3">
        <v>0</v>
      </c>
      <c r="U112" s="3" t="b">
        <v>0</v>
      </c>
      <c r="V112" s="3">
        <v>251</v>
      </c>
      <c r="W112" s="5">
        <v>63</v>
      </c>
      <c r="X112" s="4">
        <v>60</v>
      </c>
      <c r="Y112" s="4">
        <v>147</v>
      </c>
      <c r="Z112" s="4">
        <v>147</v>
      </c>
      <c r="AA112" s="3">
        <v>0</v>
      </c>
      <c r="AB112" s="3">
        <v>1</v>
      </c>
      <c r="AD112" s="6">
        <f>Modell_vol30_Hotelling_table[[#This Row],[wage 1]]/AE112-1</f>
        <v>-2.0366598778004397E-3</v>
      </c>
      <c r="AE112">
        <f>AVERAGE(Y112:Y121)</f>
        <v>147.30000000000001</v>
      </c>
      <c r="AF112" s="6">
        <f>Modell_vol30_Hotelling_table[[#This Row],[wage 2]]/AG112-1</f>
        <v>1.3623978201633413E-3</v>
      </c>
      <c r="AG112">
        <f>AVERAGE(Z112:Z121)</f>
        <v>146.80000000000001</v>
      </c>
      <c r="AH112" s="23">
        <f>Modell_vol30_Hotelling_table[[#This Row],[base-market-price]]-Modell_vol30_Hotelling_table[[#This Row],[wage 1]]</f>
        <v>3</v>
      </c>
      <c r="AI112" s="23">
        <f>Modell_vol30_Hotelling_table[[#This Row],[travel-cost-M]]*(40+((20-Modell_vol30_Hotelling_table[[#This Row],[xcor 1]])-(Modell_vol30_Hotelling_table[[#This Row],[xcor 2]]+20))/3)</f>
        <v>79.333333333333329</v>
      </c>
      <c r="AJ112">
        <f>AVERAGE(AH112:AH121)</f>
        <v>2.7</v>
      </c>
      <c r="AK112" s="6">
        <f t="shared" si="2"/>
        <v>-0.96218487394957986</v>
      </c>
      <c r="AL112" s="23">
        <f>Modell_vol30_Hotelling_table[[#This Row],[base-market-price]]-Modell_vol30_Hotelling_table[[#This Row],[wage 2]]</f>
        <v>3</v>
      </c>
      <c r="AM112" s="23">
        <f>Modell_vol30_Hotelling_table[[#This Row],[travel-cost-M]]*(40-((20-Modell_vol30_Hotelling_table[[#This Row],[xcor 1]])-(Modell_vol30_Hotelling_table[[#This Row],[xcor 2]]+20))/3)</f>
        <v>80.666666666666671</v>
      </c>
      <c r="AN112">
        <f>AVERAGE(AL112:AL121)</f>
        <v>3.2</v>
      </c>
      <c r="AO112" s="6">
        <f t="shared" si="3"/>
        <v>-0.96280991735537191</v>
      </c>
    </row>
    <row r="113" spans="1:41" x14ac:dyDescent="0.25">
      <c r="A113" s="3">
        <v>112</v>
      </c>
      <c r="B113" s="4" t="s">
        <v>21</v>
      </c>
      <c r="C113" s="4" t="s">
        <v>22</v>
      </c>
      <c r="D113" s="4" t="s">
        <v>23</v>
      </c>
      <c r="E113" s="11" t="s">
        <v>26</v>
      </c>
      <c r="F113" s="4" t="s">
        <v>25</v>
      </c>
      <c r="G113" s="3" t="b">
        <v>0</v>
      </c>
      <c r="H113" s="3" t="b">
        <v>0</v>
      </c>
      <c r="I113" s="3" t="b">
        <v>0</v>
      </c>
      <c r="J113" s="3" t="b">
        <v>0</v>
      </c>
      <c r="K113" s="3" t="b">
        <v>0</v>
      </c>
      <c r="L113" s="3">
        <v>150</v>
      </c>
      <c r="M113" s="3">
        <v>2</v>
      </c>
      <c r="N113" s="3">
        <v>0</v>
      </c>
      <c r="O113" s="3">
        <v>2</v>
      </c>
      <c r="P113" s="3">
        <v>0</v>
      </c>
      <c r="Q113" s="3">
        <v>200</v>
      </c>
      <c r="R113" s="3">
        <v>0</v>
      </c>
      <c r="S113" s="3">
        <v>1</v>
      </c>
      <c r="T113" s="3">
        <v>0</v>
      </c>
      <c r="U113" s="3" t="b">
        <v>0</v>
      </c>
      <c r="V113" s="3">
        <v>251</v>
      </c>
      <c r="W113" s="4">
        <v>63</v>
      </c>
      <c r="X113" s="4">
        <v>80</v>
      </c>
      <c r="Y113" s="4">
        <v>147</v>
      </c>
      <c r="Z113" s="4">
        <v>146</v>
      </c>
      <c r="AA113" s="3">
        <v>0</v>
      </c>
      <c r="AB113" s="3">
        <v>1</v>
      </c>
      <c r="AD113" s="6">
        <f>Modell_vol30_Hotelling_table[[#This Row],[wage 1]]/AE112-1</f>
        <v>-2.0366598778004397E-3</v>
      </c>
      <c r="AF113" s="6">
        <f>Modell_vol30_Hotelling_table[[#This Row],[wage 2]]/AG112-1</f>
        <v>-5.4495912806540314E-3</v>
      </c>
      <c r="AH113" s="23">
        <f>Modell_vol30_Hotelling_table[[#This Row],[base-market-price]]-Modell_vol30_Hotelling_table[[#This Row],[wage 1]]</f>
        <v>3</v>
      </c>
      <c r="AI113" s="23">
        <f>Modell_vol30_Hotelling_table[[#This Row],[travel-cost-M]]*(40+((20-Modell_vol30_Hotelling_table[[#This Row],[xcor 1]])-(Modell_vol30_Hotelling_table[[#This Row],[xcor 2]]+20))/3)</f>
        <v>79.333333333333329</v>
      </c>
      <c r="AK113" s="6">
        <f t="shared" si="2"/>
        <v>-0.96218487394957986</v>
      </c>
      <c r="AL113" s="23">
        <f>Modell_vol30_Hotelling_table[[#This Row],[base-market-price]]-Modell_vol30_Hotelling_table[[#This Row],[wage 2]]</f>
        <v>4</v>
      </c>
      <c r="AM113" s="23">
        <f>Modell_vol30_Hotelling_table[[#This Row],[travel-cost-M]]*(40-((20-Modell_vol30_Hotelling_table[[#This Row],[xcor 1]])-(Modell_vol30_Hotelling_table[[#This Row],[xcor 2]]+20))/3)</f>
        <v>80.666666666666671</v>
      </c>
      <c r="AO113" s="6">
        <f t="shared" si="3"/>
        <v>-0.95041322314049592</v>
      </c>
    </row>
    <row r="114" spans="1:41" x14ac:dyDescent="0.25">
      <c r="A114" s="3">
        <v>113</v>
      </c>
      <c r="B114" s="4" t="s">
        <v>21</v>
      </c>
      <c r="C114" s="4" t="s">
        <v>22</v>
      </c>
      <c r="D114" s="4" t="s">
        <v>23</v>
      </c>
      <c r="E114" s="11" t="s">
        <v>26</v>
      </c>
      <c r="F114" s="4" t="s">
        <v>25</v>
      </c>
      <c r="G114" s="3" t="b">
        <v>0</v>
      </c>
      <c r="H114" s="3" t="b">
        <v>0</v>
      </c>
      <c r="I114" s="3" t="b">
        <v>0</v>
      </c>
      <c r="J114" s="3" t="b">
        <v>0</v>
      </c>
      <c r="K114" s="3" t="b">
        <v>0</v>
      </c>
      <c r="L114" s="3">
        <v>150</v>
      </c>
      <c r="M114" s="3">
        <v>2</v>
      </c>
      <c r="N114" s="3">
        <v>0</v>
      </c>
      <c r="O114" s="3">
        <v>2</v>
      </c>
      <c r="P114" s="3">
        <v>0</v>
      </c>
      <c r="Q114" s="3">
        <v>200</v>
      </c>
      <c r="R114" s="3">
        <v>0</v>
      </c>
      <c r="S114" s="3">
        <v>1</v>
      </c>
      <c r="T114" s="3">
        <v>0</v>
      </c>
      <c r="U114" s="3" t="b">
        <v>0</v>
      </c>
      <c r="V114" s="3">
        <v>251</v>
      </c>
      <c r="W114" s="4">
        <v>63</v>
      </c>
      <c r="X114" s="4">
        <v>80</v>
      </c>
      <c r="Y114" s="4">
        <v>147</v>
      </c>
      <c r="Z114" s="4">
        <v>146</v>
      </c>
      <c r="AA114" s="3">
        <v>0</v>
      </c>
      <c r="AB114" s="3">
        <v>1</v>
      </c>
      <c r="AD114" s="6">
        <f>Modell_vol30_Hotelling_table[[#This Row],[wage 1]]/AE112-1</f>
        <v>-2.0366598778004397E-3</v>
      </c>
      <c r="AF114" s="6">
        <f>Modell_vol30_Hotelling_table[[#This Row],[wage 2]]/AG112-1</f>
        <v>-5.4495912806540314E-3</v>
      </c>
      <c r="AH114" s="23">
        <f>Modell_vol30_Hotelling_table[[#This Row],[base-market-price]]-Modell_vol30_Hotelling_table[[#This Row],[wage 1]]</f>
        <v>3</v>
      </c>
      <c r="AI114" s="23">
        <f>Modell_vol30_Hotelling_table[[#This Row],[travel-cost-M]]*(40+((20-Modell_vol30_Hotelling_table[[#This Row],[xcor 1]])-(Modell_vol30_Hotelling_table[[#This Row],[xcor 2]]+20))/3)</f>
        <v>79.333333333333329</v>
      </c>
      <c r="AK114" s="6">
        <f t="shared" si="2"/>
        <v>-0.96218487394957986</v>
      </c>
      <c r="AL114" s="23">
        <f>Modell_vol30_Hotelling_table[[#This Row],[base-market-price]]-Modell_vol30_Hotelling_table[[#This Row],[wage 2]]</f>
        <v>4</v>
      </c>
      <c r="AM114" s="23">
        <f>Modell_vol30_Hotelling_table[[#This Row],[travel-cost-M]]*(40-((20-Modell_vol30_Hotelling_table[[#This Row],[xcor 1]])-(Modell_vol30_Hotelling_table[[#This Row],[xcor 2]]+20))/3)</f>
        <v>80.666666666666671</v>
      </c>
      <c r="AO114" s="6">
        <f t="shared" si="3"/>
        <v>-0.95041322314049592</v>
      </c>
    </row>
    <row r="115" spans="1:41" x14ac:dyDescent="0.25">
      <c r="A115" s="3">
        <v>114</v>
      </c>
      <c r="B115" s="4" t="s">
        <v>21</v>
      </c>
      <c r="C115" s="4" t="s">
        <v>22</v>
      </c>
      <c r="D115" s="4" t="s">
        <v>23</v>
      </c>
      <c r="E115" s="11" t="s">
        <v>26</v>
      </c>
      <c r="F115" s="4" t="s">
        <v>25</v>
      </c>
      <c r="G115" s="3" t="b">
        <v>0</v>
      </c>
      <c r="H115" s="3" t="b">
        <v>0</v>
      </c>
      <c r="I115" s="3" t="b">
        <v>0</v>
      </c>
      <c r="J115" s="3" t="b">
        <v>0</v>
      </c>
      <c r="K115" s="3" t="b">
        <v>0</v>
      </c>
      <c r="L115" s="3">
        <v>150</v>
      </c>
      <c r="M115" s="3">
        <v>2</v>
      </c>
      <c r="N115" s="3">
        <v>0</v>
      </c>
      <c r="O115" s="3">
        <v>2</v>
      </c>
      <c r="P115" s="3">
        <v>0</v>
      </c>
      <c r="Q115" s="3">
        <v>200</v>
      </c>
      <c r="R115" s="3">
        <v>0</v>
      </c>
      <c r="S115" s="3">
        <v>1</v>
      </c>
      <c r="T115" s="3">
        <v>0</v>
      </c>
      <c r="U115" s="3" t="b">
        <v>0</v>
      </c>
      <c r="V115" s="3">
        <v>251</v>
      </c>
      <c r="W115" s="4">
        <v>42</v>
      </c>
      <c r="X115" s="4">
        <v>40</v>
      </c>
      <c r="Y115" s="4">
        <v>148</v>
      </c>
      <c r="Z115" s="4">
        <v>148</v>
      </c>
      <c r="AA115" s="3">
        <v>0</v>
      </c>
      <c r="AB115" s="3">
        <v>1</v>
      </c>
      <c r="AD115" s="6">
        <f>Modell_vol30_Hotelling_table[[#This Row],[wage 1]]/AE112-1</f>
        <v>4.7522063815341742E-3</v>
      </c>
      <c r="AF115" s="6">
        <f>Modell_vol30_Hotelling_table[[#This Row],[wage 2]]/AG112-1</f>
        <v>8.1743869209809361E-3</v>
      </c>
      <c r="AH115" s="23">
        <f>Modell_vol30_Hotelling_table[[#This Row],[base-market-price]]-Modell_vol30_Hotelling_table[[#This Row],[wage 1]]</f>
        <v>2</v>
      </c>
      <c r="AI115" s="23">
        <f>Modell_vol30_Hotelling_table[[#This Row],[travel-cost-M]]*(40+((20-Modell_vol30_Hotelling_table[[#This Row],[xcor 1]])-(Modell_vol30_Hotelling_table[[#This Row],[xcor 2]]+20))/3)</f>
        <v>79.333333333333329</v>
      </c>
      <c r="AK115" s="6">
        <f t="shared" si="2"/>
        <v>-0.97478991596638653</v>
      </c>
      <c r="AL115" s="23">
        <f>Modell_vol30_Hotelling_table[[#This Row],[base-market-price]]-Modell_vol30_Hotelling_table[[#This Row],[wage 2]]</f>
        <v>2</v>
      </c>
      <c r="AM115" s="23">
        <f>Modell_vol30_Hotelling_table[[#This Row],[travel-cost-M]]*(40-((20-Modell_vol30_Hotelling_table[[#This Row],[xcor 1]])-(Modell_vol30_Hotelling_table[[#This Row],[xcor 2]]+20))/3)</f>
        <v>80.666666666666671</v>
      </c>
      <c r="AO115" s="6">
        <f t="shared" si="3"/>
        <v>-0.97520661157024791</v>
      </c>
    </row>
    <row r="116" spans="1:41" x14ac:dyDescent="0.25">
      <c r="A116" s="3">
        <v>115</v>
      </c>
      <c r="B116" s="4" t="s">
        <v>21</v>
      </c>
      <c r="C116" s="4" t="s">
        <v>22</v>
      </c>
      <c r="D116" s="4" t="s">
        <v>23</v>
      </c>
      <c r="E116" s="11" t="s">
        <v>26</v>
      </c>
      <c r="F116" s="4" t="s">
        <v>25</v>
      </c>
      <c r="G116" s="3" t="b">
        <v>0</v>
      </c>
      <c r="H116" s="3" t="b">
        <v>0</v>
      </c>
      <c r="I116" s="3" t="b">
        <v>0</v>
      </c>
      <c r="J116" s="3" t="b">
        <v>0</v>
      </c>
      <c r="K116" s="3" t="b">
        <v>0</v>
      </c>
      <c r="L116" s="3">
        <v>150</v>
      </c>
      <c r="M116" s="3">
        <v>2</v>
      </c>
      <c r="N116" s="3">
        <v>0</v>
      </c>
      <c r="O116" s="3">
        <v>2</v>
      </c>
      <c r="P116" s="3">
        <v>0</v>
      </c>
      <c r="Q116" s="3">
        <v>200</v>
      </c>
      <c r="R116" s="3">
        <v>0</v>
      </c>
      <c r="S116" s="3">
        <v>1</v>
      </c>
      <c r="T116" s="3">
        <v>0</v>
      </c>
      <c r="U116" s="3" t="b">
        <v>0</v>
      </c>
      <c r="V116" s="3">
        <v>251</v>
      </c>
      <c r="W116" s="4">
        <v>63</v>
      </c>
      <c r="X116" s="4">
        <v>80</v>
      </c>
      <c r="Y116" s="4">
        <v>147</v>
      </c>
      <c r="Z116" s="4">
        <v>146</v>
      </c>
      <c r="AA116" s="3">
        <v>0</v>
      </c>
      <c r="AB116" s="3">
        <v>1</v>
      </c>
      <c r="AD116" s="6">
        <f>Modell_vol30_Hotelling_table[[#This Row],[wage 1]]/AE112-1</f>
        <v>-2.0366598778004397E-3</v>
      </c>
      <c r="AF116" s="6">
        <f>Modell_vol30_Hotelling_table[[#This Row],[wage 2]]/AG112-1</f>
        <v>-5.4495912806540314E-3</v>
      </c>
      <c r="AH116" s="23">
        <f>Modell_vol30_Hotelling_table[[#This Row],[base-market-price]]-Modell_vol30_Hotelling_table[[#This Row],[wage 1]]</f>
        <v>3</v>
      </c>
      <c r="AI116" s="23">
        <f>Modell_vol30_Hotelling_table[[#This Row],[travel-cost-M]]*(40+((20-Modell_vol30_Hotelling_table[[#This Row],[xcor 1]])-(Modell_vol30_Hotelling_table[[#This Row],[xcor 2]]+20))/3)</f>
        <v>79.333333333333329</v>
      </c>
      <c r="AK116" s="6">
        <f t="shared" si="2"/>
        <v>-0.96218487394957986</v>
      </c>
      <c r="AL116" s="23">
        <f>Modell_vol30_Hotelling_table[[#This Row],[base-market-price]]-Modell_vol30_Hotelling_table[[#This Row],[wage 2]]</f>
        <v>4</v>
      </c>
      <c r="AM116" s="23">
        <f>Modell_vol30_Hotelling_table[[#This Row],[travel-cost-M]]*(40-((20-Modell_vol30_Hotelling_table[[#This Row],[xcor 1]])-(Modell_vol30_Hotelling_table[[#This Row],[xcor 2]]+20))/3)</f>
        <v>80.666666666666671</v>
      </c>
      <c r="AO116" s="6">
        <f t="shared" si="3"/>
        <v>-0.95041322314049592</v>
      </c>
    </row>
    <row r="117" spans="1:41" x14ac:dyDescent="0.25">
      <c r="A117" s="3">
        <v>116</v>
      </c>
      <c r="B117" s="4" t="s">
        <v>21</v>
      </c>
      <c r="C117" s="4" t="s">
        <v>22</v>
      </c>
      <c r="D117" s="4" t="s">
        <v>23</v>
      </c>
      <c r="E117" s="11" t="s">
        <v>26</v>
      </c>
      <c r="F117" s="4" t="s">
        <v>25</v>
      </c>
      <c r="G117" s="3" t="b">
        <v>0</v>
      </c>
      <c r="H117" s="3" t="b">
        <v>0</v>
      </c>
      <c r="I117" s="3" t="b">
        <v>0</v>
      </c>
      <c r="J117" s="3" t="b">
        <v>0</v>
      </c>
      <c r="K117" s="3" t="b">
        <v>0</v>
      </c>
      <c r="L117" s="3">
        <v>150</v>
      </c>
      <c r="M117" s="3">
        <v>2</v>
      </c>
      <c r="N117" s="3">
        <v>0</v>
      </c>
      <c r="O117" s="3">
        <v>2</v>
      </c>
      <c r="P117" s="3">
        <v>0</v>
      </c>
      <c r="Q117" s="3">
        <v>200</v>
      </c>
      <c r="R117" s="3">
        <v>0</v>
      </c>
      <c r="S117" s="3">
        <v>1</v>
      </c>
      <c r="T117" s="3">
        <v>0</v>
      </c>
      <c r="U117" s="3" t="b">
        <v>0</v>
      </c>
      <c r="V117" s="3">
        <v>251</v>
      </c>
      <c r="W117" s="4">
        <v>63</v>
      </c>
      <c r="X117" s="4">
        <v>80</v>
      </c>
      <c r="Y117" s="4">
        <v>147</v>
      </c>
      <c r="Z117" s="4">
        <v>146</v>
      </c>
      <c r="AA117" s="3">
        <v>0</v>
      </c>
      <c r="AB117" s="3">
        <v>1</v>
      </c>
      <c r="AD117" s="6">
        <f>Modell_vol30_Hotelling_table[[#This Row],[wage 1]]/AE112-1</f>
        <v>-2.0366598778004397E-3</v>
      </c>
      <c r="AF117" s="6">
        <f>Modell_vol30_Hotelling_table[[#This Row],[wage 2]]/AG112-1</f>
        <v>-5.4495912806540314E-3</v>
      </c>
      <c r="AH117" s="23">
        <f>Modell_vol30_Hotelling_table[[#This Row],[base-market-price]]-Modell_vol30_Hotelling_table[[#This Row],[wage 1]]</f>
        <v>3</v>
      </c>
      <c r="AI117" s="23">
        <f>Modell_vol30_Hotelling_table[[#This Row],[travel-cost-M]]*(40+((20-Modell_vol30_Hotelling_table[[#This Row],[xcor 1]])-(Modell_vol30_Hotelling_table[[#This Row],[xcor 2]]+20))/3)</f>
        <v>79.333333333333329</v>
      </c>
      <c r="AK117" s="6">
        <f t="shared" si="2"/>
        <v>-0.96218487394957986</v>
      </c>
      <c r="AL117" s="23">
        <f>Modell_vol30_Hotelling_table[[#This Row],[base-market-price]]-Modell_vol30_Hotelling_table[[#This Row],[wage 2]]</f>
        <v>4</v>
      </c>
      <c r="AM117" s="23">
        <f>Modell_vol30_Hotelling_table[[#This Row],[travel-cost-M]]*(40-((20-Modell_vol30_Hotelling_table[[#This Row],[xcor 1]])-(Modell_vol30_Hotelling_table[[#This Row],[xcor 2]]+20))/3)</f>
        <v>80.666666666666671</v>
      </c>
      <c r="AO117" s="6">
        <f t="shared" si="3"/>
        <v>-0.95041322314049592</v>
      </c>
    </row>
    <row r="118" spans="1:41" x14ac:dyDescent="0.25">
      <c r="A118" s="3">
        <v>117</v>
      </c>
      <c r="B118" s="4" t="s">
        <v>21</v>
      </c>
      <c r="C118" s="4" t="s">
        <v>22</v>
      </c>
      <c r="D118" s="4" t="s">
        <v>23</v>
      </c>
      <c r="E118" s="11" t="s">
        <v>26</v>
      </c>
      <c r="F118" s="4" t="s">
        <v>25</v>
      </c>
      <c r="G118" s="3" t="b">
        <v>0</v>
      </c>
      <c r="H118" s="3" t="b">
        <v>0</v>
      </c>
      <c r="I118" s="3" t="b">
        <v>0</v>
      </c>
      <c r="J118" s="3" t="b">
        <v>0</v>
      </c>
      <c r="K118" s="3" t="b">
        <v>0</v>
      </c>
      <c r="L118" s="3">
        <v>150</v>
      </c>
      <c r="M118" s="3">
        <v>2</v>
      </c>
      <c r="N118" s="3">
        <v>0</v>
      </c>
      <c r="O118" s="3">
        <v>2</v>
      </c>
      <c r="P118" s="3">
        <v>0</v>
      </c>
      <c r="Q118" s="3">
        <v>200</v>
      </c>
      <c r="R118" s="3">
        <v>0</v>
      </c>
      <c r="S118" s="3">
        <v>1</v>
      </c>
      <c r="T118" s="3">
        <v>0</v>
      </c>
      <c r="U118" s="3" t="b">
        <v>0</v>
      </c>
      <c r="V118" s="3">
        <v>251</v>
      </c>
      <c r="W118" s="4">
        <v>63</v>
      </c>
      <c r="X118" s="4">
        <v>80</v>
      </c>
      <c r="Y118" s="4">
        <v>147</v>
      </c>
      <c r="Z118" s="4">
        <v>146</v>
      </c>
      <c r="AA118" s="3">
        <v>0</v>
      </c>
      <c r="AB118" s="3">
        <v>1</v>
      </c>
      <c r="AD118" s="6">
        <f>Modell_vol30_Hotelling_table[[#This Row],[wage 1]]/AE112-1</f>
        <v>-2.0366598778004397E-3</v>
      </c>
      <c r="AF118" s="6">
        <f>Modell_vol30_Hotelling_table[[#This Row],[wage 2]]/AG112-1</f>
        <v>-5.4495912806540314E-3</v>
      </c>
      <c r="AH118" s="23">
        <f>Modell_vol30_Hotelling_table[[#This Row],[base-market-price]]-Modell_vol30_Hotelling_table[[#This Row],[wage 1]]</f>
        <v>3</v>
      </c>
      <c r="AI118" s="23">
        <f>Modell_vol30_Hotelling_table[[#This Row],[travel-cost-M]]*(40+((20-Modell_vol30_Hotelling_table[[#This Row],[xcor 1]])-(Modell_vol30_Hotelling_table[[#This Row],[xcor 2]]+20))/3)</f>
        <v>79.333333333333329</v>
      </c>
      <c r="AK118" s="6">
        <f t="shared" si="2"/>
        <v>-0.96218487394957986</v>
      </c>
      <c r="AL118" s="23">
        <f>Modell_vol30_Hotelling_table[[#This Row],[base-market-price]]-Modell_vol30_Hotelling_table[[#This Row],[wage 2]]</f>
        <v>4</v>
      </c>
      <c r="AM118" s="23">
        <f>Modell_vol30_Hotelling_table[[#This Row],[travel-cost-M]]*(40-((20-Modell_vol30_Hotelling_table[[#This Row],[xcor 1]])-(Modell_vol30_Hotelling_table[[#This Row],[xcor 2]]+20))/3)</f>
        <v>80.666666666666671</v>
      </c>
      <c r="AO118" s="6">
        <f t="shared" si="3"/>
        <v>-0.95041322314049592</v>
      </c>
    </row>
    <row r="119" spans="1:41" x14ac:dyDescent="0.25">
      <c r="A119" s="3">
        <v>118</v>
      </c>
      <c r="B119" s="4" t="s">
        <v>21</v>
      </c>
      <c r="C119" s="4" t="s">
        <v>22</v>
      </c>
      <c r="D119" s="4" t="s">
        <v>23</v>
      </c>
      <c r="E119" s="11" t="s">
        <v>26</v>
      </c>
      <c r="F119" s="4" t="s">
        <v>25</v>
      </c>
      <c r="G119" s="3" t="b">
        <v>0</v>
      </c>
      <c r="H119" s="3" t="b">
        <v>0</v>
      </c>
      <c r="I119" s="3" t="b">
        <v>0</v>
      </c>
      <c r="J119" s="3" t="b">
        <v>0</v>
      </c>
      <c r="K119" s="3" t="b">
        <v>0</v>
      </c>
      <c r="L119" s="3">
        <v>150</v>
      </c>
      <c r="M119" s="3">
        <v>2</v>
      </c>
      <c r="N119" s="3">
        <v>0</v>
      </c>
      <c r="O119" s="3">
        <v>2</v>
      </c>
      <c r="P119" s="3">
        <v>0</v>
      </c>
      <c r="Q119" s="3">
        <v>200</v>
      </c>
      <c r="R119" s="3">
        <v>0</v>
      </c>
      <c r="S119" s="3">
        <v>1</v>
      </c>
      <c r="T119" s="3">
        <v>0</v>
      </c>
      <c r="U119" s="3" t="b">
        <v>0</v>
      </c>
      <c r="V119" s="3">
        <v>251</v>
      </c>
      <c r="W119" s="4">
        <v>42</v>
      </c>
      <c r="X119" s="4">
        <v>40</v>
      </c>
      <c r="Y119" s="4">
        <v>148</v>
      </c>
      <c r="Z119" s="4">
        <v>148</v>
      </c>
      <c r="AA119" s="3">
        <v>0</v>
      </c>
      <c r="AB119" s="3">
        <v>1</v>
      </c>
      <c r="AD119" s="6">
        <f>Modell_vol30_Hotelling_table[[#This Row],[wage 1]]/AE112-1</f>
        <v>4.7522063815341742E-3</v>
      </c>
      <c r="AF119" s="6">
        <f>Modell_vol30_Hotelling_table[[#This Row],[wage 2]]/AG112-1</f>
        <v>8.1743869209809361E-3</v>
      </c>
      <c r="AH119" s="23">
        <f>Modell_vol30_Hotelling_table[[#This Row],[base-market-price]]-Modell_vol30_Hotelling_table[[#This Row],[wage 1]]</f>
        <v>2</v>
      </c>
      <c r="AI119" s="23">
        <f>Modell_vol30_Hotelling_table[[#This Row],[travel-cost-M]]*(40+((20-Modell_vol30_Hotelling_table[[#This Row],[xcor 1]])-(Modell_vol30_Hotelling_table[[#This Row],[xcor 2]]+20))/3)</f>
        <v>79.333333333333329</v>
      </c>
      <c r="AK119" s="6">
        <f t="shared" si="2"/>
        <v>-0.97478991596638653</v>
      </c>
      <c r="AL119" s="23">
        <f>Modell_vol30_Hotelling_table[[#This Row],[base-market-price]]-Modell_vol30_Hotelling_table[[#This Row],[wage 2]]</f>
        <v>2</v>
      </c>
      <c r="AM119" s="23">
        <f>Modell_vol30_Hotelling_table[[#This Row],[travel-cost-M]]*(40-((20-Modell_vol30_Hotelling_table[[#This Row],[xcor 1]])-(Modell_vol30_Hotelling_table[[#This Row],[xcor 2]]+20))/3)</f>
        <v>80.666666666666671</v>
      </c>
      <c r="AO119" s="6">
        <f t="shared" si="3"/>
        <v>-0.97520661157024791</v>
      </c>
    </row>
    <row r="120" spans="1:41" x14ac:dyDescent="0.25">
      <c r="A120" s="3">
        <v>119</v>
      </c>
      <c r="B120" s="4" t="s">
        <v>21</v>
      </c>
      <c r="C120" s="4" t="s">
        <v>22</v>
      </c>
      <c r="D120" s="4" t="s">
        <v>23</v>
      </c>
      <c r="E120" s="11" t="s">
        <v>26</v>
      </c>
      <c r="F120" s="4" t="s">
        <v>25</v>
      </c>
      <c r="G120" s="3" t="b">
        <v>0</v>
      </c>
      <c r="H120" s="3" t="b">
        <v>0</v>
      </c>
      <c r="I120" s="3" t="b">
        <v>0</v>
      </c>
      <c r="J120" s="3" t="b">
        <v>0</v>
      </c>
      <c r="K120" s="3" t="b">
        <v>0</v>
      </c>
      <c r="L120" s="3">
        <v>150</v>
      </c>
      <c r="M120" s="3">
        <v>2</v>
      </c>
      <c r="N120" s="3">
        <v>0</v>
      </c>
      <c r="O120" s="3">
        <v>2</v>
      </c>
      <c r="P120" s="3">
        <v>0</v>
      </c>
      <c r="Q120" s="3">
        <v>200</v>
      </c>
      <c r="R120" s="3">
        <v>0</v>
      </c>
      <c r="S120" s="3">
        <v>1</v>
      </c>
      <c r="T120" s="3">
        <v>0</v>
      </c>
      <c r="U120" s="3" t="b">
        <v>0</v>
      </c>
      <c r="V120" s="3">
        <v>251</v>
      </c>
      <c r="W120" s="4">
        <v>63</v>
      </c>
      <c r="X120" s="4">
        <v>60</v>
      </c>
      <c r="Y120" s="4">
        <v>147</v>
      </c>
      <c r="Z120" s="4">
        <v>147</v>
      </c>
      <c r="AA120" s="3">
        <v>0</v>
      </c>
      <c r="AB120" s="3">
        <v>1</v>
      </c>
      <c r="AD120" s="6">
        <f>Modell_vol30_Hotelling_table[[#This Row],[wage 1]]/AE112-1</f>
        <v>-2.0366598778004397E-3</v>
      </c>
      <c r="AF120" s="6">
        <f>Modell_vol30_Hotelling_table[[#This Row],[wage 2]]/AG112-1</f>
        <v>1.3623978201633413E-3</v>
      </c>
      <c r="AH120" s="23">
        <f>Modell_vol30_Hotelling_table[[#This Row],[base-market-price]]-Modell_vol30_Hotelling_table[[#This Row],[wage 1]]</f>
        <v>3</v>
      </c>
      <c r="AI120" s="23">
        <f>Modell_vol30_Hotelling_table[[#This Row],[travel-cost-M]]*(40+((20-Modell_vol30_Hotelling_table[[#This Row],[xcor 1]])-(Modell_vol30_Hotelling_table[[#This Row],[xcor 2]]+20))/3)</f>
        <v>79.333333333333329</v>
      </c>
      <c r="AK120" s="6">
        <f t="shared" si="2"/>
        <v>-0.96218487394957986</v>
      </c>
      <c r="AL120" s="23">
        <f>Modell_vol30_Hotelling_table[[#This Row],[base-market-price]]-Modell_vol30_Hotelling_table[[#This Row],[wage 2]]</f>
        <v>3</v>
      </c>
      <c r="AM120" s="23">
        <f>Modell_vol30_Hotelling_table[[#This Row],[travel-cost-M]]*(40-((20-Modell_vol30_Hotelling_table[[#This Row],[xcor 1]])-(Modell_vol30_Hotelling_table[[#This Row],[xcor 2]]+20))/3)</f>
        <v>80.666666666666671</v>
      </c>
      <c r="AO120" s="6">
        <f t="shared" si="3"/>
        <v>-0.96280991735537191</v>
      </c>
    </row>
    <row r="121" spans="1:41" x14ac:dyDescent="0.25">
      <c r="A121" s="3">
        <v>120</v>
      </c>
      <c r="B121" s="4" t="s">
        <v>21</v>
      </c>
      <c r="C121" s="4" t="s">
        <v>22</v>
      </c>
      <c r="D121" s="4" t="s">
        <v>23</v>
      </c>
      <c r="E121" s="11" t="s">
        <v>26</v>
      </c>
      <c r="F121" s="4" t="s">
        <v>25</v>
      </c>
      <c r="G121" s="3" t="b">
        <v>0</v>
      </c>
      <c r="H121" s="3" t="b">
        <v>0</v>
      </c>
      <c r="I121" s="3" t="b">
        <v>0</v>
      </c>
      <c r="J121" s="3" t="b">
        <v>0</v>
      </c>
      <c r="K121" s="3" t="b">
        <v>0</v>
      </c>
      <c r="L121" s="3">
        <v>150</v>
      </c>
      <c r="M121" s="3">
        <v>2</v>
      </c>
      <c r="N121" s="3">
        <v>0</v>
      </c>
      <c r="O121" s="3">
        <v>2</v>
      </c>
      <c r="P121" s="3">
        <v>0</v>
      </c>
      <c r="Q121" s="3">
        <v>200</v>
      </c>
      <c r="R121" s="3">
        <v>0</v>
      </c>
      <c r="S121" s="3">
        <v>1</v>
      </c>
      <c r="T121" s="3">
        <v>0</v>
      </c>
      <c r="U121" s="3" t="b">
        <v>0</v>
      </c>
      <c r="V121" s="3">
        <v>251</v>
      </c>
      <c r="W121" s="4">
        <v>42</v>
      </c>
      <c r="X121" s="4">
        <v>40</v>
      </c>
      <c r="Y121" s="4">
        <v>148</v>
      </c>
      <c r="Z121" s="4">
        <v>148</v>
      </c>
      <c r="AA121" s="3">
        <v>0</v>
      </c>
      <c r="AB121" s="3">
        <v>1</v>
      </c>
      <c r="AD121" s="6">
        <f>Modell_vol30_Hotelling_table[[#This Row],[wage 1]]/AE112-1</f>
        <v>4.7522063815341742E-3</v>
      </c>
      <c r="AF121" s="6">
        <f>Modell_vol30_Hotelling_table[[#This Row],[wage 2]]/AG112-1</f>
        <v>8.1743869209809361E-3</v>
      </c>
      <c r="AH121" s="23">
        <f>Modell_vol30_Hotelling_table[[#This Row],[base-market-price]]-Modell_vol30_Hotelling_table[[#This Row],[wage 1]]</f>
        <v>2</v>
      </c>
      <c r="AI121" s="23">
        <f>Modell_vol30_Hotelling_table[[#This Row],[travel-cost-M]]*(40+((20-Modell_vol30_Hotelling_table[[#This Row],[xcor 1]])-(Modell_vol30_Hotelling_table[[#This Row],[xcor 2]]+20))/3)</f>
        <v>79.333333333333329</v>
      </c>
      <c r="AK121" s="6">
        <f t="shared" si="2"/>
        <v>-0.97478991596638653</v>
      </c>
      <c r="AL121" s="23">
        <f>Modell_vol30_Hotelling_table[[#This Row],[base-market-price]]-Modell_vol30_Hotelling_table[[#This Row],[wage 2]]</f>
        <v>2</v>
      </c>
      <c r="AM121" s="23">
        <f>Modell_vol30_Hotelling_table[[#This Row],[travel-cost-M]]*(40-((20-Modell_vol30_Hotelling_table[[#This Row],[xcor 1]])-(Modell_vol30_Hotelling_table[[#This Row],[xcor 2]]+20))/3)</f>
        <v>80.666666666666671</v>
      </c>
      <c r="AO121" s="6">
        <f t="shared" si="3"/>
        <v>-0.97520661157024791</v>
      </c>
    </row>
    <row r="122" spans="1:41" x14ac:dyDescent="0.25">
      <c r="A122" s="1">
        <v>121</v>
      </c>
      <c r="B122" s="2" t="s">
        <v>21</v>
      </c>
      <c r="C122" s="2" t="s">
        <v>22</v>
      </c>
      <c r="D122" s="2" t="s">
        <v>23</v>
      </c>
      <c r="E122" s="10" t="s">
        <v>26</v>
      </c>
      <c r="F122" s="2" t="s">
        <v>25</v>
      </c>
      <c r="G122" s="1" t="b">
        <v>0</v>
      </c>
      <c r="H122" s="1" t="b">
        <v>0</v>
      </c>
      <c r="I122" s="1" t="b">
        <v>0</v>
      </c>
      <c r="J122" s="1" t="b">
        <v>0</v>
      </c>
      <c r="K122" s="1" t="b">
        <v>0</v>
      </c>
      <c r="L122" s="1">
        <v>300</v>
      </c>
      <c r="M122" s="1">
        <v>2</v>
      </c>
      <c r="N122" s="1">
        <v>0</v>
      </c>
      <c r="O122" s="1">
        <v>1</v>
      </c>
      <c r="P122" s="1">
        <v>0</v>
      </c>
      <c r="Q122" s="1">
        <v>100</v>
      </c>
      <c r="R122" s="1">
        <v>0</v>
      </c>
      <c r="S122" s="1">
        <v>1</v>
      </c>
      <c r="T122" s="1">
        <v>0</v>
      </c>
      <c r="U122" s="1" t="b">
        <v>0</v>
      </c>
      <c r="V122" s="1">
        <v>298</v>
      </c>
      <c r="W122" s="2">
        <v>42</v>
      </c>
      <c r="X122" s="2">
        <v>40</v>
      </c>
      <c r="Y122" s="2">
        <v>298</v>
      </c>
      <c r="Z122" s="2">
        <v>298</v>
      </c>
      <c r="AA122" s="1">
        <v>0</v>
      </c>
      <c r="AB122" s="1">
        <v>1</v>
      </c>
      <c r="AD122" s="6">
        <f>Modell_vol30_Hotelling_table[[#This Row],[wage 1]]/AE122-1</f>
        <v>0</v>
      </c>
      <c r="AE122">
        <f>AVERAGE(Y122:Y131)</f>
        <v>298</v>
      </c>
      <c r="AF122" s="6">
        <f>Modell_vol30_Hotelling_table[[#This Row],[wage 2]]/AG122-1</f>
        <v>0</v>
      </c>
      <c r="AG122">
        <f>AVERAGE(Z122:Z131)</f>
        <v>298</v>
      </c>
      <c r="AH122" s="23">
        <f>Modell_vol30_Hotelling_table[[#This Row],[base-market-price]]-Modell_vol30_Hotelling_table[[#This Row],[wage 1]]</f>
        <v>2</v>
      </c>
      <c r="AI122" s="23">
        <f>Modell_vol30_Hotelling_table[[#This Row],[travel-cost-M]]*(40+((20-Modell_vol30_Hotelling_table[[#This Row],[xcor 1]])-(Modell_vol30_Hotelling_table[[#This Row],[xcor 2]]+20))/3)</f>
        <v>39.666666666666664</v>
      </c>
      <c r="AJ122">
        <f>AVERAGE(AH122:AH131)</f>
        <v>2</v>
      </c>
      <c r="AK122" s="6">
        <f t="shared" si="2"/>
        <v>-0.94957983193277307</v>
      </c>
      <c r="AL122" s="23">
        <f>Modell_vol30_Hotelling_table[[#This Row],[base-market-price]]-Modell_vol30_Hotelling_table[[#This Row],[wage 2]]</f>
        <v>2</v>
      </c>
      <c r="AM122" s="23">
        <f>Modell_vol30_Hotelling_table[[#This Row],[travel-cost-M]]*(40-((20-Modell_vol30_Hotelling_table[[#This Row],[xcor 1]])-(Modell_vol30_Hotelling_table[[#This Row],[xcor 2]]+20))/3)</f>
        <v>40.333333333333336</v>
      </c>
      <c r="AN122">
        <f>AVERAGE(AL122:AL131)</f>
        <v>2</v>
      </c>
      <c r="AO122" s="6">
        <f t="shared" si="3"/>
        <v>-0.95041322314049592</v>
      </c>
    </row>
    <row r="123" spans="1:41" x14ac:dyDescent="0.25">
      <c r="A123" s="1">
        <v>122</v>
      </c>
      <c r="B123" s="2" t="s">
        <v>21</v>
      </c>
      <c r="C123" s="2" t="s">
        <v>22</v>
      </c>
      <c r="D123" s="2" t="s">
        <v>23</v>
      </c>
      <c r="E123" s="10" t="s">
        <v>26</v>
      </c>
      <c r="F123" s="2" t="s">
        <v>25</v>
      </c>
      <c r="G123" s="1" t="b">
        <v>0</v>
      </c>
      <c r="H123" s="1" t="b">
        <v>0</v>
      </c>
      <c r="I123" s="1" t="b">
        <v>0</v>
      </c>
      <c r="J123" s="1" t="b">
        <v>0</v>
      </c>
      <c r="K123" s="1" t="b">
        <v>0</v>
      </c>
      <c r="L123" s="1">
        <v>300</v>
      </c>
      <c r="M123" s="1">
        <v>2</v>
      </c>
      <c r="N123" s="1">
        <v>0</v>
      </c>
      <c r="O123" s="1">
        <v>1</v>
      </c>
      <c r="P123" s="1">
        <v>0</v>
      </c>
      <c r="Q123" s="1">
        <v>100</v>
      </c>
      <c r="R123" s="1">
        <v>0</v>
      </c>
      <c r="S123" s="1">
        <v>1</v>
      </c>
      <c r="T123" s="1">
        <v>0</v>
      </c>
      <c r="U123" s="1" t="b">
        <v>0</v>
      </c>
      <c r="V123" s="1">
        <v>298</v>
      </c>
      <c r="W123" s="2">
        <v>42</v>
      </c>
      <c r="X123" s="2">
        <v>40</v>
      </c>
      <c r="Y123" s="2">
        <v>298</v>
      </c>
      <c r="Z123" s="2">
        <v>298</v>
      </c>
      <c r="AA123" s="1">
        <v>0</v>
      </c>
      <c r="AB123" s="1">
        <v>1</v>
      </c>
      <c r="AD123" s="6">
        <f>Modell_vol30_Hotelling_table[[#This Row],[wage 1]]/AE122-1</f>
        <v>0</v>
      </c>
      <c r="AF123" s="6">
        <f>Modell_vol30_Hotelling_table[[#This Row],[wage 2]]/AG122-1</f>
        <v>0</v>
      </c>
      <c r="AH123" s="23">
        <f>Modell_vol30_Hotelling_table[[#This Row],[base-market-price]]-Modell_vol30_Hotelling_table[[#This Row],[wage 1]]</f>
        <v>2</v>
      </c>
      <c r="AI123" s="23">
        <f>Modell_vol30_Hotelling_table[[#This Row],[travel-cost-M]]*(40+((20-Modell_vol30_Hotelling_table[[#This Row],[xcor 1]])-(Modell_vol30_Hotelling_table[[#This Row],[xcor 2]]+20))/3)</f>
        <v>39.666666666666664</v>
      </c>
      <c r="AK123" s="6">
        <f t="shared" si="2"/>
        <v>-0.94957983193277307</v>
      </c>
      <c r="AL123" s="23">
        <f>Modell_vol30_Hotelling_table[[#This Row],[base-market-price]]-Modell_vol30_Hotelling_table[[#This Row],[wage 2]]</f>
        <v>2</v>
      </c>
      <c r="AM123" s="23">
        <f>Modell_vol30_Hotelling_table[[#This Row],[travel-cost-M]]*(40-((20-Modell_vol30_Hotelling_table[[#This Row],[xcor 1]])-(Modell_vol30_Hotelling_table[[#This Row],[xcor 2]]+20))/3)</f>
        <v>40.333333333333336</v>
      </c>
      <c r="AO123" s="6">
        <f t="shared" si="3"/>
        <v>-0.95041322314049592</v>
      </c>
    </row>
    <row r="124" spans="1:41" x14ac:dyDescent="0.25">
      <c r="A124" s="1">
        <v>123</v>
      </c>
      <c r="B124" s="2" t="s">
        <v>21</v>
      </c>
      <c r="C124" s="2" t="s">
        <v>22</v>
      </c>
      <c r="D124" s="2" t="s">
        <v>23</v>
      </c>
      <c r="E124" s="10" t="s">
        <v>26</v>
      </c>
      <c r="F124" s="2" t="s">
        <v>25</v>
      </c>
      <c r="G124" s="1" t="b">
        <v>0</v>
      </c>
      <c r="H124" s="1" t="b">
        <v>0</v>
      </c>
      <c r="I124" s="1" t="b">
        <v>0</v>
      </c>
      <c r="J124" s="1" t="b">
        <v>0</v>
      </c>
      <c r="K124" s="1" t="b">
        <v>0</v>
      </c>
      <c r="L124" s="1">
        <v>300</v>
      </c>
      <c r="M124" s="1">
        <v>2</v>
      </c>
      <c r="N124" s="1">
        <v>0</v>
      </c>
      <c r="O124" s="1">
        <v>1</v>
      </c>
      <c r="P124" s="1">
        <v>0</v>
      </c>
      <c r="Q124" s="1">
        <v>100</v>
      </c>
      <c r="R124" s="1">
        <v>0</v>
      </c>
      <c r="S124" s="1">
        <v>1</v>
      </c>
      <c r="T124" s="1">
        <v>0</v>
      </c>
      <c r="U124" s="1" t="b">
        <v>0</v>
      </c>
      <c r="V124" s="1">
        <v>298</v>
      </c>
      <c r="W124" s="2">
        <v>42</v>
      </c>
      <c r="X124" s="2">
        <v>40</v>
      </c>
      <c r="Y124" s="2">
        <v>298</v>
      </c>
      <c r="Z124" s="2">
        <v>298</v>
      </c>
      <c r="AA124" s="1">
        <v>0</v>
      </c>
      <c r="AB124" s="1">
        <v>1</v>
      </c>
      <c r="AD124" s="6">
        <f>Modell_vol30_Hotelling_table[[#This Row],[wage 1]]/AE122-1</f>
        <v>0</v>
      </c>
      <c r="AF124" s="6">
        <f>Modell_vol30_Hotelling_table[[#This Row],[wage 2]]/AG122-1</f>
        <v>0</v>
      </c>
      <c r="AH124" s="23">
        <f>Modell_vol30_Hotelling_table[[#This Row],[base-market-price]]-Modell_vol30_Hotelling_table[[#This Row],[wage 1]]</f>
        <v>2</v>
      </c>
      <c r="AI124" s="23">
        <f>Modell_vol30_Hotelling_table[[#This Row],[travel-cost-M]]*(40+((20-Modell_vol30_Hotelling_table[[#This Row],[xcor 1]])-(Modell_vol30_Hotelling_table[[#This Row],[xcor 2]]+20))/3)</f>
        <v>39.666666666666664</v>
      </c>
      <c r="AK124" s="6">
        <f t="shared" si="2"/>
        <v>-0.94957983193277307</v>
      </c>
      <c r="AL124" s="23">
        <f>Modell_vol30_Hotelling_table[[#This Row],[base-market-price]]-Modell_vol30_Hotelling_table[[#This Row],[wage 2]]</f>
        <v>2</v>
      </c>
      <c r="AM124" s="23">
        <f>Modell_vol30_Hotelling_table[[#This Row],[travel-cost-M]]*(40-((20-Modell_vol30_Hotelling_table[[#This Row],[xcor 1]])-(Modell_vol30_Hotelling_table[[#This Row],[xcor 2]]+20))/3)</f>
        <v>40.333333333333336</v>
      </c>
      <c r="AO124" s="6">
        <f t="shared" si="3"/>
        <v>-0.95041322314049592</v>
      </c>
    </row>
    <row r="125" spans="1:41" x14ac:dyDescent="0.25">
      <c r="A125" s="1">
        <v>124</v>
      </c>
      <c r="B125" s="2" t="s">
        <v>21</v>
      </c>
      <c r="C125" s="2" t="s">
        <v>22</v>
      </c>
      <c r="D125" s="2" t="s">
        <v>23</v>
      </c>
      <c r="E125" s="10" t="s">
        <v>26</v>
      </c>
      <c r="F125" s="2" t="s">
        <v>25</v>
      </c>
      <c r="G125" s="1" t="b">
        <v>0</v>
      </c>
      <c r="H125" s="1" t="b">
        <v>0</v>
      </c>
      <c r="I125" s="1" t="b">
        <v>0</v>
      </c>
      <c r="J125" s="1" t="b">
        <v>0</v>
      </c>
      <c r="K125" s="1" t="b">
        <v>0</v>
      </c>
      <c r="L125" s="1">
        <v>300</v>
      </c>
      <c r="M125" s="1">
        <v>2</v>
      </c>
      <c r="N125" s="1">
        <v>0</v>
      </c>
      <c r="O125" s="1">
        <v>1</v>
      </c>
      <c r="P125" s="1">
        <v>0</v>
      </c>
      <c r="Q125" s="1">
        <v>100</v>
      </c>
      <c r="R125" s="1">
        <v>0</v>
      </c>
      <c r="S125" s="1">
        <v>1</v>
      </c>
      <c r="T125" s="1">
        <v>0</v>
      </c>
      <c r="U125" s="1" t="b">
        <v>0</v>
      </c>
      <c r="V125" s="1">
        <v>298</v>
      </c>
      <c r="W125" s="2">
        <v>42</v>
      </c>
      <c r="X125" s="2">
        <v>40</v>
      </c>
      <c r="Y125" s="2">
        <v>298</v>
      </c>
      <c r="Z125" s="2">
        <v>298</v>
      </c>
      <c r="AA125" s="1">
        <v>0</v>
      </c>
      <c r="AB125" s="1">
        <v>1</v>
      </c>
      <c r="AD125" s="6">
        <f>Modell_vol30_Hotelling_table[[#This Row],[wage 1]]/AE122-1</f>
        <v>0</v>
      </c>
      <c r="AF125" s="6">
        <f>Modell_vol30_Hotelling_table[[#This Row],[wage 2]]/AG122-1</f>
        <v>0</v>
      </c>
      <c r="AH125" s="23">
        <f>Modell_vol30_Hotelling_table[[#This Row],[base-market-price]]-Modell_vol30_Hotelling_table[[#This Row],[wage 1]]</f>
        <v>2</v>
      </c>
      <c r="AI125" s="23">
        <f>Modell_vol30_Hotelling_table[[#This Row],[travel-cost-M]]*(40+((20-Modell_vol30_Hotelling_table[[#This Row],[xcor 1]])-(Modell_vol30_Hotelling_table[[#This Row],[xcor 2]]+20))/3)</f>
        <v>39.666666666666664</v>
      </c>
      <c r="AK125" s="6">
        <f t="shared" si="2"/>
        <v>-0.94957983193277307</v>
      </c>
      <c r="AL125" s="23">
        <f>Modell_vol30_Hotelling_table[[#This Row],[base-market-price]]-Modell_vol30_Hotelling_table[[#This Row],[wage 2]]</f>
        <v>2</v>
      </c>
      <c r="AM125" s="23">
        <f>Modell_vol30_Hotelling_table[[#This Row],[travel-cost-M]]*(40-((20-Modell_vol30_Hotelling_table[[#This Row],[xcor 1]])-(Modell_vol30_Hotelling_table[[#This Row],[xcor 2]]+20))/3)</f>
        <v>40.333333333333336</v>
      </c>
      <c r="AO125" s="6">
        <f t="shared" si="3"/>
        <v>-0.95041322314049592</v>
      </c>
    </row>
    <row r="126" spans="1:41" x14ac:dyDescent="0.25">
      <c r="A126" s="1">
        <v>125</v>
      </c>
      <c r="B126" s="2" t="s">
        <v>21</v>
      </c>
      <c r="C126" s="2" t="s">
        <v>22</v>
      </c>
      <c r="D126" s="2" t="s">
        <v>23</v>
      </c>
      <c r="E126" s="10" t="s">
        <v>26</v>
      </c>
      <c r="F126" s="2" t="s">
        <v>25</v>
      </c>
      <c r="G126" s="1" t="b">
        <v>0</v>
      </c>
      <c r="H126" s="1" t="b">
        <v>0</v>
      </c>
      <c r="I126" s="1" t="b">
        <v>0</v>
      </c>
      <c r="J126" s="1" t="b">
        <v>0</v>
      </c>
      <c r="K126" s="1" t="b">
        <v>0</v>
      </c>
      <c r="L126" s="1">
        <v>300</v>
      </c>
      <c r="M126" s="1">
        <v>2</v>
      </c>
      <c r="N126" s="1">
        <v>0</v>
      </c>
      <c r="O126" s="1">
        <v>1</v>
      </c>
      <c r="P126" s="1">
        <v>0</v>
      </c>
      <c r="Q126" s="1">
        <v>100</v>
      </c>
      <c r="R126" s="1">
        <v>0</v>
      </c>
      <c r="S126" s="1">
        <v>1</v>
      </c>
      <c r="T126" s="1">
        <v>0</v>
      </c>
      <c r="U126" s="1" t="b">
        <v>0</v>
      </c>
      <c r="V126" s="1">
        <v>298</v>
      </c>
      <c r="W126" s="2">
        <v>42</v>
      </c>
      <c r="X126" s="2">
        <v>40</v>
      </c>
      <c r="Y126" s="2">
        <v>298</v>
      </c>
      <c r="Z126" s="2">
        <v>298</v>
      </c>
      <c r="AA126" s="1">
        <v>0</v>
      </c>
      <c r="AB126" s="1">
        <v>1</v>
      </c>
      <c r="AD126" s="6">
        <f>Modell_vol30_Hotelling_table[[#This Row],[wage 1]]/AE122-1</f>
        <v>0</v>
      </c>
      <c r="AF126" s="6">
        <f>Modell_vol30_Hotelling_table[[#This Row],[wage 2]]/AG122-1</f>
        <v>0</v>
      </c>
      <c r="AH126" s="23">
        <f>Modell_vol30_Hotelling_table[[#This Row],[base-market-price]]-Modell_vol30_Hotelling_table[[#This Row],[wage 1]]</f>
        <v>2</v>
      </c>
      <c r="AI126" s="23">
        <f>Modell_vol30_Hotelling_table[[#This Row],[travel-cost-M]]*(40+((20-Modell_vol30_Hotelling_table[[#This Row],[xcor 1]])-(Modell_vol30_Hotelling_table[[#This Row],[xcor 2]]+20))/3)</f>
        <v>39.666666666666664</v>
      </c>
      <c r="AK126" s="6">
        <f t="shared" si="2"/>
        <v>-0.94957983193277307</v>
      </c>
      <c r="AL126" s="23">
        <f>Modell_vol30_Hotelling_table[[#This Row],[base-market-price]]-Modell_vol30_Hotelling_table[[#This Row],[wage 2]]</f>
        <v>2</v>
      </c>
      <c r="AM126" s="23">
        <f>Modell_vol30_Hotelling_table[[#This Row],[travel-cost-M]]*(40-((20-Modell_vol30_Hotelling_table[[#This Row],[xcor 1]])-(Modell_vol30_Hotelling_table[[#This Row],[xcor 2]]+20))/3)</f>
        <v>40.333333333333336</v>
      </c>
      <c r="AO126" s="6">
        <f t="shared" si="3"/>
        <v>-0.95041322314049592</v>
      </c>
    </row>
    <row r="127" spans="1:41" x14ac:dyDescent="0.25">
      <c r="A127" s="1">
        <v>126</v>
      </c>
      <c r="B127" s="2" t="s">
        <v>21</v>
      </c>
      <c r="C127" s="2" t="s">
        <v>22</v>
      </c>
      <c r="D127" s="2" t="s">
        <v>23</v>
      </c>
      <c r="E127" s="10" t="s">
        <v>26</v>
      </c>
      <c r="F127" s="2" t="s">
        <v>25</v>
      </c>
      <c r="G127" s="1" t="b">
        <v>0</v>
      </c>
      <c r="H127" s="1" t="b">
        <v>0</v>
      </c>
      <c r="I127" s="1" t="b">
        <v>0</v>
      </c>
      <c r="J127" s="1" t="b">
        <v>0</v>
      </c>
      <c r="K127" s="1" t="b">
        <v>0</v>
      </c>
      <c r="L127" s="1">
        <v>300</v>
      </c>
      <c r="M127" s="1">
        <v>2</v>
      </c>
      <c r="N127" s="1">
        <v>0</v>
      </c>
      <c r="O127" s="1">
        <v>1</v>
      </c>
      <c r="P127" s="1">
        <v>0</v>
      </c>
      <c r="Q127" s="1">
        <v>100</v>
      </c>
      <c r="R127" s="1">
        <v>0</v>
      </c>
      <c r="S127" s="1">
        <v>1</v>
      </c>
      <c r="T127" s="1">
        <v>0</v>
      </c>
      <c r="U127" s="1" t="b">
        <v>0</v>
      </c>
      <c r="V127" s="1">
        <v>301</v>
      </c>
      <c r="W127" s="2">
        <v>42</v>
      </c>
      <c r="X127" s="2">
        <v>40</v>
      </c>
      <c r="Y127" s="2">
        <v>298</v>
      </c>
      <c r="Z127" s="2">
        <v>298</v>
      </c>
      <c r="AA127" s="1">
        <v>0</v>
      </c>
      <c r="AB127" s="1">
        <v>1</v>
      </c>
      <c r="AD127" s="6">
        <f>Modell_vol30_Hotelling_table[[#This Row],[wage 1]]/AE122-1</f>
        <v>0</v>
      </c>
      <c r="AF127" s="6">
        <f>Modell_vol30_Hotelling_table[[#This Row],[wage 2]]/AG122-1</f>
        <v>0</v>
      </c>
      <c r="AH127" s="23">
        <f>Modell_vol30_Hotelling_table[[#This Row],[base-market-price]]-Modell_vol30_Hotelling_table[[#This Row],[wage 1]]</f>
        <v>2</v>
      </c>
      <c r="AI127" s="23">
        <f>Modell_vol30_Hotelling_table[[#This Row],[travel-cost-M]]*(40+((20-Modell_vol30_Hotelling_table[[#This Row],[xcor 1]])-(Modell_vol30_Hotelling_table[[#This Row],[xcor 2]]+20))/3)</f>
        <v>39.666666666666664</v>
      </c>
      <c r="AK127" s="6">
        <f t="shared" si="2"/>
        <v>-0.94957983193277307</v>
      </c>
      <c r="AL127" s="23">
        <f>Modell_vol30_Hotelling_table[[#This Row],[base-market-price]]-Modell_vol30_Hotelling_table[[#This Row],[wage 2]]</f>
        <v>2</v>
      </c>
      <c r="AM127" s="23">
        <f>Modell_vol30_Hotelling_table[[#This Row],[travel-cost-M]]*(40-((20-Modell_vol30_Hotelling_table[[#This Row],[xcor 1]])-(Modell_vol30_Hotelling_table[[#This Row],[xcor 2]]+20))/3)</f>
        <v>40.333333333333336</v>
      </c>
      <c r="AO127" s="6">
        <f t="shared" si="3"/>
        <v>-0.95041322314049592</v>
      </c>
    </row>
    <row r="128" spans="1:41" x14ac:dyDescent="0.25">
      <c r="A128" s="1">
        <v>127</v>
      </c>
      <c r="B128" s="2" t="s">
        <v>21</v>
      </c>
      <c r="C128" s="2" t="s">
        <v>22</v>
      </c>
      <c r="D128" s="2" t="s">
        <v>23</v>
      </c>
      <c r="E128" s="10" t="s">
        <v>26</v>
      </c>
      <c r="F128" s="2" t="s">
        <v>25</v>
      </c>
      <c r="G128" s="1" t="b">
        <v>0</v>
      </c>
      <c r="H128" s="1" t="b">
        <v>0</v>
      </c>
      <c r="I128" s="1" t="b">
        <v>0</v>
      </c>
      <c r="J128" s="1" t="b">
        <v>0</v>
      </c>
      <c r="K128" s="1" t="b">
        <v>0</v>
      </c>
      <c r="L128" s="1">
        <v>300</v>
      </c>
      <c r="M128" s="1">
        <v>2</v>
      </c>
      <c r="N128" s="1">
        <v>0</v>
      </c>
      <c r="O128" s="1">
        <v>1</v>
      </c>
      <c r="P128" s="1">
        <v>0</v>
      </c>
      <c r="Q128" s="1">
        <v>100</v>
      </c>
      <c r="R128" s="1">
        <v>0</v>
      </c>
      <c r="S128" s="1">
        <v>1</v>
      </c>
      <c r="T128" s="1">
        <v>0</v>
      </c>
      <c r="U128" s="1" t="b">
        <v>0</v>
      </c>
      <c r="V128" s="1">
        <v>298</v>
      </c>
      <c r="W128" s="2">
        <v>42</v>
      </c>
      <c r="X128" s="2">
        <v>40</v>
      </c>
      <c r="Y128" s="2">
        <v>298</v>
      </c>
      <c r="Z128" s="2">
        <v>298</v>
      </c>
      <c r="AA128" s="1">
        <v>0</v>
      </c>
      <c r="AB128" s="1">
        <v>1</v>
      </c>
      <c r="AD128" s="6">
        <f>Modell_vol30_Hotelling_table[[#This Row],[wage 1]]/AE122-1</f>
        <v>0</v>
      </c>
      <c r="AF128" s="6">
        <f>Modell_vol30_Hotelling_table[[#This Row],[wage 2]]/AG122-1</f>
        <v>0</v>
      </c>
      <c r="AH128" s="23">
        <f>Modell_vol30_Hotelling_table[[#This Row],[base-market-price]]-Modell_vol30_Hotelling_table[[#This Row],[wage 1]]</f>
        <v>2</v>
      </c>
      <c r="AI128" s="23">
        <f>Modell_vol30_Hotelling_table[[#This Row],[travel-cost-M]]*(40+((20-Modell_vol30_Hotelling_table[[#This Row],[xcor 1]])-(Modell_vol30_Hotelling_table[[#This Row],[xcor 2]]+20))/3)</f>
        <v>39.666666666666664</v>
      </c>
      <c r="AK128" s="6">
        <f t="shared" si="2"/>
        <v>-0.94957983193277307</v>
      </c>
      <c r="AL128" s="23">
        <f>Modell_vol30_Hotelling_table[[#This Row],[base-market-price]]-Modell_vol30_Hotelling_table[[#This Row],[wage 2]]</f>
        <v>2</v>
      </c>
      <c r="AM128" s="23">
        <f>Modell_vol30_Hotelling_table[[#This Row],[travel-cost-M]]*(40-((20-Modell_vol30_Hotelling_table[[#This Row],[xcor 1]])-(Modell_vol30_Hotelling_table[[#This Row],[xcor 2]]+20))/3)</f>
        <v>40.333333333333336</v>
      </c>
      <c r="AO128" s="6">
        <f t="shared" si="3"/>
        <v>-0.95041322314049592</v>
      </c>
    </row>
    <row r="129" spans="1:41" x14ac:dyDescent="0.25">
      <c r="A129" s="1">
        <v>128</v>
      </c>
      <c r="B129" s="2" t="s">
        <v>21</v>
      </c>
      <c r="C129" s="2" t="s">
        <v>22</v>
      </c>
      <c r="D129" s="2" t="s">
        <v>23</v>
      </c>
      <c r="E129" s="10" t="s">
        <v>26</v>
      </c>
      <c r="F129" s="2" t="s">
        <v>25</v>
      </c>
      <c r="G129" s="1" t="b">
        <v>0</v>
      </c>
      <c r="H129" s="1" t="b">
        <v>0</v>
      </c>
      <c r="I129" s="1" t="b">
        <v>0</v>
      </c>
      <c r="J129" s="1" t="b">
        <v>0</v>
      </c>
      <c r="K129" s="1" t="b">
        <v>0</v>
      </c>
      <c r="L129" s="1">
        <v>300</v>
      </c>
      <c r="M129" s="1">
        <v>2</v>
      </c>
      <c r="N129" s="1">
        <v>0</v>
      </c>
      <c r="O129" s="1">
        <v>1</v>
      </c>
      <c r="P129" s="1">
        <v>0</v>
      </c>
      <c r="Q129" s="1">
        <v>100</v>
      </c>
      <c r="R129" s="1">
        <v>0</v>
      </c>
      <c r="S129" s="1">
        <v>1</v>
      </c>
      <c r="T129" s="1">
        <v>0</v>
      </c>
      <c r="U129" s="1" t="b">
        <v>0</v>
      </c>
      <c r="V129" s="1">
        <v>300</v>
      </c>
      <c r="W129" s="2">
        <v>42</v>
      </c>
      <c r="X129" s="2">
        <v>40</v>
      </c>
      <c r="Y129" s="2">
        <v>298</v>
      </c>
      <c r="Z129" s="2">
        <v>298</v>
      </c>
      <c r="AA129" s="1">
        <v>0</v>
      </c>
      <c r="AB129" s="1">
        <v>1</v>
      </c>
      <c r="AD129" s="6">
        <f>Modell_vol30_Hotelling_table[[#This Row],[wage 1]]/AE122-1</f>
        <v>0</v>
      </c>
      <c r="AF129" s="6">
        <f>Modell_vol30_Hotelling_table[[#This Row],[wage 2]]/AG122-1</f>
        <v>0</v>
      </c>
      <c r="AH129" s="23">
        <f>Modell_vol30_Hotelling_table[[#This Row],[base-market-price]]-Modell_vol30_Hotelling_table[[#This Row],[wage 1]]</f>
        <v>2</v>
      </c>
      <c r="AI129" s="23">
        <f>Modell_vol30_Hotelling_table[[#This Row],[travel-cost-M]]*(40+((20-Modell_vol30_Hotelling_table[[#This Row],[xcor 1]])-(Modell_vol30_Hotelling_table[[#This Row],[xcor 2]]+20))/3)</f>
        <v>39.666666666666664</v>
      </c>
      <c r="AK129" s="6">
        <f t="shared" si="2"/>
        <v>-0.94957983193277307</v>
      </c>
      <c r="AL129" s="23">
        <f>Modell_vol30_Hotelling_table[[#This Row],[base-market-price]]-Modell_vol30_Hotelling_table[[#This Row],[wage 2]]</f>
        <v>2</v>
      </c>
      <c r="AM129" s="23">
        <f>Modell_vol30_Hotelling_table[[#This Row],[travel-cost-M]]*(40-((20-Modell_vol30_Hotelling_table[[#This Row],[xcor 1]])-(Modell_vol30_Hotelling_table[[#This Row],[xcor 2]]+20))/3)</f>
        <v>40.333333333333336</v>
      </c>
      <c r="AO129" s="6">
        <f t="shared" si="3"/>
        <v>-0.95041322314049592</v>
      </c>
    </row>
    <row r="130" spans="1:41" x14ac:dyDescent="0.25">
      <c r="A130" s="1">
        <v>129</v>
      </c>
      <c r="B130" s="2" t="s">
        <v>21</v>
      </c>
      <c r="C130" s="2" t="s">
        <v>22</v>
      </c>
      <c r="D130" s="2" t="s">
        <v>23</v>
      </c>
      <c r="E130" s="10" t="s">
        <v>26</v>
      </c>
      <c r="F130" s="2" t="s">
        <v>25</v>
      </c>
      <c r="G130" s="1" t="b">
        <v>0</v>
      </c>
      <c r="H130" s="1" t="b">
        <v>0</v>
      </c>
      <c r="I130" s="1" t="b">
        <v>0</v>
      </c>
      <c r="J130" s="1" t="b">
        <v>0</v>
      </c>
      <c r="K130" s="1" t="b">
        <v>0</v>
      </c>
      <c r="L130" s="1">
        <v>300</v>
      </c>
      <c r="M130" s="1">
        <v>2</v>
      </c>
      <c r="N130" s="1">
        <v>0</v>
      </c>
      <c r="O130" s="1">
        <v>1</v>
      </c>
      <c r="P130" s="1">
        <v>0</v>
      </c>
      <c r="Q130" s="1">
        <v>100</v>
      </c>
      <c r="R130" s="1">
        <v>0</v>
      </c>
      <c r="S130" s="1">
        <v>1</v>
      </c>
      <c r="T130" s="1">
        <v>0</v>
      </c>
      <c r="U130" s="1" t="b">
        <v>0</v>
      </c>
      <c r="V130" s="1">
        <v>298</v>
      </c>
      <c r="W130" s="2">
        <v>42</v>
      </c>
      <c r="X130" s="2">
        <v>40</v>
      </c>
      <c r="Y130" s="2">
        <v>298</v>
      </c>
      <c r="Z130" s="2">
        <v>298</v>
      </c>
      <c r="AA130" s="1">
        <v>0</v>
      </c>
      <c r="AB130" s="1">
        <v>1</v>
      </c>
      <c r="AD130" s="6">
        <f>Modell_vol30_Hotelling_table[[#This Row],[wage 1]]/AE122-1</f>
        <v>0</v>
      </c>
      <c r="AF130" s="6">
        <f>Modell_vol30_Hotelling_table[[#This Row],[wage 2]]/AG122-1</f>
        <v>0</v>
      </c>
      <c r="AH130" s="23">
        <f>Modell_vol30_Hotelling_table[[#This Row],[base-market-price]]-Modell_vol30_Hotelling_table[[#This Row],[wage 1]]</f>
        <v>2</v>
      </c>
      <c r="AI130" s="23">
        <f>Modell_vol30_Hotelling_table[[#This Row],[travel-cost-M]]*(40+((20-Modell_vol30_Hotelling_table[[#This Row],[xcor 1]])-(Modell_vol30_Hotelling_table[[#This Row],[xcor 2]]+20))/3)</f>
        <v>39.666666666666664</v>
      </c>
      <c r="AK130" s="6">
        <f t="shared" si="2"/>
        <v>-0.94957983193277307</v>
      </c>
      <c r="AL130" s="23">
        <f>Modell_vol30_Hotelling_table[[#This Row],[base-market-price]]-Modell_vol30_Hotelling_table[[#This Row],[wage 2]]</f>
        <v>2</v>
      </c>
      <c r="AM130" s="23">
        <f>Modell_vol30_Hotelling_table[[#This Row],[travel-cost-M]]*(40-((20-Modell_vol30_Hotelling_table[[#This Row],[xcor 1]])-(Modell_vol30_Hotelling_table[[#This Row],[xcor 2]]+20))/3)</f>
        <v>40.333333333333336</v>
      </c>
      <c r="AO130" s="6">
        <f t="shared" si="3"/>
        <v>-0.95041322314049592</v>
      </c>
    </row>
    <row r="131" spans="1:41" x14ac:dyDescent="0.25">
      <c r="A131" s="1">
        <v>130</v>
      </c>
      <c r="B131" s="2" t="s">
        <v>21</v>
      </c>
      <c r="C131" s="2" t="s">
        <v>22</v>
      </c>
      <c r="D131" s="2" t="s">
        <v>23</v>
      </c>
      <c r="E131" s="10" t="s">
        <v>26</v>
      </c>
      <c r="F131" s="2" t="s">
        <v>25</v>
      </c>
      <c r="G131" s="1" t="b">
        <v>0</v>
      </c>
      <c r="H131" s="1" t="b">
        <v>0</v>
      </c>
      <c r="I131" s="1" t="b">
        <v>0</v>
      </c>
      <c r="J131" s="1" t="b">
        <v>0</v>
      </c>
      <c r="K131" s="1" t="b">
        <v>0</v>
      </c>
      <c r="L131" s="1">
        <v>300</v>
      </c>
      <c r="M131" s="1">
        <v>2</v>
      </c>
      <c r="N131" s="1">
        <v>0</v>
      </c>
      <c r="O131" s="1">
        <v>1</v>
      </c>
      <c r="P131" s="1">
        <v>0</v>
      </c>
      <c r="Q131" s="1">
        <v>100</v>
      </c>
      <c r="R131" s="1">
        <v>0</v>
      </c>
      <c r="S131" s="1">
        <v>1</v>
      </c>
      <c r="T131" s="1">
        <v>0</v>
      </c>
      <c r="U131" s="1" t="b">
        <v>0</v>
      </c>
      <c r="V131" s="1">
        <v>298</v>
      </c>
      <c r="W131" s="2">
        <v>42</v>
      </c>
      <c r="X131" s="2">
        <v>40</v>
      </c>
      <c r="Y131" s="2">
        <v>298</v>
      </c>
      <c r="Z131" s="2">
        <v>298</v>
      </c>
      <c r="AA131" s="1">
        <v>0</v>
      </c>
      <c r="AB131" s="1">
        <v>1</v>
      </c>
      <c r="AD131" s="6">
        <f>Modell_vol30_Hotelling_table[[#This Row],[wage 1]]/AE122-1</f>
        <v>0</v>
      </c>
      <c r="AF131" s="6">
        <f>Modell_vol30_Hotelling_table[[#This Row],[wage 2]]/AG122-1</f>
        <v>0</v>
      </c>
      <c r="AH131" s="23">
        <f>Modell_vol30_Hotelling_table[[#This Row],[base-market-price]]-Modell_vol30_Hotelling_table[[#This Row],[wage 1]]</f>
        <v>2</v>
      </c>
      <c r="AI131" s="23">
        <f>Modell_vol30_Hotelling_table[[#This Row],[travel-cost-M]]*(40+((20-Modell_vol30_Hotelling_table[[#This Row],[xcor 1]])-(Modell_vol30_Hotelling_table[[#This Row],[xcor 2]]+20))/3)</f>
        <v>39.666666666666664</v>
      </c>
      <c r="AK131" s="6">
        <f t="shared" ref="AK131:AK194" si="4">AH131/AI131-1</f>
        <v>-0.94957983193277307</v>
      </c>
      <c r="AL131" s="23">
        <f>Modell_vol30_Hotelling_table[[#This Row],[base-market-price]]-Modell_vol30_Hotelling_table[[#This Row],[wage 2]]</f>
        <v>2</v>
      </c>
      <c r="AM131" s="23">
        <f>Modell_vol30_Hotelling_table[[#This Row],[travel-cost-M]]*(40-((20-Modell_vol30_Hotelling_table[[#This Row],[xcor 1]])-(Modell_vol30_Hotelling_table[[#This Row],[xcor 2]]+20))/3)</f>
        <v>40.333333333333336</v>
      </c>
      <c r="AO131" s="6">
        <f t="shared" ref="AO131:AO194" si="5">AL131/AM131-1</f>
        <v>-0.95041322314049592</v>
      </c>
    </row>
    <row r="132" spans="1:41" x14ac:dyDescent="0.25">
      <c r="A132" s="3">
        <v>131</v>
      </c>
      <c r="B132" s="4" t="s">
        <v>21</v>
      </c>
      <c r="C132" s="4" t="s">
        <v>22</v>
      </c>
      <c r="D132" s="4" t="s">
        <v>23</v>
      </c>
      <c r="E132" s="11" t="s">
        <v>26</v>
      </c>
      <c r="F132" s="4" t="s">
        <v>25</v>
      </c>
      <c r="G132" s="3" t="b">
        <v>0</v>
      </c>
      <c r="H132" s="3" t="b">
        <v>0</v>
      </c>
      <c r="I132" s="3" t="b">
        <v>0</v>
      </c>
      <c r="J132" s="3" t="b">
        <v>0</v>
      </c>
      <c r="K132" s="3" t="b">
        <v>0</v>
      </c>
      <c r="L132" s="3">
        <v>300</v>
      </c>
      <c r="M132" s="3">
        <v>2</v>
      </c>
      <c r="N132" s="3">
        <v>0</v>
      </c>
      <c r="O132" s="3">
        <v>1</v>
      </c>
      <c r="P132" s="3">
        <v>0</v>
      </c>
      <c r="Q132" s="3">
        <v>200</v>
      </c>
      <c r="R132" s="3">
        <v>0</v>
      </c>
      <c r="S132" s="3">
        <v>1</v>
      </c>
      <c r="T132" s="3">
        <v>0</v>
      </c>
      <c r="U132" s="3" t="b">
        <v>0</v>
      </c>
      <c r="V132" s="3">
        <v>251</v>
      </c>
      <c r="W132" s="5">
        <v>42</v>
      </c>
      <c r="X132" s="4">
        <v>40</v>
      </c>
      <c r="Y132" s="4">
        <v>298</v>
      </c>
      <c r="Z132" s="4">
        <v>298</v>
      </c>
      <c r="AA132" s="3">
        <v>0</v>
      </c>
      <c r="AB132" s="3">
        <v>1</v>
      </c>
      <c r="AD132" s="6">
        <f>Modell_vol30_Hotelling_table[[#This Row],[wage 1]]/AE132-1</f>
        <v>0</v>
      </c>
      <c r="AE132">
        <f>AVERAGE(Y132:Y141)</f>
        <v>298</v>
      </c>
      <c r="AF132" s="6">
        <f>Modell_vol30_Hotelling_table[[#This Row],[wage 2]]/AG132-1</f>
        <v>0</v>
      </c>
      <c r="AG132">
        <f>AVERAGE(Z132:Z141)</f>
        <v>298</v>
      </c>
      <c r="AH132" s="23">
        <f>Modell_vol30_Hotelling_table[[#This Row],[base-market-price]]-Modell_vol30_Hotelling_table[[#This Row],[wage 1]]</f>
        <v>2</v>
      </c>
      <c r="AI132" s="23">
        <f>Modell_vol30_Hotelling_table[[#This Row],[travel-cost-M]]*(40+((20-Modell_vol30_Hotelling_table[[#This Row],[xcor 1]])-(Modell_vol30_Hotelling_table[[#This Row],[xcor 2]]+20))/3)</f>
        <v>39.666666666666664</v>
      </c>
      <c r="AJ132">
        <f>AVERAGE(AH132:AH141)</f>
        <v>2</v>
      </c>
      <c r="AK132" s="6">
        <f t="shared" si="4"/>
        <v>-0.94957983193277307</v>
      </c>
      <c r="AL132" s="23">
        <f>Modell_vol30_Hotelling_table[[#This Row],[base-market-price]]-Modell_vol30_Hotelling_table[[#This Row],[wage 2]]</f>
        <v>2</v>
      </c>
      <c r="AM132" s="23">
        <f>Modell_vol30_Hotelling_table[[#This Row],[travel-cost-M]]*(40-((20-Modell_vol30_Hotelling_table[[#This Row],[xcor 1]])-(Modell_vol30_Hotelling_table[[#This Row],[xcor 2]]+20))/3)</f>
        <v>40.333333333333336</v>
      </c>
      <c r="AN132">
        <f>AVERAGE(AL132:AL141)</f>
        <v>2</v>
      </c>
      <c r="AO132" s="6">
        <f t="shared" si="5"/>
        <v>-0.95041322314049592</v>
      </c>
    </row>
    <row r="133" spans="1:41" x14ac:dyDescent="0.25">
      <c r="A133" s="3">
        <v>132</v>
      </c>
      <c r="B133" s="4" t="s">
        <v>21</v>
      </c>
      <c r="C133" s="4" t="s">
        <v>22</v>
      </c>
      <c r="D133" s="4" t="s">
        <v>23</v>
      </c>
      <c r="E133" s="11" t="s">
        <v>26</v>
      </c>
      <c r="F133" s="4" t="s">
        <v>25</v>
      </c>
      <c r="G133" s="3" t="b">
        <v>0</v>
      </c>
      <c r="H133" s="3" t="b">
        <v>0</v>
      </c>
      <c r="I133" s="3" t="b">
        <v>0</v>
      </c>
      <c r="J133" s="3" t="b">
        <v>0</v>
      </c>
      <c r="K133" s="3" t="b">
        <v>0</v>
      </c>
      <c r="L133" s="3">
        <v>300</v>
      </c>
      <c r="M133" s="3">
        <v>2</v>
      </c>
      <c r="N133" s="3">
        <v>0</v>
      </c>
      <c r="O133" s="3">
        <v>1</v>
      </c>
      <c r="P133" s="3">
        <v>0</v>
      </c>
      <c r="Q133" s="3">
        <v>200</v>
      </c>
      <c r="R133" s="3">
        <v>0</v>
      </c>
      <c r="S133" s="3">
        <v>1</v>
      </c>
      <c r="T133" s="3">
        <v>0</v>
      </c>
      <c r="U133" s="3" t="b">
        <v>0</v>
      </c>
      <c r="V133" s="3">
        <v>251</v>
      </c>
      <c r="W133" s="4">
        <v>42</v>
      </c>
      <c r="X133" s="4">
        <v>40</v>
      </c>
      <c r="Y133" s="4">
        <v>298</v>
      </c>
      <c r="Z133" s="4">
        <v>298</v>
      </c>
      <c r="AA133" s="3">
        <v>0</v>
      </c>
      <c r="AB133" s="3">
        <v>1</v>
      </c>
      <c r="AD133" s="6">
        <f>Modell_vol30_Hotelling_table[[#This Row],[wage 1]]/AE132-1</f>
        <v>0</v>
      </c>
      <c r="AF133" s="6">
        <f>Modell_vol30_Hotelling_table[[#This Row],[wage 2]]/AG132-1</f>
        <v>0</v>
      </c>
      <c r="AH133" s="23">
        <f>Modell_vol30_Hotelling_table[[#This Row],[base-market-price]]-Modell_vol30_Hotelling_table[[#This Row],[wage 1]]</f>
        <v>2</v>
      </c>
      <c r="AI133" s="23">
        <f>Modell_vol30_Hotelling_table[[#This Row],[travel-cost-M]]*(40+((20-Modell_vol30_Hotelling_table[[#This Row],[xcor 1]])-(Modell_vol30_Hotelling_table[[#This Row],[xcor 2]]+20))/3)</f>
        <v>39.666666666666664</v>
      </c>
      <c r="AK133" s="6">
        <f t="shared" si="4"/>
        <v>-0.94957983193277307</v>
      </c>
      <c r="AL133" s="23">
        <f>Modell_vol30_Hotelling_table[[#This Row],[base-market-price]]-Modell_vol30_Hotelling_table[[#This Row],[wage 2]]</f>
        <v>2</v>
      </c>
      <c r="AM133" s="23">
        <f>Modell_vol30_Hotelling_table[[#This Row],[travel-cost-M]]*(40-((20-Modell_vol30_Hotelling_table[[#This Row],[xcor 1]])-(Modell_vol30_Hotelling_table[[#This Row],[xcor 2]]+20))/3)</f>
        <v>40.333333333333336</v>
      </c>
      <c r="AO133" s="6">
        <f t="shared" si="5"/>
        <v>-0.95041322314049592</v>
      </c>
    </row>
    <row r="134" spans="1:41" x14ac:dyDescent="0.25">
      <c r="A134" s="3">
        <v>133</v>
      </c>
      <c r="B134" s="4" t="s">
        <v>21</v>
      </c>
      <c r="C134" s="4" t="s">
        <v>22</v>
      </c>
      <c r="D134" s="4" t="s">
        <v>23</v>
      </c>
      <c r="E134" s="11" t="s">
        <v>26</v>
      </c>
      <c r="F134" s="4" t="s">
        <v>25</v>
      </c>
      <c r="G134" s="3" t="b">
        <v>0</v>
      </c>
      <c r="H134" s="3" t="b">
        <v>0</v>
      </c>
      <c r="I134" s="3" t="b">
        <v>0</v>
      </c>
      <c r="J134" s="3" t="b">
        <v>0</v>
      </c>
      <c r="K134" s="3" t="b">
        <v>0</v>
      </c>
      <c r="L134" s="3">
        <v>300</v>
      </c>
      <c r="M134" s="3">
        <v>2</v>
      </c>
      <c r="N134" s="3">
        <v>0</v>
      </c>
      <c r="O134" s="3">
        <v>1</v>
      </c>
      <c r="P134" s="3">
        <v>0</v>
      </c>
      <c r="Q134" s="3">
        <v>200</v>
      </c>
      <c r="R134" s="3">
        <v>0</v>
      </c>
      <c r="S134" s="3">
        <v>1</v>
      </c>
      <c r="T134" s="3">
        <v>0</v>
      </c>
      <c r="U134" s="3" t="b">
        <v>0</v>
      </c>
      <c r="V134" s="3">
        <v>251</v>
      </c>
      <c r="W134" s="4">
        <v>42</v>
      </c>
      <c r="X134" s="4">
        <v>40</v>
      </c>
      <c r="Y134" s="4">
        <v>298</v>
      </c>
      <c r="Z134" s="4">
        <v>298</v>
      </c>
      <c r="AA134" s="3">
        <v>0</v>
      </c>
      <c r="AB134" s="3">
        <v>1</v>
      </c>
      <c r="AD134" s="6">
        <f>Modell_vol30_Hotelling_table[[#This Row],[wage 1]]/AE132-1</f>
        <v>0</v>
      </c>
      <c r="AF134" s="6">
        <f>Modell_vol30_Hotelling_table[[#This Row],[wage 2]]/AG132-1</f>
        <v>0</v>
      </c>
      <c r="AH134" s="23">
        <f>Modell_vol30_Hotelling_table[[#This Row],[base-market-price]]-Modell_vol30_Hotelling_table[[#This Row],[wage 1]]</f>
        <v>2</v>
      </c>
      <c r="AI134" s="23">
        <f>Modell_vol30_Hotelling_table[[#This Row],[travel-cost-M]]*(40+((20-Modell_vol30_Hotelling_table[[#This Row],[xcor 1]])-(Modell_vol30_Hotelling_table[[#This Row],[xcor 2]]+20))/3)</f>
        <v>39.666666666666664</v>
      </c>
      <c r="AK134" s="6">
        <f t="shared" si="4"/>
        <v>-0.94957983193277307</v>
      </c>
      <c r="AL134" s="23">
        <f>Modell_vol30_Hotelling_table[[#This Row],[base-market-price]]-Modell_vol30_Hotelling_table[[#This Row],[wage 2]]</f>
        <v>2</v>
      </c>
      <c r="AM134" s="23">
        <f>Modell_vol30_Hotelling_table[[#This Row],[travel-cost-M]]*(40-((20-Modell_vol30_Hotelling_table[[#This Row],[xcor 1]])-(Modell_vol30_Hotelling_table[[#This Row],[xcor 2]]+20))/3)</f>
        <v>40.333333333333336</v>
      </c>
      <c r="AO134" s="6">
        <f t="shared" si="5"/>
        <v>-0.95041322314049592</v>
      </c>
    </row>
    <row r="135" spans="1:41" x14ac:dyDescent="0.25">
      <c r="A135" s="3">
        <v>134</v>
      </c>
      <c r="B135" s="4" t="s">
        <v>21</v>
      </c>
      <c r="C135" s="4" t="s">
        <v>22</v>
      </c>
      <c r="D135" s="4" t="s">
        <v>23</v>
      </c>
      <c r="E135" s="11" t="s">
        <v>26</v>
      </c>
      <c r="F135" s="4" t="s">
        <v>25</v>
      </c>
      <c r="G135" s="3" t="b">
        <v>0</v>
      </c>
      <c r="H135" s="3" t="b">
        <v>0</v>
      </c>
      <c r="I135" s="3" t="b">
        <v>0</v>
      </c>
      <c r="J135" s="3" t="b">
        <v>0</v>
      </c>
      <c r="K135" s="3" t="b">
        <v>0</v>
      </c>
      <c r="L135" s="3">
        <v>300</v>
      </c>
      <c r="M135" s="3">
        <v>2</v>
      </c>
      <c r="N135" s="3">
        <v>0</v>
      </c>
      <c r="O135" s="3">
        <v>1</v>
      </c>
      <c r="P135" s="3">
        <v>0</v>
      </c>
      <c r="Q135" s="3">
        <v>200</v>
      </c>
      <c r="R135" s="3">
        <v>0</v>
      </c>
      <c r="S135" s="3">
        <v>1</v>
      </c>
      <c r="T135" s="3">
        <v>0</v>
      </c>
      <c r="U135" s="3" t="b">
        <v>0</v>
      </c>
      <c r="V135" s="3">
        <v>251</v>
      </c>
      <c r="W135" s="4">
        <v>42</v>
      </c>
      <c r="X135" s="4">
        <v>40</v>
      </c>
      <c r="Y135" s="4">
        <v>298</v>
      </c>
      <c r="Z135" s="4">
        <v>298</v>
      </c>
      <c r="AA135" s="3">
        <v>0</v>
      </c>
      <c r="AB135" s="3">
        <v>1</v>
      </c>
      <c r="AD135" s="6">
        <f>Modell_vol30_Hotelling_table[[#This Row],[wage 1]]/AE132-1</f>
        <v>0</v>
      </c>
      <c r="AF135" s="6">
        <f>Modell_vol30_Hotelling_table[[#This Row],[wage 2]]/AG132-1</f>
        <v>0</v>
      </c>
      <c r="AH135" s="23">
        <f>Modell_vol30_Hotelling_table[[#This Row],[base-market-price]]-Modell_vol30_Hotelling_table[[#This Row],[wage 1]]</f>
        <v>2</v>
      </c>
      <c r="AI135" s="23">
        <f>Modell_vol30_Hotelling_table[[#This Row],[travel-cost-M]]*(40+((20-Modell_vol30_Hotelling_table[[#This Row],[xcor 1]])-(Modell_vol30_Hotelling_table[[#This Row],[xcor 2]]+20))/3)</f>
        <v>39.666666666666664</v>
      </c>
      <c r="AK135" s="6">
        <f t="shared" si="4"/>
        <v>-0.94957983193277307</v>
      </c>
      <c r="AL135" s="23">
        <f>Modell_vol30_Hotelling_table[[#This Row],[base-market-price]]-Modell_vol30_Hotelling_table[[#This Row],[wage 2]]</f>
        <v>2</v>
      </c>
      <c r="AM135" s="23">
        <f>Modell_vol30_Hotelling_table[[#This Row],[travel-cost-M]]*(40-((20-Modell_vol30_Hotelling_table[[#This Row],[xcor 1]])-(Modell_vol30_Hotelling_table[[#This Row],[xcor 2]]+20))/3)</f>
        <v>40.333333333333336</v>
      </c>
      <c r="AO135" s="6">
        <f t="shared" si="5"/>
        <v>-0.95041322314049592</v>
      </c>
    </row>
    <row r="136" spans="1:41" x14ac:dyDescent="0.25">
      <c r="A136" s="3">
        <v>135</v>
      </c>
      <c r="B136" s="4" t="s">
        <v>21</v>
      </c>
      <c r="C136" s="4" t="s">
        <v>22</v>
      </c>
      <c r="D136" s="4" t="s">
        <v>23</v>
      </c>
      <c r="E136" s="11" t="s">
        <v>26</v>
      </c>
      <c r="F136" s="4" t="s">
        <v>25</v>
      </c>
      <c r="G136" s="3" t="b">
        <v>0</v>
      </c>
      <c r="H136" s="3" t="b">
        <v>0</v>
      </c>
      <c r="I136" s="3" t="b">
        <v>0</v>
      </c>
      <c r="J136" s="3" t="b">
        <v>0</v>
      </c>
      <c r="K136" s="3" t="b">
        <v>0</v>
      </c>
      <c r="L136" s="3">
        <v>300</v>
      </c>
      <c r="M136" s="3">
        <v>2</v>
      </c>
      <c r="N136" s="3">
        <v>0</v>
      </c>
      <c r="O136" s="3">
        <v>1</v>
      </c>
      <c r="P136" s="3">
        <v>0</v>
      </c>
      <c r="Q136" s="3">
        <v>200</v>
      </c>
      <c r="R136" s="3">
        <v>0</v>
      </c>
      <c r="S136" s="3">
        <v>1</v>
      </c>
      <c r="T136" s="3">
        <v>0</v>
      </c>
      <c r="U136" s="3" t="b">
        <v>0</v>
      </c>
      <c r="V136" s="3">
        <v>251</v>
      </c>
      <c r="W136" s="4">
        <v>42</v>
      </c>
      <c r="X136" s="4">
        <v>40</v>
      </c>
      <c r="Y136" s="4">
        <v>298</v>
      </c>
      <c r="Z136" s="4">
        <v>298</v>
      </c>
      <c r="AA136" s="3">
        <v>0</v>
      </c>
      <c r="AB136" s="3">
        <v>1</v>
      </c>
      <c r="AD136" s="6">
        <f>Modell_vol30_Hotelling_table[[#This Row],[wage 1]]/AE132-1</f>
        <v>0</v>
      </c>
      <c r="AF136" s="6">
        <f>Modell_vol30_Hotelling_table[[#This Row],[wage 2]]/AG132-1</f>
        <v>0</v>
      </c>
      <c r="AH136" s="23">
        <f>Modell_vol30_Hotelling_table[[#This Row],[base-market-price]]-Modell_vol30_Hotelling_table[[#This Row],[wage 1]]</f>
        <v>2</v>
      </c>
      <c r="AI136" s="23">
        <f>Modell_vol30_Hotelling_table[[#This Row],[travel-cost-M]]*(40+((20-Modell_vol30_Hotelling_table[[#This Row],[xcor 1]])-(Modell_vol30_Hotelling_table[[#This Row],[xcor 2]]+20))/3)</f>
        <v>39.666666666666664</v>
      </c>
      <c r="AK136" s="6">
        <f t="shared" si="4"/>
        <v>-0.94957983193277307</v>
      </c>
      <c r="AL136" s="23">
        <f>Modell_vol30_Hotelling_table[[#This Row],[base-market-price]]-Modell_vol30_Hotelling_table[[#This Row],[wage 2]]</f>
        <v>2</v>
      </c>
      <c r="AM136" s="23">
        <f>Modell_vol30_Hotelling_table[[#This Row],[travel-cost-M]]*(40-((20-Modell_vol30_Hotelling_table[[#This Row],[xcor 1]])-(Modell_vol30_Hotelling_table[[#This Row],[xcor 2]]+20))/3)</f>
        <v>40.333333333333336</v>
      </c>
      <c r="AO136" s="6">
        <f t="shared" si="5"/>
        <v>-0.95041322314049592</v>
      </c>
    </row>
    <row r="137" spans="1:41" x14ac:dyDescent="0.25">
      <c r="A137" s="3">
        <v>136</v>
      </c>
      <c r="B137" s="4" t="s">
        <v>21</v>
      </c>
      <c r="C137" s="4" t="s">
        <v>22</v>
      </c>
      <c r="D137" s="4" t="s">
        <v>23</v>
      </c>
      <c r="E137" s="11" t="s">
        <v>26</v>
      </c>
      <c r="F137" s="4" t="s">
        <v>25</v>
      </c>
      <c r="G137" s="3" t="b">
        <v>0</v>
      </c>
      <c r="H137" s="3" t="b">
        <v>0</v>
      </c>
      <c r="I137" s="3" t="b">
        <v>0</v>
      </c>
      <c r="J137" s="3" t="b">
        <v>0</v>
      </c>
      <c r="K137" s="3" t="b">
        <v>0</v>
      </c>
      <c r="L137" s="3">
        <v>300</v>
      </c>
      <c r="M137" s="3">
        <v>2</v>
      </c>
      <c r="N137" s="3">
        <v>0</v>
      </c>
      <c r="O137" s="3">
        <v>1</v>
      </c>
      <c r="P137" s="3">
        <v>0</v>
      </c>
      <c r="Q137" s="3">
        <v>200</v>
      </c>
      <c r="R137" s="3">
        <v>0</v>
      </c>
      <c r="S137" s="3">
        <v>1</v>
      </c>
      <c r="T137" s="3">
        <v>0</v>
      </c>
      <c r="U137" s="3" t="b">
        <v>0</v>
      </c>
      <c r="V137" s="3">
        <v>251</v>
      </c>
      <c r="W137" s="4">
        <v>42</v>
      </c>
      <c r="X137" s="4">
        <v>40</v>
      </c>
      <c r="Y137" s="4">
        <v>298</v>
      </c>
      <c r="Z137" s="4">
        <v>298</v>
      </c>
      <c r="AA137" s="3">
        <v>0</v>
      </c>
      <c r="AB137" s="3">
        <v>1</v>
      </c>
      <c r="AD137" s="6">
        <f>Modell_vol30_Hotelling_table[[#This Row],[wage 1]]/AE132-1</f>
        <v>0</v>
      </c>
      <c r="AF137" s="6">
        <f>Modell_vol30_Hotelling_table[[#This Row],[wage 2]]/AG132-1</f>
        <v>0</v>
      </c>
      <c r="AH137" s="23">
        <f>Modell_vol30_Hotelling_table[[#This Row],[base-market-price]]-Modell_vol30_Hotelling_table[[#This Row],[wage 1]]</f>
        <v>2</v>
      </c>
      <c r="AI137" s="23">
        <f>Modell_vol30_Hotelling_table[[#This Row],[travel-cost-M]]*(40+((20-Modell_vol30_Hotelling_table[[#This Row],[xcor 1]])-(Modell_vol30_Hotelling_table[[#This Row],[xcor 2]]+20))/3)</f>
        <v>39.666666666666664</v>
      </c>
      <c r="AK137" s="6">
        <f t="shared" si="4"/>
        <v>-0.94957983193277307</v>
      </c>
      <c r="AL137" s="23">
        <f>Modell_vol30_Hotelling_table[[#This Row],[base-market-price]]-Modell_vol30_Hotelling_table[[#This Row],[wage 2]]</f>
        <v>2</v>
      </c>
      <c r="AM137" s="23">
        <f>Modell_vol30_Hotelling_table[[#This Row],[travel-cost-M]]*(40-((20-Modell_vol30_Hotelling_table[[#This Row],[xcor 1]])-(Modell_vol30_Hotelling_table[[#This Row],[xcor 2]]+20))/3)</f>
        <v>40.333333333333336</v>
      </c>
      <c r="AO137" s="6">
        <f t="shared" si="5"/>
        <v>-0.95041322314049592</v>
      </c>
    </row>
    <row r="138" spans="1:41" x14ac:dyDescent="0.25">
      <c r="A138" s="3">
        <v>137</v>
      </c>
      <c r="B138" s="4" t="s">
        <v>21</v>
      </c>
      <c r="C138" s="4" t="s">
        <v>22</v>
      </c>
      <c r="D138" s="4" t="s">
        <v>23</v>
      </c>
      <c r="E138" s="11" t="s">
        <v>26</v>
      </c>
      <c r="F138" s="4" t="s">
        <v>25</v>
      </c>
      <c r="G138" s="3" t="b">
        <v>0</v>
      </c>
      <c r="H138" s="3" t="b">
        <v>0</v>
      </c>
      <c r="I138" s="3" t="b">
        <v>0</v>
      </c>
      <c r="J138" s="3" t="b">
        <v>0</v>
      </c>
      <c r="K138" s="3" t="b">
        <v>0</v>
      </c>
      <c r="L138" s="3">
        <v>300</v>
      </c>
      <c r="M138" s="3">
        <v>2</v>
      </c>
      <c r="N138" s="3">
        <v>0</v>
      </c>
      <c r="O138" s="3">
        <v>1</v>
      </c>
      <c r="P138" s="3">
        <v>0</v>
      </c>
      <c r="Q138" s="3">
        <v>200</v>
      </c>
      <c r="R138" s="3">
        <v>0</v>
      </c>
      <c r="S138" s="3">
        <v>1</v>
      </c>
      <c r="T138" s="3">
        <v>0</v>
      </c>
      <c r="U138" s="3" t="b">
        <v>0</v>
      </c>
      <c r="V138" s="3">
        <v>251</v>
      </c>
      <c r="W138" s="4">
        <v>42</v>
      </c>
      <c r="X138" s="4">
        <v>40</v>
      </c>
      <c r="Y138" s="4">
        <v>298</v>
      </c>
      <c r="Z138" s="4">
        <v>298</v>
      </c>
      <c r="AA138" s="3">
        <v>0</v>
      </c>
      <c r="AB138" s="3">
        <v>1</v>
      </c>
      <c r="AD138" s="6">
        <f>Modell_vol30_Hotelling_table[[#This Row],[wage 1]]/AE132-1</f>
        <v>0</v>
      </c>
      <c r="AF138" s="6">
        <f>Modell_vol30_Hotelling_table[[#This Row],[wage 2]]/AG132-1</f>
        <v>0</v>
      </c>
      <c r="AH138" s="23">
        <f>Modell_vol30_Hotelling_table[[#This Row],[base-market-price]]-Modell_vol30_Hotelling_table[[#This Row],[wage 1]]</f>
        <v>2</v>
      </c>
      <c r="AI138" s="23">
        <f>Modell_vol30_Hotelling_table[[#This Row],[travel-cost-M]]*(40+((20-Modell_vol30_Hotelling_table[[#This Row],[xcor 1]])-(Modell_vol30_Hotelling_table[[#This Row],[xcor 2]]+20))/3)</f>
        <v>39.666666666666664</v>
      </c>
      <c r="AK138" s="6">
        <f t="shared" si="4"/>
        <v>-0.94957983193277307</v>
      </c>
      <c r="AL138" s="23">
        <f>Modell_vol30_Hotelling_table[[#This Row],[base-market-price]]-Modell_vol30_Hotelling_table[[#This Row],[wage 2]]</f>
        <v>2</v>
      </c>
      <c r="AM138" s="23">
        <f>Modell_vol30_Hotelling_table[[#This Row],[travel-cost-M]]*(40-((20-Modell_vol30_Hotelling_table[[#This Row],[xcor 1]])-(Modell_vol30_Hotelling_table[[#This Row],[xcor 2]]+20))/3)</f>
        <v>40.333333333333336</v>
      </c>
      <c r="AO138" s="6">
        <f t="shared" si="5"/>
        <v>-0.95041322314049592</v>
      </c>
    </row>
    <row r="139" spans="1:41" x14ac:dyDescent="0.25">
      <c r="A139" s="3">
        <v>138</v>
      </c>
      <c r="B139" s="4" t="s">
        <v>21</v>
      </c>
      <c r="C139" s="4" t="s">
        <v>22</v>
      </c>
      <c r="D139" s="4" t="s">
        <v>23</v>
      </c>
      <c r="E139" s="11" t="s">
        <v>26</v>
      </c>
      <c r="F139" s="4" t="s">
        <v>25</v>
      </c>
      <c r="G139" s="3" t="b">
        <v>0</v>
      </c>
      <c r="H139" s="3" t="b">
        <v>0</v>
      </c>
      <c r="I139" s="3" t="b">
        <v>0</v>
      </c>
      <c r="J139" s="3" t="b">
        <v>0</v>
      </c>
      <c r="K139" s="3" t="b">
        <v>0</v>
      </c>
      <c r="L139" s="3">
        <v>300</v>
      </c>
      <c r="M139" s="3">
        <v>2</v>
      </c>
      <c r="N139" s="3">
        <v>0</v>
      </c>
      <c r="O139" s="3">
        <v>1</v>
      </c>
      <c r="P139" s="3">
        <v>0</v>
      </c>
      <c r="Q139" s="3">
        <v>200</v>
      </c>
      <c r="R139" s="3">
        <v>0</v>
      </c>
      <c r="S139" s="3">
        <v>1</v>
      </c>
      <c r="T139" s="3">
        <v>0</v>
      </c>
      <c r="U139" s="3" t="b">
        <v>0</v>
      </c>
      <c r="V139" s="3">
        <v>251</v>
      </c>
      <c r="W139" s="4">
        <v>42</v>
      </c>
      <c r="X139" s="4">
        <v>40</v>
      </c>
      <c r="Y139" s="4">
        <v>298</v>
      </c>
      <c r="Z139" s="4">
        <v>298</v>
      </c>
      <c r="AA139" s="3">
        <v>0</v>
      </c>
      <c r="AB139" s="3">
        <v>1</v>
      </c>
      <c r="AD139" s="6">
        <f>Modell_vol30_Hotelling_table[[#This Row],[wage 1]]/AE132-1</f>
        <v>0</v>
      </c>
      <c r="AF139" s="6">
        <f>Modell_vol30_Hotelling_table[[#This Row],[wage 2]]/AG132-1</f>
        <v>0</v>
      </c>
      <c r="AH139" s="23">
        <f>Modell_vol30_Hotelling_table[[#This Row],[base-market-price]]-Modell_vol30_Hotelling_table[[#This Row],[wage 1]]</f>
        <v>2</v>
      </c>
      <c r="AI139" s="23">
        <f>Modell_vol30_Hotelling_table[[#This Row],[travel-cost-M]]*(40+((20-Modell_vol30_Hotelling_table[[#This Row],[xcor 1]])-(Modell_vol30_Hotelling_table[[#This Row],[xcor 2]]+20))/3)</f>
        <v>39.666666666666664</v>
      </c>
      <c r="AK139" s="6">
        <f t="shared" si="4"/>
        <v>-0.94957983193277307</v>
      </c>
      <c r="AL139" s="23">
        <f>Modell_vol30_Hotelling_table[[#This Row],[base-market-price]]-Modell_vol30_Hotelling_table[[#This Row],[wage 2]]</f>
        <v>2</v>
      </c>
      <c r="AM139" s="23">
        <f>Modell_vol30_Hotelling_table[[#This Row],[travel-cost-M]]*(40-((20-Modell_vol30_Hotelling_table[[#This Row],[xcor 1]])-(Modell_vol30_Hotelling_table[[#This Row],[xcor 2]]+20))/3)</f>
        <v>40.333333333333336</v>
      </c>
      <c r="AO139" s="6">
        <f t="shared" si="5"/>
        <v>-0.95041322314049592</v>
      </c>
    </row>
    <row r="140" spans="1:41" x14ac:dyDescent="0.25">
      <c r="A140" s="3">
        <v>139</v>
      </c>
      <c r="B140" s="4" t="s">
        <v>21</v>
      </c>
      <c r="C140" s="4" t="s">
        <v>22</v>
      </c>
      <c r="D140" s="4" t="s">
        <v>23</v>
      </c>
      <c r="E140" s="11" t="s">
        <v>26</v>
      </c>
      <c r="F140" s="4" t="s">
        <v>25</v>
      </c>
      <c r="G140" s="3" t="b">
        <v>0</v>
      </c>
      <c r="H140" s="3" t="b">
        <v>0</v>
      </c>
      <c r="I140" s="3" t="b">
        <v>0</v>
      </c>
      <c r="J140" s="3" t="b">
        <v>0</v>
      </c>
      <c r="K140" s="3" t="b">
        <v>0</v>
      </c>
      <c r="L140" s="3">
        <v>300</v>
      </c>
      <c r="M140" s="3">
        <v>2</v>
      </c>
      <c r="N140" s="3">
        <v>0</v>
      </c>
      <c r="O140" s="3">
        <v>1</v>
      </c>
      <c r="P140" s="3">
        <v>0</v>
      </c>
      <c r="Q140" s="3">
        <v>200</v>
      </c>
      <c r="R140" s="3">
        <v>0</v>
      </c>
      <c r="S140" s="3">
        <v>1</v>
      </c>
      <c r="T140" s="3">
        <v>0</v>
      </c>
      <c r="U140" s="3" t="b">
        <v>0</v>
      </c>
      <c r="V140" s="3">
        <v>251</v>
      </c>
      <c r="W140" s="4">
        <v>42</v>
      </c>
      <c r="X140" s="4">
        <v>40</v>
      </c>
      <c r="Y140" s="4">
        <v>298</v>
      </c>
      <c r="Z140" s="4">
        <v>298</v>
      </c>
      <c r="AA140" s="3">
        <v>0</v>
      </c>
      <c r="AB140" s="3">
        <v>1</v>
      </c>
      <c r="AD140" s="6">
        <f>Modell_vol30_Hotelling_table[[#This Row],[wage 1]]/AE132-1</f>
        <v>0</v>
      </c>
      <c r="AF140" s="6">
        <f>Modell_vol30_Hotelling_table[[#This Row],[wage 2]]/AG132-1</f>
        <v>0</v>
      </c>
      <c r="AH140" s="23">
        <f>Modell_vol30_Hotelling_table[[#This Row],[base-market-price]]-Modell_vol30_Hotelling_table[[#This Row],[wage 1]]</f>
        <v>2</v>
      </c>
      <c r="AI140" s="23">
        <f>Modell_vol30_Hotelling_table[[#This Row],[travel-cost-M]]*(40+((20-Modell_vol30_Hotelling_table[[#This Row],[xcor 1]])-(Modell_vol30_Hotelling_table[[#This Row],[xcor 2]]+20))/3)</f>
        <v>39.666666666666664</v>
      </c>
      <c r="AK140" s="6">
        <f t="shared" si="4"/>
        <v>-0.94957983193277307</v>
      </c>
      <c r="AL140" s="23">
        <f>Modell_vol30_Hotelling_table[[#This Row],[base-market-price]]-Modell_vol30_Hotelling_table[[#This Row],[wage 2]]</f>
        <v>2</v>
      </c>
      <c r="AM140" s="23">
        <f>Modell_vol30_Hotelling_table[[#This Row],[travel-cost-M]]*(40-((20-Modell_vol30_Hotelling_table[[#This Row],[xcor 1]])-(Modell_vol30_Hotelling_table[[#This Row],[xcor 2]]+20))/3)</f>
        <v>40.333333333333336</v>
      </c>
      <c r="AO140" s="6">
        <f t="shared" si="5"/>
        <v>-0.95041322314049592</v>
      </c>
    </row>
    <row r="141" spans="1:41" x14ac:dyDescent="0.25">
      <c r="A141" s="3">
        <v>140</v>
      </c>
      <c r="B141" s="4" t="s">
        <v>21</v>
      </c>
      <c r="C141" s="4" t="s">
        <v>22</v>
      </c>
      <c r="D141" s="4" t="s">
        <v>23</v>
      </c>
      <c r="E141" s="11" t="s">
        <v>26</v>
      </c>
      <c r="F141" s="4" t="s">
        <v>25</v>
      </c>
      <c r="G141" s="3" t="b">
        <v>0</v>
      </c>
      <c r="H141" s="3" t="b">
        <v>0</v>
      </c>
      <c r="I141" s="3" t="b">
        <v>0</v>
      </c>
      <c r="J141" s="3" t="b">
        <v>0</v>
      </c>
      <c r="K141" s="3" t="b">
        <v>0</v>
      </c>
      <c r="L141" s="3">
        <v>300</v>
      </c>
      <c r="M141" s="3">
        <v>2</v>
      </c>
      <c r="N141" s="3">
        <v>0</v>
      </c>
      <c r="O141" s="3">
        <v>1</v>
      </c>
      <c r="P141" s="3">
        <v>0</v>
      </c>
      <c r="Q141" s="3">
        <v>200</v>
      </c>
      <c r="R141" s="3">
        <v>0</v>
      </c>
      <c r="S141" s="3">
        <v>1</v>
      </c>
      <c r="T141" s="3">
        <v>0</v>
      </c>
      <c r="U141" s="3" t="b">
        <v>0</v>
      </c>
      <c r="V141" s="3">
        <v>251</v>
      </c>
      <c r="W141" s="4">
        <v>42</v>
      </c>
      <c r="X141" s="4">
        <v>40</v>
      </c>
      <c r="Y141" s="4">
        <v>298</v>
      </c>
      <c r="Z141" s="4">
        <v>298</v>
      </c>
      <c r="AA141" s="3">
        <v>0</v>
      </c>
      <c r="AB141" s="3">
        <v>1</v>
      </c>
      <c r="AD141" s="6">
        <f>Modell_vol30_Hotelling_table[[#This Row],[wage 1]]/AE132-1</f>
        <v>0</v>
      </c>
      <c r="AF141" s="6">
        <f>Modell_vol30_Hotelling_table[[#This Row],[wage 2]]/AG132-1</f>
        <v>0</v>
      </c>
      <c r="AH141" s="23">
        <f>Modell_vol30_Hotelling_table[[#This Row],[base-market-price]]-Modell_vol30_Hotelling_table[[#This Row],[wage 1]]</f>
        <v>2</v>
      </c>
      <c r="AI141" s="23">
        <f>Modell_vol30_Hotelling_table[[#This Row],[travel-cost-M]]*(40+((20-Modell_vol30_Hotelling_table[[#This Row],[xcor 1]])-(Modell_vol30_Hotelling_table[[#This Row],[xcor 2]]+20))/3)</f>
        <v>39.666666666666664</v>
      </c>
      <c r="AK141" s="6">
        <f t="shared" si="4"/>
        <v>-0.94957983193277307</v>
      </c>
      <c r="AL141" s="23">
        <f>Modell_vol30_Hotelling_table[[#This Row],[base-market-price]]-Modell_vol30_Hotelling_table[[#This Row],[wage 2]]</f>
        <v>2</v>
      </c>
      <c r="AM141" s="23">
        <f>Modell_vol30_Hotelling_table[[#This Row],[travel-cost-M]]*(40-((20-Modell_vol30_Hotelling_table[[#This Row],[xcor 1]])-(Modell_vol30_Hotelling_table[[#This Row],[xcor 2]]+20))/3)</f>
        <v>40.333333333333336</v>
      </c>
      <c r="AO141" s="6">
        <f t="shared" si="5"/>
        <v>-0.95041322314049592</v>
      </c>
    </row>
    <row r="142" spans="1:41" x14ac:dyDescent="0.25">
      <c r="A142" s="1">
        <v>141</v>
      </c>
      <c r="B142" s="2" t="s">
        <v>21</v>
      </c>
      <c r="C142" s="2" t="s">
        <v>22</v>
      </c>
      <c r="D142" s="2" t="s">
        <v>23</v>
      </c>
      <c r="E142" s="10" t="s">
        <v>26</v>
      </c>
      <c r="F142" s="2" t="s">
        <v>25</v>
      </c>
      <c r="G142" s="1" t="b">
        <v>0</v>
      </c>
      <c r="H142" s="1" t="b">
        <v>0</v>
      </c>
      <c r="I142" s="1" t="b">
        <v>0</v>
      </c>
      <c r="J142" s="1" t="b">
        <v>0</v>
      </c>
      <c r="K142" s="1" t="b">
        <v>0</v>
      </c>
      <c r="L142" s="1">
        <v>300</v>
      </c>
      <c r="M142" s="1">
        <v>2</v>
      </c>
      <c r="N142" s="1">
        <v>0</v>
      </c>
      <c r="O142" s="1">
        <v>2</v>
      </c>
      <c r="P142" s="1">
        <v>0</v>
      </c>
      <c r="Q142" s="1">
        <v>100</v>
      </c>
      <c r="R142" s="1">
        <v>0</v>
      </c>
      <c r="S142" s="1">
        <v>1</v>
      </c>
      <c r="T142" s="1">
        <v>0</v>
      </c>
      <c r="U142" s="1" t="b">
        <v>0</v>
      </c>
      <c r="V142" s="1">
        <v>251</v>
      </c>
      <c r="W142" s="2">
        <v>63</v>
      </c>
      <c r="X142" s="2">
        <v>80</v>
      </c>
      <c r="Y142" s="2">
        <v>297</v>
      </c>
      <c r="Z142" s="2">
        <v>296</v>
      </c>
      <c r="AA142" s="1">
        <v>0</v>
      </c>
      <c r="AB142" s="1">
        <v>1</v>
      </c>
      <c r="AD142" s="6">
        <f>Modell_vol30_Hotelling_table[[#This Row],[wage 1]]/AE142-1</f>
        <v>0</v>
      </c>
      <c r="AE142">
        <f>AVERAGE(Y142:Y151)</f>
        <v>297</v>
      </c>
      <c r="AF142" s="6">
        <f>Modell_vol30_Hotelling_table[[#This Row],[wage 2]]/AG142-1</f>
        <v>0</v>
      </c>
      <c r="AG142">
        <f>AVERAGE(Z142:Z151)</f>
        <v>296</v>
      </c>
      <c r="AH142" s="23">
        <f>Modell_vol30_Hotelling_table[[#This Row],[base-market-price]]-Modell_vol30_Hotelling_table[[#This Row],[wage 1]]</f>
        <v>3</v>
      </c>
      <c r="AI142" s="23">
        <f>Modell_vol30_Hotelling_table[[#This Row],[travel-cost-M]]*(40+((20-Modell_vol30_Hotelling_table[[#This Row],[xcor 1]])-(Modell_vol30_Hotelling_table[[#This Row],[xcor 2]]+20))/3)</f>
        <v>79.333333333333329</v>
      </c>
      <c r="AJ142">
        <f>AVERAGE(AH142:AH151)</f>
        <v>3</v>
      </c>
      <c r="AK142" s="6">
        <f t="shared" si="4"/>
        <v>-0.96218487394957986</v>
      </c>
      <c r="AL142" s="23">
        <f>Modell_vol30_Hotelling_table[[#This Row],[base-market-price]]-Modell_vol30_Hotelling_table[[#This Row],[wage 2]]</f>
        <v>4</v>
      </c>
      <c r="AM142" s="23">
        <f>Modell_vol30_Hotelling_table[[#This Row],[travel-cost-M]]*(40-((20-Modell_vol30_Hotelling_table[[#This Row],[xcor 1]])-(Modell_vol30_Hotelling_table[[#This Row],[xcor 2]]+20))/3)</f>
        <v>80.666666666666671</v>
      </c>
      <c r="AN142">
        <f>AVERAGE(AL142:AL151)</f>
        <v>4</v>
      </c>
      <c r="AO142" s="6">
        <f t="shared" si="5"/>
        <v>-0.95041322314049592</v>
      </c>
    </row>
    <row r="143" spans="1:41" x14ac:dyDescent="0.25">
      <c r="A143" s="1">
        <v>142</v>
      </c>
      <c r="B143" s="2" t="s">
        <v>21</v>
      </c>
      <c r="C143" s="2" t="s">
        <v>22</v>
      </c>
      <c r="D143" s="2" t="s">
        <v>23</v>
      </c>
      <c r="E143" s="10" t="s">
        <v>26</v>
      </c>
      <c r="F143" s="2" t="s">
        <v>25</v>
      </c>
      <c r="G143" s="1" t="b">
        <v>0</v>
      </c>
      <c r="H143" s="1" t="b">
        <v>0</v>
      </c>
      <c r="I143" s="1" t="b">
        <v>0</v>
      </c>
      <c r="J143" s="1" t="b">
        <v>0</v>
      </c>
      <c r="K143" s="1" t="b">
        <v>0</v>
      </c>
      <c r="L143" s="1">
        <v>300</v>
      </c>
      <c r="M143" s="1">
        <v>2</v>
      </c>
      <c r="N143" s="1">
        <v>0</v>
      </c>
      <c r="O143" s="1">
        <v>2</v>
      </c>
      <c r="P143" s="1">
        <v>0</v>
      </c>
      <c r="Q143" s="1">
        <v>100</v>
      </c>
      <c r="R143" s="1">
        <v>0</v>
      </c>
      <c r="S143" s="1">
        <v>1</v>
      </c>
      <c r="T143" s="1">
        <v>0</v>
      </c>
      <c r="U143" s="1" t="b">
        <v>0</v>
      </c>
      <c r="V143" s="1">
        <v>251</v>
      </c>
      <c r="W143" s="2">
        <v>63</v>
      </c>
      <c r="X143" s="2">
        <v>80</v>
      </c>
      <c r="Y143" s="2">
        <v>297</v>
      </c>
      <c r="Z143" s="2">
        <v>296</v>
      </c>
      <c r="AA143" s="1">
        <v>0</v>
      </c>
      <c r="AB143" s="1">
        <v>1</v>
      </c>
      <c r="AD143" s="6">
        <f>Modell_vol30_Hotelling_table[[#This Row],[wage 1]]/AE142-1</f>
        <v>0</v>
      </c>
      <c r="AF143" s="6">
        <f>Modell_vol30_Hotelling_table[[#This Row],[wage 2]]/AG142-1</f>
        <v>0</v>
      </c>
      <c r="AH143" s="23">
        <f>Modell_vol30_Hotelling_table[[#This Row],[base-market-price]]-Modell_vol30_Hotelling_table[[#This Row],[wage 1]]</f>
        <v>3</v>
      </c>
      <c r="AI143" s="23">
        <f>Modell_vol30_Hotelling_table[[#This Row],[travel-cost-M]]*(40+((20-Modell_vol30_Hotelling_table[[#This Row],[xcor 1]])-(Modell_vol30_Hotelling_table[[#This Row],[xcor 2]]+20))/3)</f>
        <v>79.333333333333329</v>
      </c>
      <c r="AK143" s="6">
        <f t="shared" si="4"/>
        <v>-0.96218487394957986</v>
      </c>
      <c r="AL143" s="23">
        <f>Modell_vol30_Hotelling_table[[#This Row],[base-market-price]]-Modell_vol30_Hotelling_table[[#This Row],[wage 2]]</f>
        <v>4</v>
      </c>
      <c r="AM143" s="23">
        <f>Modell_vol30_Hotelling_table[[#This Row],[travel-cost-M]]*(40-((20-Modell_vol30_Hotelling_table[[#This Row],[xcor 1]])-(Modell_vol30_Hotelling_table[[#This Row],[xcor 2]]+20))/3)</f>
        <v>80.666666666666671</v>
      </c>
      <c r="AO143" s="6">
        <f t="shared" si="5"/>
        <v>-0.95041322314049592</v>
      </c>
    </row>
    <row r="144" spans="1:41" x14ac:dyDescent="0.25">
      <c r="A144" s="1">
        <v>143</v>
      </c>
      <c r="B144" s="2" t="s">
        <v>21</v>
      </c>
      <c r="C144" s="2" t="s">
        <v>22</v>
      </c>
      <c r="D144" s="2" t="s">
        <v>23</v>
      </c>
      <c r="E144" s="10" t="s">
        <v>26</v>
      </c>
      <c r="F144" s="2" t="s">
        <v>25</v>
      </c>
      <c r="G144" s="1" t="b">
        <v>0</v>
      </c>
      <c r="H144" s="1" t="b">
        <v>0</v>
      </c>
      <c r="I144" s="1" t="b">
        <v>0</v>
      </c>
      <c r="J144" s="1" t="b">
        <v>0</v>
      </c>
      <c r="K144" s="1" t="b">
        <v>0</v>
      </c>
      <c r="L144" s="1">
        <v>300</v>
      </c>
      <c r="M144" s="1">
        <v>2</v>
      </c>
      <c r="N144" s="1">
        <v>0</v>
      </c>
      <c r="O144" s="1">
        <v>2</v>
      </c>
      <c r="P144" s="1">
        <v>0</v>
      </c>
      <c r="Q144" s="1">
        <v>100</v>
      </c>
      <c r="R144" s="1">
        <v>0</v>
      </c>
      <c r="S144" s="1">
        <v>1</v>
      </c>
      <c r="T144" s="1">
        <v>0</v>
      </c>
      <c r="U144" s="1" t="b">
        <v>0</v>
      </c>
      <c r="V144" s="1">
        <v>251</v>
      </c>
      <c r="W144" s="2">
        <v>63</v>
      </c>
      <c r="X144" s="2">
        <v>80</v>
      </c>
      <c r="Y144" s="2">
        <v>297</v>
      </c>
      <c r="Z144" s="2">
        <v>296</v>
      </c>
      <c r="AA144" s="1">
        <v>0</v>
      </c>
      <c r="AB144" s="1">
        <v>1</v>
      </c>
      <c r="AD144" s="6">
        <f>Modell_vol30_Hotelling_table[[#This Row],[wage 1]]/AE142-1</f>
        <v>0</v>
      </c>
      <c r="AF144" s="6">
        <f>Modell_vol30_Hotelling_table[[#This Row],[wage 2]]/AG142-1</f>
        <v>0</v>
      </c>
      <c r="AH144" s="23">
        <f>Modell_vol30_Hotelling_table[[#This Row],[base-market-price]]-Modell_vol30_Hotelling_table[[#This Row],[wage 1]]</f>
        <v>3</v>
      </c>
      <c r="AI144" s="23">
        <f>Modell_vol30_Hotelling_table[[#This Row],[travel-cost-M]]*(40+((20-Modell_vol30_Hotelling_table[[#This Row],[xcor 1]])-(Modell_vol30_Hotelling_table[[#This Row],[xcor 2]]+20))/3)</f>
        <v>79.333333333333329</v>
      </c>
      <c r="AK144" s="6">
        <f t="shared" si="4"/>
        <v>-0.96218487394957986</v>
      </c>
      <c r="AL144" s="23">
        <f>Modell_vol30_Hotelling_table[[#This Row],[base-market-price]]-Modell_vol30_Hotelling_table[[#This Row],[wage 2]]</f>
        <v>4</v>
      </c>
      <c r="AM144" s="23">
        <f>Modell_vol30_Hotelling_table[[#This Row],[travel-cost-M]]*(40-((20-Modell_vol30_Hotelling_table[[#This Row],[xcor 1]])-(Modell_vol30_Hotelling_table[[#This Row],[xcor 2]]+20))/3)</f>
        <v>80.666666666666671</v>
      </c>
      <c r="AO144" s="6">
        <f t="shared" si="5"/>
        <v>-0.95041322314049592</v>
      </c>
    </row>
    <row r="145" spans="1:41" x14ac:dyDescent="0.25">
      <c r="A145" s="1">
        <v>144</v>
      </c>
      <c r="B145" s="2" t="s">
        <v>21</v>
      </c>
      <c r="C145" s="2" t="s">
        <v>22</v>
      </c>
      <c r="D145" s="2" t="s">
        <v>23</v>
      </c>
      <c r="E145" s="10" t="s">
        <v>26</v>
      </c>
      <c r="F145" s="2" t="s">
        <v>25</v>
      </c>
      <c r="G145" s="1" t="b">
        <v>0</v>
      </c>
      <c r="H145" s="1" t="b">
        <v>0</v>
      </c>
      <c r="I145" s="1" t="b">
        <v>0</v>
      </c>
      <c r="J145" s="1" t="b">
        <v>0</v>
      </c>
      <c r="K145" s="1" t="b">
        <v>0</v>
      </c>
      <c r="L145" s="1">
        <v>300</v>
      </c>
      <c r="M145" s="1">
        <v>2</v>
      </c>
      <c r="N145" s="1">
        <v>0</v>
      </c>
      <c r="O145" s="1">
        <v>2</v>
      </c>
      <c r="P145" s="1">
        <v>0</v>
      </c>
      <c r="Q145" s="1">
        <v>100</v>
      </c>
      <c r="R145" s="1">
        <v>0</v>
      </c>
      <c r="S145" s="1">
        <v>1</v>
      </c>
      <c r="T145" s="1">
        <v>0</v>
      </c>
      <c r="U145" s="1" t="b">
        <v>0</v>
      </c>
      <c r="V145" s="1">
        <v>251</v>
      </c>
      <c r="W145" s="2">
        <v>63</v>
      </c>
      <c r="X145" s="2">
        <v>80</v>
      </c>
      <c r="Y145" s="2">
        <v>297</v>
      </c>
      <c r="Z145" s="2">
        <v>296</v>
      </c>
      <c r="AA145" s="1">
        <v>0</v>
      </c>
      <c r="AB145" s="1">
        <v>1</v>
      </c>
      <c r="AD145" s="6">
        <f>Modell_vol30_Hotelling_table[[#This Row],[wage 1]]/AE142-1</f>
        <v>0</v>
      </c>
      <c r="AF145" s="6">
        <f>Modell_vol30_Hotelling_table[[#This Row],[wage 2]]/AG142-1</f>
        <v>0</v>
      </c>
      <c r="AH145" s="23">
        <f>Modell_vol30_Hotelling_table[[#This Row],[base-market-price]]-Modell_vol30_Hotelling_table[[#This Row],[wage 1]]</f>
        <v>3</v>
      </c>
      <c r="AI145" s="23">
        <f>Modell_vol30_Hotelling_table[[#This Row],[travel-cost-M]]*(40+((20-Modell_vol30_Hotelling_table[[#This Row],[xcor 1]])-(Modell_vol30_Hotelling_table[[#This Row],[xcor 2]]+20))/3)</f>
        <v>79.333333333333329</v>
      </c>
      <c r="AK145" s="6">
        <f t="shared" si="4"/>
        <v>-0.96218487394957986</v>
      </c>
      <c r="AL145" s="23">
        <f>Modell_vol30_Hotelling_table[[#This Row],[base-market-price]]-Modell_vol30_Hotelling_table[[#This Row],[wage 2]]</f>
        <v>4</v>
      </c>
      <c r="AM145" s="23">
        <f>Modell_vol30_Hotelling_table[[#This Row],[travel-cost-M]]*(40-((20-Modell_vol30_Hotelling_table[[#This Row],[xcor 1]])-(Modell_vol30_Hotelling_table[[#This Row],[xcor 2]]+20))/3)</f>
        <v>80.666666666666671</v>
      </c>
      <c r="AO145" s="6">
        <f t="shared" si="5"/>
        <v>-0.95041322314049592</v>
      </c>
    </row>
    <row r="146" spans="1:41" x14ac:dyDescent="0.25">
      <c r="A146" s="1">
        <v>145</v>
      </c>
      <c r="B146" s="2" t="s">
        <v>21</v>
      </c>
      <c r="C146" s="2" t="s">
        <v>22</v>
      </c>
      <c r="D146" s="2" t="s">
        <v>23</v>
      </c>
      <c r="E146" s="10" t="s">
        <v>26</v>
      </c>
      <c r="F146" s="2" t="s">
        <v>25</v>
      </c>
      <c r="G146" s="1" t="b">
        <v>0</v>
      </c>
      <c r="H146" s="1" t="b">
        <v>0</v>
      </c>
      <c r="I146" s="1" t="b">
        <v>0</v>
      </c>
      <c r="J146" s="1" t="b">
        <v>0</v>
      </c>
      <c r="K146" s="1" t="b">
        <v>0</v>
      </c>
      <c r="L146" s="1">
        <v>300</v>
      </c>
      <c r="M146" s="1">
        <v>2</v>
      </c>
      <c r="N146" s="1">
        <v>0</v>
      </c>
      <c r="O146" s="1">
        <v>2</v>
      </c>
      <c r="P146" s="1">
        <v>0</v>
      </c>
      <c r="Q146" s="1">
        <v>100</v>
      </c>
      <c r="R146" s="1">
        <v>0</v>
      </c>
      <c r="S146" s="1">
        <v>1</v>
      </c>
      <c r="T146" s="1">
        <v>0</v>
      </c>
      <c r="U146" s="1" t="b">
        <v>0</v>
      </c>
      <c r="V146" s="1">
        <v>251</v>
      </c>
      <c r="W146" s="2">
        <v>63</v>
      </c>
      <c r="X146" s="2">
        <v>80</v>
      </c>
      <c r="Y146" s="2">
        <v>297</v>
      </c>
      <c r="Z146" s="2">
        <v>296</v>
      </c>
      <c r="AA146" s="1">
        <v>0</v>
      </c>
      <c r="AB146" s="1">
        <v>1</v>
      </c>
      <c r="AD146" s="6">
        <f>Modell_vol30_Hotelling_table[[#This Row],[wage 1]]/AE142-1</f>
        <v>0</v>
      </c>
      <c r="AF146" s="6">
        <f>Modell_vol30_Hotelling_table[[#This Row],[wage 2]]/AG142-1</f>
        <v>0</v>
      </c>
      <c r="AH146" s="23">
        <f>Modell_vol30_Hotelling_table[[#This Row],[base-market-price]]-Modell_vol30_Hotelling_table[[#This Row],[wage 1]]</f>
        <v>3</v>
      </c>
      <c r="AI146" s="23">
        <f>Modell_vol30_Hotelling_table[[#This Row],[travel-cost-M]]*(40+((20-Modell_vol30_Hotelling_table[[#This Row],[xcor 1]])-(Modell_vol30_Hotelling_table[[#This Row],[xcor 2]]+20))/3)</f>
        <v>79.333333333333329</v>
      </c>
      <c r="AK146" s="6">
        <f t="shared" si="4"/>
        <v>-0.96218487394957986</v>
      </c>
      <c r="AL146" s="23">
        <f>Modell_vol30_Hotelling_table[[#This Row],[base-market-price]]-Modell_vol30_Hotelling_table[[#This Row],[wage 2]]</f>
        <v>4</v>
      </c>
      <c r="AM146" s="23">
        <f>Modell_vol30_Hotelling_table[[#This Row],[travel-cost-M]]*(40-((20-Modell_vol30_Hotelling_table[[#This Row],[xcor 1]])-(Modell_vol30_Hotelling_table[[#This Row],[xcor 2]]+20))/3)</f>
        <v>80.666666666666671</v>
      </c>
      <c r="AO146" s="6">
        <f t="shared" si="5"/>
        <v>-0.95041322314049592</v>
      </c>
    </row>
    <row r="147" spans="1:41" x14ac:dyDescent="0.25">
      <c r="A147" s="1">
        <v>146</v>
      </c>
      <c r="B147" s="2" t="s">
        <v>21</v>
      </c>
      <c r="C147" s="2" t="s">
        <v>22</v>
      </c>
      <c r="D147" s="2" t="s">
        <v>23</v>
      </c>
      <c r="E147" s="10" t="s">
        <v>26</v>
      </c>
      <c r="F147" s="2" t="s">
        <v>25</v>
      </c>
      <c r="G147" s="1" t="b">
        <v>0</v>
      </c>
      <c r="H147" s="1" t="b">
        <v>0</v>
      </c>
      <c r="I147" s="1" t="b">
        <v>0</v>
      </c>
      <c r="J147" s="1" t="b">
        <v>0</v>
      </c>
      <c r="K147" s="1" t="b">
        <v>0</v>
      </c>
      <c r="L147" s="1">
        <v>300</v>
      </c>
      <c r="M147" s="1">
        <v>2</v>
      </c>
      <c r="N147" s="1">
        <v>0</v>
      </c>
      <c r="O147" s="1">
        <v>2</v>
      </c>
      <c r="P147" s="1">
        <v>0</v>
      </c>
      <c r="Q147" s="1">
        <v>100</v>
      </c>
      <c r="R147" s="1">
        <v>0</v>
      </c>
      <c r="S147" s="1">
        <v>1</v>
      </c>
      <c r="T147" s="1">
        <v>0</v>
      </c>
      <c r="U147" s="1" t="b">
        <v>0</v>
      </c>
      <c r="V147" s="1">
        <v>251</v>
      </c>
      <c r="W147" s="2">
        <v>63</v>
      </c>
      <c r="X147" s="2">
        <v>80</v>
      </c>
      <c r="Y147" s="2">
        <v>297</v>
      </c>
      <c r="Z147" s="2">
        <v>296</v>
      </c>
      <c r="AA147" s="1">
        <v>0</v>
      </c>
      <c r="AB147" s="1">
        <v>1</v>
      </c>
      <c r="AD147" s="6">
        <f>Modell_vol30_Hotelling_table[[#This Row],[wage 1]]/AE142-1</f>
        <v>0</v>
      </c>
      <c r="AF147" s="6">
        <f>Modell_vol30_Hotelling_table[[#This Row],[wage 2]]/AG142-1</f>
        <v>0</v>
      </c>
      <c r="AH147" s="23">
        <f>Modell_vol30_Hotelling_table[[#This Row],[base-market-price]]-Modell_vol30_Hotelling_table[[#This Row],[wage 1]]</f>
        <v>3</v>
      </c>
      <c r="AI147" s="23">
        <f>Modell_vol30_Hotelling_table[[#This Row],[travel-cost-M]]*(40+((20-Modell_vol30_Hotelling_table[[#This Row],[xcor 1]])-(Modell_vol30_Hotelling_table[[#This Row],[xcor 2]]+20))/3)</f>
        <v>79.333333333333329</v>
      </c>
      <c r="AK147" s="6">
        <f t="shared" si="4"/>
        <v>-0.96218487394957986</v>
      </c>
      <c r="AL147" s="23">
        <f>Modell_vol30_Hotelling_table[[#This Row],[base-market-price]]-Modell_vol30_Hotelling_table[[#This Row],[wage 2]]</f>
        <v>4</v>
      </c>
      <c r="AM147" s="23">
        <f>Modell_vol30_Hotelling_table[[#This Row],[travel-cost-M]]*(40-((20-Modell_vol30_Hotelling_table[[#This Row],[xcor 1]])-(Modell_vol30_Hotelling_table[[#This Row],[xcor 2]]+20))/3)</f>
        <v>80.666666666666671</v>
      </c>
      <c r="AO147" s="6">
        <f t="shared" si="5"/>
        <v>-0.95041322314049592</v>
      </c>
    </row>
    <row r="148" spans="1:41" x14ac:dyDescent="0.25">
      <c r="A148" s="1">
        <v>147</v>
      </c>
      <c r="B148" s="2" t="s">
        <v>21</v>
      </c>
      <c r="C148" s="2" t="s">
        <v>22</v>
      </c>
      <c r="D148" s="2" t="s">
        <v>23</v>
      </c>
      <c r="E148" s="10" t="s">
        <v>26</v>
      </c>
      <c r="F148" s="2" t="s">
        <v>25</v>
      </c>
      <c r="G148" s="1" t="b">
        <v>0</v>
      </c>
      <c r="H148" s="1" t="b">
        <v>0</v>
      </c>
      <c r="I148" s="1" t="b">
        <v>0</v>
      </c>
      <c r="J148" s="1" t="b">
        <v>0</v>
      </c>
      <c r="K148" s="1" t="b">
        <v>0</v>
      </c>
      <c r="L148" s="1">
        <v>300</v>
      </c>
      <c r="M148" s="1">
        <v>2</v>
      </c>
      <c r="N148" s="1">
        <v>0</v>
      </c>
      <c r="O148" s="1">
        <v>2</v>
      </c>
      <c r="P148" s="1">
        <v>0</v>
      </c>
      <c r="Q148" s="1">
        <v>100</v>
      </c>
      <c r="R148" s="1">
        <v>0</v>
      </c>
      <c r="S148" s="1">
        <v>1</v>
      </c>
      <c r="T148" s="1">
        <v>0</v>
      </c>
      <c r="U148" s="1" t="b">
        <v>0</v>
      </c>
      <c r="V148" s="1">
        <v>251</v>
      </c>
      <c r="W148" s="2">
        <v>63</v>
      </c>
      <c r="X148" s="2">
        <v>80</v>
      </c>
      <c r="Y148" s="2">
        <v>297</v>
      </c>
      <c r="Z148" s="2">
        <v>296</v>
      </c>
      <c r="AA148" s="1">
        <v>0</v>
      </c>
      <c r="AB148" s="1">
        <v>1</v>
      </c>
      <c r="AD148" s="6">
        <f>Modell_vol30_Hotelling_table[[#This Row],[wage 1]]/AE142-1</f>
        <v>0</v>
      </c>
      <c r="AF148" s="6">
        <f>Modell_vol30_Hotelling_table[[#This Row],[wage 2]]/AG142-1</f>
        <v>0</v>
      </c>
      <c r="AH148" s="23">
        <f>Modell_vol30_Hotelling_table[[#This Row],[base-market-price]]-Modell_vol30_Hotelling_table[[#This Row],[wage 1]]</f>
        <v>3</v>
      </c>
      <c r="AI148" s="23">
        <f>Modell_vol30_Hotelling_table[[#This Row],[travel-cost-M]]*(40+((20-Modell_vol30_Hotelling_table[[#This Row],[xcor 1]])-(Modell_vol30_Hotelling_table[[#This Row],[xcor 2]]+20))/3)</f>
        <v>79.333333333333329</v>
      </c>
      <c r="AK148" s="6">
        <f t="shared" si="4"/>
        <v>-0.96218487394957986</v>
      </c>
      <c r="AL148" s="23">
        <f>Modell_vol30_Hotelling_table[[#This Row],[base-market-price]]-Modell_vol30_Hotelling_table[[#This Row],[wage 2]]</f>
        <v>4</v>
      </c>
      <c r="AM148" s="23">
        <f>Modell_vol30_Hotelling_table[[#This Row],[travel-cost-M]]*(40-((20-Modell_vol30_Hotelling_table[[#This Row],[xcor 1]])-(Modell_vol30_Hotelling_table[[#This Row],[xcor 2]]+20))/3)</f>
        <v>80.666666666666671</v>
      </c>
      <c r="AO148" s="6">
        <f t="shared" si="5"/>
        <v>-0.95041322314049592</v>
      </c>
    </row>
    <row r="149" spans="1:41" x14ac:dyDescent="0.25">
      <c r="A149" s="1">
        <v>148</v>
      </c>
      <c r="B149" s="2" t="s">
        <v>21</v>
      </c>
      <c r="C149" s="2" t="s">
        <v>22</v>
      </c>
      <c r="D149" s="2" t="s">
        <v>23</v>
      </c>
      <c r="E149" s="10" t="s">
        <v>26</v>
      </c>
      <c r="F149" s="2" t="s">
        <v>25</v>
      </c>
      <c r="G149" s="1" t="b">
        <v>0</v>
      </c>
      <c r="H149" s="1" t="b">
        <v>0</v>
      </c>
      <c r="I149" s="1" t="b">
        <v>0</v>
      </c>
      <c r="J149" s="1" t="b">
        <v>0</v>
      </c>
      <c r="K149" s="1" t="b">
        <v>0</v>
      </c>
      <c r="L149" s="1">
        <v>300</v>
      </c>
      <c r="M149" s="1">
        <v>2</v>
      </c>
      <c r="N149" s="1">
        <v>0</v>
      </c>
      <c r="O149" s="1">
        <v>2</v>
      </c>
      <c r="P149" s="1">
        <v>0</v>
      </c>
      <c r="Q149" s="1">
        <v>100</v>
      </c>
      <c r="R149" s="1">
        <v>0</v>
      </c>
      <c r="S149" s="1">
        <v>1</v>
      </c>
      <c r="T149" s="1">
        <v>0</v>
      </c>
      <c r="U149" s="1" t="b">
        <v>0</v>
      </c>
      <c r="V149" s="1">
        <v>251</v>
      </c>
      <c r="W149" s="2">
        <v>63</v>
      </c>
      <c r="X149" s="2">
        <v>80</v>
      </c>
      <c r="Y149" s="2">
        <v>297</v>
      </c>
      <c r="Z149" s="2">
        <v>296</v>
      </c>
      <c r="AA149" s="1">
        <v>0</v>
      </c>
      <c r="AB149" s="1">
        <v>1</v>
      </c>
      <c r="AD149" s="6">
        <f>Modell_vol30_Hotelling_table[[#This Row],[wage 1]]/AE142-1</f>
        <v>0</v>
      </c>
      <c r="AF149" s="6">
        <f>Modell_vol30_Hotelling_table[[#This Row],[wage 2]]/AG142-1</f>
        <v>0</v>
      </c>
      <c r="AH149" s="23">
        <f>Modell_vol30_Hotelling_table[[#This Row],[base-market-price]]-Modell_vol30_Hotelling_table[[#This Row],[wage 1]]</f>
        <v>3</v>
      </c>
      <c r="AI149" s="23">
        <f>Modell_vol30_Hotelling_table[[#This Row],[travel-cost-M]]*(40+((20-Modell_vol30_Hotelling_table[[#This Row],[xcor 1]])-(Modell_vol30_Hotelling_table[[#This Row],[xcor 2]]+20))/3)</f>
        <v>79.333333333333329</v>
      </c>
      <c r="AK149" s="6">
        <f t="shared" si="4"/>
        <v>-0.96218487394957986</v>
      </c>
      <c r="AL149" s="23">
        <f>Modell_vol30_Hotelling_table[[#This Row],[base-market-price]]-Modell_vol30_Hotelling_table[[#This Row],[wage 2]]</f>
        <v>4</v>
      </c>
      <c r="AM149" s="23">
        <f>Modell_vol30_Hotelling_table[[#This Row],[travel-cost-M]]*(40-((20-Modell_vol30_Hotelling_table[[#This Row],[xcor 1]])-(Modell_vol30_Hotelling_table[[#This Row],[xcor 2]]+20))/3)</f>
        <v>80.666666666666671</v>
      </c>
      <c r="AO149" s="6">
        <f t="shared" si="5"/>
        <v>-0.95041322314049592</v>
      </c>
    </row>
    <row r="150" spans="1:41" x14ac:dyDescent="0.25">
      <c r="A150" s="1">
        <v>149</v>
      </c>
      <c r="B150" s="2" t="s">
        <v>21</v>
      </c>
      <c r="C150" s="2" t="s">
        <v>22</v>
      </c>
      <c r="D150" s="2" t="s">
        <v>23</v>
      </c>
      <c r="E150" s="10" t="s">
        <v>26</v>
      </c>
      <c r="F150" s="2" t="s">
        <v>25</v>
      </c>
      <c r="G150" s="1" t="b">
        <v>0</v>
      </c>
      <c r="H150" s="1" t="b">
        <v>0</v>
      </c>
      <c r="I150" s="1" t="b">
        <v>0</v>
      </c>
      <c r="J150" s="1" t="b">
        <v>0</v>
      </c>
      <c r="K150" s="1" t="b">
        <v>0</v>
      </c>
      <c r="L150" s="1">
        <v>300</v>
      </c>
      <c r="M150" s="1">
        <v>2</v>
      </c>
      <c r="N150" s="1">
        <v>0</v>
      </c>
      <c r="O150" s="1">
        <v>2</v>
      </c>
      <c r="P150" s="1">
        <v>0</v>
      </c>
      <c r="Q150" s="1">
        <v>100</v>
      </c>
      <c r="R150" s="1">
        <v>0</v>
      </c>
      <c r="S150" s="1">
        <v>1</v>
      </c>
      <c r="T150" s="1">
        <v>0</v>
      </c>
      <c r="U150" s="1" t="b">
        <v>0</v>
      </c>
      <c r="V150" s="1">
        <v>251</v>
      </c>
      <c r="W150" s="2">
        <v>63</v>
      </c>
      <c r="X150" s="2">
        <v>80</v>
      </c>
      <c r="Y150" s="2">
        <v>297</v>
      </c>
      <c r="Z150" s="2">
        <v>296</v>
      </c>
      <c r="AA150" s="1">
        <v>0</v>
      </c>
      <c r="AB150" s="1">
        <v>1</v>
      </c>
      <c r="AD150" s="6">
        <f>Modell_vol30_Hotelling_table[[#This Row],[wage 1]]/AE142-1</f>
        <v>0</v>
      </c>
      <c r="AF150" s="6">
        <f>Modell_vol30_Hotelling_table[[#This Row],[wage 2]]/AG142-1</f>
        <v>0</v>
      </c>
      <c r="AH150" s="23">
        <f>Modell_vol30_Hotelling_table[[#This Row],[base-market-price]]-Modell_vol30_Hotelling_table[[#This Row],[wage 1]]</f>
        <v>3</v>
      </c>
      <c r="AI150" s="23">
        <f>Modell_vol30_Hotelling_table[[#This Row],[travel-cost-M]]*(40+((20-Modell_vol30_Hotelling_table[[#This Row],[xcor 1]])-(Modell_vol30_Hotelling_table[[#This Row],[xcor 2]]+20))/3)</f>
        <v>79.333333333333329</v>
      </c>
      <c r="AK150" s="6">
        <f t="shared" si="4"/>
        <v>-0.96218487394957986</v>
      </c>
      <c r="AL150" s="23">
        <f>Modell_vol30_Hotelling_table[[#This Row],[base-market-price]]-Modell_vol30_Hotelling_table[[#This Row],[wage 2]]</f>
        <v>4</v>
      </c>
      <c r="AM150" s="23">
        <f>Modell_vol30_Hotelling_table[[#This Row],[travel-cost-M]]*(40-((20-Modell_vol30_Hotelling_table[[#This Row],[xcor 1]])-(Modell_vol30_Hotelling_table[[#This Row],[xcor 2]]+20))/3)</f>
        <v>80.666666666666671</v>
      </c>
      <c r="AO150" s="6">
        <f t="shared" si="5"/>
        <v>-0.95041322314049592</v>
      </c>
    </row>
    <row r="151" spans="1:41" x14ac:dyDescent="0.25">
      <c r="A151" s="1">
        <v>150</v>
      </c>
      <c r="B151" s="2" t="s">
        <v>21</v>
      </c>
      <c r="C151" s="2" t="s">
        <v>22</v>
      </c>
      <c r="D151" s="2" t="s">
        <v>23</v>
      </c>
      <c r="E151" s="10" t="s">
        <v>26</v>
      </c>
      <c r="F151" s="2" t="s">
        <v>25</v>
      </c>
      <c r="G151" s="1" t="b">
        <v>0</v>
      </c>
      <c r="H151" s="1" t="b">
        <v>0</v>
      </c>
      <c r="I151" s="1" t="b">
        <v>0</v>
      </c>
      <c r="J151" s="1" t="b">
        <v>0</v>
      </c>
      <c r="K151" s="1" t="b">
        <v>0</v>
      </c>
      <c r="L151" s="1">
        <v>300</v>
      </c>
      <c r="M151" s="1">
        <v>2</v>
      </c>
      <c r="N151" s="1">
        <v>0</v>
      </c>
      <c r="O151" s="1">
        <v>2</v>
      </c>
      <c r="P151" s="1">
        <v>0</v>
      </c>
      <c r="Q151" s="1">
        <v>100</v>
      </c>
      <c r="R151" s="1">
        <v>0</v>
      </c>
      <c r="S151" s="1">
        <v>1</v>
      </c>
      <c r="T151" s="1">
        <v>0</v>
      </c>
      <c r="U151" s="1" t="b">
        <v>0</v>
      </c>
      <c r="V151" s="1">
        <v>251</v>
      </c>
      <c r="W151" s="2">
        <v>63</v>
      </c>
      <c r="X151" s="2">
        <v>80</v>
      </c>
      <c r="Y151" s="2">
        <v>297</v>
      </c>
      <c r="Z151" s="2">
        <v>296</v>
      </c>
      <c r="AA151" s="1">
        <v>0</v>
      </c>
      <c r="AB151" s="1">
        <v>1</v>
      </c>
      <c r="AD151" s="6">
        <f>Modell_vol30_Hotelling_table[[#This Row],[wage 1]]/AE142-1</f>
        <v>0</v>
      </c>
      <c r="AF151" s="6">
        <f>Modell_vol30_Hotelling_table[[#This Row],[wage 2]]/AG142-1</f>
        <v>0</v>
      </c>
      <c r="AH151" s="23">
        <f>Modell_vol30_Hotelling_table[[#This Row],[base-market-price]]-Modell_vol30_Hotelling_table[[#This Row],[wage 1]]</f>
        <v>3</v>
      </c>
      <c r="AI151" s="23">
        <f>Modell_vol30_Hotelling_table[[#This Row],[travel-cost-M]]*(40+((20-Modell_vol30_Hotelling_table[[#This Row],[xcor 1]])-(Modell_vol30_Hotelling_table[[#This Row],[xcor 2]]+20))/3)</f>
        <v>79.333333333333329</v>
      </c>
      <c r="AK151" s="6">
        <f t="shared" si="4"/>
        <v>-0.96218487394957986</v>
      </c>
      <c r="AL151" s="23">
        <f>Modell_vol30_Hotelling_table[[#This Row],[base-market-price]]-Modell_vol30_Hotelling_table[[#This Row],[wage 2]]</f>
        <v>4</v>
      </c>
      <c r="AM151" s="23">
        <f>Modell_vol30_Hotelling_table[[#This Row],[travel-cost-M]]*(40-((20-Modell_vol30_Hotelling_table[[#This Row],[xcor 1]])-(Modell_vol30_Hotelling_table[[#This Row],[xcor 2]]+20))/3)</f>
        <v>80.666666666666671</v>
      </c>
      <c r="AO151" s="6">
        <f t="shared" si="5"/>
        <v>-0.95041322314049592</v>
      </c>
    </row>
    <row r="152" spans="1:41" x14ac:dyDescent="0.25">
      <c r="A152" s="3">
        <v>151</v>
      </c>
      <c r="B152" s="4" t="s">
        <v>21</v>
      </c>
      <c r="C152" s="4" t="s">
        <v>22</v>
      </c>
      <c r="D152" s="4" t="s">
        <v>23</v>
      </c>
      <c r="E152" s="11" t="s">
        <v>26</v>
      </c>
      <c r="F152" s="4" t="s">
        <v>25</v>
      </c>
      <c r="G152" s="3" t="b">
        <v>0</v>
      </c>
      <c r="H152" s="3" t="b">
        <v>0</v>
      </c>
      <c r="I152" s="3" t="b">
        <v>0</v>
      </c>
      <c r="J152" s="3" t="b">
        <v>0</v>
      </c>
      <c r="K152" s="3" t="b">
        <v>0</v>
      </c>
      <c r="L152" s="3">
        <v>300</v>
      </c>
      <c r="M152" s="3">
        <v>2</v>
      </c>
      <c r="N152" s="3">
        <v>0</v>
      </c>
      <c r="O152" s="3">
        <v>2</v>
      </c>
      <c r="P152" s="3">
        <v>0</v>
      </c>
      <c r="Q152" s="3">
        <v>200</v>
      </c>
      <c r="R152" s="3">
        <v>0</v>
      </c>
      <c r="S152" s="3">
        <v>1</v>
      </c>
      <c r="T152" s="3">
        <v>0</v>
      </c>
      <c r="U152" s="3" t="b">
        <v>0</v>
      </c>
      <c r="V152" s="3">
        <v>251</v>
      </c>
      <c r="W152" s="5">
        <v>63</v>
      </c>
      <c r="X152" s="4">
        <v>80</v>
      </c>
      <c r="Y152" s="4">
        <v>297</v>
      </c>
      <c r="Z152" s="4">
        <v>296</v>
      </c>
      <c r="AA152" s="3">
        <v>0</v>
      </c>
      <c r="AB152" s="3">
        <v>1</v>
      </c>
      <c r="AD152" s="6">
        <f>Modell_vol30_Hotelling_table[[#This Row],[wage 1]]/AE152-1</f>
        <v>0</v>
      </c>
      <c r="AE152">
        <f>AVERAGE(Y152:Y161)</f>
        <v>297</v>
      </c>
      <c r="AF152" s="6">
        <f>Modell_vol30_Hotelling_table[[#This Row],[wage 2]]/AG152-1</f>
        <v>0</v>
      </c>
      <c r="AG152">
        <f>AVERAGE(Z152:Z161)</f>
        <v>296</v>
      </c>
      <c r="AH152" s="23">
        <f>Modell_vol30_Hotelling_table[[#This Row],[base-market-price]]-Modell_vol30_Hotelling_table[[#This Row],[wage 1]]</f>
        <v>3</v>
      </c>
      <c r="AI152" s="23">
        <f>Modell_vol30_Hotelling_table[[#This Row],[travel-cost-M]]*(40+((20-Modell_vol30_Hotelling_table[[#This Row],[xcor 1]])-(Modell_vol30_Hotelling_table[[#This Row],[xcor 2]]+20))/3)</f>
        <v>79.333333333333329</v>
      </c>
      <c r="AJ152">
        <f>AVERAGE(AH152:AH161)</f>
        <v>3</v>
      </c>
      <c r="AK152" s="6">
        <f t="shared" si="4"/>
        <v>-0.96218487394957986</v>
      </c>
      <c r="AL152" s="23">
        <f>Modell_vol30_Hotelling_table[[#This Row],[base-market-price]]-Modell_vol30_Hotelling_table[[#This Row],[wage 2]]</f>
        <v>4</v>
      </c>
      <c r="AM152" s="23">
        <f>Modell_vol30_Hotelling_table[[#This Row],[travel-cost-M]]*(40-((20-Modell_vol30_Hotelling_table[[#This Row],[xcor 1]])-(Modell_vol30_Hotelling_table[[#This Row],[xcor 2]]+20))/3)</f>
        <v>80.666666666666671</v>
      </c>
      <c r="AN152">
        <f>AVERAGE(AL152:AL161)</f>
        <v>4</v>
      </c>
      <c r="AO152" s="6">
        <f t="shared" si="5"/>
        <v>-0.95041322314049592</v>
      </c>
    </row>
    <row r="153" spans="1:41" x14ac:dyDescent="0.25">
      <c r="A153" s="3">
        <v>152</v>
      </c>
      <c r="B153" s="4" t="s">
        <v>21</v>
      </c>
      <c r="C153" s="4" t="s">
        <v>22</v>
      </c>
      <c r="D153" s="4" t="s">
        <v>23</v>
      </c>
      <c r="E153" s="11" t="s">
        <v>26</v>
      </c>
      <c r="F153" s="4" t="s">
        <v>25</v>
      </c>
      <c r="G153" s="3" t="b">
        <v>0</v>
      </c>
      <c r="H153" s="3" t="b">
        <v>0</v>
      </c>
      <c r="I153" s="3" t="b">
        <v>0</v>
      </c>
      <c r="J153" s="3" t="b">
        <v>0</v>
      </c>
      <c r="K153" s="3" t="b">
        <v>0</v>
      </c>
      <c r="L153" s="3">
        <v>300</v>
      </c>
      <c r="M153" s="3">
        <v>2</v>
      </c>
      <c r="N153" s="3">
        <v>0</v>
      </c>
      <c r="O153" s="3">
        <v>2</v>
      </c>
      <c r="P153" s="3">
        <v>0</v>
      </c>
      <c r="Q153" s="3">
        <v>200</v>
      </c>
      <c r="R153" s="3">
        <v>0</v>
      </c>
      <c r="S153" s="3">
        <v>1</v>
      </c>
      <c r="T153" s="3">
        <v>0</v>
      </c>
      <c r="U153" s="3" t="b">
        <v>0</v>
      </c>
      <c r="V153" s="3">
        <v>251</v>
      </c>
      <c r="W153" s="4">
        <v>63</v>
      </c>
      <c r="X153" s="4">
        <v>80</v>
      </c>
      <c r="Y153" s="4">
        <v>297</v>
      </c>
      <c r="Z153" s="4">
        <v>296</v>
      </c>
      <c r="AA153" s="3">
        <v>0</v>
      </c>
      <c r="AB153" s="3">
        <v>1</v>
      </c>
      <c r="AD153" s="6">
        <f>Modell_vol30_Hotelling_table[[#This Row],[wage 1]]/AE152-1</f>
        <v>0</v>
      </c>
      <c r="AF153" s="6">
        <f>Modell_vol30_Hotelling_table[[#This Row],[wage 2]]/AG152-1</f>
        <v>0</v>
      </c>
      <c r="AH153" s="23">
        <f>Modell_vol30_Hotelling_table[[#This Row],[base-market-price]]-Modell_vol30_Hotelling_table[[#This Row],[wage 1]]</f>
        <v>3</v>
      </c>
      <c r="AI153" s="23">
        <f>Modell_vol30_Hotelling_table[[#This Row],[travel-cost-M]]*(40+((20-Modell_vol30_Hotelling_table[[#This Row],[xcor 1]])-(Modell_vol30_Hotelling_table[[#This Row],[xcor 2]]+20))/3)</f>
        <v>79.333333333333329</v>
      </c>
      <c r="AK153" s="6">
        <f t="shared" si="4"/>
        <v>-0.96218487394957986</v>
      </c>
      <c r="AL153" s="23">
        <f>Modell_vol30_Hotelling_table[[#This Row],[base-market-price]]-Modell_vol30_Hotelling_table[[#This Row],[wage 2]]</f>
        <v>4</v>
      </c>
      <c r="AM153" s="23">
        <f>Modell_vol30_Hotelling_table[[#This Row],[travel-cost-M]]*(40-((20-Modell_vol30_Hotelling_table[[#This Row],[xcor 1]])-(Modell_vol30_Hotelling_table[[#This Row],[xcor 2]]+20))/3)</f>
        <v>80.666666666666671</v>
      </c>
      <c r="AO153" s="6">
        <f t="shared" si="5"/>
        <v>-0.95041322314049592</v>
      </c>
    </row>
    <row r="154" spans="1:41" x14ac:dyDescent="0.25">
      <c r="A154" s="3">
        <v>153</v>
      </c>
      <c r="B154" s="4" t="s">
        <v>21</v>
      </c>
      <c r="C154" s="4" t="s">
        <v>22</v>
      </c>
      <c r="D154" s="4" t="s">
        <v>23</v>
      </c>
      <c r="E154" s="11" t="s">
        <v>26</v>
      </c>
      <c r="F154" s="4" t="s">
        <v>25</v>
      </c>
      <c r="G154" s="3" t="b">
        <v>0</v>
      </c>
      <c r="H154" s="3" t="b">
        <v>0</v>
      </c>
      <c r="I154" s="3" t="b">
        <v>0</v>
      </c>
      <c r="J154" s="3" t="b">
        <v>0</v>
      </c>
      <c r="K154" s="3" t="b">
        <v>0</v>
      </c>
      <c r="L154" s="3">
        <v>300</v>
      </c>
      <c r="M154" s="3">
        <v>2</v>
      </c>
      <c r="N154" s="3">
        <v>0</v>
      </c>
      <c r="O154" s="3">
        <v>2</v>
      </c>
      <c r="P154" s="3">
        <v>0</v>
      </c>
      <c r="Q154" s="3">
        <v>200</v>
      </c>
      <c r="R154" s="3">
        <v>0</v>
      </c>
      <c r="S154" s="3">
        <v>1</v>
      </c>
      <c r="T154" s="3">
        <v>0</v>
      </c>
      <c r="U154" s="3" t="b">
        <v>0</v>
      </c>
      <c r="V154" s="3">
        <v>251</v>
      </c>
      <c r="W154" s="4">
        <v>63</v>
      </c>
      <c r="X154" s="4">
        <v>80</v>
      </c>
      <c r="Y154" s="4">
        <v>297</v>
      </c>
      <c r="Z154" s="4">
        <v>296</v>
      </c>
      <c r="AA154" s="3">
        <v>0</v>
      </c>
      <c r="AB154" s="3">
        <v>1</v>
      </c>
      <c r="AD154" s="6">
        <f>Modell_vol30_Hotelling_table[[#This Row],[wage 1]]/AE152-1</f>
        <v>0</v>
      </c>
      <c r="AF154" s="6">
        <f>Modell_vol30_Hotelling_table[[#This Row],[wage 2]]/AG152-1</f>
        <v>0</v>
      </c>
      <c r="AH154" s="23">
        <f>Modell_vol30_Hotelling_table[[#This Row],[base-market-price]]-Modell_vol30_Hotelling_table[[#This Row],[wage 1]]</f>
        <v>3</v>
      </c>
      <c r="AI154" s="23">
        <f>Modell_vol30_Hotelling_table[[#This Row],[travel-cost-M]]*(40+((20-Modell_vol30_Hotelling_table[[#This Row],[xcor 1]])-(Modell_vol30_Hotelling_table[[#This Row],[xcor 2]]+20))/3)</f>
        <v>79.333333333333329</v>
      </c>
      <c r="AK154" s="6">
        <f t="shared" si="4"/>
        <v>-0.96218487394957986</v>
      </c>
      <c r="AL154" s="23">
        <f>Modell_vol30_Hotelling_table[[#This Row],[base-market-price]]-Modell_vol30_Hotelling_table[[#This Row],[wage 2]]</f>
        <v>4</v>
      </c>
      <c r="AM154" s="23">
        <f>Modell_vol30_Hotelling_table[[#This Row],[travel-cost-M]]*(40-((20-Modell_vol30_Hotelling_table[[#This Row],[xcor 1]])-(Modell_vol30_Hotelling_table[[#This Row],[xcor 2]]+20))/3)</f>
        <v>80.666666666666671</v>
      </c>
      <c r="AO154" s="6">
        <f t="shared" si="5"/>
        <v>-0.95041322314049592</v>
      </c>
    </row>
    <row r="155" spans="1:41" x14ac:dyDescent="0.25">
      <c r="A155" s="3">
        <v>154</v>
      </c>
      <c r="B155" s="4" t="s">
        <v>21</v>
      </c>
      <c r="C155" s="4" t="s">
        <v>22</v>
      </c>
      <c r="D155" s="4" t="s">
        <v>23</v>
      </c>
      <c r="E155" s="11" t="s">
        <v>26</v>
      </c>
      <c r="F155" s="4" t="s">
        <v>25</v>
      </c>
      <c r="G155" s="3" t="b">
        <v>0</v>
      </c>
      <c r="H155" s="3" t="b">
        <v>0</v>
      </c>
      <c r="I155" s="3" t="b">
        <v>0</v>
      </c>
      <c r="J155" s="3" t="b">
        <v>0</v>
      </c>
      <c r="K155" s="3" t="b">
        <v>0</v>
      </c>
      <c r="L155" s="3">
        <v>300</v>
      </c>
      <c r="M155" s="3">
        <v>2</v>
      </c>
      <c r="N155" s="3">
        <v>0</v>
      </c>
      <c r="O155" s="3">
        <v>2</v>
      </c>
      <c r="P155" s="3">
        <v>0</v>
      </c>
      <c r="Q155" s="3">
        <v>200</v>
      </c>
      <c r="R155" s="3">
        <v>0</v>
      </c>
      <c r="S155" s="3">
        <v>1</v>
      </c>
      <c r="T155" s="3">
        <v>0</v>
      </c>
      <c r="U155" s="3" t="b">
        <v>0</v>
      </c>
      <c r="V155" s="3">
        <v>251</v>
      </c>
      <c r="W155" s="4">
        <v>63</v>
      </c>
      <c r="X155" s="4">
        <v>80</v>
      </c>
      <c r="Y155" s="4">
        <v>297</v>
      </c>
      <c r="Z155" s="4">
        <v>296</v>
      </c>
      <c r="AA155" s="3">
        <v>0</v>
      </c>
      <c r="AB155" s="3">
        <v>1</v>
      </c>
      <c r="AD155" s="6">
        <f>Modell_vol30_Hotelling_table[[#This Row],[wage 1]]/AE152-1</f>
        <v>0</v>
      </c>
      <c r="AF155" s="6">
        <f>Modell_vol30_Hotelling_table[[#This Row],[wage 2]]/AG152-1</f>
        <v>0</v>
      </c>
      <c r="AH155" s="23">
        <f>Modell_vol30_Hotelling_table[[#This Row],[base-market-price]]-Modell_vol30_Hotelling_table[[#This Row],[wage 1]]</f>
        <v>3</v>
      </c>
      <c r="AI155" s="23">
        <f>Modell_vol30_Hotelling_table[[#This Row],[travel-cost-M]]*(40+((20-Modell_vol30_Hotelling_table[[#This Row],[xcor 1]])-(Modell_vol30_Hotelling_table[[#This Row],[xcor 2]]+20))/3)</f>
        <v>79.333333333333329</v>
      </c>
      <c r="AK155" s="6">
        <f t="shared" si="4"/>
        <v>-0.96218487394957986</v>
      </c>
      <c r="AL155" s="23">
        <f>Modell_vol30_Hotelling_table[[#This Row],[base-market-price]]-Modell_vol30_Hotelling_table[[#This Row],[wage 2]]</f>
        <v>4</v>
      </c>
      <c r="AM155" s="23">
        <f>Modell_vol30_Hotelling_table[[#This Row],[travel-cost-M]]*(40-((20-Modell_vol30_Hotelling_table[[#This Row],[xcor 1]])-(Modell_vol30_Hotelling_table[[#This Row],[xcor 2]]+20))/3)</f>
        <v>80.666666666666671</v>
      </c>
      <c r="AO155" s="6">
        <f t="shared" si="5"/>
        <v>-0.95041322314049592</v>
      </c>
    </row>
    <row r="156" spans="1:41" x14ac:dyDescent="0.25">
      <c r="A156" s="3">
        <v>155</v>
      </c>
      <c r="B156" s="4" t="s">
        <v>21</v>
      </c>
      <c r="C156" s="4" t="s">
        <v>22</v>
      </c>
      <c r="D156" s="4" t="s">
        <v>23</v>
      </c>
      <c r="E156" s="11" t="s">
        <v>26</v>
      </c>
      <c r="F156" s="4" t="s">
        <v>25</v>
      </c>
      <c r="G156" s="3" t="b">
        <v>0</v>
      </c>
      <c r="H156" s="3" t="b">
        <v>0</v>
      </c>
      <c r="I156" s="3" t="b">
        <v>0</v>
      </c>
      <c r="J156" s="3" t="b">
        <v>0</v>
      </c>
      <c r="K156" s="3" t="b">
        <v>0</v>
      </c>
      <c r="L156" s="3">
        <v>300</v>
      </c>
      <c r="M156" s="3">
        <v>2</v>
      </c>
      <c r="N156" s="3">
        <v>0</v>
      </c>
      <c r="O156" s="3">
        <v>2</v>
      </c>
      <c r="P156" s="3">
        <v>0</v>
      </c>
      <c r="Q156" s="3">
        <v>200</v>
      </c>
      <c r="R156" s="3">
        <v>0</v>
      </c>
      <c r="S156" s="3">
        <v>1</v>
      </c>
      <c r="T156" s="3">
        <v>0</v>
      </c>
      <c r="U156" s="3" t="b">
        <v>0</v>
      </c>
      <c r="V156" s="3">
        <v>251</v>
      </c>
      <c r="W156" s="4">
        <v>63</v>
      </c>
      <c r="X156" s="4">
        <v>80</v>
      </c>
      <c r="Y156" s="4">
        <v>297</v>
      </c>
      <c r="Z156" s="4">
        <v>296</v>
      </c>
      <c r="AA156" s="3">
        <v>0</v>
      </c>
      <c r="AB156" s="3">
        <v>1</v>
      </c>
      <c r="AD156" s="6">
        <f>Modell_vol30_Hotelling_table[[#This Row],[wage 1]]/AE152-1</f>
        <v>0</v>
      </c>
      <c r="AF156" s="6">
        <f>Modell_vol30_Hotelling_table[[#This Row],[wage 2]]/AG152-1</f>
        <v>0</v>
      </c>
      <c r="AH156" s="23">
        <f>Modell_vol30_Hotelling_table[[#This Row],[base-market-price]]-Modell_vol30_Hotelling_table[[#This Row],[wage 1]]</f>
        <v>3</v>
      </c>
      <c r="AI156" s="23">
        <f>Modell_vol30_Hotelling_table[[#This Row],[travel-cost-M]]*(40+((20-Modell_vol30_Hotelling_table[[#This Row],[xcor 1]])-(Modell_vol30_Hotelling_table[[#This Row],[xcor 2]]+20))/3)</f>
        <v>79.333333333333329</v>
      </c>
      <c r="AK156" s="6">
        <f t="shared" si="4"/>
        <v>-0.96218487394957986</v>
      </c>
      <c r="AL156" s="23">
        <f>Modell_vol30_Hotelling_table[[#This Row],[base-market-price]]-Modell_vol30_Hotelling_table[[#This Row],[wage 2]]</f>
        <v>4</v>
      </c>
      <c r="AM156" s="23">
        <f>Modell_vol30_Hotelling_table[[#This Row],[travel-cost-M]]*(40-((20-Modell_vol30_Hotelling_table[[#This Row],[xcor 1]])-(Modell_vol30_Hotelling_table[[#This Row],[xcor 2]]+20))/3)</f>
        <v>80.666666666666671</v>
      </c>
      <c r="AO156" s="6">
        <f t="shared" si="5"/>
        <v>-0.95041322314049592</v>
      </c>
    </row>
    <row r="157" spans="1:41" x14ac:dyDescent="0.25">
      <c r="A157" s="3">
        <v>156</v>
      </c>
      <c r="B157" s="4" t="s">
        <v>21</v>
      </c>
      <c r="C157" s="4" t="s">
        <v>22</v>
      </c>
      <c r="D157" s="4" t="s">
        <v>23</v>
      </c>
      <c r="E157" s="11" t="s">
        <v>26</v>
      </c>
      <c r="F157" s="4" t="s">
        <v>25</v>
      </c>
      <c r="G157" s="3" t="b">
        <v>0</v>
      </c>
      <c r="H157" s="3" t="b">
        <v>0</v>
      </c>
      <c r="I157" s="3" t="b">
        <v>0</v>
      </c>
      <c r="J157" s="3" t="b">
        <v>0</v>
      </c>
      <c r="K157" s="3" t="b">
        <v>0</v>
      </c>
      <c r="L157" s="3">
        <v>300</v>
      </c>
      <c r="M157" s="3">
        <v>2</v>
      </c>
      <c r="N157" s="3">
        <v>0</v>
      </c>
      <c r="O157" s="3">
        <v>2</v>
      </c>
      <c r="P157" s="3">
        <v>0</v>
      </c>
      <c r="Q157" s="3">
        <v>200</v>
      </c>
      <c r="R157" s="3">
        <v>0</v>
      </c>
      <c r="S157" s="3">
        <v>1</v>
      </c>
      <c r="T157" s="3">
        <v>0</v>
      </c>
      <c r="U157" s="3" t="b">
        <v>0</v>
      </c>
      <c r="V157" s="3">
        <v>251</v>
      </c>
      <c r="W157" s="4">
        <v>63</v>
      </c>
      <c r="X157" s="4">
        <v>80</v>
      </c>
      <c r="Y157" s="4">
        <v>297</v>
      </c>
      <c r="Z157" s="4">
        <v>296</v>
      </c>
      <c r="AA157" s="3">
        <v>0</v>
      </c>
      <c r="AB157" s="3">
        <v>1</v>
      </c>
      <c r="AD157" s="6">
        <f>Modell_vol30_Hotelling_table[[#This Row],[wage 1]]/AE152-1</f>
        <v>0</v>
      </c>
      <c r="AF157" s="6">
        <f>Modell_vol30_Hotelling_table[[#This Row],[wage 2]]/AG152-1</f>
        <v>0</v>
      </c>
      <c r="AH157" s="23">
        <f>Modell_vol30_Hotelling_table[[#This Row],[base-market-price]]-Modell_vol30_Hotelling_table[[#This Row],[wage 1]]</f>
        <v>3</v>
      </c>
      <c r="AI157" s="23">
        <f>Modell_vol30_Hotelling_table[[#This Row],[travel-cost-M]]*(40+((20-Modell_vol30_Hotelling_table[[#This Row],[xcor 1]])-(Modell_vol30_Hotelling_table[[#This Row],[xcor 2]]+20))/3)</f>
        <v>79.333333333333329</v>
      </c>
      <c r="AK157" s="6">
        <f t="shared" si="4"/>
        <v>-0.96218487394957986</v>
      </c>
      <c r="AL157" s="23">
        <f>Modell_vol30_Hotelling_table[[#This Row],[base-market-price]]-Modell_vol30_Hotelling_table[[#This Row],[wage 2]]</f>
        <v>4</v>
      </c>
      <c r="AM157" s="23">
        <f>Modell_vol30_Hotelling_table[[#This Row],[travel-cost-M]]*(40-((20-Modell_vol30_Hotelling_table[[#This Row],[xcor 1]])-(Modell_vol30_Hotelling_table[[#This Row],[xcor 2]]+20))/3)</f>
        <v>80.666666666666671</v>
      </c>
      <c r="AO157" s="6">
        <f t="shared" si="5"/>
        <v>-0.95041322314049592</v>
      </c>
    </row>
    <row r="158" spans="1:41" x14ac:dyDescent="0.25">
      <c r="A158" s="3">
        <v>157</v>
      </c>
      <c r="B158" s="4" t="s">
        <v>21</v>
      </c>
      <c r="C158" s="4" t="s">
        <v>22</v>
      </c>
      <c r="D158" s="4" t="s">
        <v>23</v>
      </c>
      <c r="E158" s="11" t="s">
        <v>26</v>
      </c>
      <c r="F158" s="4" t="s">
        <v>25</v>
      </c>
      <c r="G158" s="3" t="b">
        <v>0</v>
      </c>
      <c r="H158" s="3" t="b">
        <v>0</v>
      </c>
      <c r="I158" s="3" t="b">
        <v>0</v>
      </c>
      <c r="J158" s="3" t="b">
        <v>0</v>
      </c>
      <c r="K158" s="3" t="b">
        <v>0</v>
      </c>
      <c r="L158" s="3">
        <v>300</v>
      </c>
      <c r="M158" s="3">
        <v>2</v>
      </c>
      <c r="N158" s="3">
        <v>0</v>
      </c>
      <c r="O158" s="3">
        <v>2</v>
      </c>
      <c r="P158" s="3">
        <v>0</v>
      </c>
      <c r="Q158" s="3">
        <v>200</v>
      </c>
      <c r="R158" s="3">
        <v>0</v>
      </c>
      <c r="S158" s="3">
        <v>1</v>
      </c>
      <c r="T158" s="3">
        <v>0</v>
      </c>
      <c r="U158" s="3" t="b">
        <v>0</v>
      </c>
      <c r="V158" s="3">
        <v>251</v>
      </c>
      <c r="W158" s="4">
        <v>63</v>
      </c>
      <c r="X158" s="4">
        <v>80</v>
      </c>
      <c r="Y158" s="4">
        <v>297</v>
      </c>
      <c r="Z158" s="4">
        <v>296</v>
      </c>
      <c r="AA158" s="3">
        <v>0</v>
      </c>
      <c r="AB158" s="3">
        <v>1</v>
      </c>
      <c r="AD158" s="6">
        <f>Modell_vol30_Hotelling_table[[#This Row],[wage 1]]/AE152-1</f>
        <v>0</v>
      </c>
      <c r="AF158" s="6">
        <f>Modell_vol30_Hotelling_table[[#This Row],[wage 2]]/AG152-1</f>
        <v>0</v>
      </c>
      <c r="AH158" s="23">
        <f>Modell_vol30_Hotelling_table[[#This Row],[base-market-price]]-Modell_vol30_Hotelling_table[[#This Row],[wage 1]]</f>
        <v>3</v>
      </c>
      <c r="AI158" s="23">
        <f>Modell_vol30_Hotelling_table[[#This Row],[travel-cost-M]]*(40+((20-Modell_vol30_Hotelling_table[[#This Row],[xcor 1]])-(Modell_vol30_Hotelling_table[[#This Row],[xcor 2]]+20))/3)</f>
        <v>79.333333333333329</v>
      </c>
      <c r="AK158" s="6">
        <f t="shared" si="4"/>
        <v>-0.96218487394957986</v>
      </c>
      <c r="AL158" s="23">
        <f>Modell_vol30_Hotelling_table[[#This Row],[base-market-price]]-Modell_vol30_Hotelling_table[[#This Row],[wage 2]]</f>
        <v>4</v>
      </c>
      <c r="AM158" s="23">
        <f>Modell_vol30_Hotelling_table[[#This Row],[travel-cost-M]]*(40-((20-Modell_vol30_Hotelling_table[[#This Row],[xcor 1]])-(Modell_vol30_Hotelling_table[[#This Row],[xcor 2]]+20))/3)</f>
        <v>80.666666666666671</v>
      </c>
      <c r="AO158" s="6">
        <f t="shared" si="5"/>
        <v>-0.95041322314049592</v>
      </c>
    </row>
    <row r="159" spans="1:41" x14ac:dyDescent="0.25">
      <c r="A159" s="3">
        <v>158</v>
      </c>
      <c r="B159" s="4" t="s">
        <v>21</v>
      </c>
      <c r="C159" s="4" t="s">
        <v>22</v>
      </c>
      <c r="D159" s="4" t="s">
        <v>23</v>
      </c>
      <c r="E159" s="11" t="s">
        <v>26</v>
      </c>
      <c r="F159" s="4" t="s">
        <v>25</v>
      </c>
      <c r="G159" s="3" t="b">
        <v>0</v>
      </c>
      <c r="H159" s="3" t="b">
        <v>0</v>
      </c>
      <c r="I159" s="3" t="b">
        <v>0</v>
      </c>
      <c r="J159" s="3" t="b">
        <v>0</v>
      </c>
      <c r="K159" s="3" t="b">
        <v>0</v>
      </c>
      <c r="L159" s="3">
        <v>300</v>
      </c>
      <c r="M159" s="3">
        <v>2</v>
      </c>
      <c r="N159" s="3">
        <v>0</v>
      </c>
      <c r="O159" s="3">
        <v>2</v>
      </c>
      <c r="P159" s="3">
        <v>0</v>
      </c>
      <c r="Q159" s="3">
        <v>200</v>
      </c>
      <c r="R159" s="3">
        <v>0</v>
      </c>
      <c r="S159" s="3">
        <v>1</v>
      </c>
      <c r="T159" s="3">
        <v>0</v>
      </c>
      <c r="U159" s="3" t="b">
        <v>0</v>
      </c>
      <c r="V159" s="3">
        <v>251</v>
      </c>
      <c r="W159" s="4">
        <v>63</v>
      </c>
      <c r="X159" s="4">
        <v>80</v>
      </c>
      <c r="Y159" s="4">
        <v>297</v>
      </c>
      <c r="Z159" s="4">
        <v>296</v>
      </c>
      <c r="AA159" s="3">
        <v>0</v>
      </c>
      <c r="AB159" s="3">
        <v>1</v>
      </c>
      <c r="AD159" s="6">
        <f>Modell_vol30_Hotelling_table[[#This Row],[wage 1]]/AE152-1</f>
        <v>0</v>
      </c>
      <c r="AF159" s="6">
        <f>Modell_vol30_Hotelling_table[[#This Row],[wage 2]]/AG152-1</f>
        <v>0</v>
      </c>
      <c r="AH159" s="23">
        <f>Modell_vol30_Hotelling_table[[#This Row],[base-market-price]]-Modell_vol30_Hotelling_table[[#This Row],[wage 1]]</f>
        <v>3</v>
      </c>
      <c r="AI159" s="23">
        <f>Modell_vol30_Hotelling_table[[#This Row],[travel-cost-M]]*(40+((20-Modell_vol30_Hotelling_table[[#This Row],[xcor 1]])-(Modell_vol30_Hotelling_table[[#This Row],[xcor 2]]+20))/3)</f>
        <v>79.333333333333329</v>
      </c>
      <c r="AK159" s="6">
        <f t="shared" si="4"/>
        <v>-0.96218487394957986</v>
      </c>
      <c r="AL159" s="23">
        <f>Modell_vol30_Hotelling_table[[#This Row],[base-market-price]]-Modell_vol30_Hotelling_table[[#This Row],[wage 2]]</f>
        <v>4</v>
      </c>
      <c r="AM159" s="23">
        <f>Modell_vol30_Hotelling_table[[#This Row],[travel-cost-M]]*(40-((20-Modell_vol30_Hotelling_table[[#This Row],[xcor 1]])-(Modell_vol30_Hotelling_table[[#This Row],[xcor 2]]+20))/3)</f>
        <v>80.666666666666671</v>
      </c>
      <c r="AO159" s="6">
        <f t="shared" si="5"/>
        <v>-0.95041322314049592</v>
      </c>
    </row>
    <row r="160" spans="1:41" x14ac:dyDescent="0.25">
      <c r="A160" s="3">
        <v>159</v>
      </c>
      <c r="B160" s="4" t="s">
        <v>21</v>
      </c>
      <c r="C160" s="4" t="s">
        <v>22</v>
      </c>
      <c r="D160" s="4" t="s">
        <v>23</v>
      </c>
      <c r="E160" s="11" t="s">
        <v>26</v>
      </c>
      <c r="F160" s="4" t="s">
        <v>25</v>
      </c>
      <c r="G160" s="3" t="b">
        <v>0</v>
      </c>
      <c r="H160" s="3" t="b">
        <v>0</v>
      </c>
      <c r="I160" s="3" t="b">
        <v>0</v>
      </c>
      <c r="J160" s="3" t="b">
        <v>0</v>
      </c>
      <c r="K160" s="3" t="b">
        <v>0</v>
      </c>
      <c r="L160" s="3">
        <v>300</v>
      </c>
      <c r="M160" s="3">
        <v>2</v>
      </c>
      <c r="N160" s="3">
        <v>0</v>
      </c>
      <c r="O160" s="3">
        <v>2</v>
      </c>
      <c r="P160" s="3">
        <v>0</v>
      </c>
      <c r="Q160" s="3">
        <v>200</v>
      </c>
      <c r="R160" s="3">
        <v>0</v>
      </c>
      <c r="S160" s="3">
        <v>1</v>
      </c>
      <c r="T160" s="3">
        <v>0</v>
      </c>
      <c r="U160" s="3" t="b">
        <v>0</v>
      </c>
      <c r="V160" s="3">
        <v>251</v>
      </c>
      <c r="W160" s="4">
        <v>63</v>
      </c>
      <c r="X160" s="4">
        <v>80</v>
      </c>
      <c r="Y160" s="4">
        <v>297</v>
      </c>
      <c r="Z160" s="4">
        <v>296</v>
      </c>
      <c r="AA160" s="3">
        <v>0</v>
      </c>
      <c r="AB160" s="3">
        <v>1</v>
      </c>
      <c r="AD160" s="6">
        <f>Modell_vol30_Hotelling_table[[#This Row],[wage 1]]/AE152-1</f>
        <v>0</v>
      </c>
      <c r="AF160" s="6">
        <f>Modell_vol30_Hotelling_table[[#This Row],[wage 2]]/AG152-1</f>
        <v>0</v>
      </c>
      <c r="AH160" s="23">
        <f>Modell_vol30_Hotelling_table[[#This Row],[base-market-price]]-Modell_vol30_Hotelling_table[[#This Row],[wage 1]]</f>
        <v>3</v>
      </c>
      <c r="AI160" s="23">
        <f>Modell_vol30_Hotelling_table[[#This Row],[travel-cost-M]]*(40+((20-Modell_vol30_Hotelling_table[[#This Row],[xcor 1]])-(Modell_vol30_Hotelling_table[[#This Row],[xcor 2]]+20))/3)</f>
        <v>79.333333333333329</v>
      </c>
      <c r="AK160" s="6">
        <f t="shared" si="4"/>
        <v>-0.96218487394957986</v>
      </c>
      <c r="AL160" s="23">
        <f>Modell_vol30_Hotelling_table[[#This Row],[base-market-price]]-Modell_vol30_Hotelling_table[[#This Row],[wage 2]]</f>
        <v>4</v>
      </c>
      <c r="AM160" s="23">
        <f>Modell_vol30_Hotelling_table[[#This Row],[travel-cost-M]]*(40-((20-Modell_vol30_Hotelling_table[[#This Row],[xcor 1]])-(Modell_vol30_Hotelling_table[[#This Row],[xcor 2]]+20))/3)</f>
        <v>80.666666666666671</v>
      </c>
      <c r="AO160" s="6">
        <f t="shared" si="5"/>
        <v>-0.95041322314049592</v>
      </c>
    </row>
    <row r="161" spans="1:41" x14ac:dyDescent="0.25">
      <c r="A161" s="3">
        <v>160</v>
      </c>
      <c r="B161" s="4" t="s">
        <v>21</v>
      </c>
      <c r="C161" s="4" t="s">
        <v>22</v>
      </c>
      <c r="D161" s="4" t="s">
        <v>23</v>
      </c>
      <c r="E161" s="11" t="s">
        <v>26</v>
      </c>
      <c r="F161" s="4" t="s">
        <v>25</v>
      </c>
      <c r="G161" s="3" t="b">
        <v>0</v>
      </c>
      <c r="H161" s="3" t="b">
        <v>0</v>
      </c>
      <c r="I161" s="3" t="b">
        <v>0</v>
      </c>
      <c r="J161" s="3" t="b">
        <v>0</v>
      </c>
      <c r="K161" s="3" t="b">
        <v>0</v>
      </c>
      <c r="L161" s="3">
        <v>300</v>
      </c>
      <c r="M161" s="3">
        <v>2</v>
      </c>
      <c r="N161" s="3">
        <v>0</v>
      </c>
      <c r="O161" s="3">
        <v>2</v>
      </c>
      <c r="P161" s="3">
        <v>0</v>
      </c>
      <c r="Q161" s="3">
        <v>200</v>
      </c>
      <c r="R161" s="3">
        <v>0</v>
      </c>
      <c r="S161" s="3">
        <v>1</v>
      </c>
      <c r="T161" s="3">
        <v>0</v>
      </c>
      <c r="U161" s="3" t="b">
        <v>0</v>
      </c>
      <c r="V161" s="3">
        <v>251</v>
      </c>
      <c r="W161" s="4">
        <v>63</v>
      </c>
      <c r="X161" s="4">
        <v>80</v>
      </c>
      <c r="Y161" s="4">
        <v>297</v>
      </c>
      <c r="Z161" s="4">
        <v>296</v>
      </c>
      <c r="AA161" s="3">
        <v>0</v>
      </c>
      <c r="AB161" s="3">
        <v>1</v>
      </c>
      <c r="AD161" s="6">
        <f>Modell_vol30_Hotelling_table[[#This Row],[wage 1]]/AE152-1</f>
        <v>0</v>
      </c>
      <c r="AF161" s="6">
        <f>Modell_vol30_Hotelling_table[[#This Row],[wage 2]]/AG152-1</f>
        <v>0</v>
      </c>
      <c r="AH161" s="23">
        <f>Modell_vol30_Hotelling_table[[#This Row],[base-market-price]]-Modell_vol30_Hotelling_table[[#This Row],[wage 1]]</f>
        <v>3</v>
      </c>
      <c r="AI161" s="23">
        <f>Modell_vol30_Hotelling_table[[#This Row],[travel-cost-M]]*(40+((20-Modell_vol30_Hotelling_table[[#This Row],[xcor 1]])-(Modell_vol30_Hotelling_table[[#This Row],[xcor 2]]+20))/3)</f>
        <v>79.333333333333329</v>
      </c>
      <c r="AK161" s="6">
        <f t="shared" si="4"/>
        <v>-0.96218487394957986</v>
      </c>
      <c r="AL161" s="23">
        <f>Modell_vol30_Hotelling_table[[#This Row],[base-market-price]]-Modell_vol30_Hotelling_table[[#This Row],[wage 2]]</f>
        <v>4</v>
      </c>
      <c r="AM161" s="23">
        <f>Modell_vol30_Hotelling_table[[#This Row],[travel-cost-M]]*(40-((20-Modell_vol30_Hotelling_table[[#This Row],[xcor 1]])-(Modell_vol30_Hotelling_table[[#This Row],[xcor 2]]+20))/3)</f>
        <v>80.666666666666671</v>
      </c>
      <c r="AO161" s="6">
        <f t="shared" si="5"/>
        <v>-0.95041322314049592</v>
      </c>
    </row>
    <row r="162" spans="1:41" x14ac:dyDescent="0.25">
      <c r="A162" s="1">
        <v>161</v>
      </c>
      <c r="B162" s="2" t="s">
        <v>21</v>
      </c>
      <c r="C162" s="2" t="s">
        <v>22</v>
      </c>
      <c r="D162" s="2" t="s">
        <v>23</v>
      </c>
      <c r="E162" s="2" t="s">
        <v>27</v>
      </c>
      <c r="F162" s="2" t="s">
        <v>25</v>
      </c>
      <c r="G162" s="1" t="b">
        <v>0</v>
      </c>
      <c r="H162" s="1" t="b">
        <v>0</v>
      </c>
      <c r="I162" s="1" t="b">
        <v>0</v>
      </c>
      <c r="J162" s="1" t="b">
        <v>0</v>
      </c>
      <c r="K162" s="1" t="b">
        <v>0</v>
      </c>
      <c r="L162" s="1">
        <v>150</v>
      </c>
      <c r="M162" s="1">
        <v>2</v>
      </c>
      <c r="N162" s="1">
        <v>0</v>
      </c>
      <c r="O162" s="1">
        <v>1</v>
      </c>
      <c r="P162" s="1">
        <v>0</v>
      </c>
      <c r="Q162" s="1">
        <v>100</v>
      </c>
      <c r="R162" s="1">
        <v>0</v>
      </c>
      <c r="S162" s="1">
        <v>1</v>
      </c>
      <c r="T162" s="1">
        <v>0</v>
      </c>
      <c r="U162" s="1" t="b">
        <v>0</v>
      </c>
      <c r="V162" s="1">
        <v>251</v>
      </c>
      <c r="W162" s="2">
        <v>824.4</v>
      </c>
      <c r="X162" s="2">
        <v>815.6</v>
      </c>
      <c r="Y162" s="2">
        <v>110</v>
      </c>
      <c r="Z162" s="2">
        <v>110</v>
      </c>
      <c r="AA162" s="1">
        <v>-10</v>
      </c>
      <c r="AB162" s="1">
        <v>10</v>
      </c>
      <c r="AD162" s="6">
        <f>Modell_vol30_Hotelling_table[[#This Row],[wage 1]]/AE162-1</f>
        <v>5.4844606946982122E-3</v>
      </c>
      <c r="AE162">
        <f>AVERAGE(Y162:Y171)</f>
        <v>109.4</v>
      </c>
      <c r="AF162" s="6">
        <f>Modell_vol30_Hotelling_table[[#This Row],[wage 2]]/AG162-1</f>
        <v>5.4844606946982122E-3</v>
      </c>
      <c r="AG162">
        <f>AVERAGE(Z162:Z171)</f>
        <v>109.4</v>
      </c>
      <c r="AH162" s="23">
        <f>Modell_vol30_Hotelling_table[[#This Row],[base-market-price]]-Modell_vol30_Hotelling_table[[#This Row],[wage 1]]</f>
        <v>40</v>
      </c>
      <c r="AI162" s="23">
        <f>Modell_vol30_Hotelling_table[[#This Row],[travel-cost-M]]*(40+((20-Modell_vol30_Hotelling_table[[#This Row],[xcor 1]])-(Modell_vol30_Hotelling_table[[#This Row],[xcor 2]]+20))/3)</f>
        <v>40</v>
      </c>
      <c r="AJ162">
        <f>AVERAGE(AH162:AH171)</f>
        <v>40.6</v>
      </c>
      <c r="AK162" s="6">
        <f t="shared" si="4"/>
        <v>0</v>
      </c>
      <c r="AL162" s="23">
        <f>Modell_vol30_Hotelling_table[[#This Row],[base-market-price]]-Modell_vol30_Hotelling_table[[#This Row],[wage 2]]</f>
        <v>40</v>
      </c>
      <c r="AM162" s="23">
        <f>Modell_vol30_Hotelling_table[[#This Row],[travel-cost-M]]*(40-((20-Modell_vol30_Hotelling_table[[#This Row],[xcor 1]])-(Modell_vol30_Hotelling_table[[#This Row],[xcor 2]]+20))/3)</f>
        <v>40</v>
      </c>
      <c r="AN162">
        <f>AVERAGE(AL162:AL171)</f>
        <v>40.6</v>
      </c>
      <c r="AO162" s="6">
        <f t="shared" si="5"/>
        <v>0</v>
      </c>
    </row>
    <row r="163" spans="1:41" x14ac:dyDescent="0.25">
      <c r="A163" s="1">
        <v>162</v>
      </c>
      <c r="B163" s="2" t="s">
        <v>21</v>
      </c>
      <c r="C163" s="2" t="s">
        <v>22</v>
      </c>
      <c r="D163" s="2" t="s">
        <v>23</v>
      </c>
      <c r="E163" s="2" t="s">
        <v>27</v>
      </c>
      <c r="F163" s="2" t="s">
        <v>25</v>
      </c>
      <c r="G163" s="1" t="b">
        <v>0</v>
      </c>
      <c r="H163" s="1" t="b">
        <v>0</v>
      </c>
      <c r="I163" s="1" t="b">
        <v>0</v>
      </c>
      <c r="J163" s="1" t="b">
        <v>0</v>
      </c>
      <c r="K163" s="1" t="b">
        <v>0</v>
      </c>
      <c r="L163" s="1">
        <v>150</v>
      </c>
      <c r="M163" s="1">
        <v>2</v>
      </c>
      <c r="N163" s="1">
        <v>0</v>
      </c>
      <c r="O163" s="1">
        <v>1</v>
      </c>
      <c r="P163" s="1">
        <v>0</v>
      </c>
      <c r="Q163" s="1">
        <v>100</v>
      </c>
      <c r="R163" s="1">
        <v>0</v>
      </c>
      <c r="S163" s="1">
        <v>1</v>
      </c>
      <c r="T163" s="1">
        <v>0</v>
      </c>
      <c r="U163" s="1" t="b">
        <v>0</v>
      </c>
      <c r="V163" s="1">
        <v>251</v>
      </c>
      <c r="W163" s="2">
        <v>837.22</v>
      </c>
      <c r="X163" s="2">
        <v>843.78</v>
      </c>
      <c r="Y163" s="2">
        <v>109</v>
      </c>
      <c r="Z163" s="2">
        <v>109</v>
      </c>
      <c r="AA163" s="1">
        <v>-10</v>
      </c>
      <c r="AB163" s="1">
        <v>10</v>
      </c>
      <c r="AD163" s="6">
        <f>Modell_vol30_Hotelling_table[[#This Row],[wage 1]]/AE162-1</f>
        <v>-3.6563071297989191E-3</v>
      </c>
      <c r="AF163" s="6">
        <f>Modell_vol30_Hotelling_table[[#This Row],[wage 2]]/AG162-1</f>
        <v>-3.6563071297989191E-3</v>
      </c>
      <c r="AH163" s="23">
        <f>Modell_vol30_Hotelling_table[[#This Row],[base-market-price]]-Modell_vol30_Hotelling_table[[#This Row],[wage 1]]</f>
        <v>41</v>
      </c>
      <c r="AI163" s="23">
        <f>Modell_vol30_Hotelling_table[[#This Row],[travel-cost-M]]*(40+((20-Modell_vol30_Hotelling_table[[#This Row],[xcor 1]])-(Modell_vol30_Hotelling_table[[#This Row],[xcor 2]]+20))/3)</f>
        <v>40</v>
      </c>
      <c r="AK163" s="6">
        <f t="shared" si="4"/>
        <v>2.4999999999999911E-2</v>
      </c>
      <c r="AL163" s="23">
        <f>Modell_vol30_Hotelling_table[[#This Row],[base-market-price]]-Modell_vol30_Hotelling_table[[#This Row],[wage 2]]</f>
        <v>41</v>
      </c>
      <c r="AM163" s="23">
        <f>Modell_vol30_Hotelling_table[[#This Row],[travel-cost-M]]*(40-((20-Modell_vol30_Hotelling_table[[#This Row],[xcor 1]])-(Modell_vol30_Hotelling_table[[#This Row],[xcor 2]]+20))/3)</f>
        <v>40</v>
      </c>
      <c r="AO163" s="6">
        <f t="shared" si="5"/>
        <v>2.4999999999999911E-2</v>
      </c>
    </row>
    <row r="164" spans="1:41" x14ac:dyDescent="0.25">
      <c r="A164" s="1">
        <v>163</v>
      </c>
      <c r="B164" s="2" t="s">
        <v>21</v>
      </c>
      <c r="C164" s="2" t="s">
        <v>22</v>
      </c>
      <c r="D164" s="2" t="s">
        <v>23</v>
      </c>
      <c r="E164" s="2" t="s">
        <v>27</v>
      </c>
      <c r="F164" s="2" t="s">
        <v>25</v>
      </c>
      <c r="G164" s="1" t="b">
        <v>0</v>
      </c>
      <c r="H164" s="1" t="b">
        <v>0</v>
      </c>
      <c r="I164" s="1" t="b">
        <v>0</v>
      </c>
      <c r="J164" s="1" t="b">
        <v>0</v>
      </c>
      <c r="K164" s="1" t="b">
        <v>0</v>
      </c>
      <c r="L164" s="1">
        <v>150</v>
      </c>
      <c r="M164" s="1">
        <v>2</v>
      </c>
      <c r="N164" s="1">
        <v>0</v>
      </c>
      <c r="O164" s="1">
        <v>1</v>
      </c>
      <c r="P164" s="1">
        <v>0</v>
      </c>
      <c r="Q164" s="1">
        <v>100</v>
      </c>
      <c r="R164" s="1">
        <v>0</v>
      </c>
      <c r="S164" s="1">
        <v>1</v>
      </c>
      <c r="T164" s="1">
        <v>0</v>
      </c>
      <c r="U164" s="1" t="b">
        <v>0</v>
      </c>
      <c r="V164" s="1">
        <v>251</v>
      </c>
      <c r="W164" s="2">
        <v>842.14</v>
      </c>
      <c r="X164" s="2">
        <v>838.86</v>
      </c>
      <c r="Y164" s="2">
        <v>109</v>
      </c>
      <c r="Z164" s="2">
        <v>109</v>
      </c>
      <c r="AA164" s="1">
        <v>10</v>
      </c>
      <c r="AB164" s="1">
        <v>-10</v>
      </c>
      <c r="AD164" s="6">
        <f>Modell_vol30_Hotelling_table[[#This Row],[wage 1]]/AE162-1</f>
        <v>-3.6563071297989191E-3</v>
      </c>
      <c r="AF164" s="6">
        <f>Modell_vol30_Hotelling_table[[#This Row],[wage 2]]/AG162-1</f>
        <v>-3.6563071297989191E-3</v>
      </c>
      <c r="AH164" s="23">
        <f>Modell_vol30_Hotelling_table[[#This Row],[base-market-price]]-Modell_vol30_Hotelling_table[[#This Row],[wage 1]]</f>
        <v>41</v>
      </c>
      <c r="AI164" s="23">
        <f>Modell_vol30_Hotelling_table[[#This Row],[travel-cost-M]]*(40+((20-Modell_vol30_Hotelling_table[[#This Row],[xcor 1]])-(Modell_vol30_Hotelling_table[[#This Row],[xcor 2]]+20))/3)</f>
        <v>40</v>
      </c>
      <c r="AK164" s="6">
        <f t="shared" si="4"/>
        <v>2.4999999999999911E-2</v>
      </c>
      <c r="AL164" s="23">
        <f>Modell_vol30_Hotelling_table[[#This Row],[base-market-price]]-Modell_vol30_Hotelling_table[[#This Row],[wage 2]]</f>
        <v>41</v>
      </c>
      <c r="AM164" s="23">
        <f>Modell_vol30_Hotelling_table[[#This Row],[travel-cost-M]]*(40-((20-Modell_vol30_Hotelling_table[[#This Row],[xcor 1]])-(Modell_vol30_Hotelling_table[[#This Row],[xcor 2]]+20))/3)</f>
        <v>40</v>
      </c>
      <c r="AO164" s="6">
        <f t="shared" si="5"/>
        <v>2.4999999999999911E-2</v>
      </c>
    </row>
    <row r="165" spans="1:41" x14ac:dyDescent="0.25">
      <c r="A165" s="1">
        <v>164</v>
      </c>
      <c r="B165" s="2" t="s">
        <v>21</v>
      </c>
      <c r="C165" s="2" t="s">
        <v>22</v>
      </c>
      <c r="D165" s="2" t="s">
        <v>23</v>
      </c>
      <c r="E165" s="2" t="s">
        <v>27</v>
      </c>
      <c r="F165" s="2" t="s">
        <v>25</v>
      </c>
      <c r="G165" s="1" t="b">
        <v>0</v>
      </c>
      <c r="H165" s="1" t="b">
        <v>0</v>
      </c>
      <c r="I165" s="1" t="b">
        <v>0</v>
      </c>
      <c r="J165" s="1" t="b">
        <v>0</v>
      </c>
      <c r="K165" s="1" t="b">
        <v>0</v>
      </c>
      <c r="L165" s="1">
        <v>150</v>
      </c>
      <c r="M165" s="1">
        <v>2</v>
      </c>
      <c r="N165" s="1">
        <v>0</v>
      </c>
      <c r="O165" s="1">
        <v>1</v>
      </c>
      <c r="P165" s="1">
        <v>0</v>
      </c>
      <c r="Q165" s="1">
        <v>100</v>
      </c>
      <c r="R165" s="1">
        <v>0</v>
      </c>
      <c r="S165" s="1">
        <v>1</v>
      </c>
      <c r="T165" s="1">
        <v>0</v>
      </c>
      <c r="U165" s="1" t="b">
        <v>0</v>
      </c>
      <c r="V165" s="1">
        <v>251</v>
      </c>
      <c r="W165" s="2">
        <v>840.09</v>
      </c>
      <c r="X165" s="2">
        <v>840.91</v>
      </c>
      <c r="Y165" s="2">
        <v>109</v>
      </c>
      <c r="Z165" s="2">
        <v>109</v>
      </c>
      <c r="AA165" s="1">
        <v>10</v>
      </c>
      <c r="AB165" s="1">
        <v>-10</v>
      </c>
      <c r="AD165" s="6">
        <f>Modell_vol30_Hotelling_table[[#This Row],[wage 1]]/AE162-1</f>
        <v>-3.6563071297989191E-3</v>
      </c>
      <c r="AF165" s="6">
        <f>Modell_vol30_Hotelling_table[[#This Row],[wage 2]]/AG162-1</f>
        <v>-3.6563071297989191E-3</v>
      </c>
      <c r="AH165" s="23">
        <f>Modell_vol30_Hotelling_table[[#This Row],[base-market-price]]-Modell_vol30_Hotelling_table[[#This Row],[wage 1]]</f>
        <v>41</v>
      </c>
      <c r="AI165" s="23">
        <f>Modell_vol30_Hotelling_table[[#This Row],[travel-cost-M]]*(40+((20-Modell_vol30_Hotelling_table[[#This Row],[xcor 1]])-(Modell_vol30_Hotelling_table[[#This Row],[xcor 2]]+20))/3)</f>
        <v>40</v>
      </c>
      <c r="AK165" s="6">
        <f t="shared" si="4"/>
        <v>2.4999999999999911E-2</v>
      </c>
      <c r="AL165" s="23">
        <f>Modell_vol30_Hotelling_table[[#This Row],[base-market-price]]-Modell_vol30_Hotelling_table[[#This Row],[wage 2]]</f>
        <v>41</v>
      </c>
      <c r="AM165" s="23">
        <f>Modell_vol30_Hotelling_table[[#This Row],[travel-cost-M]]*(40-((20-Modell_vol30_Hotelling_table[[#This Row],[xcor 1]])-(Modell_vol30_Hotelling_table[[#This Row],[xcor 2]]+20))/3)</f>
        <v>40</v>
      </c>
      <c r="AO165" s="6">
        <f t="shared" si="5"/>
        <v>2.4999999999999911E-2</v>
      </c>
    </row>
    <row r="166" spans="1:41" x14ac:dyDescent="0.25">
      <c r="A166" s="1">
        <v>165</v>
      </c>
      <c r="B166" s="2" t="s">
        <v>21</v>
      </c>
      <c r="C166" s="2" t="s">
        <v>22</v>
      </c>
      <c r="D166" s="2" t="s">
        <v>23</v>
      </c>
      <c r="E166" s="2" t="s">
        <v>27</v>
      </c>
      <c r="F166" s="2" t="s">
        <v>25</v>
      </c>
      <c r="G166" s="1" t="b">
        <v>0</v>
      </c>
      <c r="H166" s="1" t="b">
        <v>0</v>
      </c>
      <c r="I166" s="1" t="b">
        <v>0</v>
      </c>
      <c r="J166" s="1" t="b">
        <v>0</v>
      </c>
      <c r="K166" s="1" t="b">
        <v>0</v>
      </c>
      <c r="L166" s="1">
        <v>150</v>
      </c>
      <c r="M166" s="1">
        <v>2</v>
      </c>
      <c r="N166" s="1">
        <v>0</v>
      </c>
      <c r="O166" s="1">
        <v>1</v>
      </c>
      <c r="P166" s="1">
        <v>0</v>
      </c>
      <c r="Q166" s="1">
        <v>100</v>
      </c>
      <c r="R166" s="1">
        <v>0</v>
      </c>
      <c r="S166" s="1">
        <v>1</v>
      </c>
      <c r="T166" s="1">
        <v>0</v>
      </c>
      <c r="U166" s="1" t="b">
        <v>0</v>
      </c>
      <c r="V166" s="1">
        <v>251</v>
      </c>
      <c r="W166" s="2">
        <v>820.8</v>
      </c>
      <c r="X166" s="2">
        <v>819.2</v>
      </c>
      <c r="Y166" s="2">
        <v>110</v>
      </c>
      <c r="Z166" s="2">
        <v>110</v>
      </c>
      <c r="AA166" s="1">
        <v>-10</v>
      </c>
      <c r="AB166" s="1">
        <v>10</v>
      </c>
      <c r="AD166" s="6">
        <f>Modell_vol30_Hotelling_table[[#This Row],[wage 1]]/AE162-1</f>
        <v>5.4844606946982122E-3</v>
      </c>
      <c r="AF166" s="6">
        <f>Modell_vol30_Hotelling_table[[#This Row],[wage 2]]/AG162-1</f>
        <v>5.4844606946982122E-3</v>
      </c>
      <c r="AH166" s="23">
        <f>Modell_vol30_Hotelling_table[[#This Row],[base-market-price]]-Modell_vol30_Hotelling_table[[#This Row],[wage 1]]</f>
        <v>40</v>
      </c>
      <c r="AI166" s="23">
        <f>Modell_vol30_Hotelling_table[[#This Row],[travel-cost-M]]*(40+((20-Modell_vol30_Hotelling_table[[#This Row],[xcor 1]])-(Modell_vol30_Hotelling_table[[#This Row],[xcor 2]]+20))/3)</f>
        <v>40</v>
      </c>
      <c r="AK166" s="6">
        <f t="shared" si="4"/>
        <v>0</v>
      </c>
      <c r="AL166" s="23">
        <f>Modell_vol30_Hotelling_table[[#This Row],[base-market-price]]-Modell_vol30_Hotelling_table[[#This Row],[wage 2]]</f>
        <v>40</v>
      </c>
      <c r="AM166" s="23">
        <f>Modell_vol30_Hotelling_table[[#This Row],[travel-cost-M]]*(40-((20-Modell_vol30_Hotelling_table[[#This Row],[xcor 1]])-(Modell_vol30_Hotelling_table[[#This Row],[xcor 2]]+20))/3)</f>
        <v>40</v>
      </c>
      <c r="AO166" s="6">
        <f t="shared" si="5"/>
        <v>0</v>
      </c>
    </row>
    <row r="167" spans="1:41" x14ac:dyDescent="0.25">
      <c r="A167" s="1">
        <v>166</v>
      </c>
      <c r="B167" s="2" t="s">
        <v>21</v>
      </c>
      <c r="C167" s="2" t="s">
        <v>22</v>
      </c>
      <c r="D167" s="2" t="s">
        <v>23</v>
      </c>
      <c r="E167" s="2" t="s">
        <v>27</v>
      </c>
      <c r="F167" s="2" t="s">
        <v>25</v>
      </c>
      <c r="G167" s="1" t="b">
        <v>0</v>
      </c>
      <c r="H167" s="1" t="b">
        <v>0</v>
      </c>
      <c r="I167" s="1" t="b">
        <v>0</v>
      </c>
      <c r="J167" s="1" t="b">
        <v>0</v>
      </c>
      <c r="K167" s="1" t="b">
        <v>0</v>
      </c>
      <c r="L167" s="1">
        <v>150</v>
      </c>
      <c r="M167" s="1">
        <v>2</v>
      </c>
      <c r="N167" s="1">
        <v>0</v>
      </c>
      <c r="O167" s="1">
        <v>1</v>
      </c>
      <c r="P167" s="1">
        <v>0</v>
      </c>
      <c r="Q167" s="1">
        <v>100</v>
      </c>
      <c r="R167" s="1">
        <v>0</v>
      </c>
      <c r="S167" s="1">
        <v>1</v>
      </c>
      <c r="T167" s="1">
        <v>0</v>
      </c>
      <c r="U167" s="1" t="b">
        <v>0</v>
      </c>
      <c r="V167" s="1">
        <v>251</v>
      </c>
      <c r="W167" s="2">
        <v>823.2</v>
      </c>
      <c r="X167" s="2">
        <v>816.8</v>
      </c>
      <c r="Y167" s="2">
        <v>110</v>
      </c>
      <c r="Z167" s="2">
        <v>110</v>
      </c>
      <c r="AA167" s="1">
        <v>-10</v>
      </c>
      <c r="AB167" s="1">
        <v>10</v>
      </c>
      <c r="AD167" s="6">
        <f>Modell_vol30_Hotelling_table[[#This Row],[wage 1]]/AE162-1</f>
        <v>5.4844606946982122E-3</v>
      </c>
      <c r="AF167" s="6">
        <f>Modell_vol30_Hotelling_table[[#This Row],[wage 2]]/AG162-1</f>
        <v>5.4844606946982122E-3</v>
      </c>
      <c r="AH167" s="23">
        <f>Modell_vol30_Hotelling_table[[#This Row],[base-market-price]]-Modell_vol30_Hotelling_table[[#This Row],[wage 1]]</f>
        <v>40</v>
      </c>
      <c r="AI167" s="23">
        <f>Modell_vol30_Hotelling_table[[#This Row],[travel-cost-M]]*(40+((20-Modell_vol30_Hotelling_table[[#This Row],[xcor 1]])-(Modell_vol30_Hotelling_table[[#This Row],[xcor 2]]+20))/3)</f>
        <v>40</v>
      </c>
      <c r="AK167" s="6">
        <f t="shared" si="4"/>
        <v>0</v>
      </c>
      <c r="AL167" s="23">
        <f>Modell_vol30_Hotelling_table[[#This Row],[base-market-price]]-Modell_vol30_Hotelling_table[[#This Row],[wage 2]]</f>
        <v>40</v>
      </c>
      <c r="AM167" s="23">
        <f>Modell_vol30_Hotelling_table[[#This Row],[travel-cost-M]]*(40-((20-Modell_vol30_Hotelling_table[[#This Row],[xcor 1]])-(Modell_vol30_Hotelling_table[[#This Row],[xcor 2]]+20))/3)</f>
        <v>40</v>
      </c>
      <c r="AO167" s="6">
        <f t="shared" si="5"/>
        <v>0</v>
      </c>
    </row>
    <row r="168" spans="1:41" x14ac:dyDescent="0.25">
      <c r="A168" s="1">
        <v>167</v>
      </c>
      <c r="B168" s="2" t="s">
        <v>21</v>
      </c>
      <c r="C168" s="2" t="s">
        <v>22</v>
      </c>
      <c r="D168" s="2" t="s">
        <v>23</v>
      </c>
      <c r="E168" s="2" t="s">
        <v>27</v>
      </c>
      <c r="F168" s="2" t="s">
        <v>25</v>
      </c>
      <c r="G168" s="1" t="b">
        <v>0</v>
      </c>
      <c r="H168" s="1" t="b">
        <v>0</v>
      </c>
      <c r="I168" s="1" t="b">
        <v>0</v>
      </c>
      <c r="J168" s="1" t="b">
        <v>0</v>
      </c>
      <c r="K168" s="1" t="b">
        <v>0</v>
      </c>
      <c r="L168" s="1">
        <v>150</v>
      </c>
      <c r="M168" s="1">
        <v>2</v>
      </c>
      <c r="N168" s="1">
        <v>0</v>
      </c>
      <c r="O168" s="1">
        <v>1</v>
      </c>
      <c r="P168" s="1">
        <v>0</v>
      </c>
      <c r="Q168" s="1">
        <v>100</v>
      </c>
      <c r="R168" s="1">
        <v>0</v>
      </c>
      <c r="S168" s="1">
        <v>1</v>
      </c>
      <c r="T168" s="1">
        <v>0</v>
      </c>
      <c r="U168" s="1" t="b">
        <v>0</v>
      </c>
      <c r="V168" s="1">
        <v>251</v>
      </c>
      <c r="W168" s="2">
        <v>839.27</v>
      </c>
      <c r="X168" s="2">
        <v>841.73</v>
      </c>
      <c r="Y168" s="2">
        <v>109</v>
      </c>
      <c r="Z168" s="2">
        <v>109</v>
      </c>
      <c r="AA168" s="1">
        <v>10</v>
      </c>
      <c r="AB168" s="1">
        <v>-10</v>
      </c>
      <c r="AD168" s="6">
        <f>Modell_vol30_Hotelling_table[[#This Row],[wage 1]]/AE162-1</f>
        <v>-3.6563071297989191E-3</v>
      </c>
      <c r="AF168" s="6">
        <f>Modell_vol30_Hotelling_table[[#This Row],[wage 2]]/AG162-1</f>
        <v>-3.6563071297989191E-3</v>
      </c>
      <c r="AH168" s="23">
        <f>Modell_vol30_Hotelling_table[[#This Row],[base-market-price]]-Modell_vol30_Hotelling_table[[#This Row],[wage 1]]</f>
        <v>41</v>
      </c>
      <c r="AI168" s="23">
        <f>Modell_vol30_Hotelling_table[[#This Row],[travel-cost-M]]*(40+((20-Modell_vol30_Hotelling_table[[#This Row],[xcor 1]])-(Modell_vol30_Hotelling_table[[#This Row],[xcor 2]]+20))/3)</f>
        <v>40</v>
      </c>
      <c r="AK168" s="6">
        <f t="shared" si="4"/>
        <v>2.4999999999999911E-2</v>
      </c>
      <c r="AL168" s="23">
        <f>Modell_vol30_Hotelling_table[[#This Row],[base-market-price]]-Modell_vol30_Hotelling_table[[#This Row],[wage 2]]</f>
        <v>41</v>
      </c>
      <c r="AM168" s="23">
        <f>Modell_vol30_Hotelling_table[[#This Row],[travel-cost-M]]*(40-((20-Modell_vol30_Hotelling_table[[#This Row],[xcor 1]])-(Modell_vol30_Hotelling_table[[#This Row],[xcor 2]]+20))/3)</f>
        <v>40</v>
      </c>
      <c r="AO168" s="6">
        <f t="shared" si="5"/>
        <v>2.4999999999999911E-2</v>
      </c>
    </row>
    <row r="169" spans="1:41" x14ac:dyDescent="0.25">
      <c r="A169" s="1">
        <v>168</v>
      </c>
      <c r="B169" s="2" t="s">
        <v>21</v>
      </c>
      <c r="C169" s="2" t="s">
        <v>22</v>
      </c>
      <c r="D169" s="2" t="s">
        <v>23</v>
      </c>
      <c r="E169" s="2" t="s">
        <v>27</v>
      </c>
      <c r="F169" s="2" t="s">
        <v>25</v>
      </c>
      <c r="G169" s="1" t="b">
        <v>0</v>
      </c>
      <c r="H169" s="1" t="b">
        <v>0</v>
      </c>
      <c r="I169" s="1" t="b">
        <v>0</v>
      </c>
      <c r="J169" s="1" t="b">
        <v>0</v>
      </c>
      <c r="K169" s="1" t="b">
        <v>0</v>
      </c>
      <c r="L169" s="1">
        <v>150</v>
      </c>
      <c r="M169" s="1">
        <v>2</v>
      </c>
      <c r="N169" s="1">
        <v>0</v>
      </c>
      <c r="O169" s="1">
        <v>1</v>
      </c>
      <c r="P169" s="1">
        <v>0</v>
      </c>
      <c r="Q169" s="1">
        <v>100</v>
      </c>
      <c r="R169" s="1">
        <v>0</v>
      </c>
      <c r="S169" s="1">
        <v>1</v>
      </c>
      <c r="T169" s="1">
        <v>0</v>
      </c>
      <c r="U169" s="1" t="b">
        <v>0</v>
      </c>
      <c r="V169" s="1">
        <v>251</v>
      </c>
      <c r="W169" s="2">
        <v>836.4</v>
      </c>
      <c r="X169" s="2">
        <v>844.6</v>
      </c>
      <c r="Y169" s="2">
        <v>109</v>
      </c>
      <c r="Z169" s="2">
        <v>109</v>
      </c>
      <c r="AA169" s="1">
        <v>10</v>
      </c>
      <c r="AB169" s="1">
        <v>-10</v>
      </c>
      <c r="AD169" s="6">
        <f>Modell_vol30_Hotelling_table[[#This Row],[wage 1]]/AE162-1</f>
        <v>-3.6563071297989191E-3</v>
      </c>
      <c r="AF169" s="6">
        <f>Modell_vol30_Hotelling_table[[#This Row],[wage 2]]/AG162-1</f>
        <v>-3.6563071297989191E-3</v>
      </c>
      <c r="AH169" s="23">
        <f>Modell_vol30_Hotelling_table[[#This Row],[base-market-price]]-Modell_vol30_Hotelling_table[[#This Row],[wage 1]]</f>
        <v>41</v>
      </c>
      <c r="AI169" s="23">
        <f>Modell_vol30_Hotelling_table[[#This Row],[travel-cost-M]]*(40+((20-Modell_vol30_Hotelling_table[[#This Row],[xcor 1]])-(Modell_vol30_Hotelling_table[[#This Row],[xcor 2]]+20))/3)</f>
        <v>40</v>
      </c>
      <c r="AK169" s="6">
        <f t="shared" si="4"/>
        <v>2.4999999999999911E-2</v>
      </c>
      <c r="AL169" s="23">
        <f>Modell_vol30_Hotelling_table[[#This Row],[base-market-price]]-Modell_vol30_Hotelling_table[[#This Row],[wage 2]]</f>
        <v>41</v>
      </c>
      <c r="AM169" s="23">
        <f>Modell_vol30_Hotelling_table[[#This Row],[travel-cost-M]]*(40-((20-Modell_vol30_Hotelling_table[[#This Row],[xcor 1]])-(Modell_vol30_Hotelling_table[[#This Row],[xcor 2]]+20))/3)</f>
        <v>40</v>
      </c>
      <c r="AO169" s="6">
        <f t="shared" si="5"/>
        <v>2.4999999999999911E-2</v>
      </c>
    </row>
    <row r="170" spans="1:41" x14ac:dyDescent="0.25">
      <c r="A170" s="1">
        <v>169</v>
      </c>
      <c r="B170" s="2" t="s">
        <v>21</v>
      </c>
      <c r="C170" s="2" t="s">
        <v>22</v>
      </c>
      <c r="D170" s="2" t="s">
        <v>23</v>
      </c>
      <c r="E170" s="2" t="s">
        <v>27</v>
      </c>
      <c r="F170" s="2" t="s">
        <v>25</v>
      </c>
      <c r="G170" s="1" t="b">
        <v>0</v>
      </c>
      <c r="H170" s="1" t="b">
        <v>0</v>
      </c>
      <c r="I170" s="1" t="b">
        <v>0</v>
      </c>
      <c r="J170" s="1" t="b">
        <v>0</v>
      </c>
      <c r="K170" s="1" t="b">
        <v>0</v>
      </c>
      <c r="L170" s="1">
        <v>150</v>
      </c>
      <c r="M170" s="1">
        <v>2</v>
      </c>
      <c r="N170" s="1">
        <v>0</v>
      </c>
      <c r="O170" s="1">
        <v>1</v>
      </c>
      <c r="P170" s="1">
        <v>0</v>
      </c>
      <c r="Q170" s="1">
        <v>100</v>
      </c>
      <c r="R170" s="1">
        <v>0</v>
      </c>
      <c r="S170" s="1">
        <v>1</v>
      </c>
      <c r="T170" s="1">
        <v>0</v>
      </c>
      <c r="U170" s="1" t="b">
        <v>0</v>
      </c>
      <c r="V170" s="1">
        <v>251</v>
      </c>
      <c r="W170" s="2">
        <v>842.96</v>
      </c>
      <c r="X170" s="2">
        <v>838.04</v>
      </c>
      <c r="Y170" s="2">
        <v>109</v>
      </c>
      <c r="Z170" s="2">
        <v>109</v>
      </c>
      <c r="AA170" s="1">
        <v>10</v>
      </c>
      <c r="AB170" s="1">
        <v>-10</v>
      </c>
      <c r="AD170" s="6">
        <f>Modell_vol30_Hotelling_table[[#This Row],[wage 1]]/AE162-1</f>
        <v>-3.6563071297989191E-3</v>
      </c>
      <c r="AF170" s="6">
        <f>Modell_vol30_Hotelling_table[[#This Row],[wage 2]]/AG162-1</f>
        <v>-3.6563071297989191E-3</v>
      </c>
      <c r="AH170" s="23">
        <f>Modell_vol30_Hotelling_table[[#This Row],[base-market-price]]-Modell_vol30_Hotelling_table[[#This Row],[wage 1]]</f>
        <v>41</v>
      </c>
      <c r="AI170" s="23">
        <f>Modell_vol30_Hotelling_table[[#This Row],[travel-cost-M]]*(40+((20-Modell_vol30_Hotelling_table[[#This Row],[xcor 1]])-(Modell_vol30_Hotelling_table[[#This Row],[xcor 2]]+20))/3)</f>
        <v>40</v>
      </c>
      <c r="AK170" s="6">
        <f t="shared" si="4"/>
        <v>2.4999999999999911E-2</v>
      </c>
      <c r="AL170" s="23">
        <f>Modell_vol30_Hotelling_table[[#This Row],[base-market-price]]-Modell_vol30_Hotelling_table[[#This Row],[wage 2]]</f>
        <v>41</v>
      </c>
      <c r="AM170" s="23">
        <f>Modell_vol30_Hotelling_table[[#This Row],[travel-cost-M]]*(40-((20-Modell_vol30_Hotelling_table[[#This Row],[xcor 1]])-(Modell_vol30_Hotelling_table[[#This Row],[xcor 2]]+20))/3)</f>
        <v>40</v>
      </c>
      <c r="AO170" s="6">
        <f t="shared" si="5"/>
        <v>2.4999999999999911E-2</v>
      </c>
    </row>
    <row r="171" spans="1:41" x14ac:dyDescent="0.25">
      <c r="A171" s="1">
        <v>170</v>
      </c>
      <c r="B171" s="2" t="s">
        <v>21</v>
      </c>
      <c r="C171" s="2" t="s">
        <v>22</v>
      </c>
      <c r="D171" s="2" t="s">
        <v>23</v>
      </c>
      <c r="E171" s="2" t="s">
        <v>27</v>
      </c>
      <c r="F171" s="2" t="s">
        <v>25</v>
      </c>
      <c r="G171" s="1" t="b">
        <v>0</v>
      </c>
      <c r="H171" s="1" t="b">
        <v>0</v>
      </c>
      <c r="I171" s="1" t="b">
        <v>0</v>
      </c>
      <c r="J171" s="1" t="b">
        <v>0</v>
      </c>
      <c r="K171" s="1" t="b">
        <v>0</v>
      </c>
      <c r="L171" s="1">
        <v>150</v>
      </c>
      <c r="M171" s="1">
        <v>2</v>
      </c>
      <c r="N171" s="1">
        <v>0</v>
      </c>
      <c r="O171" s="1">
        <v>1</v>
      </c>
      <c r="P171" s="1">
        <v>0</v>
      </c>
      <c r="Q171" s="1">
        <v>100</v>
      </c>
      <c r="R171" s="1">
        <v>0</v>
      </c>
      <c r="S171" s="1">
        <v>1</v>
      </c>
      <c r="T171" s="1">
        <v>0</v>
      </c>
      <c r="U171" s="1" t="b">
        <v>0</v>
      </c>
      <c r="V171" s="1">
        <v>251</v>
      </c>
      <c r="W171" s="2">
        <v>818</v>
      </c>
      <c r="X171" s="2">
        <v>822</v>
      </c>
      <c r="Y171" s="2">
        <v>110</v>
      </c>
      <c r="Z171" s="2">
        <v>110</v>
      </c>
      <c r="AA171" s="1">
        <v>10</v>
      </c>
      <c r="AB171" s="1">
        <v>-10</v>
      </c>
      <c r="AD171" s="6">
        <f>Modell_vol30_Hotelling_table[[#This Row],[wage 1]]/AE162-1</f>
        <v>5.4844606946982122E-3</v>
      </c>
      <c r="AF171" s="6">
        <f>Modell_vol30_Hotelling_table[[#This Row],[wage 2]]/AG162-1</f>
        <v>5.4844606946982122E-3</v>
      </c>
      <c r="AH171" s="23">
        <f>Modell_vol30_Hotelling_table[[#This Row],[base-market-price]]-Modell_vol30_Hotelling_table[[#This Row],[wage 1]]</f>
        <v>40</v>
      </c>
      <c r="AI171" s="23">
        <f>Modell_vol30_Hotelling_table[[#This Row],[travel-cost-M]]*(40+((20-Modell_vol30_Hotelling_table[[#This Row],[xcor 1]])-(Modell_vol30_Hotelling_table[[#This Row],[xcor 2]]+20))/3)</f>
        <v>40</v>
      </c>
      <c r="AK171" s="6">
        <f t="shared" si="4"/>
        <v>0</v>
      </c>
      <c r="AL171" s="23">
        <f>Modell_vol30_Hotelling_table[[#This Row],[base-market-price]]-Modell_vol30_Hotelling_table[[#This Row],[wage 2]]</f>
        <v>40</v>
      </c>
      <c r="AM171" s="23">
        <f>Modell_vol30_Hotelling_table[[#This Row],[travel-cost-M]]*(40-((20-Modell_vol30_Hotelling_table[[#This Row],[xcor 1]])-(Modell_vol30_Hotelling_table[[#This Row],[xcor 2]]+20))/3)</f>
        <v>40</v>
      </c>
      <c r="AO171" s="6">
        <f t="shared" si="5"/>
        <v>0</v>
      </c>
    </row>
    <row r="172" spans="1:41" x14ac:dyDescent="0.25">
      <c r="A172" s="3">
        <v>171</v>
      </c>
      <c r="B172" s="4" t="s">
        <v>21</v>
      </c>
      <c r="C172" s="4" t="s">
        <v>22</v>
      </c>
      <c r="D172" s="4" t="s">
        <v>23</v>
      </c>
      <c r="E172" s="4" t="s">
        <v>27</v>
      </c>
      <c r="F172" s="4" t="s">
        <v>25</v>
      </c>
      <c r="G172" s="3" t="b">
        <v>0</v>
      </c>
      <c r="H172" s="3" t="b">
        <v>0</v>
      </c>
      <c r="I172" s="3" t="b">
        <v>0</v>
      </c>
      <c r="J172" s="3" t="b">
        <v>0</v>
      </c>
      <c r="K172" s="3" t="b">
        <v>0</v>
      </c>
      <c r="L172" s="3">
        <v>150</v>
      </c>
      <c r="M172" s="3">
        <v>2</v>
      </c>
      <c r="N172" s="3">
        <v>0</v>
      </c>
      <c r="O172" s="3">
        <v>1</v>
      </c>
      <c r="P172" s="3">
        <v>0</v>
      </c>
      <c r="Q172" s="3">
        <v>200</v>
      </c>
      <c r="R172" s="3">
        <v>0</v>
      </c>
      <c r="S172" s="3">
        <v>1</v>
      </c>
      <c r="T172" s="3">
        <v>0</v>
      </c>
      <c r="U172" s="3" t="b">
        <v>0</v>
      </c>
      <c r="V172" s="3">
        <v>251</v>
      </c>
      <c r="W172" s="5">
        <v>842.14</v>
      </c>
      <c r="X172" s="4">
        <v>838.86</v>
      </c>
      <c r="Y172" s="4">
        <v>109</v>
      </c>
      <c r="Z172" s="4">
        <v>109</v>
      </c>
      <c r="AA172" s="3">
        <v>-10</v>
      </c>
      <c r="AB172" s="3">
        <v>10</v>
      </c>
      <c r="AD172" s="6">
        <f>Modell_vol30_Hotelling_table[[#This Row],[wage 1]]/AE172-1</f>
        <v>-3.6563071297989191E-3</v>
      </c>
      <c r="AE172">
        <f>AVERAGE(Y172:Y181)</f>
        <v>109.4</v>
      </c>
      <c r="AF172" s="6">
        <f>Modell_vol30_Hotelling_table[[#This Row],[wage 2]]/AG172-1</f>
        <v>-3.6563071297989191E-3</v>
      </c>
      <c r="AG172">
        <f>AVERAGE(Z172:Z181)</f>
        <v>109.4</v>
      </c>
      <c r="AH172" s="23">
        <f>Modell_vol30_Hotelling_table[[#This Row],[base-market-price]]-Modell_vol30_Hotelling_table[[#This Row],[wage 1]]</f>
        <v>41</v>
      </c>
      <c r="AI172" s="23">
        <f>Modell_vol30_Hotelling_table[[#This Row],[travel-cost-M]]*(40+((20-Modell_vol30_Hotelling_table[[#This Row],[xcor 1]])-(Modell_vol30_Hotelling_table[[#This Row],[xcor 2]]+20))/3)</f>
        <v>40</v>
      </c>
      <c r="AJ172">
        <f>AVERAGE(AH172:AH181)</f>
        <v>40.6</v>
      </c>
      <c r="AK172" s="6">
        <f t="shared" si="4"/>
        <v>2.4999999999999911E-2</v>
      </c>
      <c r="AL172" s="23">
        <f>Modell_vol30_Hotelling_table[[#This Row],[base-market-price]]-Modell_vol30_Hotelling_table[[#This Row],[wage 2]]</f>
        <v>41</v>
      </c>
      <c r="AM172" s="23">
        <f>Modell_vol30_Hotelling_table[[#This Row],[travel-cost-M]]*(40-((20-Modell_vol30_Hotelling_table[[#This Row],[xcor 1]])-(Modell_vol30_Hotelling_table[[#This Row],[xcor 2]]+20))/3)</f>
        <v>40</v>
      </c>
      <c r="AN172">
        <f>AVERAGE(AL172:AL181)</f>
        <v>40.6</v>
      </c>
      <c r="AO172" s="6">
        <f t="shared" si="5"/>
        <v>2.4999999999999911E-2</v>
      </c>
    </row>
    <row r="173" spans="1:41" x14ac:dyDescent="0.25">
      <c r="A173" s="3">
        <v>172</v>
      </c>
      <c r="B173" s="4" t="s">
        <v>21</v>
      </c>
      <c r="C173" s="4" t="s">
        <v>22</v>
      </c>
      <c r="D173" s="4" t="s">
        <v>23</v>
      </c>
      <c r="E173" s="4" t="s">
        <v>27</v>
      </c>
      <c r="F173" s="4" t="s">
        <v>25</v>
      </c>
      <c r="G173" s="3" t="b">
        <v>0</v>
      </c>
      <c r="H173" s="3" t="b">
        <v>0</v>
      </c>
      <c r="I173" s="3" t="b">
        <v>0</v>
      </c>
      <c r="J173" s="3" t="b">
        <v>0</v>
      </c>
      <c r="K173" s="3" t="b">
        <v>0</v>
      </c>
      <c r="L173" s="3">
        <v>150</v>
      </c>
      <c r="M173" s="3">
        <v>2</v>
      </c>
      <c r="N173" s="3">
        <v>0</v>
      </c>
      <c r="O173" s="3">
        <v>1</v>
      </c>
      <c r="P173" s="3">
        <v>0</v>
      </c>
      <c r="Q173" s="3">
        <v>200</v>
      </c>
      <c r="R173" s="3">
        <v>0</v>
      </c>
      <c r="S173" s="3">
        <v>1</v>
      </c>
      <c r="T173" s="3">
        <v>0</v>
      </c>
      <c r="U173" s="3" t="b">
        <v>0</v>
      </c>
      <c r="V173" s="3">
        <v>251</v>
      </c>
      <c r="W173" s="4">
        <v>818.4</v>
      </c>
      <c r="X173" s="4">
        <v>821.6</v>
      </c>
      <c r="Y173" s="4">
        <v>110</v>
      </c>
      <c r="Z173" s="4">
        <v>110</v>
      </c>
      <c r="AA173" s="3">
        <v>-10</v>
      </c>
      <c r="AB173" s="3">
        <v>10</v>
      </c>
      <c r="AD173" s="6">
        <f>Modell_vol30_Hotelling_table[[#This Row],[wage 1]]/AE172-1</f>
        <v>5.4844606946982122E-3</v>
      </c>
      <c r="AF173" s="6">
        <f>Modell_vol30_Hotelling_table[[#This Row],[wage 2]]/AG172-1</f>
        <v>5.4844606946982122E-3</v>
      </c>
      <c r="AH173" s="23">
        <f>Modell_vol30_Hotelling_table[[#This Row],[base-market-price]]-Modell_vol30_Hotelling_table[[#This Row],[wage 1]]</f>
        <v>40</v>
      </c>
      <c r="AI173" s="23">
        <f>Modell_vol30_Hotelling_table[[#This Row],[travel-cost-M]]*(40+((20-Modell_vol30_Hotelling_table[[#This Row],[xcor 1]])-(Modell_vol30_Hotelling_table[[#This Row],[xcor 2]]+20))/3)</f>
        <v>40</v>
      </c>
      <c r="AK173" s="6">
        <f t="shared" si="4"/>
        <v>0</v>
      </c>
      <c r="AL173" s="23">
        <f>Modell_vol30_Hotelling_table[[#This Row],[base-market-price]]-Modell_vol30_Hotelling_table[[#This Row],[wage 2]]</f>
        <v>40</v>
      </c>
      <c r="AM173" s="23">
        <f>Modell_vol30_Hotelling_table[[#This Row],[travel-cost-M]]*(40-((20-Modell_vol30_Hotelling_table[[#This Row],[xcor 1]])-(Modell_vol30_Hotelling_table[[#This Row],[xcor 2]]+20))/3)</f>
        <v>40</v>
      </c>
      <c r="AO173" s="6">
        <f t="shared" si="5"/>
        <v>0</v>
      </c>
    </row>
    <row r="174" spans="1:41" x14ac:dyDescent="0.25">
      <c r="A174" s="3">
        <v>173</v>
      </c>
      <c r="B174" s="4" t="s">
        <v>21</v>
      </c>
      <c r="C174" s="4" t="s">
        <v>22</v>
      </c>
      <c r="D174" s="4" t="s">
        <v>23</v>
      </c>
      <c r="E174" s="4" t="s">
        <v>27</v>
      </c>
      <c r="F174" s="4" t="s">
        <v>25</v>
      </c>
      <c r="G174" s="3" t="b">
        <v>0</v>
      </c>
      <c r="H174" s="3" t="b">
        <v>0</v>
      </c>
      <c r="I174" s="3" t="b">
        <v>0</v>
      </c>
      <c r="J174" s="3" t="b">
        <v>0</v>
      </c>
      <c r="K174" s="3" t="b">
        <v>0</v>
      </c>
      <c r="L174" s="3">
        <v>150</v>
      </c>
      <c r="M174" s="3">
        <v>2</v>
      </c>
      <c r="N174" s="3">
        <v>0</v>
      </c>
      <c r="O174" s="3">
        <v>1</v>
      </c>
      <c r="P174" s="3">
        <v>0</v>
      </c>
      <c r="Q174" s="3">
        <v>200</v>
      </c>
      <c r="R174" s="3">
        <v>0</v>
      </c>
      <c r="S174" s="3">
        <v>1</v>
      </c>
      <c r="T174" s="3">
        <v>0</v>
      </c>
      <c r="U174" s="3" t="b">
        <v>0</v>
      </c>
      <c r="V174" s="3">
        <v>251</v>
      </c>
      <c r="W174" s="4">
        <v>820</v>
      </c>
      <c r="X174" s="4">
        <v>820</v>
      </c>
      <c r="Y174" s="4">
        <v>110</v>
      </c>
      <c r="Z174" s="4">
        <v>110</v>
      </c>
      <c r="AA174" s="3">
        <v>-10</v>
      </c>
      <c r="AB174" s="3">
        <v>10</v>
      </c>
      <c r="AD174" s="6">
        <f>Modell_vol30_Hotelling_table[[#This Row],[wage 1]]/AE172-1</f>
        <v>5.4844606946982122E-3</v>
      </c>
      <c r="AF174" s="6">
        <f>Modell_vol30_Hotelling_table[[#This Row],[wage 2]]/AG172-1</f>
        <v>5.4844606946982122E-3</v>
      </c>
      <c r="AH174" s="23">
        <f>Modell_vol30_Hotelling_table[[#This Row],[base-market-price]]-Modell_vol30_Hotelling_table[[#This Row],[wage 1]]</f>
        <v>40</v>
      </c>
      <c r="AI174" s="23">
        <f>Modell_vol30_Hotelling_table[[#This Row],[travel-cost-M]]*(40+((20-Modell_vol30_Hotelling_table[[#This Row],[xcor 1]])-(Modell_vol30_Hotelling_table[[#This Row],[xcor 2]]+20))/3)</f>
        <v>40</v>
      </c>
      <c r="AK174" s="6">
        <f t="shared" si="4"/>
        <v>0</v>
      </c>
      <c r="AL174" s="23">
        <f>Modell_vol30_Hotelling_table[[#This Row],[base-market-price]]-Modell_vol30_Hotelling_table[[#This Row],[wage 2]]</f>
        <v>40</v>
      </c>
      <c r="AM174" s="23">
        <f>Modell_vol30_Hotelling_table[[#This Row],[travel-cost-M]]*(40-((20-Modell_vol30_Hotelling_table[[#This Row],[xcor 1]])-(Modell_vol30_Hotelling_table[[#This Row],[xcor 2]]+20))/3)</f>
        <v>40</v>
      </c>
      <c r="AO174" s="6">
        <f t="shared" si="5"/>
        <v>0</v>
      </c>
    </row>
    <row r="175" spans="1:41" x14ac:dyDescent="0.25">
      <c r="A175" s="3">
        <v>174</v>
      </c>
      <c r="B175" s="4" t="s">
        <v>21</v>
      </c>
      <c r="C175" s="4" t="s">
        <v>22</v>
      </c>
      <c r="D175" s="4" t="s">
        <v>23</v>
      </c>
      <c r="E175" s="4" t="s">
        <v>27</v>
      </c>
      <c r="F175" s="4" t="s">
        <v>25</v>
      </c>
      <c r="G175" s="3" t="b">
        <v>0</v>
      </c>
      <c r="H175" s="3" t="b">
        <v>0</v>
      </c>
      <c r="I175" s="3" t="b">
        <v>0</v>
      </c>
      <c r="J175" s="3" t="b">
        <v>0</v>
      </c>
      <c r="K175" s="3" t="b">
        <v>0</v>
      </c>
      <c r="L175" s="3">
        <v>150</v>
      </c>
      <c r="M175" s="3">
        <v>2</v>
      </c>
      <c r="N175" s="3">
        <v>0</v>
      </c>
      <c r="O175" s="3">
        <v>1</v>
      </c>
      <c r="P175" s="3">
        <v>0</v>
      </c>
      <c r="Q175" s="3">
        <v>200</v>
      </c>
      <c r="R175" s="3">
        <v>0</v>
      </c>
      <c r="S175" s="3">
        <v>1</v>
      </c>
      <c r="T175" s="3">
        <v>0</v>
      </c>
      <c r="U175" s="3" t="b">
        <v>0</v>
      </c>
      <c r="V175" s="3">
        <v>251</v>
      </c>
      <c r="W175" s="4">
        <v>820.8</v>
      </c>
      <c r="X175" s="4">
        <v>819.2</v>
      </c>
      <c r="Y175" s="4">
        <v>110</v>
      </c>
      <c r="Z175" s="4">
        <v>110</v>
      </c>
      <c r="AA175" s="3">
        <v>-10</v>
      </c>
      <c r="AB175" s="3">
        <v>10</v>
      </c>
      <c r="AD175" s="6">
        <f>Modell_vol30_Hotelling_table[[#This Row],[wage 1]]/AE172-1</f>
        <v>5.4844606946982122E-3</v>
      </c>
      <c r="AF175" s="6">
        <f>Modell_vol30_Hotelling_table[[#This Row],[wage 2]]/AG172-1</f>
        <v>5.4844606946982122E-3</v>
      </c>
      <c r="AH175" s="23">
        <f>Modell_vol30_Hotelling_table[[#This Row],[base-market-price]]-Modell_vol30_Hotelling_table[[#This Row],[wage 1]]</f>
        <v>40</v>
      </c>
      <c r="AI175" s="23">
        <f>Modell_vol30_Hotelling_table[[#This Row],[travel-cost-M]]*(40+((20-Modell_vol30_Hotelling_table[[#This Row],[xcor 1]])-(Modell_vol30_Hotelling_table[[#This Row],[xcor 2]]+20))/3)</f>
        <v>40</v>
      </c>
      <c r="AK175" s="6">
        <f t="shared" si="4"/>
        <v>0</v>
      </c>
      <c r="AL175" s="23">
        <f>Modell_vol30_Hotelling_table[[#This Row],[base-market-price]]-Modell_vol30_Hotelling_table[[#This Row],[wage 2]]</f>
        <v>40</v>
      </c>
      <c r="AM175" s="23">
        <f>Modell_vol30_Hotelling_table[[#This Row],[travel-cost-M]]*(40-((20-Modell_vol30_Hotelling_table[[#This Row],[xcor 1]])-(Modell_vol30_Hotelling_table[[#This Row],[xcor 2]]+20))/3)</f>
        <v>40</v>
      </c>
      <c r="AO175" s="6">
        <f t="shared" si="5"/>
        <v>0</v>
      </c>
    </row>
    <row r="176" spans="1:41" x14ac:dyDescent="0.25">
      <c r="A176" s="3">
        <v>175</v>
      </c>
      <c r="B176" s="4" t="s">
        <v>21</v>
      </c>
      <c r="C176" s="4" t="s">
        <v>22</v>
      </c>
      <c r="D176" s="4" t="s">
        <v>23</v>
      </c>
      <c r="E176" s="4" t="s">
        <v>27</v>
      </c>
      <c r="F176" s="4" t="s">
        <v>25</v>
      </c>
      <c r="G176" s="3" t="b">
        <v>0</v>
      </c>
      <c r="H176" s="3" t="b">
        <v>0</v>
      </c>
      <c r="I176" s="3" t="b">
        <v>0</v>
      </c>
      <c r="J176" s="3" t="b">
        <v>0</v>
      </c>
      <c r="K176" s="3" t="b">
        <v>0</v>
      </c>
      <c r="L176" s="3">
        <v>150</v>
      </c>
      <c r="M176" s="3">
        <v>2</v>
      </c>
      <c r="N176" s="3">
        <v>0</v>
      </c>
      <c r="O176" s="3">
        <v>1</v>
      </c>
      <c r="P176" s="3">
        <v>0</v>
      </c>
      <c r="Q176" s="3">
        <v>200</v>
      </c>
      <c r="R176" s="3">
        <v>0</v>
      </c>
      <c r="S176" s="3">
        <v>1</v>
      </c>
      <c r="T176" s="3">
        <v>0</v>
      </c>
      <c r="U176" s="3" t="b">
        <v>0</v>
      </c>
      <c r="V176" s="3">
        <v>251</v>
      </c>
      <c r="W176" s="4">
        <v>841.32</v>
      </c>
      <c r="X176" s="4">
        <v>839.68</v>
      </c>
      <c r="Y176" s="4">
        <v>109</v>
      </c>
      <c r="Z176" s="4">
        <v>109</v>
      </c>
      <c r="AA176" s="3">
        <v>-10</v>
      </c>
      <c r="AB176" s="3">
        <v>10</v>
      </c>
      <c r="AD176" s="6">
        <f>Modell_vol30_Hotelling_table[[#This Row],[wage 1]]/AE172-1</f>
        <v>-3.6563071297989191E-3</v>
      </c>
      <c r="AF176" s="6">
        <f>Modell_vol30_Hotelling_table[[#This Row],[wage 2]]/AG172-1</f>
        <v>-3.6563071297989191E-3</v>
      </c>
      <c r="AH176" s="23">
        <f>Modell_vol30_Hotelling_table[[#This Row],[base-market-price]]-Modell_vol30_Hotelling_table[[#This Row],[wage 1]]</f>
        <v>41</v>
      </c>
      <c r="AI176" s="23">
        <f>Modell_vol30_Hotelling_table[[#This Row],[travel-cost-M]]*(40+((20-Modell_vol30_Hotelling_table[[#This Row],[xcor 1]])-(Modell_vol30_Hotelling_table[[#This Row],[xcor 2]]+20))/3)</f>
        <v>40</v>
      </c>
      <c r="AK176" s="6">
        <f t="shared" si="4"/>
        <v>2.4999999999999911E-2</v>
      </c>
      <c r="AL176" s="23">
        <f>Modell_vol30_Hotelling_table[[#This Row],[base-market-price]]-Modell_vol30_Hotelling_table[[#This Row],[wage 2]]</f>
        <v>41</v>
      </c>
      <c r="AM176" s="23">
        <f>Modell_vol30_Hotelling_table[[#This Row],[travel-cost-M]]*(40-((20-Modell_vol30_Hotelling_table[[#This Row],[xcor 1]])-(Modell_vol30_Hotelling_table[[#This Row],[xcor 2]]+20))/3)</f>
        <v>40</v>
      </c>
      <c r="AO176" s="6">
        <f t="shared" si="5"/>
        <v>2.4999999999999911E-2</v>
      </c>
    </row>
    <row r="177" spans="1:41" x14ac:dyDescent="0.25">
      <c r="A177" s="3">
        <v>176</v>
      </c>
      <c r="B177" s="4" t="s">
        <v>21</v>
      </c>
      <c r="C177" s="4" t="s">
        <v>22</v>
      </c>
      <c r="D177" s="4" t="s">
        <v>23</v>
      </c>
      <c r="E177" s="4" t="s">
        <v>27</v>
      </c>
      <c r="F177" s="4" t="s">
        <v>25</v>
      </c>
      <c r="G177" s="3" t="b">
        <v>0</v>
      </c>
      <c r="H177" s="3" t="b">
        <v>0</v>
      </c>
      <c r="I177" s="3" t="b">
        <v>0</v>
      </c>
      <c r="J177" s="3" t="b">
        <v>0</v>
      </c>
      <c r="K177" s="3" t="b">
        <v>0</v>
      </c>
      <c r="L177" s="3">
        <v>150</v>
      </c>
      <c r="M177" s="3">
        <v>2</v>
      </c>
      <c r="N177" s="3">
        <v>0</v>
      </c>
      <c r="O177" s="3">
        <v>1</v>
      </c>
      <c r="P177" s="3">
        <v>0</v>
      </c>
      <c r="Q177" s="3">
        <v>200</v>
      </c>
      <c r="R177" s="3">
        <v>0</v>
      </c>
      <c r="S177" s="3">
        <v>1</v>
      </c>
      <c r="T177" s="3">
        <v>0</v>
      </c>
      <c r="U177" s="3" t="b">
        <v>0</v>
      </c>
      <c r="V177" s="3">
        <v>251</v>
      </c>
      <c r="W177" s="4">
        <v>845.01</v>
      </c>
      <c r="X177" s="4">
        <v>835.99</v>
      </c>
      <c r="Y177" s="4">
        <v>109</v>
      </c>
      <c r="Z177" s="4">
        <v>109</v>
      </c>
      <c r="AA177" s="3">
        <v>-10</v>
      </c>
      <c r="AB177" s="3">
        <v>10</v>
      </c>
      <c r="AD177" s="6">
        <f>Modell_vol30_Hotelling_table[[#This Row],[wage 1]]/AE172-1</f>
        <v>-3.6563071297989191E-3</v>
      </c>
      <c r="AF177" s="6">
        <f>Modell_vol30_Hotelling_table[[#This Row],[wage 2]]/AG172-1</f>
        <v>-3.6563071297989191E-3</v>
      </c>
      <c r="AH177" s="23">
        <f>Modell_vol30_Hotelling_table[[#This Row],[base-market-price]]-Modell_vol30_Hotelling_table[[#This Row],[wage 1]]</f>
        <v>41</v>
      </c>
      <c r="AI177" s="23">
        <f>Modell_vol30_Hotelling_table[[#This Row],[travel-cost-M]]*(40+((20-Modell_vol30_Hotelling_table[[#This Row],[xcor 1]])-(Modell_vol30_Hotelling_table[[#This Row],[xcor 2]]+20))/3)</f>
        <v>40</v>
      </c>
      <c r="AK177" s="6">
        <f t="shared" si="4"/>
        <v>2.4999999999999911E-2</v>
      </c>
      <c r="AL177" s="23">
        <f>Modell_vol30_Hotelling_table[[#This Row],[base-market-price]]-Modell_vol30_Hotelling_table[[#This Row],[wage 2]]</f>
        <v>41</v>
      </c>
      <c r="AM177" s="23">
        <f>Modell_vol30_Hotelling_table[[#This Row],[travel-cost-M]]*(40-((20-Modell_vol30_Hotelling_table[[#This Row],[xcor 1]])-(Modell_vol30_Hotelling_table[[#This Row],[xcor 2]]+20))/3)</f>
        <v>40</v>
      </c>
      <c r="AO177" s="6">
        <f t="shared" si="5"/>
        <v>2.4999999999999911E-2</v>
      </c>
    </row>
    <row r="178" spans="1:41" x14ac:dyDescent="0.25">
      <c r="A178" s="3">
        <v>177</v>
      </c>
      <c r="B178" s="4" t="s">
        <v>21</v>
      </c>
      <c r="C178" s="4" t="s">
        <v>22</v>
      </c>
      <c r="D178" s="4" t="s">
        <v>23</v>
      </c>
      <c r="E178" s="4" t="s">
        <v>27</v>
      </c>
      <c r="F178" s="4" t="s">
        <v>25</v>
      </c>
      <c r="G178" s="3" t="b">
        <v>0</v>
      </c>
      <c r="H178" s="3" t="b">
        <v>0</v>
      </c>
      <c r="I178" s="3" t="b">
        <v>0</v>
      </c>
      <c r="J178" s="3" t="b">
        <v>0</v>
      </c>
      <c r="K178" s="3" t="b">
        <v>0</v>
      </c>
      <c r="L178" s="3">
        <v>150</v>
      </c>
      <c r="M178" s="3">
        <v>2</v>
      </c>
      <c r="N178" s="3">
        <v>0</v>
      </c>
      <c r="O178" s="3">
        <v>1</v>
      </c>
      <c r="P178" s="3">
        <v>0</v>
      </c>
      <c r="Q178" s="3">
        <v>200</v>
      </c>
      <c r="R178" s="3">
        <v>0</v>
      </c>
      <c r="S178" s="3">
        <v>1</v>
      </c>
      <c r="T178" s="3">
        <v>0</v>
      </c>
      <c r="U178" s="3" t="b">
        <v>0</v>
      </c>
      <c r="V178" s="3">
        <v>251</v>
      </c>
      <c r="W178" s="4">
        <v>840.91</v>
      </c>
      <c r="X178" s="4">
        <v>840.09</v>
      </c>
      <c r="Y178" s="4">
        <v>109</v>
      </c>
      <c r="Z178" s="4">
        <v>109</v>
      </c>
      <c r="AA178" s="3">
        <v>-10</v>
      </c>
      <c r="AB178" s="3">
        <v>10</v>
      </c>
      <c r="AD178" s="6">
        <f>Modell_vol30_Hotelling_table[[#This Row],[wage 1]]/AE172-1</f>
        <v>-3.6563071297989191E-3</v>
      </c>
      <c r="AF178" s="6">
        <f>Modell_vol30_Hotelling_table[[#This Row],[wage 2]]/AG172-1</f>
        <v>-3.6563071297989191E-3</v>
      </c>
      <c r="AH178" s="23">
        <f>Modell_vol30_Hotelling_table[[#This Row],[base-market-price]]-Modell_vol30_Hotelling_table[[#This Row],[wage 1]]</f>
        <v>41</v>
      </c>
      <c r="AI178" s="23">
        <f>Modell_vol30_Hotelling_table[[#This Row],[travel-cost-M]]*(40+((20-Modell_vol30_Hotelling_table[[#This Row],[xcor 1]])-(Modell_vol30_Hotelling_table[[#This Row],[xcor 2]]+20))/3)</f>
        <v>40</v>
      </c>
      <c r="AK178" s="6">
        <f t="shared" si="4"/>
        <v>2.4999999999999911E-2</v>
      </c>
      <c r="AL178" s="23">
        <f>Modell_vol30_Hotelling_table[[#This Row],[base-market-price]]-Modell_vol30_Hotelling_table[[#This Row],[wage 2]]</f>
        <v>41</v>
      </c>
      <c r="AM178" s="23">
        <f>Modell_vol30_Hotelling_table[[#This Row],[travel-cost-M]]*(40-((20-Modell_vol30_Hotelling_table[[#This Row],[xcor 1]])-(Modell_vol30_Hotelling_table[[#This Row],[xcor 2]]+20))/3)</f>
        <v>40</v>
      </c>
      <c r="AO178" s="6">
        <f t="shared" si="5"/>
        <v>2.4999999999999911E-2</v>
      </c>
    </row>
    <row r="179" spans="1:41" x14ac:dyDescent="0.25">
      <c r="A179" s="3">
        <v>178</v>
      </c>
      <c r="B179" s="4" t="s">
        <v>21</v>
      </c>
      <c r="C179" s="4" t="s">
        <v>22</v>
      </c>
      <c r="D179" s="4" t="s">
        <v>23</v>
      </c>
      <c r="E179" s="4" t="s">
        <v>27</v>
      </c>
      <c r="F179" s="4" t="s">
        <v>25</v>
      </c>
      <c r="G179" s="3" t="b">
        <v>0</v>
      </c>
      <c r="H179" s="3" t="b">
        <v>0</v>
      </c>
      <c r="I179" s="3" t="b">
        <v>0</v>
      </c>
      <c r="J179" s="3" t="b">
        <v>0</v>
      </c>
      <c r="K179" s="3" t="b">
        <v>0</v>
      </c>
      <c r="L179" s="3">
        <v>150</v>
      </c>
      <c r="M179" s="3">
        <v>2</v>
      </c>
      <c r="N179" s="3">
        <v>0</v>
      </c>
      <c r="O179" s="3">
        <v>1</v>
      </c>
      <c r="P179" s="3">
        <v>0</v>
      </c>
      <c r="Q179" s="3">
        <v>200</v>
      </c>
      <c r="R179" s="3">
        <v>0</v>
      </c>
      <c r="S179" s="3">
        <v>1</v>
      </c>
      <c r="T179" s="3">
        <v>0</v>
      </c>
      <c r="U179" s="3" t="b">
        <v>0</v>
      </c>
      <c r="V179" s="3">
        <v>251</v>
      </c>
      <c r="W179" s="4">
        <v>818.8</v>
      </c>
      <c r="X179" s="4">
        <v>821.2</v>
      </c>
      <c r="Y179" s="4">
        <v>110</v>
      </c>
      <c r="Z179" s="4">
        <v>110</v>
      </c>
      <c r="AA179" s="3">
        <v>10</v>
      </c>
      <c r="AB179" s="3">
        <v>-10</v>
      </c>
      <c r="AD179" s="6">
        <f>Modell_vol30_Hotelling_table[[#This Row],[wage 1]]/AE172-1</f>
        <v>5.4844606946982122E-3</v>
      </c>
      <c r="AF179" s="6">
        <f>Modell_vol30_Hotelling_table[[#This Row],[wage 2]]/AG172-1</f>
        <v>5.4844606946982122E-3</v>
      </c>
      <c r="AH179" s="23">
        <f>Modell_vol30_Hotelling_table[[#This Row],[base-market-price]]-Modell_vol30_Hotelling_table[[#This Row],[wage 1]]</f>
        <v>40</v>
      </c>
      <c r="AI179" s="23">
        <f>Modell_vol30_Hotelling_table[[#This Row],[travel-cost-M]]*(40+((20-Modell_vol30_Hotelling_table[[#This Row],[xcor 1]])-(Modell_vol30_Hotelling_table[[#This Row],[xcor 2]]+20))/3)</f>
        <v>40</v>
      </c>
      <c r="AK179" s="6">
        <f t="shared" si="4"/>
        <v>0</v>
      </c>
      <c r="AL179" s="23">
        <f>Modell_vol30_Hotelling_table[[#This Row],[base-market-price]]-Modell_vol30_Hotelling_table[[#This Row],[wage 2]]</f>
        <v>40</v>
      </c>
      <c r="AM179" s="23">
        <f>Modell_vol30_Hotelling_table[[#This Row],[travel-cost-M]]*(40-((20-Modell_vol30_Hotelling_table[[#This Row],[xcor 1]])-(Modell_vol30_Hotelling_table[[#This Row],[xcor 2]]+20))/3)</f>
        <v>40</v>
      </c>
      <c r="AO179" s="6">
        <f t="shared" si="5"/>
        <v>0</v>
      </c>
    </row>
    <row r="180" spans="1:41" x14ac:dyDescent="0.25">
      <c r="A180" s="3">
        <v>179</v>
      </c>
      <c r="B180" s="4" t="s">
        <v>21</v>
      </c>
      <c r="C180" s="4" t="s">
        <v>22</v>
      </c>
      <c r="D180" s="4" t="s">
        <v>23</v>
      </c>
      <c r="E180" s="4" t="s">
        <v>27</v>
      </c>
      <c r="F180" s="4" t="s">
        <v>25</v>
      </c>
      <c r="G180" s="3" t="b">
        <v>0</v>
      </c>
      <c r="H180" s="3" t="b">
        <v>0</v>
      </c>
      <c r="I180" s="3" t="b">
        <v>0</v>
      </c>
      <c r="J180" s="3" t="b">
        <v>0</v>
      </c>
      <c r="K180" s="3" t="b">
        <v>0</v>
      </c>
      <c r="L180" s="3">
        <v>150</v>
      </c>
      <c r="M180" s="3">
        <v>2</v>
      </c>
      <c r="N180" s="3">
        <v>0</v>
      </c>
      <c r="O180" s="3">
        <v>1</v>
      </c>
      <c r="P180" s="3">
        <v>0</v>
      </c>
      <c r="Q180" s="3">
        <v>200</v>
      </c>
      <c r="R180" s="3">
        <v>0</v>
      </c>
      <c r="S180" s="3">
        <v>1</v>
      </c>
      <c r="T180" s="3">
        <v>0</v>
      </c>
      <c r="U180" s="3" t="b">
        <v>0</v>
      </c>
      <c r="V180" s="3">
        <v>251</v>
      </c>
      <c r="W180" s="4">
        <v>839.27</v>
      </c>
      <c r="X180" s="4">
        <v>841.73</v>
      </c>
      <c r="Y180" s="4">
        <v>109</v>
      </c>
      <c r="Z180" s="4">
        <v>109</v>
      </c>
      <c r="AA180" s="3">
        <v>-10</v>
      </c>
      <c r="AB180" s="3">
        <v>10</v>
      </c>
      <c r="AD180" s="6">
        <f>Modell_vol30_Hotelling_table[[#This Row],[wage 1]]/AE172-1</f>
        <v>-3.6563071297989191E-3</v>
      </c>
      <c r="AF180" s="6">
        <f>Modell_vol30_Hotelling_table[[#This Row],[wage 2]]/AG172-1</f>
        <v>-3.6563071297989191E-3</v>
      </c>
      <c r="AH180" s="23">
        <f>Modell_vol30_Hotelling_table[[#This Row],[base-market-price]]-Modell_vol30_Hotelling_table[[#This Row],[wage 1]]</f>
        <v>41</v>
      </c>
      <c r="AI180" s="23">
        <f>Modell_vol30_Hotelling_table[[#This Row],[travel-cost-M]]*(40+((20-Modell_vol30_Hotelling_table[[#This Row],[xcor 1]])-(Modell_vol30_Hotelling_table[[#This Row],[xcor 2]]+20))/3)</f>
        <v>40</v>
      </c>
      <c r="AK180" s="6">
        <f t="shared" si="4"/>
        <v>2.4999999999999911E-2</v>
      </c>
      <c r="AL180" s="23">
        <f>Modell_vol30_Hotelling_table[[#This Row],[base-market-price]]-Modell_vol30_Hotelling_table[[#This Row],[wage 2]]</f>
        <v>41</v>
      </c>
      <c r="AM180" s="23">
        <f>Modell_vol30_Hotelling_table[[#This Row],[travel-cost-M]]*(40-((20-Modell_vol30_Hotelling_table[[#This Row],[xcor 1]])-(Modell_vol30_Hotelling_table[[#This Row],[xcor 2]]+20))/3)</f>
        <v>40</v>
      </c>
      <c r="AO180" s="6">
        <f t="shared" si="5"/>
        <v>2.4999999999999911E-2</v>
      </c>
    </row>
    <row r="181" spans="1:41" x14ac:dyDescent="0.25">
      <c r="A181" s="3">
        <v>180</v>
      </c>
      <c r="B181" s="4" t="s">
        <v>21</v>
      </c>
      <c r="C181" s="4" t="s">
        <v>22</v>
      </c>
      <c r="D181" s="4" t="s">
        <v>23</v>
      </c>
      <c r="E181" s="4" t="s">
        <v>27</v>
      </c>
      <c r="F181" s="4" t="s">
        <v>25</v>
      </c>
      <c r="G181" s="3" t="b">
        <v>0</v>
      </c>
      <c r="H181" s="3" t="b">
        <v>0</v>
      </c>
      <c r="I181" s="3" t="b">
        <v>0</v>
      </c>
      <c r="J181" s="3" t="b">
        <v>0</v>
      </c>
      <c r="K181" s="3" t="b">
        <v>0</v>
      </c>
      <c r="L181" s="3">
        <v>150</v>
      </c>
      <c r="M181" s="3">
        <v>2</v>
      </c>
      <c r="N181" s="3">
        <v>0</v>
      </c>
      <c r="O181" s="3">
        <v>1</v>
      </c>
      <c r="P181" s="3">
        <v>0</v>
      </c>
      <c r="Q181" s="3">
        <v>200</v>
      </c>
      <c r="R181" s="3">
        <v>0</v>
      </c>
      <c r="S181" s="3">
        <v>1</v>
      </c>
      <c r="T181" s="3">
        <v>0</v>
      </c>
      <c r="U181" s="3" t="b">
        <v>0</v>
      </c>
      <c r="V181" s="3">
        <v>251</v>
      </c>
      <c r="W181" s="4">
        <v>839.27</v>
      </c>
      <c r="X181" s="4">
        <v>841.73</v>
      </c>
      <c r="Y181" s="4">
        <v>109</v>
      </c>
      <c r="Z181" s="4">
        <v>109</v>
      </c>
      <c r="AA181" s="3">
        <v>-10</v>
      </c>
      <c r="AB181" s="3">
        <v>10</v>
      </c>
      <c r="AD181" s="6">
        <f>Modell_vol30_Hotelling_table[[#This Row],[wage 1]]/AE172-1</f>
        <v>-3.6563071297989191E-3</v>
      </c>
      <c r="AF181" s="6">
        <f>Modell_vol30_Hotelling_table[[#This Row],[wage 2]]/AG172-1</f>
        <v>-3.6563071297989191E-3</v>
      </c>
      <c r="AH181" s="23">
        <f>Modell_vol30_Hotelling_table[[#This Row],[base-market-price]]-Modell_vol30_Hotelling_table[[#This Row],[wage 1]]</f>
        <v>41</v>
      </c>
      <c r="AI181" s="23">
        <f>Modell_vol30_Hotelling_table[[#This Row],[travel-cost-M]]*(40+((20-Modell_vol30_Hotelling_table[[#This Row],[xcor 1]])-(Modell_vol30_Hotelling_table[[#This Row],[xcor 2]]+20))/3)</f>
        <v>40</v>
      </c>
      <c r="AK181" s="6">
        <f t="shared" si="4"/>
        <v>2.4999999999999911E-2</v>
      </c>
      <c r="AL181" s="23">
        <f>Modell_vol30_Hotelling_table[[#This Row],[base-market-price]]-Modell_vol30_Hotelling_table[[#This Row],[wage 2]]</f>
        <v>41</v>
      </c>
      <c r="AM181" s="23">
        <f>Modell_vol30_Hotelling_table[[#This Row],[travel-cost-M]]*(40-((20-Modell_vol30_Hotelling_table[[#This Row],[xcor 1]])-(Modell_vol30_Hotelling_table[[#This Row],[xcor 2]]+20))/3)</f>
        <v>40</v>
      </c>
      <c r="AO181" s="6">
        <f t="shared" si="5"/>
        <v>2.4999999999999911E-2</v>
      </c>
    </row>
    <row r="182" spans="1:41" x14ac:dyDescent="0.25">
      <c r="A182" s="1">
        <v>181</v>
      </c>
      <c r="B182" s="2" t="s">
        <v>21</v>
      </c>
      <c r="C182" s="2" t="s">
        <v>22</v>
      </c>
      <c r="D182" s="2" t="s">
        <v>23</v>
      </c>
      <c r="E182" s="2" t="s">
        <v>27</v>
      </c>
      <c r="F182" s="2" t="s">
        <v>25</v>
      </c>
      <c r="G182" s="1" t="b">
        <v>0</v>
      </c>
      <c r="H182" s="1" t="b">
        <v>0</v>
      </c>
      <c r="I182" s="1" t="b">
        <v>0</v>
      </c>
      <c r="J182" s="1" t="b">
        <v>0</v>
      </c>
      <c r="K182" s="1" t="b">
        <v>0</v>
      </c>
      <c r="L182" s="1">
        <v>150</v>
      </c>
      <c r="M182" s="1">
        <v>2</v>
      </c>
      <c r="N182" s="1">
        <v>0</v>
      </c>
      <c r="O182" s="1">
        <v>2</v>
      </c>
      <c r="P182" s="1">
        <v>0</v>
      </c>
      <c r="Q182" s="1">
        <v>100</v>
      </c>
      <c r="R182" s="1">
        <v>0</v>
      </c>
      <c r="S182" s="1">
        <v>1</v>
      </c>
      <c r="T182" s="1">
        <v>0</v>
      </c>
      <c r="U182" s="1" t="b">
        <v>0</v>
      </c>
      <c r="V182" s="1">
        <v>265</v>
      </c>
      <c r="W182" s="2">
        <v>1635.75</v>
      </c>
      <c r="X182" s="2">
        <v>1615.01</v>
      </c>
      <c r="Y182" s="2">
        <v>71.19</v>
      </c>
      <c r="Z182" s="2">
        <v>70.150000000000006</v>
      </c>
      <c r="AA182" s="1">
        <v>-10</v>
      </c>
      <c r="AB182" s="1">
        <v>10</v>
      </c>
      <c r="AD182" s="6">
        <f>Modell_vol30_Hotelling_table[[#This Row],[wage 1]]/AE182-1</f>
        <v>2.0691693762930896E-3</v>
      </c>
      <c r="AE182">
        <f>AVERAGE(Y182:Y191)</f>
        <v>71.043000000000006</v>
      </c>
      <c r="AF182" s="6">
        <f>Modell_vol30_Hotelling_table[[#This Row],[wage 2]]/AG182-1</f>
        <v>-1.0773613108835844E-2</v>
      </c>
      <c r="AG182">
        <f>AVERAGE(Z182:Z191)</f>
        <v>70.913999999999987</v>
      </c>
      <c r="AH182" s="23">
        <f>Modell_vol30_Hotelling_table[[#This Row],[base-market-price]]-Modell_vol30_Hotelling_table[[#This Row],[wage 1]]</f>
        <v>78.81</v>
      </c>
      <c r="AI182" s="23">
        <f>Modell_vol30_Hotelling_table[[#This Row],[travel-cost-M]]*(40+((20-Modell_vol30_Hotelling_table[[#This Row],[xcor 1]])-(Modell_vol30_Hotelling_table[[#This Row],[xcor 2]]+20))/3)</f>
        <v>80</v>
      </c>
      <c r="AJ182">
        <f>AVERAGE(AH182:AH191)</f>
        <v>78.956999999999994</v>
      </c>
      <c r="AK182" s="6">
        <f t="shared" si="4"/>
        <v>-1.4874999999999972E-2</v>
      </c>
      <c r="AL182" s="23">
        <f>Modell_vol30_Hotelling_table[[#This Row],[base-market-price]]-Modell_vol30_Hotelling_table[[#This Row],[wage 2]]</f>
        <v>79.849999999999994</v>
      </c>
      <c r="AM182" s="23">
        <f>Modell_vol30_Hotelling_table[[#This Row],[travel-cost-M]]*(40-((20-Modell_vol30_Hotelling_table[[#This Row],[xcor 1]])-(Modell_vol30_Hotelling_table[[#This Row],[xcor 2]]+20))/3)</f>
        <v>80</v>
      </c>
      <c r="AN182">
        <f>AVERAGE(AL182:AL191)</f>
        <v>79.086000000000013</v>
      </c>
      <c r="AO182" s="6">
        <f t="shared" si="5"/>
        <v>-1.8750000000000711E-3</v>
      </c>
    </row>
    <row r="183" spans="1:41" x14ac:dyDescent="0.25">
      <c r="A183" s="1">
        <v>182</v>
      </c>
      <c r="B183" s="2" t="s">
        <v>21</v>
      </c>
      <c r="C183" s="2" t="s">
        <v>22</v>
      </c>
      <c r="D183" s="2" t="s">
        <v>23</v>
      </c>
      <c r="E183" s="2" t="s">
        <v>27</v>
      </c>
      <c r="F183" s="2" t="s">
        <v>25</v>
      </c>
      <c r="G183" s="1" t="b">
        <v>0</v>
      </c>
      <c r="H183" s="1" t="b">
        <v>0</v>
      </c>
      <c r="I183" s="1" t="b">
        <v>0</v>
      </c>
      <c r="J183" s="1" t="b">
        <v>0</v>
      </c>
      <c r="K183" s="1" t="b">
        <v>0</v>
      </c>
      <c r="L183" s="1">
        <v>150</v>
      </c>
      <c r="M183" s="1">
        <v>2</v>
      </c>
      <c r="N183" s="1">
        <v>0</v>
      </c>
      <c r="O183" s="1">
        <v>2</v>
      </c>
      <c r="P183" s="1">
        <v>0</v>
      </c>
      <c r="Q183" s="1">
        <v>100</v>
      </c>
      <c r="R183" s="1">
        <v>0</v>
      </c>
      <c r="S183" s="1">
        <v>1</v>
      </c>
      <c r="T183" s="1">
        <v>0</v>
      </c>
      <c r="U183" s="1" t="b">
        <v>0</v>
      </c>
      <c r="V183" s="1">
        <v>251</v>
      </c>
      <c r="W183" s="2">
        <v>1647.31</v>
      </c>
      <c r="X183" s="2">
        <v>1646.28</v>
      </c>
      <c r="Y183" s="2">
        <v>69.66</v>
      </c>
      <c r="Z183" s="2">
        <v>69.61</v>
      </c>
      <c r="AA183" s="1">
        <v>10</v>
      </c>
      <c r="AB183" s="1">
        <v>-10</v>
      </c>
      <c r="AD183" s="6">
        <f>Modell_vol30_Hotelling_table[[#This Row],[wage 1]]/AE182-1</f>
        <v>-1.9467083315738543E-2</v>
      </c>
      <c r="AF183" s="6">
        <f>Modell_vol30_Hotelling_table[[#This Row],[wage 2]]/AG182-1</f>
        <v>-1.8388470541782831E-2</v>
      </c>
      <c r="AH183" s="23">
        <f>Modell_vol30_Hotelling_table[[#This Row],[base-market-price]]-Modell_vol30_Hotelling_table[[#This Row],[wage 1]]</f>
        <v>80.34</v>
      </c>
      <c r="AI183" s="23">
        <f>Modell_vol30_Hotelling_table[[#This Row],[travel-cost-M]]*(40+((20-Modell_vol30_Hotelling_table[[#This Row],[xcor 1]])-(Modell_vol30_Hotelling_table[[#This Row],[xcor 2]]+20))/3)</f>
        <v>80</v>
      </c>
      <c r="AK183" s="6">
        <f t="shared" si="4"/>
        <v>4.250000000000087E-3</v>
      </c>
      <c r="AL183" s="23">
        <f>Modell_vol30_Hotelling_table[[#This Row],[base-market-price]]-Modell_vol30_Hotelling_table[[#This Row],[wage 2]]</f>
        <v>80.39</v>
      </c>
      <c r="AM183" s="23">
        <f>Modell_vol30_Hotelling_table[[#This Row],[travel-cost-M]]*(40-((20-Modell_vol30_Hotelling_table[[#This Row],[xcor 1]])-(Modell_vol30_Hotelling_table[[#This Row],[xcor 2]]+20))/3)</f>
        <v>80</v>
      </c>
      <c r="AO183" s="6">
        <f t="shared" si="5"/>
        <v>4.8749999999999627E-3</v>
      </c>
    </row>
    <row r="184" spans="1:41" x14ac:dyDescent="0.25">
      <c r="A184" s="1">
        <v>183</v>
      </c>
      <c r="B184" s="2" t="s">
        <v>21</v>
      </c>
      <c r="C184" s="2" t="s">
        <v>22</v>
      </c>
      <c r="D184" s="2" t="s">
        <v>23</v>
      </c>
      <c r="E184" s="2" t="s">
        <v>27</v>
      </c>
      <c r="F184" s="2" t="s">
        <v>25</v>
      </c>
      <c r="G184" s="1" t="b">
        <v>0</v>
      </c>
      <c r="H184" s="1" t="b">
        <v>0</v>
      </c>
      <c r="I184" s="1" t="b">
        <v>0</v>
      </c>
      <c r="J184" s="1" t="b">
        <v>0</v>
      </c>
      <c r="K184" s="1" t="b">
        <v>0</v>
      </c>
      <c r="L184" s="1">
        <v>150</v>
      </c>
      <c r="M184" s="1">
        <v>2</v>
      </c>
      <c r="N184" s="1">
        <v>0</v>
      </c>
      <c r="O184" s="1">
        <v>2</v>
      </c>
      <c r="P184" s="1">
        <v>0</v>
      </c>
      <c r="Q184" s="1">
        <v>100</v>
      </c>
      <c r="R184" s="1">
        <v>0</v>
      </c>
      <c r="S184" s="1">
        <v>1</v>
      </c>
      <c r="T184" s="1">
        <v>0</v>
      </c>
      <c r="U184" s="1" t="b">
        <v>0</v>
      </c>
      <c r="V184" s="1">
        <v>251</v>
      </c>
      <c r="W184" s="2">
        <v>1610.3</v>
      </c>
      <c r="X184" s="2">
        <v>1614.67</v>
      </c>
      <c r="Y184" s="2">
        <v>71.14</v>
      </c>
      <c r="Z184" s="2">
        <v>71.45</v>
      </c>
      <c r="AA184" s="1">
        <v>10</v>
      </c>
      <c r="AB184" s="1">
        <v>-10</v>
      </c>
      <c r="AD184" s="6">
        <f>Modell_vol30_Hotelling_table[[#This Row],[wage 1]]/AE182-1</f>
        <v>1.3653702687104197E-3</v>
      </c>
      <c r="AF184" s="6">
        <f>Modell_vol30_Hotelling_table[[#This Row],[wage 2]]/AG182-1</f>
        <v>7.5584510815920325E-3</v>
      </c>
      <c r="AH184" s="23">
        <f>Modell_vol30_Hotelling_table[[#This Row],[base-market-price]]-Modell_vol30_Hotelling_table[[#This Row],[wage 1]]</f>
        <v>78.86</v>
      </c>
      <c r="AI184" s="23">
        <f>Modell_vol30_Hotelling_table[[#This Row],[travel-cost-M]]*(40+((20-Modell_vol30_Hotelling_table[[#This Row],[xcor 1]])-(Modell_vol30_Hotelling_table[[#This Row],[xcor 2]]+20))/3)</f>
        <v>80</v>
      </c>
      <c r="AK184" s="6">
        <f t="shared" si="4"/>
        <v>-1.4249999999999985E-2</v>
      </c>
      <c r="AL184" s="23">
        <f>Modell_vol30_Hotelling_table[[#This Row],[base-market-price]]-Modell_vol30_Hotelling_table[[#This Row],[wage 2]]</f>
        <v>78.55</v>
      </c>
      <c r="AM184" s="23">
        <f>Modell_vol30_Hotelling_table[[#This Row],[travel-cost-M]]*(40-((20-Modell_vol30_Hotelling_table[[#This Row],[xcor 1]])-(Modell_vol30_Hotelling_table[[#This Row],[xcor 2]]+20))/3)</f>
        <v>80</v>
      </c>
      <c r="AO184" s="6">
        <f t="shared" si="5"/>
        <v>-1.8125000000000058E-2</v>
      </c>
    </row>
    <row r="185" spans="1:41" x14ac:dyDescent="0.25">
      <c r="A185" s="1">
        <v>184</v>
      </c>
      <c r="B185" s="2" t="s">
        <v>21</v>
      </c>
      <c r="C185" s="2" t="s">
        <v>22</v>
      </c>
      <c r="D185" s="2" t="s">
        <v>23</v>
      </c>
      <c r="E185" s="2" t="s">
        <v>27</v>
      </c>
      <c r="F185" s="2" t="s">
        <v>25</v>
      </c>
      <c r="G185" s="1" t="b">
        <v>0</v>
      </c>
      <c r="H185" s="1" t="b">
        <v>0</v>
      </c>
      <c r="I185" s="1" t="b">
        <v>0</v>
      </c>
      <c r="J185" s="1" t="b">
        <v>0</v>
      </c>
      <c r="K185" s="1" t="b">
        <v>0</v>
      </c>
      <c r="L185" s="1">
        <v>150</v>
      </c>
      <c r="M185" s="1">
        <v>2</v>
      </c>
      <c r="N185" s="1">
        <v>0</v>
      </c>
      <c r="O185" s="1">
        <v>2</v>
      </c>
      <c r="P185" s="1">
        <v>0</v>
      </c>
      <c r="Q185" s="1">
        <v>100</v>
      </c>
      <c r="R185" s="1">
        <v>0</v>
      </c>
      <c r="S185" s="1">
        <v>1</v>
      </c>
      <c r="T185" s="1">
        <v>0</v>
      </c>
      <c r="U185" s="1" t="b">
        <v>0</v>
      </c>
      <c r="V185" s="1">
        <v>251</v>
      </c>
      <c r="W185" s="2">
        <v>1610.17</v>
      </c>
      <c r="X185" s="2">
        <v>1607.07</v>
      </c>
      <c r="Y185" s="2">
        <v>71.66</v>
      </c>
      <c r="Z185" s="2">
        <v>71.349999999999994</v>
      </c>
      <c r="AA185" s="1">
        <v>10</v>
      </c>
      <c r="AB185" s="1">
        <v>-10</v>
      </c>
      <c r="AD185" s="6">
        <f>Modell_vol30_Hotelling_table[[#This Row],[wage 1]]/AE182-1</f>
        <v>8.6848809875708088E-3</v>
      </c>
      <c r="AF185" s="6">
        <f>Modell_vol30_Hotelling_table[[#This Row],[wage 2]]/AG182-1</f>
        <v>6.148292297712743E-3</v>
      </c>
      <c r="AH185" s="23">
        <f>Modell_vol30_Hotelling_table[[#This Row],[base-market-price]]-Modell_vol30_Hotelling_table[[#This Row],[wage 1]]</f>
        <v>78.34</v>
      </c>
      <c r="AI185" s="23">
        <f>Modell_vol30_Hotelling_table[[#This Row],[travel-cost-M]]*(40+((20-Modell_vol30_Hotelling_table[[#This Row],[xcor 1]])-(Modell_vol30_Hotelling_table[[#This Row],[xcor 2]]+20))/3)</f>
        <v>80</v>
      </c>
      <c r="AK185" s="6">
        <f t="shared" si="4"/>
        <v>-2.0749999999999935E-2</v>
      </c>
      <c r="AL185" s="23">
        <f>Modell_vol30_Hotelling_table[[#This Row],[base-market-price]]-Modell_vol30_Hotelling_table[[#This Row],[wage 2]]</f>
        <v>78.650000000000006</v>
      </c>
      <c r="AM185" s="23">
        <f>Modell_vol30_Hotelling_table[[#This Row],[travel-cost-M]]*(40-((20-Modell_vol30_Hotelling_table[[#This Row],[xcor 1]])-(Modell_vol30_Hotelling_table[[#This Row],[xcor 2]]+20))/3)</f>
        <v>80</v>
      </c>
      <c r="AO185" s="6">
        <f t="shared" si="5"/>
        <v>-1.6874999999999973E-2</v>
      </c>
    </row>
    <row r="186" spans="1:41" x14ac:dyDescent="0.25">
      <c r="A186" s="1">
        <v>185</v>
      </c>
      <c r="B186" s="2" t="s">
        <v>21</v>
      </c>
      <c r="C186" s="2" t="s">
        <v>22</v>
      </c>
      <c r="D186" s="2" t="s">
        <v>23</v>
      </c>
      <c r="E186" s="2" t="s">
        <v>27</v>
      </c>
      <c r="F186" s="2" t="s">
        <v>25</v>
      </c>
      <c r="G186" s="1" t="b">
        <v>0</v>
      </c>
      <c r="H186" s="1" t="b">
        <v>0</v>
      </c>
      <c r="I186" s="1" t="b">
        <v>0</v>
      </c>
      <c r="J186" s="1" t="b">
        <v>0</v>
      </c>
      <c r="K186" s="1" t="b">
        <v>0</v>
      </c>
      <c r="L186" s="1">
        <v>150</v>
      </c>
      <c r="M186" s="1">
        <v>2</v>
      </c>
      <c r="N186" s="1">
        <v>0</v>
      </c>
      <c r="O186" s="1">
        <v>2</v>
      </c>
      <c r="P186" s="1">
        <v>0</v>
      </c>
      <c r="Q186" s="1">
        <v>100</v>
      </c>
      <c r="R186" s="1">
        <v>0</v>
      </c>
      <c r="S186" s="1">
        <v>1</v>
      </c>
      <c r="T186" s="1">
        <v>0</v>
      </c>
      <c r="U186" s="1" t="b">
        <v>0</v>
      </c>
      <c r="V186" s="1">
        <v>251</v>
      </c>
      <c r="W186" s="2">
        <v>1598.74</v>
      </c>
      <c r="X186" s="2">
        <v>1591.63</v>
      </c>
      <c r="Y186" s="2">
        <v>72.260000000000005</v>
      </c>
      <c r="Z186" s="2">
        <v>72</v>
      </c>
      <c r="AA186" s="1">
        <v>-10</v>
      </c>
      <c r="AB186" s="1">
        <v>10</v>
      </c>
      <c r="AD186" s="6">
        <f>Modell_vol30_Hotelling_table[[#This Row],[wage 1]]/AE182-1</f>
        <v>1.7130470278563736E-2</v>
      </c>
      <c r="AF186" s="6">
        <f>Modell_vol30_Hotelling_table[[#This Row],[wage 2]]/AG182-1</f>
        <v>1.5314324392926792E-2</v>
      </c>
      <c r="AH186" s="23">
        <f>Modell_vol30_Hotelling_table[[#This Row],[base-market-price]]-Modell_vol30_Hotelling_table[[#This Row],[wage 1]]</f>
        <v>77.739999999999995</v>
      </c>
      <c r="AI186" s="23">
        <f>Modell_vol30_Hotelling_table[[#This Row],[travel-cost-M]]*(40+((20-Modell_vol30_Hotelling_table[[#This Row],[xcor 1]])-(Modell_vol30_Hotelling_table[[#This Row],[xcor 2]]+20))/3)</f>
        <v>80</v>
      </c>
      <c r="AK186" s="6">
        <f t="shared" si="4"/>
        <v>-2.8250000000000108E-2</v>
      </c>
      <c r="AL186" s="23">
        <f>Modell_vol30_Hotelling_table[[#This Row],[base-market-price]]-Modell_vol30_Hotelling_table[[#This Row],[wage 2]]</f>
        <v>78</v>
      </c>
      <c r="AM186" s="23">
        <f>Modell_vol30_Hotelling_table[[#This Row],[travel-cost-M]]*(40-((20-Modell_vol30_Hotelling_table[[#This Row],[xcor 1]])-(Modell_vol30_Hotelling_table[[#This Row],[xcor 2]]+20))/3)</f>
        <v>80</v>
      </c>
      <c r="AO186" s="6">
        <f t="shared" si="5"/>
        <v>-2.5000000000000022E-2</v>
      </c>
    </row>
    <row r="187" spans="1:41" x14ac:dyDescent="0.25">
      <c r="A187" s="1">
        <v>186</v>
      </c>
      <c r="B187" s="2" t="s">
        <v>21</v>
      </c>
      <c r="C187" s="2" t="s">
        <v>22</v>
      </c>
      <c r="D187" s="2" t="s">
        <v>23</v>
      </c>
      <c r="E187" s="2" t="s">
        <v>27</v>
      </c>
      <c r="F187" s="2" t="s">
        <v>25</v>
      </c>
      <c r="G187" s="1" t="b">
        <v>0</v>
      </c>
      <c r="H187" s="1" t="b">
        <v>0</v>
      </c>
      <c r="I187" s="1" t="b">
        <v>0</v>
      </c>
      <c r="J187" s="1" t="b">
        <v>0</v>
      </c>
      <c r="K187" s="1" t="b">
        <v>0</v>
      </c>
      <c r="L187" s="1">
        <v>150</v>
      </c>
      <c r="M187" s="1">
        <v>2</v>
      </c>
      <c r="N187" s="1">
        <v>0</v>
      </c>
      <c r="O187" s="1">
        <v>2</v>
      </c>
      <c r="P187" s="1">
        <v>0</v>
      </c>
      <c r="Q187" s="1">
        <v>100</v>
      </c>
      <c r="R187" s="1">
        <v>0</v>
      </c>
      <c r="S187" s="1">
        <v>1</v>
      </c>
      <c r="T187" s="1">
        <v>0</v>
      </c>
      <c r="U187" s="1" t="b">
        <v>0</v>
      </c>
      <c r="V187" s="1">
        <v>259</v>
      </c>
      <c r="W187" s="2">
        <v>1615.21</v>
      </c>
      <c r="X187" s="2">
        <v>1606.44</v>
      </c>
      <c r="Y187" s="2">
        <v>71.58</v>
      </c>
      <c r="Z187" s="2">
        <v>71.16</v>
      </c>
      <c r="AA187" s="1">
        <v>10</v>
      </c>
      <c r="AB187" s="1">
        <v>-10</v>
      </c>
      <c r="AD187" s="6">
        <f>Modell_vol30_Hotelling_table[[#This Row],[wage 1]]/AE182-1</f>
        <v>7.5588024154384925E-3</v>
      </c>
      <c r="AF187" s="6">
        <f>Modell_vol30_Hotelling_table[[#This Row],[wage 2]]/AG182-1</f>
        <v>3.4689906083427147E-3</v>
      </c>
      <c r="AH187" s="23">
        <f>Modell_vol30_Hotelling_table[[#This Row],[base-market-price]]-Modell_vol30_Hotelling_table[[#This Row],[wage 1]]</f>
        <v>78.42</v>
      </c>
      <c r="AI187" s="23">
        <f>Modell_vol30_Hotelling_table[[#This Row],[travel-cost-M]]*(40+((20-Modell_vol30_Hotelling_table[[#This Row],[xcor 1]])-(Modell_vol30_Hotelling_table[[#This Row],[xcor 2]]+20))/3)</f>
        <v>80</v>
      </c>
      <c r="AK187" s="6">
        <f t="shared" si="4"/>
        <v>-1.9749999999999934E-2</v>
      </c>
      <c r="AL187" s="23">
        <f>Modell_vol30_Hotelling_table[[#This Row],[base-market-price]]-Modell_vol30_Hotelling_table[[#This Row],[wage 2]]</f>
        <v>78.84</v>
      </c>
      <c r="AM187" s="23">
        <f>Modell_vol30_Hotelling_table[[#This Row],[travel-cost-M]]*(40-((20-Modell_vol30_Hotelling_table[[#This Row],[xcor 1]])-(Modell_vol30_Hotelling_table[[#This Row],[xcor 2]]+20))/3)</f>
        <v>80</v>
      </c>
      <c r="AO187" s="6">
        <f t="shared" si="5"/>
        <v>-1.4499999999999957E-2</v>
      </c>
    </row>
    <row r="188" spans="1:41" x14ac:dyDescent="0.25">
      <c r="A188" s="1">
        <v>187</v>
      </c>
      <c r="B188" s="2" t="s">
        <v>21</v>
      </c>
      <c r="C188" s="2" t="s">
        <v>22</v>
      </c>
      <c r="D188" s="2" t="s">
        <v>23</v>
      </c>
      <c r="E188" s="2" t="s">
        <v>27</v>
      </c>
      <c r="F188" s="2" t="s">
        <v>25</v>
      </c>
      <c r="G188" s="1" t="b">
        <v>0</v>
      </c>
      <c r="H188" s="1" t="b">
        <v>0</v>
      </c>
      <c r="I188" s="1" t="b">
        <v>0</v>
      </c>
      <c r="J188" s="1" t="b">
        <v>0</v>
      </c>
      <c r="K188" s="1" t="b">
        <v>0</v>
      </c>
      <c r="L188" s="1">
        <v>150</v>
      </c>
      <c r="M188" s="1">
        <v>2</v>
      </c>
      <c r="N188" s="1">
        <v>0</v>
      </c>
      <c r="O188" s="1">
        <v>2</v>
      </c>
      <c r="P188" s="1">
        <v>0</v>
      </c>
      <c r="Q188" s="1">
        <v>100</v>
      </c>
      <c r="R188" s="1">
        <v>0</v>
      </c>
      <c r="S188" s="1">
        <v>1</v>
      </c>
      <c r="T188" s="1">
        <v>0</v>
      </c>
      <c r="U188" s="1" t="b">
        <v>0</v>
      </c>
      <c r="V188" s="1">
        <v>251</v>
      </c>
      <c r="W188" s="2">
        <v>1605.69</v>
      </c>
      <c r="X188" s="2">
        <v>1621.08</v>
      </c>
      <c r="Y188" s="2">
        <v>70.89</v>
      </c>
      <c r="Z188" s="2">
        <v>71.61</v>
      </c>
      <c r="AA188" s="1">
        <v>-10</v>
      </c>
      <c r="AB188" s="1">
        <v>10</v>
      </c>
      <c r="AD188" s="6">
        <f>Modell_vol30_Hotelling_table[[#This Row],[wage 1]]/AE182-1</f>
        <v>-2.1536252692032631E-3</v>
      </c>
      <c r="AF188" s="6">
        <f>Modell_vol30_Hotelling_table[[#This Row],[wage 2]]/AG182-1</f>
        <v>9.8147051357984072E-3</v>
      </c>
      <c r="AH188" s="23">
        <f>Modell_vol30_Hotelling_table[[#This Row],[base-market-price]]-Modell_vol30_Hotelling_table[[#This Row],[wage 1]]</f>
        <v>79.11</v>
      </c>
      <c r="AI188" s="23">
        <f>Modell_vol30_Hotelling_table[[#This Row],[travel-cost-M]]*(40+((20-Modell_vol30_Hotelling_table[[#This Row],[xcor 1]])-(Modell_vol30_Hotelling_table[[#This Row],[xcor 2]]+20))/3)</f>
        <v>80</v>
      </c>
      <c r="AK188" s="6">
        <f t="shared" si="4"/>
        <v>-1.1125000000000052E-2</v>
      </c>
      <c r="AL188" s="23">
        <f>Modell_vol30_Hotelling_table[[#This Row],[base-market-price]]-Modell_vol30_Hotelling_table[[#This Row],[wage 2]]</f>
        <v>78.39</v>
      </c>
      <c r="AM188" s="23">
        <f>Modell_vol30_Hotelling_table[[#This Row],[travel-cost-M]]*(40-((20-Modell_vol30_Hotelling_table[[#This Row],[xcor 1]])-(Modell_vol30_Hotelling_table[[#This Row],[xcor 2]]+20))/3)</f>
        <v>80</v>
      </c>
      <c r="AO188" s="6">
        <f t="shared" si="5"/>
        <v>-2.0124999999999948E-2</v>
      </c>
    </row>
    <row r="189" spans="1:41" x14ac:dyDescent="0.25">
      <c r="A189" s="1">
        <v>188</v>
      </c>
      <c r="B189" s="2" t="s">
        <v>21</v>
      </c>
      <c r="C189" s="2" t="s">
        <v>22</v>
      </c>
      <c r="D189" s="2" t="s">
        <v>23</v>
      </c>
      <c r="E189" s="2" t="s">
        <v>27</v>
      </c>
      <c r="F189" s="2" t="s">
        <v>25</v>
      </c>
      <c r="G189" s="1" t="b">
        <v>0</v>
      </c>
      <c r="H189" s="1" t="b">
        <v>0</v>
      </c>
      <c r="I189" s="1" t="b">
        <v>0</v>
      </c>
      <c r="J189" s="1" t="b">
        <v>0</v>
      </c>
      <c r="K189" s="1" t="b">
        <v>0</v>
      </c>
      <c r="L189" s="1">
        <v>150</v>
      </c>
      <c r="M189" s="1">
        <v>2</v>
      </c>
      <c r="N189" s="1">
        <v>0</v>
      </c>
      <c r="O189" s="1">
        <v>2</v>
      </c>
      <c r="P189" s="1">
        <v>0</v>
      </c>
      <c r="Q189" s="1">
        <v>100</v>
      </c>
      <c r="R189" s="1">
        <v>0</v>
      </c>
      <c r="S189" s="1">
        <v>1</v>
      </c>
      <c r="T189" s="1">
        <v>0</v>
      </c>
      <c r="U189" s="1" t="b">
        <v>0</v>
      </c>
      <c r="V189" s="1">
        <v>251</v>
      </c>
      <c r="W189" s="2">
        <v>1641.72</v>
      </c>
      <c r="X189" s="2">
        <v>1637.88</v>
      </c>
      <c r="Y189" s="2">
        <v>69.88</v>
      </c>
      <c r="Z189" s="2">
        <v>70.08</v>
      </c>
      <c r="AA189" s="1">
        <v>-10</v>
      </c>
      <c r="AB189" s="1">
        <v>10</v>
      </c>
      <c r="AD189" s="6">
        <f>Modell_vol30_Hotelling_table[[#This Row],[wage 1]]/AE182-1</f>
        <v>-1.6370367242374506E-2</v>
      </c>
      <c r="AF189" s="6">
        <f>Modell_vol30_Hotelling_table[[#This Row],[wage 2]]/AG182-1</f>
        <v>-1.1760724257551258E-2</v>
      </c>
      <c r="AH189" s="23">
        <f>Modell_vol30_Hotelling_table[[#This Row],[base-market-price]]-Modell_vol30_Hotelling_table[[#This Row],[wage 1]]</f>
        <v>80.12</v>
      </c>
      <c r="AI189" s="23">
        <f>Modell_vol30_Hotelling_table[[#This Row],[travel-cost-M]]*(40+((20-Modell_vol30_Hotelling_table[[#This Row],[xcor 1]])-(Modell_vol30_Hotelling_table[[#This Row],[xcor 2]]+20))/3)</f>
        <v>80</v>
      </c>
      <c r="AK189" s="6">
        <f t="shared" si="4"/>
        <v>1.5000000000000568E-3</v>
      </c>
      <c r="AL189" s="23">
        <f>Modell_vol30_Hotelling_table[[#This Row],[base-market-price]]-Modell_vol30_Hotelling_table[[#This Row],[wage 2]]</f>
        <v>79.92</v>
      </c>
      <c r="AM189" s="23">
        <f>Modell_vol30_Hotelling_table[[#This Row],[travel-cost-M]]*(40-((20-Modell_vol30_Hotelling_table[[#This Row],[xcor 1]])-(Modell_vol30_Hotelling_table[[#This Row],[xcor 2]]+20))/3)</f>
        <v>80</v>
      </c>
      <c r="AO189" s="6">
        <f t="shared" si="5"/>
        <v>-1.0000000000000009E-3</v>
      </c>
    </row>
    <row r="190" spans="1:41" x14ac:dyDescent="0.25">
      <c r="A190" s="1">
        <v>189</v>
      </c>
      <c r="B190" s="2" t="s">
        <v>21</v>
      </c>
      <c r="C190" s="2" t="s">
        <v>22</v>
      </c>
      <c r="D190" s="2" t="s">
        <v>23</v>
      </c>
      <c r="E190" s="2" t="s">
        <v>27</v>
      </c>
      <c r="F190" s="2" t="s">
        <v>25</v>
      </c>
      <c r="G190" s="1" t="b">
        <v>0</v>
      </c>
      <c r="H190" s="1" t="b">
        <v>0</v>
      </c>
      <c r="I190" s="1" t="b">
        <v>0</v>
      </c>
      <c r="J190" s="1" t="b">
        <v>0</v>
      </c>
      <c r="K190" s="1" t="b">
        <v>0</v>
      </c>
      <c r="L190" s="1">
        <v>150</v>
      </c>
      <c r="M190" s="1">
        <v>2</v>
      </c>
      <c r="N190" s="1">
        <v>0</v>
      </c>
      <c r="O190" s="1">
        <v>2</v>
      </c>
      <c r="P190" s="1">
        <v>0</v>
      </c>
      <c r="Q190" s="1">
        <v>100</v>
      </c>
      <c r="R190" s="1">
        <v>0</v>
      </c>
      <c r="S190" s="1">
        <v>1</v>
      </c>
      <c r="T190" s="1">
        <v>0</v>
      </c>
      <c r="U190" s="1" t="b">
        <v>0</v>
      </c>
      <c r="V190" s="1">
        <v>251</v>
      </c>
      <c r="W190" s="2">
        <v>1640.99</v>
      </c>
      <c r="X190" s="2">
        <v>1618.35</v>
      </c>
      <c r="Y190" s="2">
        <v>70.73</v>
      </c>
      <c r="Z190" s="2">
        <v>70.180000000000007</v>
      </c>
      <c r="AA190" s="1">
        <v>-10</v>
      </c>
      <c r="AB190" s="1">
        <v>10</v>
      </c>
      <c r="AD190" s="6">
        <f>Modell_vol30_Hotelling_table[[#This Row],[wage 1]]/AE182-1</f>
        <v>-4.4057824134678958E-3</v>
      </c>
      <c r="AF190" s="6">
        <f>Modell_vol30_Hotelling_table[[#This Row],[wage 2]]/AG182-1</f>
        <v>-1.035056547367208E-2</v>
      </c>
      <c r="AH190" s="23">
        <f>Modell_vol30_Hotelling_table[[#This Row],[base-market-price]]-Modell_vol30_Hotelling_table[[#This Row],[wage 1]]</f>
        <v>79.27</v>
      </c>
      <c r="AI190" s="23">
        <f>Modell_vol30_Hotelling_table[[#This Row],[travel-cost-M]]*(40+((20-Modell_vol30_Hotelling_table[[#This Row],[xcor 1]])-(Modell_vol30_Hotelling_table[[#This Row],[xcor 2]]+20))/3)</f>
        <v>80</v>
      </c>
      <c r="AK190" s="6">
        <f t="shared" si="4"/>
        <v>-9.1250000000000497E-3</v>
      </c>
      <c r="AL190" s="23">
        <f>Modell_vol30_Hotelling_table[[#This Row],[base-market-price]]-Modell_vol30_Hotelling_table[[#This Row],[wage 2]]</f>
        <v>79.819999999999993</v>
      </c>
      <c r="AM190" s="23">
        <f>Modell_vol30_Hotelling_table[[#This Row],[travel-cost-M]]*(40-((20-Modell_vol30_Hotelling_table[[#This Row],[xcor 1]])-(Modell_vol30_Hotelling_table[[#This Row],[xcor 2]]+20))/3)</f>
        <v>80</v>
      </c>
      <c r="AO190" s="6">
        <f t="shared" si="5"/>
        <v>-2.2500000000000853E-3</v>
      </c>
    </row>
    <row r="191" spans="1:41" x14ac:dyDescent="0.25">
      <c r="A191" s="1">
        <v>190</v>
      </c>
      <c r="B191" s="2" t="s">
        <v>21</v>
      </c>
      <c r="C191" s="2" t="s">
        <v>22</v>
      </c>
      <c r="D191" s="2" t="s">
        <v>23</v>
      </c>
      <c r="E191" s="2" t="s">
        <v>27</v>
      </c>
      <c r="F191" s="2" t="s">
        <v>25</v>
      </c>
      <c r="G191" s="1" t="b">
        <v>0</v>
      </c>
      <c r="H191" s="1" t="b">
        <v>0</v>
      </c>
      <c r="I191" s="1" t="b">
        <v>0</v>
      </c>
      <c r="J191" s="1" t="b">
        <v>0</v>
      </c>
      <c r="K191" s="1" t="b">
        <v>0</v>
      </c>
      <c r="L191" s="1">
        <v>150</v>
      </c>
      <c r="M191" s="1">
        <v>2</v>
      </c>
      <c r="N191" s="1">
        <v>0</v>
      </c>
      <c r="O191" s="1">
        <v>2</v>
      </c>
      <c r="P191" s="1">
        <v>0</v>
      </c>
      <c r="Q191" s="1">
        <v>100</v>
      </c>
      <c r="R191" s="1">
        <v>0</v>
      </c>
      <c r="S191" s="1">
        <v>1</v>
      </c>
      <c r="T191" s="1">
        <v>0</v>
      </c>
      <c r="U191" s="1" t="b">
        <v>0</v>
      </c>
      <c r="V191" s="1">
        <v>251</v>
      </c>
      <c r="W191" s="2">
        <v>1605.24</v>
      </c>
      <c r="X191" s="2">
        <v>1611.97</v>
      </c>
      <c r="Y191" s="2">
        <v>71.44</v>
      </c>
      <c r="Z191" s="2">
        <v>71.55</v>
      </c>
      <c r="AA191" s="1">
        <v>10</v>
      </c>
      <c r="AB191" s="1">
        <v>-10</v>
      </c>
      <c r="AD191" s="6">
        <f>Modell_vol30_Hotelling_table[[#This Row],[wage 1]]/AE182-1</f>
        <v>5.5881649142066614E-3</v>
      </c>
      <c r="AF191" s="6">
        <f>Modell_vol30_Hotelling_table[[#This Row],[wage 2]]/AG182-1</f>
        <v>8.9686098654711E-3</v>
      </c>
      <c r="AH191" s="23">
        <f>Modell_vol30_Hotelling_table[[#This Row],[base-market-price]]-Modell_vol30_Hotelling_table[[#This Row],[wage 1]]</f>
        <v>78.56</v>
      </c>
      <c r="AI191" s="23">
        <f>Modell_vol30_Hotelling_table[[#This Row],[travel-cost-M]]*(40+((20-Modell_vol30_Hotelling_table[[#This Row],[xcor 1]])-(Modell_vol30_Hotelling_table[[#This Row],[xcor 2]]+20))/3)</f>
        <v>80</v>
      </c>
      <c r="AK191" s="6">
        <f t="shared" si="4"/>
        <v>-1.8000000000000016E-2</v>
      </c>
      <c r="AL191" s="23">
        <f>Modell_vol30_Hotelling_table[[#This Row],[base-market-price]]-Modell_vol30_Hotelling_table[[#This Row],[wage 2]]</f>
        <v>78.45</v>
      </c>
      <c r="AM191" s="23">
        <f>Modell_vol30_Hotelling_table[[#This Row],[travel-cost-M]]*(40-((20-Modell_vol30_Hotelling_table[[#This Row],[xcor 1]])-(Modell_vol30_Hotelling_table[[#This Row],[xcor 2]]+20))/3)</f>
        <v>80</v>
      </c>
      <c r="AO191" s="6">
        <f t="shared" si="5"/>
        <v>-1.937499999999992E-2</v>
      </c>
    </row>
    <row r="192" spans="1:41" x14ac:dyDescent="0.25">
      <c r="A192" s="3">
        <v>191</v>
      </c>
      <c r="B192" s="4" t="s">
        <v>21</v>
      </c>
      <c r="C192" s="4" t="s">
        <v>22</v>
      </c>
      <c r="D192" s="4" t="s">
        <v>23</v>
      </c>
      <c r="E192" s="4" t="s">
        <v>27</v>
      </c>
      <c r="F192" s="4" t="s">
        <v>25</v>
      </c>
      <c r="G192" s="3" t="b">
        <v>0</v>
      </c>
      <c r="H192" s="3" t="b">
        <v>0</v>
      </c>
      <c r="I192" s="3" t="b">
        <v>0</v>
      </c>
      <c r="J192" s="3" t="b">
        <v>0</v>
      </c>
      <c r="K192" s="3" t="b">
        <v>0</v>
      </c>
      <c r="L192" s="3">
        <v>150</v>
      </c>
      <c r="M192" s="3">
        <v>2</v>
      </c>
      <c r="N192" s="3">
        <v>0</v>
      </c>
      <c r="O192" s="3">
        <v>2</v>
      </c>
      <c r="P192" s="3">
        <v>0</v>
      </c>
      <c r="Q192" s="3">
        <v>200</v>
      </c>
      <c r="R192" s="3">
        <v>0</v>
      </c>
      <c r="S192" s="3">
        <v>1</v>
      </c>
      <c r="T192" s="3">
        <v>0</v>
      </c>
      <c r="U192" s="3" t="b">
        <v>0</v>
      </c>
      <c r="V192" s="3">
        <v>251</v>
      </c>
      <c r="W192" s="5">
        <v>1608.94</v>
      </c>
      <c r="X192" s="4">
        <v>1609.44</v>
      </c>
      <c r="Y192" s="4">
        <v>71.510000000000005</v>
      </c>
      <c r="Z192" s="4">
        <v>71.41</v>
      </c>
      <c r="AA192" s="3">
        <v>10</v>
      </c>
      <c r="AB192" s="3">
        <v>-10</v>
      </c>
      <c r="AD192" s="6">
        <f>Modell_vol30_Hotelling_table[[#This Row],[wage 1]]/AE192-1</f>
        <v>3.733647745775448E-3</v>
      </c>
      <c r="AE192">
        <f>AVERAGE(Y192:Y201)</f>
        <v>71.243999999999986</v>
      </c>
      <c r="AF192" s="6">
        <f>Modell_vol30_Hotelling_table[[#This Row],[wage 2]]/AG192-1</f>
        <v>6.2565172054223073E-3</v>
      </c>
      <c r="AG192">
        <f>AVERAGE(Z192:Z201)</f>
        <v>70.965999999999994</v>
      </c>
      <c r="AH192" s="23">
        <f>Modell_vol30_Hotelling_table[[#This Row],[base-market-price]]-Modell_vol30_Hotelling_table[[#This Row],[wage 1]]</f>
        <v>78.489999999999995</v>
      </c>
      <c r="AI192" s="23">
        <f>Modell_vol30_Hotelling_table[[#This Row],[travel-cost-M]]*(40+((20-Modell_vol30_Hotelling_table[[#This Row],[xcor 1]])-(Modell_vol30_Hotelling_table[[#This Row],[xcor 2]]+20))/3)</f>
        <v>80</v>
      </c>
      <c r="AJ192">
        <f>AVERAGE(AH192:AH201)</f>
        <v>78.756000000000014</v>
      </c>
      <c r="AK192" s="6">
        <f t="shared" si="4"/>
        <v>-1.8875000000000086E-2</v>
      </c>
      <c r="AL192" s="23">
        <f>Modell_vol30_Hotelling_table[[#This Row],[base-market-price]]-Modell_vol30_Hotelling_table[[#This Row],[wage 2]]</f>
        <v>78.59</v>
      </c>
      <c r="AM192" s="23">
        <f>Modell_vol30_Hotelling_table[[#This Row],[travel-cost-M]]*(40-((20-Modell_vol30_Hotelling_table[[#This Row],[xcor 1]])-(Modell_vol30_Hotelling_table[[#This Row],[xcor 2]]+20))/3)</f>
        <v>80</v>
      </c>
      <c r="AN192">
        <f>AVERAGE(AL192:AL201)</f>
        <v>79.034000000000006</v>
      </c>
      <c r="AO192" s="6">
        <f t="shared" si="5"/>
        <v>-1.7625000000000002E-2</v>
      </c>
    </row>
    <row r="193" spans="1:41" x14ac:dyDescent="0.25">
      <c r="A193" s="3">
        <v>192</v>
      </c>
      <c r="B193" s="4" t="s">
        <v>21</v>
      </c>
      <c r="C193" s="4" t="s">
        <v>22</v>
      </c>
      <c r="D193" s="4" t="s">
        <v>23</v>
      </c>
      <c r="E193" s="4" t="s">
        <v>27</v>
      </c>
      <c r="F193" s="4" t="s">
        <v>25</v>
      </c>
      <c r="G193" s="3" t="b">
        <v>0</v>
      </c>
      <c r="H193" s="3" t="b">
        <v>0</v>
      </c>
      <c r="I193" s="3" t="b">
        <v>0</v>
      </c>
      <c r="J193" s="3" t="b">
        <v>0</v>
      </c>
      <c r="K193" s="3" t="b">
        <v>0</v>
      </c>
      <c r="L193" s="3">
        <v>150</v>
      </c>
      <c r="M193" s="3">
        <v>2</v>
      </c>
      <c r="N193" s="3">
        <v>0</v>
      </c>
      <c r="O193" s="3">
        <v>2</v>
      </c>
      <c r="P193" s="3">
        <v>0</v>
      </c>
      <c r="Q193" s="3">
        <v>200</v>
      </c>
      <c r="R193" s="3">
        <v>0</v>
      </c>
      <c r="S193" s="3">
        <v>1</v>
      </c>
      <c r="T193" s="3">
        <v>0</v>
      </c>
      <c r="U193" s="3" t="b">
        <v>0</v>
      </c>
      <c r="V193" s="3">
        <v>251</v>
      </c>
      <c r="W193" s="4">
        <v>1612.79</v>
      </c>
      <c r="X193" s="4">
        <v>1618.02</v>
      </c>
      <c r="Y193" s="4">
        <v>71.290000000000006</v>
      </c>
      <c r="Z193" s="4">
        <v>71.05</v>
      </c>
      <c r="AA193" s="3">
        <v>10</v>
      </c>
      <c r="AB193" s="3">
        <v>-10</v>
      </c>
      <c r="AD193" s="6">
        <f>Modell_vol30_Hotelling_table[[#This Row],[wage 1]]/AE192-1</f>
        <v>6.4566840716451246E-4</v>
      </c>
      <c r="AF193" s="6">
        <f>Modell_vol30_Hotelling_table[[#This Row],[wage 2]]/AG192-1</f>
        <v>1.1836654172421301E-3</v>
      </c>
      <c r="AH193" s="23">
        <f>Modell_vol30_Hotelling_table[[#This Row],[base-market-price]]-Modell_vol30_Hotelling_table[[#This Row],[wage 1]]</f>
        <v>78.709999999999994</v>
      </c>
      <c r="AI193" s="23">
        <f>Modell_vol30_Hotelling_table[[#This Row],[travel-cost-M]]*(40+((20-Modell_vol30_Hotelling_table[[#This Row],[xcor 1]])-(Modell_vol30_Hotelling_table[[#This Row],[xcor 2]]+20))/3)</f>
        <v>80</v>
      </c>
      <c r="AK193" s="6">
        <f t="shared" si="4"/>
        <v>-1.6125000000000056E-2</v>
      </c>
      <c r="AL193" s="23">
        <f>Modell_vol30_Hotelling_table[[#This Row],[base-market-price]]-Modell_vol30_Hotelling_table[[#This Row],[wage 2]]</f>
        <v>78.95</v>
      </c>
      <c r="AM193" s="23">
        <f>Modell_vol30_Hotelling_table[[#This Row],[travel-cost-M]]*(40-((20-Modell_vol30_Hotelling_table[[#This Row],[xcor 1]])-(Modell_vol30_Hotelling_table[[#This Row],[xcor 2]]+20))/3)</f>
        <v>80</v>
      </c>
      <c r="AO193" s="6">
        <f t="shared" si="5"/>
        <v>-1.3124999999999942E-2</v>
      </c>
    </row>
    <row r="194" spans="1:41" x14ac:dyDescent="0.25">
      <c r="A194" s="3">
        <v>193</v>
      </c>
      <c r="B194" s="4" t="s">
        <v>21</v>
      </c>
      <c r="C194" s="4" t="s">
        <v>22</v>
      </c>
      <c r="D194" s="4" t="s">
        <v>23</v>
      </c>
      <c r="E194" s="4" t="s">
        <v>27</v>
      </c>
      <c r="F194" s="4" t="s">
        <v>25</v>
      </c>
      <c r="G194" s="3" t="b">
        <v>0</v>
      </c>
      <c r="H194" s="3" t="b">
        <v>0</v>
      </c>
      <c r="I194" s="3" t="b">
        <v>0</v>
      </c>
      <c r="J194" s="3" t="b">
        <v>0</v>
      </c>
      <c r="K194" s="3" t="b">
        <v>0</v>
      </c>
      <c r="L194" s="3">
        <v>150</v>
      </c>
      <c r="M194" s="3">
        <v>2</v>
      </c>
      <c r="N194" s="3">
        <v>0</v>
      </c>
      <c r="O194" s="3">
        <v>2</v>
      </c>
      <c r="P194" s="3">
        <v>0</v>
      </c>
      <c r="Q194" s="3">
        <v>200</v>
      </c>
      <c r="R194" s="3">
        <v>0</v>
      </c>
      <c r="S194" s="3">
        <v>1</v>
      </c>
      <c r="T194" s="3">
        <v>0</v>
      </c>
      <c r="U194" s="3" t="b">
        <v>0</v>
      </c>
      <c r="V194" s="3">
        <v>251</v>
      </c>
      <c r="W194" s="4">
        <v>1637.33</v>
      </c>
      <c r="X194" s="4">
        <v>1630.6</v>
      </c>
      <c r="Y194" s="4">
        <v>70.52</v>
      </c>
      <c r="Z194" s="4">
        <v>70</v>
      </c>
      <c r="AA194" s="3">
        <v>10</v>
      </c>
      <c r="AB194" s="3">
        <v>-10</v>
      </c>
      <c r="AD194" s="6">
        <f>Modell_vol30_Hotelling_table[[#This Row],[wage 1]]/AE192-1</f>
        <v>-1.0162259277974095E-2</v>
      </c>
      <c r="AF194" s="6">
        <f>Modell_vol30_Hotelling_table[[#This Row],[wage 2]]/AG192-1</f>
        <v>-1.3612152298283609E-2</v>
      </c>
      <c r="AH194" s="23">
        <f>Modell_vol30_Hotelling_table[[#This Row],[base-market-price]]-Modell_vol30_Hotelling_table[[#This Row],[wage 1]]</f>
        <v>79.48</v>
      </c>
      <c r="AI194" s="23">
        <f>Modell_vol30_Hotelling_table[[#This Row],[travel-cost-M]]*(40+((20-Modell_vol30_Hotelling_table[[#This Row],[xcor 1]])-(Modell_vol30_Hotelling_table[[#This Row],[xcor 2]]+20))/3)</f>
        <v>80</v>
      </c>
      <c r="AK194" s="6">
        <f t="shared" si="4"/>
        <v>-6.4999999999999503E-3</v>
      </c>
      <c r="AL194" s="23">
        <f>Modell_vol30_Hotelling_table[[#This Row],[base-market-price]]-Modell_vol30_Hotelling_table[[#This Row],[wage 2]]</f>
        <v>80</v>
      </c>
      <c r="AM194" s="23">
        <f>Modell_vol30_Hotelling_table[[#This Row],[travel-cost-M]]*(40-((20-Modell_vol30_Hotelling_table[[#This Row],[xcor 1]])-(Modell_vol30_Hotelling_table[[#This Row],[xcor 2]]+20))/3)</f>
        <v>80</v>
      </c>
      <c r="AO194" s="6">
        <f t="shared" si="5"/>
        <v>0</v>
      </c>
    </row>
    <row r="195" spans="1:41" x14ac:dyDescent="0.25">
      <c r="A195" s="3">
        <v>194</v>
      </c>
      <c r="B195" s="4" t="s">
        <v>21</v>
      </c>
      <c r="C195" s="4" t="s">
        <v>22</v>
      </c>
      <c r="D195" s="4" t="s">
        <v>23</v>
      </c>
      <c r="E195" s="4" t="s">
        <v>27</v>
      </c>
      <c r="F195" s="4" t="s">
        <v>25</v>
      </c>
      <c r="G195" s="3" t="b">
        <v>0</v>
      </c>
      <c r="H195" s="3" t="b">
        <v>0</v>
      </c>
      <c r="I195" s="3" t="b">
        <v>0</v>
      </c>
      <c r="J195" s="3" t="b">
        <v>0</v>
      </c>
      <c r="K195" s="3" t="b">
        <v>0</v>
      </c>
      <c r="L195" s="3">
        <v>150</v>
      </c>
      <c r="M195" s="3">
        <v>2</v>
      </c>
      <c r="N195" s="3">
        <v>0</v>
      </c>
      <c r="O195" s="3">
        <v>2</v>
      </c>
      <c r="P195" s="3">
        <v>0</v>
      </c>
      <c r="Q195" s="3">
        <v>200</v>
      </c>
      <c r="R195" s="3">
        <v>0</v>
      </c>
      <c r="S195" s="3">
        <v>1</v>
      </c>
      <c r="T195" s="3">
        <v>0</v>
      </c>
      <c r="U195" s="3" t="b">
        <v>0</v>
      </c>
      <c r="V195" s="3">
        <v>251</v>
      </c>
      <c r="W195" s="4">
        <v>1588.52</v>
      </c>
      <c r="X195" s="4">
        <v>1595.69</v>
      </c>
      <c r="Y195" s="4">
        <v>72.08</v>
      </c>
      <c r="Z195" s="4">
        <v>72.48</v>
      </c>
      <c r="AA195" s="3">
        <v>10</v>
      </c>
      <c r="AB195" s="3">
        <v>-10</v>
      </c>
      <c r="AD195" s="6">
        <f>Modell_vol30_Hotelling_table[[#This Row],[wage 1]]/AE192-1</f>
        <v>1.1734321486721822E-2</v>
      </c>
      <c r="AF195" s="6">
        <f>Modell_vol30_Hotelling_table[[#This Row],[wage 2]]/AG192-1</f>
        <v>2.1334160020291648E-2</v>
      </c>
      <c r="AH195" s="23">
        <f>Modell_vol30_Hotelling_table[[#This Row],[base-market-price]]-Modell_vol30_Hotelling_table[[#This Row],[wage 1]]</f>
        <v>77.92</v>
      </c>
      <c r="AI195" s="23">
        <f>Modell_vol30_Hotelling_table[[#This Row],[travel-cost-M]]*(40+((20-Modell_vol30_Hotelling_table[[#This Row],[xcor 1]])-(Modell_vol30_Hotelling_table[[#This Row],[xcor 2]]+20))/3)</f>
        <v>80</v>
      </c>
      <c r="AK195" s="6">
        <f t="shared" ref="AK195:AK258" si="6">AH195/AI195-1</f>
        <v>-2.6000000000000023E-2</v>
      </c>
      <c r="AL195" s="23">
        <f>Modell_vol30_Hotelling_table[[#This Row],[base-market-price]]-Modell_vol30_Hotelling_table[[#This Row],[wage 2]]</f>
        <v>77.52</v>
      </c>
      <c r="AM195" s="23">
        <f>Modell_vol30_Hotelling_table[[#This Row],[travel-cost-M]]*(40-((20-Modell_vol30_Hotelling_table[[#This Row],[xcor 1]])-(Modell_vol30_Hotelling_table[[#This Row],[xcor 2]]+20))/3)</f>
        <v>80</v>
      </c>
      <c r="AO195" s="6">
        <f t="shared" ref="AO195:AO258" si="7">AL195/AM195-1</f>
        <v>-3.1000000000000028E-2</v>
      </c>
    </row>
    <row r="196" spans="1:41" x14ac:dyDescent="0.25">
      <c r="A196" s="3">
        <v>195</v>
      </c>
      <c r="B196" s="4" t="s">
        <v>21</v>
      </c>
      <c r="C196" s="4" t="s">
        <v>22</v>
      </c>
      <c r="D196" s="4" t="s">
        <v>23</v>
      </c>
      <c r="E196" s="4" t="s">
        <v>27</v>
      </c>
      <c r="F196" s="4" t="s">
        <v>25</v>
      </c>
      <c r="G196" s="3" t="b">
        <v>0</v>
      </c>
      <c r="H196" s="3" t="b">
        <v>0</v>
      </c>
      <c r="I196" s="3" t="b">
        <v>0</v>
      </c>
      <c r="J196" s="3" t="b">
        <v>0</v>
      </c>
      <c r="K196" s="3" t="b">
        <v>0</v>
      </c>
      <c r="L196" s="3">
        <v>150</v>
      </c>
      <c r="M196" s="3">
        <v>2</v>
      </c>
      <c r="N196" s="3">
        <v>0</v>
      </c>
      <c r="O196" s="3">
        <v>2</v>
      </c>
      <c r="P196" s="3">
        <v>0</v>
      </c>
      <c r="Q196" s="3">
        <v>200</v>
      </c>
      <c r="R196" s="3">
        <v>0</v>
      </c>
      <c r="S196" s="3">
        <v>1</v>
      </c>
      <c r="T196" s="3">
        <v>0</v>
      </c>
      <c r="U196" s="3" t="b">
        <v>0</v>
      </c>
      <c r="V196" s="3">
        <v>251</v>
      </c>
      <c r="W196" s="4">
        <v>1617.99</v>
      </c>
      <c r="X196" s="4">
        <v>1618.99</v>
      </c>
      <c r="Y196" s="4">
        <v>70.91</v>
      </c>
      <c r="Z196" s="4">
        <v>71.14</v>
      </c>
      <c r="AA196" s="3">
        <v>10</v>
      </c>
      <c r="AB196" s="3">
        <v>-10</v>
      </c>
      <c r="AD196" s="6">
        <f>Modell_vol30_Hotelling_table[[#This Row],[wage 1]]/AE192-1</f>
        <v>-4.6881140868001436E-3</v>
      </c>
      <c r="AF196" s="6">
        <f>Modell_vol30_Hotelling_table[[#This Row],[wage 2]]/AG192-1</f>
        <v>2.4518783642872855E-3</v>
      </c>
      <c r="AH196" s="23">
        <f>Modell_vol30_Hotelling_table[[#This Row],[base-market-price]]-Modell_vol30_Hotelling_table[[#This Row],[wage 1]]</f>
        <v>79.09</v>
      </c>
      <c r="AI196" s="23">
        <f>Modell_vol30_Hotelling_table[[#This Row],[travel-cost-M]]*(40+((20-Modell_vol30_Hotelling_table[[#This Row],[xcor 1]])-(Modell_vol30_Hotelling_table[[#This Row],[xcor 2]]+20))/3)</f>
        <v>80</v>
      </c>
      <c r="AK196" s="6">
        <f t="shared" si="6"/>
        <v>-1.1374999999999913E-2</v>
      </c>
      <c r="AL196" s="23">
        <f>Modell_vol30_Hotelling_table[[#This Row],[base-market-price]]-Modell_vol30_Hotelling_table[[#This Row],[wage 2]]</f>
        <v>78.86</v>
      </c>
      <c r="AM196" s="23">
        <f>Modell_vol30_Hotelling_table[[#This Row],[travel-cost-M]]*(40-((20-Modell_vol30_Hotelling_table[[#This Row],[xcor 1]])-(Modell_vol30_Hotelling_table[[#This Row],[xcor 2]]+20))/3)</f>
        <v>80</v>
      </c>
      <c r="AO196" s="6">
        <f t="shared" si="7"/>
        <v>-1.4249999999999985E-2</v>
      </c>
    </row>
    <row r="197" spans="1:41" x14ac:dyDescent="0.25">
      <c r="A197" s="3">
        <v>196</v>
      </c>
      <c r="B197" s="4" t="s">
        <v>21</v>
      </c>
      <c r="C197" s="4" t="s">
        <v>22</v>
      </c>
      <c r="D197" s="4" t="s">
        <v>23</v>
      </c>
      <c r="E197" s="4" t="s">
        <v>27</v>
      </c>
      <c r="F197" s="4" t="s">
        <v>25</v>
      </c>
      <c r="G197" s="3" t="b">
        <v>0</v>
      </c>
      <c r="H197" s="3" t="b">
        <v>0</v>
      </c>
      <c r="I197" s="3" t="b">
        <v>0</v>
      </c>
      <c r="J197" s="3" t="b">
        <v>0</v>
      </c>
      <c r="K197" s="3" t="b">
        <v>0</v>
      </c>
      <c r="L197" s="3">
        <v>150</v>
      </c>
      <c r="M197" s="3">
        <v>2</v>
      </c>
      <c r="N197" s="3">
        <v>0</v>
      </c>
      <c r="O197" s="3">
        <v>2</v>
      </c>
      <c r="P197" s="3">
        <v>0</v>
      </c>
      <c r="Q197" s="3">
        <v>200</v>
      </c>
      <c r="R197" s="3">
        <v>0</v>
      </c>
      <c r="S197" s="3">
        <v>1</v>
      </c>
      <c r="T197" s="3">
        <v>0</v>
      </c>
      <c r="U197" s="3" t="b">
        <v>0</v>
      </c>
      <c r="V197" s="3">
        <v>251</v>
      </c>
      <c r="W197" s="4">
        <v>1606.11</v>
      </c>
      <c r="X197" s="4">
        <v>1586.67</v>
      </c>
      <c r="Y197" s="4">
        <v>72.66</v>
      </c>
      <c r="Z197" s="4">
        <v>71.47</v>
      </c>
      <c r="AA197" s="3">
        <v>10</v>
      </c>
      <c r="AB197" s="3">
        <v>-10</v>
      </c>
      <c r="AD197" s="6">
        <f>Modell_vol30_Hotelling_table[[#This Row],[wage 1]]/AE192-1</f>
        <v>1.9875357924878045E-2</v>
      </c>
      <c r="AF197" s="6">
        <f>Modell_vol30_Hotelling_table[[#This Row],[wage 2]]/AG192-1</f>
        <v>7.1019925034523368E-3</v>
      </c>
      <c r="AH197" s="23">
        <f>Modell_vol30_Hotelling_table[[#This Row],[base-market-price]]-Modell_vol30_Hotelling_table[[#This Row],[wage 1]]</f>
        <v>77.34</v>
      </c>
      <c r="AI197" s="23">
        <f>Modell_vol30_Hotelling_table[[#This Row],[travel-cost-M]]*(40+((20-Modell_vol30_Hotelling_table[[#This Row],[xcor 1]])-(Modell_vol30_Hotelling_table[[#This Row],[xcor 2]]+20))/3)</f>
        <v>80</v>
      </c>
      <c r="AK197" s="6">
        <f t="shared" si="6"/>
        <v>-3.3250000000000002E-2</v>
      </c>
      <c r="AL197" s="23">
        <f>Modell_vol30_Hotelling_table[[#This Row],[base-market-price]]-Modell_vol30_Hotelling_table[[#This Row],[wage 2]]</f>
        <v>78.53</v>
      </c>
      <c r="AM197" s="23">
        <f>Modell_vol30_Hotelling_table[[#This Row],[travel-cost-M]]*(40-((20-Modell_vol30_Hotelling_table[[#This Row],[xcor 1]])-(Modell_vol30_Hotelling_table[[#This Row],[xcor 2]]+20))/3)</f>
        <v>80</v>
      </c>
      <c r="AO197" s="6">
        <f t="shared" si="7"/>
        <v>-1.837500000000003E-2</v>
      </c>
    </row>
    <row r="198" spans="1:41" x14ac:dyDescent="0.25">
      <c r="A198" s="3">
        <v>197</v>
      </c>
      <c r="B198" s="4" t="s">
        <v>21</v>
      </c>
      <c r="C198" s="4" t="s">
        <v>22</v>
      </c>
      <c r="D198" s="4" t="s">
        <v>23</v>
      </c>
      <c r="E198" s="4" t="s">
        <v>27</v>
      </c>
      <c r="F198" s="4" t="s">
        <v>25</v>
      </c>
      <c r="G198" s="3" t="b">
        <v>0</v>
      </c>
      <c r="H198" s="3" t="b">
        <v>0</v>
      </c>
      <c r="I198" s="3" t="b">
        <v>0</v>
      </c>
      <c r="J198" s="3" t="b">
        <v>0</v>
      </c>
      <c r="K198" s="3" t="b">
        <v>0</v>
      </c>
      <c r="L198" s="3">
        <v>150</v>
      </c>
      <c r="M198" s="3">
        <v>2</v>
      </c>
      <c r="N198" s="3">
        <v>0</v>
      </c>
      <c r="O198" s="3">
        <v>2</v>
      </c>
      <c r="P198" s="3">
        <v>0</v>
      </c>
      <c r="Q198" s="3">
        <v>200</v>
      </c>
      <c r="R198" s="3">
        <v>0</v>
      </c>
      <c r="S198" s="3">
        <v>1</v>
      </c>
      <c r="T198" s="3">
        <v>0</v>
      </c>
      <c r="U198" s="3" t="b">
        <v>0</v>
      </c>
      <c r="V198" s="3">
        <v>251</v>
      </c>
      <c r="W198" s="4">
        <v>1626.44</v>
      </c>
      <c r="X198" s="4">
        <v>1623.98</v>
      </c>
      <c r="Y198" s="4">
        <v>70.55</v>
      </c>
      <c r="Z198" s="4">
        <v>70.790000000000006</v>
      </c>
      <c r="AA198" s="3">
        <v>-10</v>
      </c>
      <c r="AB198" s="3">
        <v>10</v>
      </c>
      <c r="AD198" s="6">
        <f>Modell_vol30_Hotelling_table[[#This Row],[wage 1]]/AE192-1</f>
        <v>-9.741171186345321E-3</v>
      </c>
      <c r="AF198" s="6">
        <f>Modell_vol30_Hotelling_table[[#This Row],[wage 2]]/AG192-1</f>
        <v>-2.4800608742212571E-3</v>
      </c>
      <c r="AH198" s="23">
        <f>Modell_vol30_Hotelling_table[[#This Row],[base-market-price]]-Modell_vol30_Hotelling_table[[#This Row],[wage 1]]</f>
        <v>79.45</v>
      </c>
      <c r="AI198" s="23">
        <f>Modell_vol30_Hotelling_table[[#This Row],[travel-cost-M]]*(40+((20-Modell_vol30_Hotelling_table[[#This Row],[xcor 1]])-(Modell_vol30_Hotelling_table[[#This Row],[xcor 2]]+20))/3)</f>
        <v>80</v>
      </c>
      <c r="AK198" s="6">
        <f t="shared" si="6"/>
        <v>-6.8749999999999645E-3</v>
      </c>
      <c r="AL198" s="23">
        <f>Modell_vol30_Hotelling_table[[#This Row],[base-market-price]]-Modell_vol30_Hotelling_table[[#This Row],[wage 2]]</f>
        <v>79.209999999999994</v>
      </c>
      <c r="AM198" s="23">
        <f>Modell_vol30_Hotelling_table[[#This Row],[travel-cost-M]]*(40-((20-Modell_vol30_Hotelling_table[[#This Row],[xcor 1]])-(Modell_vol30_Hotelling_table[[#This Row],[xcor 2]]+20))/3)</f>
        <v>80</v>
      </c>
      <c r="AO198" s="6">
        <f t="shared" si="7"/>
        <v>-9.8750000000000782E-3</v>
      </c>
    </row>
    <row r="199" spans="1:41" x14ac:dyDescent="0.25">
      <c r="A199" s="3">
        <v>198</v>
      </c>
      <c r="B199" s="4" t="s">
        <v>21</v>
      </c>
      <c r="C199" s="4" t="s">
        <v>22</v>
      </c>
      <c r="D199" s="4" t="s">
        <v>23</v>
      </c>
      <c r="E199" s="4" t="s">
        <v>27</v>
      </c>
      <c r="F199" s="4" t="s">
        <v>25</v>
      </c>
      <c r="G199" s="3" t="b">
        <v>0</v>
      </c>
      <c r="H199" s="3" t="b">
        <v>0</v>
      </c>
      <c r="I199" s="3" t="b">
        <v>0</v>
      </c>
      <c r="J199" s="3" t="b">
        <v>0</v>
      </c>
      <c r="K199" s="3" t="b">
        <v>0</v>
      </c>
      <c r="L199" s="3">
        <v>150</v>
      </c>
      <c r="M199" s="3">
        <v>2</v>
      </c>
      <c r="N199" s="3">
        <v>0</v>
      </c>
      <c r="O199" s="3">
        <v>2</v>
      </c>
      <c r="P199" s="3">
        <v>0</v>
      </c>
      <c r="Q199" s="3">
        <v>200</v>
      </c>
      <c r="R199" s="3">
        <v>0</v>
      </c>
      <c r="S199" s="3">
        <v>1</v>
      </c>
      <c r="T199" s="3">
        <v>0</v>
      </c>
      <c r="U199" s="3" t="b">
        <v>0</v>
      </c>
      <c r="V199" s="3">
        <v>251</v>
      </c>
      <c r="W199" s="4">
        <v>1612.31</v>
      </c>
      <c r="X199" s="4">
        <v>1590.66</v>
      </c>
      <c r="Y199" s="4">
        <v>72.31</v>
      </c>
      <c r="Z199" s="4">
        <v>71.36</v>
      </c>
      <c r="AA199" s="3">
        <v>10</v>
      </c>
      <c r="AB199" s="3">
        <v>-10</v>
      </c>
      <c r="AD199" s="6">
        <f>Modell_vol30_Hotelling_table[[#This Row],[wage 1]]/AE192-1</f>
        <v>1.4962663522542385E-2</v>
      </c>
      <c r="AF199" s="6">
        <f>Modell_vol30_Hotelling_table[[#This Row],[wage 2]]/AG192-1</f>
        <v>5.5519544570641344E-3</v>
      </c>
      <c r="AH199" s="23">
        <f>Modell_vol30_Hotelling_table[[#This Row],[base-market-price]]-Modell_vol30_Hotelling_table[[#This Row],[wage 1]]</f>
        <v>77.69</v>
      </c>
      <c r="AI199" s="23">
        <f>Modell_vol30_Hotelling_table[[#This Row],[travel-cost-M]]*(40+((20-Modell_vol30_Hotelling_table[[#This Row],[xcor 1]])-(Modell_vol30_Hotelling_table[[#This Row],[xcor 2]]+20))/3)</f>
        <v>80</v>
      </c>
      <c r="AK199" s="6">
        <f t="shared" si="6"/>
        <v>-2.8874999999999984E-2</v>
      </c>
      <c r="AL199" s="23">
        <f>Modell_vol30_Hotelling_table[[#This Row],[base-market-price]]-Modell_vol30_Hotelling_table[[#This Row],[wage 2]]</f>
        <v>78.64</v>
      </c>
      <c r="AM199" s="23">
        <f>Modell_vol30_Hotelling_table[[#This Row],[travel-cost-M]]*(40-((20-Modell_vol30_Hotelling_table[[#This Row],[xcor 1]])-(Modell_vol30_Hotelling_table[[#This Row],[xcor 2]]+20))/3)</f>
        <v>80</v>
      </c>
      <c r="AO199" s="6">
        <f t="shared" si="7"/>
        <v>-1.7000000000000015E-2</v>
      </c>
    </row>
    <row r="200" spans="1:41" x14ac:dyDescent="0.25">
      <c r="A200" s="3">
        <v>199</v>
      </c>
      <c r="B200" s="4" t="s">
        <v>21</v>
      </c>
      <c r="C200" s="4" t="s">
        <v>22</v>
      </c>
      <c r="D200" s="4" t="s">
        <v>23</v>
      </c>
      <c r="E200" s="4" t="s">
        <v>27</v>
      </c>
      <c r="F200" s="4" t="s">
        <v>25</v>
      </c>
      <c r="G200" s="3" t="b">
        <v>0</v>
      </c>
      <c r="H200" s="3" t="b">
        <v>0</v>
      </c>
      <c r="I200" s="3" t="b">
        <v>0</v>
      </c>
      <c r="J200" s="3" t="b">
        <v>0</v>
      </c>
      <c r="K200" s="3" t="b">
        <v>0</v>
      </c>
      <c r="L200" s="3">
        <v>150</v>
      </c>
      <c r="M200" s="3">
        <v>2</v>
      </c>
      <c r="N200" s="3">
        <v>0</v>
      </c>
      <c r="O200" s="3">
        <v>2</v>
      </c>
      <c r="P200" s="3">
        <v>0</v>
      </c>
      <c r="Q200" s="3">
        <v>200</v>
      </c>
      <c r="R200" s="3">
        <v>0</v>
      </c>
      <c r="S200" s="3">
        <v>1</v>
      </c>
      <c r="T200" s="3">
        <v>0</v>
      </c>
      <c r="U200" s="3" t="b">
        <v>0</v>
      </c>
      <c r="V200" s="3">
        <v>325</v>
      </c>
      <c r="W200" s="4">
        <v>1630.14</v>
      </c>
      <c r="X200" s="4">
        <v>1637.87</v>
      </c>
      <c r="Y200" s="4">
        <v>70.42</v>
      </c>
      <c r="Z200" s="4">
        <v>70.09</v>
      </c>
      <c r="AA200" s="3">
        <v>-10</v>
      </c>
      <c r="AB200" s="3">
        <v>10</v>
      </c>
      <c r="AD200" s="6">
        <f>Modell_vol30_Hotelling_table[[#This Row],[wage 1]]/AE192-1</f>
        <v>-1.1565886250069934E-2</v>
      </c>
      <c r="AF200" s="6">
        <f>Modell_vol30_Hotelling_table[[#This Row],[wage 2]]/AG192-1</f>
        <v>-1.2343939351238453E-2</v>
      </c>
      <c r="AH200" s="23">
        <f>Modell_vol30_Hotelling_table[[#This Row],[base-market-price]]-Modell_vol30_Hotelling_table[[#This Row],[wage 1]]</f>
        <v>79.58</v>
      </c>
      <c r="AI200" s="23">
        <f>Modell_vol30_Hotelling_table[[#This Row],[travel-cost-M]]*(40+((20-Modell_vol30_Hotelling_table[[#This Row],[xcor 1]])-(Modell_vol30_Hotelling_table[[#This Row],[xcor 2]]+20))/3)</f>
        <v>80</v>
      </c>
      <c r="AK200" s="6">
        <f t="shared" si="6"/>
        <v>-5.2499999999999769E-3</v>
      </c>
      <c r="AL200" s="23">
        <f>Modell_vol30_Hotelling_table[[#This Row],[base-market-price]]-Modell_vol30_Hotelling_table[[#This Row],[wage 2]]</f>
        <v>79.91</v>
      </c>
      <c r="AM200" s="23">
        <f>Modell_vol30_Hotelling_table[[#This Row],[travel-cost-M]]*(40-((20-Modell_vol30_Hotelling_table[[#This Row],[xcor 1]])-(Modell_vol30_Hotelling_table[[#This Row],[xcor 2]]+20))/3)</f>
        <v>80</v>
      </c>
      <c r="AO200" s="6">
        <f t="shared" si="7"/>
        <v>-1.1250000000000426E-3</v>
      </c>
    </row>
    <row r="201" spans="1:41" x14ac:dyDescent="0.25">
      <c r="A201" s="3">
        <v>200</v>
      </c>
      <c r="B201" s="4" t="s">
        <v>21</v>
      </c>
      <c r="C201" s="4" t="s">
        <v>22</v>
      </c>
      <c r="D201" s="4" t="s">
        <v>23</v>
      </c>
      <c r="E201" s="4" t="s">
        <v>27</v>
      </c>
      <c r="F201" s="4" t="s">
        <v>25</v>
      </c>
      <c r="G201" s="3" t="b">
        <v>0</v>
      </c>
      <c r="H201" s="3" t="b">
        <v>0</v>
      </c>
      <c r="I201" s="3" t="b">
        <v>0</v>
      </c>
      <c r="J201" s="3" t="b">
        <v>0</v>
      </c>
      <c r="K201" s="3" t="b">
        <v>0</v>
      </c>
      <c r="L201" s="3">
        <v>150</v>
      </c>
      <c r="M201" s="3">
        <v>2</v>
      </c>
      <c r="N201" s="3">
        <v>0</v>
      </c>
      <c r="O201" s="3">
        <v>2</v>
      </c>
      <c r="P201" s="3">
        <v>0</v>
      </c>
      <c r="Q201" s="3">
        <v>200</v>
      </c>
      <c r="R201" s="3">
        <v>0</v>
      </c>
      <c r="S201" s="3">
        <v>1</v>
      </c>
      <c r="T201" s="3">
        <v>0</v>
      </c>
      <c r="U201" s="3" t="b">
        <v>0</v>
      </c>
      <c r="V201" s="3">
        <v>251</v>
      </c>
      <c r="W201" s="4">
        <v>1637.23</v>
      </c>
      <c r="X201" s="4">
        <v>1639.65</v>
      </c>
      <c r="Y201" s="4">
        <v>70.19</v>
      </c>
      <c r="Z201" s="4">
        <v>69.87</v>
      </c>
      <c r="AA201" s="3">
        <v>10</v>
      </c>
      <c r="AB201" s="3">
        <v>-10</v>
      </c>
      <c r="AD201" s="6">
        <f>Modell_vol30_Hotelling_table[[#This Row],[wage 1]]/AE192-1</f>
        <v>-1.4794228285890609E-2</v>
      </c>
      <c r="AF201" s="6">
        <f>Modell_vol30_Hotelling_table[[#This Row],[wage 2]]/AG192-1</f>
        <v>-1.5444015444015302E-2</v>
      </c>
      <c r="AH201" s="23">
        <f>Modell_vol30_Hotelling_table[[#This Row],[base-market-price]]-Modell_vol30_Hotelling_table[[#This Row],[wage 1]]</f>
        <v>79.81</v>
      </c>
      <c r="AI201" s="23">
        <f>Modell_vol30_Hotelling_table[[#This Row],[travel-cost-M]]*(40+((20-Modell_vol30_Hotelling_table[[#This Row],[xcor 1]])-(Modell_vol30_Hotelling_table[[#This Row],[xcor 2]]+20))/3)</f>
        <v>80</v>
      </c>
      <c r="AK201" s="6">
        <f t="shared" si="6"/>
        <v>-2.375000000000016E-3</v>
      </c>
      <c r="AL201" s="23">
        <f>Modell_vol30_Hotelling_table[[#This Row],[base-market-price]]-Modell_vol30_Hotelling_table[[#This Row],[wage 2]]</f>
        <v>80.13</v>
      </c>
      <c r="AM201" s="23">
        <f>Modell_vol30_Hotelling_table[[#This Row],[travel-cost-M]]*(40-((20-Modell_vol30_Hotelling_table[[#This Row],[xcor 1]])-(Modell_vol30_Hotelling_table[[#This Row],[xcor 2]]+20))/3)</f>
        <v>80</v>
      </c>
      <c r="AO201" s="6">
        <f t="shared" si="7"/>
        <v>1.6249999999999876E-3</v>
      </c>
    </row>
    <row r="202" spans="1:41" x14ac:dyDescent="0.25">
      <c r="A202" s="1">
        <v>201</v>
      </c>
      <c r="B202" s="2" t="s">
        <v>21</v>
      </c>
      <c r="C202" s="2" t="s">
        <v>22</v>
      </c>
      <c r="D202" s="2" t="s">
        <v>23</v>
      </c>
      <c r="E202" s="2" t="s">
        <v>27</v>
      </c>
      <c r="F202" s="2" t="s">
        <v>25</v>
      </c>
      <c r="G202" s="1" t="b">
        <v>0</v>
      </c>
      <c r="H202" s="1" t="b">
        <v>0</v>
      </c>
      <c r="I202" s="1" t="b">
        <v>0</v>
      </c>
      <c r="J202" s="1" t="b">
        <v>0</v>
      </c>
      <c r="K202" s="1" t="b">
        <v>0</v>
      </c>
      <c r="L202" s="1">
        <v>300</v>
      </c>
      <c r="M202" s="1">
        <v>2</v>
      </c>
      <c r="N202" s="1">
        <v>0</v>
      </c>
      <c r="O202" s="1">
        <v>1</v>
      </c>
      <c r="P202" s="1">
        <v>0</v>
      </c>
      <c r="Q202" s="1">
        <v>100</v>
      </c>
      <c r="R202" s="1">
        <v>0</v>
      </c>
      <c r="S202" s="1">
        <v>1</v>
      </c>
      <c r="T202" s="1">
        <v>0</v>
      </c>
      <c r="U202" s="1" t="b">
        <v>0</v>
      </c>
      <c r="V202" s="1">
        <v>251</v>
      </c>
      <c r="W202" s="2">
        <v>840.09</v>
      </c>
      <c r="X202" s="2">
        <v>840.91</v>
      </c>
      <c r="Y202" s="2">
        <v>259</v>
      </c>
      <c r="Z202" s="2">
        <v>259</v>
      </c>
      <c r="AA202" s="1">
        <v>-10</v>
      </c>
      <c r="AB202" s="1">
        <v>10</v>
      </c>
      <c r="AD202" s="6">
        <f>Modell_vol30_Hotelling_table[[#This Row],[wage 1]]/AE202-1</f>
        <v>-7.7160493827155285E-4</v>
      </c>
      <c r="AE202">
        <f>AVERAGE(Y202:Y211)</f>
        <v>259.2</v>
      </c>
      <c r="AF202" s="6">
        <f>Modell_vol30_Hotelling_table[[#This Row],[wage 2]]/AG202-1</f>
        <v>-7.7160493827155285E-4</v>
      </c>
      <c r="AG202">
        <f>AVERAGE(Z202:Z211)</f>
        <v>259.2</v>
      </c>
      <c r="AH202" s="23">
        <f>Modell_vol30_Hotelling_table[[#This Row],[base-market-price]]-Modell_vol30_Hotelling_table[[#This Row],[wage 1]]</f>
        <v>41</v>
      </c>
      <c r="AI202" s="23">
        <f>Modell_vol30_Hotelling_table[[#This Row],[travel-cost-M]]*(40+((20-Modell_vol30_Hotelling_table[[#This Row],[xcor 1]])-(Modell_vol30_Hotelling_table[[#This Row],[xcor 2]]+20))/3)</f>
        <v>40</v>
      </c>
      <c r="AJ202">
        <f>AVERAGE(AH202:AH211)</f>
        <v>40.799999999999997</v>
      </c>
      <c r="AK202" s="6">
        <f t="shared" si="6"/>
        <v>2.4999999999999911E-2</v>
      </c>
      <c r="AL202" s="23">
        <f>Modell_vol30_Hotelling_table[[#This Row],[base-market-price]]-Modell_vol30_Hotelling_table[[#This Row],[wage 2]]</f>
        <v>41</v>
      </c>
      <c r="AM202" s="23">
        <f>Modell_vol30_Hotelling_table[[#This Row],[travel-cost-M]]*(40-((20-Modell_vol30_Hotelling_table[[#This Row],[xcor 1]])-(Modell_vol30_Hotelling_table[[#This Row],[xcor 2]]+20))/3)</f>
        <v>40</v>
      </c>
      <c r="AN202">
        <f>AVERAGE(AL202:AL211)</f>
        <v>40.799999999999997</v>
      </c>
      <c r="AO202" s="6">
        <f t="shared" si="7"/>
        <v>2.4999999999999911E-2</v>
      </c>
    </row>
    <row r="203" spans="1:41" x14ac:dyDescent="0.25">
      <c r="A203" s="1">
        <v>202</v>
      </c>
      <c r="B203" s="2" t="s">
        <v>21</v>
      </c>
      <c r="C203" s="2" t="s">
        <v>22</v>
      </c>
      <c r="D203" s="2" t="s">
        <v>23</v>
      </c>
      <c r="E203" s="2" t="s">
        <v>27</v>
      </c>
      <c r="F203" s="2" t="s">
        <v>25</v>
      </c>
      <c r="G203" s="1" t="b">
        <v>0</v>
      </c>
      <c r="H203" s="1" t="b">
        <v>0</v>
      </c>
      <c r="I203" s="1" t="b">
        <v>0</v>
      </c>
      <c r="J203" s="1" t="b">
        <v>0</v>
      </c>
      <c r="K203" s="1" t="b">
        <v>0</v>
      </c>
      <c r="L203" s="1">
        <v>300</v>
      </c>
      <c r="M203" s="1">
        <v>2</v>
      </c>
      <c r="N203" s="1">
        <v>0</v>
      </c>
      <c r="O203" s="1">
        <v>1</v>
      </c>
      <c r="P203" s="1">
        <v>0</v>
      </c>
      <c r="Q203" s="1">
        <v>100</v>
      </c>
      <c r="R203" s="1">
        <v>0</v>
      </c>
      <c r="S203" s="1">
        <v>1</v>
      </c>
      <c r="T203" s="1">
        <v>0</v>
      </c>
      <c r="U203" s="1" t="b">
        <v>0</v>
      </c>
      <c r="V203" s="1">
        <v>251</v>
      </c>
      <c r="W203" s="2">
        <v>838.45</v>
      </c>
      <c r="X203" s="2">
        <v>842.55</v>
      </c>
      <c r="Y203" s="2">
        <v>259</v>
      </c>
      <c r="Z203" s="2">
        <v>259</v>
      </c>
      <c r="AA203" s="1">
        <v>10</v>
      </c>
      <c r="AB203" s="1">
        <v>-10</v>
      </c>
      <c r="AD203" s="6">
        <f>Modell_vol30_Hotelling_table[[#This Row],[wage 1]]/AE202-1</f>
        <v>-7.7160493827155285E-4</v>
      </c>
      <c r="AF203" s="6">
        <f>Modell_vol30_Hotelling_table[[#This Row],[wage 2]]/AG202-1</f>
        <v>-7.7160493827155285E-4</v>
      </c>
      <c r="AH203" s="23">
        <f>Modell_vol30_Hotelling_table[[#This Row],[base-market-price]]-Modell_vol30_Hotelling_table[[#This Row],[wage 1]]</f>
        <v>41</v>
      </c>
      <c r="AI203" s="23">
        <f>Modell_vol30_Hotelling_table[[#This Row],[travel-cost-M]]*(40+((20-Modell_vol30_Hotelling_table[[#This Row],[xcor 1]])-(Modell_vol30_Hotelling_table[[#This Row],[xcor 2]]+20))/3)</f>
        <v>40</v>
      </c>
      <c r="AK203" s="6">
        <f t="shared" si="6"/>
        <v>2.4999999999999911E-2</v>
      </c>
      <c r="AL203" s="23">
        <f>Modell_vol30_Hotelling_table[[#This Row],[base-market-price]]-Modell_vol30_Hotelling_table[[#This Row],[wage 2]]</f>
        <v>41</v>
      </c>
      <c r="AM203" s="23">
        <f>Modell_vol30_Hotelling_table[[#This Row],[travel-cost-M]]*(40-((20-Modell_vol30_Hotelling_table[[#This Row],[xcor 1]])-(Modell_vol30_Hotelling_table[[#This Row],[xcor 2]]+20))/3)</f>
        <v>40</v>
      </c>
      <c r="AO203" s="6">
        <f t="shared" si="7"/>
        <v>2.4999999999999911E-2</v>
      </c>
    </row>
    <row r="204" spans="1:41" x14ac:dyDescent="0.25">
      <c r="A204" s="1">
        <v>203</v>
      </c>
      <c r="B204" s="2" t="s">
        <v>21</v>
      </c>
      <c r="C204" s="2" t="s">
        <v>22</v>
      </c>
      <c r="D204" s="2" t="s">
        <v>23</v>
      </c>
      <c r="E204" s="2" t="s">
        <v>27</v>
      </c>
      <c r="F204" s="2" t="s">
        <v>25</v>
      </c>
      <c r="G204" s="1" t="b">
        <v>0</v>
      </c>
      <c r="H204" s="1" t="b">
        <v>0</v>
      </c>
      <c r="I204" s="1" t="b">
        <v>0</v>
      </c>
      <c r="J204" s="1" t="b">
        <v>0</v>
      </c>
      <c r="K204" s="1" t="b">
        <v>0</v>
      </c>
      <c r="L204" s="1">
        <v>300</v>
      </c>
      <c r="M204" s="1">
        <v>2</v>
      </c>
      <c r="N204" s="1">
        <v>0</v>
      </c>
      <c r="O204" s="1">
        <v>1</v>
      </c>
      <c r="P204" s="1">
        <v>0</v>
      </c>
      <c r="Q204" s="1">
        <v>100</v>
      </c>
      <c r="R204" s="1">
        <v>0</v>
      </c>
      <c r="S204" s="1">
        <v>1</v>
      </c>
      <c r="T204" s="1">
        <v>0</v>
      </c>
      <c r="U204" s="1" t="b">
        <v>0</v>
      </c>
      <c r="V204" s="1">
        <v>251</v>
      </c>
      <c r="W204" s="2">
        <v>824.8</v>
      </c>
      <c r="X204" s="2">
        <v>815.2</v>
      </c>
      <c r="Y204" s="2">
        <v>260</v>
      </c>
      <c r="Z204" s="2">
        <v>260</v>
      </c>
      <c r="AA204" s="1">
        <v>-10</v>
      </c>
      <c r="AB204" s="1">
        <v>10</v>
      </c>
      <c r="AD204" s="6">
        <f>Modell_vol30_Hotelling_table[[#This Row],[wage 1]]/AE202-1</f>
        <v>3.0864197530864335E-3</v>
      </c>
      <c r="AF204" s="6">
        <f>Modell_vol30_Hotelling_table[[#This Row],[wage 2]]/AG202-1</f>
        <v>3.0864197530864335E-3</v>
      </c>
      <c r="AH204" s="23">
        <f>Modell_vol30_Hotelling_table[[#This Row],[base-market-price]]-Modell_vol30_Hotelling_table[[#This Row],[wage 1]]</f>
        <v>40</v>
      </c>
      <c r="AI204" s="23">
        <f>Modell_vol30_Hotelling_table[[#This Row],[travel-cost-M]]*(40+((20-Modell_vol30_Hotelling_table[[#This Row],[xcor 1]])-(Modell_vol30_Hotelling_table[[#This Row],[xcor 2]]+20))/3)</f>
        <v>40</v>
      </c>
      <c r="AK204" s="6">
        <f t="shared" si="6"/>
        <v>0</v>
      </c>
      <c r="AL204" s="23">
        <f>Modell_vol30_Hotelling_table[[#This Row],[base-market-price]]-Modell_vol30_Hotelling_table[[#This Row],[wage 2]]</f>
        <v>40</v>
      </c>
      <c r="AM204" s="23">
        <f>Modell_vol30_Hotelling_table[[#This Row],[travel-cost-M]]*(40-((20-Modell_vol30_Hotelling_table[[#This Row],[xcor 1]])-(Modell_vol30_Hotelling_table[[#This Row],[xcor 2]]+20))/3)</f>
        <v>40</v>
      </c>
      <c r="AO204" s="6">
        <f t="shared" si="7"/>
        <v>0</v>
      </c>
    </row>
    <row r="205" spans="1:41" x14ac:dyDescent="0.25">
      <c r="A205" s="1">
        <v>204</v>
      </c>
      <c r="B205" s="2" t="s">
        <v>21</v>
      </c>
      <c r="C205" s="2" t="s">
        <v>22</v>
      </c>
      <c r="D205" s="2" t="s">
        <v>23</v>
      </c>
      <c r="E205" s="2" t="s">
        <v>27</v>
      </c>
      <c r="F205" s="2" t="s">
        <v>25</v>
      </c>
      <c r="G205" s="1" t="b">
        <v>0</v>
      </c>
      <c r="H205" s="1" t="b">
        <v>0</v>
      </c>
      <c r="I205" s="1" t="b">
        <v>0</v>
      </c>
      <c r="J205" s="1" t="b">
        <v>0</v>
      </c>
      <c r="K205" s="1" t="b">
        <v>0</v>
      </c>
      <c r="L205" s="1">
        <v>300</v>
      </c>
      <c r="M205" s="1">
        <v>2</v>
      </c>
      <c r="N205" s="1">
        <v>0</v>
      </c>
      <c r="O205" s="1">
        <v>1</v>
      </c>
      <c r="P205" s="1">
        <v>0</v>
      </c>
      <c r="Q205" s="1">
        <v>100</v>
      </c>
      <c r="R205" s="1">
        <v>0</v>
      </c>
      <c r="S205" s="1">
        <v>1</v>
      </c>
      <c r="T205" s="1">
        <v>0</v>
      </c>
      <c r="U205" s="1" t="b">
        <v>0</v>
      </c>
      <c r="V205" s="1">
        <v>251</v>
      </c>
      <c r="W205" s="2">
        <v>842.14</v>
      </c>
      <c r="X205" s="2">
        <v>838.86</v>
      </c>
      <c r="Y205" s="2">
        <v>259</v>
      </c>
      <c r="Z205" s="2">
        <v>259</v>
      </c>
      <c r="AA205" s="1">
        <v>-10</v>
      </c>
      <c r="AB205" s="1">
        <v>10</v>
      </c>
      <c r="AD205" s="6">
        <f>Modell_vol30_Hotelling_table[[#This Row],[wage 1]]/AE202-1</f>
        <v>-7.7160493827155285E-4</v>
      </c>
      <c r="AF205" s="6">
        <f>Modell_vol30_Hotelling_table[[#This Row],[wage 2]]/AG202-1</f>
        <v>-7.7160493827155285E-4</v>
      </c>
      <c r="AH205" s="23">
        <f>Modell_vol30_Hotelling_table[[#This Row],[base-market-price]]-Modell_vol30_Hotelling_table[[#This Row],[wage 1]]</f>
        <v>41</v>
      </c>
      <c r="AI205" s="23">
        <f>Modell_vol30_Hotelling_table[[#This Row],[travel-cost-M]]*(40+((20-Modell_vol30_Hotelling_table[[#This Row],[xcor 1]])-(Modell_vol30_Hotelling_table[[#This Row],[xcor 2]]+20))/3)</f>
        <v>40</v>
      </c>
      <c r="AK205" s="6">
        <f t="shared" si="6"/>
        <v>2.4999999999999911E-2</v>
      </c>
      <c r="AL205" s="23">
        <f>Modell_vol30_Hotelling_table[[#This Row],[base-market-price]]-Modell_vol30_Hotelling_table[[#This Row],[wage 2]]</f>
        <v>41</v>
      </c>
      <c r="AM205" s="23">
        <f>Modell_vol30_Hotelling_table[[#This Row],[travel-cost-M]]*(40-((20-Modell_vol30_Hotelling_table[[#This Row],[xcor 1]])-(Modell_vol30_Hotelling_table[[#This Row],[xcor 2]]+20))/3)</f>
        <v>40</v>
      </c>
      <c r="AO205" s="6">
        <f t="shared" si="7"/>
        <v>2.4999999999999911E-2</v>
      </c>
    </row>
    <row r="206" spans="1:41" x14ac:dyDescent="0.25">
      <c r="A206" s="1">
        <v>205</v>
      </c>
      <c r="B206" s="2" t="s">
        <v>21</v>
      </c>
      <c r="C206" s="2" t="s">
        <v>22</v>
      </c>
      <c r="D206" s="2" t="s">
        <v>23</v>
      </c>
      <c r="E206" s="2" t="s">
        <v>27</v>
      </c>
      <c r="F206" s="2" t="s">
        <v>25</v>
      </c>
      <c r="G206" s="1" t="b">
        <v>0</v>
      </c>
      <c r="H206" s="1" t="b">
        <v>0</v>
      </c>
      <c r="I206" s="1" t="b">
        <v>0</v>
      </c>
      <c r="J206" s="1" t="b">
        <v>0</v>
      </c>
      <c r="K206" s="1" t="b">
        <v>0</v>
      </c>
      <c r="L206" s="1">
        <v>300</v>
      </c>
      <c r="M206" s="1">
        <v>2</v>
      </c>
      <c r="N206" s="1">
        <v>0</v>
      </c>
      <c r="O206" s="1">
        <v>1</v>
      </c>
      <c r="P206" s="1">
        <v>0</v>
      </c>
      <c r="Q206" s="1">
        <v>100</v>
      </c>
      <c r="R206" s="1">
        <v>0</v>
      </c>
      <c r="S206" s="1">
        <v>1</v>
      </c>
      <c r="T206" s="1">
        <v>0</v>
      </c>
      <c r="U206" s="1" t="b">
        <v>0</v>
      </c>
      <c r="V206" s="1">
        <v>251</v>
      </c>
      <c r="W206" s="2">
        <v>839.27</v>
      </c>
      <c r="X206" s="2">
        <v>841.73</v>
      </c>
      <c r="Y206" s="2">
        <v>259</v>
      </c>
      <c r="Z206" s="2">
        <v>259</v>
      </c>
      <c r="AA206" s="1">
        <v>-10</v>
      </c>
      <c r="AB206" s="1">
        <v>10</v>
      </c>
      <c r="AD206" s="6">
        <f>Modell_vol30_Hotelling_table[[#This Row],[wage 1]]/AE202-1</f>
        <v>-7.7160493827155285E-4</v>
      </c>
      <c r="AF206" s="6">
        <f>Modell_vol30_Hotelling_table[[#This Row],[wage 2]]/AG202-1</f>
        <v>-7.7160493827155285E-4</v>
      </c>
      <c r="AH206" s="23">
        <f>Modell_vol30_Hotelling_table[[#This Row],[base-market-price]]-Modell_vol30_Hotelling_table[[#This Row],[wage 1]]</f>
        <v>41</v>
      </c>
      <c r="AI206" s="23">
        <f>Modell_vol30_Hotelling_table[[#This Row],[travel-cost-M]]*(40+((20-Modell_vol30_Hotelling_table[[#This Row],[xcor 1]])-(Modell_vol30_Hotelling_table[[#This Row],[xcor 2]]+20))/3)</f>
        <v>40</v>
      </c>
      <c r="AK206" s="6">
        <f t="shared" si="6"/>
        <v>2.4999999999999911E-2</v>
      </c>
      <c r="AL206" s="23">
        <f>Modell_vol30_Hotelling_table[[#This Row],[base-market-price]]-Modell_vol30_Hotelling_table[[#This Row],[wage 2]]</f>
        <v>41</v>
      </c>
      <c r="AM206" s="23">
        <f>Modell_vol30_Hotelling_table[[#This Row],[travel-cost-M]]*(40-((20-Modell_vol30_Hotelling_table[[#This Row],[xcor 1]])-(Modell_vol30_Hotelling_table[[#This Row],[xcor 2]]+20))/3)</f>
        <v>40</v>
      </c>
      <c r="AO206" s="6">
        <f t="shared" si="7"/>
        <v>2.4999999999999911E-2</v>
      </c>
    </row>
    <row r="207" spans="1:41" x14ac:dyDescent="0.25">
      <c r="A207" s="1">
        <v>206</v>
      </c>
      <c r="B207" s="2" t="s">
        <v>21</v>
      </c>
      <c r="C207" s="2" t="s">
        <v>22</v>
      </c>
      <c r="D207" s="2" t="s">
        <v>23</v>
      </c>
      <c r="E207" s="2" t="s">
        <v>27</v>
      </c>
      <c r="F207" s="2" t="s">
        <v>25</v>
      </c>
      <c r="G207" s="1" t="b">
        <v>0</v>
      </c>
      <c r="H207" s="1" t="b">
        <v>0</v>
      </c>
      <c r="I207" s="1" t="b">
        <v>0</v>
      </c>
      <c r="J207" s="1" t="b">
        <v>0</v>
      </c>
      <c r="K207" s="1" t="b">
        <v>0</v>
      </c>
      <c r="L207" s="1">
        <v>300</v>
      </c>
      <c r="M207" s="1">
        <v>2</v>
      </c>
      <c r="N207" s="1">
        <v>0</v>
      </c>
      <c r="O207" s="1">
        <v>1</v>
      </c>
      <c r="P207" s="1">
        <v>0</v>
      </c>
      <c r="Q207" s="1">
        <v>100</v>
      </c>
      <c r="R207" s="1">
        <v>0</v>
      </c>
      <c r="S207" s="1">
        <v>1</v>
      </c>
      <c r="T207" s="1">
        <v>0</v>
      </c>
      <c r="U207" s="1" t="b">
        <v>0</v>
      </c>
      <c r="V207" s="1">
        <v>251</v>
      </c>
      <c r="W207" s="2">
        <v>820</v>
      </c>
      <c r="X207" s="2">
        <v>820</v>
      </c>
      <c r="Y207" s="2">
        <v>260</v>
      </c>
      <c r="Z207" s="2">
        <v>260</v>
      </c>
      <c r="AA207" s="1">
        <v>-10</v>
      </c>
      <c r="AB207" s="1">
        <v>10</v>
      </c>
      <c r="AD207" s="6">
        <f>Modell_vol30_Hotelling_table[[#This Row],[wage 1]]/AE202-1</f>
        <v>3.0864197530864335E-3</v>
      </c>
      <c r="AF207" s="6">
        <f>Modell_vol30_Hotelling_table[[#This Row],[wage 2]]/AG202-1</f>
        <v>3.0864197530864335E-3</v>
      </c>
      <c r="AH207" s="23">
        <f>Modell_vol30_Hotelling_table[[#This Row],[base-market-price]]-Modell_vol30_Hotelling_table[[#This Row],[wage 1]]</f>
        <v>40</v>
      </c>
      <c r="AI207" s="23">
        <f>Modell_vol30_Hotelling_table[[#This Row],[travel-cost-M]]*(40+((20-Modell_vol30_Hotelling_table[[#This Row],[xcor 1]])-(Modell_vol30_Hotelling_table[[#This Row],[xcor 2]]+20))/3)</f>
        <v>40</v>
      </c>
      <c r="AK207" s="6">
        <f t="shared" si="6"/>
        <v>0</v>
      </c>
      <c r="AL207" s="23">
        <f>Modell_vol30_Hotelling_table[[#This Row],[base-market-price]]-Modell_vol30_Hotelling_table[[#This Row],[wage 2]]</f>
        <v>40</v>
      </c>
      <c r="AM207" s="23">
        <f>Modell_vol30_Hotelling_table[[#This Row],[travel-cost-M]]*(40-((20-Modell_vol30_Hotelling_table[[#This Row],[xcor 1]])-(Modell_vol30_Hotelling_table[[#This Row],[xcor 2]]+20))/3)</f>
        <v>40</v>
      </c>
      <c r="AO207" s="6">
        <f t="shared" si="7"/>
        <v>0</v>
      </c>
    </row>
    <row r="208" spans="1:41" x14ac:dyDescent="0.25">
      <c r="A208" s="1">
        <v>207</v>
      </c>
      <c r="B208" s="2" t="s">
        <v>21</v>
      </c>
      <c r="C208" s="2" t="s">
        <v>22</v>
      </c>
      <c r="D208" s="2" t="s">
        <v>23</v>
      </c>
      <c r="E208" s="2" t="s">
        <v>27</v>
      </c>
      <c r="F208" s="2" t="s">
        <v>25</v>
      </c>
      <c r="G208" s="1" t="b">
        <v>0</v>
      </c>
      <c r="H208" s="1" t="b">
        <v>0</v>
      </c>
      <c r="I208" s="1" t="b">
        <v>0</v>
      </c>
      <c r="J208" s="1" t="b">
        <v>0</v>
      </c>
      <c r="K208" s="1" t="b">
        <v>0</v>
      </c>
      <c r="L208" s="1">
        <v>300</v>
      </c>
      <c r="M208" s="1">
        <v>2</v>
      </c>
      <c r="N208" s="1">
        <v>0</v>
      </c>
      <c r="O208" s="1">
        <v>1</v>
      </c>
      <c r="P208" s="1">
        <v>0</v>
      </c>
      <c r="Q208" s="1">
        <v>100</v>
      </c>
      <c r="R208" s="1">
        <v>0</v>
      </c>
      <c r="S208" s="1">
        <v>1</v>
      </c>
      <c r="T208" s="1">
        <v>0</v>
      </c>
      <c r="U208" s="1" t="b">
        <v>0</v>
      </c>
      <c r="V208" s="1">
        <v>251</v>
      </c>
      <c r="W208" s="2">
        <v>835.99</v>
      </c>
      <c r="X208" s="2">
        <v>845.01</v>
      </c>
      <c r="Y208" s="2">
        <v>259</v>
      </c>
      <c r="Z208" s="2">
        <v>259</v>
      </c>
      <c r="AA208" s="1">
        <v>-10</v>
      </c>
      <c r="AB208" s="1">
        <v>10</v>
      </c>
      <c r="AD208" s="6">
        <f>Modell_vol30_Hotelling_table[[#This Row],[wage 1]]/AE202-1</f>
        <v>-7.7160493827155285E-4</v>
      </c>
      <c r="AF208" s="6">
        <f>Modell_vol30_Hotelling_table[[#This Row],[wage 2]]/AG202-1</f>
        <v>-7.7160493827155285E-4</v>
      </c>
      <c r="AH208" s="23">
        <f>Modell_vol30_Hotelling_table[[#This Row],[base-market-price]]-Modell_vol30_Hotelling_table[[#This Row],[wage 1]]</f>
        <v>41</v>
      </c>
      <c r="AI208" s="23">
        <f>Modell_vol30_Hotelling_table[[#This Row],[travel-cost-M]]*(40+((20-Modell_vol30_Hotelling_table[[#This Row],[xcor 1]])-(Modell_vol30_Hotelling_table[[#This Row],[xcor 2]]+20))/3)</f>
        <v>40</v>
      </c>
      <c r="AK208" s="6">
        <f t="shared" si="6"/>
        <v>2.4999999999999911E-2</v>
      </c>
      <c r="AL208" s="23">
        <f>Modell_vol30_Hotelling_table[[#This Row],[base-market-price]]-Modell_vol30_Hotelling_table[[#This Row],[wage 2]]</f>
        <v>41</v>
      </c>
      <c r="AM208" s="23">
        <f>Modell_vol30_Hotelling_table[[#This Row],[travel-cost-M]]*(40-((20-Modell_vol30_Hotelling_table[[#This Row],[xcor 1]])-(Modell_vol30_Hotelling_table[[#This Row],[xcor 2]]+20))/3)</f>
        <v>40</v>
      </c>
      <c r="AO208" s="6">
        <f t="shared" si="7"/>
        <v>2.4999999999999911E-2</v>
      </c>
    </row>
    <row r="209" spans="1:41" x14ac:dyDescent="0.25">
      <c r="A209" s="1">
        <v>208</v>
      </c>
      <c r="B209" s="2" t="s">
        <v>21</v>
      </c>
      <c r="C209" s="2" t="s">
        <v>22</v>
      </c>
      <c r="D209" s="2" t="s">
        <v>23</v>
      </c>
      <c r="E209" s="2" t="s">
        <v>27</v>
      </c>
      <c r="F209" s="2" t="s">
        <v>25</v>
      </c>
      <c r="G209" s="1" t="b">
        <v>0</v>
      </c>
      <c r="H209" s="1" t="b">
        <v>0</v>
      </c>
      <c r="I209" s="1" t="b">
        <v>0</v>
      </c>
      <c r="J209" s="1" t="b">
        <v>0</v>
      </c>
      <c r="K209" s="1" t="b">
        <v>0</v>
      </c>
      <c r="L209" s="1">
        <v>300</v>
      </c>
      <c r="M209" s="1">
        <v>2</v>
      </c>
      <c r="N209" s="1">
        <v>0</v>
      </c>
      <c r="O209" s="1">
        <v>1</v>
      </c>
      <c r="P209" s="1">
        <v>0</v>
      </c>
      <c r="Q209" s="1">
        <v>100</v>
      </c>
      <c r="R209" s="1">
        <v>0</v>
      </c>
      <c r="S209" s="1">
        <v>1</v>
      </c>
      <c r="T209" s="1">
        <v>0</v>
      </c>
      <c r="U209" s="1" t="b">
        <v>0</v>
      </c>
      <c r="V209" s="1">
        <v>251</v>
      </c>
      <c r="W209" s="2">
        <v>840.09</v>
      </c>
      <c r="X209" s="2">
        <v>840.91</v>
      </c>
      <c r="Y209" s="2">
        <v>259</v>
      </c>
      <c r="Z209" s="2">
        <v>259</v>
      </c>
      <c r="AA209" s="1">
        <v>10</v>
      </c>
      <c r="AB209" s="1">
        <v>-10</v>
      </c>
      <c r="AD209" s="6">
        <f>Modell_vol30_Hotelling_table[[#This Row],[wage 1]]/AE202-1</f>
        <v>-7.7160493827155285E-4</v>
      </c>
      <c r="AF209" s="6">
        <f>Modell_vol30_Hotelling_table[[#This Row],[wage 2]]/AG202-1</f>
        <v>-7.7160493827155285E-4</v>
      </c>
      <c r="AH209" s="23">
        <f>Modell_vol30_Hotelling_table[[#This Row],[base-market-price]]-Modell_vol30_Hotelling_table[[#This Row],[wage 1]]</f>
        <v>41</v>
      </c>
      <c r="AI209" s="23">
        <f>Modell_vol30_Hotelling_table[[#This Row],[travel-cost-M]]*(40+((20-Modell_vol30_Hotelling_table[[#This Row],[xcor 1]])-(Modell_vol30_Hotelling_table[[#This Row],[xcor 2]]+20))/3)</f>
        <v>40</v>
      </c>
      <c r="AK209" s="6">
        <f t="shared" si="6"/>
        <v>2.4999999999999911E-2</v>
      </c>
      <c r="AL209" s="23">
        <f>Modell_vol30_Hotelling_table[[#This Row],[base-market-price]]-Modell_vol30_Hotelling_table[[#This Row],[wage 2]]</f>
        <v>41</v>
      </c>
      <c r="AM209" s="23">
        <f>Modell_vol30_Hotelling_table[[#This Row],[travel-cost-M]]*(40-((20-Modell_vol30_Hotelling_table[[#This Row],[xcor 1]])-(Modell_vol30_Hotelling_table[[#This Row],[xcor 2]]+20))/3)</f>
        <v>40</v>
      </c>
      <c r="AO209" s="6">
        <f t="shared" si="7"/>
        <v>2.4999999999999911E-2</v>
      </c>
    </row>
    <row r="210" spans="1:41" x14ac:dyDescent="0.25">
      <c r="A210" s="1">
        <v>209</v>
      </c>
      <c r="B210" s="2" t="s">
        <v>21</v>
      </c>
      <c r="C210" s="2" t="s">
        <v>22</v>
      </c>
      <c r="D210" s="2" t="s">
        <v>23</v>
      </c>
      <c r="E210" s="2" t="s">
        <v>27</v>
      </c>
      <c r="F210" s="2" t="s">
        <v>25</v>
      </c>
      <c r="G210" s="1" t="b">
        <v>0</v>
      </c>
      <c r="H210" s="1" t="b">
        <v>0</v>
      </c>
      <c r="I210" s="1" t="b">
        <v>0</v>
      </c>
      <c r="J210" s="1" t="b">
        <v>0</v>
      </c>
      <c r="K210" s="1" t="b">
        <v>0</v>
      </c>
      <c r="L210" s="1">
        <v>300</v>
      </c>
      <c r="M210" s="1">
        <v>2</v>
      </c>
      <c r="N210" s="1">
        <v>0</v>
      </c>
      <c r="O210" s="1">
        <v>1</v>
      </c>
      <c r="P210" s="1">
        <v>0</v>
      </c>
      <c r="Q210" s="1">
        <v>100</v>
      </c>
      <c r="R210" s="1">
        <v>0</v>
      </c>
      <c r="S210" s="1">
        <v>1</v>
      </c>
      <c r="T210" s="1">
        <v>0</v>
      </c>
      <c r="U210" s="1" t="b">
        <v>0</v>
      </c>
      <c r="V210" s="1">
        <v>251</v>
      </c>
      <c r="W210" s="2">
        <v>839.68</v>
      </c>
      <c r="X210" s="2">
        <v>841.32</v>
      </c>
      <c r="Y210" s="2">
        <v>259</v>
      </c>
      <c r="Z210" s="2">
        <v>259</v>
      </c>
      <c r="AA210" s="1">
        <v>-10</v>
      </c>
      <c r="AB210" s="1">
        <v>10</v>
      </c>
      <c r="AD210" s="6">
        <f>Modell_vol30_Hotelling_table[[#This Row],[wage 1]]/AE202-1</f>
        <v>-7.7160493827155285E-4</v>
      </c>
      <c r="AF210" s="6">
        <f>Modell_vol30_Hotelling_table[[#This Row],[wage 2]]/AG202-1</f>
        <v>-7.7160493827155285E-4</v>
      </c>
      <c r="AH210" s="23">
        <f>Modell_vol30_Hotelling_table[[#This Row],[base-market-price]]-Modell_vol30_Hotelling_table[[#This Row],[wage 1]]</f>
        <v>41</v>
      </c>
      <c r="AI210" s="23">
        <f>Modell_vol30_Hotelling_table[[#This Row],[travel-cost-M]]*(40+((20-Modell_vol30_Hotelling_table[[#This Row],[xcor 1]])-(Modell_vol30_Hotelling_table[[#This Row],[xcor 2]]+20))/3)</f>
        <v>40</v>
      </c>
      <c r="AK210" s="6">
        <f t="shared" si="6"/>
        <v>2.4999999999999911E-2</v>
      </c>
      <c r="AL210" s="23">
        <f>Modell_vol30_Hotelling_table[[#This Row],[base-market-price]]-Modell_vol30_Hotelling_table[[#This Row],[wage 2]]</f>
        <v>41</v>
      </c>
      <c r="AM210" s="23">
        <f>Modell_vol30_Hotelling_table[[#This Row],[travel-cost-M]]*(40-((20-Modell_vol30_Hotelling_table[[#This Row],[xcor 1]])-(Modell_vol30_Hotelling_table[[#This Row],[xcor 2]]+20))/3)</f>
        <v>40</v>
      </c>
      <c r="AO210" s="6">
        <f t="shared" si="7"/>
        <v>2.4999999999999911E-2</v>
      </c>
    </row>
    <row r="211" spans="1:41" x14ac:dyDescent="0.25">
      <c r="A211" s="1">
        <v>210</v>
      </c>
      <c r="B211" s="2" t="s">
        <v>21</v>
      </c>
      <c r="C211" s="2" t="s">
        <v>22</v>
      </c>
      <c r="D211" s="2" t="s">
        <v>23</v>
      </c>
      <c r="E211" s="2" t="s">
        <v>27</v>
      </c>
      <c r="F211" s="2" t="s">
        <v>25</v>
      </c>
      <c r="G211" s="1" t="b">
        <v>0</v>
      </c>
      <c r="H211" s="1" t="b">
        <v>0</v>
      </c>
      <c r="I211" s="1" t="b">
        <v>0</v>
      </c>
      <c r="J211" s="1" t="b">
        <v>0</v>
      </c>
      <c r="K211" s="1" t="b">
        <v>0</v>
      </c>
      <c r="L211" s="1">
        <v>300</v>
      </c>
      <c r="M211" s="1">
        <v>2</v>
      </c>
      <c r="N211" s="1">
        <v>0</v>
      </c>
      <c r="O211" s="1">
        <v>1</v>
      </c>
      <c r="P211" s="1">
        <v>0</v>
      </c>
      <c r="Q211" s="1">
        <v>100</v>
      </c>
      <c r="R211" s="1">
        <v>0</v>
      </c>
      <c r="S211" s="1">
        <v>1</v>
      </c>
      <c r="T211" s="1">
        <v>0</v>
      </c>
      <c r="U211" s="1" t="b">
        <v>0</v>
      </c>
      <c r="V211" s="1">
        <v>251</v>
      </c>
      <c r="W211" s="2">
        <v>842.14</v>
      </c>
      <c r="X211" s="2">
        <v>838.86</v>
      </c>
      <c r="Y211" s="2">
        <v>259</v>
      </c>
      <c r="Z211" s="2">
        <v>259</v>
      </c>
      <c r="AA211" s="1">
        <v>10</v>
      </c>
      <c r="AB211" s="1">
        <v>-10</v>
      </c>
      <c r="AD211" s="6">
        <f>Modell_vol30_Hotelling_table[[#This Row],[wage 1]]/AE202-1</f>
        <v>-7.7160493827155285E-4</v>
      </c>
      <c r="AF211" s="6">
        <f>Modell_vol30_Hotelling_table[[#This Row],[wage 2]]/AG202-1</f>
        <v>-7.7160493827155285E-4</v>
      </c>
      <c r="AH211" s="23">
        <f>Modell_vol30_Hotelling_table[[#This Row],[base-market-price]]-Modell_vol30_Hotelling_table[[#This Row],[wage 1]]</f>
        <v>41</v>
      </c>
      <c r="AI211" s="23">
        <f>Modell_vol30_Hotelling_table[[#This Row],[travel-cost-M]]*(40+((20-Modell_vol30_Hotelling_table[[#This Row],[xcor 1]])-(Modell_vol30_Hotelling_table[[#This Row],[xcor 2]]+20))/3)</f>
        <v>40</v>
      </c>
      <c r="AK211" s="6">
        <f t="shared" si="6"/>
        <v>2.4999999999999911E-2</v>
      </c>
      <c r="AL211" s="23">
        <f>Modell_vol30_Hotelling_table[[#This Row],[base-market-price]]-Modell_vol30_Hotelling_table[[#This Row],[wage 2]]</f>
        <v>41</v>
      </c>
      <c r="AM211" s="23">
        <f>Modell_vol30_Hotelling_table[[#This Row],[travel-cost-M]]*(40-((20-Modell_vol30_Hotelling_table[[#This Row],[xcor 1]])-(Modell_vol30_Hotelling_table[[#This Row],[xcor 2]]+20))/3)</f>
        <v>40</v>
      </c>
      <c r="AO211" s="6">
        <f t="shared" si="7"/>
        <v>2.4999999999999911E-2</v>
      </c>
    </row>
    <row r="212" spans="1:41" x14ac:dyDescent="0.25">
      <c r="A212" s="3">
        <v>211</v>
      </c>
      <c r="B212" s="4" t="s">
        <v>21</v>
      </c>
      <c r="C212" s="4" t="s">
        <v>22</v>
      </c>
      <c r="D212" s="4" t="s">
        <v>23</v>
      </c>
      <c r="E212" s="4" t="s">
        <v>27</v>
      </c>
      <c r="F212" s="4" t="s">
        <v>25</v>
      </c>
      <c r="G212" s="3" t="b">
        <v>0</v>
      </c>
      <c r="H212" s="3" t="b">
        <v>0</v>
      </c>
      <c r="I212" s="3" t="b">
        <v>0</v>
      </c>
      <c r="J212" s="3" t="b">
        <v>0</v>
      </c>
      <c r="K212" s="3" t="b">
        <v>0</v>
      </c>
      <c r="L212" s="3">
        <v>300</v>
      </c>
      <c r="M212" s="3">
        <v>2</v>
      </c>
      <c r="N212" s="3">
        <v>0</v>
      </c>
      <c r="O212" s="3">
        <v>1</v>
      </c>
      <c r="P212" s="3">
        <v>0</v>
      </c>
      <c r="Q212" s="3">
        <v>200</v>
      </c>
      <c r="R212" s="3">
        <v>0</v>
      </c>
      <c r="S212" s="3">
        <v>1</v>
      </c>
      <c r="T212" s="3">
        <v>0</v>
      </c>
      <c r="U212" s="3" t="b">
        <v>0</v>
      </c>
      <c r="V212" s="3">
        <v>251</v>
      </c>
      <c r="W212" s="5">
        <v>818.8</v>
      </c>
      <c r="X212" s="4">
        <v>821.2</v>
      </c>
      <c r="Y212" s="4">
        <v>260</v>
      </c>
      <c r="Z212" s="4">
        <v>260</v>
      </c>
      <c r="AA212" s="3">
        <v>-10</v>
      </c>
      <c r="AB212" s="3">
        <v>10</v>
      </c>
      <c r="AD212" s="6">
        <f>Modell_vol30_Hotelling_table[[#This Row],[wage 1]]/AE212-1</f>
        <v>2.6995757809487042E-3</v>
      </c>
      <c r="AE212">
        <f>AVERAGE(Y212:Y221)</f>
        <v>259.3</v>
      </c>
      <c r="AF212" s="6">
        <f>Modell_vol30_Hotelling_table[[#This Row],[wage 2]]/AG212-1</f>
        <v>2.6995757809487042E-3</v>
      </c>
      <c r="AG212">
        <f>AVERAGE(Z212:Z221)</f>
        <v>259.3</v>
      </c>
      <c r="AH212" s="23">
        <f>Modell_vol30_Hotelling_table[[#This Row],[base-market-price]]-Modell_vol30_Hotelling_table[[#This Row],[wage 1]]</f>
        <v>40</v>
      </c>
      <c r="AI212" s="23">
        <f>Modell_vol30_Hotelling_table[[#This Row],[travel-cost-M]]*(40+((20-Modell_vol30_Hotelling_table[[#This Row],[xcor 1]])-(Modell_vol30_Hotelling_table[[#This Row],[xcor 2]]+20))/3)</f>
        <v>40</v>
      </c>
      <c r="AJ212">
        <f>AVERAGE(AH212:AH221)</f>
        <v>40.700000000000003</v>
      </c>
      <c r="AK212" s="6">
        <f t="shared" si="6"/>
        <v>0</v>
      </c>
      <c r="AL212" s="23">
        <f>Modell_vol30_Hotelling_table[[#This Row],[base-market-price]]-Modell_vol30_Hotelling_table[[#This Row],[wage 2]]</f>
        <v>40</v>
      </c>
      <c r="AM212" s="23">
        <f>Modell_vol30_Hotelling_table[[#This Row],[travel-cost-M]]*(40-((20-Modell_vol30_Hotelling_table[[#This Row],[xcor 1]])-(Modell_vol30_Hotelling_table[[#This Row],[xcor 2]]+20))/3)</f>
        <v>40</v>
      </c>
      <c r="AN212">
        <f>AVERAGE(AL212:AL221)</f>
        <v>40.700000000000003</v>
      </c>
      <c r="AO212" s="6">
        <f t="shared" si="7"/>
        <v>0</v>
      </c>
    </row>
    <row r="213" spans="1:41" x14ac:dyDescent="0.25">
      <c r="A213" s="3">
        <v>212</v>
      </c>
      <c r="B213" s="4" t="s">
        <v>21</v>
      </c>
      <c r="C213" s="4" t="s">
        <v>22</v>
      </c>
      <c r="D213" s="4" t="s">
        <v>23</v>
      </c>
      <c r="E213" s="4" t="s">
        <v>27</v>
      </c>
      <c r="F213" s="4" t="s">
        <v>25</v>
      </c>
      <c r="G213" s="3" t="b">
        <v>0</v>
      </c>
      <c r="H213" s="3" t="b">
        <v>0</v>
      </c>
      <c r="I213" s="3" t="b">
        <v>0</v>
      </c>
      <c r="J213" s="3" t="b">
        <v>0</v>
      </c>
      <c r="K213" s="3" t="b">
        <v>0</v>
      </c>
      <c r="L213" s="3">
        <v>300</v>
      </c>
      <c r="M213" s="3">
        <v>2</v>
      </c>
      <c r="N213" s="3">
        <v>0</v>
      </c>
      <c r="O213" s="3">
        <v>1</v>
      </c>
      <c r="P213" s="3">
        <v>0</v>
      </c>
      <c r="Q213" s="3">
        <v>200</v>
      </c>
      <c r="R213" s="3">
        <v>0</v>
      </c>
      <c r="S213" s="3">
        <v>1</v>
      </c>
      <c r="T213" s="3">
        <v>0</v>
      </c>
      <c r="U213" s="3" t="b">
        <v>0</v>
      </c>
      <c r="V213" s="3">
        <v>251</v>
      </c>
      <c r="W213" s="4">
        <v>820</v>
      </c>
      <c r="X213" s="4">
        <v>820</v>
      </c>
      <c r="Y213" s="4">
        <v>260</v>
      </c>
      <c r="Z213" s="4">
        <v>260</v>
      </c>
      <c r="AA213" s="3">
        <v>-10</v>
      </c>
      <c r="AB213" s="3">
        <v>10</v>
      </c>
      <c r="AD213" s="6">
        <f>Modell_vol30_Hotelling_table[[#This Row],[wage 1]]/AE212-1</f>
        <v>2.6995757809487042E-3</v>
      </c>
      <c r="AF213" s="6">
        <f>Modell_vol30_Hotelling_table[[#This Row],[wage 2]]/AG212-1</f>
        <v>2.6995757809487042E-3</v>
      </c>
      <c r="AH213" s="23">
        <f>Modell_vol30_Hotelling_table[[#This Row],[base-market-price]]-Modell_vol30_Hotelling_table[[#This Row],[wage 1]]</f>
        <v>40</v>
      </c>
      <c r="AI213" s="23">
        <f>Modell_vol30_Hotelling_table[[#This Row],[travel-cost-M]]*(40+((20-Modell_vol30_Hotelling_table[[#This Row],[xcor 1]])-(Modell_vol30_Hotelling_table[[#This Row],[xcor 2]]+20))/3)</f>
        <v>40</v>
      </c>
      <c r="AK213" s="6">
        <f t="shared" si="6"/>
        <v>0</v>
      </c>
      <c r="AL213" s="23">
        <f>Modell_vol30_Hotelling_table[[#This Row],[base-market-price]]-Modell_vol30_Hotelling_table[[#This Row],[wage 2]]</f>
        <v>40</v>
      </c>
      <c r="AM213" s="23">
        <f>Modell_vol30_Hotelling_table[[#This Row],[travel-cost-M]]*(40-((20-Modell_vol30_Hotelling_table[[#This Row],[xcor 1]])-(Modell_vol30_Hotelling_table[[#This Row],[xcor 2]]+20))/3)</f>
        <v>40</v>
      </c>
      <c r="AO213" s="6">
        <f t="shared" si="7"/>
        <v>0</v>
      </c>
    </row>
    <row r="214" spans="1:41" x14ac:dyDescent="0.25">
      <c r="A214" s="3">
        <v>213</v>
      </c>
      <c r="B214" s="4" t="s">
        <v>21</v>
      </c>
      <c r="C214" s="4" t="s">
        <v>22</v>
      </c>
      <c r="D214" s="4" t="s">
        <v>23</v>
      </c>
      <c r="E214" s="4" t="s">
        <v>27</v>
      </c>
      <c r="F214" s="4" t="s">
        <v>25</v>
      </c>
      <c r="G214" s="3" t="b">
        <v>0</v>
      </c>
      <c r="H214" s="3" t="b">
        <v>0</v>
      </c>
      <c r="I214" s="3" t="b">
        <v>0</v>
      </c>
      <c r="J214" s="3" t="b">
        <v>0</v>
      </c>
      <c r="K214" s="3" t="b">
        <v>0</v>
      </c>
      <c r="L214" s="3">
        <v>300</v>
      </c>
      <c r="M214" s="3">
        <v>2</v>
      </c>
      <c r="N214" s="3">
        <v>0</v>
      </c>
      <c r="O214" s="3">
        <v>1</v>
      </c>
      <c r="P214" s="3">
        <v>0</v>
      </c>
      <c r="Q214" s="3">
        <v>200</v>
      </c>
      <c r="R214" s="3">
        <v>0</v>
      </c>
      <c r="S214" s="3">
        <v>1</v>
      </c>
      <c r="T214" s="3">
        <v>0</v>
      </c>
      <c r="U214" s="3" t="b">
        <v>0</v>
      </c>
      <c r="V214" s="3">
        <v>251</v>
      </c>
      <c r="W214" s="4">
        <v>841.73</v>
      </c>
      <c r="X214" s="4">
        <v>839.27</v>
      </c>
      <c r="Y214" s="4">
        <v>259</v>
      </c>
      <c r="Z214" s="4">
        <v>259</v>
      </c>
      <c r="AA214" s="3">
        <v>-10</v>
      </c>
      <c r="AB214" s="3">
        <v>10</v>
      </c>
      <c r="AD214" s="6">
        <f>Modell_vol30_Hotelling_table[[#This Row],[wage 1]]/AE212-1</f>
        <v>-1.1569610489781113E-3</v>
      </c>
      <c r="AF214" s="6">
        <f>Modell_vol30_Hotelling_table[[#This Row],[wage 2]]/AG212-1</f>
        <v>-1.1569610489781113E-3</v>
      </c>
      <c r="AH214" s="23">
        <f>Modell_vol30_Hotelling_table[[#This Row],[base-market-price]]-Modell_vol30_Hotelling_table[[#This Row],[wage 1]]</f>
        <v>41</v>
      </c>
      <c r="AI214" s="23">
        <f>Modell_vol30_Hotelling_table[[#This Row],[travel-cost-M]]*(40+((20-Modell_vol30_Hotelling_table[[#This Row],[xcor 1]])-(Modell_vol30_Hotelling_table[[#This Row],[xcor 2]]+20))/3)</f>
        <v>40</v>
      </c>
      <c r="AK214" s="6">
        <f t="shared" si="6"/>
        <v>2.4999999999999911E-2</v>
      </c>
      <c r="AL214" s="23">
        <f>Modell_vol30_Hotelling_table[[#This Row],[base-market-price]]-Modell_vol30_Hotelling_table[[#This Row],[wage 2]]</f>
        <v>41</v>
      </c>
      <c r="AM214" s="23">
        <f>Modell_vol30_Hotelling_table[[#This Row],[travel-cost-M]]*(40-((20-Modell_vol30_Hotelling_table[[#This Row],[xcor 1]])-(Modell_vol30_Hotelling_table[[#This Row],[xcor 2]]+20))/3)</f>
        <v>40</v>
      </c>
      <c r="AO214" s="6">
        <f t="shared" si="7"/>
        <v>2.4999999999999911E-2</v>
      </c>
    </row>
    <row r="215" spans="1:41" x14ac:dyDescent="0.25">
      <c r="A215" s="3">
        <v>214</v>
      </c>
      <c r="B215" s="4" t="s">
        <v>21</v>
      </c>
      <c r="C215" s="4" t="s">
        <v>22</v>
      </c>
      <c r="D215" s="4" t="s">
        <v>23</v>
      </c>
      <c r="E215" s="4" t="s">
        <v>27</v>
      </c>
      <c r="F215" s="4" t="s">
        <v>25</v>
      </c>
      <c r="G215" s="3" t="b">
        <v>0</v>
      </c>
      <c r="H215" s="3" t="b">
        <v>0</v>
      </c>
      <c r="I215" s="3" t="b">
        <v>0</v>
      </c>
      <c r="J215" s="3" t="b">
        <v>0</v>
      </c>
      <c r="K215" s="3" t="b">
        <v>0</v>
      </c>
      <c r="L215" s="3">
        <v>300</v>
      </c>
      <c r="M215" s="3">
        <v>2</v>
      </c>
      <c r="N215" s="3">
        <v>0</v>
      </c>
      <c r="O215" s="3">
        <v>1</v>
      </c>
      <c r="P215" s="3">
        <v>0</v>
      </c>
      <c r="Q215" s="3">
        <v>200</v>
      </c>
      <c r="R215" s="3">
        <v>0</v>
      </c>
      <c r="S215" s="3">
        <v>1</v>
      </c>
      <c r="T215" s="3">
        <v>0</v>
      </c>
      <c r="U215" s="3" t="b">
        <v>0</v>
      </c>
      <c r="V215" s="3">
        <v>251</v>
      </c>
      <c r="W215" s="4">
        <v>838.04</v>
      </c>
      <c r="X215" s="4">
        <v>842.96</v>
      </c>
      <c r="Y215" s="4">
        <v>259</v>
      </c>
      <c r="Z215" s="4">
        <v>259</v>
      </c>
      <c r="AA215" s="3">
        <v>10</v>
      </c>
      <c r="AB215" s="3">
        <v>-10</v>
      </c>
      <c r="AD215" s="6">
        <f>Modell_vol30_Hotelling_table[[#This Row],[wage 1]]/AE212-1</f>
        <v>-1.1569610489781113E-3</v>
      </c>
      <c r="AF215" s="6">
        <f>Modell_vol30_Hotelling_table[[#This Row],[wage 2]]/AG212-1</f>
        <v>-1.1569610489781113E-3</v>
      </c>
      <c r="AH215" s="23">
        <f>Modell_vol30_Hotelling_table[[#This Row],[base-market-price]]-Modell_vol30_Hotelling_table[[#This Row],[wage 1]]</f>
        <v>41</v>
      </c>
      <c r="AI215" s="23">
        <f>Modell_vol30_Hotelling_table[[#This Row],[travel-cost-M]]*(40+((20-Modell_vol30_Hotelling_table[[#This Row],[xcor 1]])-(Modell_vol30_Hotelling_table[[#This Row],[xcor 2]]+20))/3)</f>
        <v>40</v>
      </c>
      <c r="AK215" s="6">
        <f t="shared" si="6"/>
        <v>2.4999999999999911E-2</v>
      </c>
      <c r="AL215" s="23">
        <f>Modell_vol30_Hotelling_table[[#This Row],[base-market-price]]-Modell_vol30_Hotelling_table[[#This Row],[wage 2]]</f>
        <v>41</v>
      </c>
      <c r="AM215" s="23">
        <f>Modell_vol30_Hotelling_table[[#This Row],[travel-cost-M]]*(40-((20-Modell_vol30_Hotelling_table[[#This Row],[xcor 1]])-(Modell_vol30_Hotelling_table[[#This Row],[xcor 2]]+20))/3)</f>
        <v>40</v>
      </c>
      <c r="AO215" s="6">
        <f t="shared" si="7"/>
        <v>2.4999999999999911E-2</v>
      </c>
    </row>
    <row r="216" spans="1:41" x14ac:dyDescent="0.25">
      <c r="A216" s="3">
        <v>215</v>
      </c>
      <c r="B216" s="4" t="s">
        <v>21</v>
      </c>
      <c r="C216" s="4" t="s">
        <v>22</v>
      </c>
      <c r="D216" s="4" t="s">
        <v>23</v>
      </c>
      <c r="E216" s="4" t="s">
        <v>27</v>
      </c>
      <c r="F216" s="4" t="s">
        <v>25</v>
      </c>
      <c r="G216" s="3" t="b">
        <v>0</v>
      </c>
      <c r="H216" s="3" t="b">
        <v>0</v>
      </c>
      <c r="I216" s="3" t="b">
        <v>0</v>
      </c>
      <c r="J216" s="3" t="b">
        <v>0</v>
      </c>
      <c r="K216" s="3" t="b">
        <v>0</v>
      </c>
      <c r="L216" s="3">
        <v>300</v>
      </c>
      <c r="M216" s="3">
        <v>2</v>
      </c>
      <c r="N216" s="3">
        <v>0</v>
      </c>
      <c r="O216" s="3">
        <v>1</v>
      </c>
      <c r="P216" s="3">
        <v>0</v>
      </c>
      <c r="Q216" s="3">
        <v>200</v>
      </c>
      <c r="R216" s="3">
        <v>0</v>
      </c>
      <c r="S216" s="3">
        <v>1</v>
      </c>
      <c r="T216" s="3">
        <v>0</v>
      </c>
      <c r="U216" s="3" t="b">
        <v>0</v>
      </c>
      <c r="V216" s="3">
        <v>251</v>
      </c>
      <c r="W216" s="4">
        <v>863.52</v>
      </c>
      <c r="X216" s="4">
        <v>858.48</v>
      </c>
      <c r="Y216" s="4">
        <v>258</v>
      </c>
      <c r="Z216" s="4">
        <v>258</v>
      </c>
      <c r="AA216" s="3">
        <v>-10</v>
      </c>
      <c r="AB216" s="3">
        <v>10</v>
      </c>
      <c r="AD216" s="6">
        <f>Modell_vol30_Hotelling_table[[#This Row],[wage 1]]/AE212-1</f>
        <v>-5.0134978789048157E-3</v>
      </c>
      <c r="AF216" s="6">
        <f>Modell_vol30_Hotelling_table[[#This Row],[wage 2]]/AG212-1</f>
        <v>-5.0134978789048157E-3</v>
      </c>
      <c r="AH216" s="23">
        <f>Modell_vol30_Hotelling_table[[#This Row],[base-market-price]]-Modell_vol30_Hotelling_table[[#This Row],[wage 1]]</f>
        <v>42</v>
      </c>
      <c r="AI216" s="23">
        <f>Modell_vol30_Hotelling_table[[#This Row],[travel-cost-M]]*(40+((20-Modell_vol30_Hotelling_table[[#This Row],[xcor 1]])-(Modell_vol30_Hotelling_table[[#This Row],[xcor 2]]+20))/3)</f>
        <v>40</v>
      </c>
      <c r="AK216" s="6">
        <f t="shared" si="6"/>
        <v>5.0000000000000044E-2</v>
      </c>
      <c r="AL216" s="23">
        <f>Modell_vol30_Hotelling_table[[#This Row],[base-market-price]]-Modell_vol30_Hotelling_table[[#This Row],[wage 2]]</f>
        <v>42</v>
      </c>
      <c r="AM216" s="23">
        <f>Modell_vol30_Hotelling_table[[#This Row],[travel-cost-M]]*(40-((20-Modell_vol30_Hotelling_table[[#This Row],[xcor 1]])-(Modell_vol30_Hotelling_table[[#This Row],[xcor 2]]+20))/3)</f>
        <v>40</v>
      </c>
      <c r="AO216" s="6">
        <f t="shared" si="7"/>
        <v>5.0000000000000044E-2</v>
      </c>
    </row>
    <row r="217" spans="1:41" x14ac:dyDescent="0.25">
      <c r="A217" s="3">
        <v>216</v>
      </c>
      <c r="B217" s="4" t="s">
        <v>21</v>
      </c>
      <c r="C217" s="4" t="s">
        <v>22</v>
      </c>
      <c r="D217" s="4" t="s">
        <v>23</v>
      </c>
      <c r="E217" s="4" t="s">
        <v>27</v>
      </c>
      <c r="F217" s="4" t="s">
        <v>25</v>
      </c>
      <c r="G217" s="3" t="b">
        <v>0</v>
      </c>
      <c r="H217" s="3" t="b">
        <v>0</v>
      </c>
      <c r="I217" s="3" t="b">
        <v>0</v>
      </c>
      <c r="J217" s="3" t="b">
        <v>0</v>
      </c>
      <c r="K217" s="3" t="b">
        <v>0</v>
      </c>
      <c r="L217" s="3">
        <v>300</v>
      </c>
      <c r="M217" s="3">
        <v>2</v>
      </c>
      <c r="N217" s="3">
        <v>0</v>
      </c>
      <c r="O217" s="3">
        <v>1</v>
      </c>
      <c r="P217" s="3">
        <v>0</v>
      </c>
      <c r="Q217" s="3">
        <v>200</v>
      </c>
      <c r="R217" s="3">
        <v>0</v>
      </c>
      <c r="S217" s="3">
        <v>1</v>
      </c>
      <c r="T217" s="3">
        <v>0</v>
      </c>
      <c r="U217" s="3" t="b">
        <v>0</v>
      </c>
      <c r="V217" s="3">
        <v>251</v>
      </c>
      <c r="W217" s="4">
        <v>821.6</v>
      </c>
      <c r="X217" s="4">
        <v>818.4</v>
      </c>
      <c r="Y217" s="4">
        <v>260</v>
      </c>
      <c r="Z217" s="4">
        <v>260</v>
      </c>
      <c r="AA217" s="3">
        <v>-10</v>
      </c>
      <c r="AB217" s="3">
        <v>10</v>
      </c>
      <c r="AD217" s="6">
        <f>Modell_vol30_Hotelling_table[[#This Row],[wage 1]]/AE212-1</f>
        <v>2.6995757809487042E-3</v>
      </c>
      <c r="AF217" s="6">
        <f>Modell_vol30_Hotelling_table[[#This Row],[wage 2]]/AG212-1</f>
        <v>2.6995757809487042E-3</v>
      </c>
      <c r="AH217" s="23">
        <f>Modell_vol30_Hotelling_table[[#This Row],[base-market-price]]-Modell_vol30_Hotelling_table[[#This Row],[wage 1]]</f>
        <v>40</v>
      </c>
      <c r="AI217" s="23">
        <f>Modell_vol30_Hotelling_table[[#This Row],[travel-cost-M]]*(40+((20-Modell_vol30_Hotelling_table[[#This Row],[xcor 1]])-(Modell_vol30_Hotelling_table[[#This Row],[xcor 2]]+20))/3)</f>
        <v>40</v>
      </c>
      <c r="AK217" s="6">
        <f t="shared" si="6"/>
        <v>0</v>
      </c>
      <c r="AL217" s="23">
        <f>Modell_vol30_Hotelling_table[[#This Row],[base-market-price]]-Modell_vol30_Hotelling_table[[#This Row],[wage 2]]</f>
        <v>40</v>
      </c>
      <c r="AM217" s="23">
        <f>Modell_vol30_Hotelling_table[[#This Row],[travel-cost-M]]*(40-((20-Modell_vol30_Hotelling_table[[#This Row],[xcor 1]])-(Modell_vol30_Hotelling_table[[#This Row],[xcor 2]]+20))/3)</f>
        <v>40</v>
      </c>
      <c r="AO217" s="6">
        <f t="shared" si="7"/>
        <v>0</v>
      </c>
    </row>
    <row r="218" spans="1:41" x14ac:dyDescent="0.25">
      <c r="A218" s="3">
        <v>217</v>
      </c>
      <c r="B218" s="4" t="s">
        <v>21</v>
      </c>
      <c r="C218" s="4" t="s">
        <v>22</v>
      </c>
      <c r="D218" s="4" t="s">
        <v>23</v>
      </c>
      <c r="E218" s="4" t="s">
        <v>27</v>
      </c>
      <c r="F218" s="4" t="s">
        <v>25</v>
      </c>
      <c r="G218" s="3" t="b">
        <v>0</v>
      </c>
      <c r="H218" s="3" t="b">
        <v>0</v>
      </c>
      <c r="I218" s="3" t="b">
        <v>0</v>
      </c>
      <c r="J218" s="3" t="b">
        <v>0</v>
      </c>
      <c r="K218" s="3" t="b">
        <v>0</v>
      </c>
      <c r="L218" s="3">
        <v>300</v>
      </c>
      <c r="M218" s="3">
        <v>2</v>
      </c>
      <c r="N218" s="3">
        <v>0</v>
      </c>
      <c r="O218" s="3">
        <v>1</v>
      </c>
      <c r="P218" s="3">
        <v>0</v>
      </c>
      <c r="Q218" s="3">
        <v>200</v>
      </c>
      <c r="R218" s="3">
        <v>0</v>
      </c>
      <c r="S218" s="3">
        <v>1</v>
      </c>
      <c r="T218" s="3">
        <v>0</v>
      </c>
      <c r="U218" s="3" t="b">
        <v>0</v>
      </c>
      <c r="V218" s="3">
        <v>251</v>
      </c>
      <c r="W218" s="4">
        <v>820.8</v>
      </c>
      <c r="X218" s="4">
        <v>819.2</v>
      </c>
      <c r="Y218" s="4">
        <v>260</v>
      </c>
      <c r="Z218" s="4">
        <v>260</v>
      </c>
      <c r="AA218" s="3">
        <v>-10</v>
      </c>
      <c r="AB218" s="3">
        <v>10</v>
      </c>
      <c r="AD218" s="6">
        <f>Modell_vol30_Hotelling_table[[#This Row],[wage 1]]/AE212-1</f>
        <v>2.6995757809487042E-3</v>
      </c>
      <c r="AF218" s="6">
        <f>Modell_vol30_Hotelling_table[[#This Row],[wage 2]]/AG212-1</f>
        <v>2.6995757809487042E-3</v>
      </c>
      <c r="AH218" s="23">
        <f>Modell_vol30_Hotelling_table[[#This Row],[base-market-price]]-Modell_vol30_Hotelling_table[[#This Row],[wage 1]]</f>
        <v>40</v>
      </c>
      <c r="AI218" s="23">
        <f>Modell_vol30_Hotelling_table[[#This Row],[travel-cost-M]]*(40+((20-Modell_vol30_Hotelling_table[[#This Row],[xcor 1]])-(Modell_vol30_Hotelling_table[[#This Row],[xcor 2]]+20))/3)</f>
        <v>40</v>
      </c>
      <c r="AK218" s="6">
        <f t="shared" si="6"/>
        <v>0</v>
      </c>
      <c r="AL218" s="23">
        <f>Modell_vol30_Hotelling_table[[#This Row],[base-market-price]]-Modell_vol30_Hotelling_table[[#This Row],[wage 2]]</f>
        <v>40</v>
      </c>
      <c r="AM218" s="23">
        <f>Modell_vol30_Hotelling_table[[#This Row],[travel-cost-M]]*(40-((20-Modell_vol30_Hotelling_table[[#This Row],[xcor 1]])-(Modell_vol30_Hotelling_table[[#This Row],[xcor 2]]+20))/3)</f>
        <v>40</v>
      </c>
      <c r="AO218" s="6">
        <f t="shared" si="7"/>
        <v>0</v>
      </c>
    </row>
    <row r="219" spans="1:41" x14ac:dyDescent="0.25">
      <c r="A219" s="3">
        <v>218</v>
      </c>
      <c r="B219" s="4" t="s">
        <v>21</v>
      </c>
      <c r="C219" s="4" t="s">
        <v>22</v>
      </c>
      <c r="D219" s="4" t="s">
        <v>23</v>
      </c>
      <c r="E219" s="4" t="s">
        <v>27</v>
      </c>
      <c r="F219" s="4" t="s">
        <v>25</v>
      </c>
      <c r="G219" s="3" t="b">
        <v>0</v>
      </c>
      <c r="H219" s="3" t="b">
        <v>0</v>
      </c>
      <c r="I219" s="3" t="b">
        <v>0</v>
      </c>
      <c r="J219" s="3" t="b">
        <v>0</v>
      </c>
      <c r="K219" s="3" t="b">
        <v>0</v>
      </c>
      <c r="L219" s="3">
        <v>300</v>
      </c>
      <c r="M219" s="3">
        <v>2</v>
      </c>
      <c r="N219" s="3">
        <v>0</v>
      </c>
      <c r="O219" s="3">
        <v>1</v>
      </c>
      <c r="P219" s="3">
        <v>0</v>
      </c>
      <c r="Q219" s="3">
        <v>200</v>
      </c>
      <c r="R219" s="3">
        <v>0</v>
      </c>
      <c r="S219" s="3">
        <v>1</v>
      </c>
      <c r="T219" s="3">
        <v>0</v>
      </c>
      <c r="U219" s="3" t="b">
        <v>0</v>
      </c>
      <c r="V219" s="3">
        <v>251</v>
      </c>
      <c r="W219" s="4">
        <v>841.32</v>
      </c>
      <c r="X219" s="4">
        <v>839.68</v>
      </c>
      <c r="Y219" s="4">
        <v>259</v>
      </c>
      <c r="Z219" s="4">
        <v>259</v>
      </c>
      <c r="AA219" s="3">
        <v>10</v>
      </c>
      <c r="AB219" s="3">
        <v>-10</v>
      </c>
      <c r="AD219" s="6">
        <f>Modell_vol30_Hotelling_table[[#This Row],[wage 1]]/AE212-1</f>
        <v>-1.1569610489781113E-3</v>
      </c>
      <c r="AF219" s="6">
        <f>Modell_vol30_Hotelling_table[[#This Row],[wage 2]]/AG212-1</f>
        <v>-1.1569610489781113E-3</v>
      </c>
      <c r="AH219" s="23">
        <f>Modell_vol30_Hotelling_table[[#This Row],[base-market-price]]-Modell_vol30_Hotelling_table[[#This Row],[wage 1]]</f>
        <v>41</v>
      </c>
      <c r="AI219" s="23">
        <f>Modell_vol30_Hotelling_table[[#This Row],[travel-cost-M]]*(40+((20-Modell_vol30_Hotelling_table[[#This Row],[xcor 1]])-(Modell_vol30_Hotelling_table[[#This Row],[xcor 2]]+20))/3)</f>
        <v>40</v>
      </c>
      <c r="AK219" s="6">
        <f t="shared" si="6"/>
        <v>2.4999999999999911E-2</v>
      </c>
      <c r="AL219" s="23">
        <f>Modell_vol30_Hotelling_table[[#This Row],[base-market-price]]-Modell_vol30_Hotelling_table[[#This Row],[wage 2]]</f>
        <v>41</v>
      </c>
      <c r="AM219" s="23">
        <f>Modell_vol30_Hotelling_table[[#This Row],[travel-cost-M]]*(40-((20-Modell_vol30_Hotelling_table[[#This Row],[xcor 1]])-(Modell_vol30_Hotelling_table[[#This Row],[xcor 2]]+20))/3)</f>
        <v>40</v>
      </c>
      <c r="AO219" s="6">
        <f t="shared" si="7"/>
        <v>2.4999999999999911E-2</v>
      </c>
    </row>
    <row r="220" spans="1:41" x14ac:dyDescent="0.25">
      <c r="A220" s="3">
        <v>219</v>
      </c>
      <c r="B220" s="4" t="s">
        <v>21</v>
      </c>
      <c r="C220" s="4" t="s">
        <v>22</v>
      </c>
      <c r="D220" s="4" t="s">
        <v>23</v>
      </c>
      <c r="E220" s="4" t="s">
        <v>27</v>
      </c>
      <c r="F220" s="4" t="s">
        <v>25</v>
      </c>
      <c r="G220" s="3" t="b">
        <v>0</v>
      </c>
      <c r="H220" s="3" t="b">
        <v>0</v>
      </c>
      <c r="I220" s="3" t="b">
        <v>0</v>
      </c>
      <c r="J220" s="3" t="b">
        <v>0</v>
      </c>
      <c r="K220" s="3" t="b">
        <v>0</v>
      </c>
      <c r="L220" s="3">
        <v>300</v>
      </c>
      <c r="M220" s="3">
        <v>2</v>
      </c>
      <c r="N220" s="3">
        <v>0</v>
      </c>
      <c r="O220" s="3">
        <v>1</v>
      </c>
      <c r="P220" s="3">
        <v>0</v>
      </c>
      <c r="Q220" s="3">
        <v>200</v>
      </c>
      <c r="R220" s="3">
        <v>0</v>
      </c>
      <c r="S220" s="3">
        <v>1</v>
      </c>
      <c r="T220" s="3">
        <v>0</v>
      </c>
      <c r="U220" s="3" t="b">
        <v>0</v>
      </c>
      <c r="V220" s="3">
        <v>251</v>
      </c>
      <c r="W220" s="4">
        <v>844.19</v>
      </c>
      <c r="X220" s="4">
        <v>836.81</v>
      </c>
      <c r="Y220" s="4">
        <v>259</v>
      </c>
      <c r="Z220" s="4">
        <v>259</v>
      </c>
      <c r="AA220" s="3">
        <v>10</v>
      </c>
      <c r="AB220" s="3">
        <v>-10</v>
      </c>
      <c r="AD220" s="6">
        <f>Modell_vol30_Hotelling_table[[#This Row],[wage 1]]/AE212-1</f>
        <v>-1.1569610489781113E-3</v>
      </c>
      <c r="AF220" s="6">
        <f>Modell_vol30_Hotelling_table[[#This Row],[wage 2]]/AG212-1</f>
        <v>-1.1569610489781113E-3</v>
      </c>
      <c r="AH220" s="23">
        <f>Modell_vol30_Hotelling_table[[#This Row],[base-market-price]]-Modell_vol30_Hotelling_table[[#This Row],[wage 1]]</f>
        <v>41</v>
      </c>
      <c r="AI220" s="23">
        <f>Modell_vol30_Hotelling_table[[#This Row],[travel-cost-M]]*(40+((20-Modell_vol30_Hotelling_table[[#This Row],[xcor 1]])-(Modell_vol30_Hotelling_table[[#This Row],[xcor 2]]+20))/3)</f>
        <v>40</v>
      </c>
      <c r="AK220" s="6">
        <f t="shared" si="6"/>
        <v>2.4999999999999911E-2</v>
      </c>
      <c r="AL220" s="23">
        <f>Modell_vol30_Hotelling_table[[#This Row],[base-market-price]]-Modell_vol30_Hotelling_table[[#This Row],[wage 2]]</f>
        <v>41</v>
      </c>
      <c r="AM220" s="23">
        <f>Modell_vol30_Hotelling_table[[#This Row],[travel-cost-M]]*(40-((20-Modell_vol30_Hotelling_table[[#This Row],[xcor 1]])-(Modell_vol30_Hotelling_table[[#This Row],[xcor 2]]+20))/3)</f>
        <v>40</v>
      </c>
      <c r="AO220" s="6">
        <f t="shared" si="7"/>
        <v>2.4999999999999911E-2</v>
      </c>
    </row>
    <row r="221" spans="1:41" x14ac:dyDescent="0.25">
      <c r="A221" s="3">
        <v>220</v>
      </c>
      <c r="B221" s="4" t="s">
        <v>21</v>
      </c>
      <c r="C221" s="4" t="s">
        <v>22</v>
      </c>
      <c r="D221" s="4" t="s">
        <v>23</v>
      </c>
      <c r="E221" s="4" t="s">
        <v>27</v>
      </c>
      <c r="F221" s="4" t="s">
        <v>25</v>
      </c>
      <c r="G221" s="3" t="b">
        <v>0</v>
      </c>
      <c r="H221" s="3" t="b">
        <v>0</v>
      </c>
      <c r="I221" s="3" t="b">
        <v>0</v>
      </c>
      <c r="J221" s="3" t="b">
        <v>0</v>
      </c>
      <c r="K221" s="3" t="b">
        <v>0</v>
      </c>
      <c r="L221" s="3">
        <v>300</v>
      </c>
      <c r="M221" s="3">
        <v>2</v>
      </c>
      <c r="N221" s="3">
        <v>0</v>
      </c>
      <c r="O221" s="3">
        <v>1</v>
      </c>
      <c r="P221" s="3">
        <v>0</v>
      </c>
      <c r="Q221" s="3">
        <v>200</v>
      </c>
      <c r="R221" s="3">
        <v>0</v>
      </c>
      <c r="S221" s="3">
        <v>1</v>
      </c>
      <c r="T221" s="3">
        <v>0</v>
      </c>
      <c r="U221" s="3" t="b">
        <v>0</v>
      </c>
      <c r="V221" s="3">
        <v>251</v>
      </c>
      <c r="W221" s="4">
        <v>838.86</v>
      </c>
      <c r="X221" s="4">
        <v>842.14</v>
      </c>
      <c r="Y221" s="4">
        <v>259</v>
      </c>
      <c r="Z221" s="4">
        <v>259</v>
      </c>
      <c r="AA221" s="3">
        <v>10</v>
      </c>
      <c r="AB221" s="3">
        <v>-10</v>
      </c>
      <c r="AD221" s="6">
        <f>Modell_vol30_Hotelling_table[[#This Row],[wage 1]]/AE212-1</f>
        <v>-1.1569610489781113E-3</v>
      </c>
      <c r="AF221" s="6">
        <f>Modell_vol30_Hotelling_table[[#This Row],[wage 2]]/AG212-1</f>
        <v>-1.1569610489781113E-3</v>
      </c>
      <c r="AH221" s="23">
        <f>Modell_vol30_Hotelling_table[[#This Row],[base-market-price]]-Modell_vol30_Hotelling_table[[#This Row],[wage 1]]</f>
        <v>41</v>
      </c>
      <c r="AI221" s="23">
        <f>Modell_vol30_Hotelling_table[[#This Row],[travel-cost-M]]*(40+((20-Modell_vol30_Hotelling_table[[#This Row],[xcor 1]])-(Modell_vol30_Hotelling_table[[#This Row],[xcor 2]]+20))/3)</f>
        <v>40</v>
      </c>
      <c r="AK221" s="6">
        <f t="shared" si="6"/>
        <v>2.4999999999999911E-2</v>
      </c>
      <c r="AL221" s="23">
        <f>Modell_vol30_Hotelling_table[[#This Row],[base-market-price]]-Modell_vol30_Hotelling_table[[#This Row],[wage 2]]</f>
        <v>41</v>
      </c>
      <c r="AM221" s="23">
        <f>Modell_vol30_Hotelling_table[[#This Row],[travel-cost-M]]*(40-((20-Modell_vol30_Hotelling_table[[#This Row],[xcor 1]])-(Modell_vol30_Hotelling_table[[#This Row],[xcor 2]]+20))/3)</f>
        <v>40</v>
      </c>
      <c r="AO221" s="6">
        <f t="shared" si="7"/>
        <v>2.4999999999999911E-2</v>
      </c>
    </row>
    <row r="222" spans="1:41" x14ac:dyDescent="0.25">
      <c r="A222" s="1">
        <v>221</v>
      </c>
      <c r="B222" s="2" t="s">
        <v>21</v>
      </c>
      <c r="C222" s="2" t="s">
        <v>22</v>
      </c>
      <c r="D222" s="2" t="s">
        <v>23</v>
      </c>
      <c r="E222" s="2" t="s">
        <v>27</v>
      </c>
      <c r="F222" s="2" t="s">
        <v>25</v>
      </c>
      <c r="G222" s="1" t="b">
        <v>0</v>
      </c>
      <c r="H222" s="1" t="b">
        <v>0</v>
      </c>
      <c r="I222" s="1" t="b">
        <v>0</v>
      </c>
      <c r="J222" s="1" t="b">
        <v>0</v>
      </c>
      <c r="K222" s="1" t="b">
        <v>0</v>
      </c>
      <c r="L222" s="1">
        <v>300</v>
      </c>
      <c r="M222" s="1">
        <v>2</v>
      </c>
      <c r="N222" s="1">
        <v>0</v>
      </c>
      <c r="O222" s="1">
        <v>2</v>
      </c>
      <c r="P222" s="1">
        <v>0</v>
      </c>
      <c r="Q222" s="1">
        <v>100</v>
      </c>
      <c r="R222" s="1">
        <v>0</v>
      </c>
      <c r="S222" s="1">
        <v>1</v>
      </c>
      <c r="T222" s="1">
        <v>0</v>
      </c>
      <c r="U222" s="1" t="b">
        <v>0</v>
      </c>
      <c r="V222" s="1">
        <v>251</v>
      </c>
      <c r="W222" s="2">
        <v>1624</v>
      </c>
      <c r="X222" s="2">
        <v>1619.1</v>
      </c>
      <c r="Y222" s="2">
        <v>220.83</v>
      </c>
      <c r="Z222" s="2">
        <v>220.86</v>
      </c>
      <c r="AA222" s="1">
        <v>-10</v>
      </c>
      <c r="AB222" s="1">
        <v>10</v>
      </c>
      <c r="AD222" s="6">
        <f>Modell_vol30_Hotelling_table[[#This Row],[wage 1]]/AE222-1</f>
        <v>4.8477050420658863E-4</v>
      </c>
      <c r="AE222">
        <f>AVERAGE(Y222:Y231)</f>
        <v>220.72300000000001</v>
      </c>
      <c r="AF222" s="6">
        <f>Modell_vol30_Hotelling_table[[#This Row],[wage 2]]/AG222-1</f>
        <v>4.4391697846557499E-4</v>
      </c>
      <c r="AG222">
        <f>AVERAGE(Z222:Z231)</f>
        <v>220.762</v>
      </c>
      <c r="AH222" s="23">
        <f>Modell_vol30_Hotelling_table[[#This Row],[base-market-price]]-Modell_vol30_Hotelling_table[[#This Row],[wage 1]]</f>
        <v>79.169999999999987</v>
      </c>
      <c r="AI222" s="23">
        <f>Modell_vol30_Hotelling_table[[#This Row],[travel-cost-M]]*(40+((20-Modell_vol30_Hotelling_table[[#This Row],[xcor 1]])-(Modell_vol30_Hotelling_table[[#This Row],[xcor 2]]+20))/3)</f>
        <v>80</v>
      </c>
      <c r="AJ222">
        <f>AVERAGE(AH222:AH231)</f>
        <v>79.277000000000001</v>
      </c>
      <c r="AK222" s="6">
        <f t="shared" si="6"/>
        <v>-1.0375000000000134E-2</v>
      </c>
      <c r="AL222" s="23">
        <f>Modell_vol30_Hotelling_table[[#This Row],[base-market-price]]-Modell_vol30_Hotelling_table[[#This Row],[wage 2]]</f>
        <v>79.139999999999986</v>
      </c>
      <c r="AM222" s="23">
        <f>Modell_vol30_Hotelling_table[[#This Row],[travel-cost-M]]*(40-((20-Modell_vol30_Hotelling_table[[#This Row],[xcor 1]])-(Modell_vol30_Hotelling_table[[#This Row],[xcor 2]]+20))/3)</f>
        <v>80</v>
      </c>
      <c r="AN222">
        <f>AVERAGE(AL222:AL231)</f>
        <v>79.238000000000014</v>
      </c>
      <c r="AO222" s="6">
        <f t="shared" si="7"/>
        <v>-1.0750000000000148E-2</v>
      </c>
    </row>
    <row r="223" spans="1:41" x14ac:dyDescent="0.25">
      <c r="A223" s="1">
        <v>222</v>
      </c>
      <c r="B223" s="2" t="s">
        <v>21</v>
      </c>
      <c r="C223" s="2" t="s">
        <v>22</v>
      </c>
      <c r="D223" s="2" t="s">
        <v>23</v>
      </c>
      <c r="E223" s="2" t="s">
        <v>27</v>
      </c>
      <c r="F223" s="2" t="s">
        <v>25</v>
      </c>
      <c r="G223" s="1" t="b">
        <v>0</v>
      </c>
      <c r="H223" s="1" t="b">
        <v>0</v>
      </c>
      <c r="I223" s="1" t="b">
        <v>0</v>
      </c>
      <c r="J223" s="1" t="b">
        <v>0</v>
      </c>
      <c r="K223" s="1" t="b">
        <v>0</v>
      </c>
      <c r="L223" s="1">
        <v>300</v>
      </c>
      <c r="M223" s="1">
        <v>2</v>
      </c>
      <c r="N223" s="1">
        <v>0</v>
      </c>
      <c r="O223" s="1">
        <v>2</v>
      </c>
      <c r="P223" s="1">
        <v>0</v>
      </c>
      <c r="Q223" s="1">
        <v>100</v>
      </c>
      <c r="R223" s="1">
        <v>0</v>
      </c>
      <c r="S223" s="1">
        <v>1</v>
      </c>
      <c r="T223" s="1">
        <v>0</v>
      </c>
      <c r="U223" s="1" t="b">
        <v>0</v>
      </c>
      <c r="V223" s="1">
        <v>293</v>
      </c>
      <c r="W223" s="2">
        <v>1624.31</v>
      </c>
      <c r="X223" s="2">
        <v>1626.74</v>
      </c>
      <c r="Y223" s="2">
        <v>220.64</v>
      </c>
      <c r="Z223" s="2">
        <v>220.73</v>
      </c>
      <c r="AA223" s="1">
        <v>-10</v>
      </c>
      <c r="AB223" s="1">
        <v>10</v>
      </c>
      <c r="AD223" s="6">
        <f>Modell_vol30_Hotelling_table[[#This Row],[wage 1]]/AE222-1</f>
        <v>-3.760369331697877E-4</v>
      </c>
      <c r="AF223" s="6">
        <f>Modell_vol30_Hotelling_table[[#This Row],[wage 2]]/AG222-1</f>
        <v>-1.4495248276424899E-4</v>
      </c>
      <c r="AH223" s="23">
        <f>Modell_vol30_Hotelling_table[[#This Row],[base-market-price]]-Modell_vol30_Hotelling_table[[#This Row],[wage 1]]</f>
        <v>79.360000000000014</v>
      </c>
      <c r="AI223" s="23">
        <f>Modell_vol30_Hotelling_table[[#This Row],[travel-cost-M]]*(40+((20-Modell_vol30_Hotelling_table[[#This Row],[xcor 1]])-(Modell_vol30_Hotelling_table[[#This Row],[xcor 2]]+20))/3)</f>
        <v>80</v>
      </c>
      <c r="AK223" s="6">
        <f t="shared" si="6"/>
        <v>-7.9999999999997851E-3</v>
      </c>
      <c r="AL223" s="23">
        <f>Modell_vol30_Hotelling_table[[#This Row],[base-market-price]]-Modell_vol30_Hotelling_table[[#This Row],[wage 2]]</f>
        <v>79.27000000000001</v>
      </c>
      <c r="AM223" s="23">
        <f>Modell_vol30_Hotelling_table[[#This Row],[travel-cost-M]]*(40-((20-Modell_vol30_Hotelling_table[[#This Row],[xcor 1]])-(Modell_vol30_Hotelling_table[[#This Row],[xcor 2]]+20))/3)</f>
        <v>80</v>
      </c>
      <c r="AO223" s="6">
        <f t="shared" si="7"/>
        <v>-9.1249999999998277E-3</v>
      </c>
    </row>
    <row r="224" spans="1:41" x14ac:dyDescent="0.25">
      <c r="A224" s="1">
        <v>223</v>
      </c>
      <c r="B224" s="2" t="s">
        <v>21</v>
      </c>
      <c r="C224" s="2" t="s">
        <v>22</v>
      </c>
      <c r="D224" s="2" t="s">
        <v>23</v>
      </c>
      <c r="E224" s="2" t="s">
        <v>27</v>
      </c>
      <c r="F224" s="2" t="s">
        <v>25</v>
      </c>
      <c r="G224" s="1" t="b">
        <v>0</v>
      </c>
      <c r="H224" s="1" t="b">
        <v>0</v>
      </c>
      <c r="I224" s="1" t="b">
        <v>0</v>
      </c>
      <c r="J224" s="1" t="b">
        <v>0</v>
      </c>
      <c r="K224" s="1" t="b">
        <v>0</v>
      </c>
      <c r="L224" s="1">
        <v>300</v>
      </c>
      <c r="M224" s="1">
        <v>2</v>
      </c>
      <c r="N224" s="1">
        <v>0</v>
      </c>
      <c r="O224" s="1">
        <v>2</v>
      </c>
      <c r="P224" s="1">
        <v>0</v>
      </c>
      <c r="Q224" s="1">
        <v>100</v>
      </c>
      <c r="R224" s="1">
        <v>0</v>
      </c>
      <c r="S224" s="1">
        <v>1</v>
      </c>
      <c r="T224" s="1">
        <v>0</v>
      </c>
      <c r="U224" s="1" t="b">
        <v>0</v>
      </c>
      <c r="V224" s="1">
        <v>256</v>
      </c>
      <c r="W224" s="2">
        <v>1643.08</v>
      </c>
      <c r="X224" s="2">
        <v>1625.48</v>
      </c>
      <c r="Y224" s="2">
        <v>220.43</v>
      </c>
      <c r="Z224" s="2">
        <v>220.04</v>
      </c>
      <c r="AA224" s="1">
        <v>10</v>
      </c>
      <c r="AB224" s="1">
        <v>-10</v>
      </c>
      <c r="AD224" s="6">
        <f>Modell_vol30_Hotelling_table[[#This Row],[wage 1]]/AE222-1</f>
        <v>-1.3274556797434611E-3</v>
      </c>
      <c r="AF224" s="6">
        <f>Modell_vol30_Hotelling_table[[#This Row],[wage 2]]/AG222-1</f>
        <v>-3.2704903923682638E-3</v>
      </c>
      <c r="AH224" s="23">
        <f>Modell_vol30_Hotelling_table[[#This Row],[base-market-price]]-Modell_vol30_Hotelling_table[[#This Row],[wage 1]]</f>
        <v>79.569999999999993</v>
      </c>
      <c r="AI224" s="23">
        <f>Modell_vol30_Hotelling_table[[#This Row],[travel-cost-M]]*(40+((20-Modell_vol30_Hotelling_table[[#This Row],[xcor 1]])-(Modell_vol30_Hotelling_table[[#This Row],[xcor 2]]+20))/3)</f>
        <v>80</v>
      </c>
      <c r="AK224" s="6">
        <f t="shared" si="6"/>
        <v>-5.3750000000001297E-3</v>
      </c>
      <c r="AL224" s="23">
        <f>Modell_vol30_Hotelling_table[[#This Row],[base-market-price]]-Modell_vol30_Hotelling_table[[#This Row],[wage 2]]</f>
        <v>79.960000000000008</v>
      </c>
      <c r="AM224" s="23">
        <f>Modell_vol30_Hotelling_table[[#This Row],[travel-cost-M]]*(40-((20-Modell_vol30_Hotelling_table[[#This Row],[xcor 1]])-(Modell_vol30_Hotelling_table[[#This Row],[xcor 2]]+20))/3)</f>
        <v>80</v>
      </c>
      <c r="AO224" s="6">
        <f t="shared" si="7"/>
        <v>-4.9999999999994493E-4</v>
      </c>
    </row>
    <row r="225" spans="1:41" x14ac:dyDescent="0.25">
      <c r="A225" s="1">
        <v>224</v>
      </c>
      <c r="B225" s="2" t="s">
        <v>21</v>
      </c>
      <c r="C225" s="2" t="s">
        <v>22</v>
      </c>
      <c r="D225" s="2" t="s">
        <v>23</v>
      </c>
      <c r="E225" s="2" t="s">
        <v>27</v>
      </c>
      <c r="F225" s="2" t="s">
        <v>25</v>
      </c>
      <c r="G225" s="1" t="b">
        <v>0</v>
      </c>
      <c r="H225" s="1" t="b">
        <v>0</v>
      </c>
      <c r="I225" s="1" t="b">
        <v>0</v>
      </c>
      <c r="J225" s="1" t="b">
        <v>0</v>
      </c>
      <c r="K225" s="1" t="b">
        <v>0</v>
      </c>
      <c r="L225" s="1">
        <v>300</v>
      </c>
      <c r="M225" s="1">
        <v>2</v>
      </c>
      <c r="N225" s="1">
        <v>0</v>
      </c>
      <c r="O225" s="1">
        <v>2</v>
      </c>
      <c r="P225" s="1">
        <v>0</v>
      </c>
      <c r="Q225" s="1">
        <v>100</v>
      </c>
      <c r="R225" s="1">
        <v>0</v>
      </c>
      <c r="S225" s="1">
        <v>1</v>
      </c>
      <c r="T225" s="1">
        <v>0</v>
      </c>
      <c r="U225" s="1" t="b">
        <v>0</v>
      </c>
      <c r="V225" s="1">
        <v>251</v>
      </c>
      <c r="W225" s="2">
        <v>1638.69</v>
      </c>
      <c r="X225" s="2">
        <v>1652.38</v>
      </c>
      <c r="Y225" s="2">
        <v>219.51</v>
      </c>
      <c r="Z225" s="2">
        <v>219.85</v>
      </c>
      <c r="AA225" s="1">
        <v>10</v>
      </c>
      <c r="AB225" s="1">
        <v>-10</v>
      </c>
      <c r="AD225" s="6">
        <f>Modell_vol30_Hotelling_table[[#This Row],[wage 1]]/AE222-1</f>
        <v>-5.4955759028285645E-3</v>
      </c>
      <c r="AF225" s="6">
        <f>Modell_vol30_Hotelling_table[[#This Row],[wage 2]]/AG222-1</f>
        <v>-4.1311457587809297E-3</v>
      </c>
      <c r="AH225" s="23">
        <f>Modell_vol30_Hotelling_table[[#This Row],[base-market-price]]-Modell_vol30_Hotelling_table[[#This Row],[wage 1]]</f>
        <v>80.490000000000009</v>
      </c>
      <c r="AI225" s="23">
        <f>Modell_vol30_Hotelling_table[[#This Row],[travel-cost-M]]*(40+((20-Modell_vol30_Hotelling_table[[#This Row],[xcor 1]])-(Modell_vol30_Hotelling_table[[#This Row],[xcor 2]]+20))/3)</f>
        <v>80</v>
      </c>
      <c r="AK225" s="6">
        <f t="shared" si="6"/>
        <v>6.1250000000001581E-3</v>
      </c>
      <c r="AL225" s="23">
        <f>Modell_vol30_Hotelling_table[[#This Row],[base-market-price]]-Modell_vol30_Hotelling_table[[#This Row],[wage 2]]</f>
        <v>80.150000000000006</v>
      </c>
      <c r="AM225" s="23">
        <f>Modell_vol30_Hotelling_table[[#This Row],[travel-cost-M]]*(40-((20-Modell_vol30_Hotelling_table[[#This Row],[xcor 1]])-(Modell_vol30_Hotelling_table[[#This Row],[xcor 2]]+20))/3)</f>
        <v>80</v>
      </c>
      <c r="AO225" s="6">
        <f t="shared" si="7"/>
        <v>1.8750000000000711E-3</v>
      </c>
    </row>
    <row r="226" spans="1:41" x14ac:dyDescent="0.25">
      <c r="A226" s="1">
        <v>225</v>
      </c>
      <c r="B226" s="2" t="s">
        <v>21</v>
      </c>
      <c r="C226" s="2" t="s">
        <v>22</v>
      </c>
      <c r="D226" s="2" t="s">
        <v>23</v>
      </c>
      <c r="E226" s="2" t="s">
        <v>27</v>
      </c>
      <c r="F226" s="2" t="s">
        <v>25</v>
      </c>
      <c r="G226" s="1" t="b">
        <v>0</v>
      </c>
      <c r="H226" s="1" t="b">
        <v>0</v>
      </c>
      <c r="I226" s="1" t="b">
        <v>0</v>
      </c>
      <c r="J226" s="1" t="b">
        <v>0</v>
      </c>
      <c r="K226" s="1" t="b">
        <v>0</v>
      </c>
      <c r="L226" s="1">
        <v>300</v>
      </c>
      <c r="M226" s="1">
        <v>2</v>
      </c>
      <c r="N226" s="1">
        <v>0</v>
      </c>
      <c r="O226" s="1">
        <v>2</v>
      </c>
      <c r="P226" s="1">
        <v>0</v>
      </c>
      <c r="Q226" s="1">
        <v>100</v>
      </c>
      <c r="R226" s="1">
        <v>0</v>
      </c>
      <c r="S226" s="1">
        <v>1</v>
      </c>
      <c r="T226" s="1">
        <v>0</v>
      </c>
      <c r="U226" s="1" t="b">
        <v>0</v>
      </c>
      <c r="V226" s="1">
        <v>251</v>
      </c>
      <c r="W226" s="2">
        <v>1624.16</v>
      </c>
      <c r="X226" s="2">
        <v>1619.95</v>
      </c>
      <c r="Y226" s="2">
        <v>220.93</v>
      </c>
      <c r="Z226" s="2">
        <v>220.76</v>
      </c>
      <c r="AA226" s="1">
        <v>-10</v>
      </c>
      <c r="AB226" s="1">
        <v>10</v>
      </c>
      <c r="AD226" s="6">
        <f>Modell_vol30_Hotelling_table[[#This Row],[wage 1]]/AE222-1</f>
        <v>9.3782705019407331E-4</v>
      </c>
      <c r="AF226" s="6">
        <f>Modell_vol30_Hotelling_table[[#This Row],[wage 2]]/AG222-1</f>
        <v>-9.059530172828012E-6</v>
      </c>
      <c r="AH226" s="23">
        <f>Modell_vol30_Hotelling_table[[#This Row],[base-market-price]]-Modell_vol30_Hotelling_table[[#This Row],[wage 1]]</f>
        <v>79.069999999999993</v>
      </c>
      <c r="AI226" s="23">
        <f>Modell_vol30_Hotelling_table[[#This Row],[travel-cost-M]]*(40+((20-Modell_vol30_Hotelling_table[[#This Row],[xcor 1]])-(Modell_vol30_Hotelling_table[[#This Row],[xcor 2]]+20))/3)</f>
        <v>80</v>
      </c>
      <c r="AK226" s="6">
        <f t="shared" si="6"/>
        <v>-1.1625000000000107E-2</v>
      </c>
      <c r="AL226" s="23">
        <f>Modell_vol30_Hotelling_table[[#This Row],[base-market-price]]-Modell_vol30_Hotelling_table[[#This Row],[wage 2]]</f>
        <v>79.240000000000009</v>
      </c>
      <c r="AM226" s="23">
        <f>Modell_vol30_Hotelling_table[[#This Row],[travel-cost-M]]*(40-((20-Modell_vol30_Hotelling_table[[#This Row],[xcor 1]])-(Modell_vol30_Hotelling_table[[#This Row],[xcor 2]]+20))/3)</f>
        <v>80</v>
      </c>
      <c r="AO226" s="6">
        <f t="shared" si="7"/>
        <v>-9.4999999999998419E-3</v>
      </c>
    </row>
    <row r="227" spans="1:41" x14ac:dyDescent="0.25">
      <c r="A227" s="1">
        <v>226</v>
      </c>
      <c r="B227" s="2" t="s">
        <v>21</v>
      </c>
      <c r="C227" s="2" t="s">
        <v>22</v>
      </c>
      <c r="D227" s="2" t="s">
        <v>23</v>
      </c>
      <c r="E227" s="2" t="s">
        <v>27</v>
      </c>
      <c r="F227" s="2" t="s">
        <v>25</v>
      </c>
      <c r="G227" s="1" t="b">
        <v>0</v>
      </c>
      <c r="H227" s="1" t="b">
        <v>0</v>
      </c>
      <c r="I227" s="1" t="b">
        <v>0</v>
      </c>
      <c r="J227" s="1" t="b">
        <v>0</v>
      </c>
      <c r="K227" s="1" t="b">
        <v>0</v>
      </c>
      <c r="L227" s="1">
        <v>300</v>
      </c>
      <c r="M227" s="1">
        <v>2</v>
      </c>
      <c r="N227" s="1">
        <v>0</v>
      </c>
      <c r="O227" s="1">
        <v>2</v>
      </c>
      <c r="P227" s="1">
        <v>0</v>
      </c>
      <c r="Q227" s="1">
        <v>100</v>
      </c>
      <c r="R227" s="1">
        <v>0</v>
      </c>
      <c r="S227" s="1">
        <v>1</v>
      </c>
      <c r="T227" s="1">
        <v>0</v>
      </c>
      <c r="U227" s="1" t="b">
        <v>0</v>
      </c>
      <c r="V227" s="1">
        <v>251</v>
      </c>
      <c r="W227" s="2">
        <v>1592.87</v>
      </c>
      <c r="X227" s="2">
        <v>1601.77</v>
      </c>
      <c r="Y227" s="2">
        <v>221.81</v>
      </c>
      <c r="Z227" s="2">
        <v>222.26</v>
      </c>
      <c r="AA227" s="1">
        <v>-10</v>
      </c>
      <c r="AB227" s="1">
        <v>10</v>
      </c>
      <c r="AD227" s="6">
        <f>Modell_vol30_Hotelling_table[[#This Row],[wage 1]]/AE222-1</f>
        <v>4.9247246548840273E-3</v>
      </c>
      <c r="AF227" s="6">
        <f>Modell_vol30_Hotelling_table[[#This Row],[wage 2]]/AG222-1</f>
        <v>6.7855880994012185E-3</v>
      </c>
      <c r="AH227" s="23">
        <f>Modell_vol30_Hotelling_table[[#This Row],[base-market-price]]-Modell_vol30_Hotelling_table[[#This Row],[wage 1]]</f>
        <v>78.19</v>
      </c>
      <c r="AI227" s="23">
        <f>Modell_vol30_Hotelling_table[[#This Row],[travel-cost-M]]*(40+((20-Modell_vol30_Hotelling_table[[#This Row],[xcor 1]])-(Modell_vol30_Hotelling_table[[#This Row],[xcor 2]]+20))/3)</f>
        <v>80</v>
      </c>
      <c r="AK227" s="6">
        <f t="shared" si="6"/>
        <v>-2.2625000000000006E-2</v>
      </c>
      <c r="AL227" s="23">
        <f>Modell_vol30_Hotelling_table[[#This Row],[base-market-price]]-Modell_vol30_Hotelling_table[[#This Row],[wage 2]]</f>
        <v>77.740000000000009</v>
      </c>
      <c r="AM227" s="23">
        <f>Modell_vol30_Hotelling_table[[#This Row],[travel-cost-M]]*(40-((20-Modell_vol30_Hotelling_table[[#This Row],[xcor 1]])-(Modell_vol30_Hotelling_table[[#This Row],[xcor 2]]+20))/3)</f>
        <v>80</v>
      </c>
      <c r="AO227" s="6">
        <f t="shared" si="7"/>
        <v>-2.8249999999999886E-2</v>
      </c>
    </row>
    <row r="228" spans="1:41" x14ac:dyDescent="0.25">
      <c r="A228" s="1">
        <v>227</v>
      </c>
      <c r="B228" s="2" t="s">
        <v>21</v>
      </c>
      <c r="C228" s="2" t="s">
        <v>22</v>
      </c>
      <c r="D228" s="2" t="s">
        <v>23</v>
      </c>
      <c r="E228" s="2" t="s">
        <v>27</v>
      </c>
      <c r="F228" s="2" t="s">
        <v>25</v>
      </c>
      <c r="G228" s="1" t="b">
        <v>0</v>
      </c>
      <c r="H228" s="1" t="b">
        <v>0</v>
      </c>
      <c r="I228" s="1" t="b">
        <v>0</v>
      </c>
      <c r="J228" s="1" t="b">
        <v>0</v>
      </c>
      <c r="K228" s="1" t="b">
        <v>0</v>
      </c>
      <c r="L228" s="1">
        <v>300</v>
      </c>
      <c r="M228" s="1">
        <v>2</v>
      </c>
      <c r="N228" s="1">
        <v>0</v>
      </c>
      <c r="O228" s="1">
        <v>2</v>
      </c>
      <c r="P228" s="1">
        <v>0</v>
      </c>
      <c r="Q228" s="1">
        <v>100</v>
      </c>
      <c r="R228" s="1">
        <v>0</v>
      </c>
      <c r="S228" s="1">
        <v>1</v>
      </c>
      <c r="T228" s="1">
        <v>0</v>
      </c>
      <c r="U228" s="1" t="b">
        <v>0</v>
      </c>
      <c r="V228" s="1">
        <v>294</v>
      </c>
      <c r="W228" s="2">
        <v>1615.43</v>
      </c>
      <c r="X228" s="2">
        <v>1635.61</v>
      </c>
      <c r="Y228" s="2">
        <v>220.3</v>
      </c>
      <c r="Z228" s="2">
        <v>221.03</v>
      </c>
      <c r="AA228" s="1">
        <v>10</v>
      </c>
      <c r="AB228" s="1">
        <v>-10</v>
      </c>
      <c r="AD228" s="6">
        <f>Modell_vol30_Hotelling_table[[#This Row],[wage 1]]/AE222-1</f>
        <v>-1.916429189527169E-3</v>
      </c>
      <c r="AF228" s="6">
        <f>Modell_vol30_Hotelling_table[[#This Row],[wage 2]]/AG222-1</f>
        <v>1.2139770431505159E-3</v>
      </c>
      <c r="AH228" s="23">
        <f>Modell_vol30_Hotelling_table[[#This Row],[base-market-price]]-Modell_vol30_Hotelling_table[[#This Row],[wage 1]]</f>
        <v>79.699999999999989</v>
      </c>
      <c r="AI228" s="23">
        <f>Modell_vol30_Hotelling_table[[#This Row],[travel-cost-M]]*(40+((20-Modell_vol30_Hotelling_table[[#This Row],[xcor 1]])-(Modell_vol30_Hotelling_table[[#This Row],[xcor 2]]+20))/3)</f>
        <v>80</v>
      </c>
      <c r="AK228" s="6">
        <f t="shared" si="6"/>
        <v>-3.7500000000001421E-3</v>
      </c>
      <c r="AL228" s="23">
        <f>Modell_vol30_Hotelling_table[[#This Row],[base-market-price]]-Modell_vol30_Hotelling_table[[#This Row],[wage 2]]</f>
        <v>78.97</v>
      </c>
      <c r="AM228" s="23">
        <f>Modell_vol30_Hotelling_table[[#This Row],[travel-cost-M]]*(40-((20-Modell_vol30_Hotelling_table[[#This Row],[xcor 1]])-(Modell_vol30_Hotelling_table[[#This Row],[xcor 2]]+20))/3)</f>
        <v>80</v>
      </c>
      <c r="AO228" s="6">
        <f t="shared" si="7"/>
        <v>-1.287499999999997E-2</v>
      </c>
    </row>
    <row r="229" spans="1:41" x14ac:dyDescent="0.25">
      <c r="A229" s="1">
        <v>228</v>
      </c>
      <c r="B229" s="2" t="s">
        <v>21</v>
      </c>
      <c r="C229" s="2" t="s">
        <v>22</v>
      </c>
      <c r="D229" s="2" t="s">
        <v>23</v>
      </c>
      <c r="E229" s="2" t="s">
        <v>27</v>
      </c>
      <c r="F229" s="2" t="s">
        <v>25</v>
      </c>
      <c r="G229" s="1" t="b">
        <v>0</v>
      </c>
      <c r="H229" s="1" t="b">
        <v>0</v>
      </c>
      <c r="I229" s="1" t="b">
        <v>0</v>
      </c>
      <c r="J229" s="1" t="b">
        <v>0</v>
      </c>
      <c r="K229" s="1" t="b">
        <v>0</v>
      </c>
      <c r="L229" s="1">
        <v>300</v>
      </c>
      <c r="M229" s="1">
        <v>2</v>
      </c>
      <c r="N229" s="1">
        <v>0</v>
      </c>
      <c r="O229" s="1">
        <v>2</v>
      </c>
      <c r="P229" s="1">
        <v>0</v>
      </c>
      <c r="Q229" s="1">
        <v>100</v>
      </c>
      <c r="R229" s="1">
        <v>0</v>
      </c>
      <c r="S229" s="1">
        <v>1</v>
      </c>
      <c r="T229" s="1">
        <v>0</v>
      </c>
      <c r="U229" s="1" t="b">
        <v>0</v>
      </c>
      <c r="V229" s="1">
        <v>251</v>
      </c>
      <c r="W229" s="2">
        <v>1618.42</v>
      </c>
      <c r="X229" s="2">
        <v>1624.3</v>
      </c>
      <c r="Y229" s="2">
        <v>220.97</v>
      </c>
      <c r="Z229" s="2">
        <v>220.78</v>
      </c>
      <c r="AA229" s="1">
        <v>-10</v>
      </c>
      <c r="AB229" s="1">
        <v>10</v>
      </c>
      <c r="AD229" s="6">
        <f>Modell_vol30_Hotelling_table[[#This Row],[wage 1]]/AE222-1</f>
        <v>1.1190496685891116E-3</v>
      </c>
      <c r="AF229" s="6">
        <f>Modell_vol30_Hotelling_table[[#This Row],[wage 2]]/AG222-1</f>
        <v>8.1535771554896996E-5</v>
      </c>
      <c r="AH229" s="23">
        <f>Modell_vol30_Hotelling_table[[#This Row],[base-market-price]]-Modell_vol30_Hotelling_table[[#This Row],[wage 1]]</f>
        <v>79.03</v>
      </c>
      <c r="AI229" s="23">
        <f>Modell_vol30_Hotelling_table[[#This Row],[travel-cost-M]]*(40+((20-Modell_vol30_Hotelling_table[[#This Row],[xcor 1]])-(Modell_vol30_Hotelling_table[[#This Row],[xcor 2]]+20))/3)</f>
        <v>80</v>
      </c>
      <c r="AK229" s="6">
        <f t="shared" si="6"/>
        <v>-1.2124999999999941E-2</v>
      </c>
      <c r="AL229" s="23">
        <f>Modell_vol30_Hotelling_table[[#This Row],[base-market-price]]-Modell_vol30_Hotelling_table[[#This Row],[wage 2]]</f>
        <v>79.22</v>
      </c>
      <c r="AM229" s="23">
        <f>Modell_vol30_Hotelling_table[[#This Row],[travel-cost-M]]*(40-((20-Modell_vol30_Hotelling_table[[#This Row],[xcor 1]])-(Modell_vol30_Hotelling_table[[#This Row],[xcor 2]]+20))/3)</f>
        <v>80</v>
      </c>
      <c r="AO229" s="6">
        <f t="shared" si="7"/>
        <v>-9.7500000000000364E-3</v>
      </c>
    </row>
    <row r="230" spans="1:41" x14ac:dyDescent="0.25">
      <c r="A230" s="1">
        <v>229</v>
      </c>
      <c r="B230" s="2" t="s">
        <v>21</v>
      </c>
      <c r="C230" s="2" t="s">
        <v>22</v>
      </c>
      <c r="D230" s="2" t="s">
        <v>23</v>
      </c>
      <c r="E230" s="2" t="s">
        <v>27</v>
      </c>
      <c r="F230" s="2" t="s">
        <v>25</v>
      </c>
      <c r="G230" s="1" t="b">
        <v>0</v>
      </c>
      <c r="H230" s="1" t="b">
        <v>0</v>
      </c>
      <c r="I230" s="1" t="b">
        <v>0</v>
      </c>
      <c r="J230" s="1" t="b">
        <v>0</v>
      </c>
      <c r="K230" s="1" t="b">
        <v>0</v>
      </c>
      <c r="L230" s="1">
        <v>300</v>
      </c>
      <c r="M230" s="1">
        <v>2</v>
      </c>
      <c r="N230" s="1">
        <v>0</v>
      </c>
      <c r="O230" s="1">
        <v>2</v>
      </c>
      <c r="P230" s="1">
        <v>0</v>
      </c>
      <c r="Q230" s="1">
        <v>100</v>
      </c>
      <c r="R230" s="1">
        <v>0</v>
      </c>
      <c r="S230" s="1">
        <v>1</v>
      </c>
      <c r="T230" s="1">
        <v>0</v>
      </c>
      <c r="U230" s="1" t="b">
        <v>0</v>
      </c>
      <c r="V230" s="1">
        <v>251</v>
      </c>
      <c r="W230" s="2">
        <v>1627.46</v>
      </c>
      <c r="X230" s="2">
        <v>1608.08</v>
      </c>
      <c r="Y230" s="2">
        <v>221.25</v>
      </c>
      <c r="Z230" s="2">
        <v>220.87</v>
      </c>
      <c r="AA230" s="1">
        <v>-10</v>
      </c>
      <c r="AB230" s="1">
        <v>10</v>
      </c>
      <c r="AD230" s="6">
        <f>Modell_vol30_Hotelling_table[[#This Row],[wage 1]]/AE222-1</f>
        <v>2.3876079973541575E-3</v>
      </c>
      <c r="AF230" s="6">
        <f>Modell_vol30_Hotelling_table[[#This Row],[wage 2]]/AG222-1</f>
        <v>4.8921462932938198E-4</v>
      </c>
      <c r="AH230" s="23">
        <f>Modell_vol30_Hotelling_table[[#This Row],[base-market-price]]-Modell_vol30_Hotelling_table[[#This Row],[wage 1]]</f>
        <v>78.75</v>
      </c>
      <c r="AI230" s="23">
        <f>Modell_vol30_Hotelling_table[[#This Row],[travel-cost-M]]*(40+((20-Modell_vol30_Hotelling_table[[#This Row],[xcor 1]])-(Modell_vol30_Hotelling_table[[#This Row],[xcor 2]]+20))/3)</f>
        <v>80</v>
      </c>
      <c r="AK230" s="6">
        <f t="shared" si="6"/>
        <v>-1.5625E-2</v>
      </c>
      <c r="AL230" s="23">
        <f>Modell_vol30_Hotelling_table[[#This Row],[base-market-price]]-Modell_vol30_Hotelling_table[[#This Row],[wage 2]]</f>
        <v>79.13</v>
      </c>
      <c r="AM230" s="23">
        <f>Modell_vol30_Hotelling_table[[#This Row],[travel-cost-M]]*(40-((20-Modell_vol30_Hotelling_table[[#This Row],[xcor 1]])-(Modell_vol30_Hotelling_table[[#This Row],[xcor 2]]+20))/3)</f>
        <v>80</v>
      </c>
      <c r="AO230" s="6">
        <f t="shared" si="7"/>
        <v>-1.0875000000000079E-2</v>
      </c>
    </row>
    <row r="231" spans="1:41" x14ac:dyDescent="0.25">
      <c r="A231" s="1">
        <v>230</v>
      </c>
      <c r="B231" s="2" t="s">
        <v>21</v>
      </c>
      <c r="C231" s="2" t="s">
        <v>22</v>
      </c>
      <c r="D231" s="2" t="s">
        <v>23</v>
      </c>
      <c r="E231" s="2" t="s">
        <v>27</v>
      </c>
      <c r="F231" s="2" t="s">
        <v>25</v>
      </c>
      <c r="G231" s="1" t="b">
        <v>0</v>
      </c>
      <c r="H231" s="1" t="b">
        <v>0</v>
      </c>
      <c r="I231" s="1" t="b">
        <v>0</v>
      </c>
      <c r="J231" s="1" t="b">
        <v>0</v>
      </c>
      <c r="K231" s="1" t="b">
        <v>0</v>
      </c>
      <c r="L231" s="1">
        <v>300</v>
      </c>
      <c r="M231" s="1">
        <v>2</v>
      </c>
      <c r="N231" s="1">
        <v>0</v>
      </c>
      <c r="O231" s="1">
        <v>2</v>
      </c>
      <c r="P231" s="1">
        <v>0</v>
      </c>
      <c r="Q231" s="1">
        <v>100</v>
      </c>
      <c r="R231" s="1">
        <v>0</v>
      </c>
      <c r="S231" s="1">
        <v>1</v>
      </c>
      <c r="T231" s="1">
        <v>0</v>
      </c>
      <c r="U231" s="1" t="b">
        <v>0</v>
      </c>
      <c r="V231" s="1">
        <v>251</v>
      </c>
      <c r="W231" s="2">
        <v>1626.25</v>
      </c>
      <c r="X231" s="2">
        <v>1632.18</v>
      </c>
      <c r="Y231" s="2">
        <v>220.56</v>
      </c>
      <c r="Z231" s="2">
        <v>220.44</v>
      </c>
      <c r="AA231" s="1">
        <v>-10</v>
      </c>
      <c r="AB231" s="1">
        <v>10</v>
      </c>
      <c r="AD231" s="6">
        <f>Modell_vol30_Hotelling_table[[#This Row],[wage 1]]/AE222-1</f>
        <v>-7.3848216995964222E-4</v>
      </c>
      <c r="AF231" s="6">
        <f>Modell_vol30_Hotelling_table[[#This Row],[wage 2]]/AG222-1</f>
        <v>-1.4585843578152069E-3</v>
      </c>
      <c r="AH231" s="23">
        <f>Modell_vol30_Hotelling_table[[#This Row],[base-market-price]]-Modell_vol30_Hotelling_table[[#This Row],[wage 1]]</f>
        <v>79.44</v>
      </c>
      <c r="AI231" s="23">
        <f>Modell_vol30_Hotelling_table[[#This Row],[travel-cost-M]]*(40+((20-Modell_vol30_Hotelling_table[[#This Row],[xcor 1]])-(Modell_vol30_Hotelling_table[[#This Row],[xcor 2]]+20))/3)</f>
        <v>80</v>
      </c>
      <c r="AK231" s="6">
        <f t="shared" si="6"/>
        <v>-7.0000000000000062E-3</v>
      </c>
      <c r="AL231" s="23">
        <f>Modell_vol30_Hotelling_table[[#This Row],[base-market-price]]-Modell_vol30_Hotelling_table[[#This Row],[wage 2]]</f>
        <v>79.56</v>
      </c>
      <c r="AM231" s="23">
        <f>Modell_vol30_Hotelling_table[[#This Row],[travel-cost-M]]*(40-((20-Modell_vol30_Hotelling_table[[#This Row],[xcor 1]])-(Modell_vol30_Hotelling_table[[#This Row],[xcor 2]]+20))/3)</f>
        <v>80</v>
      </c>
      <c r="AO231" s="6">
        <f t="shared" si="7"/>
        <v>-5.4999999999999494E-3</v>
      </c>
    </row>
    <row r="232" spans="1:41" x14ac:dyDescent="0.25">
      <c r="A232" s="3">
        <v>231</v>
      </c>
      <c r="B232" s="4" t="s">
        <v>21</v>
      </c>
      <c r="C232" s="4" t="s">
        <v>22</v>
      </c>
      <c r="D232" s="4" t="s">
        <v>23</v>
      </c>
      <c r="E232" s="4" t="s">
        <v>27</v>
      </c>
      <c r="F232" s="4" t="s">
        <v>25</v>
      </c>
      <c r="G232" s="3" t="b">
        <v>0</v>
      </c>
      <c r="H232" s="3" t="b">
        <v>0</v>
      </c>
      <c r="I232" s="3" t="b">
        <v>0</v>
      </c>
      <c r="J232" s="3" t="b">
        <v>0</v>
      </c>
      <c r="K232" s="3" t="b">
        <v>0</v>
      </c>
      <c r="L232" s="3">
        <v>300</v>
      </c>
      <c r="M232" s="3">
        <v>2</v>
      </c>
      <c r="N232" s="3">
        <v>0</v>
      </c>
      <c r="O232" s="3">
        <v>2</v>
      </c>
      <c r="P232" s="3">
        <v>0</v>
      </c>
      <c r="Q232" s="3">
        <v>200</v>
      </c>
      <c r="R232" s="3">
        <v>0</v>
      </c>
      <c r="S232" s="3">
        <v>1</v>
      </c>
      <c r="T232" s="3">
        <v>0</v>
      </c>
      <c r="U232" s="3" t="b">
        <v>0</v>
      </c>
      <c r="V232" s="3">
        <v>265</v>
      </c>
      <c r="W232" s="5">
        <v>1601.45</v>
      </c>
      <c r="X232" s="4">
        <v>1592.3</v>
      </c>
      <c r="Y232" s="4">
        <v>222.27</v>
      </c>
      <c r="Z232" s="4">
        <v>221.81</v>
      </c>
      <c r="AA232" s="3">
        <v>-10</v>
      </c>
      <c r="AB232" s="3">
        <v>10</v>
      </c>
      <c r="AD232" s="6">
        <f>Modell_vol30_Hotelling_table[[#This Row],[wage 1]]/AE232-1</f>
        <v>4.532985036178161E-3</v>
      </c>
      <c r="AE232">
        <f>AVERAGE(Y232:Y241)</f>
        <v>221.26699999999997</v>
      </c>
      <c r="AF232" s="6">
        <f>Modell_vol30_Hotelling_table[[#This Row],[wage 2]]/AG232-1</f>
        <v>1.734213687642816E-3</v>
      </c>
      <c r="AG232">
        <f>AVERAGE(Z232:Z241)</f>
        <v>221.42600000000002</v>
      </c>
      <c r="AH232" s="23">
        <f>Modell_vol30_Hotelling_table[[#This Row],[base-market-price]]-Modell_vol30_Hotelling_table[[#This Row],[wage 1]]</f>
        <v>77.72999999999999</v>
      </c>
      <c r="AI232" s="23">
        <f>Modell_vol30_Hotelling_table[[#This Row],[travel-cost-M]]*(40+((20-Modell_vol30_Hotelling_table[[#This Row],[xcor 1]])-(Modell_vol30_Hotelling_table[[#This Row],[xcor 2]]+20))/3)</f>
        <v>80</v>
      </c>
      <c r="AJ232">
        <f>AVERAGE(AH232:AH241)</f>
        <v>78.73299999999999</v>
      </c>
      <c r="AK232" s="6">
        <f t="shared" si="6"/>
        <v>-2.837500000000015E-2</v>
      </c>
      <c r="AL232" s="23">
        <f>Modell_vol30_Hotelling_table[[#This Row],[base-market-price]]-Modell_vol30_Hotelling_table[[#This Row],[wage 2]]</f>
        <v>78.19</v>
      </c>
      <c r="AM232" s="23">
        <f>Modell_vol30_Hotelling_table[[#This Row],[travel-cost-M]]*(40-((20-Modell_vol30_Hotelling_table[[#This Row],[xcor 1]])-(Modell_vol30_Hotelling_table[[#This Row],[xcor 2]]+20))/3)</f>
        <v>80</v>
      </c>
      <c r="AN232">
        <f>AVERAGE(AL232:AL241)</f>
        <v>78.573999999999984</v>
      </c>
      <c r="AO232" s="6">
        <f t="shared" si="7"/>
        <v>-2.2625000000000006E-2</v>
      </c>
    </row>
    <row r="233" spans="1:41" x14ac:dyDescent="0.25">
      <c r="A233" s="3">
        <v>232</v>
      </c>
      <c r="B233" s="4" t="s">
        <v>21</v>
      </c>
      <c r="C233" s="4" t="s">
        <v>22</v>
      </c>
      <c r="D233" s="4" t="s">
        <v>23</v>
      </c>
      <c r="E233" s="4" t="s">
        <v>27</v>
      </c>
      <c r="F233" s="4" t="s">
        <v>25</v>
      </c>
      <c r="G233" s="3" t="b">
        <v>0</v>
      </c>
      <c r="H233" s="3" t="b">
        <v>0</v>
      </c>
      <c r="I233" s="3" t="b">
        <v>0</v>
      </c>
      <c r="J233" s="3" t="b">
        <v>0</v>
      </c>
      <c r="K233" s="3" t="b">
        <v>0</v>
      </c>
      <c r="L233" s="3">
        <v>300</v>
      </c>
      <c r="M233" s="3">
        <v>2</v>
      </c>
      <c r="N233" s="3">
        <v>0</v>
      </c>
      <c r="O233" s="3">
        <v>2</v>
      </c>
      <c r="P233" s="3">
        <v>0</v>
      </c>
      <c r="Q233" s="3">
        <v>200</v>
      </c>
      <c r="R233" s="3">
        <v>0</v>
      </c>
      <c r="S233" s="3">
        <v>1</v>
      </c>
      <c r="T233" s="3">
        <v>0</v>
      </c>
      <c r="U233" s="3" t="b">
        <v>0</v>
      </c>
      <c r="V233" s="3">
        <v>251</v>
      </c>
      <c r="W233" s="4">
        <v>1616.88</v>
      </c>
      <c r="X233" s="4">
        <v>1630.53</v>
      </c>
      <c r="Y233" s="4">
        <v>220.39</v>
      </c>
      <c r="Z233" s="4">
        <v>221.11</v>
      </c>
      <c r="AA233" s="3">
        <v>-10</v>
      </c>
      <c r="AB233" s="3">
        <v>10</v>
      </c>
      <c r="AD233" s="6">
        <f>Modell_vol30_Hotelling_table[[#This Row],[wage 1]]/AE232-1</f>
        <v>-3.963537264933259E-3</v>
      </c>
      <c r="AF233" s="6">
        <f>Modell_vol30_Hotelling_table[[#This Row],[wage 2]]/AG232-1</f>
        <v>-1.4271133471227548E-3</v>
      </c>
      <c r="AH233" s="23">
        <f>Modell_vol30_Hotelling_table[[#This Row],[base-market-price]]-Modell_vol30_Hotelling_table[[#This Row],[wage 1]]</f>
        <v>79.610000000000014</v>
      </c>
      <c r="AI233" s="23">
        <f>Modell_vol30_Hotelling_table[[#This Row],[travel-cost-M]]*(40+((20-Modell_vol30_Hotelling_table[[#This Row],[xcor 1]])-(Modell_vol30_Hotelling_table[[#This Row],[xcor 2]]+20))/3)</f>
        <v>80</v>
      </c>
      <c r="AK233" s="6">
        <f t="shared" si="6"/>
        <v>-4.8749999999998517E-3</v>
      </c>
      <c r="AL233" s="23">
        <f>Modell_vol30_Hotelling_table[[#This Row],[base-market-price]]-Modell_vol30_Hotelling_table[[#This Row],[wage 2]]</f>
        <v>78.889999999999986</v>
      </c>
      <c r="AM233" s="23">
        <f>Modell_vol30_Hotelling_table[[#This Row],[travel-cost-M]]*(40-((20-Modell_vol30_Hotelling_table[[#This Row],[xcor 1]])-(Modell_vol30_Hotelling_table[[#This Row],[xcor 2]]+20))/3)</f>
        <v>80</v>
      </c>
      <c r="AO233" s="6">
        <f t="shared" si="7"/>
        <v>-1.3875000000000193E-2</v>
      </c>
    </row>
    <row r="234" spans="1:41" x14ac:dyDescent="0.25">
      <c r="A234" s="3">
        <v>233</v>
      </c>
      <c r="B234" s="4" t="s">
        <v>21</v>
      </c>
      <c r="C234" s="4" t="s">
        <v>22</v>
      </c>
      <c r="D234" s="4" t="s">
        <v>23</v>
      </c>
      <c r="E234" s="4" t="s">
        <v>27</v>
      </c>
      <c r="F234" s="4" t="s">
        <v>25</v>
      </c>
      <c r="G234" s="3" t="b">
        <v>0</v>
      </c>
      <c r="H234" s="3" t="b">
        <v>0</v>
      </c>
      <c r="I234" s="3" t="b">
        <v>0</v>
      </c>
      <c r="J234" s="3" t="b">
        <v>0</v>
      </c>
      <c r="K234" s="3" t="b">
        <v>0</v>
      </c>
      <c r="L234" s="3">
        <v>300</v>
      </c>
      <c r="M234" s="3">
        <v>2</v>
      </c>
      <c r="N234" s="3">
        <v>0</v>
      </c>
      <c r="O234" s="3">
        <v>2</v>
      </c>
      <c r="P234" s="3">
        <v>0</v>
      </c>
      <c r="Q234" s="3">
        <v>200</v>
      </c>
      <c r="R234" s="3">
        <v>0</v>
      </c>
      <c r="S234" s="3">
        <v>1</v>
      </c>
      <c r="T234" s="3">
        <v>0</v>
      </c>
      <c r="U234" s="3" t="b">
        <v>0</v>
      </c>
      <c r="V234" s="3">
        <v>255</v>
      </c>
      <c r="W234" s="4">
        <v>1617.34</v>
      </c>
      <c r="X234" s="4">
        <v>1605.87</v>
      </c>
      <c r="Y234" s="4">
        <v>221.54</v>
      </c>
      <c r="Z234" s="4">
        <v>221.12</v>
      </c>
      <c r="AA234" s="3">
        <v>-10</v>
      </c>
      <c r="AB234" s="3">
        <v>10</v>
      </c>
      <c r="AD234" s="6">
        <f>Modell_vol30_Hotelling_table[[#This Row],[wage 1]]/AE232-1</f>
        <v>1.2338035043635287E-3</v>
      </c>
      <c r="AF234" s="6">
        <f>Modell_vol30_Hotelling_table[[#This Row],[wage 2]]/AG232-1</f>
        <v>-1.3819515323404419E-3</v>
      </c>
      <c r="AH234" s="23">
        <f>Modell_vol30_Hotelling_table[[#This Row],[base-market-price]]-Modell_vol30_Hotelling_table[[#This Row],[wage 1]]</f>
        <v>78.460000000000008</v>
      </c>
      <c r="AI234" s="23">
        <f>Modell_vol30_Hotelling_table[[#This Row],[travel-cost-M]]*(40+((20-Modell_vol30_Hotelling_table[[#This Row],[xcor 1]])-(Modell_vol30_Hotelling_table[[#This Row],[xcor 2]]+20))/3)</f>
        <v>80</v>
      </c>
      <c r="AK234" s="6">
        <f t="shared" si="6"/>
        <v>-1.9249999999999878E-2</v>
      </c>
      <c r="AL234" s="23">
        <f>Modell_vol30_Hotelling_table[[#This Row],[base-market-price]]-Modell_vol30_Hotelling_table[[#This Row],[wage 2]]</f>
        <v>78.88</v>
      </c>
      <c r="AM234" s="23">
        <f>Modell_vol30_Hotelling_table[[#This Row],[travel-cost-M]]*(40-((20-Modell_vol30_Hotelling_table[[#This Row],[xcor 1]])-(Modell_vol30_Hotelling_table[[#This Row],[xcor 2]]+20))/3)</f>
        <v>80</v>
      </c>
      <c r="AO234" s="6">
        <f t="shared" si="7"/>
        <v>-1.4000000000000012E-2</v>
      </c>
    </row>
    <row r="235" spans="1:41" x14ac:dyDescent="0.25">
      <c r="A235" s="3">
        <v>234</v>
      </c>
      <c r="B235" s="4" t="s">
        <v>21</v>
      </c>
      <c r="C235" s="4" t="s">
        <v>22</v>
      </c>
      <c r="D235" s="4" t="s">
        <v>23</v>
      </c>
      <c r="E235" s="4" t="s">
        <v>27</v>
      </c>
      <c r="F235" s="4" t="s">
        <v>25</v>
      </c>
      <c r="G235" s="3" t="b">
        <v>0</v>
      </c>
      <c r="H235" s="3" t="b">
        <v>0</v>
      </c>
      <c r="I235" s="3" t="b">
        <v>0</v>
      </c>
      <c r="J235" s="3" t="b">
        <v>0</v>
      </c>
      <c r="K235" s="3" t="b">
        <v>0</v>
      </c>
      <c r="L235" s="3">
        <v>300</v>
      </c>
      <c r="M235" s="3">
        <v>2</v>
      </c>
      <c r="N235" s="3">
        <v>0</v>
      </c>
      <c r="O235" s="3">
        <v>2</v>
      </c>
      <c r="P235" s="3">
        <v>0</v>
      </c>
      <c r="Q235" s="3">
        <v>200</v>
      </c>
      <c r="R235" s="3">
        <v>0</v>
      </c>
      <c r="S235" s="3">
        <v>1</v>
      </c>
      <c r="T235" s="3">
        <v>0</v>
      </c>
      <c r="U235" s="3" t="b">
        <v>0</v>
      </c>
      <c r="V235" s="3">
        <v>251</v>
      </c>
      <c r="W235" s="4">
        <v>1604.47</v>
      </c>
      <c r="X235" s="4">
        <v>1615.04</v>
      </c>
      <c r="Y235" s="4">
        <v>221.29</v>
      </c>
      <c r="Z235" s="4">
        <v>221.59</v>
      </c>
      <c r="AA235" s="3">
        <v>-10</v>
      </c>
      <c r="AB235" s="3">
        <v>10</v>
      </c>
      <c r="AD235" s="6">
        <f>Modell_vol30_Hotelling_table[[#This Row],[wage 1]]/AE232-1</f>
        <v>1.0394681538605788E-4</v>
      </c>
      <c r="AF235" s="6">
        <f>Modell_vol30_Hotelling_table[[#This Row],[wage 2]]/AG232-1</f>
        <v>7.4065376243082071E-4</v>
      </c>
      <c r="AH235" s="23">
        <f>Modell_vol30_Hotelling_table[[#This Row],[base-market-price]]-Modell_vol30_Hotelling_table[[#This Row],[wage 1]]</f>
        <v>78.710000000000008</v>
      </c>
      <c r="AI235" s="23">
        <f>Modell_vol30_Hotelling_table[[#This Row],[travel-cost-M]]*(40+((20-Modell_vol30_Hotelling_table[[#This Row],[xcor 1]])-(Modell_vol30_Hotelling_table[[#This Row],[xcor 2]]+20))/3)</f>
        <v>80</v>
      </c>
      <c r="AK235" s="6">
        <f t="shared" si="6"/>
        <v>-1.6124999999999945E-2</v>
      </c>
      <c r="AL235" s="23">
        <f>Modell_vol30_Hotelling_table[[#This Row],[base-market-price]]-Modell_vol30_Hotelling_table[[#This Row],[wage 2]]</f>
        <v>78.41</v>
      </c>
      <c r="AM235" s="23">
        <f>Modell_vol30_Hotelling_table[[#This Row],[travel-cost-M]]*(40-((20-Modell_vol30_Hotelling_table[[#This Row],[xcor 1]])-(Modell_vol30_Hotelling_table[[#This Row],[xcor 2]]+20))/3)</f>
        <v>80</v>
      </c>
      <c r="AO235" s="6">
        <f t="shared" si="7"/>
        <v>-1.9875000000000087E-2</v>
      </c>
    </row>
    <row r="236" spans="1:41" x14ac:dyDescent="0.25">
      <c r="A236" s="3">
        <v>235</v>
      </c>
      <c r="B236" s="4" t="s">
        <v>21</v>
      </c>
      <c r="C236" s="4" t="s">
        <v>22</v>
      </c>
      <c r="D236" s="4" t="s">
        <v>23</v>
      </c>
      <c r="E236" s="4" t="s">
        <v>27</v>
      </c>
      <c r="F236" s="4" t="s">
        <v>25</v>
      </c>
      <c r="G236" s="3" t="b">
        <v>0</v>
      </c>
      <c r="H236" s="3" t="b">
        <v>0</v>
      </c>
      <c r="I236" s="3" t="b">
        <v>0</v>
      </c>
      <c r="J236" s="3" t="b">
        <v>0</v>
      </c>
      <c r="K236" s="3" t="b">
        <v>0</v>
      </c>
      <c r="L236" s="3">
        <v>300</v>
      </c>
      <c r="M236" s="3">
        <v>2</v>
      </c>
      <c r="N236" s="3">
        <v>0</v>
      </c>
      <c r="O236" s="3">
        <v>2</v>
      </c>
      <c r="P236" s="3">
        <v>0</v>
      </c>
      <c r="Q236" s="3">
        <v>200</v>
      </c>
      <c r="R236" s="3">
        <v>0</v>
      </c>
      <c r="S236" s="3">
        <v>1</v>
      </c>
      <c r="T236" s="3">
        <v>0</v>
      </c>
      <c r="U236" s="3" t="b">
        <v>0</v>
      </c>
      <c r="V236" s="3">
        <v>264</v>
      </c>
      <c r="W236" s="4">
        <v>1603.58</v>
      </c>
      <c r="X236" s="4">
        <v>1597.16</v>
      </c>
      <c r="Y236" s="4">
        <v>221.89</v>
      </c>
      <c r="Z236" s="4">
        <v>221.89</v>
      </c>
      <c r="AA236" s="3">
        <v>10</v>
      </c>
      <c r="AB236" s="3">
        <v>-10</v>
      </c>
      <c r="AD236" s="6">
        <f>Modell_vol30_Hotelling_table[[#This Row],[wage 1]]/AE232-1</f>
        <v>2.8156028689321211E-3</v>
      </c>
      <c r="AF236" s="6">
        <f>Modell_vol30_Hotelling_table[[#This Row],[wage 2]]/AG232-1</f>
        <v>2.0955082059015417E-3</v>
      </c>
      <c r="AH236" s="23">
        <f>Modell_vol30_Hotelling_table[[#This Row],[base-market-price]]-Modell_vol30_Hotelling_table[[#This Row],[wage 1]]</f>
        <v>78.110000000000014</v>
      </c>
      <c r="AI236" s="23">
        <f>Modell_vol30_Hotelling_table[[#This Row],[travel-cost-M]]*(40+((20-Modell_vol30_Hotelling_table[[#This Row],[xcor 1]])-(Modell_vol30_Hotelling_table[[#This Row],[xcor 2]]+20))/3)</f>
        <v>80</v>
      </c>
      <c r="AK236" s="6">
        <f t="shared" si="6"/>
        <v>-2.3624999999999785E-2</v>
      </c>
      <c r="AL236" s="23">
        <f>Modell_vol30_Hotelling_table[[#This Row],[base-market-price]]-Modell_vol30_Hotelling_table[[#This Row],[wage 2]]</f>
        <v>78.110000000000014</v>
      </c>
      <c r="AM236" s="23">
        <f>Modell_vol30_Hotelling_table[[#This Row],[travel-cost-M]]*(40-((20-Modell_vol30_Hotelling_table[[#This Row],[xcor 1]])-(Modell_vol30_Hotelling_table[[#This Row],[xcor 2]]+20))/3)</f>
        <v>80</v>
      </c>
      <c r="AO236" s="6">
        <f t="shared" si="7"/>
        <v>-2.3624999999999785E-2</v>
      </c>
    </row>
    <row r="237" spans="1:41" x14ac:dyDescent="0.25">
      <c r="A237" s="3">
        <v>236</v>
      </c>
      <c r="B237" s="4" t="s">
        <v>21</v>
      </c>
      <c r="C237" s="4" t="s">
        <v>22</v>
      </c>
      <c r="D237" s="4" t="s">
        <v>23</v>
      </c>
      <c r="E237" s="4" t="s">
        <v>27</v>
      </c>
      <c r="F237" s="4" t="s">
        <v>25</v>
      </c>
      <c r="G237" s="3" t="b">
        <v>0</v>
      </c>
      <c r="H237" s="3" t="b">
        <v>0</v>
      </c>
      <c r="I237" s="3" t="b">
        <v>0</v>
      </c>
      <c r="J237" s="3" t="b">
        <v>0</v>
      </c>
      <c r="K237" s="3" t="b">
        <v>0</v>
      </c>
      <c r="L237" s="3">
        <v>300</v>
      </c>
      <c r="M237" s="3">
        <v>2</v>
      </c>
      <c r="N237" s="3">
        <v>0</v>
      </c>
      <c r="O237" s="3">
        <v>2</v>
      </c>
      <c r="P237" s="3">
        <v>0</v>
      </c>
      <c r="Q237" s="3">
        <v>200</v>
      </c>
      <c r="R237" s="3">
        <v>0</v>
      </c>
      <c r="S237" s="3">
        <v>1</v>
      </c>
      <c r="T237" s="3">
        <v>0</v>
      </c>
      <c r="U237" s="3" t="b">
        <v>0</v>
      </c>
      <c r="V237" s="3">
        <v>251</v>
      </c>
      <c r="W237" s="4">
        <v>1593</v>
      </c>
      <c r="X237" s="4">
        <v>1598.88</v>
      </c>
      <c r="Y237" s="4">
        <v>222.33</v>
      </c>
      <c r="Z237" s="4">
        <v>221.86</v>
      </c>
      <c r="AA237" s="3">
        <v>10</v>
      </c>
      <c r="AB237" s="3">
        <v>-10</v>
      </c>
      <c r="AD237" s="6">
        <f>Modell_vol30_Hotelling_table[[#This Row],[wage 1]]/AE232-1</f>
        <v>4.8041506415328339E-3</v>
      </c>
      <c r="AF237" s="6">
        <f>Modell_vol30_Hotelling_table[[#This Row],[wage 2]]/AG232-1</f>
        <v>1.9600227615546029E-3</v>
      </c>
      <c r="AH237" s="23">
        <f>Modell_vol30_Hotelling_table[[#This Row],[base-market-price]]-Modell_vol30_Hotelling_table[[#This Row],[wage 1]]</f>
        <v>77.669999999999987</v>
      </c>
      <c r="AI237" s="23">
        <f>Modell_vol30_Hotelling_table[[#This Row],[travel-cost-M]]*(40+((20-Modell_vol30_Hotelling_table[[#This Row],[xcor 1]])-(Modell_vol30_Hotelling_table[[#This Row],[xcor 2]]+20))/3)</f>
        <v>80</v>
      </c>
      <c r="AK237" s="6">
        <f t="shared" si="6"/>
        <v>-2.9125000000000179E-2</v>
      </c>
      <c r="AL237" s="23">
        <f>Modell_vol30_Hotelling_table[[#This Row],[base-market-price]]-Modell_vol30_Hotelling_table[[#This Row],[wage 2]]</f>
        <v>78.139999999999986</v>
      </c>
      <c r="AM237" s="23">
        <f>Modell_vol30_Hotelling_table[[#This Row],[travel-cost-M]]*(40-((20-Modell_vol30_Hotelling_table[[#This Row],[xcor 1]])-(Modell_vol30_Hotelling_table[[#This Row],[xcor 2]]+20))/3)</f>
        <v>80</v>
      </c>
      <c r="AO237" s="6">
        <f t="shared" si="7"/>
        <v>-2.3250000000000215E-2</v>
      </c>
    </row>
    <row r="238" spans="1:41" x14ac:dyDescent="0.25">
      <c r="A238" s="3">
        <v>237</v>
      </c>
      <c r="B238" s="4" t="s">
        <v>21</v>
      </c>
      <c r="C238" s="4" t="s">
        <v>22</v>
      </c>
      <c r="D238" s="4" t="s">
        <v>23</v>
      </c>
      <c r="E238" s="4" t="s">
        <v>27</v>
      </c>
      <c r="F238" s="4" t="s">
        <v>25</v>
      </c>
      <c r="G238" s="3" t="b">
        <v>0</v>
      </c>
      <c r="H238" s="3" t="b">
        <v>0</v>
      </c>
      <c r="I238" s="3" t="b">
        <v>0</v>
      </c>
      <c r="J238" s="3" t="b">
        <v>0</v>
      </c>
      <c r="K238" s="3" t="b">
        <v>0</v>
      </c>
      <c r="L238" s="3">
        <v>300</v>
      </c>
      <c r="M238" s="3">
        <v>2</v>
      </c>
      <c r="N238" s="3">
        <v>0</v>
      </c>
      <c r="O238" s="3">
        <v>2</v>
      </c>
      <c r="P238" s="3">
        <v>0</v>
      </c>
      <c r="Q238" s="3">
        <v>200</v>
      </c>
      <c r="R238" s="3">
        <v>0</v>
      </c>
      <c r="S238" s="3">
        <v>1</v>
      </c>
      <c r="T238" s="3">
        <v>0</v>
      </c>
      <c r="U238" s="3" t="b">
        <v>0</v>
      </c>
      <c r="V238" s="3">
        <v>251</v>
      </c>
      <c r="W238" s="4">
        <v>1640.38</v>
      </c>
      <c r="X238" s="4">
        <v>1650.62</v>
      </c>
      <c r="Y238" s="4">
        <v>219.68</v>
      </c>
      <c r="Z238" s="4">
        <v>219.73</v>
      </c>
      <c r="AA238" s="3">
        <v>-10</v>
      </c>
      <c r="AB238" s="3">
        <v>10</v>
      </c>
      <c r="AD238" s="6">
        <f>Modell_vol30_Hotelling_table[[#This Row],[wage 1]]/AE232-1</f>
        <v>-7.1723302616294449E-3</v>
      </c>
      <c r="AF238" s="6">
        <f>Modell_vol30_Hotelling_table[[#This Row],[wage 2]]/AG232-1</f>
        <v>-7.6594437870892706E-3</v>
      </c>
      <c r="AH238" s="23">
        <f>Modell_vol30_Hotelling_table[[#This Row],[base-market-price]]-Modell_vol30_Hotelling_table[[#This Row],[wage 1]]</f>
        <v>80.319999999999993</v>
      </c>
      <c r="AI238" s="23">
        <f>Modell_vol30_Hotelling_table[[#This Row],[travel-cost-M]]*(40+((20-Modell_vol30_Hotelling_table[[#This Row],[xcor 1]])-(Modell_vol30_Hotelling_table[[#This Row],[xcor 2]]+20))/3)</f>
        <v>80</v>
      </c>
      <c r="AK238" s="6">
        <f t="shared" si="6"/>
        <v>4.0000000000000036E-3</v>
      </c>
      <c r="AL238" s="23">
        <f>Modell_vol30_Hotelling_table[[#This Row],[base-market-price]]-Modell_vol30_Hotelling_table[[#This Row],[wage 2]]</f>
        <v>80.27000000000001</v>
      </c>
      <c r="AM238" s="23">
        <f>Modell_vol30_Hotelling_table[[#This Row],[travel-cost-M]]*(40-((20-Modell_vol30_Hotelling_table[[#This Row],[xcor 1]])-(Modell_vol30_Hotelling_table[[#This Row],[xcor 2]]+20))/3)</f>
        <v>80</v>
      </c>
      <c r="AO238" s="6">
        <f t="shared" si="7"/>
        <v>3.3750000000001279E-3</v>
      </c>
    </row>
    <row r="239" spans="1:41" x14ac:dyDescent="0.25">
      <c r="A239" s="3">
        <v>238</v>
      </c>
      <c r="B239" s="4" t="s">
        <v>21</v>
      </c>
      <c r="C239" s="4" t="s">
        <v>22</v>
      </c>
      <c r="D239" s="4" t="s">
        <v>23</v>
      </c>
      <c r="E239" s="4" t="s">
        <v>27</v>
      </c>
      <c r="F239" s="4" t="s">
        <v>25</v>
      </c>
      <c r="G239" s="3" t="b">
        <v>0</v>
      </c>
      <c r="H239" s="3" t="b">
        <v>0</v>
      </c>
      <c r="I239" s="3" t="b">
        <v>0</v>
      </c>
      <c r="J239" s="3" t="b">
        <v>0</v>
      </c>
      <c r="K239" s="3" t="b">
        <v>0</v>
      </c>
      <c r="L239" s="3">
        <v>300</v>
      </c>
      <c r="M239" s="3">
        <v>2</v>
      </c>
      <c r="N239" s="3">
        <v>0</v>
      </c>
      <c r="O239" s="3">
        <v>2</v>
      </c>
      <c r="P239" s="3">
        <v>0</v>
      </c>
      <c r="Q239" s="3">
        <v>200</v>
      </c>
      <c r="R239" s="3">
        <v>0</v>
      </c>
      <c r="S239" s="3">
        <v>1</v>
      </c>
      <c r="T239" s="3">
        <v>0</v>
      </c>
      <c r="U239" s="3" t="b">
        <v>0</v>
      </c>
      <c r="V239" s="3">
        <v>251</v>
      </c>
      <c r="W239" s="4">
        <v>1590.26</v>
      </c>
      <c r="X239" s="4">
        <v>1612.36</v>
      </c>
      <c r="Y239" s="4">
        <v>221.35</v>
      </c>
      <c r="Z239" s="4">
        <v>222.33</v>
      </c>
      <c r="AA239" s="3">
        <v>-10</v>
      </c>
      <c r="AB239" s="3">
        <v>10</v>
      </c>
      <c r="AD239" s="6">
        <f>Modell_vol30_Hotelling_table[[#This Row],[wage 1]]/AE232-1</f>
        <v>3.7511242074073081E-4</v>
      </c>
      <c r="AF239" s="6">
        <f>Modell_vol30_Hotelling_table[[#This Row],[wage 2]]/AG232-1</f>
        <v>4.0826280563257544E-3</v>
      </c>
      <c r="AH239" s="23">
        <f>Modell_vol30_Hotelling_table[[#This Row],[base-market-price]]-Modell_vol30_Hotelling_table[[#This Row],[wage 1]]</f>
        <v>78.650000000000006</v>
      </c>
      <c r="AI239" s="23">
        <f>Modell_vol30_Hotelling_table[[#This Row],[travel-cost-M]]*(40+((20-Modell_vol30_Hotelling_table[[#This Row],[xcor 1]])-(Modell_vol30_Hotelling_table[[#This Row],[xcor 2]]+20))/3)</f>
        <v>80</v>
      </c>
      <c r="AK239" s="6">
        <f t="shared" si="6"/>
        <v>-1.6874999999999973E-2</v>
      </c>
      <c r="AL239" s="23">
        <f>Modell_vol30_Hotelling_table[[#This Row],[base-market-price]]-Modell_vol30_Hotelling_table[[#This Row],[wage 2]]</f>
        <v>77.669999999999987</v>
      </c>
      <c r="AM239" s="23">
        <f>Modell_vol30_Hotelling_table[[#This Row],[travel-cost-M]]*(40-((20-Modell_vol30_Hotelling_table[[#This Row],[xcor 1]])-(Modell_vol30_Hotelling_table[[#This Row],[xcor 2]]+20))/3)</f>
        <v>80</v>
      </c>
      <c r="AO239" s="6">
        <f t="shared" si="7"/>
        <v>-2.9125000000000179E-2</v>
      </c>
    </row>
    <row r="240" spans="1:41" x14ac:dyDescent="0.25">
      <c r="A240" s="3">
        <v>239</v>
      </c>
      <c r="B240" s="4" t="s">
        <v>21</v>
      </c>
      <c r="C240" s="4" t="s">
        <v>22</v>
      </c>
      <c r="D240" s="4" t="s">
        <v>23</v>
      </c>
      <c r="E240" s="4" t="s">
        <v>27</v>
      </c>
      <c r="F240" s="4" t="s">
        <v>25</v>
      </c>
      <c r="G240" s="3" t="b">
        <v>0</v>
      </c>
      <c r="H240" s="3" t="b">
        <v>0</v>
      </c>
      <c r="I240" s="3" t="b">
        <v>0</v>
      </c>
      <c r="J240" s="3" t="b">
        <v>0</v>
      </c>
      <c r="K240" s="3" t="b">
        <v>0</v>
      </c>
      <c r="L240" s="3">
        <v>300</v>
      </c>
      <c r="M240" s="3">
        <v>2</v>
      </c>
      <c r="N240" s="3">
        <v>0</v>
      </c>
      <c r="O240" s="3">
        <v>2</v>
      </c>
      <c r="P240" s="3">
        <v>0</v>
      </c>
      <c r="Q240" s="3">
        <v>200</v>
      </c>
      <c r="R240" s="3">
        <v>0</v>
      </c>
      <c r="S240" s="3">
        <v>1</v>
      </c>
      <c r="T240" s="3">
        <v>0</v>
      </c>
      <c r="U240" s="3" t="b">
        <v>0</v>
      </c>
      <c r="V240" s="3">
        <v>251</v>
      </c>
      <c r="W240" s="4">
        <v>1620.82</v>
      </c>
      <c r="X240" s="4">
        <v>1630.17</v>
      </c>
      <c r="Y240" s="4">
        <v>220.39</v>
      </c>
      <c r="Z240" s="4">
        <v>220.95</v>
      </c>
      <c r="AA240" s="3">
        <v>-10</v>
      </c>
      <c r="AB240" s="3">
        <v>10</v>
      </c>
      <c r="AD240" s="6">
        <f>Modell_vol30_Hotelling_table[[#This Row],[wage 1]]/AE232-1</f>
        <v>-3.963537264933259E-3</v>
      </c>
      <c r="AF240" s="6">
        <f>Modell_vol30_Hotelling_table[[#This Row],[wage 2]]/AG232-1</f>
        <v>-2.1497023836407614E-3</v>
      </c>
      <c r="AH240" s="23">
        <f>Modell_vol30_Hotelling_table[[#This Row],[base-market-price]]-Modell_vol30_Hotelling_table[[#This Row],[wage 1]]</f>
        <v>79.610000000000014</v>
      </c>
      <c r="AI240" s="23">
        <f>Modell_vol30_Hotelling_table[[#This Row],[travel-cost-M]]*(40+((20-Modell_vol30_Hotelling_table[[#This Row],[xcor 1]])-(Modell_vol30_Hotelling_table[[#This Row],[xcor 2]]+20))/3)</f>
        <v>80</v>
      </c>
      <c r="AK240" s="6">
        <f t="shared" si="6"/>
        <v>-4.8749999999998517E-3</v>
      </c>
      <c r="AL240" s="23">
        <f>Modell_vol30_Hotelling_table[[#This Row],[base-market-price]]-Modell_vol30_Hotelling_table[[#This Row],[wage 2]]</f>
        <v>79.050000000000011</v>
      </c>
      <c r="AM240" s="23">
        <f>Modell_vol30_Hotelling_table[[#This Row],[travel-cost-M]]*(40-((20-Modell_vol30_Hotelling_table[[#This Row],[xcor 1]])-(Modell_vol30_Hotelling_table[[#This Row],[xcor 2]]+20))/3)</f>
        <v>80</v>
      </c>
      <c r="AO240" s="6">
        <f t="shared" si="7"/>
        <v>-1.1874999999999858E-2</v>
      </c>
    </row>
    <row r="241" spans="1:44" x14ac:dyDescent="0.25">
      <c r="A241" s="3">
        <v>240</v>
      </c>
      <c r="B241" s="4" t="s">
        <v>21</v>
      </c>
      <c r="C241" s="4" t="s">
        <v>22</v>
      </c>
      <c r="D241" s="4" t="s">
        <v>23</v>
      </c>
      <c r="E241" s="4" t="s">
        <v>27</v>
      </c>
      <c r="F241" s="4" t="s">
        <v>25</v>
      </c>
      <c r="G241" s="3" t="b">
        <v>0</v>
      </c>
      <c r="H241" s="3" t="b">
        <v>0</v>
      </c>
      <c r="I241" s="3" t="b">
        <v>0</v>
      </c>
      <c r="J241" s="3" t="b">
        <v>0</v>
      </c>
      <c r="K241" s="3" t="b">
        <v>0</v>
      </c>
      <c r="L241" s="3">
        <v>300</v>
      </c>
      <c r="M241" s="3">
        <v>2</v>
      </c>
      <c r="N241" s="3">
        <v>0</v>
      </c>
      <c r="O241" s="3">
        <v>2</v>
      </c>
      <c r="P241" s="3">
        <v>0</v>
      </c>
      <c r="Q241" s="3">
        <v>200</v>
      </c>
      <c r="R241" s="3">
        <v>0</v>
      </c>
      <c r="S241" s="3">
        <v>1</v>
      </c>
      <c r="T241" s="3">
        <v>0</v>
      </c>
      <c r="U241" s="3" t="b">
        <v>0</v>
      </c>
      <c r="V241" s="3">
        <v>251</v>
      </c>
      <c r="W241" s="4">
        <v>1599.17</v>
      </c>
      <c r="X241" s="4">
        <v>1609.22</v>
      </c>
      <c r="Y241" s="4">
        <v>221.54</v>
      </c>
      <c r="Z241" s="4">
        <v>221.87</v>
      </c>
      <c r="AA241" s="3">
        <v>10</v>
      </c>
      <c r="AB241" s="3">
        <v>-10</v>
      </c>
      <c r="AD241" s="6">
        <f>Modell_vol30_Hotelling_table[[#This Row],[wage 1]]/AE232-1</f>
        <v>1.2338035043635287E-3</v>
      </c>
      <c r="AF241" s="6">
        <f>Modell_vol30_Hotelling_table[[#This Row],[wage 2]]/AG232-1</f>
        <v>2.0051845763369158E-3</v>
      </c>
      <c r="AH241" s="23">
        <f>Modell_vol30_Hotelling_table[[#This Row],[base-market-price]]-Modell_vol30_Hotelling_table[[#This Row],[wage 1]]</f>
        <v>78.460000000000008</v>
      </c>
      <c r="AI241" s="23">
        <f>Modell_vol30_Hotelling_table[[#This Row],[travel-cost-M]]*(40+((20-Modell_vol30_Hotelling_table[[#This Row],[xcor 1]])-(Modell_vol30_Hotelling_table[[#This Row],[xcor 2]]+20))/3)</f>
        <v>80</v>
      </c>
      <c r="AK241" s="6">
        <f t="shared" si="6"/>
        <v>-1.9249999999999878E-2</v>
      </c>
      <c r="AL241" s="23">
        <f>Modell_vol30_Hotelling_table[[#This Row],[base-market-price]]-Modell_vol30_Hotelling_table[[#This Row],[wage 2]]</f>
        <v>78.13</v>
      </c>
      <c r="AM241" s="23">
        <f>Modell_vol30_Hotelling_table[[#This Row],[travel-cost-M]]*(40-((20-Modell_vol30_Hotelling_table[[#This Row],[xcor 1]])-(Modell_vol30_Hotelling_table[[#This Row],[xcor 2]]+20))/3)</f>
        <v>80</v>
      </c>
      <c r="AO241" s="6">
        <f t="shared" si="7"/>
        <v>-2.3375000000000035E-2</v>
      </c>
      <c r="AP241" t="s">
        <v>36</v>
      </c>
      <c r="AQ241" t="s">
        <v>37</v>
      </c>
      <c r="AR241" t="s">
        <v>93</v>
      </c>
    </row>
    <row r="242" spans="1:44" x14ac:dyDescent="0.25">
      <c r="A242" s="1">
        <v>241</v>
      </c>
      <c r="B242" s="2" t="s">
        <v>21</v>
      </c>
      <c r="C242" s="2" t="s">
        <v>22</v>
      </c>
      <c r="D242" s="2" t="s">
        <v>23</v>
      </c>
      <c r="E242" s="2" t="s">
        <v>28</v>
      </c>
      <c r="F242" s="2" t="s">
        <v>25</v>
      </c>
      <c r="G242" s="1" t="b">
        <v>0</v>
      </c>
      <c r="H242" s="1" t="b">
        <v>0</v>
      </c>
      <c r="I242" s="1" t="b">
        <v>0</v>
      </c>
      <c r="J242" s="1" t="b">
        <v>0</v>
      </c>
      <c r="K242" s="1" t="b">
        <v>0</v>
      </c>
      <c r="L242" s="1">
        <v>150</v>
      </c>
      <c r="M242" s="1">
        <v>2</v>
      </c>
      <c r="N242" s="1">
        <v>0</v>
      </c>
      <c r="O242" s="1">
        <v>1</v>
      </c>
      <c r="P242" s="1">
        <v>0</v>
      </c>
      <c r="Q242" s="1">
        <v>100</v>
      </c>
      <c r="R242" s="1">
        <v>0</v>
      </c>
      <c r="S242" s="1">
        <v>1</v>
      </c>
      <c r="T242" s="1">
        <v>0</v>
      </c>
      <c r="U242" s="1" t="b">
        <v>0</v>
      </c>
      <c r="V242" s="1">
        <v>251</v>
      </c>
      <c r="W242" s="2">
        <v>25.82</v>
      </c>
      <c r="X242" s="2">
        <v>30.36</v>
      </c>
      <c r="Y242" s="2">
        <v>149</v>
      </c>
      <c r="Z242" s="2">
        <v>148</v>
      </c>
      <c r="AA242" s="9">
        <v>-11</v>
      </c>
      <c r="AB242" s="9">
        <v>-10</v>
      </c>
      <c r="AD242" s="6"/>
      <c r="AH242" s="23">
        <f>Modell_vol30_Hotelling_table[[#This Row],[base-market-price]]-Modell_vol30_Hotelling_table[[#This Row],[wage 1]]</f>
        <v>1</v>
      </c>
      <c r="AI242" s="23">
        <f>Modell_vol30_Hotelling_table[[#This Row],[travel-cost-M]]*(40+((20-Modell_vol30_Hotelling_table[[#This Row],[xcor 1]])-(Modell_vol30_Hotelling_table[[#This Row],[xcor 2]]+20))/3)</f>
        <v>47</v>
      </c>
      <c r="AJ242" s="23"/>
      <c r="AK242" s="6">
        <f t="shared" si="6"/>
        <v>-0.97872340425531912</v>
      </c>
      <c r="AL242" s="23">
        <f>Modell_vol30_Hotelling_table[[#This Row],[base-market-price]]-Modell_vol30_Hotelling_table[[#This Row],[wage 2]]</f>
        <v>2</v>
      </c>
      <c r="AM242" s="23">
        <f>Modell_vol30_Hotelling_table[[#This Row],[travel-cost-M]]*(40-((20-Modell_vol30_Hotelling_table[[#This Row],[xcor 1]])-(Modell_vol30_Hotelling_table[[#This Row],[xcor 2]]+20))/3)</f>
        <v>33</v>
      </c>
      <c r="AN242" s="23"/>
      <c r="AO242" s="6">
        <f t="shared" si="7"/>
        <v>-0.93939393939393945</v>
      </c>
      <c r="AP242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-2616</v>
      </c>
      <c r="AQ242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-320</v>
      </c>
    </row>
    <row r="243" spans="1:44" x14ac:dyDescent="0.25">
      <c r="A243" s="1">
        <v>242</v>
      </c>
      <c r="B243" s="2" t="s">
        <v>21</v>
      </c>
      <c r="C243" s="2" t="s">
        <v>22</v>
      </c>
      <c r="D243" s="2" t="s">
        <v>23</v>
      </c>
      <c r="E243" s="2" t="s">
        <v>28</v>
      </c>
      <c r="F243" s="2" t="s">
        <v>25</v>
      </c>
      <c r="G243" s="1" t="b">
        <v>0</v>
      </c>
      <c r="H243" s="1" t="b">
        <v>0</v>
      </c>
      <c r="I243" s="1" t="b">
        <v>0</v>
      </c>
      <c r="J243" s="1" t="b">
        <v>0</v>
      </c>
      <c r="K243" s="1" t="b">
        <v>0</v>
      </c>
      <c r="L243" s="1">
        <v>150</v>
      </c>
      <c r="M243" s="1">
        <v>2</v>
      </c>
      <c r="N243" s="1">
        <v>0</v>
      </c>
      <c r="O243" s="1">
        <v>1</v>
      </c>
      <c r="P243" s="1">
        <v>0</v>
      </c>
      <c r="Q243" s="1">
        <v>100</v>
      </c>
      <c r="R243" s="1">
        <v>0</v>
      </c>
      <c r="S243" s="1">
        <v>1</v>
      </c>
      <c r="T243" s="1">
        <v>0</v>
      </c>
      <c r="U243" s="1" t="b">
        <v>0</v>
      </c>
      <c r="V243" s="1">
        <v>2000</v>
      </c>
      <c r="W243" s="2">
        <v>71.099999999999994</v>
      </c>
      <c r="X243" s="2">
        <v>203.53</v>
      </c>
      <c r="Y243" s="2">
        <v>145.74</v>
      </c>
      <c r="Z243" s="2">
        <v>140.04</v>
      </c>
      <c r="AA243" s="1">
        <v>18</v>
      </c>
      <c r="AB243" s="1">
        <v>11</v>
      </c>
      <c r="AD243" s="6"/>
      <c r="AH243" s="23">
        <f>Modell_vol30_Hotelling_table[[#This Row],[base-market-price]]-Modell_vol30_Hotelling_table[[#This Row],[wage 1]]</f>
        <v>4.2599999999999909</v>
      </c>
      <c r="AI243" s="23">
        <f>Modell_vol30_Hotelling_table[[#This Row],[travel-cost-M]]*(40+((20-Modell_vol30_Hotelling_table[[#This Row],[xcor 1]])-(Modell_vol30_Hotelling_table[[#This Row],[xcor 2]]+20))/3)</f>
        <v>30.333333333333336</v>
      </c>
      <c r="AJ243" s="23"/>
      <c r="AK243" s="6">
        <f t="shared" si="6"/>
        <v>-0.85956043956043993</v>
      </c>
      <c r="AL243" s="23">
        <f>Modell_vol30_Hotelling_table[[#This Row],[base-market-price]]-Modell_vol30_Hotelling_table[[#This Row],[wage 2]]</f>
        <v>9.960000000000008</v>
      </c>
      <c r="AM243" s="23">
        <f>Modell_vol30_Hotelling_table[[#This Row],[travel-cost-M]]*(40-((20-Modell_vol30_Hotelling_table[[#This Row],[xcor 1]])-(Modell_vol30_Hotelling_table[[#This Row],[xcor 2]]+20))/3)</f>
        <v>49.666666666666664</v>
      </c>
      <c r="AN243" s="23"/>
      <c r="AO243" s="6">
        <f t="shared" si="7"/>
        <v>-0.79946308724832194</v>
      </c>
      <c r="AP243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653.7777777777776</v>
      </c>
      <c r="AQ243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-2516.8888888888887</v>
      </c>
    </row>
    <row r="244" spans="1:44" x14ac:dyDescent="0.25">
      <c r="A244" s="1">
        <v>243</v>
      </c>
      <c r="B244" s="2" t="s">
        <v>21</v>
      </c>
      <c r="C244" s="2" t="s">
        <v>22</v>
      </c>
      <c r="D244" s="2" t="s">
        <v>23</v>
      </c>
      <c r="E244" s="2" t="s">
        <v>28</v>
      </c>
      <c r="F244" s="2" t="s">
        <v>25</v>
      </c>
      <c r="G244" s="1" t="b">
        <v>0</v>
      </c>
      <c r="H244" s="1" t="b">
        <v>0</v>
      </c>
      <c r="I244" s="1" t="b">
        <v>0</v>
      </c>
      <c r="J244" s="1" t="b">
        <v>0</v>
      </c>
      <c r="K244" s="1" t="b">
        <v>0</v>
      </c>
      <c r="L244" s="1">
        <v>150</v>
      </c>
      <c r="M244" s="1">
        <v>2</v>
      </c>
      <c r="N244" s="1">
        <v>0</v>
      </c>
      <c r="O244" s="1">
        <v>1</v>
      </c>
      <c r="P244" s="1">
        <v>0</v>
      </c>
      <c r="Q244" s="1">
        <v>100</v>
      </c>
      <c r="R244" s="1">
        <v>0</v>
      </c>
      <c r="S244" s="1">
        <v>1</v>
      </c>
      <c r="T244" s="1">
        <v>0</v>
      </c>
      <c r="U244" s="1" t="b">
        <v>0</v>
      </c>
      <c r="V244" s="1">
        <v>2000</v>
      </c>
      <c r="W244" s="2">
        <v>185.65</v>
      </c>
      <c r="X244" s="2">
        <v>54.48</v>
      </c>
      <c r="Y244" s="2">
        <v>141.58000000000001</v>
      </c>
      <c r="Z244" s="2">
        <v>146.18</v>
      </c>
      <c r="AA244" s="1">
        <v>-12</v>
      </c>
      <c r="AB244" s="1">
        <v>-18</v>
      </c>
      <c r="AD244" s="6"/>
      <c r="AH244" s="23">
        <f>Modell_vol30_Hotelling_table[[#This Row],[base-market-price]]-Modell_vol30_Hotelling_table[[#This Row],[wage 1]]</f>
        <v>8.4199999999999875</v>
      </c>
      <c r="AI244" s="23">
        <f>Modell_vol30_Hotelling_table[[#This Row],[travel-cost-M]]*(40+((20-Modell_vol30_Hotelling_table[[#This Row],[xcor 1]])-(Modell_vol30_Hotelling_table[[#This Row],[xcor 2]]+20))/3)</f>
        <v>50</v>
      </c>
      <c r="AJ244" s="23"/>
      <c r="AK244" s="6">
        <f t="shared" si="6"/>
        <v>-0.83160000000000023</v>
      </c>
      <c r="AL244" s="23">
        <f>Modell_vol30_Hotelling_table[[#This Row],[base-market-price]]-Modell_vol30_Hotelling_table[[#This Row],[wage 2]]</f>
        <v>3.8199999999999932</v>
      </c>
      <c r="AM244" s="23">
        <f>Modell_vol30_Hotelling_table[[#This Row],[travel-cost-M]]*(40-((20-Modell_vol30_Hotelling_table[[#This Row],[xcor 1]])-(Modell_vol30_Hotelling_table[[#This Row],[xcor 2]]+20))/3)</f>
        <v>30</v>
      </c>
      <c r="AN244" s="23"/>
      <c r="AO244" s="6">
        <f t="shared" si="7"/>
        <v>-0.87266666666666692</v>
      </c>
      <c r="AP244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-2647</v>
      </c>
      <c r="AQ244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633</v>
      </c>
    </row>
    <row r="245" spans="1:44" x14ac:dyDescent="0.25">
      <c r="A245" s="1">
        <v>244</v>
      </c>
      <c r="B245" s="2" t="s">
        <v>21</v>
      </c>
      <c r="C245" s="2" t="s">
        <v>22</v>
      </c>
      <c r="D245" s="2" t="s">
        <v>23</v>
      </c>
      <c r="E245" s="2" t="s">
        <v>28</v>
      </c>
      <c r="F245" s="2" t="s">
        <v>25</v>
      </c>
      <c r="G245" s="1" t="b">
        <v>0</v>
      </c>
      <c r="H245" s="1" t="b">
        <v>0</v>
      </c>
      <c r="I245" s="1" t="b">
        <v>0</v>
      </c>
      <c r="J245" s="1" t="b">
        <v>0</v>
      </c>
      <c r="K245" s="1" t="b">
        <v>0</v>
      </c>
      <c r="L245" s="1">
        <v>150</v>
      </c>
      <c r="M245" s="1">
        <v>2</v>
      </c>
      <c r="N245" s="1">
        <v>0</v>
      </c>
      <c r="O245" s="1">
        <v>1</v>
      </c>
      <c r="P245" s="1">
        <v>0</v>
      </c>
      <c r="Q245" s="1">
        <v>100</v>
      </c>
      <c r="R245" s="1">
        <v>0</v>
      </c>
      <c r="S245" s="1">
        <v>1</v>
      </c>
      <c r="T245" s="1">
        <v>0</v>
      </c>
      <c r="U245" s="1" t="b">
        <v>0</v>
      </c>
      <c r="V245" s="1">
        <v>2000</v>
      </c>
      <c r="W245" s="2">
        <v>278.74</v>
      </c>
      <c r="X245" s="2">
        <v>336.91</v>
      </c>
      <c r="Y245" s="2">
        <v>128.46</v>
      </c>
      <c r="Z245" s="2">
        <v>137.19999999999999</v>
      </c>
      <c r="AA245" s="1">
        <v>3</v>
      </c>
      <c r="AB245" s="1">
        <v>-8</v>
      </c>
      <c r="AD245" s="6"/>
      <c r="AH245" s="23">
        <f>Modell_vol30_Hotelling_table[[#This Row],[base-market-price]]-Modell_vol30_Hotelling_table[[#This Row],[wage 1]]</f>
        <v>21.539999999999992</v>
      </c>
      <c r="AI245" s="23">
        <f>Modell_vol30_Hotelling_table[[#This Row],[travel-cost-M]]*(40+((20-Modell_vol30_Hotelling_table[[#This Row],[xcor 1]])-(Modell_vol30_Hotelling_table[[#This Row],[xcor 2]]+20))/3)</f>
        <v>41.666666666666664</v>
      </c>
      <c r="AJ245" s="23"/>
      <c r="AK245" s="6">
        <f t="shared" si="6"/>
        <v>-0.48304000000000014</v>
      </c>
      <c r="AL245" s="23">
        <f>Modell_vol30_Hotelling_table[[#This Row],[base-market-price]]-Modell_vol30_Hotelling_table[[#This Row],[wage 2]]</f>
        <v>12.800000000000011</v>
      </c>
      <c r="AM245" s="23">
        <f>Modell_vol30_Hotelling_table[[#This Row],[travel-cost-M]]*(40-((20-Modell_vol30_Hotelling_table[[#This Row],[xcor 1]])-(Modell_vol30_Hotelling_table[[#This Row],[xcor 2]]+20))/3)</f>
        <v>38.333333333333336</v>
      </c>
      <c r="AN245" s="23"/>
      <c r="AO245" s="6">
        <f t="shared" si="7"/>
        <v>-0.66608695652173888</v>
      </c>
      <c r="AP245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-967.5555555555552</v>
      </c>
      <c r="AQ245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-420.88888888888869</v>
      </c>
    </row>
    <row r="246" spans="1:44" x14ac:dyDescent="0.25">
      <c r="A246" s="1">
        <v>245</v>
      </c>
      <c r="B246" s="2" t="s">
        <v>21</v>
      </c>
      <c r="C246" s="2" t="s">
        <v>22</v>
      </c>
      <c r="D246" s="2" t="s">
        <v>23</v>
      </c>
      <c r="E246" s="2" t="s">
        <v>28</v>
      </c>
      <c r="F246" s="2" t="s">
        <v>25</v>
      </c>
      <c r="G246" s="1" t="b">
        <v>0</v>
      </c>
      <c r="H246" s="1" t="b">
        <v>0</v>
      </c>
      <c r="I246" s="1" t="b">
        <v>0</v>
      </c>
      <c r="J246" s="1" t="b">
        <v>0</v>
      </c>
      <c r="K246" s="1" t="b">
        <v>0</v>
      </c>
      <c r="L246" s="1">
        <v>150</v>
      </c>
      <c r="M246" s="1">
        <v>2</v>
      </c>
      <c r="N246" s="1">
        <v>0</v>
      </c>
      <c r="O246" s="1">
        <v>1</v>
      </c>
      <c r="P246" s="1">
        <v>0</v>
      </c>
      <c r="Q246" s="1">
        <v>100</v>
      </c>
      <c r="R246" s="1">
        <v>0</v>
      </c>
      <c r="S246" s="1">
        <v>1</v>
      </c>
      <c r="T246" s="1">
        <v>0</v>
      </c>
      <c r="U246" s="1" t="b">
        <v>0</v>
      </c>
      <c r="V246" s="1">
        <v>2000</v>
      </c>
      <c r="W246" s="2">
        <v>327.95</v>
      </c>
      <c r="X246" s="2">
        <v>282.35000000000002</v>
      </c>
      <c r="Y246" s="2">
        <v>126.43</v>
      </c>
      <c r="Z246" s="2">
        <v>138.91</v>
      </c>
      <c r="AA246" s="1">
        <v>1</v>
      </c>
      <c r="AB246" s="1">
        <v>15</v>
      </c>
      <c r="AD246" s="6"/>
      <c r="AH246" s="23">
        <f>Modell_vol30_Hotelling_table[[#This Row],[base-market-price]]-Modell_vol30_Hotelling_table[[#This Row],[wage 1]]</f>
        <v>23.569999999999993</v>
      </c>
      <c r="AI246" s="23">
        <f>Modell_vol30_Hotelling_table[[#This Row],[travel-cost-M]]*(40+((20-Modell_vol30_Hotelling_table[[#This Row],[xcor 1]])-(Modell_vol30_Hotelling_table[[#This Row],[xcor 2]]+20))/3)</f>
        <v>34.666666666666664</v>
      </c>
      <c r="AJ246" s="23"/>
      <c r="AK246" s="6">
        <f t="shared" si="6"/>
        <v>-0.32009615384615397</v>
      </c>
      <c r="AL246" s="23">
        <f>Modell_vol30_Hotelling_table[[#This Row],[base-market-price]]-Modell_vol30_Hotelling_table[[#This Row],[wage 2]]</f>
        <v>11.090000000000003</v>
      </c>
      <c r="AM246" s="23">
        <f>Modell_vol30_Hotelling_table[[#This Row],[travel-cost-M]]*(40-((20-Modell_vol30_Hotelling_table[[#This Row],[xcor 1]])-(Modell_vol30_Hotelling_table[[#This Row],[xcor 2]]+20))/3)</f>
        <v>45.333333333333336</v>
      </c>
      <c r="AN246" s="23"/>
      <c r="AO246" s="6">
        <f t="shared" si="7"/>
        <v>-0.75536764705882353</v>
      </c>
      <c r="AP246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452.11111111111131</v>
      </c>
      <c r="AQ246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-1297.2222222222222</v>
      </c>
    </row>
    <row r="247" spans="1:44" x14ac:dyDescent="0.25">
      <c r="A247" s="1">
        <v>246</v>
      </c>
      <c r="B247" s="2" t="s">
        <v>21</v>
      </c>
      <c r="C247" s="2" t="s">
        <v>22</v>
      </c>
      <c r="D247" s="2" t="s">
        <v>23</v>
      </c>
      <c r="E247" s="2" t="s">
        <v>28</v>
      </c>
      <c r="F247" s="2" t="s">
        <v>25</v>
      </c>
      <c r="G247" s="1" t="b">
        <v>0</v>
      </c>
      <c r="H247" s="1" t="b">
        <v>0</v>
      </c>
      <c r="I247" s="1" t="b">
        <v>0</v>
      </c>
      <c r="J247" s="1" t="b">
        <v>0</v>
      </c>
      <c r="K247" s="1" t="b">
        <v>0</v>
      </c>
      <c r="L247" s="1">
        <v>150</v>
      </c>
      <c r="M247" s="1">
        <v>2</v>
      </c>
      <c r="N247" s="1">
        <v>0</v>
      </c>
      <c r="O247" s="1">
        <v>1</v>
      </c>
      <c r="P247" s="1">
        <v>0</v>
      </c>
      <c r="Q247" s="1">
        <v>100</v>
      </c>
      <c r="R247" s="1">
        <v>0</v>
      </c>
      <c r="S247" s="1">
        <v>1</v>
      </c>
      <c r="T247" s="1">
        <v>0</v>
      </c>
      <c r="U247" s="1" t="b">
        <v>0</v>
      </c>
      <c r="V247" s="1">
        <v>2000</v>
      </c>
      <c r="W247" s="2">
        <v>211.24</v>
      </c>
      <c r="X247" s="2">
        <v>202.25</v>
      </c>
      <c r="Y247" s="2">
        <v>136.07</v>
      </c>
      <c r="Z247" s="2">
        <v>141.65</v>
      </c>
      <c r="AA247" s="1">
        <v>2</v>
      </c>
      <c r="AB247" s="1">
        <v>9</v>
      </c>
      <c r="AD247" s="6"/>
      <c r="AH247" s="23">
        <f>Modell_vol30_Hotelling_table[[#This Row],[base-market-price]]-Modell_vol30_Hotelling_table[[#This Row],[wage 1]]</f>
        <v>13.930000000000007</v>
      </c>
      <c r="AI247" s="23">
        <f>Modell_vol30_Hotelling_table[[#This Row],[travel-cost-M]]*(40+((20-Modell_vol30_Hotelling_table[[#This Row],[xcor 1]])-(Modell_vol30_Hotelling_table[[#This Row],[xcor 2]]+20))/3)</f>
        <v>36.333333333333336</v>
      </c>
      <c r="AJ247" s="23"/>
      <c r="AK247" s="6">
        <f t="shared" si="6"/>
        <v>-0.61660550458715579</v>
      </c>
      <c r="AL247" s="23">
        <f>Modell_vol30_Hotelling_table[[#This Row],[base-market-price]]-Modell_vol30_Hotelling_table[[#This Row],[wage 2]]</f>
        <v>8.3499999999999943</v>
      </c>
      <c r="AM247" s="23">
        <f>Modell_vol30_Hotelling_table[[#This Row],[travel-cost-M]]*(40-((20-Modell_vol30_Hotelling_table[[#This Row],[xcor 1]])-(Modell_vol30_Hotelling_table[[#This Row],[xcor 2]]+20))/3)</f>
        <v>43.666666666666664</v>
      </c>
      <c r="AN247" s="23"/>
      <c r="AO247" s="6">
        <f t="shared" si="7"/>
        <v>-0.80877862595419858</v>
      </c>
      <c r="AP247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-410.22222222222217</v>
      </c>
      <c r="AQ247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-1612.8888888888885</v>
      </c>
    </row>
    <row r="248" spans="1:44" x14ac:dyDescent="0.25">
      <c r="A248" s="1">
        <v>247</v>
      </c>
      <c r="B248" s="2" t="s">
        <v>21</v>
      </c>
      <c r="C248" s="2" t="s">
        <v>22</v>
      </c>
      <c r="D248" s="2" t="s">
        <v>23</v>
      </c>
      <c r="E248" s="2" t="s">
        <v>28</v>
      </c>
      <c r="F248" s="2" t="s">
        <v>25</v>
      </c>
      <c r="G248" s="1" t="b">
        <v>0</v>
      </c>
      <c r="H248" s="1" t="b">
        <v>0</v>
      </c>
      <c r="I248" s="1" t="b">
        <v>0</v>
      </c>
      <c r="J248" s="1" t="b">
        <v>0</v>
      </c>
      <c r="K248" s="1" t="b">
        <v>0</v>
      </c>
      <c r="L248" s="1">
        <v>150</v>
      </c>
      <c r="M248" s="1">
        <v>2</v>
      </c>
      <c r="N248" s="1">
        <v>0</v>
      </c>
      <c r="O248" s="1">
        <v>1</v>
      </c>
      <c r="P248" s="1">
        <v>0</v>
      </c>
      <c r="Q248" s="1">
        <v>100</v>
      </c>
      <c r="R248" s="1">
        <v>0</v>
      </c>
      <c r="S248" s="1">
        <v>1</v>
      </c>
      <c r="T248" s="1">
        <v>0</v>
      </c>
      <c r="U248" s="1" t="b">
        <v>0</v>
      </c>
      <c r="V248" s="1">
        <v>2000</v>
      </c>
      <c r="W248" s="2">
        <v>79.069999999999993</v>
      </c>
      <c r="X248" s="2">
        <v>234.51</v>
      </c>
      <c r="Y248" s="2">
        <v>144.71</v>
      </c>
      <c r="Z248" s="2">
        <v>139.62</v>
      </c>
      <c r="AA248" s="1">
        <v>17</v>
      </c>
      <c r="AB248" s="1">
        <v>10</v>
      </c>
      <c r="AD248" s="6"/>
      <c r="AH248" s="23">
        <f>Modell_vol30_Hotelling_table[[#This Row],[base-market-price]]-Modell_vol30_Hotelling_table[[#This Row],[wage 1]]</f>
        <v>5.289999999999992</v>
      </c>
      <c r="AI248" s="23">
        <f>Modell_vol30_Hotelling_table[[#This Row],[travel-cost-M]]*(40+((20-Modell_vol30_Hotelling_table[[#This Row],[xcor 1]])-(Modell_vol30_Hotelling_table[[#This Row],[xcor 2]]+20))/3)</f>
        <v>31</v>
      </c>
      <c r="AJ248" s="23"/>
      <c r="AK248" s="6">
        <f t="shared" si="6"/>
        <v>-0.82935483870967763</v>
      </c>
      <c r="AL248" s="23">
        <f>Modell_vol30_Hotelling_table[[#This Row],[base-market-price]]-Modell_vol30_Hotelling_table[[#This Row],[wage 2]]</f>
        <v>10.379999999999995</v>
      </c>
      <c r="AM248" s="23">
        <f>Modell_vol30_Hotelling_table[[#This Row],[travel-cost-M]]*(40-((20-Modell_vol30_Hotelling_table[[#This Row],[xcor 1]])-(Modell_vol30_Hotelling_table[[#This Row],[xcor 2]]+20))/3)</f>
        <v>49</v>
      </c>
      <c r="AN248" s="23"/>
      <c r="AO248" s="6">
        <f t="shared" si="7"/>
        <v>-0.78816326530612257</v>
      </c>
      <c r="AP248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532</v>
      </c>
      <c r="AQ248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-2420</v>
      </c>
    </row>
    <row r="249" spans="1:44" x14ac:dyDescent="0.25">
      <c r="A249" s="1">
        <v>248</v>
      </c>
      <c r="B249" s="2" t="s">
        <v>21</v>
      </c>
      <c r="C249" s="2" t="s">
        <v>22</v>
      </c>
      <c r="D249" s="2" t="s">
        <v>23</v>
      </c>
      <c r="E249" s="2" t="s">
        <v>28</v>
      </c>
      <c r="F249" s="2" t="s">
        <v>25</v>
      </c>
      <c r="G249" s="1" t="b">
        <v>0</v>
      </c>
      <c r="H249" s="1" t="b">
        <v>0</v>
      </c>
      <c r="I249" s="1" t="b">
        <v>0</v>
      </c>
      <c r="J249" s="1" t="b">
        <v>0</v>
      </c>
      <c r="K249" s="1" t="b">
        <v>0</v>
      </c>
      <c r="L249" s="1">
        <v>150</v>
      </c>
      <c r="M249" s="1">
        <v>2</v>
      </c>
      <c r="N249" s="1">
        <v>0</v>
      </c>
      <c r="O249" s="1">
        <v>1</v>
      </c>
      <c r="P249" s="1">
        <v>0</v>
      </c>
      <c r="Q249" s="1">
        <v>100</v>
      </c>
      <c r="R249" s="1">
        <v>0</v>
      </c>
      <c r="S249" s="1">
        <v>1</v>
      </c>
      <c r="T249" s="1">
        <v>0</v>
      </c>
      <c r="U249" s="1" t="b">
        <v>0</v>
      </c>
      <c r="V249" s="1">
        <v>251</v>
      </c>
      <c r="W249" s="2">
        <v>800</v>
      </c>
      <c r="X249" s="2">
        <v>882</v>
      </c>
      <c r="Y249" s="2">
        <v>110</v>
      </c>
      <c r="Z249" s="2">
        <v>108</v>
      </c>
      <c r="AA249" s="1">
        <v>12</v>
      </c>
      <c r="AB249" s="1">
        <v>-9</v>
      </c>
      <c r="AD249" s="6"/>
      <c r="AH249" s="23">
        <f>Modell_vol30_Hotelling_table[[#This Row],[base-market-price]]-Modell_vol30_Hotelling_table[[#This Row],[wage 1]]</f>
        <v>40</v>
      </c>
      <c r="AI249" s="23">
        <f>Modell_vol30_Hotelling_table[[#This Row],[travel-cost-M]]*(40+((20-Modell_vol30_Hotelling_table[[#This Row],[xcor 1]])-(Modell_vol30_Hotelling_table[[#This Row],[xcor 2]]+20))/3)</f>
        <v>39</v>
      </c>
      <c r="AJ249" s="23"/>
      <c r="AK249" s="6">
        <f t="shared" si="6"/>
        <v>2.564102564102555E-2</v>
      </c>
      <c r="AL249" s="23">
        <f>Modell_vol30_Hotelling_table[[#This Row],[base-market-price]]-Modell_vol30_Hotelling_table[[#This Row],[wage 2]]</f>
        <v>42</v>
      </c>
      <c r="AM249" s="23">
        <f>Modell_vol30_Hotelling_table[[#This Row],[travel-cost-M]]*(40-((20-Modell_vol30_Hotelling_table[[#This Row],[xcor 1]])-(Modell_vol30_Hotelling_table[[#This Row],[xcor 2]]+20))/3)</f>
        <v>41</v>
      </c>
      <c r="AN249" s="23"/>
      <c r="AO249" s="6">
        <f t="shared" si="7"/>
        <v>2.4390243902439046E-2</v>
      </c>
      <c r="AP249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288</v>
      </c>
      <c r="AQ249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-40</v>
      </c>
    </row>
    <row r="250" spans="1:44" x14ac:dyDescent="0.25">
      <c r="A250" s="1">
        <v>249</v>
      </c>
      <c r="B250" s="2" t="s">
        <v>21</v>
      </c>
      <c r="C250" s="2" t="s">
        <v>22</v>
      </c>
      <c r="D250" s="2" t="s">
        <v>23</v>
      </c>
      <c r="E250" s="2" t="s">
        <v>28</v>
      </c>
      <c r="F250" s="2" t="s">
        <v>25</v>
      </c>
      <c r="G250" s="1" t="b">
        <v>0</v>
      </c>
      <c r="H250" s="1" t="b">
        <v>0</v>
      </c>
      <c r="I250" s="1" t="b">
        <v>0</v>
      </c>
      <c r="J250" s="1" t="b">
        <v>0</v>
      </c>
      <c r="K250" s="1" t="b">
        <v>0</v>
      </c>
      <c r="L250" s="1">
        <v>150</v>
      </c>
      <c r="M250" s="1">
        <v>2</v>
      </c>
      <c r="N250" s="1">
        <v>0</v>
      </c>
      <c r="O250" s="1">
        <v>1</v>
      </c>
      <c r="P250" s="1">
        <v>0</v>
      </c>
      <c r="Q250" s="1">
        <v>100</v>
      </c>
      <c r="R250" s="1">
        <v>0</v>
      </c>
      <c r="S250" s="1">
        <v>1</v>
      </c>
      <c r="T250" s="1">
        <v>0</v>
      </c>
      <c r="U250" s="1" t="b">
        <v>0</v>
      </c>
      <c r="V250" s="1">
        <v>251</v>
      </c>
      <c r="W250" s="2">
        <v>903</v>
      </c>
      <c r="X250" s="2">
        <v>820</v>
      </c>
      <c r="Y250" s="2">
        <v>107</v>
      </c>
      <c r="Z250" s="2">
        <v>109</v>
      </c>
      <c r="AA250" s="1">
        <v>-17</v>
      </c>
      <c r="AB250" s="1">
        <v>20</v>
      </c>
      <c r="AD250" s="6"/>
      <c r="AH250" s="23">
        <f>Modell_vol30_Hotelling_table[[#This Row],[base-market-price]]-Modell_vol30_Hotelling_table[[#This Row],[wage 1]]</f>
        <v>43</v>
      </c>
      <c r="AI250" s="23">
        <f>Modell_vol30_Hotelling_table[[#This Row],[travel-cost-M]]*(40+((20-Modell_vol30_Hotelling_table[[#This Row],[xcor 1]])-(Modell_vol30_Hotelling_table[[#This Row],[xcor 2]]+20))/3)</f>
        <v>39</v>
      </c>
      <c r="AJ250" s="23"/>
      <c r="AK250" s="6">
        <f t="shared" si="6"/>
        <v>0.10256410256410264</v>
      </c>
      <c r="AL250" s="23">
        <f>Modell_vol30_Hotelling_table[[#This Row],[base-market-price]]-Modell_vol30_Hotelling_table[[#This Row],[wage 2]]</f>
        <v>41</v>
      </c>
      <c r="AM250" s="23">
        <f>Modell_vol30_Hotelling_table[[#This Row],[travel-cost-M]]*(40-((20-Modell_vol30_Hotelling_table[[#This Row],[xcor 1]])-(Modell_vol30_Hotelling_table[[#This Row],[xcor 2]]+20))/3)</f>
        <v>41</v>
      </c>
      <c r="AN250" s="23"/>
      <c r="AO250" s="6">
        <f t="shared" si="7"/>
        <v>0</v>
      </c>
      <c r="AP250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1600</v>
      </c>
      <c r="AQ250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1272</v>
      </c>
    </row>
    <row r="251" spans="1:44" x14ac:dyDescent="0.25">
      <c r="A251" s="1">
        <v>250</v>
      </c>
      <c r="B251" s="2" t="s">
        <v>21</v>
      </c>
      <c r="C251" s="2" t="s">
        <v>22</v>
      </c>
      <c r="D251" s="2" t="s">
        <v>23</v>
      </c>
      <c r="E251" s="2" t="s">
        <v>28</v>
      </c>
      <c r="F251" s="2" t="s">
        <v>25</v>
      </c>
      <c r="G251" s="1" t="b">
        <v>0</v>
      </c>
      <c r="H251" s="1" t="b">
        <v>0</v>
      </c>
      <c r="I251" s="1" t="b">
        <v>0</v>
      </c>
      <c r="J251" s="1" t="b">
        <v>0</v>
      </c>
      <c r="K251" s="1" t="b">
        <v>0</v>
      </c>
      <c r="L251" s="1">
        <v>150</v>
      </c>
      <c r="M251" s="1">
        <v>2</v>
      </c>
      <c r="N251" s="1">
        <v>0</v>
      </c>
      <c r="O251" s="1">
        <v>1</v>
      </c>
      <c r="P251" s="1">
        <v>0</v>
      </c>
      <c r="Q251" s="1">
        <v>100</v>
      </c>
      <c r="R251" s="1">
        <v>0</v>
      </c>
      <c r="S251" s="1">
        <v>1</v>
      </c>
      <c r="T251" s="1">
        <v>0</v>
      </c>
      <c r="U251" s="1" t="b">
        <v>0</v>
      </c>
      <c r="V251" s="1">
        <v>2000</v>
      </c>
      <c r="W251" s="2">
        <v>102.54</v>
      </c>
      <c r="X251" s="2">
        <v>128.9</v>
      </c>
      <c r="Y251" s="2">
        <v>144.56</v>
      </c>
      <c r="Z251" s="2">
        <v>143.71</v>
      </c>
      <c r="AA251" s="1">
        <v>6</v>
      </c>
      <c r="AB251" s="1">
        <v>3</v>
      </c>
      <c r="AD251" s="6"/>
      <c r="AH251" s="23">
        <f>Modell_vol30_Hotelling_table[[#This Row],[base-market-price]]-Modell_vol30_Hotelling_table[[#This Row],[wage 1]]</f>
        <v>5.4399999999999977</v>
      </c>
      <c r="AI251" s="23">
        <f>Modell_vol30_Hotelling_table[[#This Row],[travel-cost-M]]*(40+((20-Modell_vol30_Hotelling_table[[#This Row],[xcor 1]])-(Modell_vol30_Hotelling_table[[#This Row],[xcor 2]]+20))/3)</f>
        <v>37</v>
      </c>
      <c r="AJ251" s="23"/>
      <c r="AK251" s="6">
        <f t="shared" si="6"/>
        <v>-0.85297297297297303</v>
      </c>
      <c r="AL251" s="23">
        <f>Modell_vol30_Hotelling_table[[#This Row],[base-market-price]]-Modell_vol30_Hotelling_table[[#This Row],[wage 2]]</f>
        <v>6.289999999999992</v>
      </c>
      <c r="AM251" s="23">
        <f>Modell_vol30_Hotelling_table[[#This Row],[travel-cost-M]]*(40-((20-Modell_vol30_Hotelling_table[[#This Row],[xcor 1]])-(Modell_vol30_Hotelling_table[[#This Row],[xcor 2]]+20))/3)</f>
        <v>43</v>
      </c>
      <c r="AN251" s="23"/>
      <c r="AO251" s="6">
        <f t="shared" si="7"/>
        <v>-0.85372093023255835</v>
      </c>
      <c r="AP251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-852</v>
      </c>
      <c r="AQ251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-1836</v>
      </c>
    </row>
    <row r="252" spans="1:44" x14ac:dyDescent="0.25">
      <c r="A252" s="3">
        <v>251</v>
      </c>
      <c r="B252" s="4" t="s">
        <v>21</v>
      </c>
      <c r="C252" s="4" t="s">
        <v>22</v>
      </c>
      <c r="D252" s="4" t="s">
        <v>23</v>
      </c>
      <c r="E252" s="4" t="s">
        <v>28</v>
      </c>
      <c r="F252" s="4" t="s">
        <v>25</v>
      </c>
      <c r="G252" s="3" t="b">
        <v>0</v>
      </c>
      <c r="H252" s="3" t="b">
        <v>0</v>
      </c>
      <c r="I252" s="3" t="b">
        <v>0</v>
      </c>
      <c r="J252" s="3" t="b">
        <v>0</v>
      </c>
      <c r="K252" s="3" t="b">
        <v>0</v>
      </c>
      <c r="L252" s="3">
        <v>150</v>
      </c>
      <c r="M252" s="3">
        <v>2</v>
      </c>
      <c r="N252" s="3">
        <v>0</v>
      </c>
      <c r="O252" s="3">
        <v>1</v>
      </c>
      <c r="P252" s="3">
        <v>0</v>
      </c>
      <c r="Q252" s="3">
        <v>200</v>
      </c>
      <c r="R252" s="3">
        <v>0</v>
      </c>
      <c r="S252" s="3">
        <v>1</v>
      </c>
      <c r="T252" s="3">
        <v>0</v>
      </c>
      <c r="U252" s="3" t="b">
        <v>0</v>
      </c>
      <c r="V252" s="3">
        <v>251</v>
      </c>
      <c r="W252" s="5">
        <v>780</v>
      </c>
      <c r="X252" s="4">
        <v>861</v>
      </c>
      <c r="Y252" s="4">
        <v>111</v>
      </c>
      <c r="Z252" s="4">
        <v>109</v>
      </c>
      <c r="AA252" s="3">
        <v>13</v>
      </c>
      <c r="AB252" s="3">
        <v>-10</v>
      </c>
      <c r="AD252" s="6"/>
      <c r="AH252" s="23">
        <f>Modell_vol30_Hotelling_table[[#This Row],[base-market-price]]-Modell_vol30_Hotelling_table[[#This Row],[wage 1]]</f>
        <v>39</v>
      </c>
      <c r="AI252" s="23">
        <f>Modell_vol30_Hotelling_table[[#This Row],[travel-cost-M]]*(40+((20-Modell_vol30_Hotelling_table[[#This Row],[xcor 1]])-(Modell_vol30_Hotelling_table[[#This Row],[xcor 2]]+20))/3)</f>
        <v>39</v>
      </c>
      <c r="AJ252" s="23"/>
      <c r="AK252" s="6">
        <f t="shared" si="6"/>
        <v>0</v>
      </c>
      <c r="AL252" s="23">
        <f>Modell_vol30_Hotelling_table[[#This Row],[base-market-price]]-Modell_vol30_Hotelling_table[[#This Row],[wage 2]]</f>
        <v>41</v>
      </c>
      <c r="AM252" s="23">
        <f>Modell_vol30_Hotelling_table[[#This Row],[travel-cost-M]]*(40-((20-Modell_vol30_Hotelling_table[[#This Row],[xcor 1]])-(Modell_vol30_Hotelling_table[[#This Row],[xcor 2]]+20))/3)</f>
        <v>41</v>
      </c>
      <c r="AN252" s="23"/>
      <c r="AO252" s="6">
        <f t="shared" si="7"/>
        <v>0</v>
      </c>
      <c r="AP252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452</v>
      </c>
      <c r="AQ252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124</v>
      </c>
    </row>
    <row r="253" spans="1:44" x14ac:dyDescent="0.25">
      <c r="A253" s="3">
        <v>252</v>
      </c>
      <c r="B253" s="4" t="s">
        <v>21</v>
      </c>
      <c r="C253" s="4" t="s">
        <v>22</v>
      </c>
      <c r="D253" s="4" t="s">
        <v>23</v>
      </c>
      <c r="E253" s="4" t="s">
        <v>28</v>
      </c>
      <c r="F253" s="4" t="s">
        <v>25</v>
      </c>
      <c r="G253" s="3" t="b">
        <v>0</v>
      </c>
      <c r="H253" s="3" t="b">
        <v>0</v>
      </c>
      <c r="I253" s="3" t="b">
        <v>0</v>
      </c>
      <c r="J253" s="3" t="b">
        <v>0</v>
      </c>
      <c r="K253" s="3" t="b">
        <v>0</v>
      </c>
      <c r="L253" s="3">
        <v>150</v>
      </c>
      <c r="M253" s="3">
        <v>2</v>
      </c>
      <c r="N253" s="3">
        <v>0</v>
      </c>
      <c r="O253" s="3">
        <v>1</v>
      </c>
      <c r="P253" s="3">
        <v>0</v>
      </c>
      <c r="Q253" s="3">
        <v>200</v>
      </c>
      <c r="R253" s="3">
        <v>0</v>
      </c>
      <c r="S253" s="3">
        <v>1</v>
      </c>
      <c r="T253" s="3">
        <v>0</v>
      </c>
      <c r="U253" s="3" t="b">
        <v>0</v>
      </c>
      <c r="V253" s="3">
        <v>2000</v>
      </c>
      <c r="W253" s="4">
        <v>144.88</v>
      </c>
      <c r="X253" s="4">
        <v>30.53</v>
      </c>
      <c r="Y253" s="4">
        <v>144.47</v>
      </c>
      <c r="Z253" s="4">
        <v>147.05000000000001</v>
      </c>
      <c r="AA253" s="3">
        <v>-15</v>
      </c>
      <c r="AB253" s="3">
        <v>-19</v>
      </c>
      <c r="AD253" s="6"/>
      <c r="AH253" s="23">
        <f>Modell_vol30_Hotelling_table[[#This Row],[base-market-price]]-Modell_vol30_Hotelling_table[[#This Row],[wage 1]]</f>
        <v>5.5300000000000011</v>
      </c>
      <c r="AI253" s="23">
        <f>Modell_vol30_Hotelling_table[[#This Row],[travel-cost-M]]*(40+((20-Modell_vol30_Hotelling_table[[#This Row],[xcor 1]])-(Modell_vol30_Hotelling_table[[#This Row],[xcor 2]]+20))/3)</f>
        <v>51.333333333333336</v>
      </c>
      <c r="AJ253" s="23"/>
      <c r="AK253" s="6">
        <f t="shared" si="6"/>
        <v>-0.89227272727272722</v>
      </c>
      <c r="AL253" s="23">
        <f>Modell_vol30_Hotelling_table[[#This Row],[base-market-price]]-Modell_vol30_Hotelling_table[[#This Row],[wage 2]]</f>
        <v>2.9499999999999886</v>
      </c>
      <c r="AM253" s="23">
        <f>Modell_vol30_Hotelling_table[[#This Row],[travel-cost-M]]*(40-((20-Modell_vol30_Hotelling_table[[#This Row],[xcor 1]])-(Modell_vol30_Hotelling_table[[#This Row],[xcor 2]]+20))/3)</f>
        <v>28.666666666666664</v>
      </c>
      <c r="AN253" s="23"/>
      <c r="AO253" s="6">
        <f t="shared" si="7"/>
        <v>-0.8970930232558143</v>
      </c>
      <c r="AP253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-3001.2222222222222</v>
      </c>
      <c r="AQ253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716.11111111111131</v>
      </c>
    </row>
    <row r="254" spans="1:44" x14ac:dyDescent="0.25">
      <c r="A254" s="3">
        <v>253</v>
      </c>
      <c r="B254" s="4" t="s">
        <v>21</v>
      </c>
      <c r="C254" s="4" t="s">
        <v>22</v>
      </c>
      <c r="D254" s="4" t="s">
        <v>23</v>
      </c>
      <c r="E254" s="4" t="s">
        <v>28</v>
      </c>
      <c r="F254" s="4" t="s">
        <v>25</v>
      </c>
      <c r="G254" s="3" t="b">
        <v>0</v>
      </c>
      <c r="H254" s="3" t="b">
        <v>0</v>
      </c>
      <c r="I254" s="3" t="b">
        <v>0</v>
      </c>
      <c r="J254" s="3" t="b">
        <v>0</v>
      </c>
      <c r="K254" s="3" t="b">
        <v>0</v>
      </c>
      <c r="L254" s="3">
        <v>150</v>
      </c>
      <c r="M254" s="3">
        <v>2</v>
      </c>
      <c r="N254" s="3">
        <v>0</v>
      </c>
      <c r="O254" s="3">
        <v>1</v>
      </c>
      <c r="P254" s="3">
        <v>0</v>
      </c>
      <c r="Q254" s="3">
        <v>200</v>
      </c>
      <c r="R254" s="3">
        <v>0</v>
      </c>
      <c r="S254" s="3">
        <v>1</v>
      </c>
      <c r="T254" s="3">
        <v>0</v>
      </c>
      <c r="U254" s="3" t="b">
        <v>0</v>
      </c>
      <c r="V254" s="3">
        <v>251</v>
      </c>
      <c r="W254" s="4">
        <v>34</v>
      </c>
      <c r="X254" s="4">
        <v>7</v>
      </c>
      <c r="Y254" s="4">
        <v>149</v>
      </c>
      <c r="Z254" s="4">
        <v>149</v>
      </c>
      <c r="AA254" s="8">
        <v>13</v>
      </c>
      <c r="AB254" s="8">
        <v>14</v>
      </c>
      <c r="AD254" s="6"/>
      <c r="AH254" s="23">
        <f>Modell_vol30_Hotelling_table[[#This Row],[base-market-price]]-Modell_vol30_Hotelling_table[[#This Row],[wage 1]]</f>
        <v>1</v>
      </c>
      <c r="AI254" s="23">
        <f>Modell_vol30_Hotelling_table[[#This Row],[travel-cost-M]]*(40+((20-Modell_vol30_Hotelling_table[[#This Row],[xcor 1]])-(Modell_vol30_Hotelling_table[[#This Row],[xcor 2]]+20))/3)</f>
        <v>31</v>
      </c>
      <c r="AJ254" s="23"/>
      <c r="AK254" s="6">
        <f t="shared" si="6"/>
        <v>-0.967741935483871</v>
      </c>
      <c r="AL254" s="23">
        <f>Modell_vol30_Hotelling_table[[#This Row],[base-market-price]]-Modell_vol30_Hotelling_table[[#This Row],[wage 2]]</f>
        <v>1</v>
      </c>
      <c r="AM254" s="23">
        <f>Modell_vol30_Hotelling_table[[#This Row],[travel-cost-M]]*(40-((20-Modell_vol30_Hotelling_table[[#This Row],[xcor 1]])-(Modell_vol30_Hotelling_table[[#This Row],[xcor 2]]+20))/3)</f>
        <v>49</v>
      </c>
      <c r="AN254" s="23"/>
      <c r="AO254" s="6">
        <f t="shared" si="7"/>
        <v>-0.97959183673469385</v>
      </c>
      <c r="AP254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40</v>
      </c>
      <c r="AQ254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-2912</v>
      </c>
    </row>
    <row r="255" spans="1:44" x14ac:dyDescent="0.25">
      <c r="A255" s="3">
        <v>254</v>
      </c>
      <c r="B255" s="3" t="s">
        <v>21</v>
      </c>
      <c r="C255" s="3" t="s">
        <v>22</v>
      </c>
      <c r="D255" s="3" t="s">
        <v>23</v>
      </c>
      <c r="E255" s="3" t="s">
        <v>28</v>
      </c>
      <c r="F255" s="3" t="s">
        <v>25</v>
      </c>
      <c r="G255" s="3" t="b">
        <v>0</v>
      </c>
      <c r="H255" s="3" t="b">
        <v>0</v>
      </c>
      <c r="I255" s="3" t="b">
        <v>0</v>
      </c>
      <c r="J255" s="3" t="b">
        <v>0</v>
      </c>
      <c r="K255" s="3" t="b">
        <v>0</v>
      </c>
      <c r="L255" s="3">
        <v>150</v>
      </c>
      <c r="M255" s="3">
        <v>2</v>
      </c>
      <c r="N255" s="3">
        <v>0</v>
      </c>
      <c r="O255" s="3">
        <v>1</v>
      </c>
      <c r="P255" s="3">
        <v>0</v>
      </c>
      <c r="Q255" s="3">
        <v>200</v>
      </c>
      <c r="R255" s="3">
        <v>0</v>
      </c>
      <c r="S255" s="3">
        <v>1</v>
      </c>
      <c r="T255" s="3">
        <v>0</v>
      </c>
      <c r="U255" s="3" t="b">
        <v>0</v>
      </c>
      <c r="V255" s="3">
        <v>251</v>
      </c>
      <c r="W255" s="3">
        <v>756.6</v>
      </c>
      <c r="X255" s="3">
        <v>907.2</v>
      </c>
      <c r="Y255" s="3">
        <v>111</v>
      </c>
      <c r="Z255" s="3">
        <v>108</v>
      </c>
      <c r="AA255" s="3">
        <v>-17</v>
      </c>
      <c r="AB255" s="3">
        <v>12</v>
      </c>
      <c r="AD255" s="6"/>
      <c r="AH255" s="23">
        <f>Modell_vol30_Hotelling_table[[#This Row],[base-market-price]]-Modell_vol30_Hotelling_table[[#This Row],[wage 1]]</f>
        <v>39</v>
      </c>
      <c r="AI255" s="23">
        <f>Modell_vol30_Hotelling_table[[#This Row],[travel-cost-M]]*(40+((20-Modell_vol30_Hotelling_table[[#This Row],[xcor 1]])-(Modell_vol30_Hotelling_table[[#This Row],[xcor 2]]+20))/3)</f>
        <v>41.666666666666664</v>
      </c>
      <c r="AJ255" s="23"/>
      <c r="AK255" s="6">
        <f t="shared" si="6"/>
        <v>-6.3999999999999946E-2</v>
      </c>
      <c r="AL255" s="23">
        <f>Modell_vol30_Hotelling_table[[#This Row],[base-market-price]]-Modell_vol30_Hotelling_table[[#This Row],[wage 2]]</f>
        <v>42</v>
      </c>
      <c r="AM255" s="23">
        <f>Modell_vol30_Hotelling_table[[#This Row],[travel-cost-M]]*(40-((20-Modell_vol30_Hotelling_table[[#This Row],[xcor 1]])-(Modell_vol30_Hotelling_table[[#This Row],[xcor 2]]+20))/3)</f>
        <v>38.333333333333336</v>
      </c>
      <c r="AN255" s="23"/>
      <c r="AO255" s="6">
        <f t="shared" si="7"/>
        <v>9.565217391304337E-2</v>
      </c>
      <c r="AP255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508.4444444444448</v>
      </c>
      <c r="AQ255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1055.1111111111111</v>
      </c>
    </row>
    <row r="256" spans="1:44" x14ac:dyDescent="0.25">
      <c r="A256" s="3">
        <v>255</v>
      </c>
      <c r="B256" s="4" t="s">
        <v>21</v>
      </c>
      <c r="C256" s="4" t="s">
        <v>22</v>
      </c>
      <c r="D256" s="4" t="s">
        <v>23</v>
      </c>
      <c r="E256" s="4" t="s">
        <v>28</v>
      </c>
      <c r="F256" s="4" t="s">
        <v>25</v>
      </c>
      <c r="G256" s="3" t="b">
        <v>0</v>
      </c>
      <c r="H256" s="3" t="b">
        <v>0</v>
      </c>
      <c r="I256" s="3" t="b">
        <v>0</v>
      </c>
      <c r="J256" s="3" t="b">
        <v>0</v>
      </c>
      <c r="K256" s="3" t="b">
        <v>0</v>
      </c>
      <c r="L256" s="3">
        <v>150</v>
      </c>
      <c r="M256" s="3">
        <v>2</v>
      </c>
      <c r="N256" s="3">
        <v>0</v>
      </c>
      <c r="O256" s="3">
        <v>1</v>
      </c>
      <c r="P256" s="3">
        <v>0</v>
      </c>
      <c r="Q256" s="3">
        <v>200</v>
      </c>
      <c r="R256" s="3">
        <v>0</v>
      </c>
      <c r="S256" s="3">
        <v>1</v>
      </c>
      <c r="T256" s="3">
        <v>0</v>
      </c>
      <c r="U256" s="3" t="b">
        <v>0</v>
      </c>
      <c r="V256" s="3">
        <v>2000</v>
      </c>
      <c r="W256" s="4">
        <v>264.05</v>
      </c>
      <c r="X256" s="4">
        <v>278.31</v>
      </c>
      <c r="Y256" s="4">
        <v>134.26</v>
      </c>
      <c r="Z256" s="4">
        <v>135.88999999999999</v>
      </c>
      <c r="AA256" s="3">
        <v>-2</v>
      </c>
      <c r="AB256" s="3">
        <v>6</v>
      </c>
      <c r="AD256" s="6"/>
      <c r="AH256" s="23">
        <f>Modell_vol30_Hotelling_table[[#This Row],[base-market-price]]-Modell_vol30_Hotelling_table[[#This Row],[wage 1]]</f>
        <v>15.740000000000009</v>
      </c>
      <c r="AI256" s="23">
        <f>Modell_vol30_Hotelling_table[[#This Row],[travel-cost-M]]*(40+((20-Modell_vol30_Hotelling_table[[#This Row],[xcor 1]])-(Modell_vol30_Hotelling_table[[#This Row],[xcor 2]]+20))/3)</f>
        <v>38.666666666666664</v>
      </c>
      <c r="AJ256" s="23"/>
      <c r="AK256" s="6">
        <f t="shared" si="6"/>
        <v>-0.5929310344827583</v>
      </c>
      <c r="AL256" s="23">
        <f>Modell_vol30_Hotelling_table[[#This Row],[base-market-price]]-Modell_vol30_Hotelling_table[[#This Row],[wage 2]]</f>
        <v>14.110000000000014</v>
      </c>
      <c r="AM256" s="23">
        <f>Modell_vol30_Hotelling_table[[#This Row],[travel-cost-M]]*(40-((20-Modell_vol30_Hotelling_table[[#This Row],[xcor 1]])-(Modell_vol30_Hotelling_table[[#This Row],[xcor 2]]+20))/3)</f>
        <v>41.333333333333336</v>
      </c>
      <c r="AN256" s="23"/>
      <c r="AO256" s="6">
        <f t="shared" si="7"/>
        <v>-0.65862903225806413</v>
      </c>
      <c r="AP256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-722.5555555555552</v>
      </c>
      <c r="AQ256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-1159.8888888888887</v>
      </c>
    </row>
    <row r="257" spans="1:43" x14ac:dyDescent="0.25">
      <c r="A257" s="3">
        <v>256</v>
      </c>
      <c r="B257" s="4" t="s">
        <v>21</v>
      </c>
      <c r="C257" s="4" t="s">
        <v>22</v>
      </c>
      <c r="D257" s="4" t="s">
        <v>23</v>
      </c>
      <c r="E257" s="4" t="s">
        <v>28</v>
      </c>
      <c r="F257" s="4" t="s">
        <v>25</v>
      </c>
      <c r="G257" s="3" t="b">
        <v>0</v>
      </c>
      <c r="H257" s="3" t="b">
        <v>0</v>
      </c>
      <c r="I257" s="3" t="b">
        <v>0</v>
      </c>
      <c r="J257" s="3" t="b">
        <v>0</v>
      </c>
      <c r="K257" s="3" t="b">
        <v>0</v>
      </c>
      <c r="L257" s="3">
        <v>150</v>
      </c>
      <c r="M257" s="3">
        <v>2</v>
      </c>
      <c r="N257" s="3">
        <v>0</v>
      </c>
      <c r="O257" s="3">
        <v>1</v>
      </c>
      <c r="P257" s="3">
        <v>0</v>
      </c>
      <c r="Q257" s="3">
        <v>200</v>
      </c>
      <c r="R257" s="3">
        <v>0</v>
      </c>
      <c r="S257" s="3">
        <v>1</v>
      </c>
      <c r="T257" s="3">
        <v>0</v>
      </c>
      <c r="U257" s="3" t="b">
        <v>0</v>
      </c>
      <c r="V257" s="3">
        <v>2000</v>
      </c>
      <c r="W257" s="4">
        <v>121.34</v>
      </c>
      <c r="X257" s="4">
        <v>40.58</v>
      </c>
      <c r="Y257" s="4">
        <v>145.54</v>
      </c>
      <c r="Z257" s="4">
        <v>146.31</v>
      </c>
      <c r="AA257" s="3">
        <v>-11</v>
      </c>
      <c r="AB257" s="3">
        <v>-14</v>
      </c>
      <c r="AD257" s="6" t="s">
        <v>29</v>
      </c>
      <c r="AH257" s="23">
        <f>Modell_vol30_Hotelling_table[[#This Row],[base-market-price]]-Modell_vol30_Hotelling_table[[#This Row],[wage 1]]</f>
        <v>4.460000000000008</v>
      </c>
      <c r="AI257" s="23">
        <f>Modell_vol30_Hotelling_table[[#This Row],[travel-cost-M]]*(40+((20-Modell_vol30_Hotelling_table[[#This Row],[xcor 1]])-(Modell_vol30_Hotelling_table[[#This Row],[xcor 2]]+20))/3)</f>
        <v>48.333333333333336</v>
      </c>
      <c r="AJ257" s="23"/>
      <c r="AK257" s="6">
        <f t="shared" si="6"/>
        <v>-0.90772413793103435</v>
      </c>
      <c r="AL257" s="23">
        <f>Modell_vol30_Hotelling_table[[#This Row],[base-market-price]]-Modell_vol30_Hotelling_table[[#This Row],[wage 2]]</f>
        <v>3.6899999999999977</v>
      </c>
      <c r="AM257" s="23">
        <f>Modell_vol30_Hotelling_table[[#This Row],[travel-cost-M]]*(40-((20-Modell_vol30_Hotelling_table[[#This Row],[xcor 1]])-(Modell_vol30_Hotelling_table[[#This Row],[xcor 2]]+20))/3)</f>
        <v>31.666666666666664</v>
      </c>
      <c r="AN257" s="23"/>
      <c r="AO257" s="6">
        <f t="shared" si="7"/>
        <v>-0.88347368421052641</v>
      </c>
      <c r="AP257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-2650.2222222222222</v>
      </c>
      <c r="AQ257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83.111111111111313</v>
      </c>
    </row>
    <row r="258" spans="1:43" x14ac:dyDescent="0.25">
      <c r="A258" s="3">
        <v>257</v>
      </c>
      <c r="B258" s="4" t="s">
        <v>21</v>
      </c>
      <c r="C258" s="4" t="s">
        <v>22</v>
      </c>
      <c r="D258" s="4" t="s">
        <v>23</v>
      </c>
      <c r="E258" s="4" t="s">
        <v>28</v>
      </c>
      <c r="F258" s="4" t="s">
        <v>25</v>
      </c>
      <c r="G258" s="3" t="b">
        <v>0</v>
      </c>
      <c r="H258" s="3" t="b">
        <v>0</v>
      </c>
      <c r="I258" s="3" t="b">
        <v>0</v>
      </c>
      <c r="J258" s="3" t="b">
        <v>0</v>
      </c>
      <c r="K258" s="3" t="b">
        <v>0</v>
      </c>
      <c r="L258" s="3">
        <v>150</v>
      </c>
      <c r="M258" s="3">
        <v>2</v>
      </c>
      <c r="N258" s="3">
        <v>0</v>
      </c>
      <c r="O258" s="3">
        <v>1</v>
      </c>
      <c r="P258" s="3">
        <v>0</v>
      </c>
      <c r="Q258" s="3">
        <v>200</v>
      </c>
      <c r="R258" s="3">
        <v>0</v>
      </c>
      <c r="S258" s="3">
        <v>1</v>
      </c>
      <c r="T258" s="3">
        <v>0</v>
      </c>
      <c r="U258" s="3" t="b">
        <v>0</v>
      </c>
      <c r="V258" s="3">
        <v>251</v>
      </c>
      <c r="W258" s="4">
        <v>28.26</v>
      </c>
      <c r="X258" s="4">
        <v>26.87</v>
      </c>
      <c r="Y258" s="4">
        <v>148</v>
      </c>
      <c r="Z258" s="4">
        <v>149</v>
      </c>
      <c r="AA258" s="8">
        <v>9</v>
      </c>
      <c r="AB258" s="8">
        <v>10</v>
      </c>
      <c r="AD258" s="6"/>
      <c r="AH258" s="23">
        <f>Modell_vol30_Hotelling_table[[#This Row],[base-market-price]]-Modell_vol30_Hotelling_table[[#This Row],[wage 1]]</f>
        <v>2</v>
      </c>
      <c r="AI258" s="23">
        <f>Modell_vol30_Hotelling_table[[#This Row],[travel-cost-M]]*(40+((20-Modell_vol30_Hotelling_table[[#This Row],[xcor 1]])-(Modell_vol30_Hotelling_table[[#This Row],[xcor 2]]+20))/3)</f>
        <v>33.666666666666664</v>
      </c>
      <c r="AJ258" s="23"/>
      <c r="AK258" s="6">
        <f t="shared" si="6"/>
        <v>-0.94059405940594054</v>
      </c>
      <c r="AL258" s="23">
        <f>Modell_vol30_Hotelling_table[[#This Row],[base-market-price]]-Modell_vol30_Hotelling_table[[#This Row],[wage 2]]</f>
        <v>1</v>
      </c>
      <c r="AM258" s="23">
        <f>Modell_vol30_Hotelling_table[[#This Row],[travel-cost-M]]*(40-((20-Modell_vol30_Hotelling_table[[#This Row],[xcor 1]])-(Modell_vol30_Hotelling_table[[#This Row],[xcor 2]]+20))/3)</f>
        <v>46.333333333333336</v>
      </c>
      <c r="AN258" s="23"/>
      <c r="AO258" s="6">
        <f t="shared" si="7"/>
        <v>-0.97841726618705038</v>
      </c>
      <c r="AP258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-438.22222222222172</v>
      </c>
      <c r="AQ258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-2515.5555555555557</v>
      </c>
    </row>
    <row r="259" spans="1:43" x14ac:dyDescent="0.25">
      <c r="A259" s="3">
        <v>258</v>
      </c>
      <c r="B259" s="3" t="s">
        <v>21</v>
      </c>
      <c r="C259" s="3" t="s">
        <v>22</v>
      </c>
      <c r="D259" s="3" t="s">
        <v>23</v>
      </c>
      <c r="E259" s="3" t="s">
        <v>28</v>
      </c>
      <c r="F259" s="3" t="s">
        <v>25</v>
      </c>
      <c r="G259" s="3" t="b">
        <v>0</v>
      </c>
      <c r="H259" s="3" t="b">
        <v>0</v>
      </c>
      <c r="I259" s="3" t="b">
        <v>0</v>
      </c>
      <c r="J259" s="3" t="b">
        <v>0</v>
      </c>
      <c r="K259" s="3" t="b">
        <v>0</v>
      </c>
      <c r="L259" s="3">
        <v>150</v>
      </c>
      <c r="M259" s="3">
        <v>2</v>
      </c>
      <c r="N259" s="3">
        <v>0</v>
      </c>
      <c r="O259" s="3">
        <v>1</v>
      </c>
      <c r="P259" s="3">
        <v>0</v>
      </c>
      <c r="Q259" s="3">
        <v>200</v>
      </c>
      <c r="R259" s="3">
        <v>0</v>
      </c>
      <c r="S259" s="3">
        <v>1</v>
      </c>
      <c r="T259" s="3">
        <v>0</v>
      </c>
      <c r="U259" s="3" t="b">
        <v>0</v>
      </c>
      <c r="V259" s="3">
        <v>251</v>
      </c>
      <c r="W259" s="3">
        <v>800</v>
      </c>
      <c r="X259" s="3">
        <v>861</v>
      </c>
      <c r="Y259" s="3">
        <v>110</v>
      </c>
      <c r="Z259" s="3">
        <v>109</v>
      </c>
      <c r="AA259" s="3">
        <v>13</v>
      </c>
      <c r="AB259" s="3">
        <v>-11</v>
      </c>
      <c r="AD259" s="6"/>
      <c r="AH259" s="23">
        <f>Modell_vol30_Hotelling_table[[#This Row],[base-market-price]]-Modell_vol30_Hotelling_table[[#This Row],[wage 1]]</f>
        <v>40</v>
      </c>
      <c r="AI259" s="23">
        <f>Modell_vol30_Hotelling_table[[#This Row],[travel-cost-M]]*(40+((20-Modell_vol30_Hotelling_table[[#This Row],[xcor 1]])-(Modell_vol30_Hotelling_table[[#This Row],[xcor 2]]+20))/3)</f>
        <v>39.333333333333336</v>
      </c>
      <c r="AJ259" s="23"/>
      <c r="AK259" s="6">
        <f t="shared" ref="AK259:AK321" si="8">AH259/AI259-1</f>
        <v>1.6949152542372836E-2</v>
      </c>
      <c r="AL259" s="23">
        <f>Modell_vol30_Hotelling_table[[#This Row],[base-market-price]]-Modell_vol30_Hotelling_table[[#This Row],[wage 2]]</f>
        <v>41</v>
      </c>
      <c r="AM259" s="23">
        <f>Modell_vol30_Hotelling_table[[#This Row],[travel-cost-M]]*(40-((20-Modell_vol30_Hotelling_table[[#This Row],[xcor 1]])-(Modell_vol30_Hotelling_table[[#This Row],[xcor 2]]+20))/3)</f>
        <v>40.666666666666664</v>
      </c>
      <c r="AN259" s="23"/>
      <c r="AO259" s="6">
        <f t="shared" ref="AO259:AO321" si="9">AL259/AM259-1</f>
        <v>8.19672131147553E-3</v>
      </c>
      <c r="AP259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478.7777777777776</v>
      </c>
      <c r="AQ259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260.11111111111154</v>
      </c>
    </row>
    <row r="260" spans="1:43" x14ac:dyDescent="0.25">
      <c r="A260" s="3">
        <v>259</v>
      </c>
      <c r="B260" s="4" t="s">
        <v>21</v>
      </c>
      <c r="C260" s="4" t="s">
        <v>22</v>
      </c>
      <c r="D260" s="4" t="s">
        <v>23</v>
      </c>
      <c r="E260" s="4" t="s">
        <v>28</v>
      </c>
      <c r="F260" s="4" t="s">
        <v>25</v>
      </c>
      <c r="G260" s="3" t="b">
        <v>0</v>
      </c>
      <c r="H260" s="3" t="b">
        <v>0</v>
      </c>
      <c r="I260" s="3" t="b">
        <v>0</v>
      </c>
      <c r="J260" s="3" t="b">
        <v>0</v>
      </c>
      <c r="K260" s="3" t="b">
        <v>0</v>
      </c>
      <c r="L260" s="3">
        <v>150</v>
      </c>
      <c r="M260" s="3">
        <v>2</v>
      </c>
      <c r="N260" s="3">
        <v>0</v>
      </c>
      <c r="O260" s="3">
        <v>1</v>
      </c>
      <c r="P260" s="3">
        <v>0</v>
      </c>
      <c r="Q260" s="3">
        <v>200</v>
      </c>
      <c r="R260" s="3">
        <v>0</v>
      </c>
      <c r="S260" s="3">
        <v>1</v>
      </c>
      <c r="T260" s="3">
        <v>0</v>
      </c>
      <c r="U260" s="3" t="b">
        <v>0</v>
      </c>
      <c r="V260" s="3">
        <v>2000</v>
      </c>
      <c r="W260" s="4">
        <v>104.04</v>
      </c>
      <c r="X260" s="4">
        <v>28.55</v>
      </c>
      <c r="Y260" s="4">
        <v>145.86000000000001</v>
      </c>
      <c r="Z260" s="4">
        <v>147.65</v>
      </c>
      <c r="AA260" s="3">
        <v>-14</v>
      </c>
      <c r="AB260" s="3">
        <v>-17</v>
      </c>
      <c r="AD260" s="6"/>
      <c r="AH260" s="23">
        <f>Modell_vol30_Hotelling_table[[#This Row],[base-market-price]]-Modell_vol30_Hotelling_table[[#This Row],[wage 1]]</f>
        <v>4.1399999999999864</v>
      </c>
      <c r="AI260" s="23">
        <f>Modell_vol30_Hotelling_table[[#This Row],[travel-cost-M]]*(40+((20-Modell_vol30_Hotelling_table[[#This Row],[xcor 1]])-(Modell_vol30_Hotelling_table[[#This Row],[xcor 2]]+20))/3)</f>
        <v>50.333333333333336</v>
      </c>
      <c r="AJ260" s="23"/>
      <c r="AK260" s="6">
        <f t="shared" si="8"/>
        <v>-0.91774834437086117</v>
      </c>
      <c r="AL260" s="23">
        <f>Modell_vol30_Hotelling_table[[#This Row],[base-market-price]]-Modell_vol30_Hotelling_table[[#This Row],[wage 2]]</f>
        <v>2.3499999999999943</v>
      </c>
      <c r="AM260" s="23">
        <f>Modell_vol30_Hotelling_table[[#This Row],[travel-cost-M]]*(40-((20-Modell_vol30_Hotelling_table[[#This Row],[xcor 1]])-(Modell_vol30_Hotelling_table[[#This Row],[xcor 2]]+20))/3)</f>
        <v>29.666666666666664</v>
      </c>
      <c r="AN260" s="23"/>
      <c r="AO260" s="6">
        <f t="shared" si="9"/>
        <v>-0.92078651685393276</v>
      </c>
      <c r="AP260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-2940.8888888888887</v>
      </c>
      <c r="AQ260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448.4444444444448</v>
      </c>
    </row>
    <row r="261" spans="1:43" x14ac:dyDescent="0.25">
      <c r="A261" s="3">
        <v>260</v>
      </c>
      <c r="B261" s="4" t="s">
        <v>21</v>
      </c>
      <c r="C261" s="4" t="s">
        <v>22</v>
      </c>
      <c r="D261" s="4" t="s">
        <v>23</v>
      </c>
      <c r="E261" s="4" t="s">
        <v>28</v>
      </c>
      <c r="F261" s="4" t="s">
        <v>25</v>
      </c>
      <c r="G261" s="3" t="b">
        <v>0</v>
      </c>
      <c r="H261" s="3" t="b">
        <v>0</v>
      </c>
      <c r="I261" s="3" t="b">
        <v>0</v>
      </c>
      <c r="J261" s="3" t="b">
        <v>0</v>
      </c>
      <c r="K261" s="3" t="b">
        <v>0</v>
      </c>
      <c r="L261" s="3">
        <v>150</v>
      </c>
      <c r="M261" s="3">
        <v>2</v>
      </c>
      <c r="N261" s="3">
        <v>0</v>
      </c>
      <c r="O261" s="3">
        <v>1</v>
      </c>
      <c r="P261" s="3">
        <v>0</v>
      </c>
      <c r="Q261" s="3">
        <v>200</v>
      </c>
      <c r="R261" s="3">
        <v>0</v>
      </c>
      <c r="S261" s="3">
        <v>1</v>
      </c>
      <c r="T261" s="3">
        <v>0</v>
      </c>
      <c r="U261" s="3" t="b">
        <v>0</v>
      </c>
      <c r="V261" s="3">
        <v>251</v>
      </c>
      <c r="W261" s="4">
        <v>800</v>
      </c>
      <c r="X261" s="4">
        <v>861</v>
      </c>
      <c r="Y261" s="4">
        <v>110</v>
      </c>
      <c r="Z261" s="4">
        <v>109</v>
      </c>
      <c r="AA261" s="3">
        <v>11</v>
      </c>
      <c r="AB261" s="3">
        <v>-9</v>
      </c>
      <c r="AD261" s="6"/>
      <c r="AH261" s="23">
        <f>Modell_vol30_Hotelling_table[[#This Row],[base-market-price]]-Modell_vol30_Hotelling_table[[#This Row],[wage 1]]</f>
        <v>40</v>
      </c>
      <c r="AI261" s="23">
        <f>Modell_vol30_Hotelling_table[[#This Row],[travel-cost-M]]*(40+((20-Modell_vol30_Hotelling_table[[#This Row],[xcor 1]])-(Modell_vol30_Hotelling_table[[#This Row],[xcor 2]]+20))/3)</f>
        <v>39.333333333333336</v>
      </c>
      <c r="AJ261" s="23"/>
      <c r="AK261" s="6">
        <f t="shared" si="8"/>
        <v>1.6949152542372836E-2</v>
      </c>
      <c r="AL261" s="23">
        <f>Modell_vol30_Hotelling_table[[#This Row],[base-market-price]]-Modell_vol30_Hotelling_table[[#This Row],[wage 2]]</f>
        <v>41</v>
      </c>
      <c r="AM261" s="23">
        <f>Modell_vol30_Hotelling_table[[#This Row],[travel-cost-M]]*(40-((20-Modell_vol30_Hotelling_table[[#This Row],[xcor 1]])-(Modell_vol30_Hotelling_table[[#This Row],[xcor 2]]+20))/3)</f>
        <v>40.666666666666664</v>
      </c>
      <c r="AN261" s="23"/>
      <c r="AO261" s="6">
        <f t="shared" si="9"/>
        <v>8.19672131147553E-3</v>
      </c>
      <c r="AP261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150.7777777777776</v>
      </c>
      <c r="AQ261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-67.888888888888459</v>
      </c>
    </row>
    <row r="262" spans="1:43" x14ac:dyDescent="0.25">
      <c r="A262" s="1">
        <v>261</v>
      </c>
      <c r="B262" s="1" t="s">
        <v>21</v>
      </c>
      <c r="C262" s="1" t="s">
        <v>22</v>
      </c>
      <c r="D262" s="1" t="s">
        <v>23</v>
      </c>
      <c r="E262" s="1" t="s">
        <v>28</v>
      </c>
      <c r="F262" s="1" t="s">
        <v>25</v>
      </c>
      <c r="G262" s="1" t="b">
        <v>0</v>
      </c>
      <c r="H262" s="1" t="b">
        <v>0</v>
      </c>
      <c r="I262" s="1" t="b">
        <v>0</v>
      </c>
      <c r="J262" s="1" t="b">
        <v>0</v>
      </c>
      <c r="K262" s="1" t="b">
        <v>0</v>
      </c>
      <c r="L262" s="1">
        <v>150</v>
      </c>
      <c r="M262" s="1">
        <v>2</v>
      </c>
      <c r="N262" s="1">
        <v>0</v>
      </c>
      <c r="O262" s="1">
        <v>2</v>
      </c>
      <c r="P262" s="1">
        <v>0</v>
      </c>
      <c r="Q262" s="1">
        <v>100</v>
      </c>
      <c r="R262" s="1">
        <v>0</v>
      </c>
      <c r="S262" s="1">
        <v>1</v>
      </c>
      <c r="T262" s="1">
        <v>0</v>
      </c>
      <c r="U262" s="1" t="b">
        <v>0</v>
      </c>
      <c r="V262" s="1">
        <v>251</v>
      </c>
      <c r="W262" s="1">
        <v>1579.77</v>
      </c>
      <c r="X262" s="1">
        <v>1691.71</v>
      </c>
      <c r="Y262" s="1">
        <v>71.45</v>
      </c>
      <c r="Z262" s="1">
        <v>68.930000000000007</v>
      </c>
      <c r="AA262" s="1">
        <v>12</v>
      </c>
      <c r="AB262" s="1">
        <v>-10</v>
      </c>
      <c r="AD262" s="6"/>
      <c r="AH262" s="23">
        <f>Modell_vol30_Hotelling_table[[#This Row],[base-market-price]]-Modell_vol30_Hotelling_table[[#This Row],[wage 1]]</f>
        <v>78.55</v>
      </c>
      <c r="AI262" s="23">
        <f>Modell_vol30_Hotelling_table[[#This Row],[travel-cost-M]]*(40+((20-Modell_vol30_Hotelling_table[[#This Row],[xcor 1]])-(Modell_vol30_Hotelling_table[[#This Row],[xcor 2]]+20))/3)</f>
        <v>78.666666666666671</v>
      </c>
      <c r="AJ262" s="23"/>
      <c r="AK262" s="6">
        <f t="shared" si="8"/>
        <v>-1.4830508474577009E-3</v>
      </c>
      <c r="AL262" s="23">
        <f>Modell_vol30_Hotelling_table[[#This Row],[base-market-price]]-Modell_vol30_Hotelling_table[[#This Row],[wage 2]]</f>
        <v>81.069999999999993</v>
      </c>
      <c r="AM262" s="23">
        <f>Modell_vol30_Hotelling_table[[#This Row],[travel-cost-M]]*(40-((20-Modell_vol30_Hotelling_table[[#This Row],[xcor 1]])-(Modell_vol30_Hotelling_table[[#This Row],[xcor 2]]+20))/3)</f>
        <v>81.333333333333329</v>
      </c>
      <c r="AN262" s="23"/>
      <c r="AO262" s="6">
        <f t="shared" si="9"/>
        <v>-3.2377049180327688E-3</v>
      </c>
      <c r="AP262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314.7777777777776</v>
      </c>
      <c r="AQ262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96.111111111111541</v>
      </c>
    </row>
    <row r="263" spans="1:43" x14ac:dyDescent="0.25">
      <c r="A263" s="1">
        <v>262</v>
      </c>
      <c r="B263" s="2" t="s">
        <v>21</v>
      </c>
      <c r="C263" s="2" t="s">
        <v>22</v>
      </c>
      <c r="D263" s="2" t="s">
        <v>23</v>
      </c>
      <c r="E263" s="2" t="s">
        <v>28</v>
      </c>
      <c r="F263" s="2" t="s">
        <v>25</v>
      </c>
      <c r="G263" s="1" t="b">
        <v>0</v>
      </c>
      <c r="H263" s="1" t="b">
        <v>0</v>
      </c>
      <c r="I263" s="1" t="b">
        <v>0</v>
      </c>
      <c r="J263" s="1" t="b">
        <v>0</v>
      </c>
      <c r="K263" s="1" t="b">
        <v>0</v>
      </c>
      <c r="L263" s="1">
        <v>150</v>
      </c>
      <c r="M263" s="1">
        <v>2</v>
      </c>
      <c r="N263" s="1">
        <v>0</v>
      </c>
      <c r="O263" s="1">
        <v>2</v>
      </c>
      <c r="P263" s="1">
        <v>0</v>
      </c>
      <c r="Q263" s="1">
        <v>100</v>
      </c>
      <c r="R263" s="1">
        <v>0</v>
      </c>
      <c r="S263" s="1">
        <v>1</v>
      </c>
      <c r="T263" s="1">
        <v>0</v>
      </c>
      <c r="U263" s="1" t="b">
        <v>0</v>
      </c>
      <c r="V263" s="1">
        <v>2000</v>
      </c>
      <c r="W263" s="2">
        <v>291.92</v>
      </c>
      <c r="X263" s="2">
        <v>346.2</v>
      </c>
      <c r="Y263" s="2">
        <v>132.01</v>
      </c>
      <c r="Z263" s="2">
        <v>134.62</v>
      </c>
      <c r="AA263" s="1">
        <v>1</v>
      </c>
      <c r="AB263" s="1">
        <v>-3</v>
      </c>
      <c r="AD263" s="6"/>
      <c r="AH263" s="23">
        <f>Modell_vol30_Hotelling_table[[#This Row],[base-market-price]]-Modell_vol30_Hotelling_table[[#This Row],[wage 1]]</f>
        <v>17.990000000000009</v>
      </c>
      <c r="AI263" s="23">
        <f>Modell_vol30_Hotelling_table[[#This Row],[travel-cost-M]]*(40+((20-Modell_vol30_Hotelling_table[[#This Row],[xcor 1]])-(Modell_vol30_Hotelling_table[[#This Row],[xcor 2]]+20))/3)</f>
        <v>81.333333333333329</v>
      </c>
      <c r="AJ263" s="23"/>
      <c r="AK263" s="6">
        <f t="shared" si="8"/>
        <v>-0.77881147540983597</v>
      </c>
      <c r="AL263" s="23">
        <f>Modell_vol30_Hotelling_table[[#This Row],[base-market-price]]-Modell_vol30_Hotelling_table[[#This Row],[wage 2]]</f>
        <v>15.379999999999995</v>
      </c>
      <c r="AM263" s="23">
        <f>Modell_vol30_Hotelling_table[[#This Row],[travel-cost-M]]*(40-((20-Modell_vol30_Hotelling_table[[#This Row],[xcor 1]])-(Modell_vol30_Hotelling_table[[#This Row],[xcor 2]]+20))/3)</f>
        <v>78.666666666666671</v>
      </c>
      <c r="AN263" s="23"/>
      <c r="AO263" s="6">
        <f t="shared" si="9"/>
        <v>-0.80449152542372881</v>
      </c>
      <c r="AP263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-1379.8888888888885</v>
      </c>
      <c r="AQ263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-1161.2222222222222</v>
      </c>
    </row>
    <row r="264" spans="1:43" x14ac:dyDescent="0.25">
      <c r="A264" s="1">
        <v>263</v>
      </c>
      <c r="B264" s="1" t="s">
        <v>21</v>
      </c>
      <c r="C264" s="1" t="s">
        <v>22</v>
      </c>
      <c r="D264" s="1" t="s">
        <v>23</v>
      </c>
      <c r="E264" s="1" t="s">
        <v>28</v>
      </c>
      <c r="F264" s="1" t="s">
        <v>25</v>
      </c>
      <c r="G264" s="1" t="b">
        <v>0</v>
      </c>
      <c r="H264" s="1" t="b">
        <v>0</v>
      </c>
      <c r="I264" s="1" t="b">
        <v>0</v>
      </c>
      <c r="J264" s="1" t="b">
        <v>0</v>
      </c>
      <c r="K264" s="1" t="b">
        <v>0</v>
      </c>
      <c r="L264" s="1">
        <v>150</v>
      </c>
      <c r="M264" s="1">
        <v>2</v>
      </c>
      <c r="N264" s="1">
        <v>0</v>
      </c>
      <c r="O264" s="1">
        <v>2</v>
      </c>
      <c r="P264" s="1">
        <v>0</v>
      </c>
      <c r="Q264" s="1">
        <v>100</v>
      </c>
      <c r="R264" s="1">
        <v>0</v>
      </c>
      <c r="S264" s="1">
        <v>1</v>
      </c>
      <c r="T264" s="1">
        <v>0</v>
      </c>
      <c r="U264" s="1" t="b">
        <v>0</v>
      </c>
      <c r="V264" s="1">
        <v>251</v>
      </c>
      <c r="W264" s="1">
        <v>1689.07</v>
      </c>
      <c r="X264" s="1">
        <v>1572.4</v>
      </c>
      <c r="Y264" s="1">
        <v>69.28</v>
      </c>
      <c r="Z264" s="1">
        <v>71.59</v>
      </c>
      <c r="AA264" s="1">
        <v>17</v>
      </c>
      <c r="AB264" s="1">
        <v>-19</v>
      </c>
      <c r="AD264" s="6"/>
      <c r="AH264" s="23">
        <f>Modell_vol30_Hotelling_table[[#This Row],[base-market-price]]-Modell_vol30_Hotelling_table[[#This Row],[wage 1]]</f>
        <v>80.72</v>
      </c>
      <c r="AI264" s="23">
        <f>Modell_vol30_Hotelling_table[[#This Row],[travel-cost-M]]*(40+((20-Modell_vol30_Hotelling_table[[#This Row],[xcor 1]])-(Modell_vol30_Hotelling_table[[#This Row],[xcor 2]]+20))/3)</f>
        <v>81.333333333333329</v>
      </c>
      <c r="AJ264" s="23"/>
      <c r="AK264" s="6">
        <f t="shared" si="8"/>
        <v>-7.5409836065573055E-3</v>
      </c>
      <c r="AL264" s="23">
        <f>Modell_vol30_Hotelling_table[[#This Row],[base-market-price]]-Modell_vol30_Hotelling_table[[#This Row],[wage 2]]</f>
        <v>78.41</v>
      </c>
      <c r="AM264" s="23">
        <f>Modell_vol30_Hotelling_table[[#This Row],[travel-cost-M]]*(40-((20-Modell_vol30_Hotelling_table[[#This Row],[xcor 1]])-(Modell_vol30_Hotelling_table[[#This Row],[xcor 2]]+20))/3)</f>
        <v>78.666666666666671</v>
      </c>
      <c r="AN264" s="23"/>
      <c r="AO264" s="6">
        <f t="shared" si="9"/>
        <v>-3.2627118644068531E-3</v>
      </c>
      <c r="AP264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1244.1111111111113</v>
      </c>
      <c r="AQ264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1462.7777777777776</v>
      </c>
    </row>
    <row r="265" spans="1:43" x14ac:dyDescent="0.25">
      <c r="A265" s="1">
        <v>264</v>
      </c>
      <c r="B265" s="2" t="s">
        <v>21</v>
      </c>
      <c r="C265" s="2" t="s">
        <v>22</v>
      </c>
      <c r="D265" s="2" t="s">
        <v>23</v>
      </c>
      <c r="E265" s="2" t="s">
        <v>28</v>
      </c>
      <c r="F265" s="2" t="s">
        <v>25</v>
      </c>
      <c r="G265" s="1" t="b">
        <v>0</v>
      </c>
      <c r="H265" s="1" t="b">
        <v>0</v>
      </c>
      <c r="I265" s="1" t="b">
        <v>0</v>
      </c>
      <c r="J265" s="1" t="b">
        <v>0</v>
      </c>
      <c r="K265" s="1" t="b">
        <v>0</v>
      </c>
      <c r="L265" s="1">
        <v>150</v>
      </c>
      <c r="M265" s="1">
        <v>2</v>
      </c>
      <c r="N265" s="1">
        <v>0</v>
      </c>
      <c r="O265" s="1">
        <v>2</v>
      </c>
      <c r="P265" s="1">
        <v>0</v>
      </c>
      <c r="Q265" s="1">
        <v>100</v>
      </c>
      <c r="R265" s="1">
        <v>0</v>
      </c>
      <c r="S265" s="1">
        <v>1</v>
      </c>
      <c r="T265" s="1">
        <v>0</v>
      </c>
      <c r="U265" s="1" t="b">
        <v>0</v>
      </c>
      <c r="V265" s="1">
        <v>2000</v>
      </c>
      <c r="W265" s="2">
        <v>626.5</v>
      </c>
      <c r="X265" s="2">
        <v>584.94000000000005</v>
      </c>
      <c r="Y265" s="2">
        <v>121.02</v>
      </c>
      <c r="Z265" s="2">
        <v>113.76</v>
      </c>
      <c r="AA265" s="1">
        <v>-7</v>
      </c>
      <c r="AB265" s="1">
        <v>1</v>
      </c>
      <c r="AD265" s="6"/>
      <c r="AH265" s="23">
        <f>Modell_vol30_Hotelling_table[[#This Row],[base-market-price]]-Modell_vol30_Hotelling_table[[#This Row],[wage 1]]</f>
        <v>28.980000000000004</v>
      </c>
      <c r="AI265" s="23">
        <f>Modell_vol30_Hotelling_table[[#This Row],[travel-cost-M]]*(40+((20-Modell_vol30_Hotelling_table[[#This Row],[xcor 1]])-(Modell_vol30_Hotelling_table[[#This Row],[xcor 2]]+20))/3)</f>
        <v>84</v>
      </c>
      <c r="AJ265" s="23"/>
      <c r="AK265" s="6">
        <f t="shared" si="8"/>
        <v>-0.65500000000000003</v>
      </c>
      <c r="AL265" s="23">
        <f>Modell_vol30_Hotelling_table[[#This Row],[base-market-price]]-Modell_vol30_Hotelling_table[[#This Row],[wage 2]]</f>
        <v>36.239999999999995</v>
      </c>
      <c r="AM265" s="23">
        <f>Modell_vol30_Hotelling_table[[#This Row],[travel-cost-M]]*(40-((20-Modell_vol30_Hotelling_table[[#This Row],[xcor 1]])-(Modell_vol30_Hotelling_table[[#This Row],[xcor 2]]+20))/3)</f>
        <v>76</v>
      </c>
      <c r="AN265" s="23"/>
      <c r="AO265" s="6">
        <f t="shared" si="9"/>
        <v>-0.52315789473684216</v>
      </c>
      <c r="AP265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-1267</v>
      </c>
      <c r="AQ265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-611</v>
      </c>
    </row>
    <row r="266" spans="1:43" x14ac:dyDescent="0.25">
      <c r="A266" s="1">
        <v>265</v>
      </c>
      <c r="B266" s="2" t="s">
        <v>21</v>
      </c>
      <c r="C266" s="2" t="s">
        <v>22</v>
      </c>
      <c r="D266" s="2" t="s">
        <v>23</v>
      </c>
      <c r="E266" s="2" t="s">
        <v>28</v>
      </c>
      <c r="F266" s="2" t="s">
        <v>25</v>
      </c>
      <c r="G266" s="1" t="b">
        <v>0</v>
      </c>
      <c r="H266" s="1" t="b">
        <v>0</v>
      </c>
      <c r="I266" s="1" t="b">
        <v>0</v>
      </c>
      <c r="J266" s="1" t="b">
        <v>0</v>
      </c>
      <c r="K266" s="1" t="b">
        <v>0</v>
      </c>
      <c r="L266" s="1">
        <v>150</v>
      </c>
      <c r="M266" s="1">
        <v>2</v>
      </c>
      <c r="N266" s="1">
        <v>0</v>
      </c>
      <c r="O266" s="1">
        <v>2</v>
      </c>
      <c r="P266" s="1">
        <v>0</v>
      </c>
      <c r="Q266" s="1">
        <v>100</v>
      </c>
      <c r="R266" s="1">
        <v>0</v>
      </c>
      <c r="S266" s="1">
        <v>1</v>
      </c>
      <c r="T266" s="1">
        <v>0</v>
      </c>
      <c r="U266" s="1" t="b">
        <v>0</v>
      </c>
      <c r="V266" s="1">
        <v>2000</v>
      </c>
      <c r="W266" s="2">
        <v>185.12</v>
      </c>
      <c r="X266" s="2">
        <v>274.54000000000002</v>
      </c>
      <c r="Y266" s="2">
        <v>139.27000000000001</v>
      </c>
      <c r="Z266" s="2">
        <v>137.44</v>
      </c>
      <c r="AA266" s="1">
        <v>-8</v>
      </c>
      <c r="AB266" s="1">
        <v>-5</v>
      </c>
      <c r="AD266" s="6"/>
      <c r="AH266" s="23">
        <f>Modell_vol30_Hotelling_table[[#This Row],[base-market-price]]-Modell_vol30_Hotelling_table[[#This Row],[wage 1]]</f>
        <v>10.72999999999999</v>
      </c>
      <c r="AI266" s="23">
        <f>Modell_vol30_Hotelling_table[[#This Row],[travel-cost-M]]*(40+((20-Modell_vol30_Hotelling_table[[#This Row],[xcor 1]])-(Modell_vol30_Hotelling_table[[#This Row],[xcor 2]]+20))/3)</f>
        <v>88.666666666666671</v>
      </c>
      <c r="AJ266" s="23"/>
      <c r="AK266" s="6">
        <f t="shared" si="8"/>
        <v>-0.8789849624060152</v>
      </c>
      <c r="AL266" s="23">
        <f>Modell_vol30_Hotelling_table[[#This Row],[base-market-price]]-Modell_vol30_Hotelling_table[[#This Row],[wage 2]]</f>
        <v>12.560000000000002</v>
      </c>
      <c r="AM266" s="23">
        <f>Modell_vol30_Hotelling_table[[#This Row],[travel-cost-M]]*(40-((20-Modell_vol30_Hotelling_table[[#This Row],[xcor 1]])-(Modell_vol30_Hotelling_table[[#This Row],[xcor 2]]+20))/3)</f>
        <v>71.333333333333329</v>
      </c>
      <c r="AN266" s="23"/>
      <c r="AO266" s="6">
        <f t="shared" si="9"/>
        <v>-0.8239252336448597</v>
      </c>
      <c r="AP266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-2044.8888888888887</v>
      </c>
      <c r="AQ266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-623.5555555555552</v>
      </c>
    </row>
    <row r="267" spans="1:43" x14ac:dyDescent="0.25">
      <c r="A267" s="1">
        <v>266</v>
      </c>
      <c r="B267" s="2" t="s">
        <v>21</v>
      </c>
      <c r="C267" s="2" t="s">
        <v>22</v>
      </c>
      <c r="D267" s="2" t="s">
        <v>23</v>
      </c>
      <c r="E267" s="2" t="s">
        <v>28</v>
      </c>
      <c r="F267" s="2" t="s">
        <v>25</v>
      </c>
      <c r="G267" s="1" t="b">
        <v>0</v>
      </c>
      <c r="H267" s="1" t="b">
        <v>0</v>
      </c>
      <c r="I267" s="1" t="b">
        <v>0</v>
      </c>
      <c r="J267" s="1" t="b">
        <v>0</v>
      </c>
      <c r="K267" s="1" t="b">
        <v>0</v>
      </c>
      <c r="L267" s="1">
        <v>150</v>
      </c>
      <c r="M267" s="1">
        <v>2</v>
      </c>
      <c r="N267" s="1">
        <v>0</v>
      </c>
      <c r="O267" s="1">
        <v>2</v>
      </c>
      <c r="P267" s="1">
        <v>0</v>
      </c>
      <c r="Q267" s="1">
        <v>100</v>
      </c>
      <c r="R267" s="1">
        <v>0</v>
      </c>
      <c r="S267" s="1">
        <v>1</v>
      </c>
      <c r="T267" s="1">
        <v>0</v>
      </c>
      <c r="U267" s="1" t="b">
        <v>0</v>
      </c>
      <c r="V267" s="1">
        <v>2000</v>
      </c>
      <c r="W267" s="2">
        <v>68.34</v>
      </c>
      <c r="X267" s="2">
        <v>261.43</v>
      </c>
      <c r="Y267" s="2">
        <v>144.58000000000001</v>
      </c>
      <c r="Z267" s="2">
        <v>139</v>
      </c>
      <c r="AA267" s="1">
        <v>18</v>
      </c>
      <c r="AB267" s="1">
        <v>14</v>
      </c>
      <c r="AD267" s="6"/>
      <c r="AH267" s="23">
        <f>Modell_vol30_Hotelling_table[[#This Row],[base-market-price]]-Modell_vol30_Hotelling_table[[#This Row],[wage 1]]</f>
        <v>5.4199999999999875</v>
      </c>
      <c r="AI267" s="23">
        <f>Modell_vol30_Hotelling_table[[#This Row],[travel-cost-M]]*(40+((20-Modell_vol30_Hotelling_table[[#This Row],[xcor 1]])-(Modell_vol30_Hotelling_table[[#This Row],[xcor 2]]+20))/3)</f>
        <v>58.666666666666671</v>
      </c>
      <c r="AJ267" s="23"/>
      <c r="AK267" s="6">
        <f t="shared" si="8"/>
        <v>-0.90761363636363657</v>
      </c>
      <c r="AL267" s="23">
        <f>Modell_vol30_Hotelling_table[[#This Row],[base-market-price]]-Modell_vol30_Hotelling_table[[#This Row],[wage 2]]</f>
        <v>11</v>
      </c>
      <c r="AM267" s="23">
        <f>Modell_vol30_Hotelling_table[[#This Row],[travel-cost-M]]*(40-((20-Modell_vol30_Hotelling_table[[#This Row],[xcor 1]])-(Modell_vol30_Hotelling_table[[#This Row],[xcor 2]]+20))/3)</f>
        <v>101.33333333333333</v>
      </c>
      <c r="AN267" s="23"/>
      <c r="AO267" s="6">
        <f t="shared" si="9"/>
        <v>-0.89144736842105265</v>
      </c>
      <c r="AP267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592.11111111111131</v>
      </c>
      <c r="AQ267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-2906.5555555555552</v>
      </c>
    </row>
    <row r="268" spans="1:43" x14ac:dyDescent="0.25">
      <c r="A268" s="1">
        <v>267</v>
      </c>
      <c r="B268" s="2" t="s">
        <v>21</v>
      </c>
      <c r="C268" s="2" t="s">
        <v>22</v>
      </c>
      <c r="D268" s="2" t="s">
        <v>23</v>
      </c>
      <c r="E268" s="2" t="s">
        <v>28</v>
      </c>
      <c r="F268" s="2" t="s">
        <v>25</v>
      </c>
      <c r="G268" s="1" t="b">
        <v>0</v>
      </c>
      <c r="H268" s="1" t="b">
        <v>0</v>
      </c>
      <c r="I268" s="1" t="b">
        <v>0</v>
      </c>
      <c r="J268" s="1" t="b">
        <v>0</v>
      </c>
      <c r="K268" s="1" t="b">
        <v>0</v>
      </c>
      <c r="L268" s="1">
        <v>150</v>
      </c>
      <c r="M268" s="1">
        <v>2</v>
      </c>
      <c r="N268" s="1">
        <v>0</v>
      </c>
      <c r="O268" s="1">
        <v>2</v>
      </c>
      <c r="P268" s="1">
        <v>0</v>
      </c>
      <c r="Q268" s="1">
        <v>100</v>
      </c>
      <c r="R268" s="1">
        <v>0</v>
      </c>
      <c r="S268" s="1">
        <v>1</v>
      </c>
      <c r="T268" s="1">
        <v>0</v>
      </c>
      <c r="U268" s="1" t="b">
        <v>0</v>
      </c>
      <c r="V268" s="1">
        <v>2000</v>
      </c>
      <c r="W268" s="2">
        <v>54.68</v>
      </c>
      <c r="X268" s="2">
        <v>203.19</v>
      </c>
      <c r="Y268" s="2">
        <v>145.56</v>
      </c>
      <c r="Z268" s="2">
        <v>141.61000000000001</v>
      </c>
      <c r="AA268" s="1">
        <v>19</v>
      </c>
      <c r="AB268" s="1">
        <v>16</v>
      </c>
      <c r="AD268" s="6"/>
      <c r="AH268" s="23">
        <f>Modell_vol30_Hotelling_table[[#This Row],[base-market-price]]-Modell_vol30_Hotelling_table[[#This Row],[wage 1]]</f>
        <v>4.4399999999999977</v>
      </c>
      <c r="AI268" s="23">
        <f>Modell_vol30_Hotelling_table[[#This Row],[travel-cost-M]]*(40+((20-Modell_vol30_Hotelling_table[[#This Row],[xcor 1]])-(Modell_vol30_Hotelling_table[[#This Row],[xcor 2]]+20))/3)</f>
        <v>56.666666666666671</v>
      </c>
      <c r="AJ268" s="23"/>
      <c r="AK268" s="6">
        <f t="shared" si="8"/>
        <v>-0.92164705882352949</v>
      </c>
      <c r="AL268" s="23">
        <f>Modell_vol30_Hotelling_table[[#This Row],[base-market-price]]-Modell_vol30_Hotelling_table[[#This Row],[wage 2]]</f>
        <v>8.3899999999999864</v>
      </c>
      <c r="AM268" s="23">
        <f>Modell_vol30_Hotelling_table[[#This Row],[travel-cost-M]]*(40-((20-Modell_vol30_Hotelling_table[[#This Row],[xcor 1]])-(Modell_vol30_Hotelling_table[[#This Row],[xcor 2]]+20))/3)</f>
        <v>103.33333333333333</v>
      </c>
      <c r="AN268" s="23"/>
      <c r="AO268" s="6">
        <f t="shared" si="9"/>
        <v>-0.91880645161290331</v>
      </c>
      <c r="AP268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696.44444444444434</v>
      </c>
      <c r="AQ268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-3130.2222222222217</v>
      </c>
    </row>
    <row r="269" spans="1:43" x14ac:dyDescent="0.25">
      <c r="A269" s="1">
        <v>268</v>
      </c>
      <c r="B269" s="1" t="s">
        <v>21</v>
      </c>
      <c r="C269" s="1" t="s">
        <v>22</v>
      </c>
      <c r="D269" s="1" t="s">
        <v>23</v>
      </c>
      <c r="E269" s="1" t="s">
        <v>28</v>
      </c>
      <c r="F269" s="1" t="s">
        <v>25</v>
      </c>
      <c r="G269" s="1" t="b">
        <v>0</v>
      </c>
      <c r="H269" s="1" t="b">
        <v>0</v>
      </c>
      <c r="I269" s="1" t="b">
        <v>0</v>
      </c>
      <c r="J269" s="1" t="b">
        <v>0</v>
      </c>
      <c r="K269" s="1" t="b">
        <v>0</v>
      </c>
      <c r="L269" s="1">
        <v>150</v>
      </c>
      <c r="M269" s="1">
        <v>2</v>
      </c>
      <c r="N269" s="1">
        <v>0</v>
      </c>
      <c r="O269" s="1">
        <v>2</v>
      </c>
      <c r="P269" s="1">
        <v>0</v>
      </c>
      <c r="Q269" s="1">
        <v>100</v>
      </c>
      <c r="R269" s="1">
        <v>0</v>
      </c>
      <c r="S269" s="1">
        <v>1</v>
      </c>
      <c r="T269" s="1">
        <v>0</v>
      </c>
      <c r="U269" s="1" t="b">
        <v>0</v>
      </c>
      <c r="V269" s="1">
        <v>251</v>
      </c>
      <c r="W269" s="1">
        <v>1501.25</v>
      </c>
      <c r="X269" s="1">
        <v>1767.54</v>
      </c>
      <c r="Y269" s="1">
        <v>73.86</v>
      </c>
      <c r="Z269" s="1">
        <v>66.86</v>
      </c>
      <c r="AA269" s="1">
        <v>-14</v>
      </c>
      <c r="AB269" s="1">
        <v>9</v>
      </c>
      <c r="AD269" s="6"/>
      <c r="AH269" s="23">
        <f>Modell_vol30_Hotelling_table[[#This Row],[base-market-price]]-Modell_vol30_Hotelling_table[[#This Row],[wage 1]]</f>
        <v>76.14</v>
      </c>
      <c r="AI269" s="23">
        <f>Modell_vol30_Hotelling_table[[#This Row],[travel-cost-M]]*(40+((20-Modell_vol30_Hotelling_table[[#This Row],[xcor 1]])-(Modell_vol30_Hotelling_table[[#This Row],[xcor 2]]+20))/3)</f>
        <v>83.333333333333329</v>
      </c>
      <c r="AJ269" s="23"/>
      <c r="AK269" s="6">
        <f t="shared" si="8"/>
        <v>-8.6319999999999952E-2</v>
      </c>
      <c r="AL269" s="23">
        <f>Modell_vol30_Hotelling_table[[#This Row],[base-market-price]]-Modell_vol30_Hotelling_table[[#This Row],[wage 2]]</f>
        <v>83.14</v>
      </c>
      <c r="AM269" s="23">
        <f>Modell_vol30_Hotelling_table[[#This Row],[travel-cost-M]]*(40-((20-Modell_vol30_Hotelling_table[[#This Row],[xcor 1]])-(Modell_vol30_Hotelling_table[[#This Row],[xcor 2]]+20))/3)</f>
        <v>76.666666666666671</v>
      </c>
      <c r="AN269" s="23"/>
      <c r="AO269" s="6">
        <f t="shared" si="9"/>
        <v>8.4434782608695524E-2</v>
      </c>
      <c r="AP269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16.444444444444798</v>
      </c>
      <c r="AQ269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563.11111111111109</v>
      </c>
    </row>
    <row r="270" spans="1:43" x14ac:dyDescent="0.25">
      <c r="A270" s="1">
        <v>269</v>
      </c>
      <c r="B270" s="2" t="s">
        <v>21</v>
      </c>
      <c r="C270" s="2" t="s">
        <v>22</v>
      </c>
      <c r="D270" s="2" t="s">
        <v>23</v>
      </c>
      <c r="E270" s="2" t="s">
        <v>28</v>
      </c>
      <c r="F270" s="2" t="s">
        <v>25</v>
      </c>
      <c r="G270" s="1" t="b">
        <v>0</v>
      </c>
      <c r="H270" s="1" t="b">
        <v>0</v>
      </c>
      <c r="I270" s="1" t="b">
        <v>0</v>
      </c>
      <c r="J270" s="1" t="b">
        <v>0</v>
      </c>
      <c r="K270" s="1" t="b">
        <v>0</v>
      </c>
      <c r="L270" s="1">
        <v>150</v>
      </c>
      <c r="M270" s="1">
        <v>2</v>
      </c>
      <c r="N270" s="1">
        <v>0</v>
      </c>
      <c r="O270" s="1">
        <v>2</v>
      </c>
      <c r="P270" s="1">
        <v>0</v>
      </c>
      <c r="Q270" s="1">
        <v>100</v>
      </c>
      <c r="R270" s="1">
        <v>0</v>
      </c>
      <c r="S270" s="1">
        <v>1</v>
      </c>
      <c r="T270" s="1">
        <v>0</v>
      </c>
      <c r="U270" s="1" t="b">
        <v>0</v>
      </c>
      <c r="V270" s="1">
        <v>2000</v>
      </c>
      <c r="W270" s="2">
        <v>327.12</v>
      </c>
      <c r="X270" s="2">
        <v>72.86</v>
      </c>
      <c r="Y270" s="2">
        <v>136.66999999999999</v>
      </c>
      <c r="Z270" s="2">
        <v>144.16</v>
      </c>
      <c r="AA270" s="1">
        <v>15</v>
      </c>
      <c r="AB270" s="1">
        <v>20</v>
      </c>
      <c r="AD270" s="6"/>
      <c r="AH270" s="23">
        <f>Modell_vol30_Hotelling_table[[#This Row],[base-market-price]]-Modell_vol30_Hotelling_table[[#This Row],[wage 1]]</f>
        <v>13.330000000000013</v>
      </c>
      <c r="AI270" s="23">
        <f>Modell_vol30_Hotelling_table[[#This Row],[travel-cost-M]]*(40+((20-Modell_vol30_Hotelling_table[[#This Row],[xcor 1]])-(Modell_vol30_Hotelling_table[[#This Row],[xcor 2]]+20))/3)</f>
        <v>56.666666666666671</v>
      </c>
      <c r="AJ270" s="23"/>
      <c r="AK270" s="6">
        <f t="shared" si="8"/>
        <v>-0.76476470588235279</v>
      </c>
      <c r="AL270" s="23">
        <f>Modell_vol30_Hotelling_table[[#This Row],[base-market-price]]-Modell_vol30_Hotelling_table[[#This Row],[wage 2]]</f>
        <v>5.8400000000000034</v>
      </c>
      <c r="AM270" s="23">
        <f>Modell_vol30_Hotelling_table[[#This Row],[travel-cost-M]]*(40-((20-Modell_vol30_Hotelling_table[[#This Row],[xcor 1]])-(Modell_vol30_Hotelling_table[[#This Row],[xcor 2]]+20))/3)</f>
        <v>103.33333333333333</v>
      </c>
      <c r="AN270" s="23"/>
      <c r="AO270" s="6">
        <f t="shared" si="9"/>
        <v>-0.94348387096774189</v>
      </c>
      <c r="AP270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860.44444444444412</v>
      </c>
      <c r="AQ270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-2966.2222222222217</v>
      </c>
    </row>
    <row r="271" spans="1:43" x14ac:dyDescent="0.25">
      <c r="A271" s="1">
        <v>270</v>
      </c>
      <c r="B271" s="2" t="s">
        <v>21</v>
      </c>
      <c r="C271" s="2" t="s">
        <v>22</v>
      </c>
      <c r="D271" s="2" t="s">
        <v>23</v>
      </c>
      <c r="E271" s="2" t="s">
        <v>28</v>
      </c>
      <c r="F271" s="2" t="s">
        <v>25</v>
      </c>
      <c r="G271" s="1" t="b">
        <v>0</v>
      </c>
      <c r="H271" s="1" t="b">
        <v>0</v>
      </c>
      <c r="I271" s="1" t="b">
        <v>0</v>
      </c>
      <c r="J271" s="1" t="b">
        <v>0</v>
      </c>
      <c r="K271" s="1" t="b">
        <v>0</v>
      </c>
      <c r="L271" s="1">
        <v>150</v>
      </c>
      <c r="M271" s="1">
        <v>2</v>
      </c>
      <c r="N271" s="1">
        <v>0</v>
      </c>
      <c r="O271" s="1">
        <v>2</v>
      </c>
      <c r="P271" s="1">
        <v>0</v>
      </c>
      <c r="Q271" s="1">
        <v>100</v>
      </c>
      <c r="R271" s="1">
        <v>0</v>
      </c>
      <c r="S271" s="1">
        <v>1</v>
      </c>
      <c r="T271" s="1">
        <v>0</v>
      </c>
      <c r="U271" s="1" t="b">
        <v>0</v>
      </c>
      <c r="V271" s="1">
        <v>778</v>
      </c>
      <c r="W271" s="2">
        <v>24</v>
      </c>
      <c r="X271" s="2">
        <v>342</v>
      </c>
      <c r="Y271" s="2">
        <v>142</v>
      </c>
      <c r="Z271" s="2">
        <v>141</v>
      </c>
      <c r="AA271" s="1">
        <v>-20</v>
      </c>
      <c r="AB271" s="1">
        <v>-16</v>
      </c>
      <c r="AD271" s="6"/>
      <c r="AH271" s="23">
        <f>Modell_vol30_Hotelling_table[[#This Row],[base-market-price]]-Modell_vol30_Hotelling_table[[#This Row],[wage 1]]</f>
        <v>8</v>
      </c>
      <c r="AI271" s="23">
        <f>Modell_vol30_Hotelling_table[[#This Row],[travel-cost-M]]*(40+((20-Modell_vol30_Hotelling_table[[#This Row],[xcor 1]])-(Modell_vol30_Hotelling_table[[#This Row],[xcor 2]]+20))/3)</f>
        <v>104</v>
      </c>
      <c r="AJ271" s="23"/>
      <c r="AK271" s="6">
        <f t="shared" si="8"/>
        <v>-0.92307692307692313</v>
      </c>
      <c r="AL271" s="23">
        <f>Modell_vol30_Hotelling_table[[#This Row],[base-market-price]]-Modell_vol30_Hotelling_table[[#This Row],[wage 2]]</f>
        <v>9</v>
      </c>
      <c r="AM271" s="23">
        <f>Modell_vol30_Hotelling_table[[#This Row],[travel-cost-M]]*(40-((20-Modell_vol30_Hotelling_table[[#This Row],[xcor 1]])-(Modell_vol30_Hotelling_table[[#This Row],[xcor 2]]+20))/3)</f>
        <v>56</v>
      </c>
      <c r="AN271" s="23"/>
      <c r="AO271" s="6">
        <f t="shared" si="9"/>
        <v>-0.8392857142857143</v>
      </c>
      <c r="AP271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-3095</v>
      </c>
      <c r="AQ271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841</v>
      </c>
    </row>
    <row r="272" spans="1:43" x14ac:dyDescent="0.25">
      <c r="A272" s="3">
        <v>271</v>
      </c>
      <c r="B272" s="4" t="s">
        <v>21</v>
      </c>
      <c r="C272" s="4" t="s">
        <v>22</v>
      </c>
      <c r="D272" s="4" t="s">
        <v>23</v>
      </c>
      <c r="E272" s="4" t="s">
        <v>28</v>
      </c>
      <c r="F272" s="4" t="s">
        <v>25</v>
      </c>
      <c r="G272" s="3" t="b">
        <v>0</v>
      </c>
      <c r="H272" s="3" t="b">
        <v>0</v>
      </c>
      <c r="I272" s="3" t="b">
        <v>0</v>
      </c>
      <c r="J272" s="3" t="b">
        <v>0</v>
      </c>
      <c r="K272" s="3" t="b">
        <v>0</v>
      </c>
      <c r="L272" s="3">
        <v>150</v>
      </c>
      <c r="M272" s="3">
        <v>2</v>
      </c>
      <c r="N272" s="3">
        <v>0</v>
      </c>
      <c r="O272" s="3">
        <v>2</v>
      </c>
      <c r="P272" s="3">
        <v>0</v>
      </c>
      <c r="Q272" s="3">
        <v>200</v>
      </c>
      <c r="R272" s="3">
        <v>0</v>
      </c>
      <c r="S272" s="3">
        <v>1</v>
      </c>
      <c r="T272" s="3">
        <v>0</v>
      </c>
      <c r="U272" s="3" t="b">
        <v>0</v>
      </c>
      <c r="V272" s="3">
        <v>2000</v>
      </c>
      <c r="W272" s="5">
        <v>509.66</v>
      </c>
      <c r="X272" s="4">
        <v>217.83</v>
      </c>
      <c r="Y272" s="4">
        <v>119.95</v>
      </c>
      <c r="Z272" s="4">
        <v>139.81</v>
      </c>
      <c r="AA272" s="3">
        <v>-7</v>
      </c>
      <c r="AB272" s="3">
        <v>-18</v>
      </c>
      <c r="AD272" s="6"/>
      <c r="AH272" s="23">
        <f>Modell_vol30_Hotelling_table[[#This Row],[base-market-price]]-Modell_vol30_Hotelling_table[[#This Row],[wage 1]]</f>
        <v>30.049999999999997</v>
      </c>
      <c r="AI272" s="23">
        <f>Modell_vol30_Hotelling_table[[#This Row],[travel-cost-M]]*(40+((20-Modell_vol30_Hotelling_table[[#This Row],[xcor 1]])-(Modell_vol30_Hotelling_table[[#This Row],[xcor 2]]+20))/3)</f>
        <v>96.666666666666671</v>
      </c>
      <c r="AJ272" s="23"/>
      <c r="AK272" s="6">
        <f t="shared" si="8"/>
        <v>-0.68913793103448273</v>
      </c>
      <c r="AL272" s="23">
        <f>Modell_vol30_Hotelling_table[[#This Row],[base-market-price]]-Modell_vol30_Hotelling_table[[#This Row],[wage 2]]</f>
        <v>10.189999999999998</v>
      </c>
      <c r="AM272" s="23">
        <f>Modell_vol30_Hotelling_table[[#This Row],[travel-cost-M]]*(40-((20-Modell_vol30_Hotelling_table[[#This Row],[xcor 1]])-(Modell_vol30_Hotelling_table[[#This Row],[xcor 2]]+20))/3)</f>
        <v>63.333333333333329</v>
      </c>
      <c r="AN272" s="23"/>
      <c r="AO272" s="6">
        <f t="shared" si="9"/>
        <v>-0.8391052631578948</v>
      </c>
      <c r="AP272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-1994.2222222222222</v>
      </c>
      <c r="AQ272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739.11111111111131</v>
      </c>
    </row>
    <row r="273" spans="1:43" x14ac:dyDescent="0.25">
      <c r="A273" s="3">
        <v>272</v>
      </c>
      <c r="B273" s="4" t="s">
        <v>21</v>
      </c>
      <c r="C273" s="4" t="s">
        <v>22</v>
      </c>
      <c r="D273" s="4" t="s">
        <v>23</v>
      </c>
      <c r="E273" s="4" t="s">
        <v>28</v>
      </c>
      <c r="F273" s="4" t="s">
        <v>25</v>
      </c>
      <c r="G273" s="3" t="b">
        <v>0</v>
      </c>
      <c r="H273" s="3" t="b">
        <v>0</v>
      </c>
      <c r="I273" s="3" t="b">
        <v>0</v>
      </c>
      <c r="J273" s="3" t="b">
        <v>0</v>
      </c>
      <c r="K273" s="3" t="b">
        <v>0</v>
      </c>
      <c r="L273" s="3">
        <v>150</v>
      </c>
      <c r="M273" s="3">
        <v>2</v>
      </c>
      <c r="N273" s="3">
        <v>0</v>
      </c>
      <c r="O273" s="3">
        <v>2</v>
      </c>
      <c r="P273" s="3">
        <v>0</v>
      </c>
      <c r="Q273" s="3">
        <v>200</v>
      </c>
      <c r="R273" s="3">
        <v>0</v>
      </c>
      <c r="S273" s="3">
        <v>1</v>
      </c>
      <c r="T273" s="3">
        <v>0</v>
      </c>
      <c r="U273" s="3" t="b">
        <v>0</v>
      </c>
      <c r="V273" s="3">
        <v>256</v>
      </c>
      <c r="W273" s="4">
        <v>1660.54</v>
      </c>
      <c r="X273" s="4">
        <v>1612.34</v>
      </c>
      <c r="Y273" s="4">
        <v>69.27</v>
      </c>
      <c r="Z273" s="4">
        <v>71.010000000000005</v>
      </c>
      <c r="AA273" s="8">
        <v>10</v>
      </c>
      <c r="AB273" s="8">
        <v>-11</v>
      </c>
      <c r="AD273" s="6"/>
      <c r="AH273" s="23">
        <f>Modell_vol30_Hotelling_table[[#This Row],[base-market-price]]-Modell_vol30_Hotelling_table[[#This Row],[wage 1]]</f>
        <v>80.73</v>
      </c>
      <c r="AI273" s="23">
        <f>Modell_vol30_Hotelling_table[[#This Row],[travel-cost-M]]*(40+((20-Modell_vol30_Hotelling_table[[#This Row],[xcor 1]])-(Modell_vol30_Hotelling_table[[#This Row],[xcor 2]]+20))/3)</f>
        <v>80.666666666666671</v>
      </c>
      <c r="AJ273" s="23"/>
      <c r="AK273" s="6">
        <f t="shared" si="8"/>
        <v>7.8512396694208064E-4</v>
      </c>
      <c r="AL273" s="23">
        <f>Modell_vol30_Hotelling_table[[#This Row],[base-market-price]]-Modell_vol30_Hotelling_table[[#This Row],[wage 2]]</f>
        <v>78.989999999999995</v>
      </c>
      <c r="AM273" s="23">
        <f>Modell_vol30_Hotelling_table[[#This Row],[travel-cost-M]]*(40-((20-Modell_vol30_Hotelling_table[[#This Row],[xcor 1]])-(Modell_vol30_Hotelling_table[[#This Row],[xcor 2]]+20))/3)</f>
        <v>79.333333333333329</v>
      </c>
      <c r="AN273" s="23"/>
      <c r="AO273" s="6">
        <f t="shared" si="9"/>
        <v>-4.3277310924370038E-3</v>
      </c>
      <c r="AP273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68.444444444444343</v>
      </c>
      <c r="AQ273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177.77777777777806</v>
      </c>
    </row>
    <row r="274" spans="1:43" x14ac:dyDescent="0.25">
      <c r="A274" s="3">
        <v>273</v>
      </c>
      <c r="B274" s="4" t="s">
        <v>21</v>
      </c>
      <c r="C274" s="4" t="s">
        <v>22</v>
      </c>
      <c r="D274" s="4" t="s">
        <v>23</v>
      </c>
      <c r="E274" s="4" t="s">
        <v>28</v>
      </c>
      <c r="F274" s="4" t="s">
        <v>25</v>
      </c>
      <c r="G274" s="3" t="b">
        <v>0</v>
      </c>
      <c r="H274" s="3" t="b">
        <v>0</v>
      </c>
      <c r="I274" s="3" t="b">
        <v>0</v>
      </c>
      <c r="J274" s="3" t="b">
        <v>0</v>
      </c>
      <c r="K274" s="3" t="b">
        <v>0</v>
      </c>
      <c r="L274" s="3">
        <v>150</v>
      </c>
      <c r="M274" s="3">
        <v>2</v>
      </c>
      <c r="N274" s="3">
        <v>0</v>
      </c>
      <c r="O274" s="3">
        <v>2</v>
      </c>
      <c r="P274" s="3">
        <v>0</v>
      </c>
      <c r="Q274" s="3">
        <v>200</v>
      </c>
      <c r="R274" s="3">
        <v>0</v>
      </c>
      <c r="S274" s="3">
        <v>1</v>
      </c>
      <c r="T274" s="3">
        <v>0</v>
      </c>
      <c r="U274" s="3" t="b">
        <v>0</v>
      </c>
      <c r="V274" s="3">
        <v>2000</v>
      </c>
      <c r="W274" s="4">
        <v>683.04</v>
      </c>
      <c r="X274" s="4">
        <v>485.64</v>
      </c>
      <c r="Y274" s="4">
        <v>127.35</v>
      </c>
      <c r="Z274" s="4">
        <v>102.38</v>
      </c>
      <c r="AA274" s="3">
        <v>-11</v>
      </c>
      <c r="AB274" s="3">
        <v>2</v>
      </c>
      <c r="AD274" s="6"/>
      <c r="AH274" s="23">
        <f>Modell_vol30_Hotelling_table[[#This Row],[base-market-price]]-Modell_vol30_Hotelling_table[[#This Row],[wage 1]]</f>
        <v>22.650000000000006</v>
      </c>
      <c r="AI274" s="23">
        <f>Modell_vol30_Hotelling_table[[#This Row],[travel-cost-M]]*(40+((20-Modell_vol30_Hotelling_table[[#This Row],[xcor 1]])-(Modell_vol30_Hotelling_table[[#This Row],[xcor 2]]+20))/3)</f>
        <v>86</v>
      </c>
      <c r="AJ274" s="23"/>
      <c r="AK274" s="6">
        <f t="shared" si="8"/>
        <v>-0.73662790697674407</v>
      </c>
      <c r="AL274" s="23">
        <f>Modell_vol30_Hotelling_table[[#This Row],[base-market-price]]-Modell_vol30_Hotelling_table[[#This Row],[wage 2]]</f>
        <v>47.620000000000005</v>
      </c>
      <c r="AM274" s="23">
        <f>Modell_vol30_Hotelling_table[[#This Row],[travel-cost-M]]*(40-((20-Modell_vol30_Hotelling_table[[#This Row],[xcor 1]])-(Modell_vol30_Hotelling_table[[#This Row],[xcor 2]]+20))/3)</f>
        <v>74</v>
      </c>
      <c r="AN274" s="23"/>
      <c r="AO274" s="6">
        <f t="shared" si="9"/>
        <v>-0.3564864864864864</v>
      </c>
      <c r="AP274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-1016</v>
      </c>
      <c r="AQ274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-32</v>
      </c>
    </row>
    <row r="275" spans="1:43" x14ac:dyDescent="0.25">
      <c r="A275" s="3">
        <v>274</v>
      </c>
      <c r="B275" s="4" t="s">
        <v>21</v>
      </c>
      <c r="C275" s="4" t="s">
        <v>22</v>
      </c>
      <c r="D275" s="4" t="s">
        <v>23</v>
      </c>
      <c r="E275" s="4" t="s">
        <v>28</v>
      </c>
      <c r="F275" s="4" t="s">
        <v>25</v>
      </c>
      <c r="G275" s="3" t="b">
        <v>0</v>
      </c>
      <c r="H275" s="3" t="b">
        <v>0</v>
      </c>
      <c r="I275" s="3" t="b">
        <v>0</v>
      </c>
      <c r="J275" s="3" t="b">
        <v>0</v>
      </c>
      <c r="K275" s="3" t="b">
        <v>0</v>
      </c>
      <c r="L275" s="3">
        <v>150</v>
      </c>
      <c r="M275" s="3">
        <v>2</v>
      </c>
      <c r="N275" s="3">
        <v>0</v>
      </c>
      <c r="O275" s="3">
        <v>2</v>
      </c>
      <c r="P275" s="3">
        <v>0</v>
      </c>
      <c r="Q275" s="3">
        <v>200</v>
      </c>
      <c r="R275" s="3">
        <v>0</v>
      </c>
      <c r="S275" s="3">
        <v>1</v>
      </c>
      <c r="T275" s="3">
        <v>0</v>
      </c>
      <c r="U275" s="3" t="b">
        <v>0</v>
      </c>
      <c r="V275" s="3">
        <v>2000</v>
      </c>
      <c r="W275" s="4">
        <v>614.55999999999995</v>
      </c>
      <c r="X275" s="4">
        <v>888.6</v>
      </c>
      <c r="Y275" s="4">
        <v>125.37</v>
      </c>
      <c r="Z275" s="4">
        <v>88.21</v>
      </c>
      <c r="AA275" s="3">
        <v>-19</v>
      </c>
      <c r="AB275" s="3">
        <v>2</v>
      </c>
      <c r="AD275" s="6"/>
      <c r="AH275" s="23">
        <f>Modell_vol30_Hotelling_table[[#This Row],[base-market-price]]-Modell_vol30_Hotelling_table[[#This Row],[wage 1]]</f>
        <v>24.629999999999995</v>
      </c>
      <c r="AI275" s="23">
        <f>Modell_vol30_Hotelling_table[[#This Row],[travel-cost-M]]*(40+((20-Modell_vol30_Hotelling_table[[#This Row],[xcor 1]])-(Modell_vol30_Hotelling_table[[#This Row],[xcor 2]]+20))/3)</f>
        <v>91.333333333333329</v>
      </c>
      <c r="AJ275" s="23"/>
      <c r="AK275" s="6">
        <f t="shared" si="8"/>
        <v>-0.7303284671532847</v>
      </c>
      <c r="AL275" s="23">
        <f>Modell_vol30_Hotelling_table[[#This Row],[base-market-price]]-Modell_vol30_Hotelling_table[[#This Row],[wage 2]]</f>
        <v>61.790000000000006</v>
      </c>
      <c r="AM275" s="23">
        <f>Modell_vol30_Hotelling_table[[#This Row],[travel-cost-M]]*(40-((20-Modell_vol30_Hotelling_table[[#This Row],[xcor 1]])-(Modell_vol30_Hotelling_table[[#This Row],[xcor 2]]+20))/3)</f>
        <v>68.666666666666671</v>
      </c>
      <c r="AN275" s="23"/>
      <c r="AO275" s="6">
        <f t="shared" si="9"/>
        <v>-0.10014563106796115</v>
      </c>
      <c r="AP275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-774.22222222222194</v>
      </c>
      <c r="AQ275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1084.4444444444441</v>
      </c>
    </row>
    <row r="276" spans="1:43" x14ac:dyDescent="0.25">
      <c r="A276" s="3">
        <v>275</v>
      </c>
      <c r="B276" s="4" t="s">
        <v>21</v>
      </c>
      <c r="C276" s="4" t="s">
        <v>22</v>
      </c>
      <c r="D276" s="4" t="s">
        <v>23</v>
      </c>
      <c r="E276" s="4" t="s">
        <v>28</v>
      </c>
      <c r="F276" s="4" t="s">
        <v>25</v>
      </c>
      <c r="G276" s="3" t="b">
        <v>0</v>
      </c>
      <c r="H276" s="3" t="b">
        <v>0</v>
      </c>
      <c r="I276" s="3" t="b">
        <v>0</v>
      </c>
      <c r="J276" s="3" t="b">
        <v>0</v>
      </c>
      <c r="K276" s="3" t="b">
        <v>0</v>
      </c>
      <c r="L276" s="3">
        <v>150</v>
      </c>
      <c r="M276" s="3">
        <v>2</v>
      </c>
      <c r="N276" s="3">
        <v>0</v>
      </c>
      <c r="O276" s="3">
        <v>2</v>
      </c>
      <c r="P276" s="3">
        <v>0</v>
      </c>
      <c r="Q276" s="3">
        <v>200</v>
      </c>
      <c r="R276" s="3">
        <v>0</v>
      </c>
      <c r="S276" s="3">
        <v>1</v>
      </c>
      <c r="T276" s="3">
        <v>0</v>
      </c>
      <c r="U276" s="3" t="b">
        <v>0</v>
      </c>
      <c r="V276" s="3">
        <v>251</v>
      </c>
      <c r="W276" s="4">
        <v>28</v>
      </c>
      <c r="X276" s="4">
        <v>102</v>
      </c>
      <c r="Y276" s="4">
        <v>146</v>
      </c>
      <c r="Z276" s="4">
        <v>147</v>
      </c>
      <c r="AA276" s="8">
        <v>-14</v>
      </c>
      <c r="AB276" s="8">
        <v>-13</v>
      </c>
      <c r="AD276" s="6"/>
      <c r="AH276" s="23">
        <f>Modell_vol30_Hotelling_table[[#This Row],[base-market-price]]-Modell_vol30_Hotelling_table[[#This Row],[wage 1]]</f>
        <v>4</v>
      </c>
      <c r="AI276" s="23">
        <f>Modell_vol30_Hotelling_table[[#This Row],[travel-cost-M]]*(40+((20-Modell_vol30_Hotelling_table[[#This Row],[xcor 1]])-(Modell_vol30_Hotelling_table[[#This Row],[xcor 2]]+20))/3)</f>
        <v>98</v>
      </c>
      <c r="AJ276" s="23"/>
      <c r="AK276" s="6">
        <f t="shared" si="8"/>
        <v>-0.95918367346938771</v>
      </c>
      <c r="AL276" s="23">
        <f>Modell_vol30_Hotelling_table[[#This Row],[base-market-price]]-Modell_vol30_Hotelling_table[[#This Row],[wage 2]]</f>
        <v>3</v>
      </c>
      <c r="AM276" s="23">
        <f>Modell_vol30_Hotelling_table[[#This Row],[travel-cost-M]]*(40-((20-Modell_vol30_Hotelling_table[[#This Row],[xcor 1]])-(Modell_vol30_Hotelling_table[[#This Row],[xcor 2]]+20))/3)</f>
        <v>62</v>
      </c>
      <c r="AN276" s="23"/>
      <c r="AO276" s="6">
        <f t="shared" si="9"/>
        <v>-0.95161290322580649</v>
      </c>
      <c r="AP276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-2912</v>
      </c>
      <c r="AQ276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40</v>
      </c>
    </row>
    <row r="277" spans="1:43" x14ac:dyDescent="0.25">
      <c r="A277" s="3">
        <v>276</v>
      </c>
      <c r="B277" s="4" t="s">
        <v>21</v>
      </c>
      <c r="C277" s="4" t="s">
        <v>22</v>
      </c>
      <c r="D277" s="4" t="s">
        <v>23</v>
      </c>
      <c r="E277" s="4" t="s">
        <v>28</v>
      </c>
      <c r="F277" s="4" t="s">
        <v>25</v>
      </c>
      <c r="G277" s="3" t="b">
        <v>0</v>
      </c>
      <c r="H277" s="3" t="b">
        <v>0</v>
      </c>
      <c r="I277" s="3" t="b">
        <v>0</v>
      </c>
      <c r="J277" s="3" t="b">
        <v>0</v>
      </c>
      <c r="K277" s="3" t="b">
        <v>0</v>
      </c>
      <c r="L277" s="3">
        <v>150</v>
      </c>
      <c r="M277" s="3">
        <v>2</v>
      </c>
      <c r="N277" s="3">
        <v>0</v>
      </c>
      <c r="O277" s="3">
        <v>2</v>
      </c>
      <c r="P277" s="3">
        <v>0</v>
      </c>
      <c r="Q277" s="3">
        <v>200</v>
      </c>
      <c r="R277" s="3">
        <v>0</v>
      </c>
      <c r="S277" s="3">
        <v>1</v>
      </c>
      <c r="T277" s="3">
        <v>0</v>
      </c>
      <c r="U277" s="3" t="b">
        <v>0</v>
      </c>
      <c r="V277" s="3">
        <v>2000</v>
      </c>
      <c r="W277" s="4">
        <v>596.98</v>
      </c>
      <c r="X277" s="4">
        <v>485.48</v>
      </c>
      <c r="Y277" s="4">
        <v>121.07</v>
      </c>
      <c r="Z277" s="4">
        <v>117.07</v>
      </c>
      <c r="AA277" s="3">
        <v>-5</v>
      </c>
      <c r="AB277" s="3">
        <v>4</v>
      </c>
      <c r="AD277" s="6"/>
      <c r="AH277" s="23">
        <f>Modell_vol30_Hotelling_table[[#This Row],[base-market-price]]-Modell_vol30_Hotelling_table[[#This Row],[wage 1]]</f>
        <v>28.930000000000007</v>
      </c>
      <c r="AI277" s="23">
        <f>Modell_vol30_Hotelling_table[[#This Row],[travel-cost-M]]*(40+((20-Modell_vol30_Hotelling_table[[#This Row],[xcor 1]])-(Modell_vol30_Hotelling_table[[#This Row],[xcor 2]]+20))/3)</f>
        <v>80.666666666666671</v>
      </c>
      <c r="AJ277" s="23"/>
      <c r="AK277" s="6">
        <f t="shared" si="8"/>
        <v>-0.64136363636363636</v>
      </c>
      <c r="AL277" s="23">
        <f>Modell_vol30_Hotelling_table[[#This Row],[base-market-price]]-Modell_vol30_Hotelling_table[[#This Row],[wage 2]]</f>
        <v>32.930000000000007</v>
      </c>
      <c r="AM277" s="23">
        <f>Modell_vol30_Hotelling_table[[#This Row],[travel-cost-M]]*(40-((20-Modell_vol30_Hotelling_table[[#This Row],[xcor 1]])-(Modell_vol30_Hotelling_table[[#This Row],[xcor 2]]+20))/3)</f>
        <v>79.333333333333329</v>
      </c>
      <c r="AN277" s="23"/>
      <c r="AO277" s="6">
        <f t="shared" si="9"/>
        <v>-0.58491596638655452</v>
      </c>
      <c r="AP277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-915.55555555555543</v>
      </c>
      <c r="AQ277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-806.22222222222194</v>
      </c>
    </row>
    <row r="278" spans="1:43" x14ac:dyDescent="0.25">
      <c r="A278" s="3">
        <v>277</v>
      </c>
      <c r="B278" s="4" t="s">
        <v>21</v>
      </c>
      <c r="C278" s="4" t="s">
        <v>22</v>
      </c>
      <c r="D278" s="4" t="s">
        <v>23</v>
      </c>
      <c r="E278" s="4" t="s">
        <v>28</v>
      </c>
      <c r="F278" s="4" t="s">
        <v>25</v>
      </c>
      <c r="G278" s="3" t="b">
        <v>0</v>
      </c>
      <c r="H278" s="3" t="b">
        <v>0</v>
      </c>
      <c r="I278" s="3" t="b">
        <v>0</v>
      </c>
      <c r="J278" s="3" t="b">
        <v>0</v>
      </c>
      <c r="K278" s="3" t="b">
        <v>0</v>
      </c>
      <c r="L278" s="3">
        <v>150</v>
      </c>
      <c r="M278" s="3">
        <v>2</v>
      </c>
      <c r="N278" s="3">
        <v>0</v>
      </c>
      <c r="O278" s="3">
        <v>2</v>
      </c>
      <c r="P278" s="3">
        <v>0</v>
      </c>
      <c r="Q278" s="3">
        <v>200</v>
      </c>
      <c r="R278" s="3">
        <v>0</v>
      </c>
      <c r="S278" s="3">
        <v>1</v>
      </c>
      <c r="T278" s="3">
        <v>0</v>
      </c>
      <c r="U278" s="3" t="b">
        <v>0</v>
      </c>
      <c r="V278" s="3">
        <v>374</v>
      </c>
      <c r="W278" s="4">
        <v>1487.58</v>
      </c>
      <c r="X278" s="4">
        <v>1712.34</v>
      </c>
      <c r="Y278" s="4">
        <v>74.56</v>
      </c>
      <c r="Z278" s="4">
        <v>69.459999999999994</v>
      </c>
      <c r="AA278" s="3">
        <v>-12</v>
      </c>
      <c r="AB278" s="3">
        <v>8</v>
      </c>
      <c r="AD278" s="6"/>
      <c r="AH278" s="23">
        <f>Modell_vol30_Hotelling_table[[#This Row],[base-market-price]]-Modell_vol30_Hotelling_table[[#This Row],[wage 1]]</f>
        <v>75.44</v>
      </c>
      <c r="AI278" s="23">
        <f>Modell_vol30_Hotelling_table[[#This Row],[travel-cost-M]]*(40+((20-Modell_vol30_Hotelling_table[[#This Row],[xcor 1]])-(Modell_vol30_Hotelling_table[[#This Row],[xcor 2]]+20))/3)</f>
        <v>82.666666666666671</v>
      </c>
      <c r="AJ278" s="23"/>
      <c r="AK278" s="6">
        <f t="shared" si="8"/>
        <v>-8.7419354838709773E-2</v>
      </c>
      <c r="AL278" s="23">
        <f>Modell_vol30_Hotelling_table[[#This Row],[base-market-price]]-Modell_vol30_Hotelling_table[[#This Row],[wage 2]]</f>
        <v>80.540000000000006</v>
      </c>
      <c r="AM278" s="23">
        <f>Modell_vol30_Hotelling_table[[#This Row],[travel-cost-M]]*(40-((20-Modell_vol30_Hotelling_table[[#This Row],[xcor 1]])-(Modell_vol30_Hotelling_table[[#This Row],[xcor 2]]+20))/3)</f>
        <v>77.333333333333329</v>
      </c>
      <c r="AN278" s="23"/>
      <c r="AO278" s="6">
        <f t="shared" si="9"/>
        <v>4.1465517241379368E-2</v>
      </c>
      <c r="AP278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-175.88888888888891</v>
      </c>
      <c r="AQ278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261.4444444444448</v>
      </c>
    </row>
    <row r="279" spans="1:43" x14ac:dyDescent="0.25">
      <c r="A279" s="3">
        <v>278</v>
      </c>
      <c r="B279" s="4" t="s">
        <v>21</v>
      </c>
      <c r="C279" s="4" t="s">
        <v>22</v>
      </c>
      <c r="D279" s="4" t="s">
        <v>23</v>
      </c>
      <c r="E279" s="4" t="s">
        <v>28</v>
      </c>
      <c r="F279" s="4" t="s">
        <v>25</v>
      </c>
      <c r="G279" s="3" t="b">
        <v>0</v>
      </c>
      <c r="H279" s="3" t="b">
        <v>0</v>
      </c>
      <c r="I279" s="3" t="b">
        <v>0</v>
      </c>
      <c r="J279" s="3" t="b">
        <v>0</v>
      </c>
      <c r="K279" s="3" t="b">
        <v>0</v>
      </c>
      <c r="L279" s="3">
        <v>150</v>
      </c>
      <c r="M279" s="3">
        <v>2</v>
      </c>
      <c r="N279" s="3">
        <v>0</v>
      </c>
      <c r="O279" s="3">
        <v>2</v>
      </c>
      <c r="P279" s="3">
        <v>0</v>
      </c>
      <c r="Q279" s="3">
        <v>200</v>
      </c>
      <c r="R279" s="3">
        <v>0</v>
      </c>
      <c r="S279" s="3">
        <v>1</v>
      </c>
      <c r="T279" s="3">
        <v>0</v>
      </c>
      <c r="U279" s="3" t="b">
        <v>0</v>
      </c>
      <c r="V279" s="3">
        <v>2000</v>
      </c>
      <c r="W279" s="4">
        <v>313.95</v>
      </c>
      <c r="X279" s="4">
        <v>354.78</v>
      </c>
      <c r="Y279" s="4">
        <v>128.47</v>
      </c>
      <c r="Z279" s="4">
        <v>135.74</v>
      </c>
      <c r="AA279" s="3">
        <v>-1</v>
      </c>
      <c r="AB279" s="3">
        <v>-6</v>
      </c>
      <c r="AD279" s="6"/>
      <c r="AH279" s="23">
        <f>Modell_vol30_Hotelling_table[[#This Row],[base-market-price]]-Modell_vol30_Hotelling_table[[#This Row],[wage 1]]</f>
        <v>21.53</v>
      </c>
      <c r="AI279" s="23">
        <f>Modell_vol30_Hotelling_table[[#This Row],[travel-cost-M]]*(40+((20-Modell_vol30_Hotelling_table[[#This Row],[xcor 1]])-(Modell_vol30_Hotelling_table[[#This Row],[xcor 2]]+20))/3)</f>
        <v>84.666666666666671</v>
      </c>
      <c r="AJ279" s="23"/>
      <c r="AK279" s="6">
        <f t="shared" si="8"/>
        <v>-0.74570866141732284</v>
      </c>
      <c r="AL279" s="23">
        <f>Modell_vol30_Hotelling_table[[#This Row],[base-market-price]]-Modell_vol30_Hotelling_table[[#This Row],[wage 2]]</f>
        <v>14.259999999999991</v>
      </c>
      <c r="AM279" s="23">
        <f>Modell_vol30_Hotelling_table[[#This Row],[travel-cost-M]]*(40-((20-Modell_vol30_Hotelling_table[[#This Row],[xcor 1]])-(Modell_vol30_Hotelling_table[[#This Row],[xcor 2]]+20))/3)</f>
        <v>75.333333333333329</v>
      </c>
      <c r="AN279" s="23"/>
      <c r="AO279" s="6">
        <f t="shared" si="9"/>
        <v>-0.81070796460177008</v>
      </c>
      <c r="AP279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-1566.2222222222222</v>
      </c>
      <c r="AQ279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-800.88888888888846</v>
      </c>
    </row>
    <row r="280" spans="1:43" x14ac:dyDescent="0.25">
      <c r="A280" s="3">
        <v>279</v>
      </c>
      <c r="B280" s="4" t="s">
        <v>21</v>
      </c>
      <c r="C280" s="4" t="s">
        <v>22</v>
      </c>
      <c r="D280" s="4" t="s">
        <v>23</v>
      </c>
      <c r="E280" s="4" t="s">
        <v>28</v>
      </c>
      <c r="F280" s="4" t="s">
        <v>25</v>
      </c>
      <c r="G280" s="3" t="b">
        <v>0</v>
      </c>
      <c r="H280" s="3" t="b">
        <v>0</v>
      </c>
      <c r="I280" s="3" t="b">
        <v>0</v>
      </c>
      <c r="J280" s="3" t="b">
        <v>0</v>
      </c>
      <c r="K280" s="3" t="b">
        <v>0</v>
      </c>
      <c r="L280" s="3">
        <v>150</v>
      </c>
      <c r="M280" s="3">
        <v>2</v>
      </c>
      <c r="N280" s="3">
        <v>0</v>
      </c>
      <c r="O280" s="3">
        <v>2</v>
      </c>
      <c r="P280" s="3">
        <v>0</v>
      </c>
      <c r="Q280" s="3">
        <v>200</v>
      </c>
      <c r="R280" s="3">
        <v>0</v>
      </c>
      <c r="S280" s="3">
        <v>1</v>
      </c>
      <c r="T280" s="3">
        <v>0</v>
      </c>
      <c r="U280" s="3" t="b">
        <v>0</v>
      </c>
      <c r="V280" s="3">
        <v>2000</v>
      </c>
      <c r="W280" s="4">
        <v>403.48</v>
      </c>
      <c r="X280" s="4">
        <v>431.56</v>
      </c>
      <c r="Y280" s="4">
        <v>131.46</v>
      </c>
      <c r="Z280" s="4">
        <v>123.86</v>
      </c>
      <c r="AA280" s="3">
        <v>9</v>
      </c>
      <c r="AB280" s="3">
        <v>3</v>
      </c>
      <c r="AD280" s="6"/>
      <c r="AH280" s="23">
        <f>Modell_vol30_Hotelling_table[[#This Row],[base-market-price]]-Modell_vol30_Hotelling_table[[#This Row],[wage 1]]</f>
        <v>18.539999999999992</v>
      </c>
      <c r="AI280" s="23">
        <f>Modell_vol30_Hotelling_table[[#This Row],[travel-cost-M]]*(40+((20-Modell_vol30_Hotelling_table[[#This Row],[xcor 1]])-(Modell_vol30_Hotelling_table[[#This Row],[xcor 2]]+20))/3)</f>
        <v>72</v>
      </c>
      <c r="AJ280" s="23"/>
      <c r="AK280" s="6">
        <f t="shared" si="8"/>
        <v>-0.74250000000000016</v>
      </c>
      <c r="AL280" s="23">
        <f>Modell_vol30_Hotelling_table[[#This Row],[base-market-price]]-Modell_vol30_Hotelling_table[[#This Row],[wage 2]]</f>
        <v>26.14</v>
      </c>
      <c r="AM280" s="23">
        <f>Modell_vol30_Hotelling_table[[#This Row],[travel-cost-M]]*(40-((20-Modell_vol30_Hotelling_table[[#This Row],[xcor 1]])-(Modell_vol30_Hotelling_table[[#This Row],[xcor 2]]+20))/3)</f>
        <v>88</v>
      </c>
      <c r="AN280" s="23"/>
      <c r="AO280" s="6">
        <f t="shared" si="9"/>
        <v>-0.70295454545454539</v>
      </c>
      <c r="AP280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-435</v>
      </c>
      <c r="AQ280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-1747</v>
      </c>
    </row>
    <row r="281" spans="1:43" x14ac:dyDescent="0.25">
      <c r="A281" s="3">
        <v>280</v>
      </c>
      <c r="B281" s="4" t="s">
        <v>21</v>
      </c>
      <c r="C281" s="4" t="s">
        <v>22</v>
      </c>
      <c r="D281" s="4" t="s">
        <v>23</v>
      </c>
      <c r="E281" s="4" t="s">
        <v>28</v>
      </c>
      <c r="F281" s="4" t="s">
        <v>25</v>
      </c>
      <c r="G281" s="3" t="b">
        <v>0</v>
      </c>
      <c r="H281" s="3" t="b">
        <v>0</v>
      </c>
      <c r="I281" s="3" t="b">
        <v>0</v>
      </c>
      <c r="J281" s="3" t="b">
        <v>0</v>
      </c>
      <c r="K281" s="3" t="b">
        <v>0</v>
      </c>
      <c r="L281" s="3">
        <v>150</v>
      </c>
      <c r="M281" s="3">
        <v>2</v>
      </c>
      <c r="N281" s="3">
        <v>0</v>
      </c>
      <c r="O281" s="3">
        <v>2</v>
      </c>
      <c r="P281" s="3">
        <v>0</v>
      </c>
      <c r="Q281" s="3">
        <v>200</v>
      </c>
      <c r="R281" s="3">
        <v>0</v>
      </c>
      <c r="S281" s="3">
        <v>1</v>
      </c>
      <c r="T281" s="3">
        <v>0</v>
      </c>
      <c r="U281" s="3" t="b">
        <v>0</v>
      </c>
      <c r="V281" s="3">
        <v>2000</v>
      </c>
      <c r="W281" s="4">
        <v>401.68</v>
      </c>
      <c r="X281" s="4">
        <v>799.55</v>
      </c>
      <c r="Y281" s="4">
        <v>132.81</v>
      </c>
      <c r="Z281" s="4">
        <v>101.48</v>
      </c>
      <c r="AA281" s="3">
        <v>-20</v>
      </c>
      <c r="AB281" s="3">
        <v>-3</v>
      </c>
      <c r="AD281" s="6"/>
      <c r="AH281" s="23">
        <f>Modell_vol30_Hotelling_table[[#This Row],[base-market-price]]-Modell_vol30_Hotelling_table[[#This Row],[wage 1]]</f>
        <v>17.189999999999998</v>
      </c>
      <c r="AI281" s="23">
        <f>Modell_vol30_Hotelling_table[[#This Row],[travel-cost-M]]*(40+((20-Modell_vol30_Hotelling_table[[#This Row],[xcor 1]])-(Modell_vol30_Hotelling_table[[#This Row],[xcor 2]]+20))/3)</f>
        <v>95.333333333333329</v>
      </c>
      <c r="AJ281" s="23"/>
      <c r="AK281" s="6">
        <f t="shared" si="8"/>
        <v>-0.81968531468531469</v>
      </c>
      <c r="AL281" s="23">
        <f>Modell_vol30_Hotelling_table[[#This Row],[base-market-price]]-Modell_vol30_Hotelling_table[[#This Row],[wage 2]]</f>
        <v>48.519999999999996</v>
      </c>
      <c r="AM281" s="23">
        <f>Modell_vol30_Hotelling_table[[#This Row],[travel-cost-M]]*(40-((20-Modell_vol30_Hotelling_table[[#This Row],[xcor 1]])-(Modell_vol30_Hotelling_table[[#This Row],[xcor 2]]+20))/3)</f>
        <v>64.666666666666671</v>
      </c>
      <c r="AN281" s="23"/>
      <c r="AO281" s="6">
        <f t="shared" si="9"/>
        <v>-0.24969072164948469</v>
      </c>
      <c r="AP281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-1403.5555555555552</v>
      </c>
      <c r="AQ281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1111.1111111111111</v>
      </c>
    </row>
    <row r="282" spans="1:43" x14ac:dyDescent="0.25">
      <c r="A282" s="1">
        <v>281</v>
      </c>
      <c r="B282" s="2" t="s">
        <v>21</v>
      </c>
      <c r="C282" s="2" t="s">
        <v>22</v>
      </c>
      <c r="D282" s="2" t="s">
        <v>23</v>
      </c>
      <c r="E282" s="2" t="s">
        <v>28</v>
      </c>
      <c r="F282" s="2" t="s">
        <v>25</v>
      </c>
      <c r="G282" s="1" t="b">
        <v>0</v>
      </c>
      <c r="H282" s="1" t="b">
        <v>0</v>
      </c>
      <c r="I282" s="1" t="b">
        <v>0</v>
      </c>
      <c r="J282" s="1" t="b">
        <v>0</v>
      </c>
      <c r="K282" s="1" t="b">
        <v>0</v>
      </c>
      <c r="L282" s="1">
        <v>300</v>
      </c>
      <c r="M282" s="1">
        <v>2</v>
      </c>
      <c r="N282" s="1">
        <v>0</v>
      </c>
      <c r="O282" s="1">
        <v>1</v>
      </c>
      <c r="P282" s="1">
        <v>0</v>
      </c>
      <c r="Q282" s="1">
        <v>100</v>
      </c>
      <c r="R282" s="1">
        <v>0</v>
      </c>
      <c r="S282" s="1">
        <v>1</v>
      </c>
      <c r="T282" s="1">
        <v>0</v>
      </c>
      <c r="U282" s="1" t="b">
        <v>0</v>
      </c>
      <c r="V282" s="1">
        <v>2000</v>
      </c>
      <c r="W282" s="2">
        <v>139.68</v>
      </c>
      <c r="X282" s="2">
        <v>187.89</v>
      </c>
      <c r="Y282" s="2">
        <v>293.72000000000003</v>
      </c>
      <c r="Z282" s="2">
        <v>288.83</v>
      </c>
      <c r="AA282" s="1">
        <v>-12</v>
      </c>
      <c r="AB282" s="1">
        <v>-6</v>
      </c>
      <c r="AD282" s="6"/>
      <c r="AH282" s="23">
        <f>Modell_vol30_Hotelling_table[[#This Row],[base-market-price]]-Modell_vol30_Hotelling_table[[#This Row],[wage 1]]</f>
        <v>6.2799999999999727</v>
      </c>
      <c r="AI282" s="23">
        <f>Modell_vol30_Hotelling_table[[#This Row],[travel-cost-M]]*(40+((20-Modell_vol30_Hotelling_table[[#This Row],[xcor 1]])-(Modell_vol30_Hotelling_table[[#This Row],[xcor 2]]+20))/3)</f>
        <v>46</v>
      </c>
      <c r="AJ282" s="23"/>
      <c r="AK282" s="6">
        <f t="shared" si="8"/>
        <v>-0.86347826086956581</v>
      </c>
      <c r="AL282" s="23">
        <f>Modell_vol30_Hotelling_table[[#This Row],[base-market-price]]-Modell_vol30_Hotelling_table[[#This Row],[wage 2]]</f>
        <v>11.170000000000016</v>
      </c>
      <c r="AM282" s="23">
        <f>Modell_vol30_Hotelling_table[[#This Row],[travel-cost-M]]*(40-((20-Modell_vol30_Hotelling_table[[#This Row],[xcor 1]])-(Modell_vol30_Hotelling_table[[#This Row],[xcor 2]]+20))/3)</f>
        <v>34</v>
      </c>
      <c r="AN282" s="23"/>
      <c r="AO282" s="6">
        <f t="shared" si="9"/>
        <v>-0.6714705882352936</v>
      </c>
      <c r="AP282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-2055</v>
      </c>
      <c r="AQ282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-87</v>
      </c>
    </row>
    <row r="283" spans="1:43" x14ac:dyDescent="0.25">
      <c r="A283" s="1">
        <v>282</v>
      </c>
      <c r="B283" s="2" t="s">
        <v>21</v>
      </c>
      <c r="C283" s="2" t="s">
        <v>22</v>
      </c>
      <c r="D283" s="2" t="s">
        <v>23</v>
      </c>
      <c r="E283" s="2" t="s">
        <v>28</v>
      </c>
      <c r="F283" s="2" t="s">
        <v>25</v>
      </c>
      <c r="G283" s="1" t="b">
        <v>0</v>
      </c>
      <c r="H283" s="1" t="b">
        <v>0</v>
      </c>
      <c r="I283" s="1" t="b">
        <v>0</v>
      </c>
      <c r="J283" s="1" t="b">
        <v>0</v>
      </c>
      <c r="K283" s="1" t="b">
        <v>0</v>
      </c>
      <c r="L283" s="1">
        <v>300</v>
      </c>
      <c r="M283" s="1">
        <v>2</v>
      </c>
      <c r="N283" s="1">
        <v>0</v>
      </c>
      <c r="O283" s="1">
        <v>1</v>
      </c>
      <c r="P283" s="1">
        <v>0</v>
      </c>
      <c r="Q283" s="1">
        <v>100</v>
      </c>
      <c r="R283" s="1">
        <v>0</v>
      </c>
      <c r="S283" s="1">
        <v>1</v>
      </c>
      <c r="T283" s="1">
        <v>0</v>
      </c>
      <c r="U283" s="1" t="b">
        <v>0</v>
      </c>
      <c r="V283" s="1">
        <v>2000</v>
      </c>
      <c r="W283" s="2">
        <v>106.82</v>
      </c>
      <c r="X283" s="2">
        <v>247.21</v>
      </c>
      <c r="Y283" s="2">
        <v>294.23</v>
      </c>
      <c r="Z283" s="2">
        <v>287.27999999999997</v>
      </c>
      <c r="AA283" s="1">
        <v>-18</v>
      </c>
      <c r="AB283" s="1">
        <v>-10</v>
      </c>
      <c r="AD283" s="6"/>
      <c r="AH283" s="23">
        <f>Modell_vol30_Hotelling_table[[#This Row],[base-market-price]]-Modell_vol30_Hotelling_table[[#This Row],[wage 1]]</f>
        <v>5.7699999999999818</v>
      </c>
      <c r="AI283" s="23">
        <f>Modell_vol30_Hotelling_table[[#This Row],[travel-cost-M]]*(40+((20-Modell_vol30_Hotelling_table[[#This Row],[xcor 1]])-(Modell_vol30_Hotelling_table[[#This Row],[xcor 2]]+20))/3)</f>
        <v>49.333333333333336</v>
      </c>
      <c r="AJ283" s="23"/>
      <c r="AK283" s="6">
        <f t="shared" si="8"/>
        <v>-0.88304054054054093</v>
      </c>
      <c r="AL283" s="23">
        <f>Modell_vol30_Hotelling_table[[#This Row],[base-market-price]]-Modell_vol30_Hotelling_table[[#This Row],[wage 2]]</f>
        <v>12.720000000000027</v>
      </c>
      <c r="AM283" s="23">
        <f>Modell_vol30_Hotelling_table[[#This Row],[travel-cost-M]]*(40-((20-Modell_vol30_Hotelling_table[[#This Row],[xcor 1]])-(Modell_vol30_Hotelling_table[[#This Row],[xcor 2]]+20))/3)</f>
        <v>30.666666666666664</v>
      </c>
      <c r="AN283" s="23"/>
      <c r="AO283" s="6">
        <f t="shared" si="9"/>
        <v>-0.58521739130434691</v>
      </c>
      <c r="AP283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-2386.5555555555557</v>
      </c>
      <c r="AQ283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674.77777777777828</v>
      </c>
    </row>
    <row r="284" spans="1:43" x14ac:dyDescent="0.25">
      <c r="A284" s="1">
        <v>283</v>
      </c>
      <c r="B284" s="2" t="s">
        <v>21</v>
      </c>
      <c r="C284" s="2" t="s">
        <v>22</v>
      </c>
      <c r="D284" s="2" t="s">
        <v>23</v>
      </c>
      <c r="E284" s="2" t="s">
        <v>28</v>
      </c>
      <c r="F284" s="2" t="s">
        <v>25</v>
      </c>
      <c r="G284" s="1" t="b">
        <v>0</v>
      </c>
      <c r="H284" s="1" t="b">
        <v>0</v>
      </c>
      <c r="I284" s="1" t="b">
        <v>0</v>
      </c>
      <c r="J284" s="1" t="b">
        <v>0</v>
      </c>
      <c r="K284" s="1" t="b">
        <v>0</v>
      </c>
      <c r="L284" s="1">
        <v>300</v>
      </c>
      <c r="M284" s="1">
        <v>2</v>
      </c>
      <c r="N284" s="1">
        <v>0</v>
      </c>
      <c r="O284" s="1">
        <v>1</v>
      </c>
      <c r="P284" s="1">
        <v>0</v>
      </c>
      <c r="Q284" s="1">
        <v>100</v>
      </c>
      <c r="R284" s="1">
        <v>0</v>
      </c>
      <c r="S284" s="1">
        <v>1</v>
      </c>
      <c r="T284" s="1">
        <v>0</v>
      </c>
      <c r="U284" s="1" t="b">
        <v>0</v>
      </c>
      <c r="V284" s="1">
        <v>2000</v>
      </c>
      <c r="W284" s="2">
        <v>222.11</v>
      </c>
      <c r="X284" s="2">
        <v>239.84</v>
      </c>
      <c r="Y284" s="2">
        <v>286.72000000000003</v>
      </c>
      <c r="Z284" s="2">
        <v>289.02999999999997</v>
      </c>
      <c r="AA284" s="1">
        <v>-2</v>
      </c>
      <c r="AB284" s="1">
        <v>4</v>
      </c>
      <c r="AD284" s="6"/>
      <c r="AH284" s="23">
        <f>Modell_vol30_Hotelling_table[[#This Row],[base-market-price]]-Modell_vol30_Hotelling_table[[#This Row],[wage 1]]</f>
        <v>13.279999999999973</v>
      </c>
      <c r="AI284" s="23">
        <f>Modell_vol30_Hotelling_table[[#This Row],[travel-cost-M]]*(40+((20-Modell_vol30_Hotelling_table[[#This Row],[xcor 1]])-(Modell_vol30_Hotelling_table[[#This Row],[xcor 2]]+20))/3)</f>
        <v>39.333333333333336</v>
      </c>
      <c r="AJ284" s="23"/>
      <c r="AK284" s="6">
        <f t="shared" si="8"/>
        <v>-0.66237288135593286</v>
      </c>
      <c r="AL284" s="23">
        <f>Modell_vol30_Hotelling_table[[#This Row],[base-market-price]]-Modell_vol30_Hotelling_table[[#This Row],[wage 2]]</f>
        <v>10.970000000000027</v>
      </c>
      <c r="AM284" s="23">
        <f>Modell_vol30_Hotelling_table[[#This Row],[travel-cost-M]]*(40-((20-Modell_vol30_Hotelling_table[[#This Row],[xcor 1]])-(Modell_vol30_Hotelling_table[[#This Row],[xcor 2]]+20))/3)</f>
        <v>40.666666666666664</v>
      </c>
      <c r="AN284" s="23"/>
      <c r="AO284" s="6">
        <f t="shared" si="9"/>
        <v>-0.73024590163934355</v>
      </c>
      <c r="AP284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-997.22222222222217</v>
      </c>
      <c r="AQ284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-1215.8888888888885</v>
      </c>
    </row>
    <row r="285" spans="1:43" x14ac:dyDescent="0.25">
      <c r="A285" s="1">
        <v>284</v>
      </c>
      <c r="B285" s="1" t="s">
        <v>21</v>
      </c>
      <c r="C285" s="1" t="s">
        <v>22</v>
      </c>
      <c r="D285" s="1" t="s">
        <v>23</v>
      </c>
      <c r="E285" s="1" t="s">
        <v>28</v>
      </c>
      <c r="F285" s="1" t="s">
        <v>25</v>
      </c>
      <c r="G285" s="1" t="b">
        <v>0</v>
      </c>
      <c r="H285" s="1" t="b">
        <v>0</v>
      </c>
      <c r="I285" s="1" t="b">
        <v>0</v>
      </c>
      <c r="J285" s="1" t="b">
        <v>0</v>
      </c>
      <c r="K285" s="1" t="b">
        <v>0</v>
      </c>
      <c r="L285" s="1">
        <v>300</v>
      </c>
      <c r="M285" s="1">
        <v>2</v>
      </c>
      <c r="N285" s="1">
        <v>0</v>
      </c>
      <c r="O285" s="1">
        <v>2</v>
      </c>
      <c r="P285" s="1">
        <v>0</v>
      </c>
      <c r="Q285" s="1">
        <v>100</v>
      </c>
      <c r="R285" s="1">
        <v>0</v>
      </c>
      <c r="S285" s="1">
        <v>1</v>
      </c>
      <c r="T285" s="1">
        <v>0</v>
      </c>
      <c r="U285" s="1" t="b">
        <v>0</v>
      </c>
      <c r="V285" s="1">
        <v>251</v>
      </c>
      <c r="W285" s="1">
        <v>1748.8</v>
      </c>
      <c r="X285" s="1">
        <v>1516.23</v>
      </c>
      <c r="Y285" s="1">
        <v>218.09</v>
      </c>
      <c r="Z285" s="1">
        <v>222.74</v>
      </c>
      <c r="AA285" s="1">
        <v>-9</v>
      </c>
      <c r="AB285" s="1">
        <v>13</v>
      </c>
      <c r="AD285" s="6"/>
      <c r="AH285" s="23">
        <f>Modell_vol30_Hotelling_table[[#This Row],[base-market-price]]-Modell_vol30_Hotelling_table[[#This Row],[wage 1]]</f>
        <v>81.91</v>
      </c>
      <c r="AI285" s="23">
        <f>Modell_vol30_Hotelling_table[[#This Row],[travel-cost-M]]*(40+((20-Modell_vol30_Hotelling_table[[#This Row],[xcor 1]])-(Modell_vol30_Hotelling_table[[#This Row],[xcor 2]]+20))/3)</f>
        <v>77.333333333333329</v>
      </c>
      <c r="AJ285" s="23"/>
      <c r="AK285" s="6">
        <f t="shared" si="8"/>
        <v>5.9181034482758577E-2</v>
      </c>
      <c r="AL285" s="23">
        <f>Modell_vol30_Hotelling_table[[#This Row],[base-market-price]]-Modell_vol30_Hotelling_table[[#This Row],[wage 2]]</f>
        <v>77.259999999999991</v>
      </c>
      <c r="AM285" s="23">
        <f>Modell_vol30_Hotelling_table[[#This Row],[travel-cost-M]]*(40-((20-Modell_vol30_Hotelling_table[[#This Row],[xcor 1]])-(Modell_vol30_Hotelling_table[[#This Row],[xcor 2]]+20))/3)</f>
        <v>82.666666666666671</v>
      </c>
      <c r="AN285" s="23"/>
      <c r="AO285" s="6">
        <f t="shared" si="9"/>
        <v>-6.5403225806451748E-2</v>
      </c>
      <c r="AP285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425.4444444444448</v>
      </c>
      <c r="AQ285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-11.888888888888914</v>
      </c>
    </row>
    <row r="286" spans="1:43" x14ac:dyDescent="0.25">
      <c r="A286" s="1">
        <v>285</v>
      </c>
      <c r="B286" s="1" t="s">
        <v>21</v>
      </c>
      <c r="C286" s="1" t="s">
        <v>22</v>
      </c>
      <c r="D286" s="1" t="s">
        <v>23</v>
      </c>
      <c r="E286" s="1" t="s">
        <v>28</v>
      </c>
      <c r="F286" s="1" t="s">
        <v>25</v>
      </c>
      <c r="G286" s="1" t="b">
        <v>0</v>
      </c>
      <c r="H286" s="1" t="b">
        <v>0</v>
      </c>
      <c r="I286" s="1" t="b">
        <v>0</v>
      </c>
      <c r="J286" s="1" t="b">
        <v>0</v>
      </c>
      <c r="K286" s="1" t="b">
        <v>0</v>
      </c>
      <c r="L286" s="1">
        <v>300</v>
      </c>
      <c r="M286" s="1">
        <v>2</v>
      </c>
      <c r="N286" s="1">
        <v>0</v>
      </c>
      <c r="O286" s="1">
        <v>1</v>
      </c>
      <c r="P286" s="1">
        <v>0</v>
      </c>
      <c r="Q286" s="1">
        <v>100</v>
      </c>
      <c r="R286" s="1">
        <v>0</v>
      </c>
      <c r="S286" s="1">
        <v>1</v>
      </c>
      <c r="T286" s="1">
        <v>0</v>
      </c>
      <c r="U286" s="1" t="b">
        <v>0</v>
      </c>
      <c r="V286" s="1">
        <v>251</v>
      </c>
      <c r="W286" s="1">
        <v>800</v>
      </c>
      <c r="X286" s="1">
        <v>861</v>
      </c>
      <c r="Y286" s="1">
        <v>260</v>
      </c>
      <c r="Z286" s="1">
        <v>259</v>
      </c>
      <c r="AA286" s="1">
        <v>17</v>
      </c>
      <c r="AB286" s="1">
        <v>-15</v>
      </c>
      <c r="AD286" s="6"/>
      <c r="AH286" s="23">
        <f>Modell_vol30_Hotelling_table[[#This Row],[base-market-price]]-Modell_vol30_Hotelling_table[[#This Row],[wage 1]]</f>
        <v>40</v>
      </c>
      <c r="AI286" s="23">
        <f>Modell_vol30_Hotelling_table[[#This Row],[travel-cost-M]]*(40+((20-Modell_vol30_Hotelling_table[[#This Row],[xcor 1]])-(Modell_vol30_Hotelling_table[[#This Row],[xcor 2]]+20))/3)</f>
        <v>39.333333333333336</v>
      </c>
      <c r="AJ286" s="23"/>
      <c r="AK286" s="6">
        <f t="shared" si="8"/>
        <v>1.6949152542372836E-2</v>
      </c>
      <c r="AL286" s="23">
        <f>Modell_vol30_Hotelling_table[[#This Row],[base-market-price]]-Modell_vol30_Hotelling_table[[#This Row],[wage 2]]</f>
        <v>41</v>
      </c>
      <c r="AM286" s="23">
        <f>Modell_vol30_Hotelling_table[[#This Row],[travel-cost-M]]*(40-((20-Modell_vol30_Hotelling_table[[#This Row],[xcor 1]])-(Modell_vol30_Hotelling_table[[#This Row],[xcor 2]]+20))/3)</f>
        <v>40.666666666666664</v>
      </c>
      <c r="AN286" s="23"/>
      <c r="AO286" s="6">
        <f t="shared" si="9"/>
        <v>8.19672131147553E-3</v>
      </c>
      <c r="AP286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1134.7777777777776</v>
      </c>
      <c r="AQ286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916.11111111111143</v>
      </c>
    </row>
    <row r="287" spans="1:43" x14ac:dyDescent="0.25">
      <c r="A287" s="1">
        <v>286</v>
      </c>
      <c r="B287" s="2" t="s">
        <v>21</v>
      </c>
      <c r="C287" s="2" t="s">
        <v>22</v>
      </c>
      <c r="D287" s="2" t="s">
        <v>23</v>
      </c>
      <c r="E287" s="2" t="s">
        <v>28</v>
      </c>
      <c r="F287" s="2" t="s">
        <v>25</v>
      </c>
      <c r="G287" s="1" t="b">
        <v>0</v>
      </c>
      <c r="H287" s="1" t="b">
        <v>0</v>
      </c>
      <c r="I287" s="1" t="b">
        <v>0</v>
      </c>
      <c r="J287" s="1" t="b">
        <v>0</v>
      </c>
      <c r="K287" s="1" t="b">
        <v>0</v>
      </c>
      <c r="L287" s="1">
        <v>300</v>
      </c>
      <c r="M287" s="1">
        <v>2</v>
      </c>
      <c r="N287" s="1">
        <v>0</v>
      </c>
      <c r="O287" s="1">
        <v>1</v>
      </c>
      <c r="P287" s="1">
        <v>0</v>
      </c>
      <c r="Q287" s="1">
        <v>100</v>
      </c>
      <c r="R287" s="1">
        <v>0</v>
      </c>
      <c r="S287" s="1">
        <v>1</v>
      </c>
      <c r="T287" s="1">
        <v>0</v>
      </c>
      <c r="U287" s="1" t="b">
        <v>0</v>
      </c>
      <c r="V287" s="1">
        <v>2000</v>
      </c>
      <c r="W287" s="2">
        <v>356.35</v>
      </c>
      <c r="X287" s="2">
        <v>404.71</v>
      </c>
      <c r="Y287" s="2">
        <v>286.58999999999997</v>
      </c>
      <c r="Z287" s="2">
        <v>269.29000000000002</v>
      </c>
      <c r="AA287" s="1">
        <v>17</v>
      </c>
      <c r="AB287" s="1">
        <v>-2</v>
      </c>
      <c r="AD287" s="6"/>
      <c r="AH287" s="23">
        <f>Modell_vol30_Hotelling_table[[#This Row],[base-market-price]]-Modell_vol30_Hotelling_table[[#This Row],[wage 1]]</f>
        <v>13.410000000000025</v>
      </c>
      <c r="AI287" s="23">
        <f>Modell_vol30_Hotelling_table[[#This Row],[travel-cost-M]]*(40+((20-Modell_vol30_Hotelling_table[[#This Row],[xcor 1]])-(Modell_vol30_Hotelling_table[[#This Row],[xcor 2]]+20))/3)</f>
        <v>35</v>
      </c>
      <c r="AJ287" s="23"/>
      <c r="AK287" s="6">
        <f t="shared" si="8"/>
        <v>-0.6168571428571421</v>
      </c>
      <c r="AL287" s="23">
        <f>Modell_vol30_Hotelling_table[[#This Row],[base-market-price]]-Modell_vol30_Hotelling_table[[#This Row],[wage 2]]</f>
        <v>30.70999999999998</v>
      </c>
      <c r="AM287" s="23">
        <f>Modell_vol30_Hotelling_table[[#This Row],[travel-cost-M]]*(40-((20-Modell_vol30_Hotelling_table[[#This Row],[xcor 1]])-(Modell_vol30_Hotelling_table[[#This Row],[xcor 2]]+20))/3)</f>
        <v>45</v>
      </c>
      <c r="AN287" s="23"/>
      <c r="AO287" s="6">
        <f t="shared" si="9"/>
        <v>-0.31755555555555603</v>
      </c>
      <c r="AP287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804</v>
      </c>
      <c r="AQ287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-836</v>
      </c>
    </row>
    <row r="288" spans="1:43" x14ac:dyDescent="0.25">
      <c r="A288" s="1">
        <v>287</v>
      </c>
      <c r="B288" s="2" t="s">
        <v>21</v>
      </c>
      <c r="C288" s="2" t="s">
        <v>22</v>
      </c>
      <c r="D288" s="2" t="s">
        <v>23</v>
      </c>
      <c r="E288" s="2" t="s">
        <v>28</v>
      </c>
      <c r="F288" s="2" t="s">
        <v>25</v>
      </c>
      <c r="G288" s="1" t="b">
        <v>0</v>
      </c>
      <c r="H288" s="1" t="b">
        <v>0</v>
      </c>
      <c r="I288" s="1" t="b">
        <v>0</v>
      </c>
      <c r="J288" s="1" t="b">
        <v>0</v>
      </c>
      <c r="K288" s="1" t="b">
        <v>0</v>
      </c>
      <c r="L288" s="1">
        <v>300</v>
      </c>
      <c r="M288" s="1">
        <v>2</v>
      </c>
      <c r="N288" s="1">
        <v>0</v>
      </c>
      <c r="O288" s="1">
        <v>1</v>
      </c>
      <c r="P288" s="1">
        <v>0</v>
      </c>
      <c r="Q288" s="1">
        <v>100</v>
      </c>
      <c r="R288" s="1">
        <v>0</v>
      </c>
      <c r="S288" s="1">
        <v>1</v>
      </c>
      <c r="T288" s="1">
        <v>0</v>
      </c>
      <c r="U288" s="1" t="b">
        <v>0</v>
      </c>
      <c r="V288" s="1">
        <v>2000</v>
      </c>
      <c r="W288" s="2">
        <v>206.43</v>
      </c>
      <c r="X288" s="2">
        <v>354.96</v>
      </c>
      <c r="Y288" s="2">
        <v>291.20999999999998</v>
      </c>
      <c r="Z288" s="2">
        <v>276.98</v>
      </c>
      <c r="AA288" s="1">
        <v>18</v>
      </c>
      <c r="AB288" s="1">
        <v>2</v>
      </c>
      <c r="AD288" s="6"/>
      <c r="AH288" s="23">
        <f>Modell_vol30_Hotelling_table[[#This Row],[base-market-price]]-Modell_vol30_Hotelling_table[[#This Row],[wage 1]]</f>
        <v>8.7900000000000205</v>
      </c>
      <c r="AI288" s="23">
        <f>Modell_vol30_Hotelling_table[[#This Row],[travel-cost-M]]*(40+((20-Modell_vol30_Hotelling_table[[#This Row],[xcor 1]])-(Modell_vol30_Hotelling_table[[#This Row],[xcor 2]]+20))/3)</f>
        <v>33.333333333333336</v>
      </c>
      <c r="AJ288" s="23"/>
      <c r="AK288" s="6">
        <f t="shared" si="8"/>
        <v>-0.7362999999999994</v>
      </c>
      <c r="AL288" s="23">
        <f>Modell_vol30_Hotelling_table[[#This Row],[base-market-price]]-Modell_vol30_Hotelling_table[[#This Row],[wage 2]]</f>
        <v>23.019999999999982</v>
      </c>
      <c r="AM288" s="23">
        <f>Modell_vol30_Hotelling_table[[#This Row],[travel-cost-M]]*(40-((20-Modell_vol30_Hotelling_table[[#This Row],[xcor 1]])-(Modell_vol30_Hotelling_table[[#This Row],[xcor 2]]+20))/3)</f>
        <v>46.666666666666664</v>
      </c>
      <c r="AN288" s="23"/>
      <c r="AO288" s="6">
        <f t="shared" si="9"/>
        <v>-0.50671428571428612</v>
      </c>
      <c r="AP288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850.7777777777776</v>
      </c>
      <c r="AQ288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-1335.8888888888887</v>
      </c>
    </row>
    <row r="289" spans="1:43" x14ac:dyDescent="0.25">
      <c r="A289" s="1">
        <v>288</v>
      </c>
      <c r="B289" s="2" t="s">
        <v>21</v>
      </c>
      <c r="C289" s="2" t="s">
        <v>22</v>
      </c>
      <c r="D289" s="2" t="s">
        <v>23</v>
      </c>
      <c r="E289" s="2" t="s">
        <v>28</v>
      </c>
      <c r="F289" s="2" t="s">
        <v>25</v>
      </c>
      <c r="G289" s="1" t="b">
        <v>0</v>
      </c>
      <c r="H289" s="1" t="b">
        <v>0</v>
      </c>
      <c r="I289" s="1" t="b">
        <v>0</v>
      </c>
      <c r="J289" s="1" t="b">
        <v>0</v>
      </c>
      <c r="K289" s="1" t="b">
        <v>0</v>
      </c>
      <c r="L289" s="1">
        <v>300</v>
      </c>
      <c r="M289" s="1">
        <v>2</v>
      </c>
      <c r="N289" s="1">
        <v>0</v>
      </c>
      <c r="O289" s="1">
        <v>1</v>
      </c>
      <c r="P289" s="1">
        <v>0</v>
      </c>
      <c r="Q289" s="1">
        <v>100</v>
      </c>
      <c r="R289" s="1">
        <v>0</v>
      </c>
      <c r="S289" s="1">
        <v>1</v>
      </c>
      <c r="T289" s="1">
        <v>0</v>
      </c>
      <c r="U289" s="1" t="b">
        <v>0</v>
      </c>
      <c r="V289" s="1">
        <v>2000</v>
      </c>
      <c r="W289" s="2">
        <v>322.52</v>
      </c>
      <c r="X289" s="2">
        <v>111.87</v>
      </c>
      <c r="Y289" s="2">
        <v>284.24</v>
      </c>
      <c r="Z289" s="2">
        <v>293.64</v>
      </c>
      <c r="AA289" s="1">
        <v>9</v>
      </c>
      <c r="AB289" s="1">
        <v>20</v>
      </c>
      <c r="AD289" s="6"/>
      <c r="AH289" s="23">
        <f>Modell_vol30_Hotelling_table[[#This Row],[base-market-price]]-Modell_vol30_Hotelling_table[[#This Row],[wage 1]]</f>
        <v>15.759999999999991</v>
      </c>
      <c r="AI289" s="23">
        <f>Modell_vol30_Hotelling_table[[#This Row],[travel-cost-M]]*(40+((20-Modell_vol30_Hotelling_table[[#This Row],[xcor 1]])-(Modell_vol30_Hotelling_table[[#This Row],[xcor 2]]+20))/3)</f>
        <v>30.333333333333336</v>
      </c>
      <c r="AJ289" s="23"/>
      <c r="AK289" s="6">
        <f t="shared" si="8"/>
        <v>-0.48043956043956082</v>
      </c>
      <c r="AL289" s="23">
        <f>Modell_vol30_Hotelling_table[[#This Row],[base-market-price]]-Modell_vol30_Hotelling_table[[#This Row],[wage 2]]</f>
        <v>6.3600000000000136</v>
      </c>
      <c r="AM289" s="23">
        <f>Modell_vol30_Hotelling_table[[#This Row],[travel-cost-M]]*(40-((20-Modell_vol30_Hotelling_table[[#This Row],[xcor 1]])-(Modell_vol30_Hotelling_table[[#This Row],[xcor 2]]+20))/3)</f>
        <v>49.666666666666664</v>
      </c>
      <c r="AN289" s="23"/>
      <c r="AO289" s="6">
        <f t="shared" si="9"/>
        <v>-0.87194630872483192</v>
      </c>
      <c r="AP289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981.7777777777776</v>
      </c>
      <c r="AQ289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-2188.8888888888887</v>
      </c>
    </row>
    <row r="290" spans="1:43" x14ac:dyDescent="0.25">
      <c r="A290" s="1">
        <v>289</v>
      </c>
      <c r="B290" s="2" t="s">
        <v>21</v>
      </c>
      <c r="C290" s="2" t="s">
        <v>22</v>
      </c>
      <c r="D290" s="2" t="s">
        <v>23</v>
      </c>
      <c r="E290" s="2" t="s">
        <v>28</v>
      </c>
      <c r="F290" s="2" t="s">
        <v>25</v>
      </c>
      <c r="G290" s="1" t="b">
        <v>0</v>
      </c>
      <c r="H290" s="1" t="b">
        <v>0</v>
      </c>
      <c r="I290" s="1" t="b">
        <v>0</v>
      </c>
      <c r="J290" s="1" t="b">
        <v>0</v>
      </c>
      <c r="K290" s="1" t="b">
        <v>0</v>
      </c>
      <c r="L290" s="1">
        <v>300</v>
      </c>
      <c r="M290" s="1">
        <v>2</v>
      </c>
      <c r="N290" s="1">
        <v>0</v>
      </c>
      <c r="O290" s="1">
        <v>1</v>
      </c>
      <c r="P290" s="1">
        <v>0</v>
      </c>
      <c r="Q290" s="1">
        <v>100</v>
      </c>
      <c r="R290" s="1">
        <v>0</v>
      </c>
      <c r="S290" s="1">
        <v>1</v>
      </c>
      <c r="T290" s="1">
        <v>0</v>
      </c>
      <c r="U290" s="1" t="b">
        <v>0</v>
      </c>
      <c r="V290" s="1">
        <v>2000</v>
      </c>
      <c r="W290" s="2">
        <v>87.73</v>
      </c>
      <c r="X290" s="2">
        <v>292.32</v>
      </c>
      <c r="Y290" s="2">
        <v>294.73</v>
      </c>
      <c r="Z290" s="2">
        <v>286.14999999999998</v>
      </c>
      <c r="AA290" s="1">
        <v>-20</v>
      </c>
      <c r="AB290" s="1">
        <v>-10</v>
      </c>
      <c r="AD290" s="6"/>
      <c r="AH290" s="23">
        <f>Modell_vol30_Hotelling_table[[#This Row],[base-market-price]]-Modell_vol30_Hotelling_table[[#This Row],[wage 1]]</f>
        <v>5.2699999999999818</v>
      </c>
      <c r="AI290" s="23">
        <f>Modell_vol30_Hotelling_table[[#This Row],[travel-cost-M]]*(40+((20-Modell_vol30_Hotelling_table[[#This Row],[xcor 1]])-(Modell_vol30_Hotelling_table[[#This Row],[xcor 2]]+20))/3)</f>
        <v>50</v>
      </c>
      <c r="AJ290" s="23"/>
      <c r="AK290" s="6">
        <f t="shared" si="8"/>
        <v>-0.89460000000000039</v>
      </c>
      <c r="AL290" s="23">
        <f>Modell_vol30_Hotelling_table[[#This Row],[base-market-price]]-Modell_vol30_Hotelling_table[[#This Row],[wage 2]]</f>
        <v>13.850000000000023</v>
      </c>
      <c r="AM290" s="23">
        <f>Modell_vol30_Hotelling_table[[#This Row],[travel-cost-M]]*(40-((20-Modell_vol30_Hotelling_table[[#This Row],[xcor 1]])-(Modell_vol30_Hotelling_table[[#This Row],[xcor 2]]+20))/3)</f>
        <v>30</v>
      </c>
      <c r="AN290" s="23"/>
      <c r="AO290" s="6">
        <f t="shared" si="9"/>
        <v>-0.53833333333333255</v>
      </c>
      <c r="AP290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-2319</v>
      </c>
      <c r="AQ290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961</v>
      </c>
    </row>
    <row r="291" spans="1:43" x14ac:dyDescent="0.25">
      <c r="A291" s="1">
        <v>290</v>
      </c>
      <c r="B291" s="1" t="s">
        <v>21</v>
      </c>
      <c r="C291" s="1" t="s">
        <v>22</v>
      </c>
      <c r="D291" s="1" t="s">
        <v>23</v>
      </c>
      <c r="E291" s="1" t="s">
        <v>28</v>
      </c>
      <c r="F291" s="1" t="s">
        <v>25</v>
      </c>
      <c r="G291" s="1" t="b">
        <v>0</v>
      </c>
      <c r="H291" s="1" t="b">
        <v>0</v>
      </c>
      <c r="I291" s="1" t="b">
        <v>0</v>
      </c>
      <c r="J291" s="1" t="b">
        <v>0</v>
      </c>
      <c r="K291" s="1" t="b">
        <v>0</v>
      </c>
      <c r="L291" s="1">
        <v>300</v>
      </c>
      <c r="M291" s="1">
        <v>2</v>
      </c>
      <c r="N291" s="1">
        <v>0</v>
      </c>
      <c r="O291" s="1">
        <v>2</v>
      </c>
      <c r="P291" s="1">
        <v>0</v>
      </c>
      <c r="Q291" s="1">
        <v>100</v>
      </c>
      <c r="R291" s="1">
        <v>0</v>
      </c>
      <c r="S291" s="1">
        <v>1</v>
      </c>
      <c r="T291" s="1">
        <v>0</v>
      </c>
      <c r="U291" s="1" t="b">
        <v>0</v>
      </c>
      <c r="V291" s="1">
        <v>251</v>
      </c>
      <c r="W291" s="1">
        <v>1797.17</v>
      </c>
      <c r="X291" s="1">
        <v>1433.72</v>
      </c>
      <c r="Y291" s="1">
        <v>216.23</v>
      </c>
      <c r="Z291" s="1">
        <v>226.57</v>
      </c>
      <c r="AA291" s="1">
        <v>13</v>
      </c>
      <c r="AB291" s="1">
        <v>-20</v>
      </c>
      <c r="AD291" s="6"/>
      <c r="AH291" s="23">
        <f>Modell_vol30_Hotelling_table[[#This Row],[base-market-price]]-Modell_vol30_Hotelling_table[[#This Row],[wage 1]]</f>
        <v>83.77000000000001</v>
      </c>
      <c r="AI291" s="23">
        <f>Modell_vol30_Hotelling_table[[#This Row],[travel-cost-M]]*(40+((20-Modell_vol30_Hotelling_table[[#This Row],[xcor 1]])-(Modell_vol30_Hotelling_table[[#This Row],[xcor 2]]+20))/3)</f>
        <v>84.666666666666671</v>
      </c>
      <c r="AJ291" s="23"/>
      <c r="AK291" s="6">
        <f t="shared" si="8"/>
        <v>-1.0590551181102303E-2</v>
      </c>
      <c r="AL291" s="23">
        <f>Modell_vol30_Hotelling_table[[#This Row],[base-market-price]]-Modell_vol30_Hotelling_table[[#This Row],[wage 2]]</f>
        <v>73.430000000000007</v>
      </c>
      <c r="AM291" s="23">
        <f>Modell_vol30_Hotelling_table[[#This Row],[travel-cost-M]]*(40-((20-Modell_vol30_Hotelling_table[[#This Row],[xcor 1]])-(Modell_vol30_Hotelling_table[[#This Row],[xcor 2]]+20))/3)</f>
        <v>75.333333333333329</v>
      </c>
      <c r="AN291" s="23"/>
      <c r="AO291" s="6">
        <f t="shared" si="9"/>
        <v>-2.5265486725663533E-2</v>
      </c>
      <c r="AP291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729.7777777777776</v>
      </c>
      <c r="AQ291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1495.1111111111113</v>
      </c>
    </row>
    <row r="292" spans="1:43" x14ac:dyDescent="0.25">
      <c r="A292" s="3">
        <v>291</v>
      </c>
      <c r="B292" s="3" t="s">
        <v>21</v>
      </c>
      <c r="C292" s="3" t="s">
        <v>22</v>
      </c>
      <c r="D292" s="3" t="s">
        <v>23</v>
      </c>
      <c r="E292" s="3" t="s">
        <v>28</v>
      </c>
      <c r="F292" s="3" t="s">
        <v>25</v>
      </c>
      <c r="G292" s="3" t="b">
        <v>0</v>
      </c>
      <c r="H292" s="3" t="b">
        <v>0</v>
      </c>
      <c r="I292" s="3" t="b">
        <v>0</v>
      </c>
      <c r="J292" s="3" t="b">
        <v>0</v>
      </c>
      <c r="K292" s="3" t="b">
        <v>0</v>
      </c>
      <c r="L292" s="3">
        <v>300</v>
      </c>
      <c r="M292" s="3">
        <v>2</v>
      </c>
      <c r="N292" s="3">
        <v>0</v>
      </c>
      <c r="O292" s="3">
        <v>1</v>
      </c>
      <c r="P292" s="3">
        <v>0</v>
      </c>
      <c r="Q292" s="3">
        <v>200</v>
      </c>
      <c r="R292" s="3">
        <v>0</v>
      </c>
      <c r="S292" s="3">
        <v>1</v>
      </c>
      <c r="T292" s="3">
        <v>0</v>
      </c>
      <c r="U292" s="3" t="b">
        <v>0</v>
      </c>
      <c r="V292" s="3">
        <v>251</v>
      </c>
      <c r="W292" s="3">
        <v>820</v>
      </c>
      <c r="X292" s="3">
        <v>840.5</v>
      </c>
      <c r="Y292" s="3">
        <v>260</v>
      </c>
      <c r="Z292" s="3">
        <v>259</v>
      </c>
      <c r="AA292" s="3">
        <v>12</v>
      </c>
      <c r="AB292" s="3">
        <v>-11</v>
      </c>
      <c r="AD292" s="7"/>
      <c r="AH292" s="23">
        <f>Modell_vol30_Hotelling_table[[#This Row],[base-market-price]]-Modell_vol30_Hotelling_table[[#This Row],[wage 1]]</f>
        <v>40</v>
      </c>
      <c r="AI292" s="23">
        <f>Modell_vol30_Hotelling_table[[#This Row],[travel-cost-M]]*(40+((20-Modell_vol30_Hotelling_table[[#This Row],[xcor 1]])-(Modell_vol30_Hotelling_table[[#This Row],[xcor 2]]+20))/3)</f>
        <v>39.666666666666664</v>
      </c>
      <c r="AJ292" s="23"/>
      <c r="AK292" s="6">
        <f t="shared" si="8"/>
        <v>8.4033613445377853E-3</v>
      </c>
      <c r="AL292" s="23">
        <f>Modell_vol30_Hotelling_table[[#This Row],[base-market-price]]-Modell_vol30_Hotelling_table[[#This Row],[wage 2]]</f>
        <v>41</v>
      </c>
      <c r="AM292" s="23">
        <f>Modell_vol30_Hotelling_table[[#This Row],[travel-cost-M]]*(40-((20-Modell_vol30_Hotelling_table[[#This Row],[xcor 1]])-(Modell_vol30_Hotelling_table[[#This Row],[xcor 2]]+20))/3)</f>
        <v>40.333333333333336</v>
      </c>
      <c r="AN292" s="23"/>
      <c r="AO292" s="6">
        <f t="shared" si="9"/>
        <v>1.6528925619834656E-2</v>
      </c>
      <c r="AP292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341.77777777777806</v>
      </c>
      <c r="AQ292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232.44444444444434</v>
      </c>
    </row>
    <row r="293" spans="1:43" x14ac:dyDescent="0.25">
      <c r="A293" s="3">
        <v>292</v>
      </c>
      <c r="B293" s="4" t="s">
        <v>21</v>
      </c>
      <c r="C293" s="4" t="s">
        <v>22</v>
      </c>
      <c r="D293" s="4" t="s">
        <v>23</v>
      </c>
      <c r="E293" s="4" t="s">
        <v>28</v>
      </c>
      <c r="F293" s="4" t="s">
        <v>25</v>
      </c>
      <c r="G293" s="3" t="b">
        <v>0</v>
      </c>
      <c r="H293" s="3" t="b">
        <v>0</v>
      </c>
      <c r="I293" s="3" t="b">
        <v>0</v>
      </c>
      <c r="J293" s="3" t="b">
        <v>0</v>
      </c>
      <c r="K293" s="3" t="b">
        <v>0</v>
      </c>
      <c r="L293" s="3">
        <v>300</v>
      </c>
      <c r="M293" s="3">
        <v>2</v>
      </c>
      <c r="N293" s="3">
        <v>0</v>
      </c>
      <c r="O293" s="3">
        <v>1</v>
      </c>
      <c r="P293" s="3">
        <v>0</v>
      </c>
      <c r="Q293" s="3">
        <v>200</v>
      </c>
      <c r="R293" s="3">
        <v>0</v>
      </c>
      <c r="S293" s="3">
        <v>1</v>
      </c>
      <c r="T293" s="3">
        <v>0</v>
      </c>
      <c r="U293" s="3" t="b">
        <v>0</v>
      </c>
      <c r="V293" s="3">
        <v>2000</v>
      </c>
      <c r="W293" s="4">
        <v>189.69</v>
      </c>
      <c r="X293" s="4">
        <v>167.29</v>
      </c>
      <c r="Y293" s="4">
        <v>288</v>
      </c>
      <c r="Z293" s="4">
        <v>292.60000000000002</v>
      </c>
      <c r="AA293" s="3">
        <v>4</v>
      </c>
      <c r="AB293" s="3">
        <v>10</v>
      </c>
      <c r="AD293" s="6"/>
      <c r="AH293" s="23">
        <f>Modell_vol30_Hotelling_table[[#This Row],[base-market-price]]-Modell_vol30_Hotelling_table[[#This Row],[wage 1]]</f>
        <v>12</v>
      </c>
      <c r="AI293" s="23">
        <f>Modell_vol30_Hotelling_table[[#This Row],[travel-cost-M]]*(40+((20-Modell_vol30_Hotelling_table[[#This Row],[xcor 1]])-(Modell_vol30_Hotelling_table[[#This Row],[xcor 2]]+20))/3)</f>
        <v>35.333333333333336</v>
      </c>
      <c r="AJ293" s="23"/>
      <c r="AK293" s="6">
        <f t="shared" si="8"/>
        <v>-0.66037735849056611</v>
      </c>
      <c r="AL293" s="23">
        <f>Modell_vol30_Hotelling_table[[#This Row],[base-market-price]]-Modell_vol30_Hotelling_table[[#This Row],[wage 2]]</f>
        <v>7.3999999999999773</v>
      </c>
      <c r="AM293" s="23">
        <f>Modell_vol30_Hotelling_table[[#This Row],[travel-cost-M]]*(40-((20-Modell_vol30_Hotelling_table[[#This Row],[xcor 1]])-(Modell_vol30_Hotelling_table[[#This Row],[xcor 2]]+20))/3)</f>
        <v>44.666666666666664</v>
      </c>
      <c r="AN293" s="23"/>
      <c r="AO293" s="6">
        <f t="shared" si="9"/>
        <v>-0.83432835820895579</v>
      </c>
      <c r="AP293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-319.88888888888869</v>
      </c>
      <c r="AQ293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-1850.5555555555552</v>
      </c>
    </row>
    <row r="294" spans="1:43" x14ac:dyDescent="0.25">
      <c r="A294" s="3">
        <v>293</v>
      </c>
      <c r="B294" s="4" t="s">
        <v>21</v>
      </c>
      <c r="C294" s="4" t="s">
        <v>22</v>
      </c>
      <c r="D294" s="4" t="s">
        <v>23</v>
      </c>
      <c r="E294" s="4" t="s">
        <v>28</v>
      </c>
      <c r="F294" s="4" t="s">
        <v>25</v>
      </c>
      <c r="G294" s="3" t="b">
        <v>0</v>
      </c>
      <c r="H294" s="3" t="b">
        <v>0</v>
      </c>
      <c r="I294" s="3" t="b">
        <v>0</v>
      </c>
      <c r="J294" s="3" t="b">
        <v>0</v>
      </c>
      <c r="K294" s="3" t="b">
        <v>0</v>
      </c>
      <c r="L294" s="3">
        <v>300</v>
      </c>
      <c r="M294" s="3">
        <v>2</v>
      </c>
      <c r="N294" s="3">
        <v>0</v>
      </c>
      <c r="O294" s="3">
        <v>1</v>
      </c>
      <c r="P294" s="3">
        <v>0</v>
      </c>
      <c r="Q294" s="3">
        <v>200</v>
      </c>
      <c r="R294" s="3">
        <v>0</v>
      </c>
      <c r="S294" s="3">
        <v>1</v>
      </c>
      <c r="T294" s="3">
        <v>0</v>
      </c>
      <c r="U294" s="3" t="b">
        <v>0</v>
      </c>
      <c r="V294" s="3">
        <v>2000</v>
      </c>
      <c r="W294" s="4">
        <v>90.96</v>
      </c>
      <c r="X294" s="4">
        <v>201.92</v>
      </c>
      <c r="Y294" s="4">
        <v>294.72000000000003</v>
      </c>
      <c r="Z294" s="4">
        <v>290.06</v>
      </c>
      <c r="AA294" s="3">
        <v>-17</v>
      </c>
      <c r="AB294" s="3">
        <v>-11</v>
      </c>
      <c r="AD294" s="6"/>
      <c r="AH294" s="23">
        <f>Modell_vol30_Hotelling_table[[#This Row],[base-market-price]]-Modell_vol30_Hotelling_table[[#This Row],[wage 1]]</f>
        <v>5.2799999999999727</v>
      </c>
      <c r="AI294" s="23">
        <f>Modell_vol30_Hotelling_table[[#This Row],[travel-cost-M]]*(40+((20-Modell_vol30_Hotelling_table[[#This Row],[xcor 1]])-(Modell_vol30_Hotelling_table[[#This Row],[xcor 2]]+20))/3)</f>
        <v>49.333333333333336</v>
      </c>
      <c r="AJ294" s="23"/>
      <c r="AK294" s="6">
        <f t="shared" si="8"/>
        <v>-0.89297297297297351</v>
      </c>
      <c r="AL294" s="23">
        <f>Modell_vol30_Hotelling_table[[#This Row],[base-market-price]]-Modell_vol30_Hotelling_table[[#This Row],[wage 2]]</f>
        <v>9.9399999999999977</v>
      </c>
      <c r="AM294" s="23">
        <f>Modell_vol30_Hotelling_table[[#This Row],[travel-cost-M]]*(40-((20-Modell_vol30_Hotelling_table[[#This Row],[xcor 1]])-(Modell_vol30_Hotelling_table[[#This Row],[xcor 2]]+20))/3)</f>
        <v>30.666666666666664</v>
      </c>
      <c r="AN294" s="23"/>
      <c r="AO294" s="6">
        <f t="shared" si="9"/>
        <v>-0.67586956521739139</v>
      </c>
      <c r="AP294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-2550.5555555555557</v>
      </c>
      <c r="AQ294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510.77777777777828</v>
      </c>
    </row>
    <row r="295" spans="1:43" x14ac:dyDescent="0.25">
      <c r="A295" s="3">
        <v>294</v>
      </c>
      <c r="B295" s="4" t="s">
        <v>21</v>
      </c>
      <c r="C295" s="4" t="s">
        <v>22</v>
      </c>
      <c r="D295" s="4" t="s">
        <v>23</v>
      </c>
      <c r="E295" s="4" t="s">
        <v>28</v>
      </c>
      <c r="F295" s="4" t="s">
        <v>25</v>
      </c>
      <c r="G295" s="3" t="b">
        <v>0</v>
      </c>
      <c r="H295" s="3" t="b">
        <v>0</v>
      </c>
      <c r="I295" s="3" t="b">
        <v>0</v>
      </c>
      <c r="J295" s="3" t="b">
        <v>0</v>
      </c>
      <c r="K295" s="3" t="b">
        <v>0</v>
      </c>
      <c r="L295" s="3">
        <v>300</v>
      </c>
      <c r="M295" s="3">
        <v>2</v>
      </c>
      <c r="N295" s="3">
        <v>0</v>
      </c>
      <c r="O295" s="3">
        <v>1</v>
      </c>
      <c r="P295" s="3">
        <v>0</v>
      </c>
      <c r="Q295" s="3">
        <v>200</v>
      </c>
      <c r="R295" s="3">
        <v>0</v>
      </c>
      <c r="S295" s="3">
        <v>1</v>
      </c>
      <c r="T295" s="3">
        <v>0</v>
      </c>
      <c r="U295" s="3" t="b">
        <v>0</v>
      </c>
      <c r="V295" s="3">
        <v>2000</v>
      </c>
      <c r="W295" s="4">
        <v>370.23</v>
      </c>
      <c r="X295" s="4">
        <v>257.75</v>
      </c>
      <c r="Y295" s="4">
        <v>273.70999999999998</v>
      </c>
      <c r="Z295" s="4">
        <v>289.72000000000003</v>
      </c>
      <c r="AA295" s="3">
        <v>1</v>
      </c>
      <c r="AB295" s="3">
        <v>-17</v>
      </c>
      <c r="AD295" s="6"/>
      <c r="AH295" s="23">
        <f>Modell_vol30_Hotelling_table[[#This Row],[base-market-price]]-Modell_vol30_Hotelling_table[[#This Row],[wage 1]]</f>
        <v>26.29000000000002</v>
      </c>
      <c r="AI295" s="23">
        <f>Modell_vol30_Hotelling_table[[#This Row],[travel-cost-M]]*(40+((20-Modell_vol30_Hotelling_table[[#This Row],[xcor 1]])-(Modell_vol30_Hotelling_table[[#This Row],[xcor 2]]+20))/3)</f>
        <v>45.333333333333336</v>
      </c>
      <c r="AJ295" s="23"/>
      <c r="AK295" s="6">
        <f t="shared" si="8"/>
        <v>-0.42007352941176423</v>
      </c>
      <c r="AL295" s="23">
        <f>Modell_vol30_Hotelling_table[[#This Row],[base-market-price]]-Modell_vol30_Hotelling_table[[#This Row],[wage 2]]</f>
        <v>10.279999999999973</v>
      </c>
      <c r="AM295" s="23">
        <f>Modell_vol30_Hotelling_table[[#This Row],[travel-cost-M]]*(40-((20-Modell_vol30_Hotelling_table[[#This Row],[xcor 1]])-(Modell_vol30_Hotelling_table[[#This Row],[xcor 2]]+20))/3)</f>
        <v>34.666666666666664</v>
      </c>
      <c r="AN295" s="23"/>
      <c r="AO295" s="6">
        <f t="shared" si="9"/>
        <v>-0.70346153846153925</v>
      </c>
      <c r="AP295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-969.22222222222217</v>
      </c>
      <c r="AQ295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780.11111111111131</v>
      </c>
    </row>
    <row r="296" spans="1:43" x14ac:dyDescent="0.25">
      <c r="A296" s="3">
        <v>295</v>
      </c>
      <c r="B296" s="4" t="s">
        <v>21</v>
      </c>
      <c r="C296" s="4" t="s">
        <v>22</v>
      </c>
      <c r="D296" s="4" t="s">
        <v>23</v>
      </c>
      <c r="E296" s="4" t="s">
        <v>28</v>
      </c>
      <c r="F296" s="4" t="s">
        <v>25</v>
      </c>
      <c r="G296" s="3" t="b">
        <v>0</v>
      </c>
      <c r="H296" s="3" t="b">
        <v>0</v>
      </c>
      <c r="I296" s="3" t="b">
        <v>0</v>
      </c>
      <c r="J296" s="3" t="b">
        <v>0</v>
      </c>
      <c r="K296" s="3" t="b">
        <v>0</v>
      </c>
      <c r="L296" s="3">
        <v>300</v>
      </c>
      <c r="M296" s="3">
        <v>2</v>
      </c>
      <c r="N296" s="3">
        <v>0</v>
      </c>
      <c r="O296" s="3">
        <v>1</v>
      </c>
      <c r="P296" s="3">
        <v>0</v>
      </c>
      <c r="Q296" s="3">
        <v>200</v>
      </c>
      <c r="R296" s="3">
        <v>0</v>
      </c>
      <c r="S296" s="3">
        <v>1</v>
      </c>
      <c r="T296" s="3">
        <v>0</v>
      </c>
      <c r="U296" s="3" t="b">
        <v>0</v>
      </c>
      <c r="V296" s="3">
        <v>2000</v>
      </c>
      <c r="W296" s="4">
        <v>116.42</v>
      </c>
      <c r="X296" s="4">
        <v>208.17</v>
      </c>
      <c r="Y296" s="4">
        <v>293.8</v>
      </c>
      <c r="Z296" s="4">
        <v>289.25</v>
      </c>
      <c r="AA296" s="3">
        <v>13</v>
      </c>
      <c r="AB296" s="3">
        <v>7</v>
      </c>
      <c r="AD296" s="6"/>
      <c r="AH296" s="23">
        <f>Modell_vol30_Hotelling_table[[#This Row],[base-market-price]]-Modell_vol30_Hotelling_table[[#This Row],[wage 1]]</f>
        <v>6.1999999999999886</v>
      </c>
      <c r="AI296" s="23">
        <f>Modell_vol30_Hotelling_table[[#This Row],[travel-cost-M]]*(40+((20-Modell_vol30_Hotelling_table[[#This Row],[xcor 1]])-(Modell_vol30_Hotelling_table[[#This Row],[xcor 2]]+20))/3)</f>
        <v>33.333333333333336</v>
      </c>
      <c r="AJ296" s="23"/>
      <c r="AK296" s="6">
        <f t="shared" si="8"/>
        <v>-0.81400000000000039</v>
      </c>
      <c r="AL296" s="23">
        <f>Modell_vol30_Hotelling_table[[#This Row],[base-market-price]]-Modell_vol30_Hotelling_table[[#This Row],[wage 2]]</f>
        <v>10.75</v>
      </c>
      <c r="AM296" s="23">
        <f>Modell_vol30_Hotelling_table[[#This Row],[travel-cost-M]]*(40-((20-Modell_vol30_Hotelling_table[[#This Row],[xcor 1]])-(Modell_vol30_Hotelling_table[[#This Row],[xcor 2]]+20))/3)</f>
        <v>46.666666666666664</v>
      </c>
      <c r="AN296" s="23"/>
      <c r="AO296" s="6">
        <f t="shared" si="9"/>
        <v>-0.76964285714285707</v>
      </c>
      <c r="AP296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30.777777777777828</v>
      </c>
      <c r="AQ296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-2155.8888888888887</v>
      </c>
    </row>
    <row r="297" spans="1:43" x14ac:dyDescent="0.25">
      <c r="A297" s="3">
        <v>296</v>
      </c>
      <c r="B297" s="4" t="s">
        <v>21</v>
      </c>
      <c r="C297" s="4" t="s">
        <v>22</v>
      </c>
      <c r="D297" s="4" t="s">
        <v>23</v>
      </c>
      <c r="E297" s="4" t="s">
        <v>28</v>
      </c>
      <c r="F297" s="4" t="s">
        <v>25</v>
      </c>
      <c r="G297" s="3" t="b">
        <v>0</v>
      </c>
      <c r="H297" s="3" t="b">
        <v>0</v>
      </c>
      <c r="I297" s="3" t="b">
        <v>0</v>
      </c>
      <c r="J297" s="3" t="b">
        <v>0</v>
      </c>
      <c r="K297" s="3" t="b">
        <v>0</v>
      </c>
      <c r="L297" s="3">
        <v>300</v>
      </c>
      <c r="M297" s="3">
        <v>2</v>
      </c>
      <c r="N297" s="3">
        <v>0</v>
      </c>
      <c r="O297" s="3">
        <v>1</v>
      </c>
      <c r="P297" s="3">
        <v>0</v>
      </c>
      <c r="Q297" s="3">
        <v>200</v>
      </c>
      <c r="R297" s="3">
        <v>0</v>
      </c>
      <c r="S297" s="3">
        <v>1</v>
      </c>
      <c r="T297" s="3">
        <v>0</v>
      </c>
      <c r="U297" s="3" t="b">
        <v>0</v>
      </c>
      <c r="V297" s="3">
        <v>2000</v>
      </c>
      <c r="W297" s="4">
        <v>55.03</v>
      </c>
      <c r="X297" s="4">
        <v>126.41</v>
      </c>
      <c r="Y297" s="4">
        <v>295.75</v>
      </c>
      <c r="Z297" s="4">
        <v>295.19</v>
      </c>
      <c r="AA297" s="3">
        <v>-11</v>
      </c>
      <c r="AB297" s="3">
        <v>-8</v>
      </c>
      <c r="AD297" s="6"/>
      <c r="AH297" s="23">
        <f>Modell_vol30_Hotelling_table[[#This Row],[base-market-price]]-Modell_vol30_Hotelling_table[[#This Row],[wage 1]]</f>
        <v>4.25</v>
      </c>
      <c r="AI297" s="23">
        <f>Modell_vol30_Hotelling_table[[#This Row],[travel-cost-M]]*(40+((20-Modell_vol30_Hotelling_table[[#This Row],[xcor 1]])-(Modell_vol30_Hotelling_table[[#This Row],[xcor 2]]+20))/3)</f>
        <v>46.333333333333336</v>
      </c>
      <c r="AJ297" s="23"/>
      <c r="AK297" s="6">
        <f t="shared" si="8"/>
        <v>-0.90827338129496404</v>
      </c>
      <c r="AL297" s="23">
        <f>Modell_vol30_Hotelling_table[[#This Row],[base-market-price]]-Modell_vol30_Hotelling_table[[#This Row],[wage 2]]</f>
        <v>4.8100000000000023</v>
      </c>
      <c r="AM297" s="23">
        <f>Modell_vol30_Hotelling_table[[#This Row],[travel-cost-M]]*(40-((20-Modell_vol30_Hotelling_table[[#This Row],[xcor 1]])-(Modell_vol30_Hotelling_table[[#This Row],[xcor 2]]+20))/3)</f>
        <v>33.666666666666664</v>
      </c>
      <c r="AN297" s="23"/>
      <c r="AO297" s="6">
        <f t="shared" si="9"/>
        <v>-0.857128712871287</v>
      </c>
      <c r="AP297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-2351.5555555555557</v>
      </c>
      <c r="AQ297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-274.22222222222172</v>
      </c>
    </row>
    <row r="298" spans="1:43" x14ac:dyDescent="0.25">
      <c r="A298" s="3">
        <v>297</v>
      </c>
      <c r="B298" s="4" t="s">
        <v>21</v>
      </c>
      <c r="C298" s="4" t="s">
        <v>22</v>
      </c>
      <c r="D298" s="4" t="s">
        <v>23</v>
      </c>
      <c r="E298" s="4" t="s">
        <v>28</v>
      </c>
      <c r="F298" s="4" t="s">
        <v>25</v>
      </c>
      <c r="G298" s="3" t="b">
        <v>0</v>
      </c>
      <c r="H298" s="3" t="b">
        <v>0</v>
      </c>
      <c r="I298" s="3" t="b">
        <v>0</v>
      </c>
      <c r="J298" s="3" t="b">
        <v>0</v>
      </c>
      <c r="K298" s="3" t="b">
        <v>0</v>
      </c>
      <c r="L298" s="3">
        <v>300</v>
      </c>
      <c r="M298" s="3">
        <v>2</v>
      </c>
      <c r="N298" s="3">
        <v>0</v>
      </c>
      <c r="O298" s="3">
        <v>1</v>
      </c>
      <c r="P298" s="3">
        <v>0</v>
      </c>
      <c r="Q298" s="3">
        <v>200</v>
      </c>
      <c r="R298" s="3">
        <v>0</v>
      </c>
      <c r="S298" s="3">
        <v>1</v>
      </c>
      <c r="T298" s="3">
        <v>0</v>
      </c>
      <c r="U298" s="3" t="b">
        <v>0</v>
      </c>
      <c r="V298" s="3">
        <v>2000</v>
      </c>
      <c r="W298" s="4">
        <v>87.95</v>
      </c>
      <c r="X298" s="4">
        <v>207.37</v>
      </c>
      <c r="Y298" s="4">
        <v>294.42</v>
      </c>
      <c r="Z298" s="4">
        <v>290.23</v>
      </c>
      <c r="AA298" s="3">
        <v>-16</v>
      </c>
      <c r="AB298" s="3">
        <v>-10</v>
      </c>
      <c r="AD298" s="6"/>
      <c r="AH298" s="23">
        <f>Modell_vol30_Hotelling_table[[#This Row],[base-market-price]]-Modell_vol30_Hotelling_table[[#This Row],[wage 1]]</f>
        <v>5.5799999999999841</v>
      </c>
      <c r="AI298" s="23">
        <f>Modell_vol30_Hotelling_table[[#This Row],[travel-cost-M]]*(40+((20-Modell_vol30_Hotelling_table[[#This Row],[xcor 1]])-(Modell_vol30_Hotelling_table[[#This Row],[xcor 2]]+20))/3)</f>
        <v>48.666666666666664</v>
      </c>
      <c r="AJ298" s="23"/>
      <c r="AK298" s="6">
        <f t="shared" si="8"/>
        <v>-0.88534246575342501</v>
      </c>
      <c r="AL298" s="23">
        <f>Modell_vol30_Hotelling_table[[#This Row],[base-market-price]]-Modell_vol30_Hotelling_table[[#This Row],[wage 2]]</f>
        <v>9.7699999999999818</v>
      </c>
      <c r="AM298" s="23">
        <f>Modell_vol30_Hotelling_table[[#This Row],[travel-cost-M]]*(40-((20-Modell_vol30_Hotelling_table[[#This Row],[xcor 1]])-(Modell_vol30_Hotelling_table[[#This Row],[xcor 2]]+20))/3)</f>
        <v>31.333333333333336</v>
      </c>
      <c r="AN298" s="23"/>
      <c r="AO298" s="6">
        <f t="shared" si="9"/>
        <v>-0.68819148936170271</v>
      </c>
      <c r="AP298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-2453.2222222222217</v>
      </c>
      <c r="AQ298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389.44444444444434</v>
      </c>
    </row>
    <row r="299" spans="1:43" x14ac:dyDescent="0.25">
      <c r="A299" s="3">
        <v>298</v>
      </c>
      <c r="B299" s="4" t="s">
        <v>21</v>
      </c>
      <c r="C299" s="4" t="s">
        <v>22</v>
      </c>
      <c r="D299" s="4" t="s">
        <v>23</v>
      </c>
      <c r="E299" s="4" t="s">
        <v>28</v>
      </c>
      <c r="F299" s="4" t="s">
        <v>25</v>
      </c>
      <c r="G299" s="3" t="b">
        <v>0</v>
      </c>
      <c r="H299" s="3" t="b">
        <v>0</v>
      </c>
      <c r="I299" s="3" t="b">
        <v>0</v>
      </c>
      <c r="J299" s="3" t="b">
        <v>0</v>
      </c>
      <c r="K299" s="3" t="b">
        <v>0</v>
      </c>
      <c r="L299" s="3">
        <v>300</v>
      </c>
      <c r="M299" s="3">
        <v>2</v>
      </c>
      <c r="N299" s="3">
        <v>0</v>
      </c>
      <c r="O299" s="3">
        <v>1</v>
      </c>
      <c r="P299" s="3">
        <v>0</v>
      </c>
      <c r="Q299" s="3">
        <v>200</v>
      </c>
      <c r="R299" s="3">
        <v>0</v>
      </c>
      <c r="S299" s="3">
        <v>1</v>
      </c>
      <c r="T299" s="3">
        <v>0</v>
      </c>
      <c r="U299" s="3" t="b">
        <v>0</v>
      </c>
      <c r="V299" s="8">
        <v>1013</v>
      </c>
      <c r="W299" s="4">
        <v>71.06</v>
      </c>
      <c r="X299" s="4">
        <v>10.94</v>
      </c>
      <c r="Y299" s="4">
        <v>298</v>
      </c>
      <c r="Z299" s="4">
        <v>298</v>
      </c>
      <c r="AA299" s="8">
        <v>14</v>
      </c>
      <c r="AB299" s="8">
        <v>16</v>
      </c>
      <c r="AD299" s="6"/>
      <c r="AH299" s="23">
        <f>Modell_vol30_Hotelling_table[[#This Row],[base-market-price]]-Modell_vol30_Hotelling_table[[#This Row],[wage 1]]</f>
        <v>2</v>
      </c>
      <c r="AI299" s="23">
        <f>Modell_vol30_Hotelling_table[[#This Row],[travel-cost-M]]*(40+((20-Modell_vol30_Hotelling_table[[#This Row],[xcor 1]])-(Modell_vol30_Hotelling_table[[#This Row],[xcor 2]]+20))/3)</f>
        <v>30</v>
      </c>
      <c r="AJ299" s="23"/>
      <c r="AK299" s="6">
        <f t="shared" si="8"/>
        <v>-0.93333333333333335</v>
      </c>
      <c r="AL299" s="23">
        <f>Modell_vol30_Hotelling_table[[#This Row],[base-market-price]]-Modell_vol30_Hotelling_table[[#This Row],[wage 2]]</f>
        <v>2</v>
      </c>
      <c r="AM299" s="23">
        <f>Modell_vol30_Hotelling_table[[#This Row],[travel-cost-M]]*(40-((20-Modell_vol30_Hotelling_table[[#This Row],[xcor 1]])-(Modell_vol30_Hotelling_table[[#This Row],[xcor 2]]+20))/3)</f>
        <v>50</v>
      </c>
      <c r="AN299" s="23"/>
      <c r="AO299" s="6">
        <f t="shared" si="9"/>
        <v>-0.96</v>
      </c>
      <c r="AP299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305</v>
      </c>
      <c r="AQ299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-2975</v>
      </c>
    </row>
    <row r="300" spans="1:43" x14ac:dyDescent="0.25">
      <c r="A300" s="3">
        <v>299</v>
      </c>
      <c r="B300" s="4" t="s">
        <v>21</v>
      </c>
      <c r="C300" s="4" t="s">
        <v>22</v>
      </c>
      <c r="D300" s="4" t="s">
        <v>23</v>
      </c>
      <c r="E300" s="4" t="s">
        <v>28</v>
      </c>
      <c r="F300" s="4" t="s">
        <v>25</v>
      </c>
      <c r="G300" s="3" t="b">
        <v>0</v>
      </c>
      <c r="H300" s="3" t="b">
        <v>0</v>
      </c>
      <c r="I300" s="3" t="b">
        <v>0</v>
      </c>
      <c r="J300" s="3" t="b">
        <v>0</v>
      </c>
      <c r="K300" s="3" t="b">
        <v>0</v>
      </c>
      <c r="L300" s="3">
        <v>300</v>
      </c>
      <c r="M300" s="3">
        <v>2</v>
      </c>
      <c r="N300" s="3">
        <v>0</v>
      </c>
      <c r="O300" s="3">
        <v>1</v>
      </c>
      <c r="P300" s="3">
        <v>0</v>
      </c>
      <c r="Q300" s="3">
        <v>200</v>
      </c>
      <c r="R300" s="3">
        <v>0</v>
      </c>
      <c r="S300" s="3">
        <v>1</v>
      </c>
      <c r="T300" s="3">
        <v>0</v>
      </c>
      <c r="U300" s="3" t="b">
        <v>0</v>
      </c>
      <c r="V300" s="3">
        <v>251</v>
      </c>
      <c r="W300" s="4">
        <v>882</v>
      </c>
      <c r="X300" s="4">
        <v>800</v>
      </c>
      <c r="Y300" s="4">
        <v>258</v>
      </c>
      <c r="Z300" s="4">
        <v>260</v>
      </c>
      <c r="AA300" s="3">
        <v>-14</v>
      </c>
      <c r="AB300" s="3">
        <v>17</v>
      </c>
      <c r="AD300" s="6"/>
      <c r="AH300" s="23">
        <f>Modell_vol30_Hotelling_table[[#This Row],[base-market-price]]-Modell_vol30_Hotelling_table[[#This Row],[wage 1]]</f>
        <v>42</v>
      </c>
      <c r="AI300" s="23">
        <f>Modell_vol30_Hotelling_table[[#This Row],[travel-cost-M]]*(40+((20-Modell_vol30_Hotelling_table[[#This Row],[xcor 1]])-(Modell_vol30_Hotelling_table[[#This Row],[xcor 2]]+20))/3)</f>
        <v>39</v>
      </c>
      <c r="AJ300" s="23"/>
      <c r="AK300" s="6">
        <f t="shared" si="8"/>
        <v>7.6923076923076872E-2</v>
      </c>
      <c r="AL300" s="23">
        <f>Modell_vol30_Hotelling_table[[#This Row],[base-market-price]]-Modell_vol30_Hotelling_table[[#This Row],[wage 2]]</f>
        <v>40</v>
      </c>
      <c r="AM300" s="23">
        <f>Modell_vol30_Hotelling_table[[#This Row],[travel-cost-M]]*(40-((20-Modell_vol30_Hotelling_table[[#This Row],[xcor 1]])-(Modell_vol30_Hotelling_table[[#This Row],[xcor 2]]+20))/3)</f>
        <v>41</v>
      </c>
      <c r="AN300" s="23"/>
      <c r="AO300" s="6">
        <f t="shared" si="9"/>
        <v>-2.4390243902439046E-2</v>
      </c>
      <c r="AP300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1108</v>
      </c>
      <c r="AQ300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780</v>
      </c>
    </row>
    <row r="301" spans="1:43" x14ac:dyDescent="0.25">
      <c r="A301" s="3">
        <v>300</v>
      </c>
      <c r="B301" s="4" t="s">
        <v>21</v>
      </c>
      <c r="C301" s="4" t="s">
        <v>22</v>
      </c>
      <c r="D301" s="4" t="s">
        <v>23</v>
      </c>
      <c r="E301" s="4" t="s">
        <v>28</v>
      </c>
      <c r="F301" s="4" t="s">
        <v>25</v>
      </c>
      <c r="G301" s="3" t="b">
        <v>0</v>
      </c>
      <c r="H301" s="3" t="b">
        <v>0</v>
      </c>
      <c r="I301" s="3" t="b">
        <v>0</v>
      </c>
      <c r="J301" s="3" t="b">
        <v>0</v>
      </c>
      <c r="K301" s="3" t="b">
        <v>0</v>
      </c>
      <c r="L301" s="3">
        <v>300</v>
      </c>
      <c r="M301" s="3">
        <v>2</v>
      </c>
      <c r="N301" s="3">
        <v>0</v>
      </c>
      <c r="O301" s="3">
        <v>1</v>
      </c>
      <c r="P301" s="3">
        <v>0</v>
      </c>
      <c r="Q301" s="3">
        <v>200</v>
      </c>
      <c r="R301" s="3">
        <v>0</v>
      </c>
      <c r="S301" s="3">
        <v>1</v>
      </c>
      <c r="T301" s="3">
        <v>0</v>
      </c>
      <c r="U301" s="3" t="b">
        <v>0</v>
      </c>
      <c r="V301" s="3">
        <v>251</v>
      </c>
      <c r="W301" s="4">
        <v>861</v>
      </c>
      <c r="X301" s="4">
        <v>820</v>
      </c>
      <c r="Y301" s="4">
        <v>259</v>
      </c>
      <c r="Z301" s="4">
        <v>259</v>
      </c>
      <c r="AA301" s="3">
        <v>-10</v>
      </c>
      <c r="AB301" s="3">
        <v>11</v>
      </c>
      <c r="AD301" s="6"/>
      <c r="AH301" s="23">
        <f>Modell_vol30_Hotelling_table[[#This Row],[base-market-price]]-Modell_vol30_Hotelling_table[[#This Row],[wage 1]]</f>
        <v>41</v>
      </c>
      <c r="AI301" s="23">
        <f>Modell_vol30_Hotelling_table[[#This Row],[travel-cost-M]]*(40+((20-Modell_vol30_Hotelling_table[[#This Row],[xcor 1]])-(Modell_vol30_Hotelling_table[[#This Row],[xcor 2]]+20))/3)</f>
        <v>39.666666666666664</v>
      </c>
      <c r="AJ301" s="23"/>
      <c r="AK301" s="6">
        <f t="shared" si="8"/>
        <v>3.3613445378151363E-2</v>
      </c>
      <c r="AL301" s="23">
        <f>Modell_vol30_Hotelling_table[[#This Row],[base-market-price]]-Modell_vol30_Hotelling_table[[#This Row],[wage 2]]</f>
        <v>41</v>
      </c>
      <c r="AM301" s="23">
        <f>Modell_vol30_Hotelling_table[[#This Row],[travel-cost-M]]*(40-((20-Modell_vol30_Hotelling_table[[#This Row],[xcor 1]])-(Modell_vol30_Hotelling_table[[#This Row],[xcor 2]]+20))/3)</f>
        <v>40.333333333333336</v>
      </c>
      <c r="AN301" s="23"/>
      <c r="AO301" s="6">
        <f t="shared" si="9"/>
        <v>1.6528925619834656E-2</v>
      </c>
      <c r="AP301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177.77777777777806</v>
      </c>
      <c r="AQ301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68.444444444444343</v>
      </c>
    </row>
    <row r="302" spans="1:43" x14ac:dyDescent="0.25">
      <c r="A302" s="1">
        <v>301</v>
      </c>
      <c r="B302" s="2" t="s">
        <v>21</v>
      </c>
      <c r="C302" s="2" t="s">
        <v>22</v>
      </c>
      <c r="D302" s="2" t="s">
        <v>23</v>
      </c>
      <c r="E302" s="2" t="s">
        <v>28</v>
      </c>
      <c r="F302" s="2" t="s">
        <v>25</v>
      </c>
      <c r="G302" s="1" t="b">
        <v>0</v>
      </c>
      <c r="H302" s="1" t="b">
        <v>0</v>
      </c>
      <c r="I302" s="1" t="b">
        <v>0</v>
      </c>
      <c r="J302" s="1" t="b">
        <v>0</v>
      </c>
      <c r="K302" s="1" t="b">
        <v>0</v>
      </c>
      <c r="L302" s="1">
        <v>300</v>
      </c>
      <c r="M302" s="1">
        <v>2</v>
      </c>
      <c r="N302" s="1">
        <v>0</v>
      </c>
      <c r="O302" s="1">
        <v>2</v>
      </c>
      <c r="P302" s="1">
        <v>0</v>
      </c>
      <c r="Q302" s="1">
        <v>100</v>
      </c>
      <c r="R302" s="1">
        <v>0</v>
      </c>
      <c r="S302" s="1">
        <v>1</v>
      </c>
      <c r="T302" s="1">
        <v>0</v>
      </c>
      <c r="U302" s="1" t="b">
        <v>0</v>
      </c>
      <c r="V302" s="1">
        <v>2000</v>
      </c>
      <c r="W302" s="2">
        <v>684.65</v>
      </c>
      <c r="X302" s="2">
        <v>686.7</v>
      </c>
      <c r="Y302" s="2">
        <v>273.56</v>
      </c>
      <c r="Z302" s="2">
        <v>248.23</v>
      </c>
      <c r="AA302" s="1">
        <v>13</v>
      </c>
      <c r="AB302" s="1">
        <v>-2</v>
      </c>
      <c r="AD302" s="6"/>
      <c r="AH302" s="23">
        <f>Modell_vol30_Hotelling_table[[#This Row],[base-market-price]]-Modell_vol30_Hotelling_table[[#This Row],[wage 1]]</f>
        <v>26.439999999999998</v>
      </c>
      <c r="AI302" s="23">
        <f>Modell_vol30_Hotelling_table[[#This Row],[travel-cost-M]]*(40+((20-Modell_vol30_Hotelling_table[[#This Row],[xcor 1]])-(Modell_vol30_Hotelling_table[[#This Row],[xcor 2]]+20))/3)</f>
        <v>72.666666666666671</v>
      </c>
      <c r="AJ302" s="23"/>
      <c r="AK302" s="6">
        <f t="shared" si="8"/>
        <v>-0.63614678899082566</v>
      </c>
      <c r="AL302" s="23">
        <f>Modell_vol30_Hotelling_table[[#This Row],[base-market-price]]-Modell_vol30_Hotelling_table[[#This Row],[wage 2]]</f>
        <v>51.77000000000001</v>
      </c>
      <c r="AM302" s="23">
        <f>Modell_vol30_Hotelling_table[[#This Row],[travel-cost-M]]*(40-((20-Modell_vol30_Hotelling_table[[#This Row],[xcor 1]])-(Modell_vol30_Hotelling_table[[#This Row],[xcor 2]]+20))/3)</f>
        <v>87.333333333333329</v>
      </c>
      <c r="AN302" s="23"/>
      <c r="AO302" s="6">
        <f t="shared" si="9"/>
        <v>-0.40721374045801517</v>
      </c>
      <c r="AP302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245.7777777777776</v>
      </c>
      <c r="AQ302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-956.88888888888846</v>
      </c>
    </row>
    <row r="303" spans="1:43" x14ac:dyDescent="0.25">
      <c r="A303" s="1">
        <v>302</v>
      </c>
      <c r="B303" s="2" t="s">
        <v>21</v>
      </c>
      <c r="C303" s="2" t="s">
        <v>22</v>
      </c>
      <c r="D303" s="2" t="s">
        <v>23</v>
      </c>
      <c r="E303" s="2" t="s">
        <v>28</v>
      </c>
      <c r="F303" s="2" t="s">
        <v>25</v>
      </c>
      <c r="G303" s="1" t="b">
        <v>0</v>
      </c>
      <c r="H303" s="1" t="b">
        <v>0</v>
      </c>
      <c r="I303" s="1" t="b">
        <v>0</v>
      </c>
      <c r="J303" s="1" t="b">
        <v>0</v>
      </c>
      <c r="K303" s="1" t="b">
        <v>0</v>
      </c>
      <c r="L303" s="1">
        <v>300</v>
      </c>
      <c r="M303" s="1">
        <v>2</v>
      </c>
      <c r="N303" s="1">
        <v>0</v>
      </c>
      <c r="O303" s="1">
        <v>2</v>
      </c>
      <c r="P303" s="1">
        <v>0</v>
      </c>
      <c r="Q303" s="1">
        <v>100</v>
      </c>
      <c r="R303" s="1">
        <v>0</v>
      </c>
      <c r="S303" s="1">
        <v>1</v>
      </c>
      <c r="T303" s="1">
        <v>0</v>
      </c>
      <c r="U303" s="1" t="b">
        <v>0</v>
      </c>
      <c r="V303" s="1">
        <v>2000</v>
      </c>
      <c r="W303" s="2">
        <v>85.95</v>
      </c>
      <c r="X303" s="2">
        <v>186.56</v>
      </c>
      <c r="Y303" s="2">
        <v>294.97000000000003</v>
      </c>
      <c r="Z303" s="2">
        <v>290.54000000000002</v>
      </c>
      <c r="AA303" s="1">
        <v>-17</v>
      </c>
      <c r="AB303" s="1">
        <v>-14</v>
      </c>
      <c r="AD303" s="6"/>
      <c r="AH303" s="23">
        <f>Modell_vol30_Hotelling_table[[#This Row],[base-market-price]]-Modell_vol30_Hotelling_table[[#This Row],[wage 1]]</f>
        <v>5.0299999999999727</v>
      </c>
      <c r="AI303" s="23">
        <f>Modell_vol30_Hotelling_table[[#This Row],[travel-cost-M]]*(40+((20-Modell_vol30_Hotelling_table[[#This Row],[xcor 1]])-(Modell_vol30_Hotelling_table[[#This Row],[xcor 2]]+20))/3)</f>
        <v>100.66666666666667</v>
      </c>
      <c r="AJ303" s="23"/>
      <c r="AK303" s="6">
        <f t="shared" si="8"/>
        <v>-0.95003311258278178</v>
      </c>
      <c r="AL303" s="23">
        <f>Modell_vol30_Hotelling_table[[#This Row],[base-market-price]]-Modell_vol30_Hotelling_table[[#This Row],[wage 2]]</f>
        <v>9.4599999999999795</v>
      </c>
      <c r="AM303" s="23">
        <f>Modell_vol30_Hotelling_table[[#This Row],[travel-cost-M]]*(40-((20-Modell_vol30_Hotelling_table[[#This Row],[xcor 1]])-(Modell_vol30_Hotelling_table[[#This Row],[xcor 2]]+20))/3)</f>
        <v>59.333333333333329</v>
      </c>
      <c r="AN303" s="23"/>
      <c r="AO303" s="6">
        <f t="shared" si="9"/>
        <v>-0.84056179775280926</v>
      </c>
      <c r="AP303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-2940.8888888888887</v>
      </c>
      <c r="AQ303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448.4444444444448</v>
      </c>
    </row>
    <row r="304" spans="1:43" x14ac:dyDescent="0.25">
      <c r="A304" s="1">
        <v>303</v>
      </c>
      <c r="B304" s="2" t="s">
        <v>21</v>
      </c>
      <c r="C304" s="2" t="s">
        <v>22</v>
      </c>
      <c r="D304" s="2" t="s">
        <v>23</v>
      </c>
      <c r="E304" s="2" t="s">
        <v>28</v>
      </c>
      <c r="F304" s="2" t="s">
        <v>25</v>
      </c>
      <c r="G304" s="1" t="b">
        <v>0</v>
      </c>
      <c r="H304" s="1" t="b">
        <v>0</v>
      </c>
      <c r="I304" s="1" t="b">
        <v>0</v>
      </c>
      <c r="J304" s="1" t="b">
        <v>0</v>
      </c>
      <c r="K304" s="1" t="b">
        <v>0</v>
      </c>
      <c r="L304" s="1">
        <v>300</v>
      </c>
      <c r="M304" s="1">
        <v>2</v>
      </c>
      <c r="N304" s="1">
        <v>0</v>
      </c>
      <c r="O304" s="1">
        <v>2</v>
      </c>
      <c r="P304" s="1">
        <v>0</v>
      </c>
      <c r="Q304" s="1">
        <v>100</v>
      </c>
      <c r="R304" s="1">
        <v>0</v>
      </c>
      <c r="S304" s="1">
        <v>1</v>
      </c>
      <c r="T304" s="1">
        <v>0</v>
      </c>
      <c r="U304" s="1" t="b">
        <v>0</v>
      </c>
      <c r="V304" s="1">
        <v>2000</v>
      </c>
      <c r="W304" s="2">
        <v>151.6</v>
      </c>
      <c r="X304" s="2">
        <v>268.04000000000002</v>
      </c>
      <c r="Y304" s="2">
        <v>291.91000000000003</v>
      </c>
      <c r="Z304" s="2">
        <v>286.18</v>
      </c>
      <c r="AA304" s="1">
        <v>-12</v>
      </c>
      <c r="AB304" s="1">
        <v>-8</v>
      </c>
      <c r="AD304" s="6"/>
      <c r="AH304" s="23">
        <f>Modell_vol30_Hotelling_table[[#This Row],[base-market-price]]-Modell_vol30_Hotelling_table[[#This Row],[wage 1]]</f>
        <v>8.089999999999975</v>
      </c>
      <c r="AI304" s="23">
        <f>Modell_vol30_Hotelling_table[[#This Row],[travel-cost-M]]*(40+((20-Modell_vol30_Hotelling_table[[#This Row],[xcor 1]])-(Modell_vol30_Hotelling_table[[#This Row],[xcor 2]]+20))/3)</f>
        <v>93.333333333333329</v>
      </c>
      <c r="AJ304" s="23"/>
      <c r="AK304" s="6">
        <f t="shared" si="8"/>
        <v>-0.91332142857142884</v>
      </c>
      <c r="AL304" s="23">
        <f>Modell_vol30_Hotelling_table[[#This Row],[base-market-price]]-Modell_vol30_Hotelling_table[[#This Row],[wage 2]]</f>
        <v>13.819999999999993</v>
      </c>
      <c r="AM304" s="23">
        <f>Modell_vol30_Hotelling_table[[#This Row],[travel-cost-M]]*(40-((20-Modell_vol30_Hotelling_table[[#This Row],[xcor 1]])-(Modell_vol30_Hotelling_table[[#This Row],[xcor 2]]+20))/3)</f>
        <v>66.666666666666671</v>
      </c>
      <c r="AN304" s="23"/>
      <c r="AO304" s="6">
        <f t="shared" si="9"/>
        <v>-0.79270000000000018</v>
      </c>
      <c r="AP304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-2319.8888888888887</v>
      </c>
      <c r="AQ304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-133.22222222222217</v>
      </c>
    </row>
    <row r="305" spans="1:43" x14ac:dyDescent="0.25">
      <c r="A305" s="1">
        <v>304</v>
      </c>
      <c r="B305" s="2" t="s">
        <v>21</v>
      </c>
      <c r="C305" s="2" t="s">
        <v>22</v>
      </c>
      <c r="D305" s="2" t="s">
        <v>23</v>
      </c>
      <c r="E305" s="2" t="s">
        <v>28</v>
      </c>
      <c r="F305" s="2" t="s">
        <v>25</v>
      </c>
      <c r="G305" s="1" t="b">
        <v>0</v>
      </c>
      <c r="H305" s="1" t="b">
        <v>0</v>
      </c>
      <c r="I305" s="1" t="b">
        <v>0</v>
      </c>
      <c r="J305" s="1" t="b">
        <v>0</v>
      </c>
      <c r="K305" s="1" t="b">
        <v>0</v>
      </c>
      <c r="L305" s="1">
        <v>300</v>
      </c>
      <c r="M305" s="1">
        <v>2</v>
      </c>
      <c r="N305" s="1">
        <v>0</v>
      </c>
      <c r="O305" s="1">
        <v>2</v>
      </c>
      <c r="P305" s="1">
        <v>0</v>
      </c>
      <c r="Q305" s="1">
        <v>100</v>
      </c>
      <c r="R305" s="1">
        <v>0</v>
      </c>
      <c r="S305" s="1">
        <v>1</v>
      </c>
      <c r="T305" s="1">
        <v>0</v>
      </c>
      <c r="U305" s="1" t="b">
        <v>0</v>
      </c>
      <c r="V305" s="1">
        <v>2000</v>
      </c>
      <c r="W305" s="2">
        <v>994.4</v>
      </c>
      <c r="X305" s="2">
        <v>1055.27</v>
      </c>
      <c r="Y305" s="2">
        <v>226.17</v>
      </c>
      <c r="Z305" s="2">
        <v>257.36</v>
      </c>
      <c r="AA305" s="1">
        <v>-6</v>
      </c>
      <c r="AB305" s="1">
        <v>16</v>
      </c>
      <c r="AD305" s="6"/>
      <c r="AH305" s="23">
        <f>Modell_vol30_Hotelling_table[[#This Row],[base-market-price]]-Modell_vol30_Hotelling_table[[#This Row],[wage 1]]</f>
        <v>73.830000000000013</v>
      </c>
      <c r="AI305" s="23">
        <f>Modell_vol30_Hotelling_table[[#This Row],[travel-cost-M]]*(40+((20-Modell_vol30_Hotelling_table[[#This Row],[xcor 1]])-(Modell_vol30_Hotelling_table[[#This Row],[xcor 2]]+20))/3)</f>
        <v>73.333333333333329</v>
      </c>
      <c r="AJ305" s="23"/>
      <c r="AK305" s="6">
        <f t="shared" si="8"/>
        <v>6.7727272727275967E-3</v>
      </c>
      <c r="AL305" s="23">
        <f>Modell_vol30_Hotelling_table[[#This Row],[base-market-price]]-Modell_vol30_Hotelling_table[[#This Row],[wage 2]]</f>
        <v>42.639999999999986</v>
      </c>
      <c r="AM305" s="23">
        <f>Modell_vol30_Hotelling_table[[#This Row],[travel-cost-M]]*(40-((20-Modell_vol30_Hotelling_table[[#This Row],[xcor 1]])-(Modell_vol30_Hotelling_table[[#This Row],[xcor 2]]+20))/3)</f>
        <v>86.666666666666671</v>
      </c>
      <c r="AN305" s="23"/>
      <c r="AO305" s="6">
        <f t="shared" si="9"/>
        <v>-0.50800000000000023</v>
      </c>
      <c r="AP305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762.77777777777806</v>
      </c>
      <c r="AQ305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-330.55555555555566</v>
      </c>
    </row>
    <row r="306" spans="1:43" x14ac:dyDescent="0.25">
      <c r="A306" s="1">
        <v>305</v>
      </c>
      <c r="B306" s="2" t="s">
        <v>21</v>
      </c>
      <c r="C306" s="2" t="s">
        <v>22</v>
      </c>
      <c r="D306" s="2" t="s">
        <v>23</v>
      </c>
      <c r="E306" s="2" t="s">
        <v>28</v>
      </c>
      <c r="F306" s="2" t="s">
        <v>25</v>
      </c>
      <c r="G306" s="1" t="b">
        <v>0</v>
      </c>
      <c r="H306" s="1" t="b">
        <v>0</v>
      </c>
      <c r="I306" s="1" t="b">
        <v>0</v>
      </c>
      <c r="J306" s="1" t="b">
        <v>0</v>
      </c>
      <c r="K306" s="1" t="b">
        <v>0</v>
      </c>
      <c r="L306" s="1">
        <v>300</v>
      </c>
      <c r="M306" s="1">
        <v>2</v>
      </c>
      <c r="N306" s="1">
        <v>0</v>
      </c>
      <c r="O306" s="1">
        <v>2</v>
      </c>
      <c r="P306" s="1">
        <v>0</v>
      </c>
      <c r="Q306" s="1">
        <v>100</v>
      </c>
      <c r="R306" s="1">
        <v>0</v>
      </c>
      <c r="S306" s="1">
        <v>1</v>
      </c>
      <c r="T306" s="1">
        <v>0</v>
      </c>
      <c r="U306" s="1" t="b">
        <v>0</v>
      </c>
      <c r="V306" s="1">
        <v>2000</v>
      </c>
      <c r="W306" s="2">
        <v>489.13</v>
      </c>
      <c r="X306" s="2">
        <v>412.13</v>
      </c>
      <c r="Y306" s="2">
        <v>277.95999999999998</v>
      </c>
      <c r="Z306" s="2">
        <v>273.32</v>
      </c>
      <c r="AA306" s="1">
        <v>-3</v>
      </c>
      <c r="AB306" s="1">
        <v>3</v>
      </c>
      <c r="AD306" s="6"/>
      <c r="AH306" s="23">
        <f>Modell_vol30_Hotelling_table[[#This Row],[base-market-price]]-Modell_vol30_Hotelling_table[[#This Row],[wage 1]]</f>
        <v>22.04000000000002</v>
      </c>
      <c r="AI306" s="23">
        <f>Modell_vol30_Hotelling_table[[#This Row],[travel-cost-M]]*(40+((20-Modell_vol30_Hotelling_table[[#This Row],[xcor 1]])-(Modell_vol30_Hotelling_table[[#This Row],[xcor 2]]+20))/3)</f>
        <v>80</v>
      </c>
      <c r="AJ306" s="23"/>
      <c r="AK306" s="6">
        <f t="shared" si="8"/>
        <v>-0.7244999999999997</v>
      </c>
      <c r="AL306" s="23">
        <f>Modell_vol30_Hotelling_table[[#This Row],[base-market-price]]-Modell_vol30_Hotelling_table[[#This Row],[wage 2]]</f>
        <v>26.680000000000007</v>
      </c>
      <c r="AM306" s="23">
        <f>Modell_vol30_Hotelling_table[[#This Row],[travel-cost-M]]*(40-((20-Modell_vol30_Hotelling_table[[#This Row],[xcor 1]])-(Modell_vol30_Hotelling_table[[#This Row],[xcor 2]]+20))/3)</f>
        <v>80</v>
      </c>
      <c r="AN306" s="23"/>
      <c r="AO306" s="6">
        <f t="shared" si="9"/>
        <v>-0.66649999999999987</v>
      </c>
      <c r="AP306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-1107</v>
      </c>
      <c r="AQ306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-1107</v>
      </c>
    </row>
    <row r="307" spans="1:43" x14ac:dyDescent="0.25">
      <c r="A307" s="1">
        <v>306</v>
      </c>
      <c r="B307" s="2" t="s">
        <v>21</v>
      </c>
      <c r="C307" s="2" t="s">
        <v>22</v>
      </c>
      <c r="D307" s="2" t="s">
        <v>23</v>
      </c>
      <c r="E307" s="2" t="s">
        <v>28</v>
      </c>
      <c r="F307" s="2" t="s">
        <v>25</v>
      </c>
      <c r="G307" s="1" t="b">
        <v>0</v>
      </c>
      <c r="H307" s="1" t="b">
        <v>0</v>
      </c>
      <c r="I307" s="1" t="b">
        <v>0</v>
      </c>
      <c r="J307" s="1" t="b">
        <v>0</v>
      </c>
      <c r="K307" s="1" t="b">
        <v>0</v>
      </c>
      <c r="L307" s="1">
        <v>300</v>
      </c>
      <c r="M307" s="1">
        <v>2</v>
      </c>
      <c r="N307" s="1">
        <v>0</v>
      </c>
      <c r="O307" s="1">
        <v>2</v>
      </c>
      <c r="P307" s="1">
        <v>0</v>
      </c>
      <c r="Q307" s="1">
        <v>100</v>
      </c>
      <c r="R307" s="1">
        <v>0</v>
      </c>
      <c r="S307" s="1">
        <v>1</v>
      </c>
      <c r="T307" s="1">
        <v>0</v>
      </c>
      <c r="U307" s="1" t="b">
        <v>0</v>
      </c>
      <c r="V307" s="1">
        <v>251</v>
      </c>
      <c r="W307" s="2">
        <v>1459.42</v>
      </c>
      <c r="X307" s="2">
        <v>1776.59</v>
      </c>
      <c r="Y307" s="2">
        <v>225.18</v>
      </c>
      <c r="Z307" s="2">
        <v>217.29</v>
      </c>
      <c r="AA307" s="1">
        <v>-20</v>
      </c>
      <c r="AB307" s="1">
        <v>14</v>
      </c>
      <c r="AD307" s="6"/>
      <c r="AH307" s="23">
        <f>Modell_vol30_Hotelling_table[[#This Row],[base-market-price]]-Modell_vol30_Hotelling_table[[#This Row],[wage 1]]</f>
        <v>74.819999999999993</v>
      </c>
      <c r="AI307" s="23">
        <f>Modell_vol30_Hotelling_table[[#This Row],[travel-cost-M]]*(40+((20-Modell_vol30_Hotelling_table[[#This Row],[xcor 1]])-(Modell_vol30_Hotelling_table[[#This Row],[xcor 2]]+20))/3)</f>
        <v>84</v>
      </c>
      <c r="AJ307" s="23"/>
      <c r="AK307" s="6">
        <f t="shared" si="8"/>
        <v>-0.10928571428571432</v>
      </c>
      <c r="AL307" s="23">
        <f>Modell_vol30_Hotelling_table[[#This Row],[base-market-price]]-Modell_vol30_Hotelling_table[[#This Row],[wage 2]]</f>
        <v>82.710000000000008</v>
      </c>
      <c r="AM307" s="23">
        <f>Modell_vol30_Hotelling_table[[#This Row],[travel-cost-M]]*(40-((20-Modell_vol30_Hotelling_table[[#This Row],[xcor 1]])-(Modell_vol30_Hotelling_table[[#This Row],[xcor 2]]+20))/3)</f>
        <v>76</v>
      </c>
      <c r="AN307" s="23"/>
      <c r="AO307" s="6">
        <f t="shared" si="9"/>
        <v>8.8289473684210584E-2</v>
      </c>
      <c r="AP307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865</v>
      </c>
      <c r="AQ307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1521</v>
      </c>
    </row>
    <row r="308" spans="1:43" x14ac:dyDescent="0.25">
      <c r="A308" s="1">
        <v>307</v>
      </c>
      <c r="B308" s="2" t="s">
        <v>21</v>
      </c>
      <c r="C308" s="2" t="s">
        <v>22</v>
      </c>
      <c r="D308" s="2" t="s">
        <v>23</v>
      </c>
      <c r="E308" s="2" t="s">
        <v>28</v>
      </c>
      <c r="F308" s="2" t="s">
        <v>25</v>
      </c>
      <c r="G308" s="1" t="b">
        <v>0</v>
      </c>
      <c r="H308" s="1" t="b">
        <v>0</v>
      </c>
      <c r="I308" s="1" t="b">
        <v>0</v>
      </c>
      <c r="J308" s="1" t="b">
        <v>0</v>
      </c>
      <c r="K308" s="1" t="b">
        <v>0</v>
      </c>
      <c r="L308" s="1">
        <v>300</v>
      </c>
      <c r="M308" s="1">
        <v>2</v>
      </c>
      <c r="N308" s="1">
        <v>0</v>
      </c>
      <c r="O308" s="1">
        <v>2</v>
      </c>
      <c r="P308" s="1">
        <v>0</v>
      </c>
      <c r="Q308" s="1">
        <v>100</v>
      </c>
      <c r="R308" s="1">
        <v>0</v>
      </c>
      <c r="S308" s="1">
        <v>1</v>
      </c>
      <c r="T308" s="1">
        <v>0</v>
      </c>
      <c r="U308" s="1" t="b">
        <v>0</v>
      </c>
      <c r="V308" s="1">
        <v>703</v>
      </c>
      <c r="W308" s="2">
        <v>198</v>
      </c>
      <c r="X308" s="2">
        <v>56</v>
      </c>
      <c r="Y308" s="2">
        <v>294</v>
      </c>
      <c r="Z308" s="2">
        <v>293</v>
      </c>
      <c r="AA308" s="9">
        <v>-11</v>
      </c>
      <c r="AB308" s="9">
        <v>-13</v>
      </c>
      <c r="AD308" s="6"/>
      <c r="AH308" s="23">
        <f>Modell_vol30_Hotelling_table[[#This Row],[base-market-price]]-Modell_vol30_Hotelling_table[[#This Row],[wage 1]]</f>
        <v>6</v>
      </c>
      <c r="AI308" s="23">
        <f>Modell_vol30_Hotelling_table[[#This Row],[travel-cost-M]]*(40+((20-Modell_vol30_Hotelling_table[[#This Row],[xcor 1]])-(Modell_vol30_Hotelling_table[[#This Row],[xcor 2]]+20))/3)</f>
        <v>96</v>
      </c>
      <c r="AJ308" s="23"/>
      <c r="AK308" s="6">
        <f t="shared" si="8"/>
        <v>-0.9375</v>
      </c>
      <c r="AL308" s="23">
        <f>Modell_vol30_Hotelling_table[[#This Row],[base-market-price]]-Modell_vol30_Hotelling_table[[#This Row],[wage 2]]</f>
        <v>7</v>
      </c>
      <c r="AM308" s="23">
        <f>Modell_vol30_Hotelling_table[[#This Row],[travel-cost-M]]*(40-((20-Modell_vol30_Hotelling_table[[#This Row],[xcor 1]])-(Modell_vol30_Hotelling_table[[#This Row],[xcor 2]]+20))/3)</f>
        <v>64</v>
      </c>
      <c r="AN308" s="23"/>
      <c r="AO308" s="6">
        <f t="shared" si="9"/>
        <v>-0.890625</v>
      </c>
      <c r="AP308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-2683</v>
      </c>
      <c r="AQ308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-59</v>
      </c>
    </row>
    <row r="309" spans="1:43" x14ac:dyDescent="0.25">
      <c r="A309" s="1">
        <v>308</v>
      </c>
      <c r="B309" s="2" t="s">
        <v>21</v>
      </c>
      <c r="C309" s="2" t="s">
        <v>22</v>
      </c>
      <c r="D309" s="2" t="s">
        <v>23</v>
      </c>
      <c r="E309" s="2" t="s">
        <v>28</v>
      </c>
      <c r="F309" s="2" t="s">
        <v>25</v>
      </c>
      <c r="G309" s="1" t="b">
        <v>0</v>
      </c>
      <c r="H309" s="1" t="b">
        <v>0</v>
      </c>
      <c r="I309" s="1" t="b">
        <v>0</v>
      </c>
      <c r="J309" s="1" t="b">
        <v>0</v>
      </c>
      <c r="K309" s="1" t="b">
        <v>0</v>
      </c>
      <c r="L309" s="1">
        <v>300</v>
      </c>
      <c r="M309" s="1">
        <v>2</v>
      </c>
      <c r="N309" s="1">
        <v>0</v>
      </c>
      <c r="O309" s="1">
        <v>2</v>
      </c>
      <c r="P309" s="1">
        <v>0</v>
      </c>
      <c r="Q309" s="1">
        <v>100</v>
      </c>
      <c r="R309" s="1">
        <v>0</v>
      </c>
      <c r="S309" s="1">
        <v>1</v>
      </c>
      <c r="T309" s="1">
        <v>0</v>
      </c>
      <c r="U309" s="1" t="b">
        <v>0</v>
      </c>
      <c r="V309" s="1">
        <v>256</v>
      </c>
      <c r="W309" s="2">
        <v>1541.71</v>
      </c>
      <c r="X309" s="2">
        <v>1702.61</v>
      </c>
      <c r="Y309" s="2">
        <v>222.84</v>
      </c>
      <c r="Z309" s="2">
        <v>218.91</v>
      </c>
      <c r="AA309" s="1">
        <v>12</v>
      </c>
      <c r="AB309" s="1">
        <v>-9</v>
      </c>
      <c r="AD309" s="6"/>
      <c r="AH309" s="23">
        <f>Modell_vol30_Hotelling_table[[#This Row],[base-market-price]]-Modell_vol30_Hotelling_table[[#This Row],[wage 1]]</f>
        <v>77.16</v>
      </c>
      <c r="AI309" s="23">
        <f>Modell_vol30_Hotelling_table[[#This Row],[travel-cost-M]]*(40+((20-Modell_vol30_Hotelling_table[[#This Row],[xcor 1]])-(Modell_vol30_Hotelling_table[[#This Row],[xcor 2]]+20))/3)</f>
        <v>78</v>
      </c>
      <c r="AJ309" s="23"/>
      <c r="AK309" s="6">
        <f t="shared" si="8"/>
        <v>-1.0769230769230864E-2</v>
      </c>
      <c r="AL309" s="23">
        <f>Modell_vol30_Hotelling_table[[#This Row],[base-market-price]]-Modell_vol30_Hotelling_table[[#This Row],[wage 2]]</f>
        <v>81.09</v>
      </c>
      <c r="AM309" s="23">
        <f>Modell_vol30_Hotelling_table[[#This Row],[travel-cost-M]]*(40-((20-Modell_vol30_Hotelling_table[[#This Row],[xcor 1]])-(Modell_vol30_Hotelling_table[[#This Row],[xcor 2]]+20))/3)</f>
        <v>82</v>
      </c>
      <c r="AN309" s="23"/>
      <c r="AO309" s="6">
        <f t="shared" si="9"/>
        <v>-1.1097560975609766E-2</v>
      </c>
      <c r="AP309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288</v>
      </c>
      <c r="AQ309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-40</v>
      </c>
    </row>
    <row r="310" spans="1:43" x14ac:dyDescent="0.25">
      <c r="A310" s="1">
        <v>309</v>
      </c>
      <c r="B310" s="2" t="s">
        <v>21</v>
      </c>
      <c r="C310" s="2" t="s">
        <v>22</v>
      </c>
      <c r="D310" s="2" t="s">
        <v>23</v>
      </c>
      <c r="E310" s="2" t="s">
        <v>28</v>
      </c>
      <c r="F310" s="2" t="s">
        <v>25</v>
      </c>
      <c r="G310" s="1" t="b">
        <v>0</v>
      </c>
      <c r="H310" s="1" t="b">
        <v>0</v>
      </c>
      <c r="I310" s="1" t="b">
        <v>0</v>
      </c>
      <c r="J310" s="1" t="b">
        <v>0</v>
      </c>
      <c r="K310" s="1" t="b">
        <v>0</v>
      </c>
      <c r="L310" s="1">
        <v>300</v>
      </c>
      <c r="M310" s="1">
        <v>2</v>
      </c>
      <c r="N310" s="1">
        <v>0</v>
      </c>
      <c r="O310" s="1">
        <v>2</v>
      </c>
      <c r="P310" s="1">
        <v>0</v>
      </c>
      <c r="Q310" s="1">
        <v>100</v>
      </c>
      <c r="R310" s="1">
        <v>0</v>
      </c>
      <c r="S310" s="1">
        <v>1</v>
      </c>
      <c r="T310" s="1">
        <v>0</v>
      </c>
      <c r="U310" s="1" t="b">
        <v>0</v>
      </c>
      <c r="V310" s="1">
        <v>2000</v>
      </c>
      <c r="W310" s="2">
        <v>250.67</v>
      </c>
      <c r="X310" s="2">
        <v>257.52999999999997</v>
      </c>
      <c r="Y310" s="2">
        <v>287.36</v>
      </c>
      <c r="Z310" s="2">
        <v>286.85000000000002</v>
      </c>
      <c r="AA310" s="1">
        <v>3</v>
      </c>
      <c r="AB310" s="1">
        <v>0</v>
      </c>
      <c r="AD310" s="6"/>
      <c r="AH310" s="23">
        <f>Modell_vol30_Hotelling_table[[#This Row],[base-market-price]]-Modell_vol30_Hotelling_table[[#This Row],[wage 1]]</f>
        <v>12.639999999999986</v>
      </c>
      <c r="AI310" s="23">
        <f>Modell_vol30_Hotelling_table[[#This Row],[travel-cost-M]]*(40+((20-Modell_vol30_Hotelling_table[[#This Row],[xcor 1]])-(Modell_vol30_Hotelling_table[[#This Row],[xcor 2]]+20))/3)</f>
        <v>78</v>
      </c>
      <c r="AJ310" s="23"/>
      <c r="AK310" s="6">
        <f t="shared" si="8"/>
        <v>-0.83794871794871817</v>
      </c>
      <c r="AL310" s="23">
        <f>Modell_vol30_Hotelling_table[[#This Row],[base-market-price]]-Modell_vol30_Hotelling_table[[#This Row],[wage 2]]</f>
        <v>13.149999999999977</v>
      </c>
      <c r="AM310" s="23">
        <f>Modell_vol30_Hotelling_table[[#This Row],[travel-cost-M]]*(40-((20-Modell_vol30_Hotelling_table[[#This Row],[xcor 1]])-(Modell_vol30_Hotelling_table[[#This Row],[xcor 2]]+20))/3)</f>
        <v>82</v>
      </c>
      <c r="AN310" s="23"/>
      <c r="AO310" s="6">
        <f t="shared" si="9"/>
        <v>-0.83963414634146372</v>
      </c>
      <c r="AP310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-1188</v>
      </c>
      <c r="AQ310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-1516</v>
      </c>
    </row>
    <row r="311" spans="1:43" x14ac:dyDescent="0.25">
      <c r="A311" s="1">
        <v>310</v>
      </c>
      <c r="B311" s="2" t="s">
        <v>21</v>
      </c>
      <c r="C311" s="2" t="s">
        <v>22</v>
      </c>
      <c r="D311" s="2" t="s">
        <v>23</v>
      </c>
      <c r="E311" s="2" t="s">
        <v>28</v>
      </c>
      <c r="F311" s="2" t="s">
        <v>25</v>
      </c>
      <c r="G311" s="1" t="b">
        <v>0</v>
      </c>
      <c r="H311" s="1" t="b">
        <v>0</v>
      </c>
      <c r="I311" s="1" t="b">
        <v>0</v>
      </c>
      <c r="J311" s="1" t="b">
        <v>0</v>
      </c>
      <c r="K311" s="1" t="b">
        <v>0</v>
      </c>
      <c r="L311" s="1">
        <v>300</v>
      </c>
      <c r="M311" s="1">
        <v>2</v>
      </c>
      <c r="N311" s="1">
        <v>0</v>
      </c>
      <c r="O311" s="1">
        <v>2</v>
      </c>
      <c r="P311" s="1">
        <v>0</v>
      </c>
      <c r="Q311" s="1">
        <v>100</v>
      </c>
      <c r="R311" s="1">
        <v>0</v>
      </c>
      <c r="S311" s="1">
        <v>1</v>
      </c>
      <c r="T311" s="1">
        <v>0</v>
      </c>
      <c r="U311" s="1" t="b">
        <v>0</v>
      </c>
      <c r="V311" s="1">
        <v>2000</v>
      </c>
      <c r="W311" s="2">
        <v>204.23</v>
      </c>
      <c r="X311" s="2">
        <v>216.71</v>
      </c>
      <c r="Y311" s="2">
        <v>289.77999999999997</v>
      </c>
      <c r="Z311" s="2">
        <v>288.87</v>
      </c>
      <c r="AA311" s="1">
        <v>4</v>
      </c>
      <c r="AB311" s="1">
        <v>1</v>
      </c>
      <c r="AD311" s="6"/>
      <c r="AH311" s="23">
        <f>Modell_vol30_Hotelling_table[[#This Row],[base-market-price]]-Modell_vol30_Hotelling_table[[#This Row],[wage 1]]</f>
        <v>10.220000000000027</v>
      </c>
      <c r="AI311" s="23">
        <f>Modell_vol30_Hotelling_table[[#This Row],[travel-cost-M]]*(40+((20-Modell_vol30_Hotelling_table[[#This Row],[xcor 1]])-(Modell_vol30_Hotelling_table[[#This Row],[xcor 2]]+20))/3)</f>
        <v>76.666666666666671</v>
      </c>
      <c r="AJ311" s="23"/>
      <c r="AK311" s="6">
        <f t="shared" si="8"/>
        <v>-0.86669565217391265</v>
      </c>
      <c r="AL311" s="23">
        <f>Modell_vol30_Hotelling_table[[#This Row],[base-market-price]]-Modell_vol30_Hotelling_table[[#This Row],[wage 2]]</f>
        <v>11.129999999999995</v>
      </c>
      <c r="AM311" s="23">
        <f>Modell_vol30_Hotelling_table[[#This Row],[travel-cost-M]]*(40-((20-Modell_vol30_Hotelling_table[[#This Row],[xcor 1]])-(Modell_vol30_Hotelling_table[[#This Row],[xcor 2]]+20))/3)</f>
        <v>83.333333333333329</v>
      </c>
      <c r="AN311" s="23"/>
      <c r="AO311" s="6">
        <f t="shared" si="9"/>
        <v>-0.8664400000000001</v>
      </c>
      <c r="AP311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-1076.8888888888887</v>
      </c>
      <c r="AQ311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-1623.5555555555552</v>
      </c>
    </row>
    <row r="312" spans="1:43" x14ac:dyDescent="0.25">
      <c r="A312" s="3">
        <v>311</v>
      </c>
      <c r="B312" s="4" t="s">
        <v>21</v>
      </c>
      <c r="C312" s="4" t="s">
        <v>22</v>
      </c>
      <c r="D312" s="4" t="s">
        <v>23</v>
      </c>
      <c r="E312" s="4" t="s">
        <v>28</v>
      </c>
      <c r="F312" s="4" t="s">
        <v>25</v>
      </c>
      <c r="G312" s="3" t="b">
        <v>0</v>
      </c>
      <c r="H312" s="3" t="b">
        <v>0</v>
      </c>
      <c r="I312" s="3" t="b">
        <v>0</v>
      </c>
      <c r="J312" s="3" t="b">
        <v>0</v>
      </c>
      <c r="K312" s="3" t="b">
        <v>0</v>
      </c>
      <c r="L312" s="3">
        <v>300</v>
      </c>
      <c r="M312" s="3">
        <v>2</v>
      </c>
      <c r="N312" s="3">
        <v>0</v>
      </c>
      <c r="O312" s="3">
        <v>2</v>
      </c>
      <c r="P312" s="3">
        <v>0</v>
      </c>
      <c r="Q312" s="3">
        <v>200</v>
      </c>
      <c r="R312" s="3">
        <v>0</v>
      </c>
      <c r="S312" s="3">
        <v>1</v>
      </c>
      <c r="T312" s="3">
        <v>0</v>
      </c>
      <c r="U312" s="3" t="b">
        <v>0</v>
      </c>
      <c r="V312" s="3">
        <v>2000</v>
      </c>
      <c r="W312" s="5">
        <v>569.12</v>
      </c>
      <c r="X312" s="4">
        <v>622.49</v>
      </c>
      <c r="Y312" s="4">
        <v>278.38</v>
      </c>
      <c r="Z312" s="4">
        <v>253.5</v>
      </c>
      <c r="AA312" s="3">
        <v>12</v>
      </c>
      <c r="AB312" s="3">
        <v>-2</v>
      </c>
      <c r="AD312" s="6"/>
      <c r="AH312" s="23">
        <f>Modell_vol30_Hotelling_table[[#This Row],[base-market-price]]-Modell_vol30_Hotelling_table[[#This Row],[wage 1]]</f>
        <v>21.620000000000005</v>
      </c>
      <c r="AI312" s="23">
        <f>Modell_vol30_Hotelling_table[[#This Row],[travel-cost-M]]*(40+((20-Modell_vol30_Hotelling_table[[#This Row],[xcor 1]])-(Modell_vol30_Hotelling_table[[#This Row],[xcor 2]]+20))/3)</f>
        <v>73.333333333333329</v>
      </c>
      <c r="AJ312" s="23"/>
      <c r="AK312" s="6">
        <f t="shared" si="8"/>
        <v>-0.70518181818181813</v>
      </c>
      <c r="AL312" s="23">
        <f>Modell_vol30_Hotelling_table[[#This Row],[base-market-price]]-Modell_vol30_Hotelling_table[[#This Row],[wage 2]]</f>
        <v>46.5</v>
      </c>
      <c r="AM312" s="23">
        <f>Modell_vol30_Hotelling_table[[#This Row],[travel-cost-M]]*(40-((20-Modell_vol30_Hotelling_table[[#This Row],[xcor 1]])-(Modell_vol30_Hotelling_table[[#This Row],[xcor 2]]+20))/3)</f>
        <v>86.666666666666671</v>
      </c>
      <c r="AN312" s="23"/>
      <c r="AO312" s="6">
        <f t="shared" si="9"/>
        <v>-0.46346153846153848</v>
      </c>
      <c r="AP312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106.77777777777806</v>
      </c>
      <c r="AQ312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-986.55555555555543</v>
      </c>
    </row>
    <row r="313" spans="1:43" x14ac:dyDescent="0.25">
      <c r="A313" s="3">
        <v>312</v>
      </c>
      <c r="B313" s="4" t="s">
        <v>21</v>
      </c>
      <c r="C313" s="4" t="s">
        <v>22</v>
      </c>
      <c r="D313" s="4" t="s">
        <v>23</v>
      </c>
      <c r="E313" s="4" t="s">
        <v>28</v>
      </c>
      <c r="F313" s="4" t="s">
        <v>25</v>
      </c>
      <c r="G313" s="3" t="b">
        <v>0</v>
      </c>
      <c r="H313" s="3" t="b">
        <v>0</v>
      </c>
      <c r="I313" s="3" t="b">
        <v>0</v>
      </c>
      <c r="J313" s="3" t="b">
        <v>0</v>
      </c>
      <c r="K313" s="3" t="b">
        <v>0</v>
      </c>
      <c r="L313" s="3">
        <v>300</v>
      </c>
      <c r="M313" s="3">
        <v>2</v>
      </c>
      <c r="N313" s="3">
        <v>0</v>
      </c>
      <c r="O313" s="3">
        <v>2</v>
      </c>
      <c r="P313" s="3">
        <v>0</v>
      </c>
      <c r="Q313" s="3">
        <v>200</v>
      </c>
      <c r="R313" s="3">
        <v>0</v>
      </c>
      <c r="S313" s="3">
        <v>1</v>
      </c>
      <c r="T313" s="3">
        <v>0</v>
      </c>
      <c r="U313" s="3" t="b">
        <v>0</v>
      </c>
      <c r="V313" s="3">
        <v>2000</v>
      </c>
      <c r="W313" s="4">
        <v>676.08</v>
      </c>
      <c r="X313" s="4">
        <v>691.63</v>
      </c>
      <c r="Y313" s="4">
        <v>275.58</v>
      </c>
      <c r="Z313" s="4">
        <v>244.36</v>
      </c>
      <c r="AA313" s="3">
        <v>-15</v>
      </c>
      <c r="AB313" s="3">
        <v>2</v>
      </c>
      <c r="AD313" s="6"/>
      <c r="AH313" s="23">
        <f>Modell_vol30_Hotelling_table[[#This Row],[base-market-price]]-Modell_vol30_Hotelling_table[[#This Row],[wage 1]]</f>
        <v>24.420000000000016</v>
      </c>
      <c r="AI313" s="23">
        <f>Modell_vol30_Hotelling_table[[#This Row],[travel-cost-M]]*(40+((20-Modell_vol30_Hotelling_table[[#This Row],[xcor 1]])-(Modell_vol30_Hotelling_table[[#This Row],[xcor 2]]+20))/3)</f>
        <v>88.666666666666671</v>
      </c>
      <c r="AJ313" s="23"/>
      <c r="AK313" s="6">
        <f t="shared" si="8"/>
        <v>-0.72458646616541333</v>
      </c>
      <c r="AL313" s="23">
        <f>Modell_vol30_Hotelling_table[[#This Row],[base-market-price]]-Modell_vol30_Hotelling_table[[#This Row],[wage 2]]</f>
        <v>55.639999999999986</v>
      </c>
      <c r="AM313" s="23">
        <f>Modell_vol30_Hotelling_table[[#This Row],[travel-cost-M]]*(40-((20-Modell_vol30_Hotelling_table[[#This Row],[xcor 1]])-(Modell_vol30_Hotelling_table[[#This Row],[xcor 2]]+20))/3)</f>
        <v>71.333333333333329</v>
      </c>
      <c r="AN313" s="23"/>
      <c r="AO313" s="6">
        <f t="shared" si="9"/>
        <v>-0.22000000000000008</v>
      </c>
      <c r="AP313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-896.88888888888869</v>
      </c>
      <c r="AQ313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524.4444444444448</v>
      </c>
    </row>
    <row r="314" spans="1:43" x14ac:dyDescent="0.25">
      <c r="A314" s="3">
        <v>313</v>
      </c>
      <c r="B314" s="4" t="s">
        <v>21</v>
      </c>
      <c r="C314" s="4" t="s">
        <v>22</v>
      </c>
      <c r="D314" s="4" t="s">
        <v>23</v>
      </c>
      <c r="E314" s="4" t="s">
        <v>28</v>
      </c>
      <c r="F314" s="4" t="s">
        <v>25</v>
      </c>
      <c r="G314" s="3" t="b">
        <v>0</v>
      </c>
      <c r="H314" s="3" t="b">
        <v>0</v>
      </c>
      <c r="I314" s="3" t="b">
        <v>0</v>
      </c>
      <c r="J314" s="3" t="b">
        <v>0</v>
      </c>
      <c r="K314" s="3" t="b">
        <v>0</v>
      </c>
      <c r="L314" s="3">
        <v>300</v>
      </c>
      <c r="M314" s="3">
        <v>2</v>
      </c>
      <c r="N314" s="3">
        <v>0</v>
      </c>
      <c r="O314" s="3">
        <v>2</v>
      </c>
      <c r="P314" s="3">
        <v>0</v>
      </c>
      <c r="Q314" s="3">
        <v>200</v>
      </c>
      <c r="R314" s="3">
        <v>0</v>
      </c>
      <c r="S314" s="3">
        <v>1</v>
      </c>
      <c r="T314" s="3">
        <v>0</v>
      </c>
      <c r="U314" s="3" t="b">
        <v>0</v>
      </c>
      <c r="V314" s="3">
        <v>2000</v>
      </c>
      <c r="W314" s="4">
        <v>635.82000000000005</v>
      </c>
      <c r="X314" s="4">
        <v>533.6</v>
      </c>
      <c r="Y314" s="4">
        <v>252.16</v>
      </c>
      <c r="Z314" s="4">
        <v>280.04000000000002</v>
      </c>
      <c r="AA314" s="3">
        <v>0</v>
      </c>
      <c r="AB314" s="3">
        <v>15</v>
      </c>
      <c r="AD314" s="6"/>
      <c r="AH314" s="23">
        <f>Modell_vol30_Hotelling_table[[#This Row],[base-market-price]]-Modell_vol30_Hotelling_table[[#This Row],[wage 1]]</f>
        <v>47.84</v>
      </c>
      <c r="AI314" s="23">
        <f>Modell_vol30_Hotelling_table[[#This Row],[travel-cost-M]]*(40+((20-Modell_vol30_Hotelling_table[[#This Row],[xcor 1]])-(Modell_vol30_Hotelling_table[[#This Row],[xcor 2]]+20))/3)</f>
        <v>70</v>
      </c>
      <c r="AJ314" s="23"/>
      <c r="AK314" s="6">
        <f t="shared" si="8"/>
        <v>-0.3165714285714285</v>
      </c>
      <c r="AL314" s="23">
        <f>Modell_vol30_Hotelling_table[[#This Row],[base-market-price]]-Modell_vol30_Hotelling_table[[#This Row],[wage 2]]</f>
        <v>19.95999999999998</v>
      </c>
      <c r="AM314" s="23">
        <f>Modell_vol30_Hotelling_table[[#This Row],[travel-cost-M]]*(40-((20-Modell_vol30_Hotelling_table[[#This Row],[xcor 1]])-(Modell_vol30_Hotelling_table[[#This Row],[xcor 2]]+20))/3)</f>
        <v>90</v>
      </c>
      <c r="AN314" s="23"/>
      <c r="AO314" s="6">
        <f t="shared" si="9"/>
        <v>-0.77822222222222248</v>
      </c>
      <c r="AP314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476</v>
      </c>
      <c r="AQ314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-1164</v>
      </c>
    </row>
    <row r="315" spans="1:43" x14ac:dyDescent="0.25">
      <c r="A315" s="3">
        <v>314</v>
      </c>
      <c r="B315" s="4" t="s">
        <v>21</v>
      </c>
      <c r="C315" s="4" t="s">
        <v>22</v>
      </c>
      <c r="D315" s="4" t="s">
        <v>23</v>
      </c>
      <c r="E315" s="4" t="s">
        <v>28</v>
      </c>
      <c r="F315" s="4" t="s">
        <v>25</v>
      </c>
      <c r="G315" s="3" t="b">
        <v>0</v>
      </c>
      <c r="H315" s="3" t="b">
        <v>0</v>
      </c>
      <c r="I315" s="3" t="b">
        <v>0</v>
      </c>
      <c r="J315" s="3" t="b">
        <v>0</v>
      </c>
      <c r="K315" s="3" t="b">
        <v>0</v>
      </c>
      <c r="L315" s="3">
        <v>300</v>
      </c>
      <c r="M315" s="3">
        <v>2</v>
      </c>
      <c r="N315" s="3">
        <v>0</v>
      </c>
      <c r="O315" s="3">
        <v>2</v>
      </c>
      <c r="P315" s="3">
        <v>0</v>
      </c>
      <c r="Q315" s="3">
        <v>200</v>
      </c>
      <c r="R315" s="3">
        <v>0</v>
      </c>
      <c r="S315" s="3">
        <v>1</v>
      </c>
      <c r="T315" s="3">
        <v>0</v>
      </c>
      <c r="U315" s="3" t="b">
        <v>0</v>
      </c>
      <c r="V315" s="3">
        <v>251</v>
      </c>
      <c r="W315" s="4">
        <v>1406.93</v>
      </c>
      <c r="X315" s="4">
        <v>1810.76</v>
      </c>
      <c r="Y315" s="4">
        <v>227.79</v>
      </c>
      <c r="Z315" s="4">
        <v>215.74</v>
      </c>
      <c r="AA315" s="3">
        <v>19</v>
      </c>
      <c r="AB315" s="3">
        <v>-11</v>
      </c>
      <c r="AD315" s="6"/>
      <c r="AH315" s="23">
        <f>Modell_vol30_Hotelling_table[[#This Row],[base-market-price]]-Modell_vol30_Hotelling_table[[#This Row],[wage 1]]</f>
        <v>72.210000000000008</v>
      </c>
      <c r="AI315" s="23">
        <f>Modell_vol30_Hotelling_table[[#This Row],[travel-cost-M]]*(40+((20-Modell_vol30_Hotelling_table[[#This Row],[xcor 1]])-(Modell_vol30_Hotelling_table[[#This Row],[xcor 2]]+20))/3)</f>
        <v>74.666666666666671</v>
      </c>
      <c r="AJ315" s="23"/>
      <c r="AK315" s="6">
        <f t="shared" si="8"/>
        <v>-3.2901785714285703E-2</v>
      </c>
      <c r="AL315" s="23">
        <f>Modell_vol30_Hotelling_table[[#This Row],[base-market-price]]-Modell_vol30_Hotelling_table[[#This Row],[wage 2]]</f>
        <v>84.259999999999991</v>
      </c>
      <c r="AM315" s="23">
        <f>Modell_vol30_Hotelling_table[[#This Row],[travel-cost-M]]*(40-((20-Modell_vol30_Hotelling_table[[#This Row],[xcor 1]])-(Modell_vol30_Hotelling_table[[#This Row],[xcor 2]]+20))/3)</f>
        <v>85.333333333333329</v>
      </c>
      <c r="AN315" s="23"/>
      <c r="AO315" s="6">
        <f t="shared" si="9"/>
        <v>-1.2578125000000107E-2</v>
      </c>
      <c r="AP315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1305.4444444444443</v>
      </c>
      <c r="AQ315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430.77777777777806</v>
      </c>
    </row>
    <row r="316" spans="1:43" x14ac:dyDescent="0.25">
      <c r="A316" s="3">
        <v>315</v>
      </c>
      <c r="B316" s="4" t="s">
        <v>21</v>
      </c>
      <c r="C316" s="4" t="s">
        <v>22</v>
      </c>
      <c r="D316" s="4" t="s">
        <v>23</v>
      </c>
      <c r="E316" s="4" t="s">
        <v>28</v>
      </c>
      <c r="F316" s="4" t="s">
        <v>25</v>
      </c>
      <c r="G316" s="3" t="b">
        <v>0</v>
      </c>
      <c r="H316" s="3" t="b">
        <v>0</v>
      </c>
      <c r="I316" s="3" t="b">
        <v>0</v>
      </c>
      <c r="J316" s="3" t="b">
        <v>0</v>
      </c>
      <c r="K316" s="3" t="b">
        <v>0</v>
      </c>
      <c r="L316" s="3">
        <v>300</v>
      </c>
      <c r="M316" s="3">
        <v>2</v>
      </c>
      <c r="N316" s="3">
        <v>0</v>
      </c>
      <c r="O316" s="3">
        <v>2</v>
      </c>
      <c r="P316" s="3">
        <v>0</v>
      </c>
      <c r="Q316" s="3">
        <v>200</v>
      </c>
      <c r="R316" s="3">
        <v>0</v>
      </c>
      <c r="S316" s="3">
        <v>1</v>
      </c>
      <c r="T316" s="3">
        <v>0</v>
      </c>
      <c r="U316" s="3" t="b">
        <v>0</v>
      </c>
      <c r="V316" s="3">
        <v>2000</v>
      </c>
      <c r="W316" s="4">
        <v>503.74</v>
      </c>
      <c r="X316" s="4">
        <v>747.5</v>
      </c>
      <c r="Y316" s="4">
        <v>279.75</v>
      </c>
      <c r="Z316" s="4">
        <v>250.12</v>
      </c>
      <c r="AA316" s="3">
        <v>19</v>
      </c>
      <c r="AB316" s="3">
        <v>3</v>
      </c>
      <c r="AD316" s="6"/>
      <c r="AH316" s="23">
        <f>Modell_vol30_Hotelling_table[[#This Row],[base-market-price]]-Modell_vol30_Hotelling_table[[#This Row],[wage 1]]</f>
        <v>20.25</v>
      </c>
      <c r="AI316" s="23">
        <f>Modell_vol30_Hotelling_table[[#This Row],[travel-cost-M]]*(40+((20-Modell_vol30_Hotelling_table[[#This Row],[xcor 1]])-(Modell_vol30_Hotelling_table[[#This Row],[xcor 2]]+20))/3)</f>
        <v>65.333333333333329</v>
      </c>
      <c r="AJ316" s="23"/>
      <c r="AK316" s="6">
        <f t="shared" si="8"/>
        <v>-0.69005102040816324</v>
      </c>
      <c r="AL316" s="23">
        <f>Modell_vol30_Hotelling_table[[#This Row],[base-market-price]]-Modell_vol30_Hotelling_table[[#This Row],[wage 2]]</f>
        <v>49.879999999999995</v>
      </c>
      <c r="AM316" s="23">
        <f>Modell_vol30_Hotelling_table[[#This Row],[travel-cost-M]]*(40-((20-Modell_vol30_Hotelling_table[[#This Row],[xcor 1]])-(Modell_vol30_Hotelling_table[[#This Row],[xcor 2]]+20))/3)</f>
        <v>94.666666666666671</v>
      </c>
      <c r="AN316" s="23"/>
      <c r="AO316" s="6">
        <f t="shared" si="9"/>
        <v>-0.4730985915492959</v>
      </c>
      <c r="AP316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969.4444444444448</v>
      </c>
      <c r="AQ316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-1435.8888888888887</v>
      </c>
    </row>
    <row r="317" spans="1:43" x14ac:dyDescent="0.25">
      <c r="A317" s="3">
        <v>316</v>
      </c>
      <c r="B317" s="4" t="s">
        <v>21</v>
      </c>
      <c r="C317" s="4" t="s">
        <v>22</v>
      </c>
      <c r="D317" s="4" t="s">
        <v>23</v>
      </c>
      <c r="E317" s="4" t="s">
        <v>28</v>
      </c>
      <c r="F317" s="4" t="s">
        <v>25</v>
      </c>
      <c r="G317" s="3" t="b">
        <v>0</v>
      </c>
      <c r="H317" s="3" t="b">
        <v>0</v>
      </c>
      <c r="I317" s="3" t="b">
        <v>0</v>
      </c>
      <c r="J317" s="3" t="b">
        <v>0</v>
      </c>
      <c r="K317" s="3" t="b">
        <v>0</v>
      </c>
      <c r="L317" s="3">
        <v>300</v>
      </c>
      <c r="M317" s="3">
        <v>2</v>
      </c>
      <c r="N317" s="3">
        <v>0</v>
      </c>
      <c r="O317" s="3">
        <v>2</v>
      </c>
      <c r="P317" s="3">
        <v>0</v>
      </c>
      <c r="Q317" s="3">
        <v>200</v>
      </c>
      <c r="R317" s="3">
        <v>0</v>
      </c>
      <c r="S317" s="3">
        <v>1</v>
      </c>
      <c r="T317" s="3">
        <v>0</v>
      </c>
      <c r="U317" s="3" t="b">
        <v>0</v>
      </c>
      <c r="V317" s="3">
        <v>251</v>
      </c>
      <c r="W317" s="4">
        <v>1582.77</v>
      </c>
      <c r="X317" s="4">
        <v>1694.82</v>
      </c>
      <c r="Y317" s="4">
        <v>221.32</v>
      </c>
      <c r="Z317" s="4">
        <v>218.78</v>
      </c>
      <c r="AA317" s="3">
        <v>-20</v>
      </c>
      <c r="AB317" s="3">
        <v>18</v>
      </c>
      <c r="AD317" s="6"/>
      <c r="AH317" s="23">
        <f>Modell_vol30_Hotelling_table[[#This Row],[base-market-price]]-Modell_vol30_Hotelling_table[[#This Row],[wage 1]]</f>
        <v>78.680000000000007</v>
      </c>
      <c r="AI317" s="23">
        <f>Modell_vol30_Hotelling_table[[#This Row],[travel-cost-M]]*(40+((20-Modell_vol30_Hotelling_table[[#This Row],[xcor 1]])-(Modell_vol30_Hotelling_table[[#This Row],[xcor 2]]+20))/3)</f>
        <v>81.333333333333329</v>
      </c>
      <c r="AJ317" s="23"/>
      <c r="AK317" s="6">
        <f t="shared" si="8"/>
        <v>-3.2622950819672036E-2</v>
      </c>
      <c r="AL317" s="23">
        <f>Modell_vol30_Hotelling_table[[#This Row],[base-market-price]]-Modell_vol30_Hotelling_table[[#This Row],[wage 2]]</f>
        <v>81.22</v>
      </c>
      <c r="AM317" s="23">
        <f>Modell_vol30_Hotelling_table[[#This Row],[travel-cost-M]]*(40-((20-Modell_vol30_Hotelling_table[[#This Row],[xcor 1]])-(Modell_vol30_Hotelling_table[[#This Row],[xcor 2]]+20))/3)</f>
        <v>78.666666666666671</v>
      </c>
      <c r="AN317" s="23"/>
      <c r="AO317" s="6">
        <f t="shared" si="9"/>
        <v>3.2457627118644083E-2</v>
      </c>
      <c r="AP317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1408.1111111111113</v>
      </c>
      <c r="AQ317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1626.7777777777776</v>
      </c>
    </row>
    <row r="318" spans="1:43" x14ac:dyDescent="0.25">
      <c r="A318" s="3">
        <v>317</v>
      </c>
      <c r="B318" s="4" t="s">
        <v>21</v>
      </c>
      <c r="C318" s="4" t="s">
        <v>22</v>
      </c>
      <c r="D318" s="4" t="s">
        <v>23</v>
      </c>
      <c r="E318" s="4" t="s">
        <v>28</v>
      </c>
      <c r="F318" s="4" t="s">
        <v>25</v>
      </c>
      <c r="G318" s="3" t="b">
        <v>0</v>
      </c>
      <c r="H318" s="3" t="b">
        <v>0</v>
      </c>
      <c r="I318" s="3" t="b">
        <v>0</v>
      </c>
      <c r="J318" s="3" t="b">
        <v>0</v>
      </c>
      <c r="K318" s="3" t="b">
        <v>0</v>
      </c>
      <c r="L318" s="3">
        <v>300</v>
      </c>
      <c r="M318" s="3">
        <v>2</v>
      </c>
      <c r="N318" s="3">
        <v>0</v>
      </c>
      <c r="O318" s="3">
        <v>2</v>
      </c>
      <c r="P318" s="3">
        <v>0</v>
      </c>
      <c r="Q318" s="3">
        <v>200</v>
      </c>
      <c r="R318" s="3">
        <v>0</v>
      </c>
      <c r="S318" s="3">
        <v>1</v>
      </c>
      <c r="T318" s="3">
        <v>0</v>
      </c>
      <c r="U318" s="3" t="b">
        <v>0</v>
      </c>
      <c r="V318" s="3">
        <v>251</v>
      </c>
      <c r="W318" s="4">
        <v>1628.91</v>
      </c>
      <c r="X318" s="4">
        <v>1628.98</v>
      </c>
      <c r="Y318" s="4">
        <v>220.51</v>
      </c>
      <c r="Z318" s="4">
        <v>220.49</v>
      </c>
      <c r="AA318" s="3">
        <v>-16</v>
      </c>
      <c r="AB318" s="3">
        <v>16</v>
      </c>
      <c r="AD318" s="6"/>
      <c r="AH318" s="23">
        <f>Modell_vol30_Hotelling_table[[#This Row],[base-market-price]]-Modell_vol30_Hotelling_table[[#This Row],[wage 1]]</f>
        <v>79.490000000000009</v>
      </c>
      <c r="AI318" s="23">
        <f>Modell_vol30_Hotelling_table[[#This Row],[travel-cost-M]]*(40+((20-Modell_vol30_Hotelling_table[[#This Row],[xcor 1]])-(Modell_vol30_Hotelling_table[[#This Row],[xcor 2]]+20))/3)</f>
        <v>80</v>
      </c>
      <c r="AJ318" s="23"/>
      <c r="AK318" s="6">
        <f t="shared" si="8"/>
        <v>-6.3749999999999085E-3</v>
      </c>
      <c r="AL318" s="23">
        <f>Modell_vol30_Hotelling_table[[#This Row],[base-market-price]]-Modell_vol30_Hotelling_table[[#This Row],[wage 2]]</f>
        <v>79.509999999999991</v>
      </c>
      <c r="AM318" s="23">
        <f>Modell_vol30_Hotelling_table[[#This Row],[travel-cost-M]]*(40-((20-Modell_vol30_Hotelling_table[[#This Row],[xcor 1]])-(Modell_vol30_Hotelling_table[[#This Row],[xcor 2]]+20))/3)</f>
        <v>80</v>
      </c>
      <c r="AN318" s="23"/>
      <c r="AO318" s="6">
        <f t="shared" si="9"/>
        <v>-6.1250000000001581E-3</v>
      </c>
      <c r="AP318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1025</v>
      </c>
      <c r="AQ318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1025</v>
      </c>
    </row>
    <row r="319" spans="1:43" x14ac:dyDescent="0.25">
      <c r="A319" s="3">
        <v>318</v>
      </c>
      <c r="B319" s="4" t="s">
        <v>21</v>
      </c>
      <c r="C319" s="4" t="s">
        <v>22</v>
      </c>
      <c r="D319" s="4" t="s">
        <v>23</v>
      </c>
      <c r="E319" s="4" t="s">
        <v>28</v>
      </c>
      <c r="F319" s="4" t="s">
        <v>25</v>
      </c>
      <c r="G319" s="3" t="b">
        <v>0</v>
      </c>
      <c r="H319" s="3" t="b">
        <v>0</v>
      </c>
      <c r="I319" s="3" t="b">
        <v>0</v>
      </c>
      <c r="J319" s="3" t="b">
        <v>0</v>
      </c>
      <c r="K319" s="3" t="b">
        <v>0</v>
      </c>
      <c r="L319" s="3">
        <v>300</v>
      </c>
      <c r="M319" s="3">
        <v>2</v>
      </c>
      <c r="N319" s="3">
        <v>0</v>
      </c>
      <c r="O319" s="3">
        <v>2</v>
      </c>
      <c r="P319" s="3">
        <v>0</v>
      </c>
      <c r="Q319" s="3">
        <v>200</v>
      </c>
      <c r="R319" s="3">
        <v>0</v>
      </c>
      <c r="S319" s="3">
        <v>1</v>
      </c>
      <c r="T319" s="3">
        <v>0</v>
      </c>
      <c r="U319" s="3" t="b">
        <v>0</v>
      </c>
      <c r="V319" s="3">
        <v>251</v>
      </c>
      <c r="W319" s="4">
        <v>1612.49</v>
      </c>
      <c r="X319" s="4">
        <v>1600.06</v>
      </c>
      <c r="Y319" s="4">
        <v>222.05</v>
      </c>
      <c r="Z319" s="4">
        <v>221.15</v>
      </c>
      <c r="AA319" s="3">
        <v>-13</v>
      </c>
      <c r="AB319" s="3">
        <v>13</v>
      </c>
      <c r="AD319" s="6"/>
      <c r="AH319" s="23">
        <f>Modell_vol30_Hotelling_table[[#This Row],[base-market-price]]-Modell_vol30_Hotelling_table[[#This Row],[wage 1]]</f>
        <v>77.949999999999989</v>
      </c>
      <c r="AI319" s="23">
        <f>Modell_vol30_Hotelling_table[[#This Row],[travel-cost-M]]*(40+((20-Modell_vol30_Hotelling_table[[#This Row],[xcor 1]])-(Modell_vol30_Hotelling_table[[#This Row],[xcor 2]]+20))/3)</f>
        <v>80</v>
      </c>
      <c r="AJ319" s="23"/>
      <c r="AK319" s="6">
        <f t="shared" si="8"/>
        <v>-2.562500000000012E-2</v>
      </c>
      <c r="AL319" s="23">
        <f>Modell_vol30_Hotelling_table[[#This Row],[base-market-price]]-Modell_vol30_Hotelling_table[[#This Row],[wage 2]]</f>
        <v>78.849999999999994</v>
      </c>
      <c r="AM319" s="23">
        <f>Modell_vol30_Hotelling_table[[#This Row],[travel-cost-M]]*(40-((20-Modell_vol30_Hotelling_table[[#This Row],[xcor 1]])-(Modell_vol30_Hotelling_table[[#This Row],[xcor 2]]+20))/3)</f>
        <v>80</v>
      </c>
      <c r="AN319" s="23"/>
      <c r="AO319" s="6">
        <f t="shared" si="9"/>
        <v>-1.4375000000000027E-2</v>
      </c>
      <c r="AP319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533</v>
      </c>
      <c r="AQ319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533</v>
      </c>
    </row>
    <row r="320" spans="1:43" x14ac:dyDescent="0.25">
      <c r="A320" s="3">
        <v>319</v>
      </c>
      <c r="B320" s="4" t="s">
        <v>21</v>
      </c>
      <c r="C320" s="4" t="s">
        <v>22</v>
      </c>
      <c r="D320" s="4" t="s">
        <v>23</v>
      </c>
      <c r="E320" s="4" t="s">
        <v>28</v>
      </c>
      <c r="F320" s="4" t="s">
        <v>25</v>
      </c>
      <c r="G320" s="3" t="b">
        <v>0</v>
      </c>
      <c r="H320" s="3" t="b">
        <v>0</v>
      </c>
      <c r="I320" s="3" t="b">
        <v>0</v>
      </c>
      <c r="J320" s="3" t="b">
        <v>0</v>
      </c>
      <c r="K320" s="3" t="b">
        <v>0</v>
      </c>
      <c r="L320" s="3">
        <v>300</v>
      </c>
      <c r="M320" s="3">
        <v>2</v>
      </c>
      <c r="N320" s="3">
        <v>0</v>
      </c>
      <c r="O320" s="3">
        <v>2</v>
      </c>
      <c r="P320" s="3">
        <v>0</v>
      </c>
      <c r="Q320" s="3">
        <v>200</v>
      </c>
      <c r="R320" s="3">
        <v>0</v>
      </c>
      <c r="S320" s="3">
        <v>1</v>
      </c>
      <c r="T320" s="3">
        <v>0</v>
      </c>
      <c r="U320" s="3" t="b">
        <v>0</v>
      </c>
      <c r="V320" s="3">
        <v>2000</v>
      </c>
      <c r="W320" s="4">
        <v>613.26</v>
      </c>
      <c r="X320" s="4">
        <v>250.25</v>
      </c>
      <c r="Y320" s="4">
        <v>264.92</v>
      </c>
      <c r="Z320" s="4">
        <v>288.22000000000003</v>
      </c>
      <c r="AA320" s="3">
        <v>5</v>
      </c>
      <c r="AB320" s="3">
        <v>18</v>
      </c>
      <c r="AD320" s="6"/>
      <c r="AH320" s="23">
        <f>Modell_vol30_Hotelling_table[[#This Row],[base-market-price]]-Modell_vol30_Hotelling_table[[#This Row],[wage 1]]</f>
        <v>35.079999999999984</v>
      </c>
      <c r="AI320" s="23">
        <f>Modell_vol30_Hotelling_table[[#This Row],[travel-cost-M]]*(40+((20-Modell_vol30_Hotelling_table[[#This Row],[xcor 1]])-(Modell_vol30_Hotelling_table[[#This Row],[xcor 2]]+20))/3)</f>
        <v>64.666666666666671</v>
      </c>
      <c r="AJ320" s="23"/>
      <c r="AK320" s="6">
        <f t="shared" si="8"/>
        <v>-0.45752577319587662</v>
      </c>
      <c r="AL320" s="23">
        <f>Modell_vol30_Hotelling_table[[#This Row],[base-market-price]]-Modell_vol30_Hotelling_table[[#This Row],[wage 2]]</f>
        <v>11.779999999999973</v>
      </c>
      <c r="AM320" s="23">
        <f>Modell_vol30_Hotelling_table[[#This Row],[travel-cost-M]]*(40-((20-Modell_vol30_Hotelling_table[[#This Row],[xcor 1]])-(Modell_vol30_Hotelling_table[[#This Row],[xcor 2]]+20))/3)</f>
        <v>95.333333333333329</v>
      </c>
      <c r="AN320" s="23"/>
      <c r="AO320" s="6">
        <f t="shared" si="9"/>
        <v>-0.87643356643356674</v>
      </c>
      <c r="AP320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783.11111111111109</v>
      </c>
      <c r="AQ320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-1731.5555555555552</v>
      </c>
    </row>
    <row r="321" spans="1:43" x14ac:dyDescent="0.25">
      <c r="A321" s="3">
        <v>320</v>
      </c>
      <c r="B321" s="4" t="s">
        <v>21</v>
      </c>
      <c r="C321" s="4" t="s">
        <v>22</v>
      </c>
      <c r="D321" s="4" t="s">
        <v>23</v>
      </c>
      <c r="E321" s="4" t="s">
        <v>28</v>
      </c>
      <c r="F321" s="4" t="s">
        <v>25</v>
      </c>
      <c r="G321" s="3" t="b">
        <v>0</v>
      </c>
      <c r="H321" s="3" t="b">
        <v>0</v>
      </c>
      <c r="I321" s="3" t="b">
        <v>0</v>
      </c>
      <c r="J321" s="3" t="b">
        <v>0</v>
      </c>
      <c r="K321" s="3" t="b">
        <v>0</v>
      </c>
      <c r="L321" s="3">
        <v>300</v>
      </c>
      <c r="M321" s="3">
        <v>2</v>
      </c>
      <c r="N321" s="3">
        <v>0</v>
      </c>
      <c r="O321" s="3">
        <v>2</v>
      </c>
      <c r="P321" s="3">
        <v>0</v>
      </c>
      <c r="Q321" s="3">
        <v>200</v>
      </c>
      <c r="R321" s="3">
        <v>0</v>
      </c>
      <c r="S321" s="3">
        <v>1</v>
      </c>
      <c r="T321" s="3">
        <v>0</v>
      </c>
      <c r="U321" s="3" t="b">
        <v>0</v>
      </c>
      <c r="V321" s="3">
        <v>2000</v>
      </c>
      <c r="W321" s="4">
        <v>404.39</v>
      </c>
      <c r="X321" s="4">
        <v>141.74</v>
      </c>
      <c r="Y321" s="4">
        <v>278.72000000000003</v>
      </c>
      <c r="Z321" s="4">
        <v>292.41000000000003</v>
      </c>
      <c r="AA321" s="3">
        <v>9</v>
      </c>
      <c r="AB321" s="3">
        <v>17</v>
      </c>
      <c r="AD321" s="6"/>
      <c r="AH321" s="23">
        <f>Modell_vol30_Hotelling_table[[#This Row],[base-market-price]]-Modell_vol30_Hotelling_table[[#This Row],[wage 1]]</f>
        <v>21.279999999999973</v>
      </c>
      <c r="AI321" s="23">
        <f>Modell_vol30_Hotelling_table[[#This Row],[travel-cost-M]]*(40+((20-Modell_vol30_Hotelling_table[[#This Row],[xcor 1]])-(Modell_vol30_Hotelling_table[[#This Row],[xcor 2]]+20))/3)</f>
        <v>62.666666666666671</v>
      </c>
      <c r="AJ321" s="23"/>
      <c r="AK321" s="6">
        <f t="shared" si="8"/>
        <v>-0.66042553191489406</v>
      </c>
      <c r="AL321" s="23">
        <f>Modell_vol30_Hotelling_table[[#This Row],[base-market-price]]-Modell_vol30_Hotelling_table[[#This Row],[wage 2]]</f>
        <v>7.589999999999975</v>
      </c>
      <c r="AM321" s="23">
        <f>Modell_vol30_Hotelling_table[[#This Row],[travel-cost-M]]*(40-((20-Modell_vol30_Hotelling_table[[#This Row],[xcor 1]])-(Modell_vol30_Hotelling_table[[#This Row],[xcor 2]]+20))/3)</f>
        <v>97.333333333333329</v>
      </c>
      <c r="AN321" s="23"/>
      <c r="AO321" s="6">
        <f t="shared" si="9"/>
        <v>-0.92202054794520572</v>
      </c>
      <c r="AP321" s="52">
        <f>(41+(20+MIN(Modell_vol30_Hotelling_table[[#This Row],[xcor 1]:[xcor 2]])-(20-MAX(Modell_vol30_Hotelling_table[[#This Row],[xcor 1]:[xcor 2]])))/3)^2-4/3*41*(20+MIN(Modell_vol30_Hotelling_table[[#This Row],[xcor 1]:[xcor 2]])+2*(20-MAX(Modell_vol30_Hotelling_table[[#This Row],[xcor 1]:[xcor 2]])))</f>
        <v>553.44444444444412</v>
      </c>
      <c r="AQ321" s="52">
        <f>(41+(20-MAX(Modell_vol30_Hotelling_table[[#This Row],[xcor 1]:[xcor 2]])-(MIN(Modell_vol30_Hotelling_table[[#This Row],[xcor 1]:[xcor 2]])+20))/3)^2-4/3*41*(20-MAX(Modell_vol30_Hotelling_table[[#This Row],[xcor 1]:[xcor 2]])+2*(MIN(Modell_vol30_Hotelling_table[[#This Row],[xcor 1]:[xcor 2]])+20))</f>
        <v>-2289.2222222222217</v>
      </c>
    </row>
    <row r="323" spans="1:43" x14ac:dyDescent="0.25">
      <c r="A323" s="18" t="s">
        <v>0</v>
      </c>
      <c r="B323" s="12" t="s">
        <v>1</v>
      </c>
      <c r="C323" s="12" t="s">
        <v>2</v>
      </c>
      <c r="D323" s="12" t="s">
        <v>3</v>
      </c>
      <c r="E323" s="12" t="s">
        <v>4</v>
      </c>
      <c r="F323" s="12" t="s">
        <v>5</v>
      </c>
      <c r="G323" s="12" t="s">
        <v>6</v>
      </c>
      <c r="H323" s="12" t="s">
        <v>7</v>
      </c>
      <c r="I323" s="12" t="s">
        <v>8</v>
      </c>
      <c r="J323" s="12" t="s">
        <v>9</v>
      </c>
      <c r="K323" s="12" t="s">
        <v>74</v>
      </c>
      <c r="L323" s="12" t="s">
        <v>10</v>
      </c>
      <c r="M323" s="12" t="s">
        <v>11</v>
      </c>
      <c r="N323" s="12" t="s">
        <v>12</v>
      </c>
      <c r="O323" s="12" t="s">
        <v>13</v>
      </c>
      <c r="P323" s="12" t="s">
        <v>14</v>
      </c>
      <c r="Q323" s="12" t="s">
        <v>15</v>
      </c>
      <c r="R323" s="12" t="s">
        <v>16</v>
      </c>
      <c r="S323" s="12" t="s">
        <v>17</v>
      </c>
      <c r="T323" s="12" t="s">
        <v>18</v>
      </c>
      <c r="U323" s="12" t="s">
        <v>19</v>
      </c>
      <c r="V323" s="12" t="s">
        <v>20</v>
      </c>
      <c r="W323" s="12" t="s">
        <v>99</v>
      </c>
      <c r="X323" s="12" t="s">
        <v>100</v>
      </c>
      <c r="Y323" s="12" t="s">
        <v>101</v>
      </c>
      <c r="Z323" s="12" t="s">
        <v>102</v>
      </c>
      <c r="AA323" s="12" t="s">
        <v>103</v>
      </c>
      <c r="AB323" s="19" t="s">
        <v>104</v>
      </c>
      <c r="AD323" t="s">
        <v>75</v>
      </c>
      <c r="AF323" t="s">
        <v>76</v>
      </c>
      <c r="AH323" t="s">
        <v>77</v>
      </c>
      <c r="AJ323" t="s">
        <v>78</v>
      </c>
    </row>
    <row r="324" spans="1:43" x14ac:dyDescent="0.25">
      <c r="A324" s="24">
        <v>1</v>
      </c>
      <c r="B324" s="25" t="s">
        <v>21</v>
      </c>
      <c r="C324" s="25" t="s">
        <v>22</v>
      </c>
      <c r="D324" s="25" t="s">
        <v>23</v>
      </c>
      <c r="E324" s="25" t="s">
        <v>42</v>
      </c>
      <c r="F324" s="25" t="s">
        <v>25</v>
      </c>
      <c r="G324" s="26" t="b">
        <v>0</v>
      </c>
      <c r="H324" s="26" t="b">
        <v>0</v>
      </c>
      <c r="I324" s="26" t="b">
        <v>0</v>
      </c>
      <c r="J324" s="26" t="b">
        <v>0</v>
      </c>
      <c r="K324" s="26" t="b">
        <v>0</v>
      </c>
      <c r="L324" s="26">
        <v>150</v>
      </c>
      <c r="M324" s="26">
        <v>2</v>
      </c>
      <c r="N324" s="26">
        <v>0</v>
      </c>
      <c r="O324" s="26">
        <v>1</v>
      </c>
      <c r="P324" s="26">
        <v>0</v>
      </c>
      <c r="Q324" s="26">
        <v>100</v>
      </c>
      <c r="R324" s="26">
        <v>0</v>
      </c>
      <c r="S324" s="26">
        <v>1</v>
      </c>
      <c r="T324" s="26">
        <v>0</v>
      </c>
      <c r="U324" s="26" t="b">
        <v>0</v>
      </c>
      <c r="V324" s="24">
        <v>251</v>
      </c>
      <c r="W324" s="25">
        <v>864.36</v>
      </c>
      <c r="X324" s="25">
        <v>857.64</v>
      </c>
      <c r="Y324" s="25">
        <v>108</v>
      </c>
      <c r="Z324" s="25">
        <v>108</v>
      </c>
      <c r="AA324" s="25">
        <v>-20</v>
      </c>
      <c r="AB324" s="26">
        <v>20</v>
      </c>
      <c r="AD324" s="6" cm="1">
        <f t="array" ref="AD324:AD333">W324:W333/AE324-1</f>
        <v>9.1262201664130682E-3</v>
      </c>
      <c r="AE324">
        <f>AVERAGE(W324:W333)</f>
        <v>856.54300000000001</v>
      </c>
      <c r="AF324" s="6">
        <f t="array" ref="AF324:AF333">X324:X333/AG324-1</f>
        <v>5.2546014391254836E-3</v>
      </c>
      <c r="AG324">
        <f t="shared" ref="AG324" si="10">AVERAGE(X324:X333)</f>
        <v>853.15699999999993</v>
      </c>
      <c r="AH324" s="6">
        <f t="array" ref="AH324:AH333">Y324:Y333/AI324-1</f>
        <v>-2.7700831024930483E-3</v>
      </c>
      <c r="AI324">
        <f>AVERAGE(Y324:Y333)</f>
        <v>108.3</v>
      </c>
      <c r="AJ324" s="6">
        <f t="array" ref="AJ324:AJ333">Z324:Z333/AK324-1</f>
        <v>-2.7700831024930483E-3</v>
      </c>
      <c r="AK324">
        <f>AVERAGE(Z324:Z333)</f>
        <v>108.3</v>
      </c>
    </row>
    <row r="325" spans="1:43" x14ac:dyDescent="0.25">
      <c r="A325" s="24">
        <v>2</v>
      </c>
      <c r="B325" s="25" t="s">
        <v>21</v>
      </c>
      <c r="C325" s="25" t="s">
        <v>22</v>
      </c>
      <c r="D325" s="25" t="s">
        <v>23</v>
      </c>
      <c r="E325" s="25" t="s">
        <v>42</v>
      </c>
      <c r="F325" s="25" t="s">
        <v>25</v>
      </c>
      <c r="G325" s="26" t="b">
        <v>0</v>
      </c>
      <c r="H325" s="26" t="b">
        <v>0</v>
      </c>
      <c r="I325" s="26" t="b">
        <v>0</v>
      </c>
      <c r="J325" s="26" t="b">
        <v>0</v>
      </c>
      <c r="K325" s="26" t="b">
        <v>0</v>
      </c>
      <c r="L325" s="26">
        <v>150</v>
      </c>
      <c r="M325" s="26">
        <v>2</v>
      </c>
      <c r="N325" s="26">
        <v>0</v>
      </c>
      <c r="O325" s="26">
        <v>1</v>
      </c>
      <c r="P325" s="26">
        <v>0</v>
      </c>
      <c r="Q325" s="26">
        <v>100</v>
      </c>
      <c r="R325" s="26">
        <v>0</v>
      </c>
      <c r="S325" s="26">
        <v>1</v>
      </c>
      <c r="T325" s="26">
        <v>0</v>
      </c>
      <c r="U325" s="26" t="b">
        <v>0</v>
      </c>
      <c r="V325" s="24">
        <v>251</v>
      </c>
      <c r="W325" s="25">
        <v>863.1</v>
      </c>
      <c r="X325" s="25">
        <v>858.9</v>
      </c>
      <c r="Y325" s="25">
        <v>108</v>
      </c>
      <c r="Z325" s="25">
        <v>108</v>
      </c>
      <c r="AA325" s="25">
        <v>-20</v>
      </c>
      <c r="AB325" s="26">
        <v>20</v>
      </c>
      <c r="AD325" s="6">
        <v>7.6551906909518852E-3</v>
      </c>
      <c r="AF325" s="6">
        <v>6.7314691199862331E-3</v>
      </c>
      <c r="AH325" s="6">
        <v>-2.7700831024930483E-3</v>
      </c>
      <c r="AJ325" s="6">
        <v>-2.7700831024930483E-3</v>
      </c>
    </row>
    <row r="326" spans="1:43" x14ac:dyDescent="0.25">
      <c r="A326" s="24">
        <v>3</v>
      </c>
      <c r="B326" s="25" t="s">
        <v>21</v>
      </c>
      <c r="C326" s="25" t="s">
        <v>22</v>
      </c>
      <c r="D326" s="25" t="s">
        <v>23</v>
      </c>
      <c r="E326" s="25" t="s">
        <v>42</v>
      </c>
      <c r="F326" s="25" t="s">
        <v>25</v>
      </c>
      <c r="G326" s="26" t="b">
        <v>0</v>
      </c>
      <c r="H326" s="26" t="b">
        <v>0</v>
      </c>
      <c r="I326" s="26" t="b">
        <v>0</v>
      </c>
      <c r="J326" s="26" t="b">
        <v>0</v>
      </c>
      <c r="K326" s="26" t="b">
        <v>0</v>
      </c>
      <c r="L326" s="26">
        <v>150</v>
      </c>
      <c r="M326" s="26">
        <v>2</v>
      </c>
      <c r="N326" s="26">
        <v>0</v>
      </c>
      <c r="O326" s="26">
        <v>1</v>
      </c>
      <c r="P326" s="26">
        <v>0</v>
      </c>
      <c r="Q326" s="26">
        <v>100</v>
      </c>
      <c r="R326" s="26">
        <v>0</v>
      </c>
      <c r="S326" s="26">
        <v>1</v>
      </c>
      <c r="T326" s="26">
        <v>0</v>
      </c>
      <c r="U326" s="26" t="b">
        <v>0</v>
      </c>
      <c r="V326" s="24">
        <v>251</v>
      </c>
      <c r="W326" s="25">
        <v>863.52</v>
      </c>
      <c r="X326" s="25">
        <v>858.48</v>
      </c>
      <c r="Y326" s="25">
        <v>108</v>
      </c>
      <c r="Z326" s="25">
        <v>108</v>
      </c>
      <c r="AA326" s="25">
        <v>-20</v>
      </c>
      <c r="AB326" s="26">
        <v>20</v>
      </c>
      <c r="AD326" s="6">
        <v>8.1455338494389462E-3</v>
      </c>
      <c r="AF326" s="6">
        <v>6.239179893032798E-3</v>
      </c>
      <c r="AH326" s="6">
        <v>-2.7700831024930483E-3</v>
      </c>
      <c r="AJ326" s="6">
        <v>-2.7700831024930483E-3</v>
      </c>
    </row>
    <row r="327" spans="1:43" x14ac:dyDescent="0.25">
      <c r="A327" s="24">
        <v>4</v>
      </c>
      <c r="B327" s="25" t="s">
        <v>21</v>
      </c>
      <c r="C327" s="25" t="s">
        <v>22</v>
      </c>
      <c r="D327" s="25" t="s">
        <v>23</v>
      </c>
      <c r="E327" s="25" t="s">
        <v>42</v>
      </c>
      <c r="F327" s="25" t="s">
        <v>25</v>
      </c>
      <c r="G327" s="26" t="b">
        <v>0</v>
      </c>
      <c r="H327" s="26" t="b">
        <v>0</v>
      </c>
      <c r="I327" s="26" t="b">
        <v>0</v>
      </c>
      <c r="J327" s="26" t="b">
        <v>0</v>
      </c>
      <c r="K327" s="26" t="b">
        <v>0</v>
      </c>
      <c r="L327" s="26">
        <v>150</v>
      </c>
      <c r="M327" s="26">
        <v>2</v>
      </c>
      <c r="N327" s="26">
        <v>0</v>
      </c>
      <c r="O327" s="26">
        <v>1</v>
      </c>
      <c r="P327" s="26">
        <v>0</v>
      </c>
      <c r="Q327" s="26">
        <v>100</v>
      </c>
      <c r="R327" s="26">
        <v>0</v>
      </c>
      <c r="S327" s="26">
        <v>1</v>
      </c>
      <c r="T327" s="26">
        <v>0</v>
      </c>
      <c r="U327" s="26" t="b">
        <v>0</v>
      </c>
      <c r="V327" s="24">
        <v>251</v>
      </c>
      <c r="W327" s="25">
        <v>859.74</v>
      </c>
      <c r="X327" s="25">
        <v>862.26</v>
      </c>
      <c r="Y327" s="25">
        <v>108</v>
      </c>
      <c r="Z327" s="25">
        <v>108</v>
      </c>
      <c r="AA327" s="25">
        <v>-20</v>
      </c>
      <c r="AB327" s="26">
        <v>20</v>
      </c>
      <c r="AD327" s="6">
        <v>3.7324454230551751E-3</v>
      </c>
      <c r="AF327" s="6">
        <v>1.0669782935614602E-2</v>
      </c>
      <c r="AH327" s="6">
        <v>-2.7700831024930483E-3</v>
      </c>
      <c r="AJ327" s="6">
        <v>-2.7700831024930483E-3</v>
      </c>
    </row>
    <row r="328" spans="1:43" x14ac:dyDescent="0.25">
      <c r="A328" s="24">
        <v>5</v>
      </c>
      <c r="B328" s="25" t="s">
        <v>21</v>
      </c>
      <c r="C328" s="25" t="s">
        <v>22</v>
      </c>
      <c r="D328" s="25" t="s">
        <v>23</v>
      </c>
      <c r="E328" s="25" t="s">
        <v>42</v>
      </c>
      <c r="F328" s="25" t="s">
        <v>25</v>
      </c>
      <c r="G328" s="26" t="b">
        <v>0</v>
      </c>
      <c r="H328" s="26" t="b">
        <v>0</v>
      </c>
      <c r="I328" s="26" t="b">
        <v>0</v>
      </c>
      <c r="J328" s="26" t="b">
        <v>0</v>
      </c>
      <c r="K328" s="26" t="b">
        <v>0</v>
      </c>
      <c r="L328" s="26">
        <v>150</v>
      </c>
      <c r="M328" s="26">
        <v>2</v>
      </c>
      <c r="N328" s="26">
        <v>0</v>
      </c>
      <c r="O328" s="26">
        <v>1</v>
      </c>
      <c r="P328" s="26">
        <v>0</v>
      </c>
      <c r="Q328" s="26">
        <v>100</v>
      </c>
      <c r="R328" s="26">
        <v>0</v>
      </c>
      <c r="S328" s="26">
        <v>1</v>
      </c>
      <c r="T328" s="26">
        <v>0</v>
      </c>
      <c r="U328" s="26" t="b">
        <v>0</v>
      </c>
      <c r="V328" s="24">
        <v>251</v>
      </c>
      <c r="W328" s="25">
        <v>861.84</v>
      </c>
      <c r="X328" s="25">
        <v>860.16</v>
      </c>
      <c r="Y328" s="25">
        <v>108</v>
      </c>
      <c r="Z328" s="25">
        <v>108</v>
      </c>
      <c r="AA328" s="25">
        <v>-20</v>
      </c>
      <c r="AB328" s="26">
        <v>20</v>
      </c>
      <c r="AD328" s="6">
        <v>6.1841612154907022E-3</v>
      </c>
      <c r="AF328" s="6">
        <v>8.2083368008467605E-3</v>
      </c>
      <c r="AH328" s="6">
        <v>-2.7700831024930483E-3</v>
      </c>
      <c r="AJ328" s="6">
        <v>-2.7700831024930483E-3</v>
      </c>
    </row>
    <row r="329" spans="1:43" x14ac:dyDescent="0.25">
      <c r="A329" s="24">
        <v>6</v>
      </c>
      <c r="B329" s="25" t="s">
        <v>21</v>
      </c>
      <c r="C329" s="25" t="s">
        <v>22</v>
      </c>
      <c r="D329" s="25" t="s">
        <v>23</v>
      </c>
      <c r="E329" s="25" t="s">
        <v>42</v>
      </c>
      <c r="F329" s="25" t="s">
        <v>25</v>
      </c>
      <c r="G329" s="26" t="b">
        <v>0</v>
      </c>
      <c r="H329" s="26" t="b">
        <v>0</v>
      </c>
      <c r="I329" s="26" t="b">
        <v>0</v>
      </c>
      <c r="J329" s="26" t="b">
        <v>0</v>
      </c>
      <c r="K329" s="26" t="b">
        <v>0</v>
      </c>
      <c r="L329" s="26">
        <v>150</v>
      </c>
      <c r="M329" s="26">
        <v>2</v>
      </c>
      <c r="N329" s="26">
        <v>0</v>
      </c>
      <c r="O329" s="26">
        <v>1</v>
      </c>
      <c r="P329" s="26">
        <v>0</v>
      </c>
      <c r="Q329" s="26">
        <v>100</v>
      </c>
      <c r="R329" s="26">
        <v>0</v>
      </c>
      <c r="S329" s="26">
        <v>1</v>
      </c>
      <c r="T329" s="26">
        <v>0</v>
      </c>
      <c r="U329" s="26" t="b">
        <v>0</v>
      </c>
      <c r="V329" s="24">
        <v>251</v>
      </c>
      <c r="W329" s="25">
        <v>862.26</v>
      </c>
      <c r="X329" s="25">
        <v>859.74</v>
      </c>
      <c r="Y329" s="25">
        <v>108</v>
      </c>
      <c r="Z329" s="25">
        <v>108</v>
      </c>
      <c r="AA329" s="25">
        <v>-20</v>
      </c>
      <c r="AB329" s="26">
        <v>20</v>
      </c>
      <c r="AD329" s="6">
        <v>6.6745043739777632E-3</v>
      </c>
      <c r="AF329" s="6">
        <v>7.7160475738933254E-3</v>
      </c>
      <c r="AH329" s="6">
        <v>-2.7700831024930483E-3</v>
      </c>
      <c r="AJ329" s="6">
        <v>-2.7700831024930483E-3</v>
      </c>
    </row>
    <row r="330" spans="1:43" x14ac:dyDescent="0.25">
      <c r="A330" s="24">
        <v>7</v>
      </c>
      <c r="B330" s="25" t="s">
        <v>21</v>
      </c>
      <c r="C330" s="25" t="s">
        <v>22</v>
      </c>
      <c r="D330" s="25" t="s">
        <v>23</v>
      </c>
      <c r="E330" s="25" t="s">
        <v>42</v>
      </c>
      <c r="F330" s="25" t="s">
        <v>25</v>
      </c>
      <c r="G330" s="26" t="b">
        <v>0</v>
      </c>
      <c r="H330" s="26" t="b">
        <v>0</v>
      </c>
      <c r="I330" s="26" t="b">
        <v>0</v>
      </c>
      <c r="J330" s="26" t="b">
        <v>0</v>
      </c>
      <c r="K330" s="26" t="b">
        <v>0</v>
      </c>
      <c r="L330" s="26">
        <v>150</v>
      </c>
      <c r="M330" s="26">
        <v>2</v>
      </c>
      <c r="N330" s="26">
        <v>0</v>
      </c>
      <c r="O330" s="26">
        <v>1</v>
      </c>
      <c r="P330" s="26">
        <v>0</v>
      </c>
      <c r="Q330" s="26">
        <v>100</v>
      </c>
      <c r="R330" s="26">
        <v>0</v>
      </c>
      <c r="S330" s="26">
        <v>1</v>
      </c>
      <c r="T330" s="26">
        <v>0</v>
      </c>
      <c r="U330" s="26" t="b">
        <v>0</v>
      </c>
      <c r="V330" s="24">
        <v>251</v>
      </c>
      <c r="W330" s="25">
        <v>865.2</v>
      </c>
      <c r="X330" s="25">
        <v>856.8</v>
      </c>
      <c r="Y330" s="25">
        <v>108</v>
      </c>
      <c r="Z330" s="25">
        <v>108</v>
      </c>
      <c r="AA330" s="25">
        <v>-20</v>
      </c>
      <c r="AB330" s="26">
        <v>20</v>
      </c>
      <c r="AD330" s="6">
        <v>1.0106906483387412E-2</v>
      </c>
      <c r="AF330" s="6">
        <v>4.2700229852183913E-3</v>
      </c>
      <c r="AH330" s="6">
        <v>-2.7700831024930483E-3</v>
      </c>
      <c r="AJ330" s="6">
        <v>-2.7700831024930483E-3</v>
      </c>
    </row>
    <row r="331" spans="1:43" x14ac:dyDescent="0.25">
      <c r="A331" s="24">
        <v>8</v>
      </c>
      <c r="B331" s="25" t="s">
        <v>21</v>
      </c>
      <c r="C331" s="25" t="s">
        <v>22</v>
      </c>
      <c r="D331" s="25" t="s">
        <v>23</v>
      </c>
      <c r="E331" s="25" t="s">
        <v>42</v>
      </c>
      <c r="F331" s="25" t="s">
        <v>25</v>
      </c>
      <c r="G331" s="26" t="b">
        <v>0</v>
      </c>
      <c r="H331" s="26" t="b">
        <v>0</v>
      </c>
      <c r="I331" s="26" t="b">
        <v>0</v>
      </c>
      <c r="J331" s="26" t="b">
        <v>0</v>
      </c>
      <c r="K331" s="26" t="b">
        <v>0</v>
      </c>
      <c r="L331" s="26">
        <v>150</v>
      </c>
      <c r="M331" s="26">
        <v>2</v>
      </c>
      <c r="N331" s="26">
        <v>0</v>
      </c>
      <c r="O331" s="26">
        <v>1</v>
      </c>
      <c r="P331" s="26">
        <v>0</v>
      </c>
      <c r="Q331" s="26">
        <v>100</v>
      </c>
      <c r="R331" s="26">
        <v>0</v>
      </c>
      <c r="S331" s="26">
        <v>1</v>
      </c>
      <c r="T331" s="26">
        <v>0</v>
      </c>
      <c r="U331" s="26" t="b">
        <v>0</v>
      </c>
      <c r="V331" s="24">
        <v>251</v>
      </c>
      <c r="W331" s="25">
        <v>843.37</v>
      </c>
      <c r="X331" s="25">
        <v>837.63</v>
      </c>
      <c r="Y331" s="25">
        <v>109</v>
      </c>
      <c r="Z331" s="25">
        <v>109</v>
      </c>
      <c r="AA331" s="25">
        <v>-20</v>
      </c>
      <c r="AB331" s="26">
        <v>20</v>
      </c>
      <c r="AD331" s="6">
        <v>-1.5379262920834136E-2</v>
      </c>
      <c r="AF331" s="6">
        <v>-1.8199463873589394E-2</v>
      </c>
      <c r="AH331" s="6">
        <v>6.4635272391504461E-3</v>
      </c>
      <c r="AJ331" s="6">
        <v>6.4635272391504461E-3</v>
      </c>
    </row>
    <row r="332" spans="1:43" x14ac:dyDescent="0.25">
      <c r="A332" s="24">
        <v>9</v>
      </c>
      <c r="B332" s="25" t="s">
        <v>21</v>
      </c>
      <c r="C332" s="25" t="s">
        <v>22</v>
      </c>
      <c r="D332" s="25" t="s">
        <v>23</v>
      </c>
      <c r="E332" s="25" t="s">
        <v>42</v>
      </c>
      <c r="F332" s="25" t="s">
        <v>25</v>
      </c>
      <c r="G332" s="26" t="b">
        <v>0</v>
      </c>
      <c r="H332" s="26" t="b">
        <v>0</v>
      </c>
      <c r="I332" s="26" t="b">
        <v>0</v>
      </c>
      <c r="J332" s="26" t="b">
        <v>0</v>
      </c>
      <c r="K332" s="26" t="b">
        <v>0</v>
      </c>
      <c r="L332" s="26">
        <v>150</v>
      </c>
      <c r="M332" s="26">
        <v>2</v>
      </c>
      <c r="N332" s="26">
        <v>0</v>
      </c>
      <c r="O332" s="26">
        <v>1</v>
      </c>
      <c r="P332" s="26">
        <v>0</v>
      </c>
      <c r="Q332" s="26">
        <v>100</v>
      </c>
      <c r="R332" s="26">
        <v>0</v>
      </c>
      <c r="S332" s="26">
        <v>1</v>
      </c>
      <c r="T332" s="26">
        <v>0</v>
      </c>
      <c r="U332" s="26" t="b">
        <v>0</v>
      </c>
      <c r="V332" s="24">
        <v>251</v>
      </c>
      <c r="W332" s="25">
        <v>866.04</v>
      </c>
      <c r="X332" s="25">
        <v>855.96</v>
      </c>
      <c r="Y332" s="25">
        <v>108</v>
      </c>
      <c r="Z332" s="25">
        <v>108</v>
      </c>
      <c r="AA332" s="25">
        <v>-20</v>
      </c>
      <c r="AB332" s="26">
        <v>20</v>
      </c>
      <c r="AD332" s="6">
        <v>1.1087592800361312E-2</v>
      </c>
      <c r="AF332" s="6">
        <v>3.285444531311521E-3</v>
      </c>
      <c r="AH332" s="6">
        <v>-2.7700831024930483E-3</v>
      </c>
      <c r="AJ332" s="6">
        <v>-2.7700831024930483E-3</v>
      </c>
    </row>
    <row r="333" spans="1:43" x14ac:dyDescent="0.25">
      <c r="A333" s="24">
        <v>10</v>
      </c>
      <c r="B333" s="25" t="s">
        <v>21</v>
      </c>
      <c r="C333" s="25" t="s">
        <v>22</v>
      </c>
      <c r="D333" s="25" t="s">
        <v>23</v>
      </c>
      <c r="E333" s="25" t="s">
        <v>42</v>
      </c>
      <c r="F333" s="25" t="s">
        <v>25</v>
      </c>
      <c r="G333" s="26" t="b">
        <v>0</v>
      </c>
      <c r="H333" s="26" t="b">
        <v>0</v>
      </c>
      <c r="I333" s="26" t="b">
        <v>0</v>
      </c>
      <c r="J333" s="26" t="b">
        <v>0</v>
      </c>
      <c r="K333" s="26" t="b">
        <v>0</v>
      </c>
      <c r="L333" s="26">
        <v>150</v>
      </c>
      <c r="M333" s="26">
        <v>2</v>
      </c>
      <c r="N333" s="26">
        <v>0</v>
      </c>
      <c r="O333" s="26">
        <v>1</v>
      </c>
      <c r="P333" s="26">
        <v>0</v>
      </c>
      <c r="Q333" s="26">
        <v>100</v>
      </c>
      <c r="R333" s="26">
        <v>0</v>
      </c>
      <c r="S333" s="26">
        <v>1</v>
      </c>
      <c r="T333" s="26">
        <v>0</v>
      </c>
      <c r="U333" s="26" t="b">
        <v>0</v>
      </c>
      <c r="V333" s="24">
        <v>251</v>
      </c>
      <c r="W333" s="25">
        <v>816</v>
      </c>
      <c r="X333" s="25">
        <v>824</v>
      </c>
      <c r="Y333" s="25">
        <v>110</v>
      </c>
      <c r="Z333" s="25">
        <v>110</v>
      </c>
      <c r="AA333" s="25">
        <v>-20</v>
      </c>
      <c r="AB333" s="26">
        <v>20</v>
      </c>
      <c r="AD333" s="6">
        <v>-4.733329208224224E-2</v>
      </c>
      <c r="AF333" s="6">
        <v>-3.4175421405438722E-2</v>
      </c>
      <c r="AH333" s="6">
        <v>1.5697137580794163E-2</v>
      </c>
      <c r="AJ333" s="6">
        <v>1.5697137580794163E-2</v>
      </c>
    </row>
    <row r="334" spans="1:43" x14ac:dyDescent="0.25">
      <c r="A334" s="27">
        <v>11</v>
      </c>
      <c r="B334" s="28" t="s">
        <v>21</v>
      </c>
      <c r="C334" s="28" t="s">
        <v>22</v>
      </c>
      <c r="D334" s="28" t="s">
        <v>23</v>
      </c>
      <c r="E334" s="28" t="s">
        <v>44</v>
      </c>
      <c r="F334" s="28" t="s">
        <v>25</v>
      </c>
      <c r="G334" s="29" t="b">
        <v>0</v>
      </c>
      <c r="H334" s="29" t="b">
        <v>0</v>
      </c>
      <c r="I334" s="29" t="b">
        <v>0</v>
      </c>
      <c r="J334" s="29" t="b">
        <v>0</v>
      </c>
      <c r="K334" s="29" t="b">
        <v>0</v>
      </c>
      <c r="L334" s="29">
        <v>150</v>
      </c>
      <c r="M334" s="29">
        <v>2</v>
      </c>
      <c r="N334" s="29">
        <v>0</v>
      </c>
      <c r="O334" s="29">
        <v>1</v>
      </c>
      <c r="P334" s="29">
        <v>0</v>
      </c>
      <c r="Q334" s="29">
        <v>100</v>
      </c>
      <c r="R334" s="29">
        <v>0</v>
      </c>
      <c r="S334" s="29">
        <v>1</v>
      </c>
      <c r="T334" s="29">
        <v>0</v>
      </c>
      <c r="U334" s="29" t="b">
        <v>0</v>
      </c>
      <c r="V334" s="27">
        <v>251</v>
      </c>
      <c r="W334" s="28">
        <v>761.67</v>
      </c>
      <c r="X334" s="28">
        <v>901.74</v>
      </c>
      <c r="Y334" s="28">
        <v>111</v>
      </c>
      <c r="Z334" s="28">
        <v>108</v>
      </c>
      <c r="AA334" s="28">
        <v>-20</v>
      </c>
      <c r="AB334" s="29">
        <v>15</v>
      </c>
      <c r="AD334" s="6" cm="1">
        <f t="array" ref="AD334:AD343">W334:W343/AE334-1</f>
        <v>-2.1702692253845912E-2</v>
      </c>
      <c r="AE334">
        <f>AVERAGE(W334:W343)</f>
        <v>778.56700000000001</v>
      </c>
      <c r="AF334" s="6">
        <f t="array" ref="AF334:AF343">X334:X343/AG334-1</f>
        <v>-2.1755403051007205E-2</v>
      </c>
      <c r="AG334">
        <f t="shared" ref="AG334" si="11">AVERAGE(X334:X343)</f>
        <v>921.7940000000001</v>
      </c>
      <c r="AH334" s="6">
        <f t="array" ref="AH334:AH343">Y334:Y343/AI334-1</f>
        <v>8.1743869209809361E-3</v>
      </c>
      <c r="AI334">
        <f>AVERAGE(Y334:Y343)</f>
        <v>110.1</v>
      </c>
      <c r="AJ334" s="6">
        <f t="array" ref="AJ334:AJ343">Z334:Z343/AK334-1</f>
        <v>8.4033613445377853E-3</v>
      </c>
      <c r="AK334">
        <f>AVERAGE(Z334:Z343)</f>
        <v>107.1</v>
      </c>
    </row>
    <row r="335" spans="1:43" x14ac:dyDescent="0.25">
      <c r="A335" s="27">
        <v>12</v>
      </c>
      <c r="B335" s="28" t="s">
        <v>21</v>
      </c>
      <c r="C335" s="28" t="s">
        <v>22</v>
      </c>
      <c r="D335" s="28" t="s">
        <v>23</v>
      </c>
      <c r="E335" s="28" t="s">
        <v>44</v>
      </c>
      <c r="F335" s="28" t="s">
        <v>25</v>
      </c>
      <c r="G335" s="29" t="b">
        <v>0</v>
      </c>
      <c r="H335" s="29" t="b">
        <v>0</v>
      </c>
      <c r="I335" s="29" t="b">
        <v>0</v>
      </c>
      <c r="J335" s="29" t="b">
        <v>0</v>
      </c>
      <c r="K335" s="29" t="b">
        <v>0</v>
      </c>
      <c r="L335" s="29">
        <v>150</v>
      </c>
      <c r="M335" s="29">
        <v>2</v>
      </c>
      <c r="N335" s="29">
        <v>0</v>
      </c>
      <c r="O335" s="29">
        <v>1</v>
      </c>
      <c r="P335" s="29">
        <v>0</v>
      </c>
      <c r="Q335" s="29">
        <v>100</v>
      </c>
      <c r="R335" s="29">
        <v>0</v>
      </c>
      <c r="S335" s="29">
        <v>1</v>
      </c>
      <c r="T335" s="29">
        <v>0</v>
      </c>
      <c r="U335" s="29" t="b">
        <v>0</v>
      </c>
      <c r="V335" s="27">
        <v>251</v>
      </c>
      <c r="W335" s="28">
        <v>781.2</v>
      </c>
      <c r="X335" s="28">
        <v>923.21</v>
      </c>
      <c r="Y335" s="28">
        <v>110</v>
      </c>
      <c r="Z335" s="28">
        <v>107</v>
      </c>
      <c r="AA335" s="28">
        <v>-20</v>
      </c>
      <c r="AB335" s="29">
        <v>15</v>
      </c>
      <c r="AD335" s="6">
        <v>3.3818540986196854E-3</v>
      </c>
      <c r="AF335" s="6">
        <v>1.536134971587888E-3</v>
      </c>
      <c r="AH335" s="6">
        <v>-9.0826521344222755E-4</v>
      </c>
      <c r="AJ335" s="6">
        <v>-9.3370681605975392E-4</v>
      </c>
    </row>
    <row r="336" spans="1:43" x14ac:dyDescent="0.25">
      <c r="A336" s="27">
        <v>13</v>
      </c>
      <c r="B336" s="28" t="s">
        <v>21</v>
      </c>
      <c r="C336" s="28" t="s">
        <v>22</v>
      </c>
      <c r="D336" s="28" t="s">
        <v>23</v>
      </c>
      <c r="E336" s="28" t="s">
        <v>44</v>
      </c>
      <c r="F336" s="28" t="s">
        <v>25</v>
      </c>
      <c r="G336" s="29" t="b">
        <v>0</v>
      </c>
      <c r="H336" s="29" t="b">
        <v>0</v>
      </c>
      <c r="I336" s="29" t="b">
        <v>0</v>
      </c>
      <c r="J336" s="29" t="b">
        <v>0</v>
      </c>
      <c r="K336" s="29" t="b">
        <v>0</v>
      </c>
      <c r="L336" s="29">
        <v>150</v>
      </c>
      <c r="M336" s="29">
        <v>2</v>
      </c>
      <c r="N336" s="29">
        <v>0</v>
      </c>
      <c r="O336" s="29">
        <v>1</v>
      </c>
      <c r="P336" s="29">
        <v>0</v>
      </c>
      <c r="Q336" s="29">
        <v>100</v>
      </c>
      <c r="R336" s="29">
        <v>0</v>
      </c>
      <c r="S336" s="29">
        <v>1</v>
      </c>
      <c r="T336" s="29">
        <v>0</v>
      </c>
      <c r="U336" s="29" t="b">
        <v>0</v>
      </c>
      <c r="V336" s="27">
        <v>251</v>
      </c>
      <c r="W336" s="28">
        <v>777.6</v>
      </c>
      <c r="X336" s="28">
        <v>927.08</v>
      </c>
      <c r="Y336" s="28">
        <v>110</v>
      </c>
      <c r="Z336" s="28">
        <v>107</v>
      </c>
      <c r="AA336" s="28">
        <v>-20</v>
      </c>
      <c r="AB336" s="29">
        <v>15</v>
      </c>
      <c r="AD336" s="6">
        <v>-1.2420254133554964E-3</v>
      </c>
      <c r="AF336" s="6">
        <v>5.7344699574959357E-3</v>
      </c>
      <c r="AH336" s="6">
        <v>-9.0826521344222755E-4</v>
      </c>
      <c r="AJ336" s="6">
        <v>-9.3370681605975392E-4</v>
      </c>
    </row>
    <row r="337" spans="1:37" x14ac:dyDescent="0.25">
      <c r="A337" s="27">
        <v>14</v>
      </c>
      <c r="B337" s="28" t="s">
        <v>21</v>
      </c>
      <c r="C337" s="28" t="s">
        <v>22</v>
      </c>
      <c r="D337" s="28" t="s">
        <v>23</v>
      </c>
      <c r="E337" s="28" t="s">
        <v>44</v>
      </c>
      <c r="F337" s="28" t="s">
        <v>25</v>
      </c>
      <c r="G337" s="29" t="b">
        <v>0</v>
      </c>
      <c r="H337" s="29" t="b">
        <v>0</v>
      </c>
      <c r="I337" s="29" t="b">
        <v>0</v>
      </c>
      <c r="J337" s="29" t="b">
        <v>0</v>
      </c>
      <c r="K337" s="29" t="b">
        <v>0</v>
      </c>
      <c r="L337" s="29">
        <v>150</v>
      </c>
      <c r="M337" s="29">
        <v>2</v>
      </c>
      <c r="N337" s="29">
        <v>0</v>
      </c>
      <c r="O337" s="29">
        <v>1</v>
      </c>
      <c r="P337" s="29">
        <v>0</v>
      </c>
      <c r="Q337" s="29">
        <v>100</v>
      </c>
      <c r="R337" s="29">
        <v>0</v>
      </c>
      <c r="S337" s="29">
        <v>1</v>
      </c>
      <c r="T337" s="29">
        <v>0</v>
      </c>
      <c r="U337" s="29" t="b">
        <v>0</v>
      </c>
      <c r="V337" s="27">
        <v>251</v>
      </c>
      <c r="W337" s="28">
        <v>779.2</v>
      </c>
      <c r="X337" s="28">
        <v>925.36</v>
      </c>
      <c r="Y337" s="28">
        <v>110</v>
      </c>
      <c r="Z337" s="28">
        <v>107</v>
      </c>
      <c r="AA337" s="28">
        <v>-20</v>
      </c>
      <c r="AB337" s="29">
        <v>15</v>
      </c>
      <c r="AD337" s="6">
        <v>8.1303214752237452E-4</v>
      </c>
      <c r="AF337" s="6">
        <v>3.8685432970924083E-3</v>
      </c>
      <c r="AH337" s="6">
        <v>-9.0826521344222755E-4</v>
      </c>
      <c r="AJ337" s="6">
        <v>-9.3370681605975392E-4</v>
      </c>
    </row>
    <row r="338" spans="1:37" x14ac:dyDescent="0.25">
      <c r="A338" s="27">
        <v>15</v>
      </c>
      <c r="B338" s="28" t="s">
        <v>21</v>
      </c>
      <c r="C338" s="28" t="s">
        <v>22</v>
      </c>
      <c r="D338" s="28" t="s">
        <v>23</v>
      </c>
      <c r="E338" s="28" t="s">
        <v>44</v>
      </c>
      <c r="F338" s="28" t="s">
        <v>25</v>
      </c>
      <c r="G338" s="29" t="b">
        <v>0</v>
      </c>
      <c r="H338" s="29" t="b">
        <v>0</v>
      </c>
      <c r="I338" s="29" t="b">
        <v>0</v>
      </c>
      <c r="J338" s="29" t="b">
        <v>0</v>
      </c>
      <c r="K338" s="29" t="b">
        <v>0</v>
      </c>
      <c r="L338" s="29">
        <v>150</v>
      </c>
      <c r="M338" s="29">
        <v>2</v>
      </c>
      <c r="N338" s="29">
        <v>0</v>
      </c>
      <c r="O338" s="29">
        <v>1</v>
      </c>
      <c r="P338" s="29">
        <v>0</v>
      </c>
      <c r="Q338" s="29">
        <v>100</v>
      </c>
      <c r="R338" s="29">
        <v>0</v>
      </c>
      <c r="S338" s="29">
        <v>1</v>
      </c>
      <c r="T338" s="29">
        <v>0</v>
      </c>
      <c r="U338" s="29" t="b">
        <v>0</v>
      </c>
      <c r="V338" s="27">
        <v>251</v>
      </c>
      <c r="W338" s="28">
        <v>783.2</v>
      </c>
      <c r="X338" s="28">
        <v>921.06</v>
      </c>
      <c r="Y338" s="28">
        <v>110</v>
      </c>
      <c r="Z338" s="28">
        <v>107</v>
      </c>
      <c r="AA338" s="28">
        <v>-20</v>
      </c>
      <c r="AB338" s="29">
        <v>15</v>
      </c>
      <c r="AD338" s="6">
        <v>5.9506760497169964E-3</v>
      </c>
      <c r="AF338" s="6">
        <v>-7.9627335391652121E-4</v>
      </c>
      <c r="AH338" s="6">
        <v>-9.0826521344222755E-4</v>
      </c>
      <c r="AJ338" s="6">
        <v>-9.3370681605975392E-4</v>
      </c>
    </row>
    <row r="339" spans="1:37" x14ac:dyDescent="0.25">
      <c r="A339" s="27">
        <v>16</v>
      </c>
      <c r="B339" s="28" t="s">
        <v>21</v>
      </c>
      <c r="C339" s="28" t="s">
        <v>22</v>
      </c>
      <c r="D339" s="28" t="s">
        <v>23</v>
      </c>
      <c r="E339" s="28" t="s">
        <v>44</v>
      </c>
      <c r="F339" s="28" t="s">
        <v>25</v>
      </c>
      <c r="G339" s="29" t="b">
        <v>0</v>
      </c>
      <c r="H339" s="29" t="b">
        <v>0</v>
      </c>
      <c r="I339" s="29" t="b">
        <v>0</v>
      </c>
      <c r="J339" s="29" t="b">
        <v>0</v>
      </c>
      <c r="K339" s="29" t="b">
        <v>0</v>
      </c>
      <c r="L339" s="29">
        <v>150</v>
      </c>
      <c r="M339" s="29">
        <v>2</v>
      </c>
      <c r="N339" s="29">
        <v>0</v>
      </c>
      <c r="O339" s="29">
        <v>1</v>
      </c>
      <c r="P339" s="29">
        <v>0</v>
      </c>
      <c r="Q339" s="29">
        <v>100</v>
      </c>
      <c r="R339" s="29">
        <v>0</v>
      </c>
      <c r="S339" s="29">
        <v>1</v>
      </c>
      <c r="T339" s="29">
        <v>0</v>
      </c>
      <c r="U339" s="29" t="b">
        <v>0</v>
      </c>
      <c r="V339" s="27">
        <v>251</v>
      </c>
      <c r="W339" s="28">
        <v>781.2</v>
      </c>
      <c r="X339" s="28">
        <v>923.21</v>
      </c>
      <c r="Y339" s="28">
        <v>110</v>
      </c>
      <c r="Z339" s="28">
        <v>107</v>
      </c>
      <c r="AA339" s="28">
        <v>-20</v>
      </c>
      <c r="AB339" s="29">
        <v>15</v>
      </c>
      <c r="AD339" s="6">
        <v>3.3818540986196854E-3</v>
      </c>
      <c r="AF339" s="6">
        <v>1.536134971587888E-3</v>
      </c>
      <c r="AH339" s="6">
        <v>-9.0826521344222755E-4</v>
      </c>
      <c r="AJ339" s="6">
        <v>-9.3370681605975392E-4</v>
      </c>
    </row>
    <row r="340" spans="1:37" x14ac:dyDescent="0.25">
      <c r="A340" s="27">
        <v>17</v>
      </c>
      <c r="B340" s="28" t="s">
        <v>21</v>
      </c>
      <c r="C340" s="28" t="s">
        <v>22</v>
      </c>
      <c r="D340" s="28" t="s">
        <v>23</v>
      </c>
      <c r="E340" s="28" t="s">
        <v>44</v>
      </c>
      <c r="F340" s="28" t="s">
        <v>25</v>
      </c>
      <c r="G340" s="29" t="b">
        <v>0</v>
      </c>
      <c r="H340" s="29" t="b">
        <v>0</v>
      </c>
      <c r="I340" s="29" t="b">
        <v>0</v>
      </c>
      <c r="J340" s="29" t="b">
        <v>0</v>
      </c>
      <c r="K340" s="29" t="b">
        <v>0</v>
      </c>
      <c r="L340" s="29">
        <v>150</v>
      </c>
      <c r="M340" s="29">
        <v>2</v>
      </c>
      <c r="N340" s="29">
        <v>0</v>
      </c>
      <c r="O340" s="29">
        <v>1</v>
      </c>
      <c r="P340" s="29">
        <v>0</v>
      </c>
      <c r="Q340" s="29">
        <v>100</v>
      </c>
      <c r="R340" s="29">
        <v>0</v>
      </c>
      <c r="S340" s="29">
        <v>1</v>
      </c>
      <c r="T340" s="29">
        <v>0</v>
      </c>
      <c r="U340" s="29" t="b">
        <v>0</v>
      </c>
      <c r="V340" s="27">
        <v>251</v>
      </c>
      <c r="W340" s="28">
        <v>779.6</v>
      </c>
      <c r="X340" s="28">
        <v>924.93</v>
      </c>
      <c r="Y340" s="28">
        <v>110</v>
      </c>
      <c r="Z340" s="28">
        <v>107</v>
      </c>
      <c r="AA340" s="28">
        <v>-20</v>
      </c>
      <c r="AB340" s="29">
        <v>15</v>
      </c>
      <c r="AD340" s="6">
        <v>1.3267965377417035E-3</v>
      </c>
      <c r="AF340" s="6">
        <v>3.4020616319914154E-3</v>
      </c>
      <c r="AH340" s="6">
        <v>-9.0826521344222755E-4</v>
      </c>
      <c r="AJ340" s="6">
        <v>-9.3370681605975392E-4</v>
      </c>
    </row>
    <row r="341" spans="1:37" x14ac:dyDescent="0.25">
      <c r="A341" s="27">
        <v>18</v>
      </c>
      <c r="B341" s="28" t="s">
        <v>21</v>
      </c>
      <c r="C341" s="28" t="s">
        <v>22</v>
      </c>
      <c r="D341" s="28" t="s">
        <v>23</v>
      </c>
      <c r="E341" s="28" t="s">
        <v>44</v>
      </c>
      <c r="F341" s="28" t="s">
        <v>25</v>
      </c>
      <c r="G341" s="29" t="b">
        <v>0</v>
      </c>
      <c r="H341" s="29" t="b">
        <v>0</v>
      </c>
      <c r="I341" s="29" t="b">
        <v>0</v>
      </c>
      <c r="J341" s="29" t="b">
        <v>0</v>
      </c>
      <c r="K341" s="29" t="b">
        <v>0</v>
      </c>
      <c r="L341" s="29">
        <v>150</v>
      </c>
      <c r="M341" s="29">
        <v>2</v>
      </c>
      <c r="N341" s="29">
        <v>0</v>
      </c>
      <c r="O341" s="29">
        <v>1</v>
      </c>
      <c r="P341" s="29">
        <v>0</v>
      </c>
      <c r="Q341" s="29">
        <v>100</v>
      </c>
      <c r="R341" s="29">
        <v>0</v>
      </c>
      <c r="S341" s="29">
        <v>1</v>
      </c>
      <c r="T341" s="29">
        <v>0</v>
      </c>
      <c r="U341" s="29" t="b">
        <v>0</v>
      </c>
      <c r="V341" s="27">
        <v>251</v>
      </c>
      <c r="W341" s="28">
        <v>779.2</v>
      </c>
      <c r="X341" s="28">
        <v>925.36</v>
      </c>
      <c r="Y341" s="28">
        <v>110</v>
      </c>
      <c r="Z341" s="28">
        <v>107</v>
      </c>
      <c r="AA341" s="28">
        <v>-20</v>
      </c>
      <c r="AB341" s="29">
        <v>15</v>
      </c>
      <c r="AD341" s="6">
        <v>8.1303214752237452E-4</v>
      </c>
      <c r="AF341" s="6">
        <v>3.8685432970924083E-3</v>
      </c>
      <c r="AH341" s="6">
        <v>-9.0826521344222755E-4</v>
      </c>
      <c r="AJ341" s="6">
        <v>-9.3370681605975392E-4</v>
      </c>
    </row>
    <row r="342" spans="1:37" x14ac:dyDescent="0.25">
      <c r="A342" s="27">
        <v>19</v>
      </c>
      <c r="B342" s="28" t="s">
        <v>21</v>
      </c>
      <c r="C342" s="28" t="s">
        <v>22</v>
      </c>
      <c r="D342" s="28" t="s">
        <v>23</v>
      </c>
      <c r="E342" s="28" t="s">
        <v>44</v>
      </c>
      <c r="F342" s="28" t="s">
        <v>25</v>
      </c>
      <c r="G342" s="29" t="b">
        <v>0</v>
      </c>
      <c r="H342" s="29" t="b">
        <v>0</v>
      </c>
      <c r="I342" s="29" t="b">
        <v>0</v>
      </c>
      <c r="J342" s="29" t="b">
        <v>0</v>
      </c>
      <c r="K342" s="29" t="b">
        <v>0</v>
      </c>
      <c r="L342" s="29">
        <v>150</v>
      </c>
      <c r="M342" s="29">
        <v>2</v>
      </c>
      <c r="N342" s="29">
        <v>0</v>
      </c>
      <c r="O342" s="29">
        <v>1</v>
      </c>
      <c r="P342" s="29">
        <v>0</v>
      </c>
      <c r="Q342" s="29">
        <v>100</v>
      </c>
      <c r="R342" s="29">
        <v>0</v>
      </c>
      <c r="S342" s="29">
        <v>1</v>
      </c>
      <c r="T342" s="29">
        <v>0</v>
      </c>
      <c r="U342" s="29" t="b">
        <v>0</v>
      </c>
      <c r="V342" s="27">
        <v>251</v>
      </c>
      <c r="W342" s="28">
        <v>780.8</v>
      </c>
      <c r="X342" s="28">
        <v>923.64</v>
      </c>
      <c r="Y342" s="28">
        <v>110</v>
      </c>
      <c r="Z342" s="28">
        <v>107</v>
      </c>
      <c r="AA342" s="28">
        <v>-20</v>
      </c>
      <c r="AB342" s="29">
        <v>15</v>
      </c>
      <c r="AD342" s="6">
        <v>2.8680897084001344E-3</v>
      </c>
      <c r="AF342" s="6">
        <v>2.0026166366888809E-3</v>
      </c>
      <c r="AH342" s="6">
        <v>-9.0826521344222755E-4</v>
      </c>
      <c r="AJ342" s="6">
        <v>-9.3370681605975392E-4</v>
      </c>
    </row>
    <row r="343" spans="1:37" x14ac:dyDescent="0.25">
      <c r="A343" s="27">
        <v>20</v>
      </c>
      <c r="B343" s="28" t="s">
        <v>21</v>
      </c>
      <c r="C343" s="28" t="s">
        <v>22</v>
      </c>
      <c r="D343" s="28" t="s">
        <v>23</v>
      </c>
      <c r="E343" s="28" t="s">
        <v>44</v>
      </c>
      <c r="F343" s="28" t="s">
        <v>25</v>
      </c>
      <c r="G343" s="29" t="b">
        <v>0</v>
      </c>
      <c r="H343" s="29" t="b">
        <v>0</v>
      </c>
      <c r="I343" s="29" t="b">
        <v>0</v>
      </c>
      <c r="J343" s="29" t="b">
        <v>0</v>
      </c>
      <c r="K343" s="29" t="b">
        <v>0</v>
      </c>
      <c r="L343" s="29">
        <v>150</v>
      </c>
      <c r="M343" s="29">
        <v>2</v>
      </c>
      <c r="N343" s="29">
        <v>0</v>
      </c>
      <c r="O343" s="29">
        <v>1</v>
      </c>
      <c r="P343" s="29">
        <v>0</v>
      </c>
      <c r="Q343" s="29">
        <v>100</v>
      </c>
      <c r="R343" s="29">
        <v>0</v>
      </c>
      <c r="S343" s="29">
        <v>1</v>
      </c>
      <c r="T343" s="29">
        <v>0</v>
      </c>
      <c r="U343" s="29" t="b">
        <v>0</v>
      </c>
      <c r="V343" s="27">
        <v>251</v>
      </c>
      <c r="W343" s="28">
        <v>782</v>
      </c>
      <c r="X343" s="28">
        <v>922.35</v>
      </c>
      <c r="Y343" s="28">
        <v>110</v>
      </c>
      <c r="Z343" s="28">
        <v>107</v>
      </c>
      <c r="AA343" s="28">
        <v>-20</v>
      </c>
      <c r="AB343" s="29">
        <v>15</v>
      </c>
      <c r="AD343" s="6">
        <v>4.4093828790585654E-3</v>
      </c>
      <c r="AF343" s="6">
        <v>6.0317164138612434E-4</v>
      </c>
      <c r="AH343" s="6">
        <v>-9.0826521344222755E-4</v>
      </c>
      <c r="AJ343" s="6">
        <v>-9.3370681605975392E-4</v>
      </c>
    </row>
    <row r="344" spans="1:37" x14ac:dyDescent="0.25">
      <c r="A344" s="24">
        <v>21</v>
      </c>
      <c r="B344" s="25" t="s">
        <v>21</v>
      </c>
      <c r="C344" s="25" t="s">
        <v>22</v>
      </c>
      <c r="D344" s="25" t="s">
        <v>23</v>
      </c>
      <c r="E344" s="25" t="s">
        <v>45</v>
      </c>
      <c r="F344" s="25" t="s">
        <v>25</v>
      </c>
      <c r="G344" s="26" t="b">
        <v>0</v>
      </c>
      <c r="H344" s="26" t="b">
        <v>0</v>
      </c>
      <c r="I344" s="26" t="b">
        <v>0</v>
      </c>
      <c r="J344" s="26" t="b">
        <v>0</v>
      </c>
      <c r="K344" s="26" t="b">
        <v>0</v>
      </c>
      <c r="L344" s="26">
        <v>150</v>
      </c>
      <c r="M344" s="26">
        <v>2</v>
      </c>
      <c r="N344" s="26">
        <v>0</v>
      </c>
      <c r="O344" s="26">
        <v>1</v>
      </c>
      <c r="P344" s="26">
        <v>0</v>
      </c>
      <c r="Q344" s="26">
        <v>100</v>
      </c>
      <c r="R344" s="26">
        <v>0</v>
      </c>
      <c r="S344" s="26">
        <v>1</v>
      </c>
      <c r="T344" s="26">
        <v>0</v>
      </c>
      <c r="U344" s="26" t="b">
        <v>0</v>
      </c>
      <c r="V344" s="24">
        <v>251</v>
      </c>
      <c r="W344" s="25">
        <v>722</v>
      </c>
      <c r="X344" s="25">
        <v>990</v>
      </c>
      <c r="Y344" s="25">
        <v>112</v>
      </c>
      <c r="Z344" s="25">
        <v>105</v>
      </c>
      <c r="AA344" s="25">
        <v>-20</v>
      </c>
      <c r="AB344" s="26">
        <v>10</v>
      </c>
      <c r="AD344" s="6" cm="1">
        <f t="array" ref="AD344:AD353">W344:W353/AE344-1</f>
        <v>1.2955163405662162E-2</v>
      </c>
      <c r="AE344">
        <f>AVERAGE(W344:W353)</f>
        <v>712.76599999999985</v>
      </c>
      <c r="AF344" s="6">
        <f t="array" ref="AF344:AF353">X344:X353/AG344-1</f>
        <v>3.1120793135608338E-4</v>
      </c>
      <c r="AG344">
        <f t="shared" ref="AG344" si="12">AVERAGE(X344:X353)</f>
        <v>989.69200000000023</v>
      </c>
      <c r="AH344" s="6">
        <f t="array" ref="AH344:AH353">Y344:Y353/AI344-1</f>
        <v>0</v>
      </c>
      <c r="AI344">
        <f>AVERAGE(Y344:Y353)</f>
        <v>112</v>
      </c>
      <c r="AJ344" s="6">
        <f t="array" ref="AJ344:AJ353">Z344:Z353/AK344-1</f>
        <v>-4.7393364928910442E-3</v>
      </c>
      <c r="AK344">
        <f>AVERAGE(Z344:Z353)</f>
        <v>105.5</v>
      </c>
    </row>
    <row r="345" spans="1:37" x14ac:dyDescent="0.25">
      <c r="A345" s="24">
        <v>22</v>
      </c>
      <c r="B345" s="25" t="s">
        <v>21</v>
      </c>
      <c r="C345" s="25" t="s">
        <v>22</v>
      </c>
      <c r="D345" s="25" t="s">
        <v>23</v>
      </c>
      <c r="E345" s="25" t="s">
        <v>45</v>
      </c>
      <c r="F345" s="25" t="s">
        <v>25</v>
      </c>
      <c r="G345" s="26" t="b">
        <v>0</v>
      </c>
      <c r="H345" s="26" t="b">
        <v>0</v>
      </c>
      <c r="I345" s="26" t="b">
        <v>0</v>
      </c>
      <c r="J345" s="26" t="b">
        <v>0</v>
      </c>
      <c r="K345" s="26" t="b">
        <v>0</v>
      </c>
      <c r="L345" s="26">
        <v>150</v>
      </c>
      <c r="M345" s="26">
        <v>2</v>
      </c>
      <c r="N345" s="26">
        <v>0</v>
      </c>
      <c r="O345" s="26">
        <v>1</v>
      </c>
      <c r="P345" s="26">
        <v>0</v>
      </c>
      <c r="Q345" s="26">
        <v>100</v>
      </c>
      <c r="R345" s="26">
        <v>0</v>
      </c>
      <c r="S345" s="26">
        <v>1</v>
      </c>
      <c r="T345" s="26">
        <v>0</v>
      </c>
      <c r="U345" s="26" t="b">
        <v>0</v>
      </c>
      <c r="V345" s="24">
        <v>251</v>
      </c>
      <c r="W345" s="25">
        <v>708.32</v>
      </c>
      <c r="X345" s="25">
        <v>983.84</v>
      </c>
      <c r="Y345" s="25">
        <v>112</v>
      </c>
      <c r="Z345" s="25">
        <v>106</v>
      </c>
      <c r="AA345" s="25">
        <v>-20</v>
      </c>
      <c r="AB345" s="26">
        <v>10</v>
      </c>
      <c r="AD345" s="6">
        <v>-6.237671269392453E-3</v>
      </c>
      <c r="AF345" s="6">
        <v>-5.9129506957722455E-3</v>
      </c>
      <c r="AH345" s="6">
        <v>0</v>
      </c>
      <c r="AJ345" s="6">
        <v>4.7393364928909332E-3</v>
      </c>
    </row>
    <row r="346" spans="1:37" x14ac:dyDescent="0.25">
      <c r="A346" s="24">
        <v>23</v>
      </c>
      <c r="B346" s="25" t="s">
        <v>21</v>
      </c>
      <c r="C346" s="25" t="s">
        <v>22</v>
      </c>
      <c r="D346" s="25" t="s">
        <v>23</v>
      </c>
      <c r="E346" s="25" t="s">
        <v>45</v>
      </c>
      <c r="F346" s="25" t="s">
        <v>25</v>
      </c>
      <c r="G346" s="26" t="b">
        <v>0</v>
      </c>
      <c r="H346" s="26" t="b">
        <v>0</v>
      </c>
      <c r="I346" s="26" t="b">
        <v>0</v>
      </c>
      <c r="J346" s="26" t="b">
        <v>0</v>
      </c>
      <c r="K346" s="26" t="b">
        <v>0</v>
      </c>
      <c r="L346" s="26">
        <v>150</v>
      </c>
      <c r="M346" s="26">
        <v>2</v>
      </c>
      <c r="N346" s="26">
        <v>0</v>
      </c>
      <c r="O346" s="26">
        <v>1</v>
      </c>
      <c r="P346" s="26">
        <v>0</v>
      </c>
      <c r="Q346" s="26">
        <v>100</v>
      </c>
      <c r="R346" s="26">
        <v>0</v>
      </c>
      <c r="S346" s="26">
        <v>1</v>
      </c>
      <c r="T346" s="26">
        <v>0</v>
      </c>
      <c r="U346" s="26" t="b">
        <v>0</v>
      </c>
      <c r="V346" s="24">
        <v>251</v>
      </c>
      <c r="W346" s="25">
        <v>722</v>
      </c>
      <c r="X346" s="25">
        <v>990</v>
      </c>
      <c r="Y346" s="25">
        <v>112</v>
      </c>
      <c r="Z346" s="25">
        <v>105</v>
      </c>
      <c r="AA346" s="25">
        <v>-20</v>
      </c>
      <c r="AB346" s="26">
        <v>10</v>
      </c>
      <c r="AD346" s="6">
        <v>1.2955163405662162E-2</v>
      </c>
      <c r="AF346" s="6">
        <v>3.1120793135608338E-4</v>
      </c>
      <c r="AH346" s="6">
        <v>0</v>
      </c>
      <c r="AJ346" s="6">
        <v>-4.7393364928910442E-3</v>
      </c>
    </row>
    <row r="347" spans="1:37" x14ac:dyDescent="0.25">
      <c r="A347" s="24">
        <v>24</v>
      </c>
      <c r="B347" s="25" t="s">
        <v>21</v>
      </c>
      <c r="C347" s="25" t="s">
        <v>22</v>
      </c>
      <c r="D347" s="25" t="s">
        <v>23</v>
      </c>
      <c r="E347" s="25" t="s">
        <v>45</v>
      </c>
      <c r="F347" s="25" t="s">
        <v>25</v>
      </c>
      <c r="G347" s="26" t="b">
        <v>0</v>
      </c>
      <c r="H347" s="26" t="b">
        <v>0</v>
      </c>
      <c r="I347" s="26" t="b">
        <v>0</v>
      </c>
      <c r="J347" s="26" t="b">
        <v>0</v>
      </c>
      <c r="K347" s="26" t="b">
        <v>0</v>
      </c>
      <c r="L347" s="26">
        <v>150</v>
      </c>
      <c r="M347" s="26">
        <v>2</v>
      </c>
      <c r="N347" s="26">
        <v>0</v>
      </c>
      <c r="O347" s="26">
        <v>1</v>
      </c>
      <c r="P347" s="26">
        <v>0</v>
      </c>
      <c r="Q347" s="26">
        <v>100</v>
      </c>
      <c r="R347" s="26">
        <v>0</v>
      </c>
      <c r="S347" s="26">
        <v>1</v>
      </c>
      <c r="T347" s="26">
        <v>0</v>
      </c>
      <c r="U347" s="26" t="b">
        <v>0</v>
      </c>
      <c r="V347" s="24">
        <v>251</v>
      </c>
      <c r="W347" s="25">
        <v>700.72</v>
      </c>
      <c r="X347" s="25">
        <v>992.64</v>
      </c>
      <c r="Y347" s="25">
        <v>112</v>
      </c>
      <c r="Z347" s="25">
        <v>106</v>
      </c>
      <c r="AA347" s="25">
        <v>-20</v>
      </c>
      <c r="AB347" s="26">
        <v>10</v>
      </c>
      <c r="AD347" s="6">
        <v>-1.69003571999784E-2</v>
      </c>
      <c r="AF347" s="6">
        <v>2.9787044858398115E-3</v>
      </c>
      <c r="AH347" s="6">
        <v>0</v>
      </c>
      <c r="AJ347" s="6">
        <v>4.7393364928909332E-3</v>
      </c>
    </row>
    <row r="348" spans="1:37" x14ac:dyDescent="0.25">
      <c r="A348" s="24">
        <v>25</v>
      </c>
      <c r="B348" s="25" t="s">
        <v>21</v>
      </c>
      <c r="C348" s="25" t="s">
        <v>22</v>
      </c>
      <c r="D348" s="25" t="s">
        <v>23</v>
      </c>
      <c r="E348" s="25" t="s">
        <v>45</v>
      </c>
      <c r="F348" s="25" t="s">
        <v>25</v>
      </c>
      <c r="G348" s="26" t="b">
        <v>0</v>
      </c>
      <c r="H348" s="26" t="b">
        <v>0</v>
      </c>
      <c r="I348" s="26" t="b">
        <v>0</v>
      </c>
      <c r="J348" s="26" t="b">
        <v>0</v>
      </c>
      <c r="K348" s="26" t="b">
        <v>0</v>
      </c>
      <c r="L348" s="26">
        <v>150</v>
      </c>
      <c r="M348" s="26">
        <v>2</v>
      </c>
      <c r="N348" s="26">
        <v>0</v>
      </c>
      <c r="O348" s="26">
        <v>1</v>
      </c>
      <c r="P348" s="26">
        <v>0</v>
      </c>
      <c r="Q348" s="26">
        <v>100</v>
      </c>
      <c r="R348" s="26">
        <v>0</v>
      </c>
      <c r="S348" s="26">
        <v>1</v>
      </c>
      <c r="T348" s="26">
        <v>0</v>
      </c>
      <c r="U348" s="26" t="b">
        <v>0</v>
      </c>
      <c r="V348" s="24">
        <v>251</v>
      </c>
      <c r="W348" s="25">
        <v>701.86</v>
      </c>
      <c r="X348" s="25">
        <v>991.32</v>
      </c>
      <c r="Y348" s="25">
        <v>112</v>
      </c>
      <c r="Z348" s="25">
        <v>106</v>
      </c>
      <c r="AA348" s="25">
        <v>-20</v>
      </c>
      <c r="AB348" s="26">
        <v>10</v>
      </c>
      <c r="AD348" s="6">
        <v>-1.530095431039058E-2</v>
      </c>
      <c r="AF348" s="6">
        <v>1.6449562085980585E-3</v>
      </c>
      <c r="AH348" s="6">
        <v>0</v>
      </c>
      <c r="AJ348" s="6">
        <v>4.7393364928909332E-3</v>
      </c>
    </row>
    <row r="349" spans="1:37" x14ac:dyDescent="0.25">
      <c r="A349" s="24">
        <v>26</v>
      </c>
      <c r="B349" s="25" t="s">
        <v>21</v>
      </c>
      <c r="C349" s="25" t="s">
        <v>22</v>
      </c>
      <c r="D349" s="25" t="s">
        <v>23</v>
      </c>
      <c r="E349" s="25" t="s">
        <v>45</v>
      </c>
      <c r="F349" s="25" t="s">
        <v>25</v>
      </c>
      <c r="G349" s="26" t="b">
        <v>0</v>
      </c>
      <c r="H349" s="26" t="b">
        <v>0</v>
      </c>
      <c r="I349" s="26" t="b">
        <v>0</v>
      </c>
      <c r="J349" s="26" t="b">
        <v>0</v>
      </c>
      <c r="K349" s="26" t="b">
        <v>0</v>
      </c>
      <c r="L349" s="26">
        <v>150</v>
      </c>
      <c r="M349" s="26">
        <v>2</v>
      </c>
      <c r="N349" s="26">
        <v>0</v>
      </c>
      <c r="O349" s="26">
        <v>1</v>
      </c>
      <c r="P349" s="26">
        <v>0</v>
      </c>
      <c r="Q349" s="26">
        <v>100</v>
      </c>
      <c r="R349" s="26">
        <v>0</v>
      </c>
      <c r="S349" s="26">
        <v>1</v>
      </c>
      <c r="T349" s="26">
        <v>0</v>
      </c>
      <c r="U349" s="26" t="b">
        <v>0</v>
      </c>
      <c r="V349" s="24">
        <v>251</v>
      </c>
      <c r="W349" s="25">
        <v>722</v>
      </c>
      <c r="X349" s="25">
        <v>990</v>
      </c>
      <c r="Y349" s="25">
        <v>112</v>
      </c>
      <c r="Z349" s="25">
        <v>105</v>
      </c>
      <c r="AA349" s="25">
        <v>-20</v>
      </c>
      <c r="AB349" s="26">
        <v>10</v>
      </c>
      <c r="AD349" s="6">
        <v>1.2955163405662162E-2</v>
      </c>
      <c r="AF349" s="6">
        <v>3.1120793135608338E-4</v>
      </c>
      <c r="AH349" s="6">
        <v>0</v>
      </c>
      <c r="AJ349" s="6">
        <v>-4.7393364928910442E-3</v>
      </c>
    </row>
    <row r="350" spans="1:37" x14ac:dyDescent="0.25">
      <c r="A350" s="24">
        <v>27</v>
      </c>
      <c r="B350" s="25" t="s">
        <v>21</v>
      </c>
      <c r="C350" s="25" t="s">
        <v>22</v>
      </c>
      <c r="D350" s="25" t="s">
        <v>23</v>
      </c>
      <c r="E350" s="25" t="s">
        <v>45</v>
      </c>
      <c r="F350" s="25" t="s">
        <v>25</v>
      </c>
      <c r="G350" s="26" t="b">
        <v>0</v>
      </c>
      <c r="H350" s="26" t="b">
        <v>0</v>
      </c>
      <c r="I350" s="26" t="b">
        <v>0</v>
      </c>
      <c r="J350" s="26" t="b">
        <v>0</v>
      </c>
      <c r="K350" s="26" t="b">
        <v>0</v>
      </c>
      <c r="L350" s="26">
        <v>150</v>
      </c>
      <c r="M350" s="26">
        <v>2</v>
      </c>
      <c r="N350" s="26">
        <v>0</v>
      </c>
      <c r="O350" s="26">
        <v>1</v>
      </c>
      <c r="P350" s="26">
        <v>0</v>
      </c>
      <c r="Q350" s="26">
        <v>100</v>
      </c>
      <c r="R350" s="26">
        <v>0</v>
      </c>
      <c r="S350" s="26">
        <v>1</v>
      </c>
      <c r="T350" s="26">
        <v>0</v>
      </c>
      <c r="U350" s="26" t="b">
        <v>0</v>
      </c>
      <c r="V350" s="24">
        <v>251</v>
      </c>
      <c r="W350" s="25">
        <v>701.48</v>
      </c>
      <c r="X350" s="25">
        <v>991.76</v>
      </c>
      <c r="Y350" s="25">
        <v>112</v>
      </c>
      <c r="Z350" s="25">
        <v>106</v>
      </c>
      <c r="AA350" s="25">
        <v>-20</v>
      </c>
      <c r="AB350" s="26">
        <v>10</v>
      </c>
      <c r="AD350" s="6">
        <v>-1.5834088606919816E-2</v>
      </c>
      <c r="AF350" s="6">
        <v>2.0895389676784948E-3</v>
      </c>
      <c r="AH350" s="6">
        <v>0</v>
      </c>
      <c r="AJ350" s="6">
        <v>4.7393364928909332E-3</v>
      </c>
    </row>
    <row r="351" spans="1:37" x14ac:dyDescent="0.25">
      <c r="A351" s="24">
        <v>28</v>
      </c>
      <c r="B351" s="25" t="s">
        <v>21</v>
      </c>
      <c r="C351" s="25" t="s">
        <v>22</v>
      </c>
      <c r="D351" s="25" t="s">
        <v>23</v>
      </c>
      <c r="E351" s="25" t="s">
        <v>45</v>
      </c>
      <c r="F351" s="25" t="s">
        <v>25</v>
      </c>
      <c r="G351" s="26" t="b">
        <v>0</v>
      </c>
      <c r="H351" s="26" t="b">
        <v>0</v>
      </c>
      <c r="I351" s="26" t="b">
        <v>0</v>
      </c>
      <c r="J351" s="26" t="b">
        <v>0</v>
      </c>
      <c r="K351" s="26" t="b">
        <v>0</v>
      </c>
      <c r="L351" s="26">
        <v>150</v>
      </c>
      <c r="M351" s="26">
        <v>2</v>
      </c>
      <c r="N351" s="26">
        <v>0</v>
      </c>
      <c r="O351" s="26">
        <v>1</v>
      </c>
      <c r="P351" s="26">
        <v>0</v>
      </c>
      <c r="Q351" s="26">
        <v>100</v>
      </c>
      <c r="R351" s="26">
        <v>0</v>
      </c>
      <c r="S351" s="26">
        <v>1</v>
      </c>
      <c r="T351" s="26">
        <v>0</v>
      </c>
      <c r="U351" s="26" t="b">
        <v>0</v>
      </c>
      <c r="V351" s="24">
        <v>251</v>
      </c>
      <c r="W351" s="25">
        <v>722</v>
      </c>
      <c r="X351" s="25">
        <v>990</v>
      </c>
      <c r="Y351" s="25">
        <v>112</v>
      </c>
      <c r="Z351" s="25">
        <v>105</v>
      </c>
      <c r="AA351" s="25">
        <v>-20</v>
      </c>
      <c r="AB351" s="26">
        <v>10</v>
      </c>
      <c r="AD351" s="6">
        <v>1.2955163405662162E-2</v>
      </c>
      <c r="AF351" s="6">
        <v>3.1120793135608338E-4</v>
      </c>
      <c r="AH351" s="6">
        <v>0</v>
      </c>
      <c r="AJ351" s="6">
        <v>-4.7393364928910442E-3</v>
      </c>
    </row>
    <row r="352" spans="1:37" x14ac:dyDescent="0.25">
      <c r="A352" s="24">
        <v>29</v>
      </c>
      <c r="B352" s="25" t="s">
        <v>21</v>
      </c>
      <c r="C352" s="25" t="s">
        <v>22</v>
      </c>
      <c r="D352" s="25" t="s">
        <v>23</v>
      </c>
      <c r="E352" s="25" t="s">
        <v>45</v>
      </c>
      <c r="F352" s="25" t="s">
        <v>25</v>
      </c>
      <c r="G352" s="26" t="b">
        <v>0</v>
      </c>
      <c r="H352" s="26" t="b">
        <v>0</v>
      </c>
      <c r="I352" s="26" t="b">
        <v>0</v>
      </c>
      <c r="J352" s="26" t="b">
        <v>0</v>
      </c>
      <c r="K352" s="26" t="b">
        <v>0</v>
      </c>
      <c r="L352" s="26">
        <v>150</v>
      </c>
      <c r="M352" s="26">
        <v>2</v>
      </c>
      <c r="N352" s="26">
        <v>0</v>
      </c>
      <c r="O352" s="26">
        <v>1</v>
      </c>
      <c r="P352" s="26">
        <v>0</v>
      </c>
      <c r="Q352" s="26">
        <v>100</v>
      </c>
      <c r="R352" s="26">
        <v>0</v>
      </c>
      <c r="S352" s="26">
        <v>1</v>
      </c>
      <c r="T352" s="26">
        <v>0</v>
      </c>
      <c r="U352" s="26" t="b">
        <v>0</v>
      </c>
      <c r="V352" s="24">
        <v>251</v>
      </c>
      <c r="W352" s="25">
        <v>722</v>
      </c>
      <c r="X352" s="25">
        <v>990</v>
      </c>
      <c r="Y352" s="25">
        <v>112</v>
      </c>
      <c r="Z352" s="25">
        <v>105</v>
      </c>
      <c r="AA352" s="25">
        <v>-20</v>
      </c>
      <c r="AB352" s="26">
        <v>10</v>
      </c>
      <c r="AD352" s="6">
        <v>1.2955163405662162E-2</v>
      </c>
      <c r="AF352" s="6">
        <v>3.1120793135608338E-4</v>
      </c>
      <c r="AH352" s="6">
        <v>0</v>
      </c>
      <c r="AJ352" s="6">
        <v>-4.7393364928910442E-3</v>
      </c>
    </row>
    <row r="353" spans="1:37" x14ac:dyDescent="0.25">
      <c r="A353" s="24">
        <v>30</v>
      </c>
      <c r="B353" s="25" t="s">
        <v>21</v>
      </c>
      <c r="C353" s="25" t="s">
        <v>22</v>
      </c>
      <c r="D353" s="25" t="s">
        <v>23</v>
      </c>
      <c r="E353" s="25" t="s">
        <v>45</v>
      </c>
      <c r="F353" s="25" t="s">
        <v>25</v>
      </c>
      <c r="G353" s="26" t="b">
        <v>0</v>
      </c>
      <c r="H353" s="26" t="b">
        <v>0</v>
      </c>
      <c r="I353" s="26" t="b">
        <v>0</v>
      </c>
      <c r="J353" s="26" t="b">
        <v>0</v>
      </c>
      <c r="K353" s="26" t="b">
        <v>0</v>
      </c>
      <c r="L353" s="26">
        <v>150</v>
      </c>
      <c r="M353" s="26">
        <v>2</v>
      </c>
      <c r="N353" s="26">
        <v>0</v>
      </c>
      <c r="O353" s="26">
        <v>1</v>
      </c>
      <c r="P353" s="26">
        <v>0</v>
      </c>
      <c r="Q353" s="26">
        <v>100</v>
      </c>
      <c r="R353" s="26">
        <v>0</v>
      </c>
      <c r="S353" s="26">
        <v>1</v>
      </c>
      <c r="T353" s="26">
        <v>0</v>
      </c>
      <c r="U353" s="26" t="b">
        <v>0</v>
      </c>
      <c r="V353" s="24">
        <v>251</v>
      </c>
      <c r="W353" s="25">
        <v>705.28</v>
      </c>
      <c r="X353" s="25">
        <v>987.36</v>
      </c>
      <c r="Y353" s="25">
        <v>112</v>
      </c>
      <c r="Z353" s="25">
        <v>106</v>
      </c>
      <c r="AA353" s="25">
        <v>-20</v>
      </c>
      <c r="AB353" s="26">
        <v>10</v>
      </c>
      <c r="AD353" s="6">
        <v>-1.0502745641627009E-2</v>
      </c>
      <c r="AF353" s="6">
        <v>-2.3562886231274227E-3</v>
      </c>
      <c r="AH353" s="6">
        <v>0</v>
      </c>
      <c r="AJ353" s="6">
        <v>4.7393364928909332E-3</v>
      </c>
    </row>
    <row r="354" spans="1:37" x14ac:dyDescent="0.25">
      <c r="A354" s="27">
        <v>31</v>
      </c>
      <c r="B354" s="28" t="s">
        <v>21</v>
      </c>
      <c r="C354" s="28" t="s">
        <v>22</v>
      </c>
      <c r="D354" s="28" t="s">
        <v>23</v>
      </c>
      <c r="E354" s="28" t="s">
        <v>46</v>
      </c>
      <c r="F354" s="28" t="s">
        <v>25</v>
      </c>
      <c r="G354" s="29" t="b">
        <v>0</v>
      </c>
      <c r="H354" s="29" t="b">
        <v>0</v>
      </c>
      <c r="I354" s="29" t="b">
        <v>0</v>
      </c>
      <c r="J354" s="29" t="b">
        <v>0</v>
      </c>
      <c r="K354" s="29" t="b">
        <v>0</v>
      </c>
      <c r="L354" s="29">
        <v>150</v>
      </c>
      <c r="M354" s="29">
        <v>2</v>
      </c>
      <c r="N354" s="29">
        <v>0</v>
      </c>
      <c r="O354" s="29">
        <v>1</v>
      </c>
      <c r="P354" s="29">
        <v>0</v>
      </c>
      <c r="Q354" s="29">
        <v>100</v>
      </c>
      <c r="R354" s="29">
        <v>0</v>
      </c>
      <c r="S354" s="29">
        <v>1</v>
      </c>
      <c r="T354" s="29">
        <v>0</v>
      </c>
      <c r="U354" s="29" t="b">
        <v>0</v>
      </c>
      <c r="V354" s="27">
        <v>2000</v>
      </c>
      <c r="W354" s="28">
        <v>492.92</v>
      </c>
      <c r="X354" s="28">
        <v>673.56</v>
      </c>
      <c r="Y354" s="28">
        <v>128.35</v>
      </c>
      <c r="Z354" s="28">
        <v>110.13</v>
      </c>
      <c r="AA354" s="28">
        <v>-20</v>
      </c>
      <c r="AB354" s="29">
        <v>5</v>
      </c>
      <c r="AD354" s="6"/>
      <c r="AF354" s="6"/>
      <c r="AH354" s="6"/>
      <c r="AK354" s="6"/>
    </row>
    <row r="355" spans="1:37" x14ac:dyDescent="0.25">
      <c r="A355" s="27">
        <v>32</v>
      </c>
      <c r="B355" s="28" t="s">
        <v>21</v>
      </c>
      <c r="C355" s="28" t="s">
        <v>22</v>
      </c>
      <c r="D355" s="28" t="s">
        <v>23</v>
      </c>
      <c r="E355" s="28" t="s">
        <v>46</v>
      </c>
      <c r="F355" s="28" t="s">
        <v>25</v>
      </c>
      <c r="G355" s="29" t="b">
        <v>0</v>
      </c>
      <c r="H355" s="29" t="b">
        <v>0</v>
      </c>
      <c r="I355" s="29" t="b">
        <v>0</v>
      </c>
      <c r="J355" s="29" t="b">
        <v>0</v>
      </c>
      <c r="K355" s="29" t="b">
        <v>0</v>
      </c>
      <c r="L355" s="29">
        <v>150</v>
      </c>
      <c r="M355" s="29">
        <v>2</v>
      </c>
      <c r="N355" s="29">
        <v>0</v>
      </c>
      <c r="O355" s="29">
        <v>1</v>
      </c>
      <c r="P355" s="29">
        <v>0</v>
      </c>
      <c r="Q355" s="29">
        <v>100</v>
      </c>
      <c r="R355" s="29">
        <v>0</v>
      </c>
      <c r="S355" s="29">
        <v>1</v>
      </c>
      <c r="T355" s="29">
        <v>0</v>
      </c>
      <c r="U355" s="29" t="b">
        <v>0</v>
      </c>
      <c r="V355" s="27">
        <v>2000</v>
      </c>
      <c r="W355" s="28">
        <v>453.58</v>
      </c>
      <c r="X355" s="28">
        <v>647.30999999999995</v>
      </c>
      <c r="Y355" s="28">
        <v>130.04</v>
      </c>
      <c r="Z355" s="28">
        <v>111.09</v>
      </c>
      <c r="AA355" s="28">
        <v>-20</v>
      </c>
      <c r="AB355" s="29">
        <v>5</v>
      </c>
      <c r="AD355" s="6"/>
      <c r="AF355" s="6"/>
      <c r="AH355" s="6"/>
      <c r="AK355" s="6"/>
    </row>
    <row r="356" spans="1:37" x14ac:dyDescent="0.25">
      <c r="A356" s="27">
        <v>33</v>
      </c>
      <c r="B356" s="28" t="s">
        <v>21</v>
      </c>
      <c r="C356" s="28" t="s">
        <v>22</v>
      </c>
      <c r="D356" s="28" t="s">
        <v>23</v>
      </c>
      <c r="E356" s="28" t="s">
        <v>46</v>
      </c>
      <c r="F356" s="28" t="s">
        <v>25</v>
      </c>
      <c r="G356" s="29" t="b">
        <v>0</v>
      </c>
      <c r="H356" s="29" t="b">
        <v>0</v>
      </c>
      <c r="I356" s="29" t="b">
        <v>0</v>
      </c>
      <c r="J356" s="29" t="b">
        <v>0</v>
      </c>
      <c r="K356" s="29" t="b">
        <v>0</v>
      </c>
      <c r="L356" s="29">
        <v>150</v>
      </c>
      <c r="M356" s="29">
        <v>2</v>
      </c>
      <c r="N356" s="29">
        <v>0</v>
      </c>
      <c r="O356" s="29">
        <v>1</v>
      </c>
      <c r="P356" s="29">
        <v>0</v>
      </c>
      <c r="Q356" s="29">
        <v>100</v>
      </c>
      <c r="R356" s="29">
        <v>0</v>
      </c>
      <c r="S356" s="29">
        <v>1</v>
      </c>
      <c r="T356" s="29">
        <v>0</v>
      </c>
      <c r="U356" s="29" t="b">
        <v>0</v>
      </c>
      <c r="V356" s="27">
        <v>2000</v>
      </c>
      <c r="W356" s="28">
        <v>497.43</v>
      </c>
      <c r="X356" s="28">
        <v>751.98</v>
      </c>
      <c r="Y356" s="28">
        <v>126.69</v>
      </c>
      <c r="Z356" s="28">
        <v>109.62</v>
      </c>
      <c r="AA356" s="28">
        <v>-20</v>
      </c>
      <c r="AB356" s="29">
        <v>5</v>
      </c>
      <c r="AD356" s="6"/>
      <c r="AF356" s="6"/>
      <c r="AH356" s="6"/>
      <c r="AK356" s="6"/>
    </row>
    <row r="357" spans="1:37" x14ac:dyDescent="0.25">
      <c r="A357" s="27">
        <v>34</v>
      </c>
      <c r="B357" s="28" t="s">
        <v>21</v>
      </c>
      <c r="C357" s="28" t="s">
        <v>22</v>
      </c>
      <c r="D357" s="28" t="s">
        <v>23</v>
      </c>
      <c r="E357" s="28" t="s">
        <v>46</v>
      </c>
      <c r="F357" s="28" t="s">
        <v>25</v>
      </c>
      <c r="G357" s="29" t="b">
        <v>0</v>
      </c>
      <c r="H357" s="29" t="b">
        <v>0</v>
      </c>
      <c r="I357" s="29" t="b">
        <v>0</v>
      </c>
      <c r="J357" s="29" t="b">
        <v>0</v>
      </c>
      <c r="K357" s="29" t="b">
        <v>0</v>
      </c>
      <c r="L357" s="29">
        <v>150</v>
      </c>
      <c r="M357" s="29">
        <v>2</v>
      </c>
      <c r="N357" s="29">
        <v>0</v>
      </c>
      <c r="O357" s="29">
        <v>1</v>
      </c>
      <c r="P357" s="29">
        <v>0</v>
      </c>
      <c r="Q357" s="29">
        <v>100</v>
      </c>
      <c r="R357" s="29">
        <v>0</v>
      </c>
      <c r="S357" s="29">
        <v>1</v>
      </c>
      <c r="T357" s="29">
        <v>0</v>
      </c>
      <c r="U357" s="29" t="b">
        <v>0</v>
      </c>
      <c r="V357" s="27">
        <v>2000</v>
      </c>
      <c r="W357" s="28">
        <v>458.74</v>
      </c>
      <c r="X357" s="28">
        <v>555.14</v>
      </c>
      <c r="Y357" s="28">
        <v>131.22</v>
      </c>
      <c r="Z357" s="28">
        <v>111.5</v>
      </c>
      <c r="AA357" s="28">
        <v>-20</v>
      </c>
      <c r="AB357" s="29">
        <v>5</v>
      </c>
      <c r="AD357" s="6"/>
      <c r="AF357" s="6"/>
      <c r="AH357" s="6"/>
      <c r="AK357" s="6"/>
    </row>
    <row r="358" spans="1:37" x14ac:dyDescent="0.25">
      <c r="A358" s="27">
        <v>35</v>
      </c>
      <c r="B358" s="28" t="s">
        <v>21</v>
      </c>
      <c r="C358" s="28" t="s">
        <v>22</v>
      </c>
      <c r="D358" s="28" t="s">
        <v>23</v>
      </c>
      <c r="E358" s="28" t="s">
        <v>46</v>
      </c>
      <c r="F358" s="28" t="s">
        <v>25</v>
      </c>
      <c r="G358" s="29" t="b">
        <v>0</v>
      </c>
      <c r="H358" s="29" t="b">
        <v>0</v>
      </c>
      <c r="I358" s="29" t="b">
        <v>0</v>
      </c>
      <c r="J358" s="29" t="b">
        <v>0</v>
      </c>
      <c r="K358" s="29" t="b">
        <v>0</v>
      </c>
      <c r="L358" s="29">
        <v>150</v>
      </c>
      <c r="M358" s="29">
        <v>2</v>
      </c>
      <c r="N358" s="29">
        <v>0</v>
      </c>
      <c r="O358" s="29">
        <v>1</v>
      </c>
      <c r="P358" s="29">
        <v>0</v>
      </c>
      <c r="Q358" s="29">
        <v>100</v>
      </c>
      <c r="R358" s="29">
        <v>0</v>
      </c>
      <c r="S358" s="29">
        <v>1</v>
      </c>
      <c r="T358" s="29">
        <v>0</v>
      </c>
      <c r="U358" s="29" t="b">
        <v>0</v>
      </c>
      <c r="V358" s="27">
        <v>2000</v>
      </c>
      <c r="W358" s="28">
        <v>529.59</v>
      </c>
      <c r="X358" s="28">
        <v>734.18</v>
      </c>
      <c r="Y358" s="28">
        <v>125.83</v>
      </c>
      <c r="Z358" s="28">
        <v>108.88</v>
      </c>
      <c r="AA358" s="28">
        <v>-20</v>
      </c>
      <c r="AB358" s="29">
        <v>5</v>
      </c>
      <c r="AD358" s="6"/>
      <c r="AF358" s="6"/>
      <c r="AH358" s="6"/>
      <c r="AK358" s="6"/>
    </row>
    <row r="359" spans="1:37" x14ac:dyDescent="0.25">
      <c r="A359" s="27">
        <v>36</v>
      </c>
      <c r="B359" s="28" t="s">
        <v>21</v>
      </c>
      <c r="C359" s="28" t="s">
        <v>22</v>
      </c>
      <c r="D359" s="28" t="s">
        <v>23</v>
      </c>
      <c r="E359" s="28" t="s">
        <v>46</v>
      </c>
      <c r="F359" s="28" t="s">
        <v>25</v>
      </c>
      <c r="G359" s="29" t="b">
        <v>0</v>
      </c>
      <c r="H359" s="29" t="b">
        <v>0</v>
      </c>
      <c r="I359" s="29" t="b">
        <v>0</v>
      </c>
      <c r="J359" s="29" t="b">
        <v>0</v>
      </c>
      <c r="K359" s="29" t="b">
        <v>0</v>
      </c>
      <c r="L359" s="29">
        <v>150</v>
      </c>
      <c r="M359" s="29">
        <v>2</v>
      </c>
      <c r="N359" s="29">
        <v>0</v>
      </c>
      <c r="O359" s="29">
        <v>1</v>
      </c>
      <c r="P359" s="29">
        <v>0</v>
      </c>
      <c r="Q359" s="29">
        <v>100</v>
      </c>
      <c r="R359" s="29">
        <v>0</v>
      </c>
      <c r="S359" s="29">
        <v>1</v>
      </c>
      <c r="T359" s="29">
        <v>0</v>
      </c>
      <c r="U359" s="29" t="b">
        <v>0</v>
      </c>
      <c r="V359" s="27">
        <v>2000</v>
      </c>
      <c r="W359" s="28">
        <v>513.14</v>
      </c>
      <c r="X359" s="28">
        <v>688.44</v>
      </c>
      <c r="Y359" s="28">
        <v>127.44</v>
      </c>
      <c r="Z359" s="28">
        <v>109.19</v>
      </c>
      <c r="AA359" s="28">
        <v>-20</v>
      </c>
      <c r="AB359" s="29">
        <v>5</v>
      </c>
      <c r="AD359" s="6"/>
      <c r="AF359" s="6"/>
      <c r="AH359" s="6"/>
      <c r="AK359" s="6"/>
    </row>
    <row r="360" spans="1:37" x14ac:dyDescent="0.25">
      <c r="A360" s="27">
        <v>37</v>
      </c>
      <c r="B360" s="28" t="s">
        <v>21</v>
      </c>
      <c r="C360" s="28" t="s">
        <v>22</v>
      </c>
      <c r="D360" s="28" t="s">
        <v>23</v>
      </c>
      <c r="E360" s="28" t="s">
        <v>46</v>
      </c>
      <c r="F360" s="28" t="s">
        <v>25</v>
      </c>
      <c r="G360" s="29" t="b">
        <v>0</v>
      </c>
      <c r="H360" s="29" t="b">
        <v>0</v>
      </c>
      <c r="I360" s="29" t="b">
        <v>0</v>
      </c>
      <c r="J360" s="29" t="b">
        <v>0</v>
      </c>
      <c r="K360" s="29" t="b">
        <v>0</v>
      </c>
      <c r="L360" s="29">
        <v>150</v>
      </c>
      <c r="M360" s="29">
        <v>2</v>
      </c>
      <c r="N360" s="29">
        <v>0</v>
      </c>
      <c r="O360" s="29">
        <v>1</v>
      </c>
      <c r="P360" s="29">
        <v>0</v>
      </c>
      <c r="Q360" s="29">
        <v>100</v>
      </c>
      <c r="R360" s="29">
        <v>0</v>
      </c>
      <c r="S360" s="29">
        <v>1</v>
      </c>
      <c r="T360" s="29">
        <v>0</v>
      </c>
      <c r="U360" s="29" t="b">
        <v>0</v>
      </c>
      <c r="V360" s="27">
        <v>2000</v>
      </c>
      <c r="W360" s="28">
        <v>442.81</v>
      </c>
      <c r="X360" s="28">
        <v>657.62</v>
      </c>
      <c r="Y360" s="28">
        <v>130.11000000000001</v>
      </c>
      <c r="Z360" s="28">
        <v>111.56</v>
      </c>
      <c r="AA360" s="28">
        <v>-20</v>
      </c>
      <c r="AB360" s="29">
        <v>5</v>
      </c>
      <c r="AD360" s="6"/>
      <c r="AF360" s="6"/>
      <c r="AH360" s="6"/>
      <c r="AK360" s="6"/>
    </row>
    <row r="361" spans="1:37" x14ac:dyDescent="0.25">
      <c r="A361" s="27">
        <v>38</v>
      </c>
      <c r="B361" s="28" t="s">
        <v>21</v>
      </c>
      <c r="C361" s="28" t="s">
        <v>22</v>
      </c>
      <c r="D361" s="28" t="s">
        <v>23</v>
      </c>
      <c r="E361" s="28" t="s">
        <v>46</v>
      </c>
      <c r="F361" s="28" t="s">
        <v>25</v>
      </c>
      <c r="G361" s="29" t="b">
        <v>0</v>
      </c>
      <c r="H361" s="29" t="b">
        <v>0</v>
      </c>
      <c r="I361" s="29" t="b">
        <v>0</v>
      </c>
      <c r="J361" s="29" t="b">
        <v>0</v>
      </c>
      <c r="K361" s="29" t="b">
        <v>0</v>
      </c>
      <c r="L361" s="29">
        <v>150</v>
      </c>
      <c r="M361" s="29">
        <v>2</v>
      </c>
      <c r="N361" s="29">
        <v>0</v>
      </c>
      <c r="O361" s="29">
        <v>1</v>
      </c>
      <c r="P361" s="29">
        <v>0</v>
      </c>
      <c r="Q361" s="29">
        <v>100</v>
      </c>
      <c r="R361" s="29">
        <v>0</v>
      </c>
      <c r="S361" s="29">
        <v>1</v>
      </c>
      <c r="T361" s="29">
        <v>0</v>
      </c>
      <c r="U361" s="29" t="b">
        <v>0</v>
      </c>
      <c r="V361" s="27">
        <v>2000</v>
      </c>
      <c r="W361" s="28">
        <v>512.79</v>
      </c>
      <c r="X361" s="28">
        <v>719.95</v>
      </c>
      <c r="Y361" s="28">
        <v>126.58</v>
      </c>
      <c r="Z361" s="28">
        <v>109.44</v>
      </c>
      <c r="AA361" s="28">
        <v>-20</v>
      </c>
      <c r="AB361" s="29">
        <v>5</v>
      </c>
      <c r="AD361" s="6"/>
      <c r="AF361" s="6"/>
      <c r="AH361" s="6"/>
      <c r="AK361" s="6"/>
    </row>
    <row r="362" spans="1:37" x14ac:dyDescent="0.25">
      <c r="A362" s="27">
        <v>39</v>
      </c>
      <c r="B362" s="28" t="s">
        <v>21</v>
      </c>
      <c r="C362" s="28" t="s">
        <v>22</v>
      </c>
      <c r="D362" s="28" t="s">
        <v>23</v>
      </c>
      <c r="E362" s="28" t="s">
        <v>46</v>
      </c>
      <c r="F362" s="28" t="s">
        <v>25</v>
      </c>
      <c r="G362" s="29" t="b">
        <v>0</v>
      </c>
      <c r="H362" s="29" t="b">
        <v>0</v>
      </c>
      <c r="I362" s="29" t="b">
        <v>0</v>
      </c>
      <c r="J362" s="29" t="b">
        <v>0</v>
      </c>
      <c r="K362" s="29" t="b">
        <v>0</v>
      </c>
      <c r="L362" s="29">
        <v>150</v>
      </c>
      <c r="M362" s="29">
        <v>2</v>
      </c>
      <c r="N362" s="29">
        <v>0</v>
      </c>
      <c r="O362" s="29">
        <v>1</v>
      </c>
      <c r="P362" s="29">
        <v>0</v>
      </c>
      <c r="Q362" s="29">
        <v>100</v>
      </c>
      <c r="R362" s="29">
        <v>0</v>
      </c>
      <c r="S362" s="29">
        <v>1</v>
      </c>
      <c r="T362" s="29">
        <v>0</v>
      </c>
      <c r="U362" s="29" t="b">
        <v>0</v>
      </c>
      <c r="V362" s="27">
        <v>2000</v>
      </c>
      <c r="W362" s="28">
        <v>450.82</v>
      </c>
      <c r="X362" s="28">
        <v>687.43</v>
      </c>
      <c r="Y362" s="28">
        <v>129.49</v>
      </c>
      <c r="Z362" s="28">
        <v>111.07</v>
      </c>
      <c r="AA362" s="28">
        <v>-20</v>
      </c>
      <c r="AB362" s="29">
        <v>5</v>
      </c>
      <c r="AD362" s="6"/>
      <c r="AF362" s="6"/>
      <c r="AH362" s="6"/>
      <c r="AK362" s="6"/>
    </row>
    <row r="363" spans="1:37" x14ac:dyDescent="0.25">
      <c r="A363" s="27">
        <v>40</v>
      </c>
      <c r="B363" s="28" t="s">
        <v>21</v>
      </c>
      <c r="C363" s="28" t="s">
        <v>22</v>
      </c>
      <c r="D363" s="28" t="s">
        <v>23</v>
      </c>
      <c r="E363" s="28" t="s">
        <v>46</v>
      </c>
      <c r="F363" s="28" t="s">
        <v>25</v>
      </c>
      <c r="G363" s="29" t="b">
        <v>0</v>
      </c>
      <c r="H363" s="29" t="b">
        <v>0</v>
      </c>
      <c r="I363" s="29" t="b">
        <v>0</v>
      </c>
      <c r="J363" s="29" t="b">
        <v>0</v>
      </c>
      <c r="K363" s="29" t="b">
        <v>0</v>
      </c>
      <c r="L363" s="29">
        <v>150</v>
      </c>
      <c r="M363" s="29">
        <v>2</v>
      </c>
      <c r="N363" s="29">
        <v>0</v>
      </c>
      <c r="O363" s="29">
        <v>1</v>
      </c>
      <c r="P363" s="29">
        <v>0</v>
      </c>
      <c r="Q363" s="29">
        <v>100</v>
      </c>
      <c r="R363" s="29">
        <v>0</v>
      </c>
      <c r="S363" s="29">
        <v>1</v>
      </c>
      <c r="T363" s="29">
        <v>0</v>
      </c>
      <c r="U363" s="29" t="b">
        <v>0</v>
      </c>
      <c r="V363" s="27">
        <v>2000</v>
      </c>
      <c r="W363" s="28">
        <v>471.49</v>
      </c>
      <c r="X363" s="28">
        <v>616.99</v>
      </c>
      <c r="Y363" s="28">
        <v>130.29</v>
      </c>
      <c r="Z363" s="28">
        <v>110.54</v>
      </c>
      <c r="AA363" s="28">
        <v>-20</v>
      </c>
      <c r="AB363" s="29">
        <v>5</v>
      </c>
      <c r="AD363" s="6"/>
      <c r="AF363" s="6"/>
      <c r="AH363" s="6"/>
      <c r="AK363" s="6"/>
    </row>
    <row r="364" spans="1:37" x14ac:dyDescent="0.25">
      <c r="A364" s="24">
        <v>41</v>
      </c>
      <c r="B364" s="25" t="s">
        <v>21</v>
      </c>
      <c r="C364" s="25" t="s">
        <v>22</v>
      </c>
      <c r="D364" s="25" t="s">
        <v>23</v>
      </c>
      <c r="E364" s="25" t="s">
        <v>47</v>
      </c>
      <c r="F364" s="25" t="s">
        <v>25</v>
      </c>
      <c r="G364" s="26" t="b">
        <v>0</v>
      </c>
      <c r="H364" s="26" t="b">
        <v>0</v>
      </c>
      <c r="I364" s="26" t="b">
        <v>0</v>
      </c>
      <c r="J364" s="26" t="b">
        <v>0</v>
      </c>
      <c r="K364" s="26" t="b">
        <v>0</v>
      </c>
      <c r="L364" s="26">
        <v>150</v>
      </c>
      <c r="M364" s="26">
        <v>2</v>
      </c>
      <c r="N364" s="26">
        <v>0</v>
      </c>
      <c r="O364" s="26">
        <v>1</v>
      </c>
      <c r="P364" s="26">
        <v>0</v>
      </c>
      <c r="Q364" s="26">
        <v>100</v>
      </c>
      <c r="R364" s="26">
        <v>0</v>
      </c>
      <c r="S364" s="26">
        <v>1</v>
      </c>
      <c r="T364" s="26">
        <v>0</v>
      </c>
      <c r="U364" s="26" t="b">
        <v>0</v>
      </c>
      <c r="V364" s="24">
        <v>2000</v>
      </c>
      <c r="W364" s="25">
        <v>246.53</v>
      </c>
      <c r="X364" s="25">
        <v>449.38</v>
      </c>
      <c r="Y364" s="25">
        <v>139.83000000000001</v>
      </c>
      <c r="Z364" s="25">
        <v>121.62</v>
      </c>
      <c r="AA364" s="25">
        <v>-20</v>
      </c>
      <c r="AB364" s="26">
        <v>0</v>
      </c>
      <c r="AD364" s="6"/>
      <c r="AF364" s="6"/>
      <c r="AH364" s="6"/>
      <c r="AK364" s="6"/>
    </row>
    <row r="365" spans="1:37" x14ac:dyDescent="0.25">
      <c r="A365" s="24">
        <v>42</v>
      </c>
      <c r="B365" s="25" t="s">
        <v>21</v>
      </c>
      <c r="C365" s="25" t="s">
        <v>22</v>
      </c>
      <c r="D365" s="25" t="s">
        <v>23</v>
      </c>
      <c r="E365" s="25" t="s">
        <v>47</v>
      </c>
      <c r="F365" s="25" t="s">
        <v>25</v>
      </c>
      <c r="G365" s="26" t="b">
        <v>0</v>
      </c>
      <c r="H365" s="26" t="b">
        <v>0</v>
      </c>
      <c r="I365" s="26" t="b">
        <v>0</v>
      </c>
      <c r="J365" s="26" t="b">
        <v>0</v>
      </c>
      <c r="K365" s="26" t="b">
        <v>0</v>
      </c>
      <c r="L365" s="26">
        <v>150</v>
      </c>
      <c r="M365" s="26">
        <v>2</v>
      </c>
      <c r="N365" s="26">
        <v>0</v>
      </c>
      <c r="O365" s="26">
        <v>1</v>
      </c>
      <c r="P365" s="26">
        <v>0</v>
      </c>
      <c r="Q365" s="26">
        <v>100</v>
      </c>
      <c r="R365" s="26">
        <v>0</v>
      </c>
      <c r="S365" s="26">
        <v>1</v>
      </c>
      <c r="T365" s="26">
        <v>0</v>
      </c>
      <c r="U365" s="26" t="b">
        <v>0</v>
      </c>
      <c r="V365" s="24">
        <v>2000</v>
      </c>
      <c r="W365" s="25">
        <v>234.35</v>
      </c>
      <c r="X365" s="25">
        <v>443.07</v>
      </c>
      <c r="Y365" s="25">
        <v>140.15</v>
      </c>
      <c r="Z365" s="25">
        <v>122.12</v>
      </c>
      <c r="AA365" s="25">
        <v>-20</v>
      </c>
      <c r="AB365" s="26">
        <v>0</v>
      </c>
      <c r="AD365" s="6"/>
      <c r="AF365" s="6"/>
      <c r="AH365" s="6"/>
      <c r="AK365" s="6"/>
    </row>
    <row r="366" spans="1:37" x14ac:dyDescent="0.25">
      <c r="A366" s="24">
        <v>43</v>
      </c>
      <c r="B366" s="25" t="s">
        <v>21</v>
      </c>
      <c r="C366" s="25" t="s">
        <v>22</v>
      </c>
      <c r="D366" s="25" t="s">
        <v>23</v>
      </c>
      <c r="E366" s="25" t="s">
        <v>47</v>
      </c>
      <c r="F366" s="25" t="s">
        <v>25</v>
      </c>
      <c r="G366" s="26" t="b">
        <v>0</v>
      </c>
      <c r="H366" s="26" t="b">
        <v>0</v>
      </c>
      <c r="I366" s="26" t="b">
        <v>0</v>
      </c>
      <c r="J366" s="26" t="b">
        <v>0</v>
      </c>
      <c r="K366" s="26" t="b">
        <v>0</v>
      </c>
      <c r="L366" s="26">
        <v>150</v>
      </c>
      <c r="M366" s="26">
        <v>2</v>
      </c>
      <c r="N366" s="26">
        <v>0</v>
      </c>
      <c r="O366" s="26">
        <v>1</v>
      </c>
      <c r="P366" s="26">
        <v>0</v>
      </c>
      <c r="Q366" s="26">
        <v>100</v>
      </c>
      <c r="R366" s="26">
        <v>0</v>
      </c>
      <c r="S366" s="26">
        <v>1</v>
      </c>
      <c r="T366" s="26">
        <v>0</v>
      </c>
      <c r="U366" s="26" t="b">
        <v>0</v>
      </c>
      <c r="V366" s="24">
        <v>2000</v>
      </c>
      <c r="W366" s="25">
        <v>300.79000000000002</v>
      </c>
      <c r="X366" s="25">
        <v>479.38</v>
      </c>
      <c r="Y366" s="25">
        <v>137.34</v>
      </c>
      <c r="Z366" s="25">
        <v>119.62</v>
      </c>
      <c r="AA366" s="25">
        <v>-20</v>
      </c>
      <c r="AB366" s="26">
        <v>0</v>
      </c>
      <c r="AD366" s="6"/>
      <c r="AF366" s="6"/>
      <c r="AH366" s="6"/>
      <c r="AK366" s="6"/>
    </row>
    <row r="367" spans="1:37" x14ac:dyDescent="0.25">
      <c r="A367" s="24">
        <v>44</v>
      </c>
      <c r="B367" s="25" t="s">
        <v>21</v>
      </c>
      <c r="C367" s="25" t="s">
        <v>22</v>
      </c>
      <c r="D367" s="25" t="s">
        <v>23</v>
      </c>
      <c r="E367" s="25" t="s">
        <v>47</v>
      </c>
      <c r="F367" s="25" t="s">
        <v>25</v>
      </c>
      <c r="G367" s="26" t="b">
        <v>0</v>
      </c>
      <c r="H367" s="26" t="b">
        <v>0</v>
      </c>
      <c r="I367" s="26" t="b">
        <v>0</v>
      </c>
      <c r="J367" s="26" t="b">
        <v>0</v>
      </c>
      <c r="K367" s="26" t="b">
        <v>0</v>
      </c>
      <c r="L367" s="26">
        <v>150</v>
      </c>
      <c r="M367" s="26">
        <v>2</v>
      </c>
      <c r="N367" s="26">
        <v>0</v>
      </c>
      <c r="O367" s="26">
        <v>1</v>
      </c>
      <c r="P367" s="26">
        <v>0</v>
      </c>
      <c r="Q367" s="26">
        <v>100</v>
      </c>
      <c r="R367" s="26">
        <v>0</v>
      </c>
      <c r="S367" s="26">
        <v>1</v>
      </c>
      <c r="T367" s="26">
        <v>0</v>
      </c>
      <c r="U367" s="26" t="b">
        <v>0</v>
      </c>
      <c r="V367" s="24">
        <v>2000</v>
      </c>
      <c r="W367" s="25">
        <v>277.48</v>
      </c>
      <c r="X367" s="25">
        <v>400.8</v>
      </c>
      <c r="Y367" s="25">
        <v>139.4</v>
      </c>
      <c r="Z367" s="25">
        <v>120.75</v>
      </c>
      <c r="AA367" s="25">
        <v>-20</v>
      </c>
      <c r="AB367" s="26">
        <v>0</v>
      </c>
      <c r="AD367" s="6"/>
      <c r="AF367" s="6"/>
      <c r="AH367" s="6"/>
      <c r="AK367" s="6"/>
    </row>
    <row r="368" spans="1:37" x14ac:dyDescent="0.25">
      <c r="A368" s="24">
        <v>45</v>
      </c>
      <c r="B368" s="25" t="s">
        <v>21</v>
      </c>
      <c r="C368" s="25" t="s">
        <v>22</v>
      </c>
      <c r="D368" s="25" t="s">
        <v>23</v>
      </c>
      <c r="E368" s="25" t="s">
        <v>47</v>
      </c>
      <c r="F368" s="25" t="s">
        <v>25</v>
      </c>
      <c r="G368" s="26" t="b">
        <v>0</v>
      </c>
      <c r="H368" s="26" t="b">
        <v>0</v>
      </c>
      <c r="I368" s="26" t="b">
        <v>0</v>
      </c>
      <c r="J368" s="26" t="b">
        <v>0</v>
      </c>
      <c r="K368" s="26" t="b">
        <v>0</v>
      </c>
      <c r="L368" s="26">
        <v>150</v>
      </c>
      <c r="M368" s="26">
        <v>2</v>
      </c>
      <c r="N368" s="26">
        <v>0</v>
      </c>
      <c r="O368" s="26">
        <v>1</v>
      </c>
      <c r="P368" s="26">
        <v>0</v>
      </c>
      <c r="Q368" s="26">
        <v>100</v>
      </c>
      <c r="R368" s="26">
        <v>0</v>
      </c>
      <c r="S368" s="26">
        <v>1</v>
      </c>
      <c r="T368" s="26">
        <v>0</v>
      </c>
      <c r="U368" s="26" t="b">
        <v>0</v>
      </c>
      <c r="V368" s="24">
        <v>2000</v>
      </c>
      <c r="W368" s="25">
        <v>291.7</v>
      </c>
      <c r="X368" s="25">
        <v>418.7</v>
      </c>
      <c r="Y368" s="25">
        <v>138.55000000000001</v>
      </c>
      <c r="Z368" s="25">
        <v>120.36</v>
      </c>
      <c r="AA368" s="25">
        <v>-20</v>
      </c>
      <c r="AB368" s="26">
        <v>0</v>
      </c>
      <c r="AD368" s="6"/>
      <c r="AF368" s="6"/>
      <c r="AH368" s="6"/>
      <c r="AK368" s="6"/>
    </row>
    <row r="369" spans="1:37" x14ac:dyDescent="0.25">
      <c r="A369" s="24">
        <v>46</v>
      </c>
      <c r="B369" s="25" t="s">
        <v>21</v>
      </c>
      <c r="C369" s="25" t="s">
        <v>22</v>
      </c>
      <c r="D369" s="25" t="s">
        <v>23</v>
      </c>
      <c r="E369" s="25" t="s">
        <v>47</v>
      </c>
      <c r="F369" s="25" t="s">
        <v>25</v>
      </c>
      <c r="G369" s="26" t="b">
        <v>0</v>
      </c>
      <c r="H369" s="26" t="b">
        <v>0</v>
      </c>
      <c r="I369" s="26" t="b">
        <v>0</v>
      </c>
      <c r="J369" s="26" t="b">
        <v>0</v>
      </c>
      <c r="K369" s="26" t="b">
        <v>0</v>
      </c>
      <c r="L369" s="26">
        <v>150</v>
      </c>
      <c r="M369" s="26">
        <v>2</v>
      </c>
      <c r="N369" s="26">
        <v>0</v>
      </c>
      <c r="O369" s="26">
        <v>1</v>
      </c>
      <c r="P369" s="26">
        <v>0</v>
      </c>
      <c r="Q369" s="26">
        <v>100</v>
      </c>
      <c r="R369" s="26">
        <v>0</v>
      </c>
      <c r="S369" s="26">
        <v>1</v>
      </c>
      <c r="T369" s="26">
        <v>0</v>
      </c>
      <c r="U369" s="26" t="b">
        <v>0</v>
      </c>
      <c r="V369" s="24">
        <v>2000</v>
      </c>
      <c r="W369" s="25">
        <v>270.44</v>
      </c>
      <c r="X369" s="25">
        <v>418.87</v>
      </c>
      <c r="Y369" s="25">
        <v>139.38</v>
      </c>
      <c r="Z369" s="25">
        <v>120.8</v>
      </c>
      <c r="AA369" s="25">
        <v>-20</v>
      </c>
      <c r="AB369" s="26">
        <v>0</v>
      </c>
      <c r="AD369" s="6"/>
      <c r="AF369" s="6"/>
      <c r="AH369" s="6"/>
      <c r="AK369" s="6"/>
    </row>
    <row r="370" spans="1:37" x14ac:dyDescent="0.25">
      <c r="A370" s="24">
        <v>47</v>
      </c>
      <c r="B370" s="25" t="s">
        <v>21</v>
      </c>
      <c r="C370" s="25" t="s">
        <v>22</v>
      </c>
      <c r="D370" s="25" t="s">
        <v>23</v>
      </c>
      <c r="E370" s="25" t="s">
        <v>47</v>
      </c>
      <c r="F370" s="25" t="s">
        <v>25</v>
      </c>
      <c r="G370" s="26" t="b">
        <v>0</v>
      </c>
      <c r="H370" s="26" t="b">
        <v>0</v>
      </c>
      <c r="I370" s="26" t="b">
        <v>0</v>
      </c>
      <c r="J370" s="26" t="b">
        <v>0</v>
      </c>
      <c r="K370" s="26" t="b">
        <v>0</v>
      </c>
      <c r="L370" s="26">
        <v>150</v>
      </c>
      <c r="M370" s="26">
        <v>2</v>
      </c>
      <c r="N370" s="26">
        <v>0</v>
      </c>
      <c r="O370" s="26">
        <v>1</v>
      </c>
      <c r="P370" s="26">
        <v>0</v>
      </c>
      <c r="Q370" s="26">
        <v>100</v>
      </c>
      <c r="R370" s="26">
        <v>0</v>
      </c>
      <c r="S370" s="26">
        <v>1</v>
      </c>
      <c r="T370" s="26">
        <v>0</v>
      </c>
      <c r="U370" s="26" t="b">
        <v>0</v>
      </c>
      <c r="V370" s="24">
        <v>2000</v>
      </c>
      <c r="W370" s="25">
        <v>303.87</v>
      </c>
      <c r="X370" s="25">
        <v>412.24</v>
      </c>
      <c r="Y370" s="25">
        <v>138.47</v>
      </c>
      <c r="Z370" s="25">
        <v>119.87</v>
      </c>
      <c r="AA370" s="25">
        <v>-20</v>
      </c>
      <c r="AB370" s="26">
        <v>0</v>
      </c>
      <c r="AD370" s="6"/>
      <c r="AF370" s="6"/>
      <c r="AH370" s="6"/>
      <c r="AK370" s="6"/>
    </row>
    <row r="371" spans="1:37" x14ac:dyDescent="0.25">
      <c r="A371" s="24">
        <v>48</v>
      </c>
      <c r="B371" s="25" t="s">
        <v>21</v>
      </c>
      <c r="C371" s="25" t="s">
        <v>22</v>
      </c>
      <c r="D371" s="25" t="s">
        <v>23</v>
      </c>
      <c r="E371" s="25" t="s">
        <v>47</v>
      </c>
      <c r="F371" s="25" t="s">
        <v>25</v>
      </c>
      <c r="G371" s="26" t="b">
        <v>0</v>
      </c>
      <c r="H371" s="26" t="b">
        <v>0</v>
      </c>
      <c r="I371" s="26" t="b">
        <v>0</v>
      </c>
      <c r="J371" s="26" t="b">
        <v>0</v>
      </c>
      <c r="K371" s="26" t="b">
        <v>0</v>
      </c>
      <c r="L371" s="26">
        <v>150</v>
      </c>
      <c r="M371" s="26">
        <v>2</v>
      </c>
      <c r="N371" s="26">
        <v>0</v>
      </c>
      <c r="O371" s="26">
        <v>1</v>
      </c>
      <c r="P371" s="26">
        <v>0</v>
      </c>
      <c r="Q371" s="26">
        <v>100</v>
      </c>
      <c r="R371" s="26">
        <v>0</v>
      </c>
      <c r="S371" s="26">
        <v>1</v>
      </c>
      <c r="T371" s="26">
        <v>0</v>
      </c>
      <c r="U371" s="26" t="b">
        <v>0</v>
      </c>
      <c r="V371" s="24">
        <v>2000</v>
      </c>
      <c r="W371" s="25">
        <v>252.43</v>
      </c>
      <c r="X371" s="25">
        <v>433.44</v>
      </c>
      <c r="Y371" s="25">
        <v>139.56</v>
      </c>
      <c r="Z371" s="25">
        <v>121.52</v>
      </c>
      <c r="AA371" s="25">
        <v>-20</v>
      </c>
      <c r="AB371" s="26">
        <v>0</v>
      </c>
      <c r="AD371" s="6"/>
      <c r="AF371" s="6"/>
      <c r="AH371" s="6"/>
      <c r="AK371" s="6"/>
    </row>
    <row r="372" spans="1:37" x14ac:dyDescent="0.25">
      <c r="A372" s="24">
        <v>49</v>
      </c>
      <c r="B372" s="25" t="s">
        <v>21</v>
      </c>
      <c r="C372" s="25" t="s">
        <v>22</v>
      </c>
      <c r="D372" s="25" t="s">
        <v>23</v>
      </c>
      <c r="E372" s="25" t="s">
        <v>47</v>
      </c>
      <c r="F372" s="25" t="s">
        <v>25</v>
      </c>
      <c r="G372" s="26" t="b">
        <v>0</v>
      </c>
      <c r="H372" s="26" t="b">
        <v>0</v>
      </c>
      <c r="I372" s="26" t="b">
        <v>0</v>
      </c>
      <c r="J372" s="26" t="b">
        <v>0</v>
      </c>
      <c r="K372" s="26" t="b">
        <v>0</v>
      </c>
      <c r="L372" s="26">
        <v>150</v>
      </c>
      <c r="M372" s="26">
        <v>2</v>
      </c>
      <c r="N372" s="26">
        <v>0</v>
      </c>
      <c r="O372" s="26">
        <v>1</v>
      </c>
      <c r="P372" s="26">
        <v>0</v>
      </c>
      <c r="Q372" s="26">
        <v>100</v>
      </c>
      <c r="R372" s="26">
        <v>0</v>
      </c>
      <c r="S372" s="26">
        <v>1</v>
      </c>
      <c r="T372" s="26">
        <v>0</v>
      </c>
      <c r="U372" s="26" t="b">
        <v>0</v>
      </c>
      <c r="V372" s="24">
        <v>2000</v>
      </c>
      <c r="W372" s="25">
        <v>237.13</v>
      </c>
      <c r="X372" s="25">
        <v>383.37</v>
      </c>
      <c r="Y372" s="25">
        <v>140.69999999999999</v>
      </c>
      <c r="Z372" s="25">
        <v>122.33</v>
      </c>
      <c r="AA372" s="25">
        <v>-20</v>
      </c>
      <c r="AB372" s="26">
        <v>0</v>
      </c>
      <c r="AD372" s="6"/>
      <c r="AF372" s="6"/>
      <c r="AH372" s="6"/>
      <c r="AK372" s="6"/>
    </row>
    <row r="373" spans="1:37" x14ac:dyDescent="0.25">
      <c r="A373" s="33">
        <v>50</v>
      </c>
      <c r="B373" s="34" t="s">
        <v>21</v>
      </c>
      <c r="C373" s="34" t="s">
        <v>22</v>
      </c>
      <c r="D373" s="34" t="s">
        <v>23</v>
      </c>
      <c r="E373" s="34" t="s">
        <v>47</v>
      </c>
      <c r="F373" s="34" t="s">
        <v>25</v>
      </c>
      <c r="G373" s="35" t="b">
        <v>0</v>
      </c>
      <c r="H373" s="35" t="b">
        <v>0</v>
      </c>
      <c r="I373" s="35" t="b">
        <v>0</v>
      </c>
      <c r="J373" s="35" t="b">
        <v>0</v>
      </c>
      <c r="K373" s="35" t="b">
        <v>0</v>
      </c>
      <c r="L373" s="35">
        <v>150</v>
      </c>
      <c r="M373" s="35">
        <v>2</v>
      </c>
      <c r="N373" s="35">
        <v>0</v>
      </c>
      <c r="O373" s="35">
        <v>1</v>
      </c>
      <c r="P373" s="35">
        <v>0</v>
      </c>
      <c r="Q373" s="35">
        <v>100</v>
      </c>
      <c r="R373" s="35">
        <v>0</v>
      </c>
      <c r="S373" s="35">
        <v>1</v>
      </c>
      <c r="T373" s="35">
        <v>0</v>
      </c>
      <c r="U373" s="35" t="b">
        <v>0</v>
      </c>
      <c r="V373" s="33">
        <v>2000</v>
      </c>
      <c r="W373" s="34">
        <v>220.76</v>
      </c>
      <c r="X373" s="34">
        <v>414.1</v>
      </c>
      <c r="Y373" s="34">
        <v>141.03</v>
      </c>
      <c r="Z373" s="34">
        <v>122.66</v>
      </c>
      <c r="AA373" s="34">
        <v>-20</v>
      </c>
      <c r="AB373" s="35">
        <v>0</v>
      </c>
      <c r="AD373" s="6"/>
      <c r="AF373" s="6"/>
      <c r="AH373" s="6"/>
      <c r="AJ373" s="6"/>
    </row>
    <row r="374" spans="1:37" x14ac:dyDescent="0.25">
      <c r="A374" s="30">
        <v>51</v>
      </c>
      <c r="B374" s="31" t="s">
        <v>21</v>
      </c>
      <c r="C374" s="31" t="s">
        <v>22</v>
      </c>
      <c r="D374" s="31" t="s">
        <v>23</v>
      </c>
      <c r="E374" s="31" t="s">
        <v>48</v>
      </c>
      <c r="F374" s="31" t="s">
        <v>25</v>
      </c>
      <c r="G374" s="32" t="b">
        <v>0</v>
      </c>
      <c r="H374" s="32" t="b">
        <v>0</v>
      </c>
      <c r="I374" s="32" t="b">
        <v>0</v>
      </c>
      <c r="J374" s="32" t="b">
        <v>0</v>
      </c>
      <c r="K374" s="32" t="b">
        <v>0</v>
      </c>
      <c r="L374" s="32">
        <v>150</v>
      </c>
      <c r="M374" s="32">
        <v>2</v>
      </c>
      <c r="N374" s="32">
        <v>0</v>
      </c>
      <c r="O374" s="32">
        <v>1</v>
      </c>
      <c r="P374" s="32">
        <v>0</v>
      </c>
      <c r="Q374" s="32">
        <v>100</v>
      </c>
      <c r="R374" s="32">
        <v>0</v>
      </c>
      <c r="S374" s="32">
        <v>1</v>
      </c>
      <c r="T374" s="32">
        <v>0</v>
      </c>
      <c r="U374" s="32" t="b">
        <v>0</v>
      </c>
      <c r="V374" s="30">
        <v>251</v>
      </c>
      <c r="W374" s="31">
        <v>923.64</v>
      </c>
      <c r="X374" s="31">
        <v>780.8</v>
      </c>
      <c r="Y374" s="31">
        <v>107</v>
      </c>
      <c r="Z374" s="31">
        <v>110</v>
      </c>
      <c r="AA374" s="31">
        <v>-15</v>
      </c>
      <c r="AB374" s="32">
        <v>20</v>
      </c>
      <c r="AD374" s="6" cm="1">
        <f t="array" ref="AD374:AD383">W374:W383/AE374-1</f>
        <v>-2.2759998142042326E-3</v>
      </c>
      <c r="AE374">
        <f>AVERAGE(W374:W383)</f>
        <v>925.74700000000007</v>
      </c>
      <c r="AF374" s="6">
        <f t="array" ref="AF374:AF383">X374:X383/AG374-1</f>
        <v>2.5165630938319694E-3</v>
      </c>
      <c r="AG374">
        <f t="shared" ref="AG374" si="13">AVERAGE(X374:X383)</f>
        <v>778.83999999999992</v>
      </c>
      <c r="AH374" s="6">
        <f t="array" ref="AH374:AH383">Y374:Y383/AI374-1</f>
        <v>0</v>
      </c>
      <c r="AI374">
        <f>AVERAGE(Y374:Y383)</f>
        <v>107</v>
      </c>
      <c r="AJ374" s="6">
        <f t="array" ref="AJ374:AJ383">Z374:Z383/AK374-1</f>
        <v>0</v>
      </c>
      <c r="AK374">
        <f>AVERAGE(Z374:Z383)</f>
        <v>110</v>
      </c>
    </row>
    <row r="375" spans="1:37" x14ac:dyDescent="0.25">
      <c r="A375" s="27">
        <v>52</v>
      </c>
      <c r="B375" s="28" t="s">
        <v>21</v>
      </c>
      <c r="C375" s="28" t="s">
        <v>22</v>
      </c>
      <c r="D375" s="28" t="s">
        <v>23</v>
      </c>
      <c r="E375" s="28" t="s">
        <v>48</v>
      </c>
      <c r="F375" s="28" t="s">
        <v>25</v>
      </c>
      <c r="G375" s="29" t="b">
        <v>0</v>
      </c>
      <c r="H375" s="29" t="b">
        <v>0</v>
      </c>
      <c r="I375" s="29" t="b">
        <v>0</v>
      </c>
      <c r="J375" s="29" t="b">
        <v>0</v>
      </c>
      <c r="K375" s="29" t="b">
        <v>0</v>
      </c>
      <c r="L375" s="29">
        <v>150</v>
      </c>
      <c r="M375" s="29">
        <v>2</v>
      </c>
      <c r="N375" s="29">
        <v>0</v>
      </c>
      <c r="O375" s="29">
        <v>1</v>
      </c>
      <c r="P375" s="29">
        <v>0</v>
      </c>
      <c r="Q375" s="29">
        <v>100</v>
      </c>
      <c r="R375" s="29">
        <v>0</v>
      </c>
      <c r="S375" s="29">
        <v>1</v>
      </c>
      <c r="T375" s="29">
        <v>0</v>
      </c>
      <c r="U375" s="29" t="b">
        <v>0</v>
      </c>
      <c r="V375" s="27">
        <v>251</v>
      </c>
      <c r="W375" s="28">
        <v>926.22</v>
      </c>
      <c r="X375" s="28">
        <v>778.4</v>
      </c>
      <c r="Y375" s="28">
        <v>107</v>
      </c>
      <c r="Z375" s="28">
        <v>110</v>
      </c>
      <c r="AA375" s="28">
        <v>-15</v>
      </c>
      <c r="AB375" s="29">
        <v>20</v>
      </c>
      <c r="AD375" s="6">
        <v>5.1093873380092525E-4</v>
      </c>
      <c r="AF375" s="6">
        <v>-5.649427353499048E-4</v>
      </c>
      <c r="AH375" s="6">
        <v>0</v>
      </c>
      <c r="AJ375" s="6">
        <v>0</v>
      </c>
    </row>
    <row r="376" spans="1:37" x14ac:dyDescent="0.25">
      <c r="A376" s="27">
        <v>53</v>
      </c>
      <c r="B376" s="28" t="s">
        <v>21</v>
      </c>
      <c r="C376" s="28" t="s">
        <v>22</v>
      </c>
      <c r="D376" s="28" t="s">
        <v>23</v>
      </c>
      <c r="E376" s="28" t="s">
        <v>48</v>
      </c>
      <c r="F376" s="28" t="s">
        <v>25</v>
      </c>
      <c r="G376" s="29" t="b">
        <v>0</v>
      </c>
      <c r="H376" s="29" t="b">
        <v>0</v>
      </c>
      <c r="I376" s="29" t="b">
        <v>0</v>
      </c>
      <c r="J376" s="29" t="b">
        <v>0</v>
      </c>
      <c r="K376" s="29" t="b">
        <v>0</v>
      </c>
      <c r="L376" s="29">
        <v>150</v>
      </c>
      <c r="M376" s="29">
        <v>2</v>
      </c>
      <c r="N376" s="29">
        <v>0</v>
      </c>
      <c r="O376" s="29">
        <v>1</v>
      </c>
      <c r="P376" s="29">
        <v>0</v>
      </c>
      <c r="Q376" s="29">
        <v>100</v>
      </c>
      <c r="R376" s="29">
        <v>0</v>
      </c>
      <c r="S376" s="29">
        <v>1</v>
      </c>
      <c r="T376" s="29">
        <v>0</v>
      </c>
      <c r="U376" s="29" t="b">
        <v>0</v>
      </c>
      <c r="V376" s="27">
        <v>251</v>
      </c>
      <c r="W376" s="28">
        <v>925.36</v>
      </c>
      <c r="X376" s="28">
        <v>779.2</v>
      </c>
      <c r="Y376" s="28">
        <v>107</v>
      </c>
      <c r="Z376" s="28">
        <v>110</v>
      </c>
      <c r="AA376" s="28">
        <v>-15</v>
      </c>
      <c r="AB376" s="29">
        <v>20</v>
      </c>
      <c r="AD376" s="6">
        <v>-4.1804078220086804E-4</v>
      </c>
      <c r="AF376" s="6">
        <v>4.622258743773866E-4</v>
      </c>
      <c r="AH376" s="6">
        <v>0</v>
      </c>
      <c r="AJ376" s="6">
        <v>0</v>
      </c>
    </row>
    <row r="377" spans="1:37" x14ac:dyDescent="0.25">
      <c r="A377" s="27">
        <v>54</v>
      </c>
      <c r="B377" s="28" t="s">
        <v>21</v>
      </c>
      <c r="C377" s="28" t="s">
        <v>22</v>
      </c>
      <c r="D377" s="28" t="s">
        <v>23</v>
      </c>
      <c r="E377" s="28" t="s">
        <v>48</v>
      </c>
      <c r="F377" s="28" t="s">
        <v>25</v>
      </c>
      <c r="G377" s="29" t="b">
        <v>0</v>
      </c>
      <c r="H377" s="29" t="b">
        <v>0</v>
      </c>
      <c r="I377" s="29" t="b">
        <v>0</v>
      </c>
      <c r="J377" s="29" t="b">
        <v>0</v>
      </c>
      <c r="K377" s="29" t="b">
        <v>0</v>
      </c>
      <c r="L377" s="29">
        <v>150</v>
      </c>
      <c r="M377" s="29">
        <v>2</v>
      </c>
      <c r="N377" s="29">
        <v>0</v>
      </c>
      <c r="O377" s="29">
        <v>1</v>
      </c>
      <c r="P377" s="29">
        <v>0</v>
      </c>
      <c r="Q377" s="29">
        <v>100</v>
      </c>
      <c r="R377" s="29">
        <v>0</v>
      </c>
      <c r="S377" s="29">
        <v>1</v>
      </c>
      <c r="T377" s="29">
        <v>0</v>
      </c>
      <c r="U377" s="29" t="b">
        <v>0</v>
      </c>
      <c r="V377" s="27">
        <v>251</v>
      </c>
      <c r="W377" s="28">
        <v>927.08</v>
      </c>
      <c r="X377" s="28">
        <v>777.6</v>
      </c>
      <c r="Y377" s="28">
        <v>107</v>
      </c>
      <c r="Z377" s="28">
        <v>110</v>
      </c>
      <c r="AA377" s="28">
        <v>-15</v>
      </c>
      <c r="AB377" s="29">
        <v>20</v>
      </c>
      <c r="AD377" s="6">
        <v>1.4399182498026075E-3</v>
      </c>
      <c r="AF377" s="6">
        <v>-1.5921113450771962E-3</v>
      </c>
      <c r="AH377" s="6">
        <v>0</v>
      </c>
      <c r="AJ377" s="6">
        <v>0</v>
      </c>
    </row>
    <row r="378" spans="1:37" x14ac:dyDescent="0.25">
      <c r="A378" s="27">
        <v>55</v>
      </c>
      <c r="B378" s="28" t="s">
        <v>21</v>
      </c>
      <c r="C378" s="28" t="s">
        <v>22</v>
      </c>
      <c r="D378" s="28" t="s">
        <v>23</v>
      </c>
      <c r="E378" s="28" t="s">
        <v>48</v>
      </c>
      <c r="F378" s="28" t="s">
        <v>25</v>
      </c>
      <c r="G378" s="29" t="b">
        <v>0</v>
      </c>
      <c r="H378" s="29" t="b">
        <v>0</v>
      </c>
      <c r="I378" s="29" t="b">
        <v>0</v>
      </c>
      <c r="J378" s="29" t="b">
        <v>0</v>
      </c>
      <c r="K378" s="29" t="b">
        <v>0</v>
      </c>
      <c r="L378" s="29">
        <v>150</v>
      </c>
      <c r="M378" s="29">
        <v>2</v>
      </c>
      <c r="N378" s="29">
        <v>0</v>
      </c>
      <c r="O378" s="29">
        <v>1</v>
      </c>
      <c r="P378" s="29">
        <v>0</v>
      </c>
      <c r="Q378" s="29">
        <v>100</v>
      </c>
      <c r="R378" s="29">
        <v>0</v>
      </c>
      <c r="S378" s="29">
        <v>1</v>
      </c>
      <c r="T378" s="29">
        <v>0</v>
      </c>
      <c r="U378" s="29" t="b">
        <v>0</v>
      </c>
      <c r="V378" s="27">
        <v>251</v>
      </c>
      <c r="W378" s="28">
        <v>922.35</v>
      </c>
      <c r="X378" s="28">
        <v>782</v>
      </c>
      <c r="Y378" s="28">
        <v>107</v>
      </c>
      <c r="Z378" s="28">
        <v>110</v>
      </c>
      <c r="AA378" s="28">
        <v>-15</v>
      </c>
      <c r="AB378" s="29">
        <v>20</v>
      </c>
      <c r="AD378" s="6">
        <v>-3.669469088206645E-3</v>
      </c>
      <c r="AF378" s="6">
        <v>4.057316008422962E-3</v>
      </c>
      <c r="AH378" s="6">
        <v>0</v>
      </c>
      <c r="AJ378" s="6">
        <v>0</v>
      </c>
    </row>
    <row r="379" spans="1:37" x14ac:dyDescent="0.25">
      <c r="A379" s="27">
        <v>56</v>
      </c>
      <c r="B379" s="28" t="s">
        <v>21</v>
      </c>
      <c r="C379" s="28" t="s">
        <v>22</v>
      </c>
      <c r="D379" s="28" t="s">
        <v>23</v>
      </c>
      <c r="E379" s="28" t="s">
        <v>48</v>
      </c>
      <c r="F379" s="28" t="s">
        <v>25</v>
      </c>
      <c r="G379" s="29" t="b">
        <v>0</v>
      </c>
      <c r="H379" s="29" t="b">
        <v>0</v>
      </c>
      <c r="I379" s="29" t="b">
        <v>0</v>
      </c>
      <c r="J379" s="29" t="b">
        <v>0</v>
      </c>
      <c r="K379" s="29" t="b">
        <v>0</v>
      </c>
      <c r="L379" s="29">
        <v>150</v>
      </c>
      <c r="M379" s="29">
        <v>2</v>
      </c>
      <c r="N379" s="29">
        <v>0</v>
      </c>
      <c r="O379" s="29">
        <v>1</v>
      </c>
      <c r="P379" s="29">
        <v>0</v>
      </c>
      <c r="Q379" s="29">
        <v>100</v>
      </c>
      <c r="R379" s="29">
        <v>0</v>
      </c>
      <c r="S379" s="29">
        <v>1</v>
      </c>
      <c r="T379" s="29">
        <v>0</v>
      </c>
      <c r="U379" s="29" t="b">
        <v>0</v>
      </c>
      <c r="V379" s="27">
        <v>251</v>
      </c>
      <c r="W379" s="28">
        <v>926.22</v>
      </c>
      <c r="X379" s="28">
        <v>778.4</v>
      </c>
      <c r="Y379" s="28">
        <v>107</v>
      </c>
      <c r="Z379" s="28">
        <v>110</v>
      </c>
      <c r="AA379" s="28">
        <v>-15</v>
      </c>
      <c r="AB379" s="29">
        <v>20</v>
      </c>
      <c r="AD379" s="6">
        <v>5.1093873380092525E-4</v>
      </c>
      <c r="AF379" s="6">
        <v>-5.649427353499048E-4</v>
      </c>
      <c r="AH379" s="6">
        <v>0</v>
      </c>
      <c r="AJ379" s="6">
        <v>0</v>
      </c>
    </row>
    <row r="380" spans="1:37" x14ac:dyDescent="0.25">
      <c r="A380" s="27">
        <v>57</v>
      </c>
      <c r="B380" s="28" t="s">
        <v>21</v>
      </c>
      <c r="C380" s="28" t="s">
        <v>22</v>
      </c>
      <c r="D380" s="28" t="s">
        <v>23</v>
      </c>
      <c r="E380" s="28" t="s">
        <v>48</v>
      </c>
      <c r="F380" s="28" t="s">
        <v>25</v>
      </c>
      <c r="G380" s="29" t="b">
        <v>0</v>
      </c>
      <c r="H380" s="29" t="b">
        <v>0</v>
      </c>
      <c r="I380" s="29" t="b">
        <v>0</v>
      </c>
      <c r="J380" s="29" t="b">
        <v>0</v>
      </c>
      <c r="K380" s="29" t="b">
        <v>0</v>
      </c>
      <c r="L380" s="29">
        <v>150</v>
      </c>
      <c r="M380" s="29">
        <v>2</v>
      </c>
      <c r="N380" s="29">
        <v>0</v>
      </c>
      <c r="O380" s="29">
        <v>1</v>
      </c>
      <c r="P380" s="29">
        <v>0</v>
      </c>
      <c r="Q380" s="29">
        <v>100</v>
      </c>
      <c r="R380" s="29">
        <v>0</v>
      </c>
      <c r="S380" s="29">
        <v>1</v>
      </c>
      <c r="T380" s="29">
        <v>0</v>
      </c>
      <c r="U380" s="29" t="b">
        <v>0</v>
      </c>
      <c r="V380" s="27">
        <v>251</v>
      </c>
      <c r="W380" s="28">
        <v>926.22</v>
      </c>
      <c r="X380" s="28">
        <v>778.4</v>
      </c>
      <c r="Y380" s="28">
        <v>107</v>
      </c>
      <c r="Z380" s="28">
        <v>110</v>
      </c>
      <c r="AA380" s="28">
        <v>-15</v>
      </c>
      <c r="AB380" s="29">
        <v>20</v>
      </c>
      <c r="AD380" s="6">
        <v>5.1093873380092525E-4</v>
      </c>
      <c r="AF380" s="6">
        <v>-5.649427353499048E-4</v>
      </c>
      <c r="AH380" s="6">
        <v>0</v>
      </c>
      <c r="AJ380" s="6">
        <v>0</v>
      </c>
    </row>
    <row r="381" spans="1:37" x14ac:dyDescent="0.25">
      <c r="A381" s="27">
        <v>58</v>
      </c>
      <c r="B381" s="28" t="s">
        <v>21</v>
      </c>
      <c r="C381" s="28" t="s">
        <v>22</v>
      </c>
      <c r="D381" s="28" t="s">
        <v>23</v>
      </c>
      <c r="E381" s="28" t="s">
        <v>48</v>
      </c>
      <c r="F381" s="28" t="s">
        <v>25</v>
      </c>
      <c r="G381" s="29" t="b">
        <v>0</v>
      </c>
      <c r="H381" s="29" t="b">
        <v>0</v>
      </c>
      <c r="I381" s="29" t="b">
        <v>0</v>
      </c>
      <c r="J381" s="29" t="b">
        <v>0</v>
      </c>
      <c r="K381" s="29" t="b">
        <v>0</v>
      </c>
      <c r="L381" s="29">
        <v>150</v>
      </c>
      <c r="M381" s="29">
        <v>2</v>
      </c>
      <c r="N381" s="29">
        <v>0</v>
      </c>
      <c r="O381" s="29">
        <v>1</v>
      </c>
      <c r="P381" s="29">
        <v>0</v>
      </c>
      <c r="Q381" s="29">
        <v>100</v>
      </c>
      <c r="R381" s="29">
        <v>0</v>
      </c>
      <c r="S381" s="29">
        <v>1</v>
      </c>
      <c r="T381" s="29">
        <v>0</v>
      </c>
      <c r="U381" s="29" t="b">
        <v>0</v>
      </c>
      <c r="V381" s="27">
        <v>251</v>
      </c>
      <c r="W381" s="28">
        <v>927.08</v>
      </c>
      <c r="X381" s="28">
        <v>777.6</v>
      </c>
      <c r="Y381" s="28">
        <v>107</v>
      </c>
      <c r="Z381" s="28">
        <v>110</v>
      </c>
      <c r="AA381" s="28">
        <v>-15</v>
      </c>
      <c r="AB381" s="29">
        <v>20</v>
      </c>
      <c r="AD381" s="6">
        <v>1.4399182498026075E-3</v>
      </c>
      <c r="AF381" s="6">
        <v>-1.5921113450771962E-3</v>
      </c>
      <c r="AH381" s="6">
        <v>0</v>
      </c>
      <c r="AJ381" s="6">
        <v>0</v>
      </c>
    </row>
    <row r="382" spans="1:37" x14ac:dyDescent="0.25">
      <c r="A382" s="27">
        <v>59</v>
      </c>
      <c r="B382" s="28" t="s">
        <v>21</v>
      </c>
      <c r="C382" s="28" t="s">
        <v>22</v>
      </c>
      <c r="D382" s="28" t="s">
        <v>23</v>
      </c>
      <c r="E382" s="28" t="s">
        <v>48</v>
      </c>
      <c r="F382" s="28" t="s">
        <v>25</v>
      </c>
      <c r="G382" s="29" t="b">
        <v>0</v>
      </c>
      <c r="H382" s="29" t="b">
        <v>0</v>
      </c>
      <c r="I382" s="29" t="b">
        <v>0</v>
      </c>
      <c r="J382" s="29" t="b">
        <v>0</v>
      </c>
      <c r="K382" s="29" t="b">
        <v>0</v>
      </c>
      <c r="L382" s="29">
        <v>150</v>
      </c>
      <c r="M382" s="29">
        <v>2</v>
      </c>
      <c r="N382" s="29">
        <v>0</v>
      </c>
      <c r="O382" s="29">
        <v>1</v>
      </c>
      <c r="P382" s="29">
        <v>0</v>
      </c>
      <c r="Q382" s="29">
        <v>100</v>
      </c>
      <c r="R382" s="29">
        <v>0</v>
      </c>
      <c r="S382" s="29">
        <v>1</v>
      </c>
      <c r="T382" s="29">
        <v>0</v>
      </c>
      <c r="U382" s="29" t="b">
        <v>0</v>
      </c>
      <c r="V382" s="27">
        <v>251</v>
      </c>
      <c r="W382" s="28">
        <v>926.22</v>
      </c>
      <c r="X382" s="28">
        <v>778.4</v>
      </c>
      <c r="Y382" s="28">
        <v>107</v>
      </c>
      <c r="Z382" s="28">
        <v>110</v>
      </c>
      <c r="AA382" s="28">
        <v>-15</v>
      </c>
      <c r="AB382" s="29">
        <v>20</v>
      </c>
      <c r="AD382" s="6">
        <v>5.1093873380092525E-4</v>
      </c>
      <c r="AF382" s="6">
        <v>-5.649427353499048E-4</v>
      </c>
      <c r="AH382" s="6">
        <v>0</v>
      </c>
      <c r="AJ382" s="6">
        <v>0</v>
      </c>
    </row>
    <row r="383" spans="1:37" x14ac:dyDescent="0.25">
      <c r="A383" s="27">
        <v>60</v>
      </c>
      <c r="B383" s="28" t="s">
        <v>21</v>
      </c>
      <c r="C383" s="28" t="s">
        <v>22</v>
      </c>
      <c r="D383" s="28" t="s">
        <v>23</v>
      </c>
      <c r="E383" s="28" t="s">
        <v>48</v>
      </c>
      <c r="F383" s="28" t="s">
        <v>25</v>
      </c>
      <c r="G383" s="29" t="b">
        <v>0</v>
      </c>
      <c r="H383" s="29" t="b">
        <v>0</v>
      </c>
      <c r="I383" s="29" t="b">
        <v>0</v>
      </c>
      <c r="J383" s="29" t="b">
        <v>0</v>
      </c>
      <c r="K383" s="29" t="b">
        <v>0</v>
      </c>
      <c r="L383" s="29">
        <v>150</v>
      </c>
      <c r="M383" s="29">
        <v>2</v>
      </c>
      <c r="N383" s="29">
        <v>0</v>
      </c>
      <c r="O383" s="29">
        <v>1</v>
      </c>
      <c r="P383" s="29">
        <v>0</v>
      </c>
      <c r="Q383" s="29">
        <v>100</v>
      </c>
      <c r="R383" s="29">
        <v>0</v>
      </c>
      <c r="S383" s="29">
        <v>1</v>
      </c>
      <c r="T383" s="29">
        <v>0</v>
      </c>
      <c r="U383" s="29" t="b">
        <v>0</v>
      </c>
      <c r="V383" s="27">
        <v>251</v>
      </c>
      <c r="W383" s="28">
        <v>927.08</v>
      </c>
      <c r="X383" s="28">
        <v>777.6</v>
      </c>
      <c r="Y383" s="28">
        <v>107</v>
      </c>
      <c r="Z383" s="28">
        <v>110</v>
      </c>
      <c r="AA383" s="28">
        <v>-15</v>
      </c>
      <c r="AB383" s="29">
        <v>20</v>
      </c>
      <c r="AD383" s="6">
        <v>1.4399182498026075E-3</v>
      </c>
      <c r="AF383" s="6">
        <v>-1.5921113450771962E-3</v>
      </c>
      <c r="AH383" s="6">
        <v>0</v>
      </c>
      <c r="AJ383" s="6">
        <v>0</v>
      </c>
    </row>
    <row r="384" spans="1:37" x14ac:dyDescent="0.25">
      <c r="A384" s="24">
        <v>61</v>
      </c>
      <c r="B384" s="25" t="s">
        <v>21</v>
      </c>
      <c r="C384" s="25" t="s">
        <v>22</v>
      </c>
      <c r="D384" s="25" t="s">
        <v>23</v>
      </c>
      <c r="E384" s="25" t="s">
        <v>49</v>
      </c>
      <c r="F384" s="25" t="s">
        <v>25</v>
      </c>
      <c r="G384" s="26" t="b">
        <v>0</v>
      </c>
      <c r="H384" s="26" t="b">
        <v>0</v>
      </c>
      <c r="I384" s="26" t="b">
        <v>0</v>
      </c>
      <c r="J384" s="26" t="b">
        <v>0</v>
      </c>
      <c r="K384" s="26" t="b">
        <v>0</v>
      </c>
      <c r="L384" s="26">
        <v>150</v>
      </c>
      <c r="M384" s="26">
        <v>2</v>
      </c>
      <c r="N384" s="26">
        <v>0</v>
      </c>
      <c r="O384" s="26">
        <v>1</v>
      </c>
      <c r="P384" s="26">
        <v>0</v>
      </c>
      <c r="Q384" s="26">
        <v>100</v>
      </c>
      <c r="R384" s="26">
        <v>0</v>
      </c>
      <c r="S384" s="26">
        <v>1</v>
      </c>
      <c r="T384" s="26">
        <v>0</v>
      </c>
      <c r="U384" s="26" t="b">
        <v>0</v>
      </c>
      <c r="V384" s="24">
        <v>251</v>
      </c>
      <c r="W384" s="25">
        <v>839.27</v>
      </c>
      <c r="X384" s="25">
        <v>841.73</v>
      </c>
      <c r="Y384" s="25">
        <v>109</v>
      </c>
      <c r="Z384" s="25">
        <v>109</v>
      </c>
      <c r="AA384" s="25">
        <v>-15</v>
      </c>
      <c r="AB384" s="26">
        <v>15</v>
      </c>
      <c r="AD384" s="6" cm="1">
        <f t="array" ref="AD384:AD393">W384:W393/AE384-1</f>
        <v>-1.8668531259208088E-2</v>
      </c>
      <c r="AE384">
        <f>AVERAGE(W384:W393)</f>
        <v>855.2360000000001</v>
      </c>
      <c r="AF384" s="6">
        <f t="array" ref="AF384:AF393">X384:X393/AG384-1</f>
        <v>-1.4902909894389804E-2</v>
      </c>
      <c r="AG384">
        <f t="shared" ref="AG384" si="14">AVERAGE(X384:X393)</f>
        <v>854.46399999999994</v>
      </c>
      <c r="AH384" s="6">
        <f t="array" ref="AH384:AH393">Y384:Y393/AI384-1</f>
        <v>6.4635272391504461E-3</v>
      </c>
      <c r="AI384">
        <f>AVERAGE(Y384:Y393)</f>
        <v>108.3</v>
      </c>
      <c r="AJ384" s="6">
        <f t="array" ref="AJ384:AJ393">Z384:Z393/AK384-1</f>
        <v>6.4635272391504461E-3</v>
      </c>
      <c r="AK384">
        <f>AVERAGE(Z384:Z393)</f>
        <v>108.3</v>
      </c>
    </row>
    <row r="385" spans="1:37" x14ac:dyDescent="0.25">
      <c r="A385" s="24">
        <v>62</v>
      </c>
      <c r="B385" s="25" t="s">
        <v>21</v>
      </c>
      <c r="C385" s="25" t="s">
        <v>22</v>
      </c>
      <c r="D385" s="25" t="s">
        <v>23</v>
      </c>
      <c r="E385" s="25" t="s">
        <v>49</v>
      </c>
      <c r="F385" s="25" t="s">
        <v>25</v>
      </c>
      <c r="G385" s="26" t="b">
        <v>0</v>
      </c>
      <c r="H385" s="26" t="b">
        <v>0</v>
      </c>
      <c r="I385" s="26" t="b">
        <v>0</v>
      </c>
      <c r="J385" s="26" t="b">
        <v>0</v>
      </c>
      <c r="K385" s="26" t="b">
        <v>0</v>
      </c>
      <c r="L385" s="26">
        <v>150</v>
      </c>
      <c r="M385" s="26">
        <v>2</v>
      </c>
      <c r="N385" s="26">
        <v>0</v>
      </c>
      <c r="O385" s="26">
        <v>1</v>
      </c>
      <c r="P385" s="26">
        <v>0</v>
      </c>
      <c r="Q385" s="26">
        <v>100</v>
      </c>
      <c r="R385" s="26">
        <v>0</v>
      </c>
      <c r="S385" s="26">
        <v>1</v>
      </c>
      <c r="T385" s="26">
        <v>0</v>
      </c>
      <c r="U385" s="26" t="b">
        <v>0</v>
      </c>
      <c r="V385" s="24">
        <v>251</v>
      </c>
      <c r="W385" s="25">
        <v>838.86</v>
      </c>
      <c r="X385" s="25">
        <v>842.14</v>
      </c>
      <c r="Y385" s="25">
        <v>109</v>
      </c>
      <c r="Z385" s="25">
        <v>109</v>
      </c>
      <c r="AA385" s="25">
        <v>-15</v>
      </c>
      <c r="AB385" s="26">
        <v>15</v>
      </c>
      <c r="AD385" s="6">
        <v>-1.9147931097381443E-2</v>
      </c>
      <c r="AF385" s="6">
        <v>-1.4423076923076872E-2</v>
      </c>
      <c r="AH385" s="6">
        <v>6.4635272391504461E-3</v>
      </c>
      <c r="AJ385" s="6">
        <v>6.4635272391504461E-3</v>
      </c>
    </row>
    <row r="386" spans="1:37" x14ac:dyDescent="0.25">
      <c r="A386" s="24">
        <v>63</v>
      </c>
      <c r="B386" s="25" t="s">
        <v>21</v>
      </c>
      <c r="C386" s="25" t="s">
        <v>22</v>
      </c>
      <c r="D386" s="25" t="s">
        <v>23</v>
      </c>
      <c r="E386" s="25" t="s">
        <v>49</v>
      </c>
      <c r="F386" s="25" t="s">
        <v>25</v>
      </c>
      <c r="G386" s="26" t="b">
        <v>0</v>
      </c>
      <c r="H386" s="26" t="b">
        <v>0</v>
      </c>
      <c r="I386" s="26" t="b">
        <v>0</v>
      </c>
      <c r="J386" s="26" t="b">
        <v>0</v>
      </c>
      <c r="K386" s="26" t="b">
        <v>0</v>
      </c>
      <c r="L386" s="26">
        <v>150</v>
      </c>
      <c r="M386" s="26">
        <v>2</v>
      </c>
      <c r="N386" s="26">
        <v>0</v>
      </c>
      <c r="O386" s="26">
        <v>1</v>
      </c>
      <c r="P386" s="26">
        <v>0</v>
      </c>
      <c r="Q386" s="26">
        <v>100</v>
      </c>
      <c r="R386" s="26">
        <v>0</v>
      </c>
      <c r="S386" s="26">
        <v>1</v>
      </c>
      <c r="T386" s="26">
        <v>0</v>
      </c>
      <c r="U386" s="26" t="b">
        <v>0</v>
      </c>
      <c r="V386" s="24">
        <v>251</v>
      </c>
      <c r="W386" s="25">
        <v>859.32</v>
      </c>
      <c r="X386" s="25">
        <v>862.68</v>
      </c>
      <c r="Y386" s="25">
        <v>108</v>
      </c>
      <c r="Z386" s="25">
        <v>108</v>
      </c>
      <c r="AA386" s="25">
        <v>-15</v>
      </c>
      <c r="AB386" s="26">
        <v>15</v>
      </c>
      <c r="AD386" s="6">
        <v>4.7752900953654809E-3</v>
      </c>
      <c r="AF386" s="6">
        <v>9.6153846153845812E-3</v>
      </c>
      <c r="AH386" s="6">
        <v>-2.7700831024930483E-3</v>
      </c>
      <c r="AJ386" s="6">
        <v>-2.7700831024930483E-3</v>
      </c>
    </row>
    <row r="387" spans="1:37" x14ac:dyDescent="0.25">
      <c r="A387" s="24">
        <v>64</v>
      </c>
      <c r="B387" s="25" t="s">
        <v>21</v>
      </c>
      <c r="C387" s="25" t="s">
        <v>22</v>
      </c>
      <c r="D387" s="25" t="s">
        <v>23</v>
      </c>
      <c r="E387" s="25" t="s">
        <v>49</v>
      </c>
      <c r="F387" s="25" t="s">
        <v>25</v>
      </c>
      <c r="G387" s="26" t="b">
        <v>0</v>
      </c>
      <c r="H387" s="26" t="b">
        <v>0</v>
      </c>
      <c r="I387" s="26" t="b">
        <v>0</v>
      </c>
      <c r="J387" s="26" t="b">
        <v>0</v>
      </c>
      <c r="K387" s="26" t="b">
        <v>0</v>
      </c>
      <c r="L387" s="26">
        <v>150</v>
      </c>
      <c r="M387" s="26">
        <v>2</v>
      </c>
      <c r="N387" s="26">
        <v>0</v>
      </c>
      <c r="O387" s="26">
        <v>1</v>
      </c>
      <c r="P387" s="26">
        <v>0</v>
      </c>
      <c r="Q387" s="26">
        <v>100</v>
      </c>
      <c r="R387" s="26">
        <v>0</v>
      </c>
      <c r="S387" s="26">
        <v>1</v>
      </c>
      <c r="T387" s="26">
        <v>0</v>
      </c>
      <c r="U387" s="26" t="b">
        <v>0</v>
      </c>
      <c r="V387" s="24">
        <v>251</v>
      </c>
      <c r="W387" s="25">
        <v>860.58</v>
      </c>
      <c r="X387" s="25">
        <v>861.42</v>
      </c>
      <c r="Y387" s="25">
        <v>108</v>
      </c>
      <c r="Z387" s="25">
        <v>108</v>
      </c>
      <c r="AA387" s="25">
        <v>-15</v>
      </c>
      <c r="AB387" s="26">
        <v>15</v>
      </c>
      <c r="AD387" s="6">
        <v>6.2485676468249096E-3</v>
      </c>
      <c r="AF387" s="6">
        <v>8.1407759718372663E-3</v>
      </c>
      <c r="AH387" s="6">
        <v>-2.7700831024930483E-3</v>
      </c>
      <c r="AJ387" s="6">
        <v>-2.7700831024930483E-3</v>
      </c>
    </row>
    <row r="388" spans="1:37" x14ac:dyDescent="0.25">
      <c r="A388" s="24">
        <v>65</v>
      </c>
      <c r="B388" s="25" t="s">
        <v>21</v>
      </c>
      <c r="C388" s="25" t="s">
        <v>22</v>
      </c>
      <c r="D388" s="25" t="s">
        <v>23</v>
      </c>
      <c r="E388" s="25" t="s">
        <v>49</v>
      </c>
      <c r="F388" s="25" t="s">
        <v>25</v>
      </c>
      <c r="G388" s="26" t="b">
        <v>0</v>
      </c>
      <c r="H388" s="26" t="b">
        <v>0</v>
      </c>
      <c r="I388" s="26" t="b">
        <v>0</v>
      </c>
      <c r="J388" s="26" t="b">
        <v>0</v>
      </c>
      <c r="K388" s="26" t="b">
        <v>0</v>
      </c>
      <c r="L388" s="26">
        <v>150</v>
      </c>
      <c r="M388" s="26">
        <v>2</v>
      </c>
      <c r="N388" s="26">
        <v>0</v>
      </c>
      <c r="O388" s="26">
        <v>1</v>
      </c>
      <c r="P388" s="26">
        <v>0</v>
      </c>
      <c r="Q388" s="26">
        <v>100</v>
      </c>
      <c r="R388" s="26">
        <v>0</v>
      </c>
      <c r="S388" s="26">
        <v>1</v>
      </c>
      <c r="T388" s="26">
        <v>0</v>
      </c>
      <c r="U388" s="26" t="b">
        <v>0</v>
      </c>
      <c r="V388" s="24">
        <v>251</v>
      </c>
      <c r="W388" s="25">
        <v>840.09</v>
      </c>
      <c r="X388" s="25">
        <v>840.91</v>
      </c>
      <c r="Y388" s="25">
        <v>109</v>
      </c>
      <c r="Z388" s="25">
        <v>109</v>
      </c>
      <c r="AA388" s="25">
        <v>-15</v>
      </c>
      <c r="AB388" s="26">
        <v>15</v>
      </c>
      <c r="AD388" s="6">
        <v>-1.7709731582861377E-2</v>
      </c>
      <c r="AF388" s="6">
        <v>-1.5862575837015891E-2</v>
      </c>
      <c r="AH388" s="6">
        <v>6.4635272391504461E-3</v>
      </c>
      <c r="AJ388" s="6">
        <v>6.4635272391504461E-3</v>
      </c>
    </row>
    <row r="389" spans="1:37" x14ac:dyDescent="0.25">
      <c r="A389" s="24">
        <v>66</v>
      </c>
      <c r="B389" s="25" t="s">
        <v>21</v>
      </c>
      <c r="C389" s="25" t="s">
        <v>22</v>
      </c>
      <c r="D389" s="25" t="s">
        <v>23</v>
      </c>
      <c r="E389" s="25" t="s">
        <v>49</v>
      </c>
      <c r="F389" s="25" t="s">
        <v>25</v>
      </c>
      <c r="G389" s="26" t="b">
        <v>0</v>
      </c>
      <c r="H389" s="26" t="b">
        <v>0</v>
      </c>
      <c r="I389" s="26" t="b">
        <v>0</v>
      </c>
      <c r="J389" s="26" t="b">
        <v>0</v>
      </c>
      <c r="K389" s="26" t="b">
        <v>0</v>
      </c>
      <c r="L389" s="26">
        <v>150</v>
      </c>
      <c r="M389" s="26">
        <v>2</v>
      </c>
      <c r="N389" s="26">
        <v>0</v>
      </c>
      <c r="O389" s="26">
        <v>1</v>
      </c>
      <c r="P389" s="26">
        <v>0</v>
      </c>
      <c r="Q389" s="26">
        <v>100</v>
      </c>
      <c r="R389" s="26">
        <v>0</v>
      </c>
      <c r="S389" s="26">
        <v>1</v>
      </c>
      <c r="T389" s="26">
        <v>0</v>
      </c>
      <c r="U389" s="26" t="b">
        <v>0</v>
      </c>
      <c r="V389" s="24">
        <v>251</v>
      </c>
      <c r="W389" s="25">
        <v>863.94</v>
      </c>
      <c r="X389" s="25">
        <v>858.06</v>
      </c>
      <c r="Y389" s="25">
        <v>108</v>
      </c>
      <c r="Z389" s="25">
        <v>108</v>
      </c>
      <c r="AA389" s="25">
        <v>-15</v>
      </c>
      <c r="AB389" s="26">
        <v>15</v>
      </c>
      <c r="AD389" s="6">
        <v>1.0177307784050127E-2</v>
      </c>
      <c r="AF389" s="6">
        <v>4.2084862557112412E-3</v>
      </c>
      <c r="AH389" s="6">
        <v>-2.7700831024930483E-3</v>
      </c>
      <c r="AJ389" s="6">
        <v>-2.7700831024930483E-3</v>
      </c>
    </row>
    <row r="390" spans="1:37" x14ac:dyDescent="0.25">
      <c r="A390" s="24">
        <v>67</v>
      </c>
      <c r="B390" s="25" t="s">
        <v>21</v>
      </c>
      <c r="C390" s="25" t="s">
        <v>22</v>
      </c>
      <c r="D390" s="25" t="s">
        <v>23</v>
      </c>
      <c r="E390" s="25" t="s">
        <v>49</v>
      </c>
      <c r="F390" s="25" t="s">
        <v>25</v>
      </c>
      <c r="G390" s="26" t="b">
        <v>0</v>
      </c>
      <c r="H390" s="26" t="b">
        <v>0</v>
      </c>
      <c r="I390" s="26" t="b">
        <v>0</v>
      </c>
      <c r="J390" s="26" t="b">
        <v>0</v>
      </c>
      <c r="K390" s="26" t="b">
        <v>0</v>
      </c>
      <c r="L390" s="26">
        <v>150</v>
      </c>
      <c r="M390" s="26">
        <v>2</v>
      </c>
      <c r="N390" s="26">
        <v>0</v>
      </c>
      <c r="O390" s="26">
        <v>1</v>
      </c>
      <c r="P390" s="26">
        <v>0</v>
      </c>
      <c r="Q390" s="26">
        <v>100</v>
      </c>
      <c r="R390" s="26">
        <v>0</v>
      </c>
      <c r="S390" s="26">
        <v>1</v>
      </c>
      <c r="T390" s="26">
        <v>0</v>
      </c>
      <c r="U390" s="26" t="b">
        <v>0</v>
      </c>
      <c r="V390" s="24">
        <v>251</v>
      </c>
      <c r="W390" s="25">
        <v>862.68</v>
      </c>
      <c r="X390" s="25">
        <v>859.32</v>
      </c>
      <c r="Y390" s="25">
        <v>108</v>
      </c>
      <c r="Z390" s="25">
        <v>108</v>
      </c>
      <c r="AA390" s="25">
        <v>-15</v>
      </c>
      <c r="AB390" s="26">
        <v>15</v>
      </c>
      <c r="AD390" s="6">
        <v>8.7040302325906982E-3</v>
      </c>
      <c r="AF390" s="6">
        <v>5.6830948992585562E-3</v>
      </c>
      <c r="AH390" s="6">
        <v>-2.7700831024930483E-3</v>
      </c>
      <c r="AJ390" s="6">
        <v>-2.7700831024930483E-3</v>
      </c>
    </row>
    <row r="391" spans="1:37" x14ac:dyDescent="0.25">
      <c r="A391" s="24">
        <v>68</v>
      </c>
      <c r="B391" s="25" t="s">
        <v>21</v>
      </c>
      <c r="C391" s="25" t="s">
        <v>22</v>
      </c>
      <c r="D391" s="25" t="s">
        <v>23</v>
      </c>
      <c r="E391" s="25" t="s">
        <v>49</v>
      </c>
      <c r="F391" s="25" t="s">
        <v>25</v>
      </c>
      <c r="G391" s="26" t="b">
        <v>0</v>
      </c>
      <c r="H391" s="26" t="b">
        <v>0</v>
      </c>
      <c r="I391" s="26" t="b">
        <v>0</v>
      </c>
      <c r="J391" s="26" t="b">
        <v>0</v>
      </c>
      <c r="K391" s="26" t="b">
        <v>0</v>
      </c>
      <c r="L391" s="26">
        <v>150</v>
      </c>
      <c r="M391" s="26">
        <v>2</v>
      </c>
      <c r="N391" s="26">
        <v>0</v>
      </c>
      <c r="O391" s="26">
        <v>1</v>
      </c>
      <c r="P391" s="26">
        <v>0</v>
      </c>
      <c r="Q391" s="26">
        <v>100</v>
      </c>
      <c r="R391" s="26">
        <v>0</v>
      </c>
      <c r="S391" s="26">
        <v>1</v>
      </c>
      <c r="T391" s="26">
        <v>0</v>
      </c>
      <c r="U391" s="26" t="b">
        <v>0</v>
      </c>
      <c r="V391" s="24">
        <v>251</v>
      </c>
      <c r="W391" s="25">
        <v>863.94</v>
      </c>
      <c r="X391" s="25">
        <v>858.06</v>
      </c>
      <c r="Y391" s="25">
        <v>108</v>
      </c>
      <c r="Z391" s="25">
        <v>108</v>
      </c>
      <c r="AA391" s="25">
        <v>-15</v>
      </c>
      <c r="AB391" s="26">
        <v>15</v>
      </c>
      <c r="AD391" s="6">
        <v>1.0177307784050127E-2</v>
      </c>
      <c r="AF391" s="6">
        <v>4.2084862557112412E-3</v>
      </c>
      <c r="AH391" s="6">
        <v>-2.7700831024930483E-3</v>
      </c>
      <c r="AJ391" s="6">
        <v>-2.7700831024930483E-3</v>
      </c>
    </row>
    <row r="392" spans="1:37" x14ac:dyDescent="0.25">
      <c r="A392" s="24">
        <v>69</v>
      </c>
      <c r="B392" s="25" t="s">
        <v>21</v>
      </c>
      <c r="C392" s="25" t="s">
        <v>22</v>
      </c>
      <c r="D392" s="25" t="s">
        <v>23</v>
      </c>
      <c r="E392" s="25" t="s">
        <v>49</v>
      </c>
      <c r="F392" s="25" t="s">
        <v>25</v>
      </c>
      <c r="G392" s="26" t="b">
        <v>0</v>
      </c>
      <c r="H392" s="26" t="b">
        <v>0</v>
      </c>
      <c r="I392" s="26" t="b">
        <v>0</v>
      </c>
      <c r="J392" s="26" t="b">
        <v>0</v>
      </c>
      <c r="K392" s="26" t="b">
        <v>0</v>
      </c>
      <c r="L392" s="26">
        <v>150</v>
      </c>
      <c r="M392" s="26">
        <v>2</v>
      </c>
      <c r="N392" s="26">
        <v>0</v>
      </c>
      <c r="O392" s="26">
        <v>1</v>
      </c>
      <c r="P392" s="26">
        <v>0</v>
      </c>
      <c r="Q392" s="26">
        <v>100</v>
      </c>
      <c r="R392" s="26">
        <v>0</v>
      </c>
      <c r="S392" s="26">
        <v>1</v>
      </c>
      <c r="T392" s="26">
        <v>0</v>
      </c>
      <c r="U392" s="26" t="b">
        <v>0</v>
      </c>
      <c r="V392" s="24">
        <v>251</v>
      </c>
      <c r="W392" s="25">
        <v>861.84</v>
      </c>
      <c r="X392" s="25">
        <v>860.16</v>
      </c>
      <c r="Y392" s="25">
        <v>108</v>
      </c>
      <c r="Z392" s="25">
        <v>108</v>
      </c>
      <c r="AA392" s="25">
        <v>-15</v>
      </c>
      <c r="AB392" s="26">
        <v>15</v>
      </c>
      <c r="AD392" s="6">
        <v>7.7218451982843384E-3</v>
      </c>
      <c r="AF392" s="6">
        <v>6.6661673282899514E-3</v>
      </c>
      <c r="AH392" s="6">
        <v>-2.7700831024930483E-3</v>
      </c>
      <c r="AJ392" s="6">
        <v>-2.7700831024930483E-3</v>
      </c>
    </row>
    <row r="393" spans="1:37" x14ac:dyDescent="0.25">
      <c r="A393" s="24">
        <v>70</v>
      </c>
      <c r="B393" s="25" t="s">
        <v>21</v>
      </c>
      <c r="C393" s="25" t="s">
        <v>22</v>
      </c>
      <c r="D393" s="25" t="s">
        <v>23</v>
      </c>
      <c r="E393" s="25" t="s">
        <v>49</v>
      </c>
      <c r="F393" s="25" t="s">
        <v>25</v>
      </c>
      <c r="G393" s="26" t="b">
        <v>0</v>
      </c>
      <c r="H393" s="26" t="b">
        <v>0</v>
      </c>
      <c r="I393" s="26" t="b">
        <v>0</v>
      </c>
      <c r="J393" s="26" t="b">
        <v>0</v>
      </c>
      <c r="K393" s="26" t="b">
        <v>0</v>
      </c>
      <c r="L393" s="26">
        <v>150</v>
      </c>
      <c r="M393" s="26">
        <v>2</v>
      </c>
      <c r="N393" s="26">
        <v>0</v>
      </c>
      <c r="O393" s="26">
        <v>1</v>
      </c>
      <c r="P393" s="26">
        <v>0</v>
      </c>
      <c r="Q393" s="26">
        <v>100</v>
      </c>
      <c r="R393" s="26">
        <v>0</v>
      </c>
      <c r="S393" s="26">
        <v>1</v>
      </c>
      <c r="T393" s="26">
        <v>0</v>
      </c>
      <c r="U393" s="26" t="b">
        <v>0</v>
      </c>
      <c r="V393" s="24">
        <v>251</v>
      </c>
      <c r="W393" s="25">
        <v>861.84</v>
      </c>
      <c r="X393" s="25">
        <v>860.16</v>
      </c>
      <c r="Y393" s="25">
        <v>108</v>
      </c>
      <c r="Z393" s="25">
        <v>108</v>
      </c>
      <c r="AA393" s="25">
        <v>-15</v>
      </c>
      <c r="AB393" s="26">
        <v>15</v>
      </c>
      <c r="AD393" s="6">
        <v>7.7218451982843384E-3</v>
      </c>
      <c r="AF393" s="6">
        <v>6.6661673282899514E-3</v>
      </c>
      <c r="AH393" s="6">
        <v>-2.7700831024930483E-3</v>
      </c>
      <c r="AJ393" s="6">
        <v>-2.7700831024930483E-3</v>
      </c>
    </row>
    <row r="394" spans="1:37" x14ac:dyDescent="0.25">
      <c r="A394" s="27">
        <v>71</v>
      </c>
      <c r="B394" s="28" t="s">
        <v>21</v>
      </c>
      <c r="C394" s="28" t="s">
        <v>22</v>
      </c>
      <c r="D394" s="28" t="s">
        <v>23</v>
      </c>
      <c r="E394" s="28" t="s">
        <v>50</v>
      </c>
      <c r="F394" s="28" t="s">
        <v>25</v>
      </c>
      <c r="G394" s="29" t="b">
        <v>0</v>
      </c>
      <c r="H394" s="29" t="b">
        <v>0</v>
      </c>
      <c r="I394" s="29" t="b">
        <v>0</v>
      </c>
      <c r="J394" s="29" t="b">
        <v>0</v>
      </c>
      <c r="K394" s="29" t="b">
        <v>0</v>
      </c>
      <c r="L394" s="29">
        <v>150</v>
      </c>
      <c r="M394" s="29">
        <v>2</v>
      </c>
      <c r="N394" s="29">
        <v>0</v>
      </c>
      <c r="O394" s="29">
        <v>1</v>
      </c>
      <c r="P394" s="29">
        <v>0</v>
      </c>
      <c r="Q394" s="29">
        <v>100</v>
      </c>
      <c r="R394" s="29">
        <v>0</v>
      </c>
      <c r="S394" s="29">
        <v>1</v>
      </c>
      <c r="T394" s="29">
        <v>0</v>
      </c>
      <c r="U394" s="29" t="b">
        <v>0</v>
      </c>
      <c r="V394" s="27">
        <v>251</v>
      </c>
      <c r="W394" s="28">
        <v>784</v>
      </c>
      <c r="X394" s="28">
        <v>920.2</v>
      </c>
      <c r="Y394" s="28">
        <v>110</v>
      </c>
      <c r="Z394" s="28">
        <v>107</v>
      </c>
      <c r="AA394" s="28">
        <v>-15</v>
      </c>
      <c r="AB394" s="29">
        <v>10</v>
      </c>
      <c r="AD394" s="6" cm="1">
        <f t="array" ref="AD394:AD403">W394:W403/AE394-1</f>
        <v>4.8705460138427359E-3</v>
      </c>
      <c r="AE394">
        <f>AVERAGE(W394:W403)</f>
        <v>780.19999999999993</v>
      </c>
      <c r="AF394" s="6">
        <f t="array" ref="AF394:AF403">X394:X403/AG394-1</f>
        <v>-2.0983912333877308E-3</v>
      </c>
      <c r="AG394">
        <f t="shared" ref="AG394" si="15">AVERAGE(X394:X403)</f>
        <v>922.13499999999999</v>
      </c>
      <c r="AH394" s="6">
        <f t="array" ref="AH394:AH403">Y394:Y403/AI394-1</f>
        <v>-9.0826521344222755E-4</v>
      </c>
      <c r="AI394">
        <f>AVERAGE(Y394:Y403)</f>
        <v>110.1</v>
      </c>
      <c r="AJ394" s="6">
        <f t="array" ref="AJ394:AJ403">Z394:Z403/AK394-1</f>
        <v>0</v>
      </c>
      <c r="AK394">
        <f>AVERAGE(Z394:Z403)</f>
        <v>107</v>
      </c>
    </row>
    <row r="395" spans="1:37" x14ac:dyDescent="0.25">
      <c r="A395" s="27">
        <v>72</v>
      </c>
      <c r="B395" s="28" t="s">
        <v>21</v>
      </c>
      <c r="C395" s="28" t="s">
        <v>22</v>
      </c>
      <c r="D395" s="28" t="s">
        <v>23</v>
      </c>
      <c r="E395" s="28" t="s">
        <v>50</v>
      </c>
      <c r="F395" s="28" t="s">
        <v>25</v>
      </c>
      <c r="G395" s="29" t="b">
        <v>0</v>
      </c>
      <c r="H395" s="29" t="b">
        <v>0</v>
      </c>
      <c r="I395" s="29" t="b">
        <v>0</v>
      </c>
      <c r="J395" s="29" t="b">
        <v>0</v>
      </c>
      <c r="K395" s="29" t="b">
        <v>0</v>
      </c>
      <c r="L395" s="29">
        <v>150</v>
      </c>
      <c r="M395" s="29">
        <v>2</v>
      </c>
      <c r="N395" s="29">
        <v>0</v>
      </c>
      <c r="O395" s="29">
        <v>1</v>
      </c>
      <c r="P395" s="29">
        <v>0</v>
      </c>
      <c r="Q395" s="29">
        <v>100</v>
      </c>
      <c r="R395" s="29">
        <v>0</v>
      </c>
      <c r="S395" s="29">
        <v>1</v>
      </c>
      <c r="T395" s="29">
        <v>0</v>
      </c>
      <c r="U395" s="29" t="b">
        <v>0</v>
      </c>
      <c r="V395" s="27">
        <v>251</v>
      </c>
      <c r="W395" s="28">
        <v>780.8</v>
      </c>
      <c r="X395" s="28">
        <v>923.64</v>
      </c>
      <c r="Y395" s="28">
        <v>110</v>
      </c>
      <c r="Z395" s="28">
        <v>107</v>
      </c>
      <c r="AA395" s="28">
        <v>-15</v>
      </c>
      <c r="AB395" s="29">
        <v>10</v>
      </c>
      <c r="AD395" s="6">
        <v>7.6903358113300513E-4</v>
      </c>
      <c r="AF395" s="6">
        <v>1.6320820704127659E-3</v>
      </c>
      <c r="AH395" s="6">
        <v>-9.0826521344222755E-4</v>
      </c>
      <c r="AJ395" s="6">
        <v>0</v>
      </c>
    </row>
    <row r="396" spans="1:37" x14ac:dyDescent="0.25">
      <c r="A396" s="27">
        <v>73</v>
      </c>
      <c r="B396" s="28" t="s">
        <v>21</v>
      </c>
      <c r="C396" s="28" t="s">
        <v>22</v>
      </c>
      <c r="D396" s="28" t="s">
        <v>23</v>
      </c>
      <c r="E396" s="28" t="s">
        <v>50</v>
      </c>
      <c r="F396" s="28" t="s">
        <v>25</v>
      </c>
      <c r="G396" s="29" t="b">
        <v>0</v>
      </c>
      <c r="H396" s="29" t="b">
        <v>0</v>
      </c>
      <c r="I396" s="29" t="b">
        <v>0</v>
      </c>
      <c r="J396" s="29" t="b">
        <v>0</v>
      </c>
      <c r="K396" s="29" t="b">
        <v>0</v>
      </c>
      <c r="L396" s="29">
        <v>150</v>
      </c>
      <c r="M396" s="29">
        <v>2</v>
      </c>
      <c r="N396" s="29">
        <v>0</v>
      </c>
      <c r="O396" s="29">
        <v>1</v>
      </c>
      <c r="P396" s="29">
        <v>0</v>
      </c>
      <c r="Q396" s="29">
        <v>100</v>
      </c>
      <c r="R396" s="29">
        <v>0</v>
      </c>
      <c r="S396" s="29">
        <v>1</v>
      </c>
      <c r="T396" s="29">
        <v>0</v>
      </c>
      <c r="U396" s="29" t="b">
        <v>0</v>
      </c>
      <c r="V396" s="27">
        <v>251</v>
      </c>
      <c r="W396" s="28">
        <v>778.8</v>
      </c>
      <c r="X396" s="28">
        <v>925.79</v>
      </c>
      <c r="Y396" s="28">
        <v>110</v>
      </c>
      <c r="Z396" s="28">
        <v>107</v>
      </c>
      <c r="AA396" s="28">
        <v>-15</v>
      </c>
      <c r="AB396" s="29">
        <v>10</v>
      </c>
      <c r="AD396" s="6">
        <v>-1.7944116893103823E-3</v>
      </c>
      <c r="AF396" s="6">
        <v>3.9636278852879236E-3</v>
      </c>
      <c r="AH396" s="6">
        <v>-9.0826521344222755E-4</v>
      </c>
      <c r="AJ396" s="6">
        <v>0</v>
      </c>
    </row>
    <row r="397" spans="1:37" x14ac:dyDescent="0.25">
      <c r="A397" s="27">
        <v>74</v>
      </c>
      <c r="B397" s="28" t="s">
        <v>21</v>
      </c>
      <c r="C397" s="28" t="s">
        <v>22</v>
      </c>
      <c r="D397" s="28" t="s">
        <v>23</v>
      </c>
      <c r="E397" s="28" t="s">
        <v>50</v>
      </c>
      <c r="F397" s="28" t="s">
        <v>25</v>
      </c>
      <c r="G397" s="29" t="b">
        <v>0</v>
      </c>
      <c r="H397" s="29" t="b">
        <v>0</v>
      </c>
      <c r="I397" s="29" t="b">
        <v>0</v>
      </c>
      <c r="J397" s="29" t="b">
        <v>0</v>
      </c>
      <c r="K397" s="29" t="b">
        <v>0</v>
      </c>
      <c r="L397" s="29">
        <v>150</v>
      </c>
      <c r="M397" s="29">
        <v>2</v>
      </c>
      <c r="N397" s="29">
        <v>0</v>
      </c>
      <c r="O397" s="29">
        <v>1</v>
      </c>
      <c r="P397" s="29">
        <v>0</v>
      </c>
      <c r="Q397" s="29">
        <v>100</v>
      </c>
      <c r="R397" s="29">
        <v>0</v>
      </c>
      <c r="S397" s="29">
        <v>1</v>
      </c>
      <c r="T397" s="29">
        <v>0</v>
      </c>
      <c r="U397" s="29" t="b">
        <v>0</v>
      </c>
      <c r="V397" s="27">
        <v>251</v>
      </c>
      <c r="W397" s="28">
        <v>780</v>
      </c>
      <c r="X397" s="28">
        <v>903</v>
      </c>
      <c r="Y397" s="28">
        <v>111</v>
      </c>
      <c r="Z397" s="28">
        <v>107</v>
      </c>
      <c r="AA397" s="28">
        <v>-15</v>
      </c>
      <c r="AB397" s="29">
        <v>10</v>
      </c>
      <c r="AD397" s="6">
        <v>-2.5634452704426103E-4</v>
      </c>
      <c r="AF397" s="6">
        <v>-2.075075775238977E-2</v>
      </c>
      <c r="AH397" s="6">
        <v>8.1743869209809361E-3</v>
      </c>
      <c r="AJ397" s="6">
        <v>0</v>
      </c>
    </row>
    <row r="398" spans="1:37" x14ac:dyDescent="0.25">
      <c r="A398" s="27">
        <v>75</v>
      </c>
      <c r="B398" s="28" t="s">
        <v>21</v>
      </c>
      <c r="C398" s="28" t="s">
        <v>22</v>
      </c>
      <c r="D398" s="28" t="s">
        <v>23</v>
      </c>
      <c r="E398" s="28" t="s">
        <v>50</v>
      </c>
      <c r="F398" s="28" t="s">
        <v>25</v>
      </c>
      <c r="G398" s="29" t="b">
        <v>0</v>
      </c>
      <c r="H398" s="29" t="b">
        <v>0</v>
      </c>
      <c r="I398" s="29" t="b">
        <v>0</v>
      </c>
      <c r="J398" s="29" t="b">
        <v>0</v>
      </c>
      <c r="K398" s="29" t="b">
        <v>0</v>
      </c>
      <c r="L398" s="29">
        <v>150</v>
      </c>
      <c r="M398" s="29">
        <v>2</v>
      </c>
      <c r="N398" s="29">
        <v>0</v>
      </c>
      <c r="O398" s="29">
        <v>1</v>
      </c>
      <c r="P398" s="29">
        <v>0</v>
      </c>
      <c r="Q398" s="29">
        <v>100</v>
      </c>
      <c r="R398" s="29">
        <v>0</v>
      </c>
      <c r="S398" s="29">
        <v>1</v>
      </c>
      <c r="T398" s="29">
        <v>0</v>
      </c>
      <c r="U398" s="29" t="b">
        <v>0</v>
      </c>
      <c r="V398" s="27">
        <v>251</v>
      </c>
      <c r="W398" s="28">
        <v>778.8</v>
      </c>
      <c r="X398" s="28">
        <v>925.79</v>
      </c>
      <c r="Y398" s="28">
        <v>110</v>
      </c>
      <c r="Z398" s="28">
        <v>107</v>
      </c>
      <c r="AA398" s="28">
        <v>-15</v>
      </c>
      <c r="AB398" s="29">
        <v>10</v>
      </c>
      <c r="AD398" s="6">
        <v>-1.7944116893103823E-3</v>
      </c>
      <c r="AF398" s="6">
        <v>3.9636278852879236E-3</v>
      </c>
      <c r="AH398" s="6">
        <v>-9.0826521344222755E-4</v>
      </c>
      <c r="AJ398" s="6">
        <v>0</v>
      </c>
    </row>
    <row r="399" spans="1:37" x14ac:dyDescent="0.25">
      <c r="A399" s="27">
        <v>76</v>
      </c>
      <c r="B399" s="28" t="s">
        <v>21</v>
      </c>
      <c r="C399" s="28" t="s">
        <v>22</v>
      </c>
      <c r="D399" s="28" t="s">
        <v>23</v>
      </c>
      <c r="E399" s="28" t="s">
        <v>50</v>
      </c>
      <c r="F399" s="28" t="s">
        <v>25</v>
      </c>
      <c r="G399" s="29" t="b">
        <v>0</v>
      </c>
      <c r="H399" s="29" t="b">
        <v>0</v>
      </c>
      <c r="I399" s="29" t="b">
        <v>0</v>
      </c>
      <c r="J399" s="29" t="b">
        <v>0</v>
      </c>
      <c r="K399" s="29" t="b">
        <v>0</v>
      </c>
      <c r="L399" s="29">
        <v>150</v>
      </c>
      <c r="M399" s="29">
        <v>2</v>
      </c>
      <c r="N399" s="29">
        <v>0</v>
      </c>
      <c r="O399" s="29">
        <v>1</v>
      </c>
      <c r="P399" s="29">
        <v>0</v>
      </c>
      <c r="Q399" s="29">
        <v>100</v>
      </c>
      <c r="R399" s="29">
        <v>0</v>
      </c>
      <c r="S399" s="29">
        <v>1</v>
      </c>
      <c r="T399" s="29">
        <v>0</v>
      </c>
      <c r="U399" s="29" t="b">
        <v>0</v>
      </c>
      <c r="V399" s="27">
        <v>251</v>
      </c>
      <c r="W399" s="28">
        <v>782.4</v>
      </c>
      <c r="X399" s="28">
        <v>921.92</v>
      </c>
      <c r="Y399" s="28">
        <v>110</v>
      </c>
      <c r="Z399" s="28">
        <v>107</v>
      </c>
      <c r="AA399" s="28">
        <v>-15</v>
      </c>
      <c r="AB399" s="29">
        <v>10</v>
      </c>
      <c r="AD399" s="6">
        <v>2.8197897974879815E-3</v>
      </c>
      <c r="AF399" s="6">
        <v>-2.3315458148753798E-4</v>
      </c>
      <c r="AH399" s="6">
        <v>-9.0826521344222755E-4</v>
      </c>
      <c r="AJ399" s="6">
        <v>0</v>
      </c>
    </row>
    <row r="400" spans="1:37" x14ac:dyDescent="0.25">
      <c r="A400" s="27">
        <v>77</v>
      </c>
      <c r="B400" s="28" t="s">
        <v>21</v>
      </c>
      <c r="C400" s="28" t="s">
        <v>22</v>
      </c>
      <c r="D400" s="28" t="s">
        <v>23</v>
      </c>
      <c r="E400" s="28" t="s">
        <v>50</v>
      </c>
      <c r="F400" s="28" t="s">
        <v>25</v>
      </c>
      <c r="G400" s="29" t="b">
        <v>0</v>
      </c>
      <c r="H400" s="29" t="b">
        <v>0</v>
      </c>
      <c r="I400" s="29" t="b">
        <v>0</v>
      </c>
      <c r="J400" s="29" t="b">
        <v>0</v>
      </c>
      <c r="K400" s="29" t="b">
        <v>0</v>
      </c>
      <c r="L400" s="29">
        <v>150</v>
      </c>
      <c r="M400" s="29">
        <v>2</v>
      </c>
      <c r="N400" s="29">
        <v>0</v>
      </c>
      <c r="O400" s="29">
        <v>1</v>
      </c>
      <c r="P400" s="29">
        <v>0</v>
      </c>
      <c r="Q400" s="29">
        <v>100</v>
      </c>
      <c r="R400" s="29">
        <v>0</v>
      </c>
      <c r="S400" s="29">
        <v>1</v>
      </c>
      <c r="T400" s="29">
        <v>0</v>
      </c>
      <c r="U400" s="29" t="b">
        <v>0</v>
      </c>
      <c r="V400" s="27">
        <v>251</v>
      </c>
      <c r="W400" s="28">
        <v>780.4</v>
      </c>
      <c r="X400" s="28">
        <v>924.07</v>
      </c>
      <c r="Y400" s="28">
        <v>110</v>
      </c>
      <c r="Z400" s="28">
        <v>107</v>
      </c>
      <c r="AA400" s="28">
        <v>-15</v>
      </c>
      <c r="AB400" s="29">
        <v>10</v>
      </c>
      <c r="AD400" s="6">
        <v>2.5634452704448307E-4</v>
      </c>
      <c r="AF400" s="6">
        <v>2.0983912333878418E-3</v>
      </c>
      <c r="AH400" s="6">
        <v>-9.0826521344222755E-4</v>
      </c>
      <c r="AJ400" s="6">
        <v>0</v>
      </c>
    </row>
    <row r="401" spans="1:36" x14ac:dyDescent="0.25">
      <c r="A401" s="27">
        <v>78</v>
      </c>
      <c r="B401" s="28" t="s">
        <v>21</v>
      </c>
      <c r="C401" s="28" t="s">
        <v>22</v>
      </c>
      <c r="D401" s="28" t="s">
        <v>23</v>
      </c>
      <c r="E401" s="28" t="s">
        <v>50</v>
      </c>
      <c r="F401" s="28" t="s">
        <v>25</v>
      </c>
      <c r="G401" s="29" t="b">
        <v>0</v>
      </c>
      <c r="H401" s="29" t="b">
        <v>0</v>
      </c>
      <c r="I401" s="29" t="b">
        <v>0</v>
      </c>
      <c r="J401" s="29" t="b">
        <v>0</v>
      </c>
      <c r="K401" s="29" t="b">
        <v>0</v>
      </c>
      <c r="L401" s="29">
        <v>150</v>
      </c>
      <c r="M401" s="29">
        <v>2</v>
      </c>
      <c r="N401" s="29">
        <v>0</v>
      </c>
      <c r="O401" s="29">
        <v>1</v>
      </c>
      <c r="P401" s="29">
        <v>0</v>
      </c>
      <c r="Q401" s="29">
        <v>100</v>
      </c>
      <c r="R401" s="29">
        <v>0</v>
      </c>
      <c r="S401" s="29">
        <v>1</v>
      </c>
      <c r="T401" s="29">
        <v>0</v>
      </c>
      <c r="U401" s="29" t="b">
        <v>0</v>
      </c>
      <c r="V401" s="27">
        <v>251</v>
      </c>
      <c r="W401" s="28">
        <v>778.8</v>
      </c>
      <c r="X401" s="28">
        <v>925.79</v>
      </c>
      <c r="Y401" s="28">
        <v>110</v>
      </c>
      <c r="Z401" s="28">
        <v>107</v>
      </c>
      <c r="AA401" s="28">
        <v>-15</v>
      </c>
      <c r="AB401" s="29">
        <v>10</v>
      </c>
      <c r="AD401" s="6">
        <v>-1.7944116893103823E-3</v>
      </c>
      <c r="AF401" s="6">
        <v>3.9636278852879236E-3</v>
      </c>
      <c r="AH401" s="6">
        <v>-9.0826521344222755E-4</v>
      </c>
      <c r="AJ401" s="6">
        <v>0</v>
      </c>
    </row>
    <row r="402" spans="1:36" x14ac:dyDescent="0.25">
      <c r="A402" s="27">
        <v>79</v>
      </c>
      <c r="B402" s="28" t="s">
        <v>21</v>
      </c>
      <c r="C402" s="28" t="s">
        <v>22</v>
      </c>
      <c r="D402" s="28" t="s">
        <v>23</v>
      </c>
      <c r="E402" s="28" t="s">
        <v>50</v>
      </c>
      <c r="F402" s="28" t="s">
        <v>25</v>
      </c>
      <c r="G402" s="29" t="b">
        <v>0</v>
      </c>
      <c r="H402" s="29" t="b">
        <v>0</v>
      </c>
      <c r="I402" s="29" t="b">
        <v>0</v>
      </c>
      <c r="J402" s="29" t="b">
        <v>0</v>
      </c>
      <c r="K402" s="29" t="b">
        <v>0</v>
      </c>
      <c r="L402" s="29">
        <v>150</v>
      </c>
      <c r="M402" s="29">
        <v>2</v>
      </c>
      <c r="N402" s="29">
        <v>0</v>
      </c>
      <c r="O402" s="29">
        <v>1</v>
      </c>
      <c r="P402" s="29">
        <v>0</v>
      </c>
      <c r="Q402" s="29">
        <v>100</v>
      </c>
      <c r="R402" s="29">
        <v>0</v>
      </c>
      <c r="S402" s="29">
        <v>1</v>
      </c>
      <c r="T402" s="29">
        <v>0</v>
      </c>
      <c r="U402" s="29" t="b">
        <v>0</v>
      </c>
      <c r="V402" s="27">
        <v>251</v>
      </c>
      <c r="W402" s="28">
        <v>780.4</v>
      </c>
      <c r="X402" s="28">
        <v>924.07</v>
      </c>
      <c r="Y402" s="28">
        <v>110</v>
      </c>
      <c r="Z402" s="28">
        <v>107</v>
      </c>
      <c r="AA402" s="28">
        <v>-15</v>
      </c>
      <c r="AB402" s="29">
        <v>10</v>
      </c>
      <c r="AD402" s="6">
        <v>2.5634452704448307E-4</v>
      </c>
      <c r="AF402" s="6">
        <v>2.0983912333878418E-3</v>
      </c>
      <c r="AH402" s="6">
        <v>-9.0826521344222755E-4</v>
      </c>
      <c r="AJ402" s="6">
        <v>0</v>
      </c>
    </row>
    <row r="403" spans="1:36" x14ac:dyDescent="0.25">
      <c r="A403" s="27">
        <v>80</v>
      </c>
      <c r="B403" s="28" t="s">
        <v>21</v>
      </c>
      <c r="C403" s="28" t="s">
        <v>22</v>
      </c>
      <c r="D403" s="28" t="s">
        <v>23</v>
      </c>
      <c r="E403" s="28" t="s">
        <v>50</v>
      </c>
      <c r="F403" s="28" t="s">
        <v>25</v>
      </c>
      <c r="G403" s="29" t="b">
        <v>0</v>
      </c>
      <c r="H403" s="29" t="b">
        <v>0</v>
      </c>
      <c r="I403" s="29" t="b">
        <v>0</v>
      </c>
      <c r="J403" s="29" t="b">
        <v>0</v>
      </c>
      <c r="K403" s="29" t="b">
        <v>0</v>
      </c>
      <c r="L403" s="29">
        <v>150</v>
      </c>
      <c r="M403" s="29">
        <v>2</v>
      </c>
      <c r="N403" s="29">
        <v>0</v>
      </c>
      <c r="O403" s="29">
        <v>1</v>
      </c>
      <c r="P403" s="29">
        <v>0</v>
      </c>
      <c r="Q403" s="29">
        <v>100</v>
      </c>
      <c r="R403" s="29">
        <v>0</v>
      </c>
      <c r="S403" s="29">
        <v>1</v>
      </c>
      <c r="T403" s="29">
        <v>0</v>
      </c>
      <c r="U403" s="29" t="b">
        <v>0</v>
      </c>
      <c r="V403" s="27">
        <v>251</v>
      </c>
      <c r="W403" s="28">
        <v>777.6</v>
      </c>
      <c r="X403" s="28">
        <v>927.08</v>
      </c>
      <c r="Y403" s="28">
        <v>110</v>
      </c>
      <c r="Z403" s="28">
        <v>107</v>
      </c>
      <c r="AA403" s="28">
        <v>-15</v>
      </c>
      <c r="AB403" s="29">
        <v>10</v>
      </c>
      <c r="AD403" s="6">
        <v>-3.3324788515763926E-3</v>
      </c>
      <c r="AF403" s="6">
        <v>5.3625553742131515E-3</v>
      </c>
      <c r="AH403" s="6">
        <v>-9.0826521344222755E-4</v>
      </c>
      <c r="AJ403" s="6">
        <v>0</v>
      </c>
    </row>
    <row r="404" spans="1:36" x14ac:dyDescent="0.25">
      <c r="A404" s="24">
        <v>81</v>
      </c>
      <c r="B404" s="25" t="s">
        <v>21</v>
      </c>
      <c r="C404" s="25" t="s">
        <v>22</v>
      </c>
      <c r="D404" s="25" t="s">
        <v>23</v>
      </c>
      <c r="E404" s="25" t="s">
        <v>51</v>
      </c>
      <c r="F404" s="25" t="s">
        <v>25</v>
      </c>
      <c r="G404" s="26" t="b">
        <v>0</v>
      </c>
      <c r="H404" s="26" t="b">
        <v>0</v>
      </c>
      <c r="I404" s="26" t="b">
        <v>0</v>
      </c>
      <c r="J404" s="26" t="b">
        <v>0</v>
      </c>
      <c r="K404" s="26" t="b">
        <v>0</v>
      </c>
      <c r="L404" s="26">
        <v>150</v>
      </c>
      <c r="M404" s="26">
        <v>2</v>
      </c>
      <c r="N404" s="26">
        <v>0</v>
      </c>
      <c r="O404" s="26">
        <v>1</v>
      </c>
      <c r="P404" s="26">
        <v>0</v>
      </c>
      <c r="Q404" s="26">
        <v>100</v>
      </c>
      <c r="R404" s="26">
        <v>0</v>
      </c>
      <c r="S404" s="26">
        <v>1</v>
      </c>
      <c r="T404" s="26">
        <v>0</v>
      </c>
      <c r="U404" s="26" t="b">
        <v>0</v>
      </c>
      <c r="V404" s="24">
        <v>2000</v>
      </c>
      <c r="W404" s="25">
        <v>405.47</v>
      </c>
      <c r="X404" s="25">
        <v>427.72</v>
      </c>
      <c r="Y404" s="25">
        <v>134.44999999999999</v>
      </c>
      <c r="Z404" s="25">
        <v>117.35</v>
      </c>
      <c r="AA404" s="25">
        <v>-15</v>
      </c>
      <c r="AB404" s="26">
        <v>5</v>
      </c>
      <c r="AD404" s="6"/>
      <c r="AF404" s="6"/>
      <c r="AH404" s="6"/>
      <c r="AJ404" s="6"/>
    </row>
    <row r="405" spans="1:36" x14ac:dyDescent="0.25">
      <c r="A405" s="24">
        <v>82</v>
      </c>
      <c r="B405" s="25" t="s">
        <v>21</v>
      </c>
      <c r="C405" s="25" t="s">
        <v>22</v>
      </c>
      <c r="D405" s="25" t="s">
        <v>23</v>
      </c>
      <c r="E405" s="25" t="s">
        <v>51</v>
      </c>
      <c r="F405" s="25" t="s">
        <v>25</v>
      </c>
      <c r="G405" s="26" t="b">
        <v>0</v>
      </c>
      <c r="H405" s="26" t="b">
        <v>0</v>
      </c>
      <c r="I405" s="26" t="b">
        <v>0</v>
      </c>
      <c r="J405" s="26" t="b">
        <v>0</v>
      </c>
      <c r="K405" s="26" t="b">
        <v>0</v>
      </c>
      <c r="L405" s="26">
        <v>150</v>
      </c>
      <c r="M405" s="26">
        <v>2</v>
      </c>
      <c r="N405" s="26">
        <v>0</v>
      </c>
      <c r="O405" s="26">
        <v>1</v>
      </c>
      <c r="P405" s="26">
        <v>0</v>
      </c>
      <c r="Q405" s="26">
        <v>100</v>
      </c>
      <c r="R405" s="26">
        <v>0</v>
      </c>
      <c r="S405" s="26">
        <v>1</v>
      </c>
      <c r="T405" s="26">
        <v>0</v>
      </c>
      <c r="U405" s="26" t="b">
        <v>0</v>
      </c>
      <c r="V405" s="24">
        <v>2000</v>
      </c>
      <c r="W405" s="25">
        <v>402.44</v>
      </c>
      <c r="X405" s="25">
        <v>401.09</v>
      </c>
      <c r="Y405" s="25">
        <v>135.11000000000001</v>
      </c>
      <c r="Z405" s="25">
        <v>117.71</v>
      </c>
      <c r="AA405" s="25">
        <v>-15</v>
      </c>
      <c r="AB405" s="26">
        <v>5</v>
      </c>
      <c r="AD405" s="6"/>
      <c r="AF405" s="6"/>
      <c r="AH405" s="6"/>
      <c r="AJ405" s="6"/>
    </row>
    <row r="406" spans="1:36" x14ac:dyDescent="0.25">
      <c r="A406" s="24">
        <v>83</v>
      </c>
      <c r="B406" s="25" t="s">
        <v>21</v>
      </c>
      <c r="C406" s="25" t="s">
        <v>22</v>
      </c>
      <c r="D406" s="25" t="s">
        <v>23</v>
      </c>
      <c r="E406" s="25" t="s">
        <v>51</v>
      </c>
      <c r="F406" s="25" t="s">
        <v>25</v>
      </c>
      <c r="G406" s="26" t="b">
        <v>0</v>
      </c>
      <c r="H406" s="26" t="b">
        <v>0</v>
      </c>
      <c r="I406" s="26" t="b">
        <v>0</v>
      </c>
      <c r="J406" s="26" t="b">
        <v>0</v>
      </c>
      <c r="K406" s="26" t="b">
        <v>0</v>
      </c>
      <c r="L406" s="26">
        <v>150</v>
      </c>
      <c r="M406" s="26">
        <v>2</v>
      </c>
      <c r="N406" s="26">
        <v>0</v>
      </c>
      <c r="O406" s="26">
        <v>1</v>
      </c>
      <c r="P406" s="26">
        <v>0</v>
      </c>
      <c r="Q406" s="26">
        <v>100</v>
      </c>
      <c r="R406" s="26">
        <v>0</v>
      </c>
      <c r="S406" s="26">
        <v>1</v>
      </c>
      <c r="T406" s="26">
        <v>0</v>
      </c>
      <c r="U406" s="26" t="b">
        <v>0</v>
      </c>
      <c r="V406" s="24">
        <v>2000</v>
      </c>
      <c r="W406" s="25">
        <v>413.81</v>
      </c>
      <c r="X406" s="25">
        <v>434.59</v>
      </c>
      <c r="Y406" s="25">
        <v>134.33000000000001</v>
      </c>
      <c r="Z406" s="25">
        <v>117.05</v>
      </c>
      <c r="AA406" s="25">
        <v>-15</v>
      </c>
      <c r="AB406" s="26">
        <v>5</v>
      </c>
      <c r="AD406" s="6"/>
      <c r="AF406" s="6"/>
      <c r="AH406" s="6"/>
      <c r="AJ406" s="6"/>
    </row>
    <row r="407" spans="1:36" x14ac:dyDescent="0.25">
      <c r="A407" s="24">
        <v>84</v>
      </c>
      <c r="B407" s="25" t="s">
        <v>21</v>
      </c>
      <c r="C407" s="25" t="s">
        <v>22</v>
      </c>
      <c r="D407" s="25" t="s">
        <v>23</v>
      </c>
      <c r="E407" s="25" t="s">
        <v>51</v>
      </c>
      <c r="F407" s="25" t="s">
        <v>25</v>
      </c>
      <c r="G407" s="26" t="b">
        <v>0</v>
      </c>
      <c r="H407" s="26" t="b">
        <v>0</v>
      </c>
      <c r="I407" s="26" t="b">
        <v>0</v>
      </c>
      <c r="J407" s="26" t="b">
        <v>0</v>
      </c>
      <c r="K407" s="26" t="b">
        <v>0</v>
      </c>
      <c r="L407" s="26">
        <v>150</v>
      </c>
      <c r="M407" s="26">
        <v>2</v>
      </c>
      <c r="N407" s="26">
        <v>0</v>
      </c>
      <c r="O407" s="26">
        <v>1</v>
      </c>
      <c r="P407" s="26">
        <v>0</v>
      </c>
      <c r="Q407" s="26">
        <v>100</v>
      </c>
      <c r="R407" s="26">
        <v>0</v>
      </c>
      <c r="S407" s="26">
        <v>1</v>
      </c>
      <c r="T407" s="26">
        <v>0</v>
      </c>
      <c r="U407" s="26" t="b">
        <v>0</v>
      </c>
      <c r="V407" s="24">
        <v>2000</v>
      </c>
      <c r="W407" s="25">
        <v>449.84</v>
      </c>
      <c r="X407" s="25">
        <v>480.32</v>
      </c>
      <c r="Y407" s="25">
        <v>132.41</v>
      </c>
      <c r="Z407" s="25">
        <v>115.94</v>
      </c>
      <c r="AA407" s="25">
        <v>-15</v>
      </c>
      <c r="AB407" s="26">
        <v>5</v>
      </c>
      <c r="AD407" s="6"/>
      <c r="AF407" s="6"/>
      <c r="AH407" s="6"/>
      <c r="AJ407" s="6"/>
    </row>
    <row r="408" spans="1:36" x14ac:dyDescent="0.25">
      <c r="A408" s="24">
        <v>85</v>
      </c>
      <c r="B408" s="25" t="s">
        <v>21</v>
      </c>
      <c r="C408" s="25" t="s">
        <v>22</v>
      </c>
      <c r="D408" s="25" t="s">
        <v>23</v>
      </c>
      <c r="E408" s="25" t="s">
        <v>51</v>
      </c>
      <c r="F408" s="25" t="s">
        <v>25</v>
      </c>
      <c r="G408" s="26" t="b">
        <v>0</v>
      </c>
      <c r="H408" s="26" t="b">
        <v>0</v>
      </c>
      <c r="I408" s="26" t="b">
        <v>0</v>
      </c>
      <c r="J408" s="26" t="b">
        <v>0</v>
      </c>
      <c r="K408" s="26" t="b">
        <v>0</v>
      </c>
      <c r="L408" s="26">
        <v>150</v>
      </c>
      <c r="M408" s="26">
        <v>2</v>
      </c>
      <c r="N408" s="26">
        <v>0</v>
      </c>
      <c r="O408" s="26">
        <v>1</v>
      </c>
      <c r="P408" s="26">
        <v>0</v>
      </c>
      <c r="Q408" s="26">
        <v>100</v>
      </c>
      <c r="R408" s="26">
        <v>0</v>
      </c>
      <c r="S408" s="26">
        <v>1</v>
      </c>
      <c r="T408" s="26">
        <v>0</v>
      </c>
      <c r="U408" s="26" t="b">
        <v>0</v>
      </c>
      <c r="V408" s="24">
        <v>2000</v>
      </c>
      <c r="W408" s="25">
        <v>462.78</v>
      </c>
      <c r="X408" s="25">
        <v>436.84</v>
      </c>
      <c r="Y408" s="25">
        <v>132.69999999999999</v>
      </c>
      <c r="Z408" s="25">
        <v>115.6</v>
      </c>
      <c r="AA408" s="25">
        <v>-15</v>
      </c>
      <c r="AB408" s="26">
        <v>5</v>
      </c>
      <c r="AD408" s="6"/>
      <c r="AF408" s="6"/>
      <c r="AH408" s="6"/>
      <c r="AJ408" s="6"/>
    </row>
    <row r="409" spans="1:36" x14ac:dyDescent="0.25">
      <c r="A409" s="24">
        <v>86</v>
      </c>
      <c r="B409" s="25" t="s">
        <v>21</v>
      </c>
      <c r="C409" s="25" t="s">
        <v>22</v>
      </c>
      <c r="D409" s="25" t="s">
        <v>23</v>
      </c>
      <c r="E409" s="25" t="s">
        <v>51</v>
      </c>
      <c r="F409" s="25" t="s">
        <v>25</v>
      </c>
      <c r="G409" s="26" t="b">
        <v>0</v>
      </c>
      <c r="H409" s="26" t="b">
        <v>0</v>
      </c>
      <c r="I409" s="26" t="b">
        <v>0</v>
      </c>
      <c r="J409" s="26" t="b">
        <v>0</v>
      </c>
      <c r="K409" s="26" t="b">
        <v>0</v>
      </c>
      <c r="L409" s="26">
        <v>150</v>
      </c>
      <c r="M409" s="26">
        <v>2</v>
      </c>
      <c r="N409" s="26">
        <v>0</v>
      </c>
      <c r="O409" s="26">
        <v>1</v>
      </c>
      <c r="P409" s="26">
        <v>0</v>
      </c>
      <c r="Q409" s="26">
        <v>100</v>
      </c>
      <c r="R409" s="26">
        <v>0</v>
      </c>
      <c r="S409" s="26">
        <v>1</v>
      </c>
      <c r="T409" s="26">
        <v>0</v>
      </c>
      <c r="U409" s="26" t="b">
        <v>0</v>
      </c>
      <c r="V409" s="24">
        <v>2000</v>
      </c>
      <c r="W409" s="25">
        <v>465.05</v>
      </c>
      <c r="X409" s="25">
        <v>470.76</v>
      </c>
      <c r="Y409" s="25">
        <v>131.87</v>
      </c>
      <c r="Z409" s="25">
        <v>115.59</v>
      </c>
      <c r="AA409" s="25">
        <v>-15</v>
      </c>
      <c r="AB409" s="26">
        <v>5</v>
      </c>
      <c r="AD409" s="6"/>
      <c r="AF409" s="6"/>
      <c r="AH409" s="6"/>
      <c r="AJ409" s="6"/>
    </row>
    <row r="410" spans="1:36" x14ac:dyDescent="0.25">
      <c r="A410" s="24">
        <v>87</v>
      </c>
      <c r="B410" s="25" t="s">
        <v>21</v>
      </c>
      <c r="C410" s="25" t="s">
        <v>22</v>
      </c>
      <c r="D410" s="25" t="s">
        <v>23</v>
      </c>
      <c r="E410" s="25" t="s">
        <v>51</v>
      </c>
      <c r="F410" s="25" t="s">
        <v>25</v>
      </c>
      <c r="G410" s="26" t="b">
        <v>0</v>
      </c>
      <c r="H410" s="26" t="b">
        <v>0</v>
      </c>
      <c r="I410" s="26" t="b">
        <v>0</v>
      </c>
      <c r="J410" s="26" t="b">
        <v>0</v>
      </c>
      <c r="K410" s="26" t="b">
        <v>0</v>
      </c>
      <c r="L410" s="26">
        <v>150</v>
      </c>
      <c r="M410" s="26">
        <v>2</v>
      </c>
      <c r="N410" s="26">
        <v>0</v>
      </c>
      <c r="O410" s="26">
        <v>1</v>
      </c>
      <c r="P410" s="26">
        <v>0</v>
      </c>
      <c r="Q410" s="26">
        <v>100</v>
      </c>
      <c r="R410" s="26">
        <v>0</v>
      </c>
      <c r="S410" s="26">
        <v>1</v>
      </c>
      <c r="T410" s="26">
        <v>0</v>
      </c>
      <c r="U410" s="26" t="b">
        <v>0</v>
      </c>
      <c r="V410" s="24">
        <v>2000</v>
      </c>
      <c r="W410" s="25">
        <v>392.42</v>
      </c>
      <c r="X410" s="25">
        <v>410.23</v>
      </c>
      <c r="Y410" s="25">
        <v>135.21</v>
      </c>
      <c r="Z410" s="25">
        <v>118.19</v>
      </c>
      <c r="AA410" s="25">
        <v>-15</v>
      </c>
      <c r="AB410" s="26">
        <v>5</v>
      </c>
      <c r="AD410" s="6"/>
      <c r="AF410" s="6"/>
      <c r="AH410" s="6"/>
      <c r="AJ410" s="6"/>
    </row>
    <row r="411" spans="1:36" x14ac:dyDescent="0.25">
      <c r="A411" s="24">
        <v>88</v>
      </c>
      <c r="B411" s="25" t="s">
        <v>21</v>
      </c>
      <c r="C411" s="25" t="s">
        <v>22</v>
      </c>
      <c r="D411" s="25" t="s">
        <v>23</v>
      </c>
      <c r="E411" s="25" t="s">
        <v>51</v>
      </c>
      <c r="F411" s="25" t="s">
        <v>25</v>
      </c>
      <c r="G411" s="26" t="b">
        <v>0</v>
      </c>
      <c r="H411" s="26" t="b">
        <v>0</v>
      </c>
      <c r="I411" s="26" t="b">
        <v>0</v>
      </c>
      <c r="J411" s="26" t="b">
        <v>0</v>
      </c>
      <c r="K411" s="26" t="b">
        <v>0</v>
      </c>
      <c r="L411" s="26">
        <v>150</v>
      </c>
      <c r="M411" s="26">
        <v>2</v>
      </c>
      <c r="N411" s="26">
        <v>0</v>
      </c>
      <c r="O411" s="26">
        <v>1</v>
      </c>
      <c r="P411" s="26">
        <v>0</v>
      </c>
      <c r="Q411" s="26">
        <v>100</v>
      </c>
      <c r="R411" s="26">
        <v>0</v>
      </c>
      <c r="S411" s="26">
        <v>1</v>
      </c>
      <c r="T411" s="26">
        <v>0</v>
      </c>
      <c r="U411" s="26" t="b">
        <v>0</v>
      </c>
      <c r="V411" s="24">
        <v>2000</v>
      </c>
      <c r="W411" s="25">
        <v>437.02</v>
      </c>
      <c r="X411" s="25">
        <v>437.12</v>
      </c>
      <c r="Y411" s="25">
        <v>133.15</v>
      </c>
      <c r="Z411" s="25">
        <v>116.58</v>
      </c>
      <c r="AA411" s="25">
        <v>-15</v>
      </c>
      <c r="AB411" s="26">
        <v>5</v>
      </c>
      <c r="AD411" s="6"/>
      <c r="AF411" s="6"/>
      <c r="AH411" s="6"/>
      <c r="AJ411" s="6"/>
    </row>
    <row r="412" spans="1:36" x14ac:dyDescent="0.25">
      <c r="A412" s="24">
        <v>89</v>
      </c>
      <c r="B412" s="25" t="s">
        <v>21</v>
      </c>
      <c r="C412" s="25" t="s">
        <v>22</v>
      </c>
      <c r="D412" s="25" t="s">
        <v>23</v>
      </c>
      <c r="E412" s="25" t="s">
        <v>51</v>
      </c>
      <c r="F412" s="25" t="s">
        <v>25</v>
      </c>
      <c r="G412" s="26" t="b">
        <v>0</v>
      </c>
      <c r="H412" s="26" t="b">
        <v>0</v>
      </c>
      <c r="I412" s="26" t="b">
        <v>0</v>
      </c>
      <c r="J412" s="26" t="b">
        <v>0</v>
      </c>
      <c r="K412" s="26" t="b">
        <v>0</v>
      </c>
      <c r="L412" s="26">
        <v>150</v>
      </c>
      <c r="M412" s="26">
        <v>2</v>
      </c>
      <c r="N412" s="26">
        <v>0</v>
      </c>
      <c r="O412" s="26">
        <v>1</v>
      </c>
      <c r="P412" s="26">
        <v>0</v>
      </c>
      <c r="Q412" s="26">
        <v>100</v>
      </c>
      <c r="R412" s="26">
        <v>0</v>
      </c>
      <c r="S412" s="26">
        <v>1</v>
      </c>
      <c r="T412" s="26">
        <v>0</v>
      </c>
      <c r="U412" s="26" t="b">
        <v>0</v>
      </c>
      <c r="V412" s="24">
        <v>2000</v>
      </c>
      <c r="W412" s="25">
        <v>398.56</v>
      </c>
      <c r="X412" s="25">
        <v>418.67</v>
      </c>
      <c r="Y412" s="25">
        <v>134.97</v>
      </c>
      <c r="Z412" s="25">
        <v>117.78</v>
      </c>
      <c r="AA412" s="25">
        <v>-15</v>
      </c>
      <c r="AB412" s="26">
        <v>5</v>
      </c>
      <c r="AD412" s="6"/>
      <c r="AF412" s="6"/>
      <c r="AH412" s="6"/>
      <c r="AJ412" s="6"/>
    </row>
    <row r="413" spans="1:36" x14ac:dyDescent="0.25">
      <c r="A413" s="24">
        <v>90</v>
      </c>
      <c r="B413" s="25" t="s">
        <v>21</v>
      </c>
      <c r="C413" s="25" t="s">
        <v>22</v>
      </c>
      <c r="D413" s="25" t="s">
        <v>23</v>
      </c>
      <c r="E413" s="25" t="s">
        <v>51</v>
      </c>
      <c r="F413" s="25" t="s">
        <v>25</v>
      </c>
      <c r="G413" s="26" t="b">
        <v>0</v>
      </c>
      <c r="H413" s="26" t="b">
        <v>0</v>
      </c>
      <c r="I413" s="26" t="b">
        <v>0</v>
      </c>
      <c r="J413" s="26" t="b">
        <v>0</v>
      </c>
      <c r="K413" s="26" t="b">
        <v>0</v>
      </c>
      <c r="L413" s="26">
        <v>150</v>
      </c>
      <c r="M413" s="26">
        <v>2</v>
      </c>
      <c r="N413" s="26">
        <v>0</v>
      </c>
      <c r="O413" s="26">
        <v>1</v>
      </c>
      <c r="P413" s="26">
        <v>0</v>
      </c>
      <c r="Q413" s="26">
        <v>100</v>
      </c>
      <c r="R413" s="26">
        <v>0</v>
      </c>
      <c r="S413" s="26">
        <v>1</v>
      </c>
      <c r="T413" s="26">
        <v>0</v>
      </c>
      <c r="U413" s="26" t="b">
        <v>0</v>
      </c>
      <c r="V413" s="24">
        <v>2000</v>
      </c>
      <c r="W413" s="25">
        <v>415.1</v>
      </c>
      <c r="X413" s="25">
        <v>432.79</v>
      </c>
      <c r="Y413" s="25">
        <v>134.13999999999999</v>
      </c>
      <c r="Z413" s="25">
        <v>117.23</v>
      </c>
      <c r="AA413" s="25">
        <v>-15</v>
      </c>
      <c r="AB413" s="26">
        <v>5</v>
      </c>
      <c r="AD413" s="6"/>
      <c r="AF413" s="6"/>
      <c r="AH413" s="6"/>
      <c r="AJ413" s="6"/>
    </row>
    <row r="414" spans="1:36" x14ac:dyDescent="0.25">
      <c r="A414" s="27">
        <v>91</v>
      </c>
      <c r="B414" s="28" t="s">
        <v>21</v>
      </c>
      <c r="C414" s="28" t="s">
        <v>22</v>
      </c>
      <c r="D414" s="28" t="s">
        <v>23</v>
      </c>
      <c r="E414" s="28" t="s">
        <v>52</v>
      </c>
      <c r="F414" s="28" t="s">
        <v>25</v>
      </c>
      <c r="G414" s="29" t="b">
        <v>0</v>
      </c>
      <c r="H414" s="29" t="b">
        <v>0</v>
      </c>
      <c r="I414" s="29" t="b">
        <v>0</v>
      </c>
      <c r="J414" s="29" t="b">
        <v>0</v>
      </c>
      <c r="K414" s="29" t="b">
        <v>0</v>
      </c>
      <c r="L414" s="29">
        <v>150</v>
      </c>
      <c r="M414" s="29">
        <v>2</v>
      </c>
      <c r="N414" s="29">
        <v>0</v>
      </c>
      <c r="O414" s="29">
        <v>1</v>
      </c>
      <c r="P414" s="29">
        <v>0</v>
      </c>
      <c r="Q414" s="29">
        <v>100</v>
      </c>
      <c r="R414" s="29">
        <v>0</v>
      </c>
      <c r="S414" s="29">
        <v>1</v>
      </c>
      <c r="T414" s="29">
        <v>0</v>
      </c>
      <c r="U414" s="29" t="b">
        <v>0</v>
      </c>
      <c r="V414" s="27">
        <v>2000</v>
      </c>
      <c r="W414" s="28">
        <v>306.08</v>
      </c>
      <c r="X414" s="28">
        <v>357.27</v>
      </c>
      <c r="Y414" s="28">
        <v>138.09</v>
      </c>
      <c r="Z414" s="28">
        <v>124.77</v>
      </c>
      <c r="AA414" s="28">
        <v>-15</v>
      </c>
      <c r="AB414" s="29">
        <v>0</v>
      </c>
      <c r="AD414" s="6"/>
      <c r="AF414" s="6"/>
      <c r="AH414" s="6"/>
      <c r="AJ414" s="6"/>
    </row>
    <row r="415" spans="1:36" x14ac:dyDescent="0.25">
      <c r="A415" s="27">
        <v>92</v>
      </c>
      <c r="B415" s="28" t="s">
        <v>21</v>
      </c>
      <c r="C415" s="28" t="s">
        <v>22</v>
      </c>
      <c r="D415" s="28" t="s">
        <v>23</v>
      </c>
      <c r="E415" s="28" t="s">
        <v>52</v>
      </c>
      <c r="F415" s="28" t="s">
        <v>25</v>
      </c>
      <c r="G415" s="29" t="b">
        <v>0</v>
      </c>
      <c r="H415" s="29" t="b">
        <v>0</v>
      </c>
      <c r="I415" s="29" t="b">
        <v>0</v>
      </c>
      <c r="J415" s="29" t="b">
        <v>0</v>
      </c>
      <c r="K415" s="29" t="b">
        <v>0</v>
      </c>
      <c r="L415" s="29">
        <v>150</v>
      </c>
      <c r="M415" s="29">
        <v>2</v>
      </c>
      <c r="N415" s="29">
        <v>0</v>
      </c>
      <c r="O415" s="29">
        <v>1</v>
      </c>
      <c r="P415" s="29">
        <v>0</v>
      </c>
      <c r="Q415" s="29">
        <v>100</v>
      </c>
      <c r="R415" s="29">
        <v>0</v>
      </c>
      <c r="S415" s="29">
        <v>1</v>
      </c>
      <c r="T415" s="29">
        <v>0</v>
      </c>
      <c r="U415" s="29" t="b">
        <v>0</v>
      </c>
      <c r="V415" s="27">
        <v>2000</v>
      </c>
      <c r="W415" s="28">
        <v>279.05</v>
      </c>
      <c r="X415" s="28">
        <v>316.86</v>
      </c>
      <c r="Y415" s="28">
        <v>139.55000000000001</v>
      </c>
      <c r="Z415" s="28">
        <v>125.85</v>
      </c>
      <c r="AA415" s="28">
        <v>-15</v>
      </c>
      <c r="AB415" s="29">
        <v>0</v>
      </c>
      <c r="AD415" s="6"/>
      <c r="AF415" s="6"/>
      <c r="AH415" s="6"/>
      <c r="AJ415" s="6"/>
    </row>
    <row r="416" spans="1:36" x14ac:dyDescent="0.25">
      <c r="A416" s="27">
        <v>93</v>
      </c>
      <c r="B416" s="28" t="s">
        <v>21</v>
      </c>
      <c r="C416" s="28" t="s">
        <v>22</v>
      </c>
      <c r="D416" s="28" t="s">
        <v>23</v>
      </c>
      <c r="E416" s="28" t="s">
        <v>52</v>
      </c>
      <c r="F416" s="28" t="s">
        <v>25</v>
      </c>
      <c r="G416" s="29" t="b">
        <v>0</v>
      </c>
      <c r="H416" s="29" t="b">
        <v>0</v>
      </c>
      <c r="I416" s="29" t="b">
        <v>0</v>
      </c>
      <c r="J416" s="29" t="b">
        <v>0</v>
      </c>
      <c r="K416" s="29" t="b">
        <v>0</v>
      </c>
      <c r="L416" s="29">
        <v>150</v>
      </c>
      <c r="M416" s="29">
        <v>2</v>
      </c>
      <c r="N416" s="29">
        <v>0</v>
      </c>
      <c r="O416" s="29">
        <v>1</v>
      </c>
      <c r="P416" s="29">
        <v>0</v>
      </c>
      <c r="Q416" s="29">
        <v>100</v>
      </c>
      <c r="R416" s="29">
        <v>0</v>
      </c>
      <c r="S416" s="29">
        <v>1</v>
      </c>
      <c r="T416" s="29">
        <v>0</v>
      </c>
      <c r="U416" s="29" t="b">
        <v>0</v>
      </c>
      <c r="V416" s="27">
        <v>2000</v>
      </c>
      <c r="W416" s="28">
        <v>284.23</v>
      </c>
      <c r="X416" s="28">
        <v>371.38</v>
      </c>
      <c r="Y416" s="28">
        <v>137.78</v>
      </c>
      <c r="Z416" s="28">
        <v>125.5</v>
      </c>
      <c r="AA416" s="28">
        <v>-15</v>
      </c>
      <c r="AB416" s="29">
        <v>0</v>
      </c>
      <c r="AD416" s="6"/>
      <c r="AF416" s="6"/>
      <c r="AH416" s="6"/>
      <c r="AJ416" s="6"/>
    </row>
    <row r="417" spans="1:37" x14ac:dyDescent="0.25">
      <c r="A417" s="27">
        <v>94</v>
      </c>
      <c r="B417" s="28" t="s">
        <v>21</v>
      </c>
      <c r="C417" s="28" t="s">
        <v>22</v>
      </c>
      <c r="D417" s="28" t="s">
        <v>23</v>
      </c>
      <c r="E417" s="28" t="s">
        <v>52</v>
      </c>
      <c r="F417" s="28" t="s">
        <v>25</v>
      </c>
      <c r="G417" s="29" t="b">
        <v>0</v>
      </c>
      <c r="H417" s="29" t="b">
        <v>0</v>
      </c>
      <c r="I417" s="29" t="b">
        <v>0</v>
      </c>
      <c r="J417" s="29" t="b">
        <v>0</v>
      </c>
      <c r="K417" s="29" t="b">
        <v>0</v>
      </c>
      <c r="L417" s="29">
        <v>150</v>
      </c>
      <c r="M417" s="29">
        <v>2</v>
      </c>
      <c r="N417" s="29">
        <v>0</v>
      </c>
      <c r="O417" s="29">
        <v>1</v>
      </c>
      <c r="P417" s="29">
        <v>0</v>
      </c>
      <c r="Q417" s="29">
        <v>100</v>
      </c>
      <c r="R417" s="29">
        <v>0</v>
      </c>
      <c r="S417" s="29">
        <v>1</v>
      </c>
      <c r="T417" s="29">
        <v>0</v>
      </c>
      <c r="U417" s="29" t="b">
        <v>0</v>
      </c>
      <c r="V417" s="27">
        <v>2000</v>
      </c>
      <c r="W417" s="28">
        <v>263.16000000000003</v>
      </c>
      <c r="X417" s="28">
        <v>330.13</v>
      </c>
      <c r="Y417" s="28">
        <v>139.66999999999999</v>
      </c>
      <c r="Z417" s="28">
        <v>126.37</v>
      </c>
      <c r="AA417" s="28">
        <v>-15</v>
      </c>
      <c r="AB417" s="29">
        <v>0</v>
      </c>
      <c r="AD417" s="6"/>
      <c r="AF417" s="6"/>
      <c r="AH417" s="6"/>
      <c r="AJ417" s="6"/>
    </row>
    <row r="418" spans="1:37" x14ac:dyDescent="0.25">
      <c r="A418" s="27">
        <v>95</v>
      </c>
      <c r="B418" s="28" t="s">
        <v>21</v>
      </c>
      <c r="C418" s="28" t="s">
        <v>22</v>
      </c>
      <c r="D418" s="28" t="s">
        <v>23</v>
      </c>
      <c r="E418" s="28" t="s">
        <v>52</v>
      </c>
      <c r="F418" s="28" t="s">
        <v>25</v>
      </c>
      <c r="G418" s="29" t="b">
        <v>0</v>
      </c>
      <c r="H418" s="29" t="b">
        <v>0</v>
      </c>
      <c r="I418" s="29" t="b">
        <v>0</v>
      </c>
      <c r="J418" s="29" t="b">
        <v>0</v>
      </c>
      <c r="K418" s="29" t="b">
        <v>0</v>
      </c>
      <c r="L418" s="29">
        <v>150</v>
      </c>
      <c r="M418" s="29">
        <v>2</v>
      </c>
      <c r="N418" s="29">
        <v>0</v>
      </c>
      <c r="O418" s="29">
        <v>1</v>
      </c>
      <c r="P418" s="29">
        <v>0</v>
      </c>
      <c r="Q418" s="29">
        <v>100</v>
      </c>
      <c r="R418" s="29">
        <v>0</v>
      </c>
      <c r="S418" s="29">
        <v>1</v>
      </c>
      <c r="T418" s="29">
        <v>0</v>
      </c>
      <c r="U418" s="29" t="b">
        <v>0</v>
      </c>
      <c r="V418" s="27">
        <v>2000</v>
      </c>
      <c r="W418" s="28">
        <v>242.64</v>
      </c>
      <c r="X418" s="28">
        <v>319.35000000000002</v>
      </c>
      <c r="Y418" s="28">
        <v>140.47999999999999</v>
      </c>
      <c r="Z418" s="28">
        <v>127.01</v>
      </c>
      <c r="AA418" s="28">
        <v>-15</v>
      </c>
      <c r="AB418" s="29">
        <v>0</v>
      </c>
      <c r="AD418" s="6"/>
      <c r="AF418" s="6"/>
      <c r="AH418" s="6"/>
      <c r="AJ418" s="6"/>
    </row>
    <row r="419" spans="1:37" x14ac:dyDescent="0.25">
      <c r="A419" s="27">
        <v>96</v>
      </c>
      <c r="B419" s="28" t="s">
        <v>21</v>
      </c>
      <c r="C419" s="28" t="s">
        <v>22</v>
      </c>
      <c r="D419" s="28" t="s">
        <v>23</v>
      </c>
      <c r="E419" s="28" t="s">
        <v>52</v>
      </c>
      <c r="F419" s="28" t="s">
        <v>25</v>
      </c>
      <c r="G419" s="29" t="b">
        <v>0</v>
      </c>
      <c r="H419" s="29" t="b">
        <v>0</v>
      </c>
      <c r="I419" s="29" t="b">
        <v>0</v>
      </c>
      <c r="J419" s="29" t="b">
        <v>0</v>
      </c>
      <c r="K419" s="29" t="b">
        <v>0</v>
      </c>
      <c r="L419" s="29">
        <v>150</v>
      </c>
      <c r="M419" s="29">
        <v>2</v>
      </c>
      <c r="N419" s="29">
        <v>0</v>
      </c>
      <c r="O419" s="29">
        <v>1</v>
      </c>
      <c r="P419" s="29">
        <v>0</v>
      </c>
      <c r="Q419" s="29">
        <v>100</v>
      </c>
      <c r="R419" s="29">
        <v>0</v>
      </c>
      <c r="S419" s="29">
        <v>1</v>
      </c>
      <c r="T419" s="29">
        <v>0</v>
      </c>
      <c r="U419" s="29" t="b">
        <v>0</v>
      </c>
      <c r="V419" s="27">
        <v>2000</v>
      </c>
      <c r="W419" s="28">
        <v>310.43</v>
      </c>
      <c r="X419" s="28">
        <v>338.7</v>
      </c>
      <c r="Y419" s="28">
        <v>138.1</v>
      </c>
      <c r="Z419" s="28">
        <v>124.89</v>
      </c>
      <c r="AA419" s="28">
        <v>-15</v>
      </c>
      <c r="AB419" s="29">
        <v>0</v>
      </c>
      <c r="AD419" s="6"/>
      <c r="AF419" s="6"/>
      <c r="AH419" s="6"/>
      <c r="AJ419" s="6"/>
    </row>
    <row r="420" spans="1:37" x14ac:dyDescent="0.25">
      <c r="A420" s="27">
        <v>97</v>
      </c>
      <c r="B420" s="28" t="s">
        <v>21</v>
      </c>
      <c r="C420" s="28" t="s">
        <v>22</v>
      </c>
      <c r="D420" s="28" t="s">
        <v>23</v>
      </c>
      <c r="E420" s="28" t="s">
        <v>52</v>
      </c>
      <c r="F420" s="28" t="s">
        <v>25</v>
      </c>
      <c r="G420" s="29" t="b">
        <v>0</v>
      </c>
      <c r="H420" s="29" t="b">
        <v>0</v>
      </c>
      <c r="I420" s="29" t="b">
        <v>0</v>
      </c>
      <c r="J420" s="29" t="b">
        <v>0</v>
      </c>
      <c r="K420" s="29" t="b">
        <v>0</v>
      </c>
      <c r="L420" s="29">
        <v>150</v>
      </c>
      <c r="M420" s="29">
        <v>2</v>
      </c>
      <c r="N420" s="29">
        <v>0</v>
      </c>
      <c r="O420" s="29">
        <v>1</v>
      </c>
      <c r="P420" s="29">
        <v>0</v>
      </c>
      <c r="Q420" s="29">
        <v>100</v>
      </c>
      <c r="R420" s="29">
        <v>0</v>
      </c>
      <c r="S420" s="29">
        <v>1</v>
      </c>
      <c r="T420" s="29">
        <v>0</v>
      </c>
      <c r="U420" s="29" t="b">
        <v>0</v>
      </c>
      <c r="V420" s="27">
        <v>2000</v>
      </c>
      <c r="W420" s="28">
        <v>249.73</v>
      </c>
      <c r="X420" s="28">
        <v>327.18</v>
      </c>
      <c r="Y420" s="28">
        <v>140.21</v>
      </c>
      <c r="Z420" s="28">
        <v>126.85</v>
      </c>
      <c r="AA420" s="28">
        <v>-15</v>
      </c>
      <c r="AB420" s="29">
        <v>0</v>
      </c>
      <c r="AD420" s="6"/>
      <c r="AF420" s="6"/>
      <c r="AH420" s="6"/>
      <c r="AJ420" s="6"/>
    </row>
    <row r="421" spans="1:37" x14ac:dyDescent="0.25">
      <c r="A421" s="27">
        <v>98</v>
      </c>
      <c r="B421" s="28" t="s">
        <v>21</v>
      </c>
      <c r="C421" s="28" t="s">
        <v>22</v>
      </c>
      <c r="D421" s="28" t="s">
        <v>23</v>
      </c>
      <c r="E421" s="28" t="s">
        <v>52</v>
      </c>
      <c r="F421" s="28" t="s">
        <v>25</v>
      </c>
      <c r="G421" s="29" t="b">
        <v>0</v>
      </c>
      <c r="H421" s="29" t="b">
        <v>0</v>
      </c>
      <c r="I421" s="29" t="b">
        <v>0</v>
      </c>
      <c r="J421" s="29" t="b">
        <v>0</v>
      </c>
      <c r="K421" s="29" t="b">
        <v>0</v>
      </c>
      <c r="L421" s="29">
        <v>150</v>
      </c>
      <c r="M421" s="29">
        <v>2</v>
      </c>
      <c r="N421" s="29">
        <v>0</v>
      </c>
      <c r="O421" s="29">
        <v>1</v>
      </c>
      <c r="P421" s="29">
        <v>0</v>
      </c>
      <c r="Q421" s="29">
        <v>100</v>
      </c>
      <c r="R421" s="29">
        <v>0</v>
      </c>
      <c r="S421" s="29">
        <v>1</v>
      </c>
      <c r="T421" s="29">
        <v>0</v>
      </c>
      <c r="U421" s="29" t="b">
        <v>0</v>
      </c>
      <c r="V421" s="27">
        <v>2000</v>
      </c>
      <c r="W421" s="28">
        <v>256.89</v>
      </c>
      <c r="X421" s="28">
        <v>346.66</v>
      </c>
      <c r="Y421" s="28">
        <v>139.57</v>
      </c>
      <c r="Z421" s="28">
        <v>126.6</v>
      </c>
      <c r="AA421" s="28">
        <v>-15</v>
      </c>
      <c r="AB421" s="29">
        <v>0</v>
      </c>
      <c r="AD421" s="6"/>
      <c r="AF421" s="6"/>
      <c r="AH421" s="6"/>
      <c r="AJ421" s="6"/>
    </row>
    <row r="422" spans="1:37" x14ac:dyDescent="0.25">
      <c r="A422" s="27">
        <v>99</v>
      </c>
      <c r="B422" s="28" t="s">
        <v>21</v>
      </c>
      <c r="C422" s="28" t="s">
        <v>22</v>
      </c>
      <c r="D422" s="28" t="s">
        <v>23</v>
      </c>
      <c r="E422" s="28" t="s">
        <v>52</v>
      </c>
      <c r="F422" s="28" t="s">
        <v>25</v>
      </c>
      <c r="G422" s="29" t="b">
        <v>0</v>
      </c>
      <c r="H422" s="29" t="b">
        <v>0</v>
      </c>
      <c r="I422" s="29" t="b">
        <v>0</v>
      </c>
      <c r="J422" s="29" t="b">
        <v>0</v>
      </c>
      <c r="K422" s="29" t="b">
        <v>0</v>
      </c>
      <c r="L422" s="29">
        <v>150</v>
      </c>
      <c r="M422" s="29">
        <v>2</v>
      </c>
      <c r="N422" s="29">
        <v>0</v>
      </c>
      <c r="O422" s="29">
        <v>1</v>
      </c>
      <c r="P422" s="29">
        <v>0</v>
      </c>
      <c r="Q422" s="29">
        <v>100</v>
      </c>
      <c r="R422" s="29">
        <v>0</v>
      </c>
      <c r="S422" s="29">
        <v>1</v>
      </c>
      <c r="T422" s="29">
        <v>0</v>
      </c>
      <c r="U422" s="29" t="b">
        <v>0</v>
      </c>
      <c r="V422" s="27">
        <v>2000</v>
      </c>
      <c r="W422" s="28">
        <v>264.25</v>
      </c>
      <c r="X422" s="28">
        <v>306.88</v>
      </c>
      <c r="Y422" s="28">
        <v>139.84</v>
      </c>
      <c r="Z422" s="28">
        <v>126.43</v>
      </c>
      <c r="AA422" s="28">
        <v>-15</v>
      </c>
      <c r="AB422" s="29">
        <v>0</v>
      </c>
      <c r="AD422" s="6"/>
      <c r="AF422" s="6"/>
      <c r="AH422" s="6"/>
      <c r="AJ422" s="6"/>
    </row>
    <row r="423" spans="1:37" x14ac:dyDescent="0.25">
      <c r="A423" s="39">
        <v>100</v>
      </c>
      <c r="B423" s="40" t="s">
        <v>21</v>
      </c>
      <c r="C423" s="40" t="s">
        <v>22</v>
      </c>
      <c r="D423" s="40" t="s">
        <v>23</v>
      </c>
      <c r="E423" s="40" t="s">
        <v>52</v>
      </c>
      <c r="F423" s="40" t="s">
        <v>25</v>
      </c>
      <c r="G423" s="41" t="b">
        <v>0</v>
      </c>
      <c r="H423" s="41" t="b">
        <v>0</v>
      </c>
      <c r="I423" s="41" t="b">
        <v>0</v>
      </c>
      <c r="J423" s="41" t="b">
        <v>0</v>
      </c>
      <c r="K423" s="41" t="b">
        <v>0</v>
      </c>
      <c r="L423" s="41">
        <v>150</v>
      </c>
      <c r="M423" s="41">
        <v>2</v>
      </c>
      <c r="N423" s="41">
        <v>0</v>
      </c>
      <c r="O423" s="41">
        <v>1</v>
      </c>
      <c r="P423" s="41">
        <v>0</v>
      </c>
      <c r="Q423" s="41">
        <v>100</v>
      </c>
      <c r="R423" s="41">
        <v>0</v>
      </c>
      <c r="S423" s="41">
        <v>1</v>
      </c>
      <c r="T423" s="41">
        <v>0</v>
      </c>
      <c r="U423" s="41" t="b">
        <v>0</v>
      </c>
      <c r="V423" s="39">
        <v>2000</v>
      </c>
      <c r="W423" s="40">
        <v>255.54</v>
      </c>
      <c r="X423" s="40">
        <v>298.39</v>
      </c>
      <c r="Y423" s="40">
        <v>140.30000000000001</v>
      </c>
      <c r="Z423" s="40">
        <v>126.81</v>
      </c>
      <c r="AA423" s="40">
        <v>-15</v>
      </c>
      <c r="AB423" s="41">
        <v>0</v>
      </c>
      <c r="AD423" s="6"/>
      <c r="AF423" s="6"/>
      <c r="AH423" s="6"/>
      <c r="AJ423" s="6"/>
    </row>
    <row r="424" spans="1:37" x14ac:dyDescent="0.25">
      <c r="A424" s="36">
        <v>101</v>
      </c>
      <c r="B424" s="37" t="s">
        <v>21</v>
      </c>
      <c r="C424" s="37" t="s">
        <v>22</v>
      </c>
      <c r="D424" s="37" t="s">
        <v>23</v>
      </c>
      <c r="E424" s="37" t="s">
        <v>53</v>
      </c>
      <c r="F424" s="37" t="s">
        <v>25</v>
      </c>
      <c r="G424" s="38" t="b">
        <v>0</v>
      </c>
      <c r="H424" s="38" t="b">
        <v>0</v>
      </c>
      <c r="I424" s="38" t="b">
        <v>0</v>
      </c>
      <c r="J424" s="38" t="b">
        <v>0</v>
      </c>
      <c r="K424" s="38" t="b">
        <v>0</v>
      </c>
      <c r="L424" s="38">
        <v>150</v>
      </c>
      <c r="M424" s="38">
        <v>2</v>
      </c>
      <c r="N424" s="38">
        <v>0</v>
      </c>
      <c r="O424" s="38">
        <v>1</v>
      </c>
      <c r="P424" s="38">
        <v>0</v>
      </c>
      <c r="Q424" s="38">
        <v>100</v>
      </c>
      <c r="R424" s="38">
        <v>0</v>
      </c>
      <c r="S424" s="38">
        <v>1</v>
      </c>
      <c r="T424" s="38">
        <v>0</v>
      </c>
      <c r="U424" s="38" t="b">
        <v>0</v>
      </c>
      <c r="V424" s="36">
        <v>251</v>
      </c>
      <c r="W424" s="37">
        <v>990</v>
      </c>
      <c r="X424" s="37">
        <v>722</v>
      </c>
      <c r="Y424" s="37">
        <v>105</v>
      </c>
      <c r="Z424" s="37">
        <v>112</v>
      </c>
      <c r="AA424" s="37">
        <v>-10</v>
      </c>
      <c r="AB424" s="38">
        <v>20</v>
      </c>
      <c r="AD424" s="6" cm="1">
        <f t="array" ref="AD424:AD433">W424:W433/AE424-1</f>
        <v>6.2260962376581297E-4</v>
      </c>
      <c r="AE424">
        <f>AVERAGE(W424:W433)</f>
        <v>989.38400000000001</v>
      </c>
      <c r="AF424" s="6">
        <f t="array" ref="AF424:AF433">X424:X433/AG424-1</f>
        <v>9.8862549165514846E-3</v>
      </c>
      <c r="AG424">
        <f t="shared" ref="AG424" si="16">AVERAGE(X424:X433)</f>
        <v>714.93200000000002</v>
      </c>
      <c r="AH424" s="6">
        <f t="array" ref="AH424:AH433">Y424:Y433/AI424-1</f>
        <v>-3.7950664136623402E-3</v>
      </c>
      <c r="AI424">
        <f>AVERAGE(Y424:Y433)</f>
        <v>105.4</v>
      </c>
      <c r="AJ424" s="6">
        <f t="array" ref="AJ424:AJ433">Z424:Z433/AK424-1</f>
        <v>0</v>
      </c>
      <c r="AK424">
        <f>AVERAGE(Z424:Z433)</f>
        <v>112</v>
      </c>
    </row>
    <row r="425" spans="1:37" x14ac:dyDescent="0.25">
      <c r="A425" s="24">
        <v>102</v>
      </c>
      <c r="B425" s="25" t="s">
        <v>21</v>
      </c>
      <c r="C425" s="25" t="s">
        <v>22</v>
      </c>
      <c r="D425" s="25" t="s">
        <v>23</v>
      </c>
      <c r="E425" s="25" t="s">
        <v>53</v>
      </c>
      <c r="F425" s="25" t="s">
        <v>25</v>
      </c>
      <c r="G425" s="26" t="b">
        <v>0</v>
      </c>
      <c r="H425" s="26" t="b">
        <v>0</v>
      </c>
      <c r="I425" s="26" t="b">
        <v>0</v>
      </c>
      <c r="J425" s="26" t="b">
        <v>0</v>
      </c>
      <c r="K425" s="26" t="b">
        <v>0</v>
      </c>
      <c r="L425" s="26">
        <v>150</v>
      </c>
      <c r="M425" s="26">
        <v>2</v>
      </c>
      <c r="N425" s="26">
        <v>0</v>
      </c>
      <c r="O425" s="26">
        <v>1</v>
      </c>
      <c r="P425" s="26">
        <v>0</v>
      </c>
      <c r="Q425" s="26">
        <v>100</v>
      </c>
      <c r="R425" s="26">
        <v>0</v>
      </c>
      <c r="S425" s="26">
        <v>1</v>
      </c>
      <c r="T425" s="26">
        <v>0</v>
      </c>
      <c r="U425" s="26" t="b">
        <v>0</v>
      </c>
      <c r="V425" s="24">
        <v>251</v>
      </c>
      <c r="W425" s="25">
        <v>990</v>
      </c>
      <c r="X425" s="25">
        <v>722</v>
      </c>
      <c r="Y425" s="25">
        <v>105</v>
      </c>
      <c r="Z425" s="25">
        <v>112</v>
      </c>
      <c r="AA425" s="25">
        <v>-10</v>
      </c>
      <c r="AB425" s="26">
        <v>20</v>
      </c>
      <c r="AD425" s="6">
        <v>6.2260962376581297E-4</v>
      </c>
      <c r="AF425" s="6">
        <v>9.8862549165514846E-3</v>
      </c>
      <c r="AH425" s="6">
        <v>-3.7950664136623402E-3</v>
      </c>
      <c r="AJ425" s="6">
        <v>0</v>
      </c>
    </row>
    <row r="426" spans="1:37" x14ac:dyDescent="0.25">
      <c r="A426" s="24">
        <v>103</v>
      </c>
      <c r="B426" s="25" t="s">
        <v>21</v>
      </c>
      <c r="C426" s="25" t="s">
        <v>22</v>
      </c>
      <c r="D426" s="25" t="s">
        <v>23</v>
      </c>
      <c r="E426" s="25" t="s">
        <v>53</v>
      </c>
      <c r="F426" s="25" t="s">
        <v>25</v>
      </c>
      <c r="G426" s="26" t="b">
        <v>0</v>
      </c>
      <c r="H426" s="26" t="b">
        <v>0</v>
      </c>
      <c r="I426" s="26" t="b">
        <v>0</v>
      </c>
      <c r="J426" s="26" t="b">
        <v>0</v>
      </c>
      <c r="K426" s="26" t="b">
        <v>0</v>
      </c>
      <c r="L426" s="26">
        <v>150</v>
      </c>
      <c r="M426" s="26">
        <v>2</v>
      </c>
      <c r="N426" s="26">
        <v>0</v>
      </c>
      <c r="O426" s="26">
        <v>1</v>
      </c>
      <c r="P426" s="26">
        <v>0</v>
      </c>
      <c r="Q426" s="26">
        <v>100</v>
      </c>
      <c r="R426" s="26">
        <v>0</v>
      </c>
      <c r="S426" s="26">
        <v>1</v>
      </c>
      <c r="T426" s="26">
        <v>0</v>
      </c>
      <c r="U426" s="26" t="b">
        <v>0</v>
      </c>
      <c r="V426" s="24">
        <v>251</v>
      </c>
      <c r="W426" s="25">
        <v>990</v>
      </c>
      <c r="X426" s="25">
        <v>722</v>
      </c>
      <c r="Y426" s="25">
        <v>105</v>
      </c>
      <c r="Z426" s="25">
        <v>112</v>
      </c>
      <c r="AA426" s="25">
        <v>-10</v>
      </c>
      <c r="AB426" s="26">
        <v>20</v>
      </c>
      <c r="AD426" s="6">
        <v>6.2260962376581297E-4</v>
      </c>
      <c r="AF426" s="6">
        <v>9.8862549165514846E-3</v>
      </c>
      <c r="AH426" s="6">
        <v>-3.7950664136623402E-3</v>
      </c>
      <c r="AJ426" s="6">
        <v>0</v>
      </c>
    </row>
    <row r="427" spans="1:37" x14ac:dyDescent="0.25">
      <c r="A427" s="24">
        <v>104</v>
      </c>
      <c r="B427" s="25" t="s">
        <v>21</v>
      </c>
      <c r="C427" s="25" t="s">
        <v>22</v>
      </c>
      <c r="D427" s="25" t="s">
        <v>23</v>
      </c>
      <c r="E427" s="25" t="s">
        <v>53</v>
      </c>
      <c r="F427" s="25" t="s">
        <v>25</v>
      </c>
      <c r="G427" s="26" t="b">
        <v>0</v>
      </c>
      <c r="H427" s="26" t="b">
        <v>0</v>
      </c>
      <c r="I427" s="26" t="b">
        <v>0</v>
      </c>
      <c r="J427" s="26" t="b">
        <v>0</v>
      </c>
      <c r="K427" s="26" t="b">
        <v>0</v>
      </c>
      <c r="L427" s="26">
        <v>150</v>
      </c>
      <c r="M427" s="26">
        <v>2</v>
      </c>
      <c r="N427" s="26">
        <v>0</v>
      </c>
      <c r="O427" s="26">
        <v>1</v>
      </c>
      <c r="P427" s="26">
        <v>0</v>
      </c>
      <c r="Q427" s="26">
        <v>100</v>
      </c>
      <c r="R427" s="26">
        <v>0</v>
      </c>
      <c r="S427" s="26">
        <v>1</v>
      </c>
      <c r="T427" s="26">
        <v>0</v>
      </c>
      <c r="U427" s="26" t="b">
        <v>0</v>
      </c>
      <c r="V427" s="24">
        <v>251</v>
      </c>
      <c r="W427" s="25">
        <v>990</v>
      </c>
      <c r="X427" s="25">
        <v>722</v>
      </c>
      <c r="Y427" s="25">
        <v>105</v>
      </c>
      <c r="Z427" s="25">
        <v>112</v>
      </c>
      <c r="AA427" s="25">
        <v>-10</v>
      </c>
      <c r="AB427" s="26">
        <v>20</v>
      </c>
      <c r="AD427" s="6">
        <v>6.2260962376581297E-4</v>
      </c>
      <c r="AF427" s="6">
        <v>9.8862549165514846E-3</v>
      </c>
      <c r="AH427" s="6">
        <v>-3.7950664136623402E-3</v>
      </c>
      <c r="AJ427" s="6">
        <v>0</v>
      </c>
    </row>
    <row r="428" spans="1:37" x14ac:dyDescent="0.25">
      <c r="A428" s="24">
        <v>105</v>
      </c>
      <c r="B428" s="25" t="s">
        <v>21</v>
      </c>
      <c r="C428" s="25" t="s">
        <v>22</v>
      </c>
      <c r="D428" s="25" t="s">
        <v>23</v>
      </c>
      <c r="E428" s="25" t="s">
        <v>53</v>
      </c>
      <c r="F428" s="25" t="s">
        <v>25</v>
      </c>
      <c r="G428" s="26" t="b">
        <v>0</v>
      </c>
      <c r="H428" s="26" t="b">
        <v>0</v>
      </c>
      <c r="I428" s="26" t="b">
        <v>0</v>
      </c>
      <c r="J428" s="26" t="b">
        <v>0</v>
      </c>
      <c r="K428" s="26" t="b">
        <v>0</v>
      </c>
      <c r="L428" s="26">
        <v>150</v>
      </c>
      <c r="M428" s="26">
        <v>2</v>
      </c>
      <c r="N428" s="26">
        <v>0</v>
      </c>
      <c r="O428" s="26">
        <v>1</v>
      </c>
      <c r="P428" s="26">
        <v>0</v>
      </c>
      <c r="Q428" s="26">
        <v>100</v>
      </c>
      <c r="R428" s="26">
        <v>0</v>
      </c>
      <c r="S428" s="26">
        <v>1</v>
      </c>
      <c r="T428" s="26">
        <v>0</v>
      </c>
      <c r="U428" s="26" t="b">
        <v>0</v>
      </c>
      <c r="V428" s="24">
        <v>251</v>
      </c>
      <c r="W428" s="25">
        <v>990</v>
      </c>
      <c r="X428" s="25">
        <v>722</v>
      </c>
      <c r="Y428" s="25">
        <v>105</v>
      </c>
      <c r="Z428" s="25">
        <v>112</v>
      </c>
      <c r="AA428" s="25">
        <v>-10</v>
      </c>
      <c r="AB428" s="26">
        <v>20</v>
      </c>
      <c r="AD428" s="6">
        <v>6.2260962376581297E-4</v>
      </c>
      <c r="AF428" s="6">
        <v>9.8862549165514846E-3</v>
      </c>
      <c r="AH428" s="6">
        <v>-3.7950664136623402E-3</v>
      </c>
      <c r="AJ428" s="6">
        <v>0</v>
      </c>
    </row>
    <row r="429" spans="1:37" x14ac:dyDescent="0.25">
      <c r="A429" s="24">
        <v>106</v>
      </c>
      <c r="B429" s="25" t="s">
        <v>21</v>
      </c>
      <c r="C429" s="25" t="s">
        <v>22</v>
      </c>
      <c r="D429" s="25" t="s">
        <v>23</v>
      </c>
      <c r="E429" s="25" t="s">
        <v>53</v>
      </c>
      <c r="F429" s="25" t="s">
        <v>25</v>
      </c>
      <c r="G429" s="26" t="b">
        <v>0</v>
      </c>
      <c r="H429" s="26" t="b">
        <v>0</v>
      </c>
      <c r="I429" s="26" t="b">
        <v>0</v>
      </c>
      <c r="J429" s="26" t="b">
        <v>0</v>
      </c>
      <c r="K429" s="26" t="b">
        <v>0</v>
      </c>
      <c r="L429" s="26">
        <v>150</v>
      </c>
      <c r="M429" s="26">
        <v>2</v>
      </c>
      <c r="N429" s="26">
        <v>0</v>
      </c>
      <c r="O429" s="26">
        <v>1</v>
      </c>
      <c r="P429" s="26">
        <v>0</v>
      </c>
      <c r="Q429" s="26">
        <v>100</v>
      </c>
      <c r="R429" s="26">
        <v>0</v>
      </c>
      <c r="S429" s="26">
        <v>1</v>
      </c>
      <c r="T429" s="26">
        <v>0</v>
      </c>
      <c r="U429" s="26" t="b">
        <v>0</v>
      </c>
      <c r="V429" s="24">
        <v>251</v>
      </c>
      <c r="W429" s="25">
        <v>988.24</v>
      </c>
      <c r="X429" s="25">
        <v>704.52</v>
      </c>
      <c r="Y429" s="25">
        <v>106</v>
      </c>
      <c r="Z429" s="25">
        <v>112</v>
      </c>
      <c r="AA429" s="25">
        <v>-10</v>
      </c>
      <c r="AB429" s="26">
        <v>20</v>
      </c>
      <c r="AD429" s="6">
        <v>-1.1562750155652557E-3</v>
      </c>
      <c r="AF429" s="6">
        <v>-1.4563622834059764E-2</v>
      </c>
      <c r="AH429" s="6">
        <v>5.6925996204932883E-3</v>
      </c>
      <c r="AJ429" s="6">
        <v>0</v>
      </c>
    </row>
    <row r="430" spans="1:37" x14ac:dyDescent="0.25">
      <c r="A430" s="24">
        <v>107</v>
      </c>
      <c r="B430" s="25" t="s">
        <v>21</v>
      </c>
      <c r="C430" s="25" t="s">
        <v>22</v>
      </c>
      <c r="D430" s="25" t="s">
        <v>23</v>
      </c>
      <c r="E430" s="25" t="s">
        <v>53</v>
      </c>
      <c r="F430" s="25" t="s">
        <v>25</v>
      </c>
      <c r="G430" s="26" t="b">
        <v>0</v>
      </c>
      <c r="H430" s="26" t="b">
        <v>0</v>
      </c>
      <c r="I430" s="26" t="b">
        <v>0</v>
      </c>
      <c r="J430" s="26" t="b">
        <v>0</v>
      </c>
      <c r="K430" s="26" t="b">
        <v>0</v>
      </c>
      <c r="L430" s="26">
        <v>150</v>
      </c>
      <c r="M430" s="26">
        <v>2</v>
      </c>
      <c r="N430" s="26">
        <v>0</v>
      </c>
      <c r="O430" s="26">
        <v>1</v>
      </c>
      <c r="P430" s="26">
        <v>0</v>
      </c>
      <c r="Q430" s="26">
        <v>100</v>
      </c>
      <c r="R430" s="26">
        <v>0</v>
      </c>
      <c r="S430" s="26">
        <v>1</v>
      </c>
      <c r="T430" s="26">
        <v>0</v>
      </c>
      <c r="U430" s="26" t="b">
        <v>0</v>
      </c>
      <c r="V430" s="24">
        <v>251</v>
      </c>
      <c r="W430" s="25">
        <v>985.6</v>
      </c>
      <c r="X430" s="25">
        <v>706.8</v>
      </c>
      <c r="Y430" s="25">
        <v>106</v>
      </c>
      <c r="Z430" s="25">
        <v>112</v>
      </c>
      <c r="AA430" s="25">
        <v>-10</v>
      </c>
      <c r="AB430" s="26">
        <v>20</v>
      </c>
      <c r="AD430" s="6">
        <v>-3.8246019745619142E-3</v>
      </c>
      <c r="AF430" s="6">
        <v>-1.1374508344849654E-2</v>
      </c>
      <c r="AH430" s="6">
        <v>5.6925996204932883E-3</v>
      </c>
      <c r="AJ430" s="6">
        <v>0</v>
      </c>
    </row>
    <row r="431" spans="1:37" x14ac:dyDescent="0.25">
      <c r="A431" s="24">
        <v>108</v>
      </c>
      <c r="B431" s="25" t="s">
        <v>21</v>
      </c>
      <c r="C431" s="25" t="s">
        <v>22</v>
      </c>
      <c r="D431" s="25" t="s">
        <v>23</v>
      </c>
      <c r="E431" s="25" t="s">
        <v>53</v>
      </c>
      <c r="F431" s="25" t="s">
        <v>25</v>
      </c>
      <c r="G431" s="26" t="b">
        <v>0</v>
      </c>
      <c r="H431" s="26" t="b">
        <v>0</v>
      </c>
      <c r="I431" s="26" t="b">
        <v>0</v>
      </c>
      <c r="J431" s="26" t="b">
        <v>0</v>
      </c>
      <c r="K431" s="26" t="b">
        <v>0</v>
      </c>
      <c r="L431" s="26">
        <v>150</v>
      </c>
      <c r="M431" s="26">
        <v>2</v>
      </c>
      <c r="N431" s="26">
        <v>0</v>
      </c>
      <c r="O431" s="26">
        <v>1</v>
      </c>
      <c r="P431" s="26">
        <v>0</v>
      </c>
      <c r="Q431" s="26">
        <v>100</v>
      </c>
      <c r="R431" s="26">
        <v>0</v>
      </c>
      <c r="S431" s="26">
        <v>1</v>
      </c>
      <c r="T431" s="26">
        <v>0</v>
      </c>
      <c r="U431" s="26" t="b">
        <v>0</v>
      </c>
      <c r="V431" s="24">
        <v>251</v>
      </c>
      <c r="W431" s="25">
        <v>991.32</v>
      </c>
      <c r="X431" s="25">
        <v>701.86</v>
      </c>
      <c r="Y431" s="25">
        <v>106</v>
      </c>
      <c r="Z431" s="25">
        <v>112</v>
      </c>
      <c r="AA431" s="25">
        <v>-10</v>
      </c>
      <c r="AB431" s="26">
        <v>20</v>
      </c>
      <c r="AD431" s="6">
        <v>1.9567731032643643E-3</v>
      </c>
      <c r="AF431" s="6">
        <v>-1.8284256404804911E-2</v>
      </c>
      <c r="AH431" s="6">
        <v>5.6925996204932883E-3</v>
      </c>
      <c r="AJ431" s="6">
        <v>0</v>
      </c>
    </row>
    <row r="432" spans="1:37" x14ac:dyDescent="0.25">
      <c r="A432" s="24">
        <v>109</v>
      </c>
      <c r="B432" s="25" t="s">
        <v>21</v>
      </c>
      <c r="C432" s="25" t="s">
        <v>22</v>
      </c>
      <c r="D432" s="25" t="s">
        <v>23</v>
      </c>
      <c r="E432" s="25" t="s">
        <v>53</v>
      </c>
      <c r="F432" s="25" t="s">
        <v>25</v>
      </c>
      <c r="G432" s="26" t="b">
        <v>0</v>
      </c>
      <c r="H432" s="26" t="b">
        <v>0</v>
      </c>
      <c r="I432" s="26" t="b">
        <v>0</v>
      </c>
      <c r="J432" s="26" t="b">
        <v>0</v>
      </c>
      <c r="K432" s="26" t="b">
        <v>0</v>
      </c>
      <c r="L432" s="26">
        <v>150</v>
      </c>
      <c r="M432" s="26">
        <v>2</v>
      </c>
      <c r="N432" s="26">
        <v>0</v>
      </c>
      <c r="O432" s="26">
        <v>1</v>
      </c>
      <c r="P432" s="26">
        <v>0</v>
      </c>
      <c r="Q432" s="26">
        <v>100</v>
      </c>
      <c r="R432" s="26">
        <v>0</v>
      </c>
      <c r="S432" s="26">
        <v>1</v>
      </c>
      <c r="T432" s="26">
        <v>0</v>
      </c>
      <c r="U432" s="26" t="b">
        <v>0</v>
      </c>
      <c r="V432" s="24">
        <v>251</v>
      </c>
      <c r="W432" s="25">
        <v>988.68</v>
      </c>
      <c r="X432" s="25">
        <v>704.14</v>
      </c>
      <c r="Y432" s="25">
        <v>106</v>
      </c>
      <c r="Z432" s="25">
        <v>112</v>
      </c>
      <c r="AA432" s="25">
        <v>-10</v>
      </c>
      <c r="AB432" s="26">
        <v>20</v>
      </c>
      <c r="AD432" s="6">
        <v>-7.1155385573251628E-4</v>
      </c>
      <c r="AF432" s="6">
        <v>-1.5095141915594801E-2</v>
      </c>
      <c r="AH432" s="6">
        <v>5.6925996204932883E-3</v>
      </c>
      <c r="AJ432" s="6">
        <v>0</v>
      </c>
    </row>
    <row r="433" spans="1:37" x14ac:dyDescent="0.25">
      <c r="A433" s="24">
        <v>110</v>
      </c>
      <c r="B433" s="25" t="s">
        <v>21</v>
      </c>
      <c r="C433" s="25" t="s">
        <v>22</v>
      </c>
      <c r="D433" s="25" t="s">
        <v>23</v>
      </c>
      <c r="E433" s="25" t="s">
        <v>53</v>
      </c>
      <c r="F433" s="25" t="s">
        <v>25</v>
      </c>
      <c r="G433" s="26" t="b">
        <v>0</v>
      </c>
      <c r="H433" s="26" t="b">
        <v>0</v>
      </c>
      <c r="I433" s="26" t="b">
        <v>0</v>
      </c>
      <c r="J433" s="26" t="b">
        <v>0</v>
      </c>
      <c r="K433" s="26" t="b">
        <v>0</v>
      </c>
      <c r="L433" s="26">
        <v>150</v>
      </c>
      <c r="M433" s="26">
        <v>2</v>
      </c>
      <c r="N433" s="26">
        <v>0</v>
      </c>
      <c r="O433" s="26">
        <v>1</v>
      </c>
      <c r="P433" s="26">
        <v>0</v>
      </c>
      <c r="Q433" s="26">
        <v>100</v>
      </c>
      <c r="R433" s="26">
        <v>0</v>
      </c>
      <c r="S433" s="26">
        <v>1</v>
      </c>
      <c r="T433" s="26">
        <v>0</v>
      </c>
      <c r="U433" s="26" t="b">
        <v>0</v>
      </c>
      <c r="V433" s="24">
        <v>251</v>
      </c>
      <c r="W433" s="25">
        <v>990</v>
      </c>
      <c r="X433" s="25">
        <v>722</v>
      </c>
      <c r="Y433" s="25">
        <v>105</v>
      </c>
      <c r="Z433" s="25">
        <v>112</v>
      </c>
      <c r="AA433" s="25">
        <v>-10</v>
      </c>
      <c r="AB433" s="26">
        <v>20</v>
      </c>
      <c r="AD433" s="6">
        <v>6.2260962376581297E-4</v>
      </c>
      <c r="AF433" s="6">
        <v>9.8862549165514846E-3</v>
      </c>
      <c r="AH433" s="6">
        <v>-3.7950664136623402E-3</v>
      </c>
      <c r="AJ433" s="6">
        <v>0</v>
      </c>
    </row>
    <row r="434" spans="1:37" x14ac:dyDescent="0.25">
      <c r="A434" s="27">
        <v>111</v>
      </c>
      <c r="B434" s="28" t="s">
        <v>21</v>
      </c>
      <c r="C434" s="28" t="s">
        <v>22</v>
      </c>
      <c r="D434" s="28" t="s">
        <v>23</v>
      </c>
      <c r="E434" s="28" t="s">
        <v>54</v>
      </c>
      <c r="F434" s="28" t="s">
        <v>25</v>
      </c>
      <c r="G434" s="29" t="b">
        <v>0</v>
      </c>
      <c r="H434" s="29" t="b">
        <v>0</v>
      </c>
      <c r="I434" s="29" t="b">
        <v>0</v>
      </c>
      <c r="J434" s="29" t="b">
        <v>0</v>
      </c>
      <c r="K434" s="29" t="b">
        <v>0</v>
      </c>
      <c r="L434" s="29">
        <v>150</v>
      </c>
      <c r="M434" s="29">
        <v>2</v>
      </c>
      <c r="N434" s="29">
        <v>0</v>
      </c>
      <c r="O434" s="29">
        <v>1</v>
      </c>
      <c r="P434" s="29">
        <v>0</v>
      </c>
      <c r="Q434" s="29">
        <v>100</v>
      </c>
      <c r="R434" s="29">
        <v>0</v>
      </c>
      <c r="S434" s="29">
        <v>1</v>
      </c>
      <c r="T434" s="29">
        <v>0</v>
      </c>
      <c r="U434" s="29" t="b">
        <v>0</v>
      </c>
      <c r="V434" s="27">
        <v>251</v>
      </c>
      <c r="W434" s="28">
        <v>922.78</v>
      </c>
      <c r="X434" s="28">
        <v>781.6</v>
      </c>
      <c r="Y434" s="28">
        <v>107</v>
      </c>
      <c r="Z434" s="28">
        <v>110</v>
      </c>
      <c r="AA434" s="28">
        <v>-10</v>
      </c>
      <c r="AB434" s="29">
        <v>15</v>
      </c>
      <c r="AD434" s="6" cm="1">
        <f t="array" ref="AD434:AD443">W434:W443/AE434-1</f>
        <v>8.9375197948693419E-4</v>
      </c>
      <c r="AE434">
        <f>AVERAGE(W434:W443)</f>
        <v>921.95600000000013</v>
      </c>
      <c r="AF434" s="6">
        <f t="array" ref="AF434:AF443">X434:X443/AG434-1</f>
        <v>4.0890679417329157E-3</v>
      </c>
      <c r="AG434">
        <f t="shared" ref="AG434" si="17">AVERAGE(X434:X443)</f>
        <v>778.41700000000003</v>
      </c>
      <c r="AH434" s="6">
        <f t="array" ref="AH434:AH443">Y434:Y443/AI434-1</f>
        <v>-9.3370681605975392E-4</v>
      </c>
      <c r="AI434">
        <f>AVERAGE(Y434:Y443)</f>
        <v>107.1</v>
      </c>
      <c r="AJ434" s="6">
        <f t="array" ref="AJ434:AJ443">Z434:Z443/AK434-1</f>
        <v>-9.0826521344222755E-4</v>
      </c>
      <c r="AK434">
        <f>AVERAGE(Z434:Z443)</f>
        <v>110.1</v>
      </c>
    </row>
    <row r="435" spans="1:37" x14ac:dyDescent="0.25">
      <c r="A435" s="27">
        <v>112</v>
      </c>
      <c r="B435" s="28" t="s">
        <v>21</v>
      </c>
      <c r="C435" s="28" t="s">
        <v>22</v>
      </c>
      <c r="D435" s="28" t="s">
        <v>23</v>
      </c>
      <c r="E435" s="28" t="s">
        <v>54</v>
      </c>
      <c r="F435" s="28" t="s">
        <v>25</v>
      </c>
      <c r="G435" s="29" t="b">
        <v>0</v>
      </c>
      <c r="H435" s="29" t="b">
        <v>0</v>
      </c>
      <c r="I435" s="29" t="b">
        <v>0</v>
      </c>
      <c r="J435" s="29" t="b">
        <v>0</v>
      </c>
      <c r="K435" s="29" t="b">
        <v>0</v>
      </c>
      <c r="L435" s="29">
        <v>150</v>
      </c>
      <c r="M435" s="29">
        <v>2</v>
      </c>
      <c r="N435" s="29">
        <v>0</v>
      </c>
      <c r="O435" s="29">
        <v>1</v>
      </c>
      <c r="P435" s="29">
        <v>0</v>
      </c>
      <c r="Q435" s="29">
        <v>100</v>
      </c>
      <c r="R435" s="29">
        <v>0</v>
      </c>
      <c r="S435" s="29">
        <v>1</v>
      </c>
      <c r="T435" s="29">
        <v>0</v>
      </c>
      <c r="U435" s="29" t="b">
        <v>0</v>
      </c>
      <c r="V435" s="27">
        <v>251</v>
      </c>
      <c r="W435" s="28">
        <v>922.35</v>
      </c>
      <c r="X435" s="28">
        <v>782</v>
      </c>
      <c r="Y435" s="28">
        <v>107</v>
      </c>
      <c r="Z435" s="28">
        <v>110</v>
      </c>
      <c r="AA435" s="28">
        <v>-10</v>
      </c>
      <c r="AB435" s="29">
        <v>15</v>
      </c>
      <c r="AD435" s="6">
        <v>4.2735228145374116E-4</v>
      </c>
      <c r="AF435" s="6">
        <v>4.6029313337194733E-3</v>
      </c>
      <c r="AH435" s="6">
        <v>-9.3370681605975392E-4</v>
      </c>
      <c r="AJ435" s="6">
        <v>-9.0826521344222755E-4</v>
      </c>
    </row>
    <row r="436" spans="1:37" x14ac:dyDescent="0.25">
      <c r="A436" s="27">
        <v>113</v>
      </c>
      <c r="B436" s="28" t="s">
        <v>21</v>
      </c>
      <c r="C436" s="28" t="s">
        <v>22</v>
      </c>
      <c r="D436" s="28" t="s">
        <v>23</v>
      </c>
      <c r="E436" s="28" t="s">
        <v>54</v>
      </c>
      <c r="F436" s="28" t="s">
        <v>25</v>
      </c>
      <c r="G436" s="29" t="b">
        <v>0</v>
      </c>
      <c r="H436" s="29" t="b">
        <v>0</v>
      </c>
      <c r="I436" s="29" t="b">
        <v>0</v>
      </c>
      <c r="J436" s="29" t="b">
        <v>0</v>
      </c>
      <c r="K436" s="29" t="b">
        <v>0</v>
      </c>
      <c r="L436" s="29">
        <v>150</v>
      </c>
      <c r="M436" s="29">
        <v>2</v>
      </c>
      <c r="N436" s="29">
        <v>0</v>
      </c>
      <c r="O436" s="29">
        <v>1</v>
      </c>
      <c r="P436" s="29">
        <v>0</v>
      </c>
      <c r="Q436" s="29">
        <v>100</v>
      </c>
      <c r="R436" s="29">
        <v>0</v>
      </c>
      <c r="S436" s="29">
        <v>1</v>
      </c>
      <c r="T436" s="29">
        <v>0</v>
      </c>
      <c r="U436" s="29" t="b">
        <v>0</v>
      </c>
      <c r="V436" s="27">
        <v>251</v>
      </c>
      <c r="W436" s="28">
        <v>926.65</v>
      </c>
      <c r="X436" s="28">
        <v>778</v>
      </c>
      <c r="Y436" s="28">
        <v>107</v>
      </c>
      <c r="Z436" s="28">
        <v>110</v>
      </c>
      <c r="AA436" s="28">
        <v>-10</v>
      </c>
      <c r="AB436" s="29">
        <v>15</v>
      </c>
      <c r="AD436" s="6">
        <v>5.0913492617867817E-3</v>
      </c>
      <c r="AF436" s="6">
        <v>-5.3570258614599187E-4</v>
      </c>
      <c r="AH436" s="6">
        <v>-9.3370681605975392E-4</v>
      </c>
      <c r="AJ436" s="6">
        <v>-9.0826521344222755E-4</v>
      </c>
    </row>
    <row r="437" spans="1:37" x14ac:dyDescent="0.25">
      <c r="A437" s="27">
        <v>114</v>
      </c>
      <c r="B437" s="28" t="s">
        <v>21</v>
      </c>
      <c r="C437" s="28" t="s">
        <v>22</v>
      </c>
      <c r="D437" s="28" t="s">
        <v>23</v>
      </c>
      <c r="E437" s="28" t="s">
        <v>54</v>
      </c>
      <c r="F437" s="28" t="s">
        <v>25</v>
      </c>
      <c r="G437" s="29" t="b">
        <v>0</v>
      </c>
      <c r="H437" s="29" t="b">
        <v>0</v>
      </c>
      <c r="I437" s="29" t="b">
        <v>0</v>
      </c>
      <c r="J437" s="29" t="b">
        <v>0</v>
      </c>
      <c r="K437" s="29" t="b">
        <v>0</v>
      </c>
      <c r="L437" s="29">
        <v>150</v>
      </c>
      <c r="M437" s="29">
        <v>2</v>
      </c>
      <c r="N437" s="29">
        <v>0</v>
      </c>
      <c r="O437" s="29">
        <v>1</v>
      </c>
      <c r="P437" s="29">
        <v>0</v>
      </c>
      <c r="Q437" s="29">
        <v>100</v>
      </c>
      <c r="R437" s="29">
        <v>0</v>
      </c>
      <c r="S437" s="29">
        <v>1</v>
      </c>
      <c r="T437" s="29">
        <v>0</v>
      </c>
      <c r="U437" s="29" t="b">
        <v>0</v>
      </c>
      <c r="V437" s="27">
        <v>251</v>
      </c>
      <c r="W437" s="28">
        <v>922.78</v>
      </c>
      <c r="X437" s="28">
        <v>781.6</v>
      </c>
      <c r="Y437" s="28">
        <v>107</v>
      </c>
      <c r="Z437" s="28">
        <v>110</v>
      </c>
      <c r="AA437" s="28">
        <v>-10</v>
      </c>
      <c r="AB437" s="29">
        <v>15</v>
      </c>
      <c r="AD437" s="6">
        <v>8.9375197948693419E-4</v>
      </c>
      <c r="AF437" s="6">
        <v>4.0890679417329157E-3</v>
      </c>
      <c r="AH437" s="6">
        <v>-9.3370681605975392E-4</v>
      </c>
      <c r="AJ437" s="6">
        <v>-9.0826521344222755E-4</v>
      </c>
    </row>
    <row r="438" spans="1:37" x14ac:dyDescent="0.25">
      <c r="A438" s="27">
        <v>115</v>
      </c>
      <c r="B438" s="28" t="s">
        <v>21</v>
      </c>
      <c r="C438" s="28" t="s">
        <v>22</v>
      </c>
      <c r="D438" s="28" t="s">
        <v>23</v>
      </c>
      <c r="E438" s="28" t="s">
        <v>54</v>
      </c>
      <c r="F438" s="28" t="s">
        <v>25</v>
      </c>
      <c r="G438" s="29" t="b">
        <v>0</v>
      </c>
      <c r="H438" s="29" t="b">
        <v>0</v>
      </c>
      <c r="I438" s="29" t="b">
        <v>0</v>
      </c>
      <c r="J438" s="29" t="b">
        <v>0</v>
      </c>
      <c r="K438" s="29" t="b">
        <v>0</v>
      </c>
      <c r="L438" s="29">
        <v>150</v>
      </c>
      <c r="M438" s="29">
        <v>2</v>
      </c>
      <c r="N438" s="29">
        <v>0</v>
      </c>
      <c r="O438" s="29">
        <v>1</v>
      </c>
      <c r="P438" s="29">
        <v>0</v>
      </c>
      <c r="Q438" s="29">
        <v>100</v>
      </c>
      <c r="R438" s="29">
        <v>0</v>
      </c>
      <c r="S438" s="29">
        <v>1</v>
      </c>
      <c r="T438" s="29">
        <v>0</v>
      </c>
      <c r="U438" s="29" t="b">
        <v>0</v>
      </c>
      <c r="V438" s="27">
        <v>251</v>
      </c>
      <c r="W438" s="28">
        <v>923.64</v>
      </c>
      <c r="X438" s="28">
        <v>780.8</v>
      </c>
      <c r="Y438" s="28">
        <v>107</v>
      </c>
      <c r="Z438" s="28">
        <v>110</v>
      </c>
      <c r="AA438" s="28">
        <v>-10</v>
      </c>
      <c r="AB438" s="29">
        <v>15</v>
      </c>
      <c r="AD438" s="6">
        <v>1.8265513755535423E-3</v>
      </c>
      <c r="AF438" s="6">
        <v>3.0613411577598004E-3</v>
      </c>
      <c r="AH438" s="6">
        <v>-9.3370681605975392E-4</v>
      </c>
      <c r="AJ438" s="6">
        <v>-9.0826521344222755E-4</v>
      </c>
    </row>
    <row r="439" spans="1:37" x14ac:dyDescent="0.25">
      <c r="A439" s="27">
        <v>116</v>
      </c>
      <c r="B439" s="28" t="s">
        <v>21</v>
      </c>
      <c r="C439" s="28" t="s">
        <v>22</v>
      </c>
      <c r="D439" s="28" t="s">
        <v>23</v>
      </c>
      <c r="E439" s="28" t="s">
        <v>54</v>
      </c>
      <c r="F439" s="28" t="s">
        <v>25</v>
      </c>
      <c r="G439" s="29" t="b">
        <v>0</v>
      </c>
      <c r="H439" s="29" t="b">
        <v>0</v>
      </c>
      <c r="I439" s="29" t="b">
        <v>0</v>
      </c>
      <c r="J439" s="29" t="b">
        <v>0</v>
      </c>
      <c r="K439" s="29" t="b">
        <v>0</v>
      </c>
      <c r="L439" s="29">
        <v>150</v>
      </c>
      <c r="M439" s="29">
        <v>2</v>
      </c>
      <c r="N439" s="29">
        <v>0</v>
      </c>
      <c r="O439" s="29">
        <v>1</v>
      </c>
      <c r="P439" s="29">
        <v>0</v>
      </c>
      <c r="Q439" s="29">
        <v>100</v>
      </c>
      <c r="R439" s="29">
        <v>0</v>
      </c>
      <c r="S439" s="29">
        <v>1</v>
      </c>
      <c r="T439" s="29">
        <v>0</v>
      </c>
      <c r="U439" s="29" t="b">
        <v>0</v>
      </c>
      <c r="V439" s="27">
        <v>251</v>
      </c>
      <c r="W439" s="28">
        <v>924.93</v>
      </c>
      <c r="X439" s="28">
        <v>779.6</v>
      </c>
      <c r="Y439" s="28">
        <v>107</v>
      </c>
      <c r="Z439" s="28">
        <v>110</v>
      </c>
      <c r="AA439" s="28">
        <v>-10</v>
      </c>
      <c r="AB439" s="29">
        <v>15</v>
      </c>
      <c r="AD439" s="6">
        <v>3.2257504696533434E-3</v>
      </c>
      <c r="AF439" s="6">
        <v>1.5197509818001276E-3</v>
      </c>
      <c r="AH439" s="6">
        <v>-9.3370681605975392E-4</v>
      </c>
      <c r="AJ439" s="6">
        <v>-9.0826521344222755E-4</v>
      </c>
    </row>
    <row r="440" spans="1:37" x14ac:dyDescent="0.25">
      <c r="A440" s="27">
        <v>117</v>
      </c>
      <c r="B440" s="28" t="s">
        <v>21</v>
      </c>
      <c r="C440" s="28" t="s">
        <v>22</v>
      </c>
      <c r="D440" s="28" t="s">
        <v>23</v>
      </c>
      <c r="E440" s="28" t="s">
        <v>54</v>
      </c>
      <c r="F440" s="28" t="s">
        <v>25</v>
      </c>
      <c r="G440" s="29" t="b">
        <v>0</v>
      </c>
      <c r="H440" s="29" t="b">
        <v>0</v>
      </c>
      <c r="I440" s="29" t="b">
        <v>0</v>
      </c>
      <c r="J440" s="29" t="b">
        <v>0</v>
      </c>
      <c r="K440" s="29" t="b">
        <v>0</v>
      </c>
      <c r="L440" s="29">
        <v>150</v>
      </c>
      <c r="M440" s="29">
        <v>2</v>
      </c>
      <c r="N440" s="29">
        <v>0</v>
      </c>
      <c r="O440" s="29">
        <v>1</v>
      </c>
      <c r="P440" s="29">
        <v>0</v>
      </c>
      <c r="Q440" s="29">
        <v>100</v>
      </c>
      <c r="R440" s="29">
        <v>0</v>
      </c>
      <c r="S440" s="29">
        <v>1</v>
      </c>
      <c r="T440" s="29">
        <v>0</v>
      </c>
      <c r="U440" s="29" t="b">
        <v>0</v>
      </c>
      <c r="V440" s="27">
        <v>251</v>
      </c>
      <c r="W440" s="28">
        <v>921.92</v>
      </c>
      <c r="X440" s="28">
        <v>782.4</v>
      </c>
      <c r="Y440" s="28">
        <v>107</v>
      </c>
      <c r="Z440" s="28">
        <v>110</v>
      </c>
      <c r="AA440" s="28">
        <v>-10</v>
      </c>
      <c r="AB440" s="29">
        <v>15</v>
      </c>
      <c r="AD440" s="6">
        <v>-3.9047416579673921E-5</v>
      </c>
      <c r="AF440" s="6">
        <v>5.1167947257060309E-3</v>
      </c>
      <c r="AH440" s="6">
        <v>-9.3370681605975392E-4</v>
      </c>
      <c r="AJ440" s="6">
        <v>-9.0826521344222755E-4</v>
      </c>
    </row>
    <row r="441" spans="1:37" x14ac:dyDescent="0.25">
      <c r="A441" s="27">
        <v>118</v>
      </c>
      <c r="B441" s="28" t="s">
        <v>21</v>
      </c>
      <c r="C441" s="28" t="s">
        <v>22</v>
      </c>
      <c r="D441" s="28" t="s">
        <v>23</v>
      </c>
      <c r="E441" s="28" t="s">
        <v>54</v>
      </c>
      <c r="F441" s="28" t="s">
        <v>25</v>
      </c>
      <c r="G441" s="29" t="b">
        <v>0</v>
      </c>
      <c r="H441" s="29" t="b">
        <v>0</v>
      </c>
      <c r="I441" s="29" t="b">
        <v>0</v>
      </c>
      <c r="J441" s="29" t="b">
        <v>0</v>
      </c>
      <c r="K441" s="29" t="b">
        <v>0</v>
      </c>
      <c r="L441" s="29">
        <v>150</v>
      </c>
      <c r="M441" s="29">
        <v>2</v>
      </c>
      <c r="N441" s="29">
        <v>0</v>
      </c>
      <c r="O441" s="29">
        <v>1</v>
      </c>
      <c r="P441" s="29">
        <v>0</v>
      </c>
      <c r="Q441" s="29">
        <v>100</v>
      </c>
      <c r="R441" s="29">
        <v>0</v>
      </c>
      <c r="S441" s="29">
        <v>1</v>
      </c>
      <c r="T441" s="29">
        <v>0</v>
      </c>
      <c r="U441" s="29" t="b">
        <v>0</v>
      </c>
      <c r="V441" s="27">
        <v>251</v>
      </c>
      <c r="W441" s="28">
        <v>924.93</v>
      </c>
      <c r="X441" s="28">
        <v>779.6</v>
      </c>
      <c r="Y441" s="28">
        <v>107</v>
      </c>
      <c r="Z441" s="28">
        <v>110</v>
      </c>
      <c r="AA441" s="28">
        <v>-10</v>
      </c>
      <c r="AB441" s="29">
        <v>15</v>
      </c>
      <c r="AD441" s="6">
        <v>3.2257504696533434E-3</v>
      </c>
      <c r="AF441" s="6">
        <v>1.5197509818001276E-3</v>
      </c>
      <c r="AH441" s="6">
        <v>-9.3370681605975392E-4</v>
      </c>
      <c r="AJ441" s="6">
        <v>-9.0826521344222755E-4</v>
      </c>
    </row>
    <row r="442" spans="1:37" x14ac:dyDescent="0.25">
      <c r="A442" s="27">
        <v>119</v>
      </c>
      <c r="B442" s="28" t="s">
        <v>21</v>
      </c>
      <c r="C442" s="28" t="s">
        <v>22</v>
      </c>
      <c r="D442" s="28" t="s">
        <v>23</v>
      </c>
      <c r="E442" s="28" t="s">
        <v>54</v>
      </c>
      <c r="F442" s="28" t="s">
        <v>25</v>
      </c>
      <c r="G442" s="29" t="b">
        <v>0</v>
      </c>
      <c r="H442" s="29" t="b">
        <v>0</v>
      </c>
      <c r="I442" s="29" t="b">
        <v>0</v>
      </c>
      <c r="J442" s="29" t="b">
        <v>0</v>
      </c>
      <c r="K442" s="29" t="b">
        <v>0</v>
      </c>
      <c r="L442" s="29">
        <v>150</v>
      </c>
      <c r="M442" s="29">
        <v>2</v>
      </c>
      <c r="N442" s="29">
        <v>0</v>
      </c>
      <c r="O442" s="29">
        <v>1</v>
      </c>
      <c r="P442" s="29">
        <v>0</v>
      </c>
      <c r="Q442" s="29">
        <v>100</v>
      </c>
      <c r="R442" s="29">
        <v>0</v>
      </c>
      <c r="S442" s="29">
        <v>1</v>
      </c>
      <c r="T442" s="29">
        <v>0</v>
      </c>
      <c r="U442" s="29" t="b">
        <v>0</v>
      </c>
      <c r="V442" s="27">
        <v>251</v>
      </c>
      <c r="W442" s="28">
        <v>923.64</v>
      </c>
      <c r="X442" s="28">
        <v>780.8</v>
      </c>
      <c r="Y442" s="28">
        <v>107</v>
      </c>
      <c r="Z442" s="28">
        <v>110</v>
      </c>
      <c r="AA442" s="28">
        <v>-10</v>
      </c>
      <c r="AB442" s="29">
        <v>15</v>
      </c>
      <c r="AD442" s="6">
        <v>1.8265513755535423E-3</v>
      </c>
      <c r="AF442" s="6">
        <v>3.0613411577598004E-3</v>
      </c>
      <c r="AH442" s="6">
        <v>-9.3370681605975392E-4</v>
      </c>
      <c r="AJ442" s="6">
        <v>-9.0826521344222755E-4</v>
      </c>
    </row>
    <row r="443" spans="1:37" x14ac:dyDescent="0.25">
      <c r="A443" s="27">
        <v>120</v>
      </c>
      <c r="B443" s="28" t="s">
        <v>21</v>
      </c>
      <c r="C443" s="28" t="s">
        <v>22</v>
      </c>
      <c r="D443" s="28" t="s">
        <v>23</v>
      </c>
      <c r="E443" s="28" t="s">
        <v>54</v>
      </c>
      <c r="F443" s="28" t="s">
        <v>25</v>
      </c>
      <c r="G443" s="29" t="b">
        <v>0</v>
      </c>
      <c r="H443" s="29" t="b">
        <v>0</v>
      </c>
      <c r="I443" s="29" t="b">
        <v>0</v>
      </c>
      <c r="J443" s="29" t="b">
        <v>0</v>
      </c>
      <c r="K443" s="29" t="b">
        <v>0</v>
      </c>
      <c r="L443" s="29">
        <v>150</v>
      </c>
      <c r="M443" s="29">
        <v>2</v>
      </c>
      <c r="N443" s="29">
        <v>0</v>
      </c>
      <c r="O443" s="29">
        <v>1</v>
      </c>
      <c r="P443" s="29">
        <v>0</v>
      </c>
      <c r="Q443" s="29">
        <v>100</v>
      </c>
      <c r="R443" s="29">
        <v>0</v>
      </c>
      <c r="S443" s="29">
        <v>1</v>
      </c>
      <c r="T443" s="29">
        <v>0</v>
      </c>
      <c r="U443" s="29" t="b">
        <v>0</v>
      </c>
      <c r="V443" s="27">
        <v>251</v>
      </c>
      <c r="W443" s="28">
        <v>905.94</v>
      </c>
      <c r="X443" s="28">
        <v>757.77</v>
      </c>
      <c r="Y443" s="28">
        <v>108</v>
      </c>
      <c r="Z443" s="28">
        <v>111</v>
      </c>
      <c r="AA443" s="28">
        <v>-10</v>
      </c>
      <c r="AB443" s="29">
        <v>15</v>
      </c>
      <c r="AD443" s="6">
        <v>-1.7371761776050154E-2</v>
      </c>
      <c r="AF443" s="6">
        <v>-2.6524343635866199E-2</v>
      </c>
      <c r="AH443" s="6">
        <v>8.4033613445377853E-3</v>
      </c>
      <c r="AJ443" s="6">
        <v>8.1743869209809361E-3</v>
      </c>
    </row>
    <row r="444" spans="1:37" x14ac:dyDescent="0.25">
      <c r="A444" s="24">
        <v>121</v>
      </c>
      <c r="B444" s="25" t="s">
        <v>21</v>
      </c>
      <c r="C444" s="25" t="s">
        <v>22</v>
      </c>
      <c r="D444" s="25" t="s">
        <v>23</v>
      </c>
      <c r="E444" s="25" t="s">
        <v>55</v>
      </c>
      <c r="F444" s="25" t="s">
        <v>25</v>
      </c>
      <c r="G444" s="26" t="b">
        <v>0</v>
      </c>
      <c r="H444" s="26" t="b">
        <v>0</v>
      </c>
      <c r="I444" s="26" t="b">
        <v>0</v>
      </c>
      <c r="J444" s="26" t="b">
        <v>0</v>
      </c>
      <c r="K444" s="26" t="b">
        <v>0</v>
      </c>
      <c r="L444" s="26">
        <v>150</v>
      </c>
      <c r="M444" s="26">
        <v>2</v>
      </c>
      <c r="N444" s="26">
        <v>0</v>
      </c>
      <c r="O444" s="26">
        <v>1</v>
      </c>
      <c r="P444" s="26">
        <v>0</v>
      </c>
      <c r="Q444" s="26">
        <v>100</v>
      </c>
      <c r="R444" s="26">
        <v>0</v>
      </c>
      <c r="S444" s="26">
        <v>1</v>
      </c>
      <c r="T444" s="26">
        <v>0</v>
      </c>
      <c r="U444" s="26" t="b">
        <v>0</v>
      </c>
      <c r="V444" s="24">
        <v>251</v>
      </c>
      <c r="W444" s="25">
        <v>819.6</v>
      </c>
      <c r="X444" s="25">
        <v>820.4</v>
      </c>
      <c r="Y444" s="25">
        <v>110</v>
      </c>
      <c r="Z444" s="25">
        <v>110</v>
      </c>
      <c r="AA444" s="25">
        <v>-10</v>
      </c>
      <c r="AB444" s="26">
        <v>10</v>
      </c>
      <c r="AD444" s="6" cm="1">
        <f t="array" ref="AD444:AD453">W444:W453/AE444-1</f>
        <v>-4.2473781916083642E-3</v>
      </c>
      <c r="AE444">
        <f>AVERAGE(W444:W453)</f>
        <v>823.09600000000012</v>
      </c>
      <c r="AF444" s="6">
        <f t="array" ref="AF444:AF453">X444:X453/AG444-1</f>
        <v>-7.3568460080575271E-4</v>
      </c>
      <c r="AG444">
        <f t="shared" ref="AG444" si="18">AVERAGE(X444:X453)</f>
        <v>821.00399999999991</v>
      </c>
      <c r="AH444" s="6">
        <f t="array" ref="AH444:AH453">Y444:Y453/AI444-1</f>
        <v>9.0991810737017786E-4</v>
      </c>
      <c r="AI444">
        <f>AVERAGE(Y444:Y453)</f>
        <v>109.9</v>
      </c>
      <c r="AJ444" s="6">
        <f t="array" ref="AJ444:AJ453">Z444:Z453/AK444-1</f>
        <v>9.0991810737017786E-4</v>
      </c>
      <c r="AK444">
        <f>AVERAGE(Z444:Z453)</f>
        <v>109.9</v>
      </c>
    </row>
    <row r="445" spans="1:37" x14ac:dyDescent="0.25">
      <c r="A445" s="24">
        <v>122</v>
      </c>
      <c r="B445" s="25" t="s">
        <v>21</v>
      </c>
      <c r="C445" s="25" t="s">
        <v>22</v>
      </c>
      <c r="D445" s="25" t="s">
        <v>23</v>
      </c>
      <c r="E445" s="25" t="s">
        <v>55</v>
      </c>
      <c r="F445" s="25" t="s">
        <v>25</v>
      </c>
      <c r="G445" s="26" t="b">
        <v>0</v>
      </c>
      <c r="H445" s="26" t="b">
        <v>0</v>
      </c>
      <c r="I445" s="26" t="b">
        <v>0</v>
      </c>
      <c r="J445" s="26" t="b">
        <v>0</v>
      </c>
      <c r="K445" s="26" t="b">
        <v>0</v>
      </c>
      <c r="L445" s="26">
        <v>150</v>
      </c>
      <c r="M445" s="26">
        <v>2</v>
      </c>
      <c r="N445" s="26">
        <v>0</v>
      </c>
      <c r="O445" s="26">
        <v>1</v>
      </c>
      <c r="P445" s="26">
        <v>0</v>
      </c>
      <c r="Q445" s="26">
        <v>100</v>
      </c>
      <c r="R445" s="26">
        <v>0</v>
      </c>
      <c r="S445" s="26">
        <v>1</v>
      </c>
      <c r="T445" s="26">
        <v>0</v>
      </c>
      <c r="U445" s="26" t="b">
        <v>0</v>
      </c>
      <c r="V445" s="24">
        <v>251</v>
      </c>
      <c r="W445" s="25">
        <v>822.8</v>
      </c>
      <c r="X445" s="25">
        <v>817.2</v>
      </c>
      <c r="Y445" s="25">
        <v>110</v>
      </c>
      <c r="Z445" s="25">
        <v>110</v>
      </c>
      <c r="AA445" s="25">
        <v>-10</v>
      </c>
      <c r="AB445" s="26">
        <v>10</v>
      </c>
      <c r="AD445" s="6">
        <v>-3.596178331569666E-4</v>
      </c>
      <c r="AF445" s="6">
        <v>-4.6333513600419485E-3</v>
      </c>
      <c r="AH445" s="6">
        <v>9.0991810737017786E-4</v>
      </c>
      <c r="AJ445" s="6">
        <v>9.0991810737017786E-4</v>
      </c>
    </row>
    <row r="446" spans="1:37" x14ac:dyDescent="0.25">
      <c r="A446" s="24">
        <v>123</v>
      </c>
      <c r="B446" s="25" t="s">
        <v>21</v>
      </c>
      <c r="C446" s="25" t="s">
        <v>22</v>
      </c>
      <c r="D446" s="25" t="s">
        <v>23</v>
      </c>
      <c r="E446" s="25" t="s">
        <v>55</v>
      </c>
      <c r="F446" s="25" t="s">
        <v>25</v>
      </c>
      <c r="G446" s="26" t="b">
        <v>0</v>
      </c>
      <c r="H446" s="26" t="b">
        <v>0</v>
      </c>
      <c r="I446" s="26" t="b">
        <v>0</v>
      </c>
      <c r="J446" s="26" t="b">
        <v>0</v>
      </c>
      <c r="K446" s="26" t="b">
        <v>0</v>
      </c>
      <c r="L446" s="26">
        <v>150</v>
      </c>
      <c r="M446" s="26">
        <v>2</v>
      </c>
      <c r="N446" s="26">
        <v>0</v>
      </c>
      <c r="O446" s="26">
        <v>1</v>
      </c>
      <c r="P446" s="26">
        <v>0</v>
      </c>
      <c r="Q446" s="26">
        <v>100</v>
      </c>
      <c r="R446" s="26">
        <v>0</v>
      </c>
      <c r="S446" s="26">
        <v>1</v>
      </c>
      <c r="T446" s="26">
        <v>0</v>
      </c>
      <c r="U446" s="26" t="b">
        <v>0</v>
      </c>
      <c r="V446" s="24">
        <v>251</v>
      </c>
      <c r="W446" s="25">
        <v>821.6</v>
      </c>
      <c r="X446" s="25">
        <v>818.4</v>
      </c>
      <c r="Y446" s="25">
        <v>110</v>
      </c>
      <c r="Z446" s="25">
        <v>110</v>
      </c>
      <c r="AA446" s="25">
        <v>-10</v>
      </c>
      <c r="AB446" s="26">
        <v>10</v>
      </c>
      <c r="AD446" s="6">
        <v>-1.8175279675761713E-3</v>
      </c>
      <c r="AF446" s="6">
        <v>-3.1717263253283612E-3</v>
      </c>
      <c r="AH446" s="6">
        <v>9.0991810737017786E-4</v>
      </c>
      <c r="AJ446" s="6">
        <v>9.0991810737017786E-4</v>
      </c>
    </row>
    <row r="447" spans="1:37" x14ac:dyDescent="0.25">
      <c r="A447" s="24">
        <v>124</v>
      </c>
      <c r="B447" s="25" t="s">
        <v>21</v>
      </c>
      <c r="C447" s="25" t="s">
        <v>22</v>
      </c>
      <c r="D447" s="25" t="s">
        <v>23</v>
      </c>
      <c r="E447" s="25" t="s">
        <v>55</v>
      </c>
      <c r="F447" s="25" t="s">
        <v>25</v>
      </c>
      <c r="G447" s="26" t="b">
        <v>0</v>
      </c>
      <c r="H447" s="26" t="b">
        <v>0</v>
      </c>
      <c r="I447" s="26" t="b">
        <v>0</v>
      </c>
      <c r="J447" s="26" t="b">
        <v>0</v>
      </c>
      <c r="K447" s="26" t="b">
        <v>0</v>
      </c>
      <c r="L447" s="26">
        <v>150</v>
      </c>
      <c r="M447" s="26">
        <v>2</v>
      </c>
      <c r="N447" s="26">
        <v>0</v>
      </c>
      <c r="O447" s="26">
        <v>1</v>
      </c>
      <c r="P447" s="26">
        <v>0</v>
      </c>
      <c r="Q447" s="26">
        <v>100</v>
      </c>
      <c r="R447" s="26">
        <v>0</v>
      </c>
      <c r="S447" s="26">
        <v>1</v>
      </c>
      <c r="T447" s="26">
        <v>0</v>
      </c>
      <c r="U447" s="26" t="b">
        <v>0</v>
      </c>
      <c r="V447" s="24">
        <v>251</v>
      </c>
      <c r="W447" s="25">
        <v>823.6</v>
      </c>
      <c r="X447" s="25">
        <v>816.4</v>
      </c>
      <c r="Y447" s="25">
        <v>110</v>
      </c>
      <c r="Z447" s="25">
        <v>110</v>
      </c>
      <c r="AA447" s="25">
        <v>-10</v>
      </c>
      <c r="AB447" s="26">
        <v>10</v>
      </c>
      <c r="AD447" s="6">
        <v>6.1232225645602156E-4</v>
      </c>
      <c r="AF447" s="6">
        <v>-5.6077680498510807E-3</v>
      </c>
      <c r="AH447" s="6">
        <v>9.0991810737017786E-4</v>
      </c>
      <c r="AJ447" s="6">
        <v>9.0991810737017786E-4</v>
      </c>
    </row>
    <row r="448" spans="1:37" x14ac:dyDescent="0.25">
      <c r="A448" s="24">
        <v>125</v>
      </c>
      <c r="B448" s="25" t="s">
        <v>21</v>
      </c>
      <c r="C448" s="25" t="s">
        <v>22</v>
      </c>
      <c r="D448" s="25" t="s">
        <v>23</v>
      </c>
      <c r="E448" s="25" t="s">
        <v>55</v>
      </c>
      <c r="F448" s="25" t="s">
        <v>25</v>
      </c>
      <c r="G448" s="26" t="b">
        <v>0</v>
      </c>
      <c r="H448" s="26" t="b">
        <v>0</v>
      </c>
      <c r="I448" s="26" t="b">
        <v>0</v>
      </c>
      <c r="J448" s="26" t="b">
        <v>0</v>
      </c>
      <c r="K448" s="26" t="b">
        <v>0</v>
      </c>
      <c r="L448" s="26">
        <v>150</v>
      </c>
      <c r="M448" s="26">
        <v>2</v>
      </c>
      <c r="N448" s="26">
        <v>0</v>
      </c>
      <c r="O448" s="26">
        <v>1</v>
      </c>
      <c r="P448" s="26">
        <v>0</v>
      </c>
      <c r="Q448" s="26">
        <v>100</v>
      </c>
      <c r="R448" s="26">
        <v>0</v>
      </c>
      <c r="S448" s="26">
        <v>1</v>
      </c>
      <c r="T448" s="26">
        <v>0</v>
      </c>
      <c r="U448" s="26" t="b">
        <v>0</v>
      </c>
      <c r="V448" s="24">
        <v>251</v>
      </c>
      <c r="W448" s="25">
        <v>818</v>
      </c>
      <c r="X448" s="25">
        <v>822</v>
      </c>
      <c r="Y448" s="25">
        <v>110</v>
      </c>
      <c r="Z448" s="25">
        <v>110</v>
      </c>
      <c r="AA448" s="25">
        <v>-10</v>
      </c>
      <c r="AB448" s="26">
        <v>10</v>
      </c>
      <c r="AD448" s="6">
        <v>-6.1912583708341185E-3</v>
      </c>
      <c r="AF448" s="6">
        <v>1.2131487788122897E-3</v>
      </c>
      <c r="AH448" s="6">
        <v>9.0991810737017786E-4</v>
      </c>
      <c r="AJ448" s="6">
        <v>9.0991810737017786E-4</v>
      </c>
    </row>
    <row r="449" spans="1:37" x14ac:dyDescent="0.25">
      <c r="A449" s="24">
        <v>126</v>
      </c>
      <c r="B449" s="25" t="s">
        <v>21</v>
      </c>
      <c r="C449" s="25" t="s">
        <v>22</v>
      </c>
      <c r="D449" s="25" t="s">
        <v>23</v>
      </c>
      <c r="E449" s="25" t="s">
        <v>55</v>
      </c>
      <c r="F449" s="25" t="s">
        <v>25</v>
      </c>
      <c r="G449" s="26" t="b">
        <v>0</v>
      </c>
      <c r="H449" s="26" t="b">
        <v>0</v>
      </c>
      <c r="I449" s="26" t="b">
        <v>0</v>
      </c>
      <c r="J449" s="26" t="b">
        <v>0</v>
      </c>
      <c r="K449" s="26" t="b">
        <v>0</v>
      </c>
      <c r="L449" s="26">
        <v>150</v>
      </c>
      <c r="M449" s="26">
        <v>2</v>
      </c>
      <c r="N449" s="26">
        <v>0</v>
      </c>
      <c r="O449" s="26">
        <v>1</v>
      </c>
      <c r="P449" s="26">
        <v>0</v>
      </c>
      <c r="Q449" s="26">
        <v>100</v>
      </c>
      <c r="R449" s="26">
        <v>0</v>
      </c>
      <c r="S449" s="26">
        <v>1</v>
      </c>
      <c r="T449" s="26">
        <v>0</v>
      </c>
      <c r="U449" s="26" t="b">
        <v>0</v>
      </c>
      <c r="V449" s="24">
        <v>251</v>
      </c>
      <c r="W449" s="25">
        <v>820</v>
      </c>
      <c r="X449" s="25">
        <v>820</v>
      </c>
      <c r="Y449" s="25">
        <v>110</v>
      </c>
      <c r="Z449" s="25">
        <v>110</v>
      </c>
      <c r="AA449" s="25">
        <v>-10</v>
      </c>
      <c r="AB449" s="26">
        <v>10</v>
      </c>
      <c r="AD449" s="6">
        <v>-3.7614081468019256E-3</v>
      </c>
      <c r="AF449" s="6">
        <v>-1.2228929457102078E-3</v>
      </c>
      <c r="AH449" s="6">
        <v>9.0991810737017786E-4</v>
      </c>
      <c r="AJ449" s="6">
        <v>9.0991810737017786E-4</v>
      </c>
    </row>
    <row r="450" spans="1:37" x14ac:dyDescent="0.25">
      <c r="A450" s="24">
        <v>127</v>
      </c>
      <c r="B450" s="25" t="s">
        <v>21</v>
      </c>
      <c r="C450" s="25" t="s">
        <v>22</v>
      </c>
      <c r="D450" s="25" t="s">
        <v>23</v>
      </c>
      <c r="E450" s="25" t="s">
        <v>55</v>
      </c>
      <c r="F450" s="25" t="s">
        <v>25</v>
      </c>
      <c r="G450" s="26" t="b">
        <v>0</v>
      </c>
      <c r="H450" s="26" t="b">
        <v>0</v>
      </c>
      <c r="I450" s="26" t="b">
        <v>0</v>
      </c>
      <c r="J450" s="26" t="b">
        <v>0</v>
      </c>
      <c r="K450" s="26" t="b">
        <v>0</v>
      </c>
      <c r="L450" s="26">
        <v>150</v>
      </c>
      <c r="M450" s="26">
        <v>2</v>
      </c>
      <c r="N450" s="26">
        <v>0</v>
      </c>
      <c r="O450" s="26">
        <v>1</v>
      </c>
      <c r="P450" s="26">
        <v>0</v>
      </c>
      <c r="Q450" s="26">
        <v>100</v>
      </c>
      <c r="R450" s="26">
        <v>0</v>
      </c>
      <c r="S450" s="26">
        <v>1</v>
      </c>
      <c r="T450" s="26">
        <v>0</v>
      </c>
      <c r="U450" s="26" t="b">
        <v>0</v>
      </c>
      <c r="V450" s="24">
        <v>251</v>
      </c>
      <c r="W450" s="25">
        <v>823.6</v>
      </c>
      <c r="X450" s="25">
        <v>816.4</v>
      </c>
      <c r="Y450" s="25">
        <v>110</v>
      </c>
      <c r="Z450" s="25">
        <v>110</v>
      </c>
      <c r="AA450" s="25">
        <v>-10</v>
      </c>
      <c r="AB450" s="26">
        <v>10</v>
      </c>
      <c r="AD450" s="6">
        <v>6.1232225645602156E-4</v>
      </c>
      <c r="AF450" s="6">
        <v>-5.6077680498510807E-3</v>
      </c>
      <c r="AH450" s="6">
        <v>9.0991810737017786E-4</v>
      </c>
      <c r="AJ450" s="6">
        <v>9.0991810737017786E-4</v>
      </c>
    </row>
    <row r="451" spans="1:37" x14ac:dyDescent="0.25">
      <c r="A451" s="24">
        <v>128</v>
      </c>
      <c r="B451" s="25" t="s">
        <v>21</v>
      </c>
      <c r="C451" s="25" t="s">
        <v>22</v>
      </c>
      <c r="D451" s="25" t="s">
        <v>23</v>
      </c>
      <c r="E451" s="25" t="s">
        <v>55</v>
      </c>
      <c r="F451" s="25" t="s">
        <v>25</v>
      </c>
      <c r="G451" s="26" t="b">
        <v>0</v>
      </c>
      <c r="H451" s="26" t="b">
        <v>0</v>
      </c>
      <c r="I451" s="26" t="b">
        <v>0</v>
      </c>
      <c r="J451" s="26" t="b">
        <v>0</v>
      </c>
      <c r="K451" s="26" t="b">
        <v>0</v>
      </c>
      <c r="L451" s="26">
        <v>150</v>
      </c>
      <c r="M451" s="26">
        <v>2</v>
      </c>
      <c r="N451" s="26">
        <v>0</v>
      </c>
      <c r="O451" s="26">
        <v>1</v>
      </c>
      <c r="P451" s="26">
        <v>0</v>
      </c>
      <c r="Q451" s="26">
        <v>100</v>
      </c>
      <c r="R451" s="26">
        <v>0</v>
      </c>
      <c r="S451" s="26">
        <v>1</v>
      </c>
      <c r="T451" s="26">
        <v>0</v>
      </c>
      <c r="U451" s="26" t="b">
        <v>0</v>
      </c>
      <c r="V451" s="24">
        <v>251</v>
      </c>
      <c r="W451" s="25">
        <v>816</v>
      </c>
      <c r="X451" s="25">
        <v>824</v>
      </c>
      <c r="Y451" s="25">
        <v>110</v>
      </c>
      <c r="Z451" s="25">
        <v>110</v>
      </c>
      <c r="AA451" s="25">
        <v>-10</v>
      </c>
      <c r="AB451" s="26">
        <v>10</v>
      </c>
      <c r="AD451" s="6">
        <v>-8.6211085948663113E-3</v>
      </c>
      <c r="AF451" s="6">
        <v>3.6491905033351202E-3</v>
      </c>
      <c r="AH451" s="6">
        <v>9.0991810737017786E-4</v>
      </c>
      <c r="AJ451" s="6">
        <v>9.0991810737017786E-4</v>
      </c>
    </row>
    <row r="452" spans="1:37" x14ac:dyDescent="0.25">
      <c r="A452" s="24">
        <v>129</v>
      </c>
      <c r="B452" s="25" t="s">
        <v>21</v>
      </c>
      <c r="C452" s="25" t="s">
        <v>22</v>
      </c>
      <c r="D452" s="25" t="s">
        <v>23</v>
      </c>
      <c r="E452" s="25" t="s">
        <v>55</v>
      </c>
      <c r="F452" s="25" t="s">
        <v>25</v>
      </c>
      <c r="G452" s="26" t="b">
        <v>0</v>
      </c>
      <c r="H452" s="26" t="b">
        <v>0</v>
      </c>
      <c r="I452" s="26" t="b">
        <v>0</v>
      </c>
      <c r="J452" s="26" t="b">
        <v>0</v>
      </c>
      <c r="K452" s="26" t="b">
        <v>0</v>
      </c>
      <c r="L452" s="26">
        <v>150</v>
      </c>
      <c r="M452" s="26">
        <v>2</v>
      </c>
      <c r="N452" s="26">
        <v>0</v>
      </c>
      <c r="O452" s="26">
        <v>1</v>
      </c>
      <c r="P452" s="26">
        <v>0</v>
      </c>
      <c r="Q452" s="26">
        <v>100</v>
      </c>
      <c r="R452" s="26">
        <v>0</v>
      </c>
      <c r="S452" s="26">
        <v>1</v>
      </c>
      <c r="T452" s="26">
        <v>0</v>
      </c>
      <c r="U452" s="26" t="b">
        <v>0</v>
      </c>
      <c r="V452" s="24">
        <v>251</v>
      </c>
      <c r="W452" s="25">
        <v>822.8</v>
      </c>
      <c r="X452" s="25">
        <v>817.2</v>
      </c>
      <c r="Y452" s="25">
        <v>110</v>
      </c>
      <c r="Z452" s="25">
        <v>110</v>
      </c>
      <c r="AA452" s="25">
        <v>-10</v>
      </c>
      <c r="AB452" s="26">
        <v>10</v>
      </c>
      <c r="AD452" s="6">
        <v>-3.596178331569666E-4</v>
      </c>
      <c r="AF452" s="6">
        <v>-4.6333513600419485E-3</v>
      </c>
      <c r="AH452" s="6">
        <v>9.0991810737017786E-4</v>
      </c>
      <c r="AJ452" s="6">
        <v>9.0991810737017786E-4</v>
      </c>
    </row>
    <row r="453" spans="1:37" x14ac:dyDescent="0.25">
      <c r="A453" s="24">
        <v>130</v>
      </c>
      <c r="B453" s="25" t="s">
        <v>21</v>
      </c>
      <c r="C453" s="25" t="s">
        <v>22</v>
      </c>
      <c r="D453" s="25" t="s">
        <v>23</v>
      </c>
      <c r="E453" s="25" t="s">
        <v>55</v>
      </c>
      <c r="F453" s="25" t="s">
        <v>25</v>
      </c>
      <c r="G453" s="26" t="b">
        <v>0</v>
      </c>
      <c r="H453" s="26" t="b">
        <v>0</v>
      </c>
      <c r="I453" s="26" t="b">
        <v>0</v>
      </c>
      <c r="J453" s="26" t="b">
        <v>0</v>
      </c>
      <c r="K453" s="26" t="b">
        <v>0</v>
      </c>
      <c r="L453" s="26">
        <v>150</v>
      </c>
      <c r="M453" s="26">
        <v>2</v>
      </c>
      <c r="N453" s="26">
        <v>0</v>
      </c>
      <c r="O453" s="26">
        <v>1</v>
      </c>
      <c r="P453" s="26">
        <v>0</v>
      </c>
      <c r="Q453" s="26">
        <v>100</v>
      </c>
      <c r="R453" s="26">
        <v>0</v>
      </c>
      <c r="S453" s="26">
        <v>1</v>
      </c>
      <c r="T453" s="26">
        <v>0</v>
      </c>
      <c r="U453" s="26" t="b">
        <v>0</v>
      </c>
      <c r="V453" s="24">
        <v>251</v>
      </c>
      <c r="W453" s="25">
        <v>842.96</v>
      </c>
      <c r="X453" s="25">
        <v>838.04</v>
      </c>
      <c r="Y453" s="25">
        <v>109</v>
      </c>
      <c r="Z453" s="25">
        <v>109</v>
      </c>
      <c r="AA453" s="25">
        <v>-10</v>
      </c>
      <c r="AB453" s="26">
        <v>10</v>
      </c>
      <c r="AD453" s="6">
        <v>2.413327242508756E-2</v>
      </c>
      <c r="AF453" s="6">
        <v>2.0750203409483969E-2</v>
      </c>
      <c r="AH453" s="6">
        <v>-8.1892629663330441E-3</v>
      </c>
      <c r="AJ453" s="6">
        <v>-8.1892629663330441E-3</v>
      </c>
    </row>
    <row r="454" spans="1:37" x14ac:dyDescent="0.25">
      <c r="A454" s="27">
        <v>131</v>
      </c>
      <c r="B454" s="28" t="s">
        <v>21</v>
      </c>
      <c r="C454" s="28" t="s">
        <v>22</v>
      </c>
      <c r="D454" s="28" t="s">
        <v>23</v>
      </c>
      <c r="E454" s="28" t="s">
        <v>56</v>
      </c>
      <c r="F454" s="28" t="s">
        <v>25</v>
      </c>
      <c r="G454" s="29" t="b">
        <v>0</v>
      </c>
      <c r="H454" s="29" t="b">
        <v>0</v>
      </c>
      <c r="I454" s="29" t="b">
        <v>0</v>
      </c>
      <c r="J454" s="29" t="b">
        <v>0</v>
      </c>
      <c r="K454" s="29" t="b">
        <v>0</v>
      </c>
      <c r="L454" s="29">
        <v>150</v>
      </c>
      <c r="M454" s="29">
        <v>2</v>
      </c>
      <c r="N454" s="29">
        <v>0</v>
      </c>
      <c r="O454" s="29">
        <v>1</v>
      </c>
      <c r="P454" s="29">
        <v>0</v>
      </c>
      <c r="Q454" s="29">
        <v>100</v>
      </c>
      <c r="R454" s="29">
        <v>0</v>
      </c>
      <c r="S454" s="29">
        <v>1</v>
      </c>
      <c r="T454" s="29">
        <v>0</v>
      </c>
      <c r="U454" s="29" t="b">
        <v>0</v>
      </c>
      <c r="V454" s="27">
        <v>2000</v>
      </c>
      <c r="W454" s="28">
        <v>453.37</v>
      </c>
      <c r="X454" s="28">
        <v>428.46</v>
      </c>
      <c r="Y454" s="28">
        <v>130.28</v>
      </c>
      <c r="Z454" s="28">
        <v>121.93</v>
      </c>
      <c r="AA454" s="28">
        <v>-10</v>
      </c>
      <c r="AB454" s="29">
        <v>5</v>
      </c>
      <c r="AD454" s="15"/>
      <c r="AE454" s="14"/>
      <c r="AF454" s="15"/>
      <c r="AG454" s="14"/>
      <c r="AH454" s="15"/>
      <c r="AI454" s="14"/>
      <c r="AJ454" s="15"/>
      <c r="AK454" s="14"/>
    </row>
    <row r="455" spans="1:37" x14ac:dyDescent="0.25">
      <c r="A455" s="27">
        <v>132</v>
      </c>
      <c r="B455" s="28" t="s">
        <v>21</v>
      </c>
      <c r="C455" s="28" t="s">
        <v>22</v>
      </c>
      <c r="D455" s="28" t="s">
        <v>23</v>
      </c>
      <c r="E455" s="28" t="s">
        <v>56</v>
      </c>
      <c r="F455" s="28" t="s">
        <v>25</v>
      </c>
      <c r="G455" s="29" t="b">
        <v>0</v>
      </c>
      <c r="H455" s="29" t="b">
        <v>0</v>
      </c>
      <c r="I455" s="29" t="b">
        <v>0</v>
      </c>
      <c r="J455" s="29" t="b">
        <v>0</v>
      </c>
      <c r="K455" s="29" t="b">
        <v>0</v>
      </c>
      <c r="L455" s="29">
        <v>150</v>
      </c>
      <c r="M455" s="29">
        <v>2</v>
      </c>
      <c r="N455" s="29">
        <v>0</v>
      </c>
      <c r="O455" s="29">
        <v>1</v>
      </c>
      <c r="P455" s="29">
        <v>0</v>
      </c>
      <c r="Q455" s="29">
        <v>100</v>
      </c>
      <c r="R455" s="29">
        <v>0</v>
      </c>
      <c r="S455" s="29">
        <v>1</v>
      </c>
      <c r="T455" s="29">
        <v>0</v>
      </c>
      <c r="U455" s="29" t="b">
        <v>0</v>
      </c>
      <c r="V455" s="27">
        <v>2000</v>
      </c>
      <c r="W455" s="28">
        <v>416.82</v>
      </c>
      <c r="X455" s="28">
        <v>309.26</v>
      </c>
      <c r="Y455" s="28">
        <v>135.52000000000001</v>
      </c>
      <c r="Z455" s="28">
        <v>122.19</v>
      </c>
      <c r="AA455" s="28">
        <v>-10</v>
      </c>
      <c r="AB455" s="29">
        <v>5</v>
      </c>
      <c r="AD455" s="15"/>
      <c r="AE455" s="14"/>
      <c r="AF455" s="15"/>
      <c r="AG455" s="14"/>
      <c r="AH455" s="15"/>
      <c r="AI455" s="14"/>
      <c r="AJ455" s="15"/>
      <c r="AK455" s="14"/>
    </row>
    <row r="456" spans="1:37" x14ac:dyDescent="0.25">
      <c r="A456" s="27">
        <v>133</v>
      </c>
      <c r="B456" s="28" t="s">
        <v>21</v>
      </c>
      <c r="C456" s="28" t="s">
        <v>22</v>
      </c>
      <c r="D456" s="28" t="s">
        <v>23</v>
      </c>
      <c r="E456" s="28" t="s">
        <v>56</v>
      </c>
      <c r="F456" s="28" t="s">
        <v>25</v>
      </c>
      <c r="G456" s="29" t="b">
        <v>0</v>
      </c>
      <c r="H456" s="29" t="b">
        <v>0</v>
      </c>
      <c r="I456" s="29" t="b">
        <v>0</v>
      </c>
      <c r="J456" s="29" t="b">
        <v>0</v>
      </c>
      <c r="K456" s="29" t="b">
        <v>0</v>
      </c>
      <c r="L456" s="29">
        <v>150</v>
      </c>
      <c r="M456" s="29">
        <v>2</v>
      </c>
      <c r="N456" s="29">
        <v>0</v>
      </c>
      <c r="O456" s="29">
        <v>1</v>
      </c>
      <c r="P456" s="29">
        <v>0</v>
      </c>
      <c r="Q456" s="29">
        <v>100</v>
      </c>
      <c r="R456" s="29">
        <v>0</v>
      </c>
      <c r="S456" s="29">
        <v>1</v>
      </c>
      <c r="T456" s="29">
        <v>0</v>
      </c>
      <c r="U456" s="29" t="b">
        <v>0</v>
      </c>
      <c r="V456" s="27">
        <v>2000</v>
      </c>
      <c r="W456" s="28">
        <v>457.23</v>
      </c>
      <c r="X456" s="28">
        <v>383.68</v>
      </c>
      <c r="Y456" s="28">
        <v>131.4</v>
      </c>
      <c r="Z456" s="28">
        <v>121.73</v>
      </c>
      <c r="AA456" s="28">
        <v>-10</v>
      </c>
      <c r="AB456" s="29">
        <v>5</v>
      </c>
      <c r="AD456" s="15"/>
      <c r="AE456" s="14"/>
      <c r="AF456" s="15"/>
      <c r="AG456" s="14"/>
      <c r="AH456" s="15"/>
      <c r="AI456" s="14"/>
      <c r="AJ456" s="15"/>
      <c r="AK456" s="14"/>
    </row>
    <row r="457" spans="1:37" x14ac:dyDescent="0.25">
      <c r="A457" s="27">
        <v>134</v>
      </c>
      <c r="B457" s="28" t="s">
        <v>21</v>
      </c>
      <c r="C457" s="28" t="s">
        <v>22</v>
      </c>
      <c r="D457" s="28" t="s">
        <v>23</v>
      </c>
      <c r="E457" s="28" t="s">
        <v>56</v>
      </c>
      <c r="F457" s="28" t="s">
        <v>25</v>
      </c>
      <c r="G457" s="29" t="b">
        <v>0</v>
      </c>
      <c r="H457" s="29" t="b">
        <v>0</v>
      </c>
      <c r="I457" s="29" t="b">
        <v>0</v>
      </c>
      <c r="J457" s="29" t="b">
        <v>0</v>
      </c>
      <c r="K457" s="29" t="b">
        <v>0</v>
      </c>
      <c r="L457" s="29">
        <v>150</v>
      </c>
      <c r="M457" s="29">
        <v>2</v>
      </c>
      <c r="N457" s="29">
        <v>0</v>
      </c>
      <c r="O457" s="29">
        <v>1</v>
      </c>
      <c r="P457" s="29">
        <v>0</v>
      </c>
      <c r="Q457" s="29">
        <v>100</v>
      </c>
      <c r="R457" s="29">
        <v>0</v>
      </c>
      <c r="S457" s="29">
        <v>1</v>
      </c>
      <c r="T457" s="29">
        <v>0</v>
      </c>
      <c r="U457" s="29" t="b">
        <v>0</v>
      </c>
      <c r="V457" s="27">
        <v>2000</v>
      </c>
      <c r="W457" s="28">
        <v>421.19</v>
      </c>
      <c r="X457" s="28">
        <v>312.25</v>
      </c>
      <c r="Y457" s="28">
        <v>135.24</v>
      </c>
      <c r="Z457" s="28">
        <v>122.29</v>
      </c>
      <c r="AA457" s="28">
        <v>-10</v>
      </c>
      <c r="AB457" s="29">
        <v>5</v>
      </c>
      <c r="AD457" s="15"/>
      <c r="AE457" s="14"/>
      <c r="AF457" s="15"/>
      <c r="AG457" s="14"/>
      <c r="AH457" s="15"/>
      <c r="AI457" s="14"/>
      <c r="AJ457" s="15"/>
      <c r="AK457" s="14"/>
    </row>
    <row r="458" spans="1:37" x14ac:dyDescent="0.25">
      <c r="A458" s="27">
        <v>135</v>
      </c>
      <c r="B458" s="28" t="s">
        <v>21</v>
      </c>
      <c r="C458" s="28" t="s">
        <v>22</v>
      </c>
      <c r="D458" s="28" t="s">
        <v>23</v>
      </c>
      <c r="E458" s="28" t="s">
        <v>56</v>
      </c>
      <c r="F458" s="28" t="s">
        <v>25</v>
      </c>
      <c r="G458" s="29" t="b">
        <v>0</v>
      </c>
      <c r="H458" s="29" t="b">
        <v>0</v>
      </c>
      <c r="I458" s="29" t="b">
        <v>0</v>
      </c>
      <c r="J458" s="29" t="b">
        <v>0</v>
      </c>
      <c r="K458" s="29" t="b">
        <v>0</v>
      </c>
      <c r="L458" s="29">
        <v>150</v>
      </c>
      <c r="M458" s="29">
        <v>2</v>
      </c>
      <c r="N458" s="29">
        <v>0</v>
      </c>
      <c r="O458" s="29">
        <v>1</v>
      </c>
      <c r="P458" s="29">
        <v>0</v>
      </c>
      <c r="Q458" s="29">
        <v>100</v>
      </c>
      <c r="R458" s="29">
        <v>0</v>
      </c>
      <c r="S458" s="29">
        <v>1</v>
      </c>
      <c r="T458" s="29">
        <v>0</v>
      </c>
      <c r="U458" s="29" t="b">
        <v>0</v>
      </c>
      <c r="V458" s="27">
        <v>2000</v>
      </c>
      <c r="W458" s="28">
        <v>412.34</v>
      </c>
      <c r="X458" s="28">
        <v>298.64</v>
      </c>
      <c r="Y458" s="28">
        <v>135.69999999999999</v>
      </c>
      <c r="Z458" s="28">
        <v>122.58</v>
      </c>
      <c r="AA458" s="28">
        <v>-10</v>
      </c>
      <c r="AB458" s="29">
        <v>5</v>
      </c>
      <c r="AD458" s="15"/>
      <c r="AE458" s="14"/>
      <c r="AF458" s="15"/>
      <c r="AG458" s="14"/>
      <c r="AH458" s="15"/>
      <c r="AI458" s="14"/>
      <c r="AJ458" s="15"/>
      <c r="AK458" s="14"/>
    </row>
    <row r="459" spans="1:37" x14ac:dyDescent="0.25">
      <c r="A459" s="27">
        <v>136</v>
      </c>
      <c r="B459" s="28" t="s">
        <v>21</v>
      </c>
      <c r="C459" s="28" t="s">
        <v>22</v>
      </c>
      <c r="D459" s="28" t="s">
        <v>23</v>
      </c>
      <c r="E459" s="28" t="s">
        <v>56</v>
      </c>
      <c r="F459" s="28" t="s">
        <v>25</v>
      </c>
      <c r="G459" s="29" t="b">
        <v>0</v>
      </c>
      <c r="H459" s="29" t="b">
        <v>0</v>
      </c>
      <c r="I459" s="29" t="b">
        <v>0</v>
      </c>
      <c r="J459" s="29" t="b">
        <v>0</v>
      </c>
      <c r="K459" s="29" t="b">
        <v>0</v>
      </c>
      <c r="L459" s="29">
        <v>150</v>
      </c>
      <c r="M459" s="29">
        <v>2</v>
      </c>
      <c r="N459" s="29">
        <v>0</v>
      </c>
      <c r="O459" s="29">
        <v>1</v>
      </c>
      <c r="P459" s="29">
        <v>0</v>
      </c>
      <c r="Q459" s="29">
        <v>100</v>
      </c>
      <c r="R459" s="29">
        <v>0</v>
      </c>
      <c r="S459" s="29">
        <v>1</v>
      </c>
      <c r="T459" s="29">
        <v>0</v>
      </c>
      <c r="U459" s="29" t="b">
        <v>0</v>
      </c>
      <c r="V459" s="27">
        <v>2000</v>
      </c>
      <c r="W459" s="28">
        <v>394.14</v>
      </c>
      <c r="X459" s="28">
        <v>291.49</v>
      </c>
      <c r="Y459" s="28">
        <v>136.57</v>
      </c>
      <c r="Z459" s="28">
        <v>123.06</v>
      </c>
      <c r="AA459" s="28">
        <v>-10</v>
      </c>
      <c r="AB459" s="29">
        <v>5</v>
      </c>
      <c r="AD459" s="15"/>
      <c r="AE459" s="14"/>
      <c r="AF459" s="15"/>
      <c r="AG459" s="14"/>
      <c r="AH459" s="15"/>
      <c r="AI459" s="14"/>
      <c r="AJ459" s="15"/>
      <c r="AK459" s="14"/>
    </row>
    <row r="460" spans="1:37" x14ac:dyDescent="0.25">
      <c r="A460" s="27">
        <v>137</v>
      </c>
      <c r="B460" s="28" t="s">
        <v>21</v>
      </c>
      <c r="C460" s="28" t="s">
        <v>22</v>
      </c>
      <c r="D460" s="28" t="s">
        <v>23</v>
      </c>
      <c r="E460" s="28" t="s">
        <v>56</v>
      </c>
      <c r="F460" s="28" t="s">
        <v>25</v>
      </c>
      <c r="G460" s="29" t="b">
        <v>0</v>
      </c>
      <c r="H460" s="29" t="b">
        <v>0</v>
      </c>
      <c r="I460" s="29" t="b">
        <v>0</v>
      </c>
      <c r="J460" s="29" t="b">
        <v>0</v>
      </c>
      <c r="K460" s="29" t="b">
        <v>0</v>
      </c>
      <c r="L460" s="29">
        <v>150</v>
      </c>
      <c r="M460" s="29">
        <v>2</v>
      </c>
      <c r="N460" s="29">
        <v>0</v>
      </c>
      <c r="O460" s="29">
        <v>1</v>
      </c>
      <c r="P460" s="29">
        <v>0</v>
      </c>
      <c r="Q460" s="29">
        <v>100</v>
      </c>
      <c r="R460" s="29">
        <v>0</v>
      </c>
      <c r="S460" s="29">
        <v>1</v>
      </c>
      <c r="T460" s="29">
        <v>0</v>
      </c>
      <c r="U460" s="29" t="b">
        <v>0</v>
      </c>
      <c r="V460" s="27">
        <v>2000</v>
      </c>
      <c r="W460" s="28">
        <v>430.87</v>
      </c>
      <c r="X460" s="28">
        <v>288.13</v>
      </c>
      <c r="Y460" s="28">
        <v>135.4</v>
      </c>
      <c r="Z460" s="28">
        <v>122.18</v>
      </c>
      <c r="AA460" s="28">
        <v>-10</v>
      </c>
      <c r="AB460" s="29">
        <v>5</v>
      </c>
      <c r="AD460" s="15"/>
      <c r="AE460" s="14"/>
      <c r="AF460" s="15"/>
      <c r="AG460" s="14"/>
      <c r="AH460" s="15"/>
      <c r="AI460" s="14"/>
      <c r="AJ460" s="15"/>
      <c r="AK460" s="14"/>
    </row>
    <row r="461" spans="1:37" x14ac:dyDescent="0.25">
      <c r="A461" s="27">
        <v>138</v>
      </c>
      <c r="B461" s="28" t="s">
        <v>21</v>
      </c>
      <c r="C461" s="28" t="s">
        <v>22</v>
      </c>
      <c r="D461" s="28" t="s">
        <v>23</v>
      </c>
      <c r="E461" s="28" t="s">
        <v>56</v>
      </c>
      <c r="F461" s="28" t="s">
        <v>25</v>
      </c>
      <c r="G461" s="29" t="b">
        <v>0</v>
      </c>
      <c r="H461" s="29" t="b">
        <v>0</v>
      </c>
      <c r="I461" s="29" t="b">
        <v>0</v>
      </c>
      <c r="J461" s="29" t="b">
        <v>0</v>
      </c>
      <c r="K461" s="29" t="b">
        <v>0</v>
      </c>
      <c r="L461" s="29">
        <v>150</v>
      </c>
      <c r="M461" s="29">
        <v>2</v>
      </c>
      <c r="N461" s="29">
        <v>0</v>
      </c>
      <c r="O461" s="29">
        <v>1</v>
      </c>
      <c r="P461" s="29">
        <v>0</v>
      </c>
      <c r="Q461" s="29">
        <v>100</v>
      </c>
      <c r="R461" s="29">
        <v>0</v>
      </c>
      <c r="S461" s="29">
        <v>1</v>
      </c>
      <c r="T461" s="29">
        <v>0</v>
      </c>
      <c r="U461" s="29" t="b">
        <v>0</v>
      </c>
      <c r="V461" s="27">
        <v>2000</v>
      </c>
      <c r="W461" s="28">
        <v>436.93</v>
      </c>
      <c r="X461" s="28">
        <v>337.11</v>
      </c>
      <c r="Y461" s="28">
        <v>134.44</v>
      </c>
      <c r="Z461" s="28">
        <v>121.47</v>
      </c>
      <c r="AA461" s="28">
        <v>-10</v>
      </c>
      <c r="AB461" s="29">
        <v>5</v>
      </c>
      <c r="AD461" s="15"/>
      <c r="AE461" s="14"/>
      <c r="AF461" s="15"/>
      <c r="AG461" s="14"/>
      <c r="AH461" s="15"/>
      <c r="AI461" s="14"/>
      <c r="AJ461" s="15"/>
      <c r="AK461" s="14"/>
    </row>
    <row r="462" spans="1:37" x14ac:dyDescent="0.25">
      <c r="A462" s="27">
        <v>139</v>
      </c>
      <c r="B462" s="28" t="s">
        <v>21</v>
      </c>
      <c r="C462" s="28" t="s">
        <v>22</v>
      </c>
      <c r="D462" s="28" t="s">
        <v>23</v>
      </c>
      <c r="E462" s="28" t="s">
        <v>56</v>
      </c>
      <c r="F462" s="28" t="s">
        <v>25</v>
      </c>
      <c r="G462" s="29" t="b">
        <v>0</v>
      </c>
      <c r="H462" s="29" t="b">
        <v>0</v>
      </c>
      <c r="I462" s="29" t="b">
        <v>0</v>
      </c>
      <c r="J462" s="29" t="b">
        <v>0</v>
      </c>
      <c r="K462" s="29" t="b">
        <v>0</v>
      </c>
      <c r="L462" s="29">
        <v>150</v>
      </c>
      <c r="M462" s="29">
        <v>2</v>
      </c>
      <c r="N462" s="29">
        <v>0</v>
      </c>
      <c r="O462" s="29">
        <v>1</v>
      </c>
      <c r="P462" s="29">
        <v>0</v>
      </c>
      <c r="Q462" s="29">
        <v>100</v>
      </c>
      <c r="R462" s="29">
        <v>0</v>
      </c>
      <c r="S462" s="29">
        <v>1</v>
      </c>
      <c r="T462" s="29">
        <v>0</v>
      </c>
      <c r="U462" s="29" t="b">
        <v>0</v>
      </c>
      <c r="V462" s="27">
        <v>2000</v>
      </c>
      <c r="W462" s="28">
        <v>480.43</v>
      </c>
      <c r="X462" s="28">
        <v>348.74</v>
      </c>
      <c r="Y462" s="28">
        <v>132.78</v>
      </c>
      <c r="Z462" s="28">
        <v>120.01</v>
      </c>
      <c r="AA462" s="28">
        <v>-10</v>
      </c>
      <c r="AB462" s="29">
        <v>5</v>
      </c>
      <c r="AD462" s="15"/>
      <c r="AE462" s="14"/>
      <c r="AF462" s="15"/>
      <c r="AG462" s="14"/>
      <c r="AH462" s="15"/>
      <c r="AI462" s="14"/>
      <c r="AJ462" s="15"/>
      <c r="AK462" s="14"/>
    </row>
    <row r="463" spans="1:37" x14ac:dyDescent="0.25">
      <c r="A463" s="27">
        <v>140</v>
      </c>
      <c r="B463" s="28" t="s">
        <v>21</v>
      </c>
      <c r="C463" s="28" t="s">
        <v>22</v>
      </c>
      <c r="D463" s="28" t="s">
        <v>23</v>
      </c>
      <c r="E463" s="28" t="s">
        <v>56</v>
      </c>
      <c r="F463" s="28" t="s">
        <v>25</v>
      </c>
      <c r="G463" s="29" t="b">
        <v>0</v>
      </c>
      <c r="H463" s="29" t="b">
        <v>0</v>
      </c>
      <c r="I463" s="29" t="b">
        <v>0</v>
      </c>
      <c r="J463" s="29" t="b">
        <v>0</v>
      </c>
      <c r="K463" s="29" t="b">
        <v>0</v>
      </c>
      <c r="L463" s="29">
        <v>150</v>
      </c>
      <c r="M463" s="29">
        <v>2</v>
      </c>
      <c r="N463" s="29">
        <v>0</v>
      </c>
      <c r="O463" s="29">
        <v>1</v>
      </c>
      <c r="P463" s="29">
        <v>0</v>
      </c>
      <c r="Q463" s="29">
        <v>100</v>
      </c>
      <c r="R463" s="29">
        <v>0</v>
      </c>
      <c r="S463" s="29">
        <v>1</v>
      </c>
      <c r="T463" s="29">
        <v>0</v>
      </c>
      <c r="U463" s="29" t="b">
        <v>0</v>
      </c>
      <c r="V463" s="27">
        <v>2000</v>
      </c>
      <c r="W463" s="28">
        <v>438.21</v>
      </c>
      <c r="X463" s="28">
        <v>285.92</v>
      </c>
      <c r="Y463" s="28">
        <v>135.49</v>
      </c>
      <c r="Z463" s="28">
        <v>121.7</v>
      </c>
      <c r="AA463" s="28">
        <v>-10</v>
      </c>
      <c r="AB463" s="29">
        <v>5</v>
      </c>
      <c r="AD463" s="15"/>
      <c r="AE463" s="14"/>
      <c r="AF463" s="15"/>
      <c r="AG463" s="14"/>
      <c r="AH463" s="15"/>
      <c r="AI463" s="14"/>
      <c r="AJ463" s="15"/>
      <c r="AK463" s="14"/>
    </row>
    <row r="464" spans="1:37" x14ac:dyDescent="0.25">
      <c r="A464" s="24">
        <v>141</v>
      </c>
      <c r="B464" s="25" t="s">
        <v>21</v>
      </c>
      <c r="C464" s="25" t="s">
        <v>22</v>
      </c>
      <c r="D464" s="25" t="s">
        <v>23</v>
      </c>
      <c r="E464" s="25" t="s">
        <v>57</v>
      </c>
      <c r="F464" s="25" t="s">
        <v>25</v>
      </c>
      <c r="G464" s="26" t="b">
        <v>0</v>
      </c>
      <c r="H464" s="26" t="b">
        <v>0</v>
      </c>
      <c r="I464" s="26" t="b">
        <v>0</v>
      </c>
      <c r="J464" s="26" t="b">
        <v>0</v>
      </c>
      <c r="K464" s="26" t="b">
        <v>0</v>
      </c>
      <c r="L464" s="26">
        <v>150</v>
      </c>
      <c r="M464" s="26">
        <v>2</v>
      </c>
      <c r="N464" s="26">
        <v>0</v>
      </c>
      <c r="O464" s="26">
        <v>1</v>
      </c>
      <c r="P464" s="26">
        <v>0</v>
      </c>
      <c r="Q464" s="26">
        <v>100</v>
      </c>
      <c r="R464" s="26">
        <v>0</v>
      </c>
      <c r="S464" s="26">
        <v>1</v>
      </c>
      <c r="T464" s="26">
        <v>0</v>
      </c>
      <c r="U464" s="26" t="b">
        <v>0</v>
      </c>
      <c r="V464" s="24">
        <v>2000</v>
      </c>
      <c r="W464" s="25">
        <v>290.67</v>
      </c>
      <c r="X464" s="25">
        <v>266.94</v>
      </c>
      <c r="Y464" s="25">
        <v>138.66</v>
      </c>
      <c r="Z464" s="25">
        <v>130.28</v>
      </c>
      <c r="AA464" s="25">
        <v>-10</v>
      </c>
      <c r="AB464" s="26">
        <v>0</v>
      </c>
      <c r="AD464" s="15"/>
      <c r="AE464" s="14"/>
      <c r="AF464" s="15"/>
      <c r="AG464" s="14"/>
      <c r="AH464" s="15"/>
      <c r="AI464" s="14"/>
      <c r="AJ464" s="15"/>
      <c r="AK464" s="14"/>
    </row>
    <row r="465" spans="1:37" x14ac:dyDescent="0.25">
      <c r="A465" s="24">
        <v>142</v>
      </c>
      <c r="B465" s="25" t="s">
        <v>21</v>
      </c>
      <c r="C465" s="25" t="s">
        <v>22</v>
      </c>
      <c r="D465" s="25" t="s">
        <v>23</v>
      </c>
      <c r="E465" s="25" t="s">
        <v>57</v>
      </c>
      <c r="F465" s="25" t="s">
        <v>25</v>
      </c>
      <c r="G465" s="26" t="b">
        <v>0</v>
      </c>
      <c r="H465" s="26" t="b">
        <v>0</v>
      </c>
      <c r="I465" s="26" t="b">
        <v>0</v>
      </c>
      <c r="J465" s="26" t="b">
        <v>0</v>
      </c>
      <c r="K465" s="26" t="b">
        <v>0</v>
      </c>
      <c r="L465" s="26">
        <v>150</v>
      </c>
      <c r="M465" s="26">
        <v>2</v>
      </c>
      <c r="N465" s="26">
        <v>0</v>
      </c>
      <c r="O465" s="26">
        <v>1</v>
      </c>
      <c r="P465" s="26">
        <v>0</v>
      </c>
      <c r="Q465" s="26">
        <v>100</v>
      </c>
      <c r="R465" s="26">
        <v>0</v>
      </c>
      <c r="S465" s="26">
        <v>1</v>
      </c>
      <c r="T465" s="26">
        <v>0</v>
      </c>
      <c r="U465" s="26" t="b">
        <v>0</v>
      </c>
      <c r="V465" s="24">
        <v>2000</v>
      </c>
      <c r="W465" s="25">
        <v>225.79</v>
      </c>
      <c r="X465" s="25">
        <v>237.71</v>
      </c>
      <c r="Y465" s="25">
        <v>141.28</v>
      </c>
      <c r="Z465" s="25">
        <v>132.56</v>
      </c>
      <c r="AA465" s="25">
        <v>-10</v>
      </c>
      <c r="AB465" s="26">
        <v>0</v>
      </c>
      <c r="AD465" s="15"/>
      <c r="AE465" s="14"/>
      <c r="AF465" s="15"/>
      <c r="AG465" s="14"/>
      <c r="AH465" s="15"/>
      <c r="AI465" s="14"/>
      <c r="AJ465" s="15"/>
      <c r="AK465" s="14"/>
    </row>
    <row r="466" spans="1:37" x14ac:dyDescent="0.25">
      <c r="A466" s="24">
        <v>143</v>
      </c>
      <c r="B466" s="25" t="s">
        <v>21</v>
      </c>
      <c r="C466" s="25" t="s">
        <v>22</v>
      </c>
      <c r="D466" s="25" t="s">
        <v>23</v>
      </c>
      <c r="E466" s="25" t="s">
        <v>57</v>
      </c>
      <c r="F466" s="25" t="s">
        <v>25</v>
      </c>
      <c r="G466" s="26" t="b">
        <v>0</v>
      </c>
      <c r="H466" s="26" t="b">
        <v>0</v>
      </c>
      <c r="I466" s="26" t="b">
        <v>0</v>
      </c>
      <c r="J466" s="26" t="b">
        <v>0</v>
      </c>
      <c r="K466" s="26" t="b">
        <v>0</v>
      </c>
      <c r="L466" s="26">
        <v>150</v>
      </c>
      <c r="M466" s="26">
        <v>2</v>
      </c>
      <c r="N466" s="26">
        <v>0</v>
      </c>
      <c r="O466" s="26">
        <v>1</v>
      </c>
      <c r="P466" s="26">
        <v>0</v>
      </c>
      <c r="Q466" s="26">
        <v>100</v>
      </c>
      <c r="R466" s="26">
        <v>0</v>
      </c>
      <c r="S466" s="26">
        <v>1</v>
      </c>
      <c r="T466" s="26">
        <v>0</v>
      </c>
      <c r="U466" s="26" t="b">
        <v>0</v>
      </c>
      <c r="V466" s="24">
        <v>2000</v>
      </c>
      <c r="W466" s="25">
        <v>288.22000000000003</v>
      </c>
      <c r="X466" s="25">
        <v>245.87</v>
      </c>
      <c r="Y466" s="25">
        <v>138.93</v>
      </c>
      <c r="Z466" s="25">
        <v>130.76</v>
      </c>
      <c r="AA466" s="25">
        <v>-10</v>
      </c>
      <c r="AB466" s="26">
        <v>0</v>
      </c>
      <c r="AD466" s="15"/>
      <c r="AE466" s="14"/>
      <c r="AF466" s="15"/>
      <c r="AG466" s="14"/>
      <c r="AH466" s="15"/>
      <c r="AI466" s="14"/>
      <c r="AJ466" s="15"/>
      <c r="AK466" s="14"/>
    </row>
    <row r="467" spans="1:37" x14ac:dyDescent="0.25">
      <c r="A467" s="24">
        <v>144</v>
      </c>
      <c r="B467" s="25" t="s">
        <v>21</v>
      </c>
      <c r="C467" s="25" t="s">
        <v>22</v>
      </c>
      <c r="D467" s="25" t="s">
        <v>23</v>
      </c>
      <c r="E467" s="25" t="s">
        <v>57</v>
      </c>
      <c r="F467" s="25" t="s">
        <v>25</v>
      </c>
      <c r="G467" s="26" t="b">
        <v>0</v>
      </c>
      <c r="H467" s="26" t="b">
        <v>0</v>
      </c>
      <c r="I467" s="26" t="b">
        <v>0</v>
      </c>
      <c r="J467" s="26" t="b">
        <v>0</v>
      </c>
      <c r="K467" s="26" t="b">
        <v>0</v>
      </c>
      <c r="L467" s="26">
        <v>150</v>
      </c>
      <c r="M467" s="26">
        <v>2</v>
      </c>
      <c r="N467" s="26">
        <v>0</v>
      </c>
      <c r="O467" s="26">
        <v>1</v>
      </c>
      <c r="P467" s="26">
        <v>0</v>
      </c>
      <c r="Q467" s="26">
        <v>100</v>
      </c>
      <c r="R467" s="26">
        <v>0</v>
      </c>
      <c r="S467" s="26">
        <v>1</v>
      </c>
      <c r="T467" s="26">
        <v>0</v>
      </c>
      <c r="U467" s="26" t="b">
        <v>0</v>
      </c>
      <c r="V467" s="24">
        <v>2000</v>
      </c>
      <c r="W467" s="25">
        <v>249.33</v>
      </c>
      <c r="X467" s="25">
        <v>234.29</v>
      </c>
      <c r="Y467" s="25">
        <v>140.84</v>
      </c>
      <c r="Z467" s="25">
        <v>131.65</v>
      </c>
      <c r="AA467" s="25">
        <v>-10</v>
      </c>
      <c r="AB467" s="26">
        <v>0</v>
      </c>
      <c r="AD467" s="15"/>
      <c r="AE467" s="14"/>
      <c r="AF467" s="15"/>
      <c r="AG467" s="14"/>
      <c r="AH467" s="15"/>
      <c r="AI467" s="14"/>
      <c r="AJ467" s="15"/>
      <c r="AK467" s="14"/>
    </row>
    <row r="468" spans="1:37" x14ac:dyDescent="0.25">
      <c r="A468" s="24">
        <v>145</v>
      </c>
      <c r="B468" s="25" t="s">
        <v>21</v>
      </c>
      <c r="C468" s="25" t="s">
        <v>22</v>
      </c>
      <c r="D468" s="25" t="s">
        <v>23</v>
      </c>
      <c r="E468" s="25" t="s">
        <v>57</v>
      </c>
      <c r="F468" s="25" t="s">
        <v>25</v>
      </c>
      <c r="G468" s="26" t="b">
        <v>0</v>
      </c>
      <c r="H468" s="26" t="b">
        <v>0</v>
      </c>
      <c r="I468" s="26" t="b">
        <v>0</v>
      </c>
      <c r="J468" s="26" t="b">
        <v>0</v>
      </c>
      <c r="K468" s="26" t="b">
        <v>0</v>
      </c>
      <c r="L468" s="26">
        <v>150</v>
      </c>
      <c r="M468" s="26">
        <v>2</v>
      </c>
      <c r="N468" s="26">
        <v>0</v>
      </c>
      <c r="O468" s="26">
        <v>1</v>
      </c>
      <c r="P468" s="26">
        <v>0</v>
      </c>
      <c r="Q468" s="26">
        <v>100</v>
      </c>
      <c r="R468" s="26">
        <v>0</v>
      </c>
      <c r="S468" s="26">
        <v>1</v>
      </c>
      <c r="T468" s="26">
        <v>0</v>
      </c>
      <c r="U468" s="26" t="b">
        <v>0</v>
      </c>
      <c r="V468" s="24">
        <v>2000</v>
      </c>
      <c r="W468" s="25">
        <v>278.64999999999998</v>
      </c>
      <c r="X468" s="25">
        <v>250.13</v>
      </c>
      <c r="Y468" s="25">
        <v>139.57</v>
      </c>
      <c r="Z468" s="25">
        <v>130.79</v>
      </c>
      <c r="AA468" s="25">
        <v>-10</v>
      </c>
      <c r="AB468" s="26">
        <v>0</v>
      </c>
      <c r="AD468" s="15"/>
      <c r="AE468" s="14"/>
      <c r="AF468" s="15"/>
      <c r="AG468" s="14"/>
      <c r="AH468" s="15"/>
      <c r="AI468" s="14"/>
      <c r="AJ468" s="15"/>
      <c r="AK468" s="14"/>
    </row>
    <row r="469" spans="1:37" x14ac:dyDescent="0.25">
      <c r="A469" s="24">
        <v>146</v>
      </c>
      <c r="B469" s="25" t="s">
        <v>21</v>
      </c>
      <c r="C469" s="25" t="s">
        <v>22</v>
      </c>
      <c r="D469" s="25" t="s">
        <v>23</v>
      </c>
      <c r="E469" s="25" t="s">
        <v>57</v>
      </c>
      <c r="F469" s="25" t="s">
        <v>25</v>
      </c>
      <c r="G469" s="26" t="b">
        <v>0</v>
      </c>
      <c r="H469" s="26" t="b">
        <v>0</v>
      </c>
      <c r="I469" s="26" t="b">
        <v>0</v>
      </c>
      <c r="J469" s="26" t="b">
        <v>0</v>
      </c>
      <c r="K469" s="26" t="b">
        <v>0</v>
      </c>
      <c r="L469" s="26">
        <v>150</v>
      </c>
      <c r="M469" s="26">
        <v>2</v>
      </c>
      <c r="N469" s="26">
        <v>0</v>
      </c>
      <c r="O469" s="26">
        <v>1</v>
      </c>
      <c r="P469" s="26">
        <v>0</v>
      </c>
      <c r="Q469" s="26">
        <v>100</v>
      </c>
      <c r="R469" s="26">
        <v>0</v>
      </c>
      <c r="S469" s="26">
        <v>1</v>
      </c>
      <c r="T469" s="26">
        <v>0</v>
      </c>
      <c r="U469" s="26" t="b">
        <v>0</v>
      </c>
      <c r="V469" s="24">
        <v>2000</v>
      </c>
      <c r="W469" s="25">
        <v>260.83</v>
      </c>
      <c r="X469" s="25">
        <v>265.48</v>
      </c>
      <c r="Y469" s="25">
        <v>139.35</v>
      </c>
      <c r="Z469" s="25">
        <v>131.44</v>
      </c>
      <c r="AA469" s="25">
        <v>-10</v>
      </c>
      <c r="AB469" s="26">
        <v>0</v>
      </c>
      <c r="AD469" s="15"/>
      <c r="AE469" s="14"/>
      <c r="AF469" s="15"/>
      <c r="AG469" s="14"/>
      <c r="AH469" s="15"/>
      <c r="AI469" s="14"/>
      <c r="AJ469" s="15"/>
      <c r="AK469" s="14"/>
    </row>
    <row r="470" spans="1:37" x14ac:dyDescent="0.25">
      <c r="A470" s="24">
        <v>147</v>
      </c>
      <c r="B470" s="25" t="s">
        <v>21</v>
      </c>
      <c r="C470" s="25" t="s">
        <v>22</v>
      </c>
      <c r="D470" s="25" t="s">
        <v>23</v>
      </c>
      <c r="E470" s="25" t="s">
        <v>57</v>
      </c>
      <c r="F470" s="25" t="s">
        <v>25</v>
      </c>
      <c r="G470" s="26" t="b">
        <v>0</v>
      </c>
      <c r="H470" s="26" t="b">
        <v>0</v>
      </c>
      <c r="I470" s="26" t="b">
        <v>0</v>
      </c>
      <c r="J470" s="26" t="b">
        <v>0</v>
      </c>
      <c r="K470" s="26" t="b">
        <v>0</v>
      </c>
      <c r="L470" s="26">
        <v>150</v>
      </c>
      <c r="M470" s="26">
        <v>2</v>
      </c>
      <c r="N470" s="26">
        <v>0</v>
      </c>
      <c r="O470" s="26">
        <v>1</v>
      </c>
      <c r="P470" s="26">
        <v>0</v>
      </c>
      <c r="Q470" s="26">
        <v>100</v>
      </c>
      <c r="R470" s="26">
        <v>0</v>
      </c>
      <c r="S470" s="26">
        <v>1</v>
      </c>
      <c r="T470" s="26">
        <v>0</v>
      </c>
      <c r="U470" s="26" t="b">
        <v>0</v>
      </c>
      <c r="V470" s="24">
        <v>2000</v>
      </c>
      <c r="W470" s="25">
        <v>295.58999999999997</v>
      </c>
      <c r="X470" s="25">
        <v>289.57</v>
      </c>
      <c r="Y470" s="25">
        <v>137.72999999999999</v>
      </c>
      <c r="Z470" s="25">
        <v>130.31</v>
      </c>
      <c r="AA470" s="25">
        <v>-10</v>
      </c>
      <c r="AB470" s="26">
        <v>0</v>
      </c>
      <c r="AD470" s="15"/>
      <c r="AE470" s="14"/>
      <c r="AF470" s="15"/>
      <c r="AG470" s="14"/>
      <c r="AH470" s="15"/>
      <c r="AI470" s="14"/>
      <c r="AJ470" s="15"/>
      <c r="AK470" s="14"/>
    </row>
    <row r="471" spans="1:37" x14ac:dyDescent="0.25">
      <c r="A471" s="24">
        <v>148</v>
      </c>
      <c r="B471" s="25" t="s">
        <v>21</v>
      </c>
      <c r="C471" s="25" t="s">
        <v>22</v>
      </c>
      <c r="D471" s="25" t="s">
        <v>23</v>
      </c>
      <c r="E471" s="25" t="s">
        <v>57</v>
      </c>
      <c r="F471" s="25" t="s">
        <v>25</v>
      </c>
      <c r="G471" s="26" t="b">
        <v>0</v>
      </c>
      <c r="H471" s="26" t="b">
        <v>0</v>
      </c>
      <c r="I471" s="26" t="b">
        <v>0</v>
      </c>
      <c r="J471" s="26" t="b">
        <v>0</v>
      </c>
      <c r="K471" s="26" t="b">
        <v>0</v>
      </c>
      <c r="L471" s="26">
        <v>150</v>
      </c>
      <c r="M471" s="26">
        <v>2</v>
      </c>
      <c r="N471" s="26">
        <v>0</v>
      </c>
      <c r="O471" s="26">
        <v>1</v>
      </c>
      <c r="P471" s="26">
        <v>0</v>
      </c>
      <c r="Q471" s="26">
        <v>100</v>
      </c>
      <c r="R471" s="26">
        <v>0</v>
      </c>
      <c r="S471" s="26">
        <v>1</v>
      </c>
      <c r="T471" s="26">
        <v>0</v>
      </c>
      <c r="U471" s="26" t="b">
        <v>0</v>
      </c>
      <c r="V471" s="24">
        <v>2000</v>
      </c>
      <c r="W471" s="25">
        <v>317.5</v>
      </c>
      <c r="X471" s="25">
        <v>351.48</v>
      </c>
      <c r="Y471" s="25">
        <v>135.15</v>
      </c>
      <c r="Z471" s="25">
        <v>129.03</v>
      </c>
      <c r="AA471" s="25">
        <v>-10</v>
      </c>
      <c r="AB471" s="26">
        <v>0</v>
      </c>
      <c r="AD471" s="15"/>
      <c r="AE471" s="14"/>
      <c r="AF471" s="15"/>
      <c r="AG471" s="14"/>
      <c r="AH471" s="15"/>
      <c r="AI471" s="14"/>
      <c r="AJ471" s="15"/>
      <c r="AK471" s="14"/>
    </row>
    <row r="472" spans="1:37" x14ac:dyDescent="0.25">
      <c r="A472" s="24">
        <v>149</v>
      </c>
      <c r="B472" s="25" t="s">
        <v>21</v>
      </c>
      <c r="C472" s="25" t="s">
        <v>22</v>
      </c>
      <c r="D472" s="25" t="s">
        <v>23</v>
      </c>
      <c r="E472" s="25" t="s">
        <v>57</v>
      </c>
      <c r="F472" s="25" t="s">
        <v>25</v>
      </c>
      <c r="G472" s="26" t="b">
        <v>0</v>
      </c>
      <c r="H472" s="26" t="b">
        <v>0</v>
      </c>
      <c r="I472" s="26" t="b">
        <v>0</v>
      </c>
      <c r="J472" s="26" t="b">
        <v>0</v>
      </c>
      <c r="K472" s="26" t="b">
        <v>0</v>
      </c>
      <c r="L472" s="26">
        <v>150</v>
      </c>
      <c r="M472" s="26">
        <v>2</v>
      </c>
      <c r="N472" s="26">
        <v>0</v>
      </c>
      <c r="O472" s="26">
        <v>1</v>
      </c>
      <c r="P472" s="26">
        <v>0</v>
      </c>
      <c r="Q472" s="26">
        <v>100</v>
      </c>
      <c r="R472" s="26">
        <v>0</v>
      </c>
      <c r="S472" s="26">
        <v>1</v>
      </c>
      <c r="T472" s="26">
        <v>0</v>
      </c>
      <c r="U472" s="26" t="b">
        <v>0</v>
      </c>
      <c r="V472" s="24">
        <v>2000</v>
      </c>
      <c r="W472" s="25">
        <v>286.08999999999997</v>
      </c>
      <c r="X472" s="25">
        <v>244.14</v>
      </c>
      <c r="Y472" s="25">
        <v>139.36000000000001</v>
      </c>
      <c r="Z472" s="25">
        <v>130.68</v>
      </c>
      <c r="AA472" s="25">
        <v>-10</v>
      </c>
      <c r="AB472" s="26">
        <v>0</v>
      </c>
      <c r="AD472" s="15"/>
      <c r="AE472" s="14"/>
      <c r="AF472" s="15"/>
      <c r="AG472" s="14"/>
      <c r="AH472" s="15"/>
      <c r="AI472" s="14"/>
      <c r="AJ472" s="15"/>
      <c r="AK472" s="14"/>
    </row>
    <row r="473" spans="1:37" x14ac:dyDescent="0.25">
      <c r="A473" s="33">
        <v>150</v>
      </c>
      <c r="B473" s="34" t="s">
        <v>21</v>
      </c>
      <c r="C473" s="34" t="s">
        <v>22</v>
      </c>
      <c r="D473" s="34" t="s">
        <v>23</v>
      </c>
      <c r="E473" s="34" t="s">
        <v>57</v>
      </c>
      <c r="F473" s="34" t="s">
        <v>25</v>
      </c>
      <c r="G473" s="35" t="b">
        <v>0</v>
      </c>
      <c r="H473" s="35" t="b">
        <v>0</v>
      </c>
      <c r="I473" s="35" t="b">
        <v>0</v>
      </c>
      <c r="J473" s="35" t="b">
        <v>0</v>
      </c>
      <c r="K473" s="35" t="b">
        <v>0</v>
      </c>
      <c r="L473" s="35">
        <v>150</v>
      </c>
      <c r="M473" s="35">
        <v>2</v>
      </c>
      <c r="N473" s="35">
        <v>0</v>
      </c>
      <c r="O473" s="35">
        <v>1</v>
      </c>
      <c r="P473" s="35">
        <v>0</v>
      </c>
      <c r="Q473" s="35">
        <v>100</v>
      </c>
      <c r="R473" s="35">
        <v>0</v>
      </c>
      <c r="S473" s="35">
        <v>1</v>
      </c>
      <c r="T473" s="35">
        <v>0</v>
      </c>
      <c r="U473" s="35" t="b">
        <v>0</v>
      </c>
      <c r="V473" s="33">
        <v>2000</v>
      </c>
      <c r="W473" s="34">
        <v>252.89</v>
      </c>
      <c r="X473" s="34">
        <v>252.75</v>
      </c>
      <c r="Y473" s="34">
        <v>138.9</v>
      </c>
      <c r="Z473" s="34">
        <v>132.22</v>
      </c>
      <c r="AA473" s="34">
        <v>-10</v>
      </c>
      <c r="AB473" s="35">
        <v>0</v>
      </c>
      <c r="AD473" s="15"/>
      <c r="AE473" s="14"/>
      <c r="AF473" s="15"/>
      <c r="AG473" s="14"/>
      <c r="AH473" s="15"/>
      <c r="AI473" s="14"/>
      <c r="AJ473" s="15"/>
      <c r="AK473" s="14"/>
    </row>
    <row r="474" spans="1:37" x14ac:dyDescent="0.25">
      <c r="A474" s="30">
        <v>151</v>
      </c>
      <c r="B474" s="31" t="s">
        <v>21</v>
      </c>
      <c r="C474" s="31" t="s">
        <v>22</v>
      </c>
      <c r="D474" s="31" t="s">
        <v>23</v>
      </c>
      <c r="E474" s="31" t="s">
        <v>58</v>
      </c>
      <c r="F474" s="31" t="s">
        <v>25</v>
      </c>
      <c r="G474" s="32" t="b">
        <v>0</v>
      </c>
      <c r="H474" s="32" t="b">
        <v>0</v>
      </c>
      <c r="I474" s="32" t="b">
        <v>0</v>
      </c>
      <c r="J474" s="32" t="b">
        <v>0</v>
      </c>
      <c r="K474" s="32" t="b">
        <v>0</v>
      </c>
      <c r="L474" s="32">
        <v>150</v>
      </c>
      <c r="M474" s="32">
        <v>2</v>
      </c>
      <c r="N474" s="32">
        <v>0</v>
      </c>
      <c r="O474" s="32">
        <v>1</v>
      </c>
      <c r="P474" s="32">
        <v>0</v>
      </c>
      <c r="Q474" s="32">
        <v>100</v>
      </c>
      <c r="R474" s="32">
        <v>0</v>
      </c>
      <c r="S474" s="32">
        <v>1</v>
      </c>
      <c r="T474" s="32">
        <v>0</v>
      </c>
      <c r="U474" s="32" t="b">
        <v>0</v>
      </c>
      <c r="V474" s="30">
        <v>2000</v>
      </c>
      <c r="W474" s="31">
        <v>705.09</v>
      </c>
      <c r="X474" s="31">
        <v>490.66</v>
      </c>
      <c r="Y474" s="31">
        <v>110.12</v>
      </c>
      <c r="Z474" s="31">
        <v>127.64</v>
      </c>
      <c r="AA474" s="31">
        <v>-5</v>
      </c>
      <c r="AB474" s="32">
        <v>20</v>
      </c>
      <c r="AD474" s="15"/>
      <c r="AE474" s="14"/>
      <c r="AF474" s="15"/>
      <c r="AG474" s="14"/>
      <c r="AH474" s="15"/>
      <c r="AI474" s="14"/>
      <c r="AJ474" s="15"/>
      <c r="AK474" s="14"/>
    </row>
    <row r="475" spans="1:37" x14ac:dyDescent="0.25">
      <c r="A475" s="27">
        <v>152</v>
      </c>
      <c r="B475" s="28" t="s">
        <v>21</v>
      </c>
      <c r="C475" s="28" t="s">
        <v>22</v>
      </c>
      <c r="D475" s="28" t="s">
        <v>23</v>
      </c>
      <c r="E475" s="28" t="s">
        <v>58</v>
      </c>
      <c r="F475" s="28" t="s">
        <v>25</v>
      </c>
      <c r="G475" s="29" t="b">
        <v>0</v>
      </c>
      <c r="H475" s="29" t="b">
        <v>0</v>
      </c>
      <c r="I475" s="29" t="b">
        <v>0</v>
      </c>
      <c r="J475" s="29" t="b">
        <v>0</v>
      </c>
      <c r="K475" s="29" t="b">
        <v>0</v>
      </c>
      <c r="L475" s="29">
        <v>150</v>
      </c>
      <c r="M475" s="29">
        <v>2</v>
      </c>
      <c r="N475" s="29">
        <v>0</v>
      </c>
      <c r="O475" s="29">
        <v>1</v>
      </c>
      <c r="P475" s="29">
        <v>0</v>
      </c>
      <c r="Q475" s="29">
        <v>100</v>
      </c>
      <c r="R475" s="29">
        <v>0</v>
      </c>
      <c r="S475" s="29">
        <v>1</v>
      </c>
      <c r="T475" s="29">
        <v>0</v>
      </c>
      <c r="U475" s="29" t="b">
        <v>0</v>
      </c>
      <c r="V475" s="27">
        <v>2000</v>
      </c>
      <c r="W475" s="28">
        <v>695.79</v>
      </c>
      <c r="X475" s="28">
        <v>506.38</v>
      </c>
      <c r="Y475" s="28">
        <v>109.63</v>
      </c>
      <c r="Z475" s="28">
        <v>127.39</v>
      </c>
      <c r="AA475" s="28">
        <v>-5</v>
      </c>
      <c r="AB475" s="29">
        <v>20</v>
      </c>
      <c r="AD475" s="15"/>
      <c r="AE475" s="14"/>
      <c r="AF475" s="15"/>
      <c r="AG475" s="14"/>
      <c r="AH475" s="15"/>
      <c r="AI475" s="14"/>
      <c r="AJ475" s="15"/>
      <c r="AK475" s="14"/>
    </row>
    <row r="476" spans="1:37" x14ac:dyDescent="0.25">
      <c r="A476" s="27">
        <v>153</v>
      </c>
      <c r="B476" s="28" t="s">
        <v>21</v>
      </c>
      <c r="C476" s="28" t="s">
        <v>22</v>
      </c>
      <c r="D476" s="28" t="s">
        <v>23</v>
      </c>
      <c r="E476" s="28" t="s">
        <v>58</v>
      </c>
      <c r="F476" s="28" t="s">
        <v>25</v>
      </c>
      <c r="G476" s="29" t="b">
        <v>0</v>
      </c>
      <c r="H476" s="29" t="b">
        <v>0</v>
      </c>
      <c r="I476" s="29" t="b">
        <v>0</v>
      </c>
      <c r="J476" s="29" t="b">
        <v>0</v>
      </c>
      <c r="K476" s="29" t="b">
        <v>0</v>
      </c>
      <c r="L476" s="29">
        <v>150</v>
      </c>
      <c r="M476" s="29">
        <v>2</v>
      </c>
      <c r="N476" s="29">
        <v>0</v>
      </c>
      <c r="O476" s="29">
        <v>1</v>
      </c>
      <c r="P476" s="29">
        <v>0</v>
      </c>
      <c r="Q476" s="29">
        <v>100</v>
      </c>
      <c r="R476" s="29">
        <v>0</v>
      </c>
      <c r="S476" s="29">
        <v>1</v>
      </c>
      <c r="T476" s="29">
        <v>0</v>
      </c>
      <c r="U476" s="29" t="b">
        <v>0</v>
      </c>
      <c r="V476" s="27">
        <v>2000</v>
      </c>
      <c r="W476" s="28">
        <v>697.43</v>
      </c>
      <c r="X476" s="28">
        <v>487.23</v>
      </c>
      <c r="Y476" s="28">
        <v>110.1</v>
      </c>
      <c r="Z476" s="28">
        <v>128.16999999999999</v>
      </c>
      <c r="AA476" s="28">
        <v>-5</v>
      </c>
      <c r="AB476" s="29">
        <v>20</v>
      </c>
      <c r="AD476" s="15"/>
      <c r="AE476" s="14"/>
      <c r="AF476" s="15"/>
      <c r="AG476" s="14"/>
      <c r="AH476" s="15"/>
      <c r="AI476" s="14"/>
      <c r="AJ476" s="15"/>
      <c r="AK476" s="14"/>
    </row>
    <row r="477" spans="1:37" x14ac:dyDescent="0.25">
      <c r="A477" s="27">
        <v>154</v>
      </c>
      <c r="B477" s="28" t="s">
        <v>21</v>
      </c>
      <c r="C477" s="28" t="s">
        <v>22</v>
      </c>
      <c r="D477" s="28" t="s">
        <v>23</v>
      </c>
      <c r="E477" s="28" t="s">
        <v>58</v>
      </c>
      <c r="F477" s="28" t="s">
        <v>25</v>
      </c>
      <c r="G477" s="29" t="b">
        <v>0</v>
      </c>
      <c r="H477" s="29" t="b">
        <v>0</v>
      </c>
      <c r="I477" s="29" t="b">
        <v>0</v>
      </c>
      <c r="J477" s="29" t="b">
        <v>0</v>
      </c>
      <c r="K477" s="29" t="b">
        <v>0</v>
      </c>
      <c r="L477" s="29">
        <v>150</v>
      </c>
      <c r="M477" s="29">
        <v>2</v>
      </c>
      <c r="N477" s="29">
        <v>0</v>
      </c>
      <c r="O477" s="29">
        <v>1</v>
      </c>
      <c r="P477" s="29">
        <v>0</v>
      </c>
      <c r="Q477" s="29">
        <v>100</v>
      </c>
      <c r="R477" s="29">
        <v>0</v>
      </c>
      <c r="S477" s="29">
        <v>1</v>
      </c>
      <c r="T477" s="29">
        <v>0</v>
      </c>
      <c r="U477" s="29" t="b">
        <v>0</v>
      </c>
      <c r="V477" s="27">
        <v>2000</v>
      </c>
      <c r="W477" s="28">
        <v>725.51</v>
      </c>
      <c r="X477" s="28">
        <v>485.24</v>
      </c>
      <c r="Y477" s="28">
        <v>110.26</v>
      </c>
      <c r="Z477" s="28">
        <v>127.37</v>
      </c>
      <c r="AA477" s="28">
        <v>-5</v>
      </c>
      <c r="AB477" s="29">
        <v>20</v>
      </c>
      <c r="AD477" s="15"/>
      <c r="AE477" s="14"/>
      <c r="AF477" s="15"/>
      <c r="AG477" s="14"/>
      <c r="AH477" s="15"/>
      <c r="AI477" s="14"/>
      <c r="AJ477" s="15"/>
      <c r="AK477" s="14"/>
    </row>
    <row r="478" spans="1:37" x14ac:dyDescent="0.25">
      <c r="A478" s="27">
        <v>155</v>
      </c>
      <c r="B478" s="28" t="s">
        <v>21</v>
      </c>
      <c r="C478" s="28" t="s">
        <v>22</v>
      </c>
      <c r="D478" s="28" t="s">
        <v>23</v>
      </c>
      <c r="E478" s="28" t="s">
        <v>58</v>
      </c>
      <c r="F478" s="28" t="s">
        <v>25</v>
      </c>
      <c r="G478" s="29" t="b">
        <v>0</v>
      </c>
      <c r="H478" s="29" t="b">
        <v>0</v>
      </c>
      <c r="I478" s="29" t="b">
        <v>0</v>
      </c>
      <c r="J478" s="29" t="b">
        <v>0</v>
      </c>
      <c r="K478" s="29" t="b">
        <v>0</v>
      </c>
      <c r="L478" s="29">
        <v>150</v>
      </c>
      <c r="M478" s="29">
        <v>2</v>
      </c>
      <c r="N478" s="29">
        <v>0</v>
      </c>
      <c r="O478" s="29">
        <v>1</v>
      </c>
      <c r="P478" s="29">
        <v>0</v>
      </c>
      <c r="Q478" s="29">
        <v>100</v>
      </c>
      <c r="R478" s="29">
        <v>0</v>
      </c>
      <c r="S478" s="29">
        <v>1</v>
      </c>
      <c r="T478" s="29">
        <v>0</v>
      </c>
      <c r="U478" s="29" t="b">
        <v>0</v>
      </c>
      <c r="V478" s="27">
        <v>2000</v>
      </c>
      <c r="W478" s="28">
        <v>758.24</v>
      </c>
      <c r="X478" s="28">
        <v>505.19</v>
      </c>
      <c r="Y478" s="28">
        <v>109.21</v>
      </c>
      <c r="Z478" s="28">
        <v>126.45</v>
      </c>
      <c r="AA478" s="28">
        <v>-5</v>
      </c>
      <c r="AB478" s="29">
        <v>20</v>
      </c>
      <c r="AD478" s="15"/>
      <c r="AE478" s="14"/>
      <c r="AF478" s="15"/>
      <c r="AG478" s="14"/>
      <c r="AH478" s="15"/>
      <c r="AI478" s="14"/>
      <c r="AJ478" s="15"/>
      <c r="AK478" s="14"/>
    </row>
    <row r="479" spans="1:37" x14ac:dyDescent="0.25">
      <c r="A479" s="27">
        <v>156</v>
      </c>
      <c r="B479" s="28" t="s">
        <v>21</v>
      </c>
      <c r="C479" s="28" t="s">
        <v>22</v>
      </c>
      <c r="D479" s="28" t="s">
        <v>23</v>
      </c>
      <c r="E479" s="28" t="s">
        <v>58</v>
      </c>
      <c r="F479" s="28" t="s">
        <v>25</v>
      </c>
      <c r="G479" s="29" t="b">
        <v>0</v>
      </c>
      <c r="H479" s="29" t="b">
        <v>0</v>
      </c>
      <c r="I479" s="29" t="b">
        <v>0</v>
      </c>
      <c r="J479" s="29" t="b">
        <v>0</v>
      </c>
      <c r="K479" s="29" t="b">
        <v>0</v>
      </c>
      <c r="L479" s="29">
        <v>150</v>
      </c>
      <c r="M479" s="29">
        <v>2</v>
      </c>
      <c r="N479" s="29">
        <v>0</v>
      </c>
      <c r="O479" s="29">
        <v>1</v>
      </c>
      <c r="P479" s="29">
        <v>0</v>
      </c>
      <c r="Q479" s="29">
        <v>100</v>
      </c>
      <c r="R479" s="29">
        <v>0</v>
      </c>
      <c r="S479" s="29">
        <v>1</v>
      </c>
      <c r="T479" s="29">
        <v>0</v>
      </c>
      <c r="U479" s="29" t="b">
        <v>0</v>
      </c>
      <c r="V479" s="27">
        <v>2000</v>
      </c>
      <c r="W479" s="28">
        <v>593.17999999999995</v>
      </c>
      <c r="X479" s="28">
        <v>482.26</v>
      </c>
      <c r="Y479" s="28">
        <v>110.44</v>
      </c>
      <c r="Z479" s="28">
        <v>130.4</v>
      </c>
      <c r="AA479" s="28">
        <v>-5</v>
      </c>
      <c r="AB479" s="29">
        <v>20</v>
      </c>
      <c r="AD479" s="15"/>
      <c r="AE479" s="14"/>
      <c r="AF479" s="15"/>
      <c r="AG479" s="14"/>
      <c r="AH479" s="15"/>
      <c r="AI479" s="14"/>
      <c r="AJ479" s="15"/>
      <c r="AK479" s="14"/>
    </row>
    <row r="480" spans="1:37" x14ac:dyDescent="0.25">
      <c r="A480" s="27">
        <v>157</v>
      </c>
      <c r="B480" s="28" t="s">
        <v>21</v>
      </c>
      <c r="C480" s="28" t="s">
        <v>22</v>
      </c>
      <c r="D480" s="28" t="s">
        <v>23</v>
      </c>
      <c r="E480" s="28" t="s">
        <v>58</v>
      </c>
      <c r="F480" s="28" t="s">
        <v>25</v>
      </c>
      <c r="G480" s="29" t="b">
        <v>0</v>
      </c>
      <c r="H480" s="29" t="b">
        <v>0</v>
      </c>
      <c r="I480" s="29" t="b">
        <v>0</v>
      </c>
      <c r="J480" s="29" t="b">
        <v>0</v>
      </c>
      <c r="K480" s="29" t="b">
        <v>0</v>
      </c>
      <c r="L480" s="29">
        <v>150</v>
      </c>
      <c r="M480" s="29">
        <v>2</v>
      </c>
      <c r="N480" s="29">
        <v>0</v>
      </c>
      <c r="O480" s="29">
        <v>1</v>
      </c>
      <c r="P480" s="29">
        <v>0</v>
      </c>
      <c r="Q480" s="29">
        <v>100</v>
      </c>
      <c r="R480" s="29">
        <v>0</v>
      </c>
      <c r="S480" s="29">
        <v>1</v>
      </c>
      <c r="T480" s="29">
        <v>0</v>
      </c>
      <c r="U480" s="29" t="b">
        <v>0</v>
      </c>
      <c r="V480" s="27">
        <v>2000</v>
      </c>
      <c r="W480" s="28">
        <v>687.27</v>
      </c>
      <c r="X480" s="28">
        <v>485.57</v>
      </c>
      <c r="Y480" s="28">
        <v>110.36</v>
      </c>
      <c r="Z480" s="28">
        <v>128.22999999999999</v>
      </c>
      <c r="AA480" s="28">
        <v>-5</v>
      </c>
      <c r="AB480" s="29">
        <v>20</v>
      </c>
      <c r="AD480" s="15"/>
      <c r="AE480" s="14"/>
      <c r="AF480" s="15"/>
      <c r="AG480" s="14"/>
      <c r="AH480" s="15"/>
      <c r="AI480" s="14"/>
      <c r="AJ480" s="15"/>
      <c r="AK480" s="14"/>
    </row>
    <row r="481" spans="1:37" x14ac:dyDescent="0.25">
      <c r="A481" s="27">
        <v>158</v>
      </c>
      <c r="B481" s="28" t="s">
        <v>21</v>
      </c>
      <c r="C481" s="28" t="s">
        <v>22</v>
      </c>
      <c r="D481" s="28" t="s">
        <v>23</v>
      </c>
      <c r="E481" s="28" t="s">
        <v>58</v>
      </c>
      <c r="F481" s="28" t="s">
        <v>25</v>
      </c>
      <c r="G481" s="29" t="b">
        <v>0</v>
      </c>
      <c r="H481" s="29" t="b">
        <v>0</v>
      </c>
      <c r="I481" s="29" t="b">
        <v>0</v>
      </c>
      <c r="J481" s="29" t="b">
        <v>0</v>
      </c>
      <c r="K481" s="29" t="b">
        <v>0</v>
      </c>
      <c r="L481" s="29">
        <v>150</v>
      </c>
      <c r="M481" s="29">
        <v>2</v>
      </c>
      <c r="N481" s="29">
        <v>0</v>
      </c>
      <c r="O481" s="29">
        <v>1</v>
      </c>
      <c r="P481" s="29">
        <v>0</v>
      </c>
      <c r="Q481" s="29">
        <v>100</v>
      </c>
      <c r="R481" s="29">
        <v>0</v>
      </c>
      <c r="S481" s="29">
        <v>1</v>
      </c>
      <c r="T481" s="29">
        <v>0</v>
      </c>
      <c r="U481" s="29" t="b">
        <v>0</v>
      </c>
      <c r="V481" s="27">
        <v>2000</v>
      </c>
      <c r="W481" s="28">
        <v>713.57</v>
      </c>
      <c r="X481" s="28">
        <v>476.12</v>
      </c>
      <c r="Y481" s="28">
        <v>110.38</v>
      </c>
      <c r="Z481" s="28">
        <v>128.15</v>
      </c>
      <c r="AA481" s="28">
        <v>-5</v>
      </c>
      <c r="AB481" s="29">
        <v>20</v>
      </c>
      <c r="AD481" s="15"/>
      <c r="AE481" s="14"/>
      <c r="AF481" s="15"/>
      <c r="AG481" s="14"/>
      <c r="AH481" s="15"/>
      <c r="AI481" s="14"/>
      <c r="AJ481" s="15"/>
      <c r="AK481" s="14"/>
    </row>
    <row r="482" spans="1:37" x14ac:dyDescent="0.25">
      <c r="A482" s="27">
        <v>159</v>
      </c>
      <c r="B482" s="28" t="s">
        <v>21</v>
      </c>
      <c r="C482" s="28" t="s">
        <v>22</v>
      </c>
      <c r="D482" s="28" t="s">
        <v>23</v>
      </c>
      <c r="E482" s="28" t="s">
        <v>58</v>
      </c>
      <c r="F482" s="28" t="s">
        <v>25</v>
      </c>
      <c r="G482" s="29" t="b">
        <v>0</v>
      </c>
      <c r="H482" s="29" t="b">
        <v>0</v>
      </c>
      <c r="I482" s="29" t="b">
        <v>0</v>
      </c>
      <c r="J482" s="29" t="b">
        <v>0</v>
      </c>
      <c r="K482" s="29" t="b">
        <v>0</v>
      </c>
      <c r="L482" s="29">
        <v>150</v>
      </c>
      <c r="M482" s="29">
        <v>2</v>
      </c>
      <c r="N482" s="29">
        <v>0</v>
      </c>
      <c r="O482" s="29">
        <v>1</v>
      </c>
      <c r="P482" s="29">
        <v>0</v>
      </c>
      <c r="Q482" s="29">
        <v>100</v>
      </c>
      <c r="R482" s="29">
        <v>0</v>
      </c>
      <c r="S482" s="29">
        <v>1</v>
      </c>
      <c r="T482" s="29">
        <v>0</v>
      </c>
      <c r="U482" s="29" t="b">
        <v>0</v>
      </c>
      <c r="V482" s="27">
        <v>2000</v>
      </c>
      <c r="W482" s="28">
        <v>751.33</v>
      </c>
      <c r="X482" s="28">
        <v>511.34</v>
      </c>
      <c r="Y482" s="28">
        <v>109.47</v>
      </c>
      <c r="Z482" s="28">
        <v>126</v>
      </c>
      <c r="AA482" s="28">
        <v>-5</v>
      </c>
      <c r="AB482" s="29">
        <v>20</v>
      </c>
      <c r="AD482" s="15"/>
      <c r="AE482" s="14"/>
      <c r="AF482" s="15"/>
      <c r="AG482" s="14"/>
      <c r="AH482" s="15"/>
      <c r="AI482" s="14"/>
      <c r="AJ482" s="15"/>
      <c r="AK482" s="14"/>
    </row>
    <row r="483" spans="1:37" x14ac:dyDescent="0.25">
      <c r="A483" s="27">
        <v>160</v>
      </c>
      <c r="B483" s="28" t="s">
        <v>21</v>
      </c>
      <c r="C483" s="28" t="s">
        <v>22</v>
      </c>
      <c r="D483" s="28" t="s">
        <v>23</v>
      </c>
      <c r="E483" s="28" t="s">
        <v>58</v>
      </c>
      <c r="F483" s="28" t="s">
        <v>25</v>
      </c>
      <c r="G483" s="29" t="b">
        <v>0</v>
      </c>
      <c r="H483" s="29" t="b">
        <v>0</v>
      </c>
      <c r="I483" s="29" t="b">
        <v>0</v>
      </c>
      <c r="J483" s="29" t="b">
        <v>0</v>
      </c>
      <c r="K483" s="29" t="b">
        <v>0</v>
      </c>
      <c r="L483" s="29">
        <v>150</v>
      </c>
      <c r="M483" s="29">
        <v>2</v>
      </c>
      <c r="N483" s="29">
        <v>0</v>
      </c>
      <c r="O483" s="29">
        <v>1</v>
      </c>
      <c r="P483" s="29">
        <v>0</v>
      </c>
      <c r="Q483" s="29">
        <v>100</v>
      </c>
      <c r="R483" s="29">
        <v>0</v>
      </c>
      <c r="S483" s="29">
        <v>1</v>
      </c>
      <c r="T483" s="29">
        <v>0</v>
      </c>
      <c r="U483" s="29" t="b">
        <v>0</v>
      </c>
      <c r="V483" s="27">
        <v>2000</v>
      </c>
      <c r="W483" s="28">
        <v>694.72</v>
      </c>
      <c r="X483" s="28">
        <v>495.88</v>
      </c>
      <c r="Y483" s="28">
        <v>109.93</v>
      </c>
      <c r="Z483" s="28">
        <v>127.74</v>
      </c>
      <c r="AA483" s="28">
        <v>-5</v>
      </c>
      <c r="AB483" s="29">
        <v>20</v>
      </c>
      <c r="AD483" s="15"/>
      <c r="AE483" s="14"/>
      <c r="AF483" s="15"/>
      <c r="AG483" s="14"/>
      <c r="AH483" s="15"/>
      <c r="AI483" s="14"/>
      <c r="AJ483" s="15"/>
      <c r="AK483" s="14"/>
    </row>
    <row r="484" spans="1:37" x14ac:dyDescent="0.25">
      <c r="A484" s="24">
        <v>161</v>
      </c>
      <c r="B484" s="25" t="s">
        <v>21</v>
      </c>
      <c r="C484" s="25" t="s">
        <v>22</v>
      </c>
      <c r="D484" s="25" t="s">
        <v>23</v>
      </c>
      <c r="E484" s="25" t="s">
        <v>59</v>
      </c>
      <c r="F484" s="25" t="s">
        <v>25</v>
      </c>
      <c r="G484" s="26" t="b">
        <v>0</v>
      </c>
      <c r="H484" s="26" t="b">
        <v>0</v>
      </c>
      <c r="I484" s="26" t="b">
        <v>0</v>
      </c>
      <c r="J484" s="26" t="b">
        <v>0</v>
      </c>
      <c r="K484" s="26" t="b">
        <v>0</v>
      </c>
      <c r="L484" s="26">
        <v>150</v>
      </c>
      <c r="M484" s="26">
        <v>2</v>
      </c>
      <c r="N484" s="26">
        <v>0</v>
      </c>
      <c r="O484" s="26">
        <v>1</v>
      </c>
      <c r="P484" s="26">
        <v>0</v>
      </c>
      <c r="Q484" s="26">
        <v>100</v>
      </c>
      <c r="R484" s="26">
        <v>0</v>
      </c>
      <c r="S484" s="26">
        <v>1</v>
      </c>
      <c r="T484" s="26">
        <v>0</v>
      </c>
      <c r="U484" s="26" t="b">
        <v>0</v>
      </c>
      <c r="V484" s="24">
        <v>2000</v>
      </c>
      <c r="W484" s="25">
        <v>431.93</v>
      </c>
      <c r="X484" s="25">
        <v>446.02</v>
      </c>
      <c r="Y484" s="25">
        <v>116.31</v>
      </c>
      <c r="Z484" s="25">
        <v>133.13999999999999</v>
      </c>
      <c r="AA484" s="25">
        <v>-5</v>
      </c>
      <c r="AB484" s="26">
        <v>15</v>
      </c>
      <c r="AD484" s="15"/>
      <c r="AE484" s="14"/>
      <c r="AF484" s="15"/>
      <c r="AG484" s="14"/>
      <c r="AH484" s="15"/>
      <c r="AI484" s="14"/>
      <c r="AJ484" s="15"/>
      <c r="AK484" s="14"/>
    </row>
    <row r="485" spans="1:37" x14ac:dyDescent="0.25">
      <c r="A485" s="24">
        <v>162</v>
      </c>
      <c r="B485" s="25" t="s">
        <v>21</v>
      </c>
      <c r="C485" s="25" t="s">
        <v>22</v>
      </c>
      <c r="D485" s="25" t="s">
        <v>23</v>
      </c>
      <c r="E485" s="25" t="s">
        <v>59</v>
      </c>
      <c r="F485" s="25" t="s">
        <v>25</v>
      </c>
      <c r="G485" s="26" t="b">
        <v>0</v>
      </c>
      <c r="H485" s="26" t="b">
        <v>0</v>
      </c>
      <c r="I485" s="26" t="b">
        <v>0</v>
      </c>
      <c r="J485" s="26" t="b">
        <v>0</v>
      </c>
      <c r="K485" s="26" t="b">
        <v>0</v>
      </c>
      <c r="L485" s="26">
        <v>150</v>
      </c>
      <c r="M485" s="26">
        <v>2</v>
      </c>
      <c r="N485" s="26">
        <v>0</v>
      </c>
      <c r="O485" s="26">
        <v>1</v>
      </c>
      <c r="P485" s="26">
        <v>0</v>
      </c>
      <c r="Q485" s="26">
        <v>100</v>
      </c>
      <c r="R485" s="26">
        <v>0</v>
      </c>
      <c r="S485" s="26">
        <v>1</v>
      </c>
      <c r="T485" s="26">
        <v>0</v>
      </c>
      <c r="U485" s="26" t="b">
        <v>0</v>
      </c>
      <c r="V485" s="24">
        <v>2000</v>
      </c>
      <c r="W485" s="25">
        <v>408.25</v>
      </c>
      <c r="X485" s="25">
        <v>451.17</v>
      </c>
      <c r="Y485" s="25">
        <v>116.4</v>
      </c>
      <c r="Z485" s="25">
        <v>133.63999999999999</v>
      </c>
      <c r="AA485" s="25">
        <v>-5</v>
      </c>
      <c r="AB485" s="26">
        <v>15</v>
      </c>
      <c r="AD485" s="15"/>
      <c r="AE485" s="14"/>
      <c r="AF485" s="15"/>
      <c r="AG485" s="14"/>
      <c r="AH485" s="15"/>
      <c r="AI485" s="14"/>
      <c r="AJ485" s="15"/>
      <c r="AK485" s="14"/>
    </row>
    <row r="486" spans="1:37" x14ac:dyDescent="0.25">
      <c r="A486" s="24">
        <v>163</v>
      </c>
      <c r="B486" s="25" t="s">
        <v>21</v>
      </c>
      <c r="C486" s="25" t="s">
        <v>22</v>
      </c>
      <c r="D486" s="25" t="s">
        <v>23</v>
      </c>
      <c r="E486" s="25" t="s">
        <v>59</v>
      </c>
      <c r="F486" s="25" t="s">
        <v>25</v>
      </c>
      <c r="G486" s="26" t="b">
        <v>0</v>
      </c>
      <c r="H486" s="26" t="b">
        <v>0</v>
      </c>
      <c r="I486" s="26" t="b">
        <v>0</v>
      </c>
      <c r="J486" s="26" t="b">
        <v>0</v>
      </c>
      <c r="K486" s="26" t="b">
        <v>0</v>
      </c>
      <c r="L486" s="26">
        <v>150</v>
      </c>
      <c r="M486" s="26">
        <v>2</v>
      </c>
      <c r="N486" s="26">
        <v>0</v>
      </c>
      <c r="O486" s="26">
        <v>1</v>
      </c>
      <c r="P486" s="26">
        <v>0</v>
      </c>
      <c r="Q486" s="26">
        <v>100</v>
      </c>
      <c r="R486" s="26">
        <v>0</v>
      </c>
      <c r="S486" s="26">
        <v>1</v>
      </c>
      <c r="T486" s="26">
        <v>0</v>
      </c>
      <c r="U486" s="26" t="b">
        <v>0</v>
      </c>
      <c r="V486" s="24">
        <v>2000</v>
      </c>
      <c r="W486" s="25">
        <v>387</v>
      </c>
      <c r="X486" s="25">
        <v>409.4</v>
      </c>
      <c r="Y486" s="25">
        <v>117.82</v>
      </c>
      <c r="Z486" s="25">
        <v>134.91</v>
      </c>
      <c r="AA486" s="25">
        <v>-5</v>
      </c>
      <c r="AB486" s="26">
        <v>15</v>
      </c>
      <c r="AD486" s="15"/>
      <c r="AE486" s="14"/>
      <c r="AF486" s="15"/>
      <c r="AG486" s="14"/>
      <c r="AH486" s="15"/>
      <c r="AI486" s="14"/>
      <c r="AJ486" s="15"/>
      <c r="AK486" s="14"/>
    </row>
    <row r="487" spans="1:37" x14ac:dyDescent="0.25">
      <c r="A487" s="24">
        <v>164</v>
      </c>
      <c r="B487" s="25" t="s">
        <v>21</v>
      </c>
      <c r="C487" s="25" t="s">
        <v>22</v>
      </c>
      <c r="D487" s="25" t="s">
        <v>23</v>
      </c>
      <c r="E487" s="25" t="s">
        <v>59</v>
      </c>
      <c r="F487" s="25" t="s">
        <v>25</v>
      </c>
      <c r="G487" s="26" t="b">
        <v>0</v>
      </c>
      <c r="H487" s="26" t="b">
        <v>0</v>
      </c>
      <c r="I487" s="26" t="b">
        <v>0</v>
      </c>
      <c r="J487" s="26" t="b">
        <v>0</v>
      </c>
      <c r="K487" s="26" t="b">
        <v>0</v>
      </c>
      <c r="L487" s="26">
        <v>150</v>
      </c>
      <c r="M487" s="26">
        <v>2</v>
      </c>
      <c r="N487" s="26">
        <v>0</v>
      </c>
      <c r="O487" s="26">
        <v>1</v>
      </c>
      <c r="P487" s="26">
        <v>0</v>
      </c>
      <c r="Q487" s="26">
        <v>100</v>
      </c>
      <c r="R487" s="26">
        <v>0</v>
      </c>
      <c r="S487" s="26">
        <v>1</v>
      </c>
      <c r="T487" s="26">
        <v>0</v>
      </c>
      <c r="U487" s="26" t="b">
        <v>0</v>
      </c>
      <c r="V487" s="24">
        <v>2000</v>
      </c>
      <c r="W487" s="25">
        <v>382.99</v>
      </c>
      <c r="X487" s="25">
        <v>387.43</v>
      </c>
      <c r="Y487" s="25">
        <v>118.08</v>
      </c>
      <c r="Z487" s="25">
        <v>136.26</v>
      </c>
      <c r="AA487" s="25">
        <v>-5</v>
      </c>
      <c r="AB487" s="26">
        <v>15</v>
      </c>
      <c r="AD487" s="15"/>
      <c r="AE487" s="14"/>
      <c r="AF487" s="15"/>
      <c r="AG487" s="14"/>
      <c r="AH487" s="15"/>
      <c r="AI487" s="14"/>
      <c r="AJ487" s="15"/>
      <c r="AK487" s="14"/>
    </row>
    <row r="488" spans="1:37" x14ac:dyDescent="0.25">
      <c r="A488" s="24">
        <v>165</v>
      </c>
      <c r="B488" s="25" t="s">
        <v>21</v>
      </c>
      <c r="C488" s="25" t="s">
        <v>22</v>
      </c>
      <c r="D488" s="25" t="s">
        <v>23</v>
      </c>
      <c r="E488" s="25" t="s">
        <v>59</v>
      </c>
      <c r="F488" s="25" t="s">
        <v>25</v>
      </c>
      <c r="G488" s="26" t="b">
        <v>0</v>
      </c>
      <c r="H488" s="26" t="b">
        <v>0</v>
      </c>
      <c r="I488" s="26" t="b">
        <v>0</v>
      </c>
      <c r="J488" s="26" t="b">
        <v>0</v>
      </c>
      <c r="K488" s="26" t="b">
        <v>0</v>
      </c>
      <c r="L488" s="26">
        <v>150</v>
      </c>
      <c r="M488" s="26">
        <v>2</v>
      </c>
      <c r="N488" s="26">
        <v>0</v>
      </c>
      <c r="O488" s="26">
        <v>1</v>
      </c>
      <c r="P488" s="26">
        <v>0</v>
      </c>
      <c r="Q488" s="26">
        <v>100</v>
      </c>
      <c r="R488" s="26">
        <v>0</v>
      </c>
      <c r="S488" s="26">
        <v>1</v>
      </c>
      <c r="T488" s="26">
        <v>0</v>
      </c>
      <c r="U488" s="26" t="b">
        <v>0</v>
      </c>
      <c r="V488" s="24">
        <v>2000</v>
      </c>
      <c r="W488" s="25">
        <v>373.29</v>
      </c>
      <c r="X488" s="25">
        <v>397.51</v>
      </c>
      <c r="Y488" s="25">
        <v>117.98</v>
      </c>
      <c r="Z488" s="25">
        <v>135.84</v>
      </c>
      <c r="AA488" s="25">
        <v>-5</v>
      </c>
      <c r="AB488" s="26">
        <v>15</v>
      </c>
      <c r="AD488" s="15"/>
      <c r="AE488" s="14"/>
      <c r="AF488" s="15"/>
      <c r="AG488" s="14"/>
      <c r="AH488" s="15"/>
      <c r="AI488" s="14"/>
      <c r="AJ488" s="15"/>
      <c r="AK488" s="14"/>
    </row>
    <row r="489" spans="1:37" x14ac:dyDescent="0.25">
      <c r="A489" s="24">
        <v>166</v>
      </c>
      <c r="B489" s="25" t="s">
        <v>21</v>
      </c>
      <c r="C489" s="25" t="s">
        <v>22</v>
      </c>
      <c r="D489" s="25" t="s">
        <v>23</v>
      </c>
      <c r="E489" s="25" t="s">
        <v>59</v>
      </c>
      <c r="F489" s="25" t="s">
        <v>25</v>
      </c>
      <c r="G489" s="26" t="b">
        <v>0</v>
      </c>
      <c r="H489" s="26" t="b">
        <v>0</v>
      </c>
      <c r="I489" s="26" t="b">
        <v>0</v>
      </c>
      <c r="J489" s="26" t="b">
        <v>0</v>
      </c>
      <c r="K489" s="26" t="b">
        <v>0</v>
      </c>
      <c r="L489" s="26">
        <v>150</v>
      </c>
      <c r="M489" s="26">
        <v>2</v>
      </c>
      <c r="N489" s="26">
        <v>0</v>
      </c>
      <c r="O489" s="26">
        <v>1</v>
      </c>
      <c r="P489" s="26">
        <v>0</v>
      </c>
      <c r="Q489" s="26">
        <v>100</v>
      </c>
      <c r="R489" s="26">
        <v>0</v>
      </c>
      <c r="S489" s="26">
        <v>1</v>
      </c>
      <c r="T489" s="26">
        <v>0</v>
      </c>
      <c r="U489" s="26" t="b">
        <v>0</v>
      </c>
      <c r="V489" s="24">
        <v>2000</v>
      </c>
      <c r="W489" s="25">
        <v>465.62</v>
      </c>
      <c r="X489" s="25">
        <v>409.98</v>
      </c>
      <c r="Y489" s="25">
        <v>117.34</v>
      </c>
      <c r="Z489" s="25">
        <v>133.51</v>
      </c>
      <c r="AA489" s="25">
        <v>-5</v>
      </c>
      <c r="AB489" s="26">
        <v>15</v>
      </c>
      <c r="AD489" s="15"/>
      <c r="AE489" s="14"/>
      <c r="AF489" s="15"/>
      <c r="AG489" s="14"/>
      <c r="AH489" s="15"/>
      <c r="AI489" s="14"/>
      <c r="AJ489" s="15"/>
      <c r="AK489" s="14"/>
    </row>
    <row r="490" spans="1:37" x14ac:dyDescent="0.25">
      <c r="A490" s="24">
        <v>167</v>
      </c>
      <c r="B490" s="25" t="s">
        <v>21</v>
      </c>
      <c r="C490" s="25" t="s">
        <v>22</v>
      </c>
      <c r="D490" s="25" t="s">
        <v>23</v>
      </c>
      <c r="E490" s="25" t="s">
        <v>59</v>
      </c>
      <c r="F490" s="25" t="s">
        <v>25</v>
      </c>
      <c r="G490" s="26" t="b">
        <v>0</v>
      </c>
      <c r="H490" s="26" t="b">
        <v>0</v>
      </c>
      <c r="I490" s="26" t="b">
        <v>0</v>
      </c>
      <c r="J490" s="26" t="b">
        <v>0</v>
      </c>
      <c r="K490" s="26" t="b">
        <v>0</v>
      </c>
      <c r="L490" s="26">
        <v>150</v>
      </c>
      <c r="M490" s="26">
        <v>2</v>
      </c>
      <c r="N490" s="26">
        <v>0</v>
      </c>
      <c r="O490" s="26">
        <v>1</v>
      </c>
      <c r="P490" s="26">
        <v>0</v>
      </c>
      <c r="Q490" s="26">
        <v>100</v>
      </c>
      <c r="R490" s="26">
        <v>0</v>
      </c>
      <c r="S490" s="26">
        <v>1</v>
      </c>
      <c r="T490" s="26">
        <v>0</v>
      </c>
      <c r="U490" s="26" t="b">
        <v>0</v>
      </c>
      <c r="V490" s="24">
        <v>2000</v>
      </c>
      <c r="W490" s="25">
        <v>415.71</v>
      </c>
      <c r="X490" s="25">
        <v>409.51</v>
      </c>
      <c r="Y490" s="25">
        <v>117.51</v>
      </c>
      <c r="Z490" s="25">
        <v>134.77000000000001</v>
      </c>
      <c r="AA490" s="25">
        <v>-5</v>
      </c>
      <c r="AB490" s="26">
        <v>15</v>
      </c>
      <c r="AD490" s="15"/>
      <c r="AE490" s="14"/>
      <c r="AF490" s="15"/>
      <c r="AG490" s="14"/>
      <c r="AH490" s="15"/>
      <c r="AI490" s="14"/>
      <c r="AJ490" s="15"/>
      <c r="AK490" s="14"/>
    </row>
    <row r="491" spans="1:37" x14ac:dyDescent="0.25">
      <c r="A491" s="24">
        <v>168</v>
      </c>
      <c r="B491" s="25" t="s">
        <v>21</v>
      </c>
      <c r="C491" s="25" t="s">
        <v>22</v>
      </c>
      <c r="D491" s="25" t="s">
        <v>23</v>
      </c>
      <c r="E491" s="25" t="s">
        <v>59</v>
      </c>
      <c r="F491" s="25" t="s">
        <v>25</v>
      </c>
      <c r="G491" s="26" t="b">
        <v>0</v>
      </c>
      <c r="H491" s="26" t="b">
        <v>0</v>
      </c>
      <c r="I491" s="26" t="b">
        <v>0</v>
      </c>
      <c r="J491" s="26" t="b">
        <v>0</v>
      </c>
      <c r="K491" s="26" t="b">
        <v>0</v>
      </c>
      <c r="L491" s="26">
        <v>150</v>
      </c>
      <c r="M491" s="26">
        <v>2</v>
      </c>
      <c r="N491" s="26">
        <v>0</v>
      </c>
      <c r="O491" s="26">
        <v>1</v>
      </c>
      <c r="P491" s="26">
        <v>0</v>
      </c>
      <c r="Q491" s="26">
        <v>100</v>
      </c>
      <c r="R491" s="26">
        <v>0</v>
      </c>
      <c r="S491" s="26">
        <v>1</v>
      </c>
      <c r="T491" s="26">
        <v>0</v>
      </c>
      <c r="U491" s="26" t="b">
        <v>0</v>
      </c>
      <c r="V491" s="24">
        <v>2000</v>
      </c>
      <c r="W491" s="25">
        <v>381.2</v>
      </c>
      <c r="X491" s="25">
        <v>434.37</v>
      </c>
      <c r="Y491" s="25">
        <v>116.73</v>
      </c>
      <c r="Z491" s="25">
        <v>134.81</v>
      </c>
      <c r="AA491" s="25">
        <v>-5</v>
      </c>
      <c r="AB491" s="26">
        <v>15</v>
      </c>
      <c r="AD491" s="15"/>
      <c r="AE491" s="14"/>
      <c r="AF491" s="15"/>
      <c r="AG491" s="14"/>
      <c r="AH491" s="15"/>
      <c r="AI491" s="14"/>
      <c r="AJ491" s="15"/>
      <c r="AK491" s="14"/>
    </row>
    <row r="492" spans="1:37" x14ac:dyDescent="0.25">
      <c r="A492" s="24">
        <v>169</v>
      </c>
      <c r="B492" s="25" t="s">
        <v>21</v>
      </c>
      <c r="C492" s="25" t="s">
        <v>22</v>
      </c>
      <c r="D492" s="25" t="s">
        <v>23</v>
      </c>
      <c r="E492" s="25" t="s">
        <v>59</v>
      </c>
      <c r="F492" s="25" t="s">
        <v>25</v>
      </c>
      <c r="G492" s="26" t="b">
        <v>0</v>
      </c>
      <c r="H492" s="26" t="b">
        <v>0</v>
      </c>
      <c r="I492" s="26" t="b">
        <v>0</v>
      </c>
      <c r="J492" s="26" t="b">
        <v>0</v>
      </c>
      <c r="K492" s="26" t="b">
        <v>0</v>
      </c>
      <c r="L492" s="26">
        <v>150</v>
      </c>
      <c r="M492" s="26">
        <v>2</v>
      </c>
      <c r="N492" s="26">
        <v>0</v>
      </c>
      <c r="O492" s="26">
        <v>1</v>
      </c>
      <c r="P492" s="26">
        <v>0</v>
      </c>
      <c r="Q492" s="26">
        <v>100</v>
      </c>
      <c r="R492" s="26">
        <v>0</v>
      </c>
      <c r="S492" s="26">
        <v>1</v>
      </c>
      <c r="T492" s="26">
        <v>0</v>
      </c>
      <c r="U492" s="26" t="b">
        <v>0</v>
      </c>
      <c r="V492" s="24">
        <v>2000</v>
      </c>
      <c r="W492" s="25">
        <v>421.73</v>
      </c>
      <c r="X492" s="25">
        <v>426.59</v>
      </c>
      <c r="Y492" s="25">
        <v>116.92</v>
      </c>
      <c r="Z492" s="25">
        <v>133.93</v>
      </c>
      <c r="AA492" s="25">
        <v>-5</v>
      </c>
      <c r="AB492" s="26">
        <v>15</v>
      </c>
      <c r="AD492" s="15"/>
      <c r="AE492" s="14"/>
      <c r="AF492" s="15"/>
      <c r="AG492" s="14"/>
      <c r="AH492" s="15"/>
      <c r="AI492" s="14"/>
      <c r="AJ492" s="15"/>
      <c r="AK492" s="14"/>
    </row>
    <row r="493" spans="1:37" x14ac:dyDescent="0.25">
      <c r="A493" s="24">
        <v>170</v>
      </c>
      <c r="B493" s="25" t="s">
        <v>21</v>
      </c>
      <c r="C493" s="25" t="s">
        <v>22</v>
      </c>
      <c r="D493" s="25" t="s">
        <v>23</v>
      </c>
      <c r="E493" s="25" t="s">
        <v>59</v>
      </c>
      <c r="F493" s="25" t="s">
        <v>25</v>
      </c>
      <c r="G493" s="26" t="b">
        <v>0</v>
      </c>
      <c r="H493" s="26" t="b">
        <v>0</v>
      </c>
      <c r="I493" s="26" t="b">
        <v>0</v>
      </c>
      <c r="J493" s="26" t="b">
        <v>0</v>
      </c>
      <c r="K493" s="26" t="b">
        <v>0</v>
      </c>
      <c r="L493" s="26">
        <v>150</v>
      </c>
      <c r="M493" s="26">
        <v>2</v>
      </c>
      <c r="N493" s="26">
        <v>0</v>
      </c>
      <c r="O493" s="26">
        <v>1</v>
      </c>
      <c r="P493" s="26">
        <v>0</v>
      </c>
      <c r="Q493" s="26">
        <v>100</v>
      </c>
      <c r="R493" s="26">
        <v>0</v>
      </c>
      <c r="S493" s="26">
        <v>1</v>
      </c>
      <c r="T493" s="26">
        <v>0</v>
      </c>
      <c r="U493" s="26" t="b">
        <v>0</v>
      </c>
      <c r="V493" s="24">
        <v>2000</v>
      </c>
      <c r="W493" s="25">
        <v>418.73</v>
      </c>
      <c r="X493" s="25">
        <v>402.78</v>
      </c>
      <c r="Y493" s="25">
        <v>117.72</v>
      </c>
      <c r="Z493" s="25">
        <v>134.69999999999999</v>
      </c>
      <c r="AA493" s="25">
        <v>-5</v>
      </c>
      <c r="AB493" s="26">
        <v>15</v>
      </c>
      <c r="AD493" s="15"/>
      <c r="AE493" s="14"/>
      <c r="AF493" s="15"/>
      <c r="AG493" s="14"/>
      <c r="AH493" s="15"/>
      <c r="AI493" s="14"/>
      <c r="AJ493" s="15"/>
      <c r="AK493" s="14"/>
    </row>
    <row r="494" spans="1:37" x14ac:dyDescent="0.25">
      <c r="A494" s="27">
        <v>171</v>
      </c>
      <c r="B494" s="28" t="s">
        <v>21</v>
      </c>
      <c r="C494" s="28" t="s">
        <v>22</v>
      </c>
      <c r="D494" s="28" t="s">
        <v>23</v>
      </c>
      <c r="E494" s="28" t="s">
        <v>60</v>
      </c>
      <c r="F494" s="28" t="s">
        <v>25</v>
      </c>
      <c r="G494" s="29" t="b">
        <v>0</v>
      </c>
      <c r="H494" s="29" t="b">
        <v>0</v>
      </c>
      <c r="I494" s="29" t="b">
        <v>0</v>
      </c>
      <c r="J494" s="29" t="b">
        <v>0</v>
      </c>
      <c r="K494" s="29" t="b">
        <v>0</v>
      </c>
      <c r="L494" s="29">
        <v>150</v>
      </c>
      <c r="M494" s="29">
        <v>2</v>
      </c>
      <c r="N494" s="29">
        <v>0</v>
      </c>
      <c r="O494" s="29">
        <v>1</v>
      </c>
      <c r="P494" s="29">
        <v>0</v>
      </c>
      <c r="Q494" s="29">
        <v>100</v>
      </c>
      <c r="R494" s="29">
        <v>0</v>
      </c>
      <c r="S494" s="29">
        <v>1</v>
      </c>
      <c r="T494" s="29">
        <v>0</v>
      </c>
      <c r="U494" s="29" t="b">
        <v>0</v>
      </c>
      <c r="V494" s="27">
        <v>2000</v>
      </c>
      <c r="W494" s="28">
        <v>390.77</v>
      </c>
      <c r="X494" s="28">
        <v>461.08</v>
      </c>
      <c r="Y494" s="28">
        <v>121.87</v>
      </c>
      <c r="Z494" s="28">
        <v>131.07</v>
      </c>
      <c r="AA494" s="28">
        <v>-5</v>
      </c>
      <c r="AB494" s="29">
        <v>10</v>
      </c>
      <c r="AD494" s="15"/>
      <c r="AE494" s="14"/>
      <c r="AF494" s="15"/>
      <c r="AG494" s="14"/>
      <c r="AH494" s="15"/>
      <c r="AI494" s="14"/>
      <c r="AJ494" s="15"/>
      <c r="AK494" s="14"/>
    </row>
    <row r="495" spans="1:37" x14ac:dyDescent="0.25">
      <c r="A495" s="27">
        <v>172</v>
      </c>
      <c r="B495" s="28" t="s">
        <v>21</v>
      </c>
      <c r="C495" s="28" t="s">
        <v>22</v>
      </c>
      <c r="D495" s="28" t="s">
        <v>23</v>
      </c>
      <c r="E495" s="28" t="s">
        <v>60</v>
      </c>
      <c r="F495" s="28" t="s">
        <v>25</v>
      </c>
      <c r="G495" s="29" t="b">
        <v>0</v>
      </c>
      <c r="H495" s="29" t="b">
        <v>0</v>
      </c>
      <c r="I495" s="29" t="b">
        <v>0</v>
      </c>
      <c r="J495" s="29" t="b">
        <v>0</v>
      </c>
      <c r="K495" s="29" t="b">
        <v>0</v>
      </c>
      <c r="L495" s="29">
        <v>150</v>
      </c>
      <c r="M495" s="29">
        <v>2</v>
      </c>
      <c r="N495" s="29">
        <v>0</v>
      </c>
      <c r="O495" s="29">
        <v>1</v>
      </c>
      <c r="P495" s="29">
        <v>0</v>
      </c>
      <c r="Q495" s="29">
        <v>100</v>
      </c>
      <c r="R495" s="29">
        <v>0</v>
      </c>
      <c r="S495" s="29">
        <v>1</v>
      </c>
      <c r="T495" s="29">
        <v>0</v>
      </c>
      <c r="U495" s="29" t="b">
        <v>0</v>
      </c>
      <c r="V495" s="27">
        <v>2000</v>
      </c>
      <c r="W495" s="28">
        <v>317.33999999999997</v>
      </c>
      <c r="X495" s="28">
        <v>426.02</v>
      </c>
      <c r="Y495" s="28">
        <v>122.04</v>
      </c>
      <c r="Z495" s="28">
        <v>135.05000000000001</v>
      </c>
      <c r="AA495" s="28">
        <v>-5</v>
      </c>
      <c r="AB495" s="29">
        <v>10</v>
      </c>
      <c r="AD495" s="15"/>
      <c r="AE495" s="14"/>
      <c r="AF495" s="15"/>
      <c r="AG495" s="14"/>
      <c r="AH495" s="15"/>
      <c r="AI495" s="14"/>
      <c r="AJ495" s="15"/>
      <c r="AK495" s="14"/>
    </row>
    <row r="496" spans="1:37" x14ac:dyDescent="0.25">
      <c r="A496" s="27">
        <v>173</v>
      </c>
      <c r="B496" s="28" t="s">
        <v>21</v>
      </c>
      <c r="C496" s="28" t="s">
        <v>22</v>
      </c>
      <c r="D496" s="28" t="s">
        <v>23</v>
      </c>
      <c r="E496" s="28" t="s">
        <v>60</v>
      </c>
      <c r="F496" s="28" t="s">
        <v>25</v>
      </c>
      <c r="G496" s="29" t="b">
        <v>0</v>
      </c>
      <c r="H496" s="29" t="b">
        <v>0</v>
      </c>
      <c r="I496" s="29" t="b">
        <v>0</v>
      </c>
      <c r="J496" s="29" t="b">
        <v>0</v>
      </c>
      <c r="K496" s="29" t="b">
        <v>0</v>
      </c>
      <c r="L496" s="29">
        <v>150</v>
      </c>
      <c r="M496" s="29">
        <v>2</v>
      </c>
      <c r="N496" s="29">
        <v>0</v>
      </c>
      <c r="O496" s="29">
        <v>1</v>
      </c>
      <c r="P496" s="29">
        <v>0</v>
      </c>
      <c r="Q496" s="29">
        <v>100</v>
      </c>
      <c r="R496" s="29">
        <v>0</v>
      </c>
      <c r="S496" s="29">
        <v>1</v>
      </c>
      <c r="T496" s="29">
        <v>0</v>
      </c>
      <c r="U496" s="29" t="b">
        <v>0</v>
      </c>
      <c r="V496" s="27">
        <v>2000</v>
      </c>
      <c r="W496" s="28">
        <v>328.44</v>
      </c>
      <c r="X496" s="28">
        <v>472.31</v>
      </c>
      <c r="Y496" s="28">
        <v>121.29</v>
      </c>
      <c r="Z496" s="28">
        <v>132.68</v>
      </c>
      <c r="AA496" s="28">
        <v>-5</v>
      </c>
      <c r="AB496" s="29">
        <v>10</v>
      </c>
      <c r="AD496" s="15"/>
      <c r="AE496" s="14"/>
      <c r="AF496" s="15"/>
      <c r="AG496" s="14"/>
      <c r="AH496" s="15"/>
      <c r="AI496" s="14"/>
      <c r="AJ496" s="15"/>
      <c r="AK496" s="14"/>
    </row>
    <row r="497" spans="1:37" x14ac:dyDescent="0.25">
      <c r="A497" s="27">
        <v>174</v>
      </c>
      <c r="B497" s="28" t="s">
        <v>21</v>
      </c>
      <c r="C497" s="28" t="s">
        <v>22</v>
      </c>
      <c r="D497" s="28" t="s">
        <v>23</v>
      </c>
      <c r="E497" s="28" t="s">
        <v>60</v>
      </c>
      <c r="F497" s="28" t="s">
        <v>25</v>
      </c>
      <c r="G497" s="29" t="b">
        <v>0</v>
      </c>
      <c r="H497" s="29" t="b">
        <v>0</v>
      </c>
      <c r="I497" s="29" t="b">
        <v>0</v>
      </c>
      <c r="J497" s="29" t="b">
        <v>0</v>
      </c>
      <c r="K497" s="29" t="b">
        <v>0</v>
      </c>
      <c r="L497" s="29">
        <v>150</v>
      </c>
      <c r="M497" s="29">
        <v>2</v>
      </c>
      <c r="N497" s="29">
        <v>0</v>
      </c>
      <c r="O497" s="29">
        <v>1</v>
      </c>
      <c r="P497" s="29">
        <v>0</v>
      </c>
      <c r="Q497" s="29">
        <v>100</v>
      </c>
      <c r="R497" s="29">
        <v>0</v>
      </c>
      <c r="S497" s="29">
        <v>1</v>
      </c>
      <c r="T497" s="29">
        <v>0</v>
      </c>
      <c r="U497" s="29" t="b">
        <v>0</v>
      </c>
      <c r="V497" s="27">
        <v>2000</v>
      </c>
      <c r="W497" s="28">
        <v>307.22000000000003</v>
      </c>
      <c r="X497" s="28">
        <v>422.68</v>
      </c>
      <c r="Y497" s="28">
        <v>122.27</v>
      </c>
      <c r="Z497" s="28">
        <v>135.22999999999999</v>
      </c>
      <c r="AA497" s="28">
        <v>-5</v>
      </c>
      <c r="AB497" s="29">
        <v>10</v>
      </c>
      <c r="AD497" s="15"/>
      <c r="AE497" s="14"/>
      <c r="AF497" s="15"/>
      <c r="AG497" s="14"/>
      <c r="AH497" s="15"/>
      <c r="AI497" s="14"/>
      <c r="AJ497" s="15"/>
      <c r="AK497" s="14"/>
    </row>
    <row r="498" spans="1:37" x14ac:dyDescent="0.25">
      <c r="A498" s="27">
        <v>175</v>
      </c>
      <c r="B498" s="28" t="s">
        <v>21</v>
      </c>
      <c r="C498" s="28" t="s">
        <v>22</v>
      </c>
      <c r="D498" s="28" t="s">
        <v>23</v>
      </c>
      <c r="E498" s="28" t="s">
        <v>60</v>
      </c>
      <c r="F498" s="28" t="s">
        <v>25</v>
      </c>
      <c r="G498" s="29" t="b">
        <v>0</v>
      </c>
      <c r="H498" s="29" t="b">
        <v>0</v>
      </c>
      <c r="I498" s="29" t="b">
        <v>0</v>
      </c>
      <c r="J498" s="29" t="b">
        <v>0</v>
      </c>
      <c r="K498" s="29" t="b">
        <v>0</v>
      </c>
      <c r="L498" s="29">
        <v>150</v>
      </c>
      <c r="M498" s="29">
        <v>2</v>
      </c>
      <c r="N498" s="29">
        <v>0</v>
      </c>
      <c r="O498" s="29">
        <v>1</v>
      </c>
      <c r="P498" s="29">
        <v>0</v>
      </c>
      <c r="Q498" s="29">
        <v>100</v>
      </c>
      <c r="R498" s="29">
        <v>0</v>
      </c>
      <c r="S498" s="29">
        <v>1</v>
      </c>
      <c r="T498" s="29">
        <v>0</v>
      </c>
      <c r="U498" s="29" t="b">
        <v>0</v>
      </c>
      <c r="V498" s="27">
        <v>2000</v>
      </c>
      <c r="W498" s="28">
        <v>314.98</v>
      </c>
      <c r="X498" s="28">
        <v>431.52</v>
      </c>
      <c r="Y498" s="28">
        <v>121.86</v>
      </c>
      <c r="Z498" s="28">
        <v>135.1</v>
      </c>
      <c r="AA498" s="28">
        <v>-5</v>
      </c>
      <c r="AB498" s="29">
        <v>10</v>
      </c>
      <c r="AD498" s="15"/>
      <c r="AE498" s="14"/>
      <c r="AF498" s="15"/>
      <c r="AG498" s="14"/>
      <c r="AH498" s="15"/>
      <c r="AI498" s="14"/>
      <c r="AJ498" s="15"/>
      <c r="AK498" s="14"/>
    </row>
    <row r="499" spans="1:37" x14ac:dyDescent="0.25">
      <c r="A499" s="27">
        <v>176</v>
      </c>
      <c r="B499" s="28" t="s">
        <v>21</v>
      </c>
      <c r="C499" s="28" t="s">
        <v>22</v>
      </c>
      <c r="D499" s="28" t="s">
        <v>23</v>
      </c>
      <c r="E499" s="28" t="s">
        <v>60</v>
      </c>
      <c r="F499" s="28" t="s">
        <v>25</v>
      </c>
      <c r="G499" s="29" t="b">
        <v>0</v>
      </c>
      <c r="H499" s="29" t="b">
        <v>0</v>
      </c>
      <c r="I499" s="29" t="b">
        <v>0</v>
      </c>
      <c r="J499" s="29" t="b">
        <v>0</v>
      </c>
      <c r="K499" s="29" t="b">
        <v>0</v>
      </c>
      <c r="L499" s="29">
        <v>150</v>
      </c>
      <c r="M499" s="29">
        <v>2</v>
      </c>
      <c r="N499" s="29">
        <v>0</v>
      </c>
      <c r="O499" s="29">
        <v>1</v>
      </c>
      <c r="P499" s="29">
        <v>0</v>
      </c>
      <c r="Q499" s="29">
        <v>100</v>
      </c>
      <c r="R499" s="29">
        <v>0</v>
      </c>
      <c r="S499" s="29">
        <v>1</v>
      </c>
      <c r="T499" s="29">
        <v>0</v>
      </c>
      <c r="U499" s="29" t="b">
        <v>0</v>
      </c>
      <c r="V499" s="27">
        <v>2000</v>
      </c>
      <c r="W499" s="28">
        <v>362.43</v>
      </c>
      <c r="X499" s="28">
        <v>484.53</v>
      </c>
      <c r="Y499" s="28">
        <v>119.92</v>
      </c>
      <c r="Z499" s="28">
        <v>132.62</v>
      </c>
      <c r="AA499" s="28">
        <v>-5</v>
      </c>
      <c r="AB499" s="29">
        <v>10</v>
      </c>
      <c r="AD499" s="15"/>
      <c r="AE499" s="14"/>
      <c r="AF499" s="15"/>
      <c r="AG499" s="14"/>
      <c r="AH499" s="15"/>
      <c r="AI499" s="14"/>
      <c r="AJ499" s="15"/>
      <c r="AK499" s="14"/>
    </row>
    <row r="500" spans="1:37" x14ac:dyDescent="0.25">
      <c r="A500" s="27">
        <v>177</v>
      </c>
      <c r="B500" s="28" t="s">
        <v>21</v>
      </c>
      <c r="C500" s="28" t="s">
        <v>22</v>
      </c>
      <c r="D500" s="28" t="s">
        <v>23</v>
      </c>
      <c r="E500" s="28" t="s">
        <v>60</v>
      </c>
      <c r="F500" s="28" t="s">
        <v>25</v>
      </c>
      <c r="G500" s="29" t="b">
        <v>0</v>
      </c>
      <c r="H500" s="29" t="b">
        <v>0</v>
      </c>
      <c r="I500" s="29" t="b">
        <v>0</v>
      </c>
      <c r="J500" s="29" t="b">
        <v>0</v>
      </c>
      <c r="K500" s="29" t="b">
        <v>0</v>
      </c>
      <c r="L500" s="29">
        <v>150</v>
      </c>
      <c r="M500" s="29">
        <v>2</v>
      </c>
      <c r="N500" s="29">
        <v>0</v>
      </c>
      <c r="O500" s="29">
        <v>1</v>
      </c>
      <c r="P500" s="29">
        <v>0</v>
      </c>
      <c r="Q500" s="29">
        <v>100</v>
      </c>
      <c r="R500" s="29">
        <v>0</v>
      </c>
      <c r="S500" s="29">
        <v>1</v>
      </c>
      <c r="T500" s="29">
        <v>0</v>
      </c>
      <c r="U500" s="29" t="b">
        <v>0</v>
      </c>
      <c r="V500" s="27">
        <v>2000</v>
      </c>
      <c r="W500" s="28">
        <v>298.29000000000002</v>
      </c>
      <c r="X500" s="28">
        <v>427.73</v>
      </c>
      <c r="Y500" s="28">
        <v>122.08</v>
      </c>
      <c r="Z500" s="28">
        <v>135.41999999999999</v>
      </c>
      <c r="AA500" s="28">
        <v>-5</v>
      </c>
      <c r="AB500" s="29">
        <v>10</v>
      </c>
      <c r="AD500" s="15"/>
      <c r="AE500" s="14"/>
      <c r="AF500" s="15"/>
      <c r="AG500" s="14"/>
      <c r="AH500" s="15"/>
      <c r="AI500" s="14"/>
      <c r="AJ500" s="15"/>
      <c r="AK500" s="14"/>
    </row>
    <row r="501" spans="1:37" x14ac:dyDescent="0.25">
      <c r="A501" s="27">
        <v>178</v>
      </c>
      <c r="B501" s="28" t="s">
        <v>21</v>
      </c>
      <c r="C501" s="28" t="s">
        <v>22</v>
      </c>
      <c r="D501" s="28" t="s">
        <v>23</v>
      </c>
      <c r="E501" s="28" t="s">
        <v>60</v>
      </c>
      <c r="F501" s="28" t="s">
        <v>25</v>
      </c>
      <c r="G501" s="29" t="b">
        <v>0</v>
      </c>
      <c r="H501" s="29" t="b">
        <v>0</v>
      </c>
      <c r="I501" s="29" t="b">
        <v>0</v>
      </c>
      <c r="J501" s="29" t="b">
        <v>0</v>
      </c>
      <c r="K501" s="29" t="b">
        <v>0</v>
      </c>
      <c r="L501" s="29">
        <v>150</v>
      </c>
      <c r="M501" s="29">
        <v>2</v>
      </c>
      <c r="N501" s="29">
        <v>0</v>
      </c>
      <c r="O501" s="29">
        <v>1</v>
      </c>
      <c r="P501" s="29">
        <v>0</v>
      </c>
      <c r="Q501" s="29">
        <v>100</v>
      </c>
      <c r="R501" s="29">
        <v>0</v>
      </c>
      <c r="S501" s="29">
        <v>1</v>
      </c>
      <c r="T501" s="29">
        <v>0</v>
      </c>
      <c r="U501" s="29" t="b">
        <v>0</v>
      </c>
      <c r="V501" s="27">
        <v>2000</v>
      </c>
      <c r="W501" s="28">
        <v>301.58999999999997</v>
      </c>
      <c r="X501" s="28">
        <v>419.54</v>
      </c>
      <c r="Y501" s="28">
        <v>122.04</v>
      </c>
      <c r="Z501" s="28">
        <v>135.5</v>
      </c>
      <c r="AA501" s="28">
        <v>-5</v>
      </c>
      <c r="AB501" s="29">
        <v>10</v>
      </c>
      <c r="AD501" s="15"/>
      <c r="AE501" s="14"/>
      <c r="AF501" s="15"/>
      <c r="AG501" s="14"/>
      <c r="AH501" s="15"/>
      <c r="AI501" s="14"/>
      <c r="AJ501" s="15"/>
      <c r="AK501" s="14"/>
    </row>
    <row r="502" spans="1:37" x14ac:dyDescent="0.25">
      <c r="A502" s="27">
        <v>179</v>
      </c>
      <c r="B502" s="28" t="s">
        <v>21</v>
      </c>
      <c r="C502" s="28" t="s">
        <v>22</v>
      </c>
      <c r="D502" s="28" t="s">
        <v>23</v>
      </c>
      <c r="E502" s="28" t="s">
        <v>60</v>
      </c>
      <c r="F502" s="28" t="s">
        <v>25</v>
      </c>
      <c r="G502" s="29" t="b">
        <v>0</v>
      </c>
      <c r="H502" s="29" t="b">
        <v>0</v>
      </c>
      <c r="I502" s="29" t="b">
        <v>0</v>
      </c>
      <c r="J502" s="29" t="b">
        <v>0</v>
      </c>
      <c r="K502" s="29" t="b">
        <v>0</v>
      </c>
      <c r="L502" s="29">
        <v>150</v>
      </c>
      <c r="M502" s="29">
        <v>2</v>
      </c>
      <c r="N502" s="29">
        <v>0</v>
      </c>
      <c r="O502" s="29">
        <v>1</v>
      </c>
      <c r="P502" s="29">
        <v>0</v>
      </c>
      <c r="Q502" s="29">
        <v>100</v>
      </c>
      <c r="R502" s="29">
        <v>0</v>
      </c>
      <c r="S502" s="29">
        <v>1</v>
      </c>
      <c r="T502" s="29">
        <v>0</v>
      </c>
      <c r="U502" s="29" t="b">
        <v>0</v>
      </c>
      <c r="V502" s="27">
        <v>2000</v>
      </c>
      <c r="W502" s="28">
        <v>306.47000000000003</v>
      </c>
      <c r="X502" s="28">
        <v>441.31</v>
      </c>
      <c r="Y502" s="28">
        <v>121.63</v>
      </c>
      <c r="Z502" s="28">
        <v>134.80000000000001</v>
      </c>
      <c r="AA502" s="28">
        <v>-5</v>
      </c>
      <c r="AB502" s="29">
        <v>10</v>
      </c>
      <c r="AD502" s="15"/>
      <c r="AE502" s="14"/>
      <c r="AF502" s="15"/>
      <c r="AG502" s="14"/>
      <c r="AH502" s="15"/>
      <c r="AI502" s="14"/>
      <c r="AJ502" s="15"/>
      <c r="AK502" s="14"/>
    </row>
    <row r="503" spans="1:37" x14ac:dyDescent="0.25">
      <c r="A503" s="27">
        <v>180</v>
      </c>
      <c r="B503" s="28" t="s">
        <v>21</v>
      </c>
      <c r="C503" s="28" t="s">
        <v>22</v>
      </c>
      <c r="D503" s="28" t="s">
        <v>23</v>
      </c>
      <c r="E503" s="28" t="s">
        <v>60</v>
      </c>
      <c r="F503" s="28" t="s">
        <v>25</v>
      </c>
      <c r="G503" s="29" t="b">
        <v>0</v>
      </c>
      <c r="H503" s="29" t="b">
        <v>0</v>
      </c>
      <c r="I503" s="29" t="b">
        <v>0</v>
      </c>
      <c r="J503" s="29" t="b">
        <v>0</v>
      </c>
      <c r="K503" s="29" t="b">
        <v>0</v>
      </c>
      <c r="L503" s="29">
        <v>150</v>
      </c>
      <c r="M503" s="29">
        <v>2</v>
      </c>
      <c r="N503" s="29">
        <v>0</v>
      </c>
      <c r="O503" s="29">
        <v>1</v>
      </c>
      <c r="P503" s="29">
        <v>0</v>
      </c>
      <c r="Q503" s="29">
        <v>100</v>
      </c>
      <c r="R503" s="29">
        <v>0</v>
      </c>
      <c r="S503" s="29">
        <v>1</v>
      </c>
      <c r="T503" s="29">
        <v>0</v>
      </c>
      <c r="U503" s="29" t="b">
        <v>0</v>
      </c>
      <c r="V503" s="27">
        <v>2000</v>
      </c>
      <c r="W503" s="28">
        <v>343.19</v>
      </c>
      <c r="X503" s="28">
        <v>420.44</v>
      </c>
      <c r="Y503" s="28">
        <v>121.88</v>
      </c>
      <c r="Z503" s="28">
        <v>134.9</v>
      </c>
      <c r="AA503" s="28">
        <v>-5</v>
      </c>
      <c r="AB503" s="29">
        <v>10</v>
      </c>
      <c r="AD503" s="15"/>
      <c r="AE503" s="14"/>
      <c r="AF503" s="15"/>
      <c r="AG503" s="14"/>
      <c r="AH503" s="15"/>
      <c r="AI503" s="14"/>
      <c r="AJ503" s="15"/>
      <c r="AK503" s="14"/>
    </row>
    <row r="504" spans="1:37" x14ac:dyDescent="0.25">
      <c r="A504" s="24">
        <v>181</v>
      </c>
      <c r="B504" s="25" t="s">
        <v>21</v>
      </c>
      <c r="C504" s="25" t="s">
        <v>22</v>
      </c>
      <c r="D504" s="25" t="s">
        <v>23</v>
      </c>
      <c r="E504" s="25" t="s">
        <v>61</v>
      </c>
      <c r="F504" s="25" t="s">
        <v>25</v>
      </c>
      <c r="G504" s="26" t="b">
        <v>0</v>
      </c>
      <c r="H504" s="26" t="b">
        <v>0</v>
      </c>
      <c r="I504" s="26" t="b">
        <v>0</v>
      </c>
      <c r="J504" s="26" t="b">
        <v>0</v>
      </c>
      <c r="K504" s="26" t="b">
        <v>0</v>
      </c>
      <c r="L504" s="26">
        <v>150</v>
      </c>
      <c r="M504" s="26">
        <v>2</v>
      </c>
      <c r="N504" s="26">
        <v>0</v>
      </c>
      <c r="O504" s="26">
        <v>1</v>
      </c>
      <c r="P504" s="26">
        <v>0</v>
      </c>
      <c r="Q504" s="26">
        <v>100</v>
      </c>
      <c r="R504" s="26">
        <v>0</v>
      </c>
      <c r="S504" s="26">
        <v>1</v>
      </c>
      <c r="T504" s="26">
        <v>0</v>
      </c>
      <c r="U504" s="26" t="b">
        <v>0</v>
      </c>
      <c r="V504" s="24">
        <v>2000</v>
      </c>
      <c r="W504" s="25">
        <v>331.99</v>
      </c>
      <c r="X504" s="25">
        <v>251.2</v>
      </c>
      <c r="Y504" s="25">
        <v>137.15</v>
      </c>
      <c r="Z504" s="25">
        <v>129.99</v>
      </c>
      <c r="AA504" s="25">
        <v>-5</v>
      </c>
      <c r="AB504" s="26">
        <v>5</v>
      </c>
      <c r="AD504" s="15"/>
      <c r="AE504" s="14"/>
      <c r="AF504" s="15"/>
      <c r="AG504" s="14"/>
      <c r="AH504" s="15"/>
      <c r="AI504" s="14"/>
      <c r="AJ504" s="15"/>
      <c r="AK504" s="14"/>
    </row>
    <row r="505" spans="1:37" x14ac:dyDescent="0.25">
      <c r="A505" s="24">
        <v>182</v>
      </c>
      <c r="B505" s="25" t="s">
        <v>21</v>
      </c>
      <c r="C505" s="25" t="s">
        <v>22</v>
      </c>
      <c r="D505" s="25" t="s">
        <v>23</v>
      </c>
      <c r="E505" s="25" t="s">
        <v>61</v>
      </c>
      <c r="F505" s="25" t="s">
        <v>25</v>
      </c>
      <c r="G505" s="26" t="b">
        <v>0</v>
      </c>
      <c r="H505" s="26" t="b">
        <v>0</v>
      </c>
      <c r="I505" s="26" t="b">
        <v>0</v>
      </c>
      <c r="J505" s="26" t="b">
        <v>0</v>
      </c>
      <c r="K505" s="26" t="b">
        <v>0</v>
      </c>
      <c r="L505" s="26">
        <v>150</v>
      </c>
      <c r="M505" s="26">
        <v>2</v>
      </c>
      <c r="N505" s="26">
        <v>0</v>
      </c>
      <c r="O505" s="26">
        <v>1</v>
      </c>
      <c r="P505" s="26">
        <v>0</v>
      </c>
      <c r="Q505" s="26">
        <v>100</v>
      </c>
      <c r="R505" s="26">
        <v>0</v>
      </c>
      <c r="S505" s="26">
        <v>1</v>
      </c>
      <c r="T505" s="26">
        <v>0</v>
      </c>
      <c r="U505" s="26" t="b">
        <v>0</v>
      </c>
      <c r="V505" s="24">
        <v>2000</v>
      </c>
      <c r="W505" s="25">
        <v>323.57</v>
      </c>
      <c r="X505" s="25">
        <v>301.48</v>
      </c>
      <c r="Y505" s="25">
        <v>132.58000000000001</v>
      </c>
      <c r="Z505" s="25">
        <v>132.77000000000001</v>
      </c>
      <c r="AA505" s="25">
        <v>-5</v>
      </c>
      <c r="AB505" s="26">
        <v>5</v>
      </c>
      <c r="AD505" s="15"/>
      <c r="AE505" s="14"/>
      <c r="AF505" s="15"/>
      <c r="AG505" s="14"/>
      <c r="AH505" s="15"/>
      <c r="AI505" s="14"/>
      <c r="AJ505" s="15"/>
      <c r="AK505" s="14"/>
    </row>
    <row r="506" spans="1:37" x14ac:dyDescent="0.25">
      <c r="A506" s="24">
        <v>183</v>
      </c>
      <c r="B506" s="25" t="s">
        <v>21</v>
      </c>
      <c r="C506" s="25" t="s">
        <v>22</v>
      </c>
      <c r="D506" s="25" t="s">
        <v>23</v>
      </c>
      <c r="E506" s="25" t="s">
        <v>61</v>
      </c>
      <c r="F506" s="25" t="s">
        <v>25</v>
      </c>
      <c r="G506" s="26" t="b">
        <v>0</v>
      </c>
      <c r="H506" s="26" t="b">
        <v>0</v>
      </c>
      <c r="I506" s="26" t="b">
        <v>0</v>
      </c>
      <c r="J506" s="26" t="b">
        <v>0</v>
      </c>
      <c r="K506" s="26" t="b">
        <v>0</v>
      </c>
      <c r="L506" s="26">
        <v>150</v>
      </c>
      <c r="M506" s="26">
        <v>2</v>
      </c>
      <c r="N506" s="26">
        <v>0</v>
      </c>
      <c r="O506" s="26">
        <v>1</v>
      </c>
      <c r="P506" s="26">
        <v>0</v>
      </c>
      <c r="Q506" s="26">
        <v>100</v>
      </c>
      <c r="R506" s="26">
        <v>0</v>
      </c>
      <c r="S506" s="26">
        <v>1</v>
      </c>
      <c r="T506" s="26">
        <v>0</v>
      </c>
      <c r="U506" s="26" t="b">
        <v>0</v>
      </c>
      <c r="V506" s="24">
        <v>2000</v>
      </c>
      <c r="W506" s="25">
        <v>365.89</v>
      </c>
      <c r="X506" s="25">
        <v>372.38</v>
      </c>
      <c r="Y506" s="25">
        <v>130.25</v>
      </c>
      <c r="Z506" s="25">
        <v>130.72999999999999</v>
      </c>
      <c r="AA506" s="25">
        <v>-5</v>
      </c>
      <c r="AB506" s="26">
        <v>5</v>
      </c>
      <c r="AD506" s="15"/>
      <c r="AE506" s="14"/>
      <c r="AF506" s="15"/>
      <c r="AG506" s="14"/>
      <c r="AH506" s="15"/>
      <c r="AI506" s="14"/>
      <c r="AJ506" s="15"/>
      <c r="AK506" s="14"/>
    </row>
    <row r="507" spans="1:37" x14ac:dyDescent="0.25">
      <c r="A507" s="24">
        <v>184</v>
      </c>
      <c r="B507" s="25" t="s">
        <v>21</v>
      </c>
      <c r="C507" s="25" t="s">
        <v>22</v>
      </c>
      <c r="D507" s="25" t="s">
        <v>23</v>
      </c>
      <c r="E507" s="25" t="s">
        <v>61</v>
      </c>
      <c r="F507" s="25" t="s">
        <v>25</v>
      </c>
      <c r="G507" s="26" t="b">
        <v>0</v>
      </c>
      <c r="H507" s="26" t="b">
        <v>0</v>
      </c>
      <c r="I507" s="26" t="b">
        <v>0</v>
      </c>
      <c r="J507" s="26" t="b">
        <v>0</v>
      </c>
      <c r="K507" s="26" t="b">
        <v>0</v>
      </c>
      <c r="L507" s="26">
        <v>150</v>
      </c>
      <c r="M507" s="26">
        <v>2</v>
      </c>
      <c r="N507" s="26">
        <v>0</v>
      </c>
      <c r="O507" s="26">
        <v>1</v>
      </c>
      <c r="P507" s="26">
        <v>0</v>
      </c>
      <c r="Q507" s="26">
        <v>100</v>
      </c>
      <c r="R507" s="26">
        <v>0</v>
      </c>
      <c r="S507" s="26">
        <v>1</v>
      </c>
      <c r="T507" s="26">
        <v>0</v>
      </c>
      <c r="U507" s="26" t="b">
        <v>0</v>
      </c>
      <c r="V507" s="24">
        <v>2000</v>
      </c>
      <c r="W507" s="25">
        <v>356.4</v>
      </c>
      <c r="X507" s="25">
        <v>345.81</v>
      </c>
      <c r="Y507" s="25">
        <v>131.04</v>
      </c>
      <c r="Z507" s="25">
        <v>130.86000000000001</v>
      </c>
      <c r="AA507" s="25">
        <v>-5</v>
      </c>
      <c r="AB507" s="26">
        <v>5</v>
      </c>
      <c r="AD507" s="15"/>
      <c r="AE507" s="14"/>
      <c r="AF507" s="15"/>
      <c r="AG507" s="14"/>
      <c r="AH507" s="15"/>
      <c r="AI507" s="14"/>
      <c r="AJ507" s="15"/>
      <c r="AK507" s="14"/>
    </row>
    <row r="508" spans="1:37" x14ac:dyDescent="0.25">
      <c r="A508" s="24">
        <v>185</v>
      </c>
      <c r="B508" s="25" t="s">
        <v>21</v>
      </c>
      <c r="C508" s="25" t="s">
        <v>22</v>
      </c>
      <c r="D508" s="25" t="s">
        <v>23</v>
      </c>
      <c r="E508" s="25" t="s">
        <v>61</v>
      </c>
      <c r="F508" s="25" t="s">
        <v>25</v>
      </c>
      <c r="G508" s="26" t="b">
        <v>0</v>
      </c>
      <c r="H508" s="26" t="b">
        <v>0</v>
      </c>
      <c r="I508" s="26" t="b">
        <v>0</v>
      </c>
      <c r="J508" s="26" t="b">
        <v>0</v>
      </c>
      <c r="K508" s="26" t="b">
        <v>0</v>
      </c>
      <c r="L508" s="26">
        <v>150</v>
      </c>
      <c r="M508" s="26">
        <v>2</v>
      </c>
      <c r="N508" s="26">
        <v>0</v>
      </c>
      <c r="O508" s="26">
        <v>1</v>
      </c>
      <c r="P508" s="26">
        <v>0</v>
      </c>
      <c r="Q508" s="26">
        <v>100</v>
      </c>
      <c r="R508" s="26">
        <v>0</v>
      </c>
      <c r="S508" s="26">
        <v>1</v>
      </c>
      <c r="T508" s="26">
        <v>0</v>
      </c>
      <c r="U508" s="26" t="b">
        <v>0</v>
      </c>
      <c r="V508" s="24">
        <v>2000</v>
      </c>
      <c r="W508" s="25">
        <v>310.8</v>
      </c>
      <c r="X508" s="25">
        <v>305.25</v>
      </c>
      <c r="Y508" s="25">
        <v>133.19999999999999</v>
      </c>
      <c r="Z508" s="25">
        <v>132.56</v>
      </c>
      <c r="AA508" s="25">
        <v>-5</v>
      </c>
      <c r="AB508" s="26">
        <v>5</v>
      </c>
      <c r="AD508" s="15"/>
      <c r="AE508" s="14"/>
      <c r="AF508" s="15"/>
      <c r="AG508" s="14"/>
      <c r="AH508" s="15"/>
      <c r="AI508" s="14"/>
      <c r="AJ508" s="15"/>
      <c r="AK508" s="14"/>
    </row>
    <row r="509" spans="1:37" x14ac:dyDescent="0.25">
      <c r="A509" s="24">
        <v>186</v>
      </c>
      <c r="B509" s="25" t="s">
        <v>21</v>
      </c>
      <c r="C509" s="25" t="s">
        <v>22</v>
      </c>
      <c r="D509" s="25" t="s">
        <v>23</v>
      </c>
      <c r="E509" s="25" t="s">
        <v>61</v>
      </c>
      <c r="F509" s="25" t="s">
        <v>25</v>
      </c>
      <c r="G509" s="26" t="b">
        <v>0</v>
      </c>
      <c r="H509" s="26" t="b">
        <v>0</v>
      </c>
      <c r="I509" s="26" t="b">
        <v>0</v>
      </c>
      <c r="J509" s="26" t="b">
        <v>0</v>
      </c>
      <c r="K509" s="26" t="b">
        <v>0</v>
      </c>
      <c r="L509" s="26">
        <v>150</v>
      </c>
      <c r="M509" s="26">
        <v>2</v>
      </c>
      <c r="N509" s="26">
        <v>0</v>
      </c>
      <c r="O509" s="26">
        <v>1</v>
      </c>
      <c r="P509" s="26">
        <v>0</v>
      </c>
      <c r="Q509" s="26">
        <v>100</v>
      </c>
      <c r="R509" s="26">
        <v>0</v>
      </c>
      <c r="S509" s="26">
        <v>1</v>
      </c>
      <c r="T509" s="26">
        <v>0</v>
      </c>
      <c r="U509" s="26" t="b">
        <v>0</v>
      </c>
      <c r="V509" s="24">
        <v>2000</v>
      </c>
      <c r="W509" s="25">
        <v>375.32</v>
      </c>
      <c r="X509" s="25">
        <v>269.95</v>
      </c>
      <c r="Y509" s="25">
        <v>135.93</v>
      </c>
      <c r="Z509" s="25">
        <v>128.77000000000001</v>
      </c>
      <c r="AA509" s="25">
        <v>-5</v>
      </c>
      <c r="AB509" s="26">
        <v>5</v>
      </c>
      <c r="AD509" s="15"/>
      <c r="AE509" s="14"/>
      <c r="AF509" s="15"/>
      <c r="AG509" s="14"/>
      <c r="AH509" s="15"/>
      <c r="AI509" s="14"/>
      <c r="AJ509" s="15"/>
      <c r="AK509" s="14"/>
    </row>
    <row r="510" spans="1:37" x14ac:dyDescent="0.25">
      <c r="A510" s="24">
        <v>187</v>
      </c>
      <c r="B510" s="25" t="s">
        <v>21</v>
      </c>
      <c r="C510" s="25" t="s">
        <v>22</v>
      </c>
      <c r="D510" s="25" t="s">
        <v>23</v>
      </c>
      <c r="E510" s="25" t="s">
        <v>61</v>
      </c>
      <c r="F510" s="25" t="s">
        <v>25</v>
      </c>
      <c r="G510" s="26" t="b">
        <v>0</v>
      </c>
      <c r="H510" s="26" t="b">
        <v>0</v>
      </c>
      <c r="I510" s="26" t="b">
        <v>0</v>
      </c>
      <c r="J510" s="26" t="b">
        <v>0</v>
      </c>
      <c r="K510" s="26" t="b">
        <v>0</v>
      </c>
      <c r="L510" s="26">
        <v>150</v>
      </c>
      <c r="M510" s="26">
        <v>2</v>
      </c>
      <c r="N510" s="26">
        <v>0</v>
      </c>
      <c r="O510" s="26">
        <v>1</v>
      </c>
      <c r="P510" s="26">
        <v>0</v>
      </c>
      <c r="Q510" s="26">
        <v>100</v>
      </c>
      <c r="R510" s="26">
        <v>0</v>
      </c>
      <c r="S510" s="26">
        <v>1</v>
      </c>
      <c r="T510" s="26">
        <v>0</v>
      </c>
      <c r="U510" s="26" t="b">
        <v>0</v>
      </c>
      <c r="V510" s="24">
        <v>2000</v>
      </c>
      <c r="W510" s="25">
        <v>327.29000000000002</v>
      </c>
      <c r="X510" s="25">
        <v>297.48</v>
      </c>
      <c r="Y510" s="25">
        <v>134.44</v>
      </c>
      <c r="Z510" s="25">
        <v>130.68</v>
      </c>
      <c r="AA510" s="25">
        <v>-5</v>
      </c>
      <c r="AB510" s="26">
        <v>5</v>
      </c>
      <c r="AD510" s="15"/>
      <c r="AE510" s="14"/>
      <c r="AF510" s="15"/>
      <c r="AG510" s="14"/>
      <c r="AH510" s="15"/>
      <c r="AI510" s="14"/>
      <c r="AJ510" s="15"/>
      <c r="AK510" s="14"/>
    </row>
    <row r="511" spans="1:37" x14ac:dyDescent="0.25">
      <c r="A511" s="24">
        <v>188</v>
      </c>
      <c r="B511" s="25" t="s">
        <v>21</v>
      </c>
      <c r="C511" s="25" t="s">
        <v>22</v>
      </c>
      <c r="D511" s="25" t="s">
        <v>23</v>
      </c>
      <c r="E511" s="25" t="s">
        <v>61</v>
      </c>
      <c r="F511" s="25" t="s">
        <v>25</v>
      </c>
      <c r="G511" s="26" t="b">
        <v>0</v>
      </c>
      <c r="H511" s="26" t="b">
        <v>0</v>
      </c>
      <c r="I511" s="26" t="b">
        <v>0</v>
      </c>
      <c r="J511" s="26" t="b">
        <v>0</v>
      </c>
      <c r="K511" s="26" t="b">
        <v>0</v>
      </c>
      <c r="L511" s="26">
        <v>150</v>
      </c>
      <c r="M511" s="26">
        <v>2</v>
      </c>
      <c r="N511" s="26">
        <v>0</v>
      </c>
      <c r="O511" s="26">
        <v>1</v>
      </c>
      <c r="P511" s="26">
        <v>0</v>
      </c>
      <c r="Q511" s="26">
        <v>100</v>
      </c>
      <c r="R511" s="26">
        <v>0</v>
      </c>
      <c r="S511" s="26">
        <v>1</v>
      </c>
      <c r="T511" s="26">
        <v>0</v>
      </c>
      <c r="U511" s="26" t="b">
        <v>0</v>
      </c>
      <c r="V511" s="24">
        <v>2000</v>
      </c>
      <c r="W511" s="25">
        <v>324.26</v>
      </c>
      <c r="X511" s="25">
        <v>391.09</v>
      </c>
      <c r="Y511" s="25">
        <v>128.68</v>
      </c>
      <c r="Z511" s="25">
        <v>132.97</v>
      </c>
      <c r="AA511" s="25">
        <v>-5</v>
      </c>
      <c r="AB511" s="26">
        <v>5</v>
      </c>
      <c r="AD511" s="15"/>
      <c r="AE511" s="14"/>
      <c r="AF511" s="15"/>
      <c r="AG511" s="14"/>
      <c r="AH511" s="15"/>
      <c r="AI511" s="14"/>
      <c r="AJ511" s="15"/>
      <c r="AK511" s="14"/>
    </row>
    <row r="512" spans="1:37" x14ac:dyDescent="0.25">
      <c r="A512" s="24">
        <v>189</v>
      </c>
      <c r="B512" s="25" t="s">
        <v>21</v>
      </c>
      <c r="C512" s="25" t="s">
        <v>22</v>
      </c>
      <c r="D512" s="25" t="s">
        <v>23</v>
      </c>
      <c r="E512" s="25" t="s">
        <v>61</v>
      </c>
      <c r="F512" s="25" t="s">
        <v>25</v>
      </c>
      <c r="G512" s="26" t="b">
        <v>0</v>
      </c>
      <c r="H512" s="26" t="b">
        <v>0</v>
      </c>
      <c r="I512" s="26" t="b">
        <v>0</v>
      </c>
      <c r="J512" s="26" t="b">
        <v>0</v>
      </c>
      <c r="K512" s="26" t="b">
        <v>0</v>
      </c>
      <c r="L512" s="26">
        <v>150</v>
      </c>
      <c r="M512" s="26">
        <v>2</v>
      </c>
      <c r="N512" s="26">
        <v>0</v>
      </c>
      <c r="O512" s="26">
        <v>1</v>
      </c>
      <c r="P512" s="26">
        <v>0</v>
      </c>
      <c r="Q512" s="26">
        <v>100</v>
      </c>
      <c r="R512" s="26">
        <v>0</v>
      </c>
      <c r="S512" s="26">
        <v>1</v>
      </c>
      <c r="T512" s="26">
        <v>0</v>
      </c>
      <c r="U512" s="26" t="b">
        <v>0</v>
      </c>
      <c r="V512" s="24">
        <v>2000</v>
      </c>
      <c r="W512" s="25">
        <v>286.33999999999997</v>
      </c>
      <c r="X512" s="25">
        <v>321.23</v>
      </c>
      <c r="Y512" s="25">
        <v>131.94999999999999</v>
      </c>
      <c r="Z512" s="25">
        <v>134.28</v>
      </c>
      <c r="AA512" s="25">
        <v>-5</v>
      </c>
      <c r="AB512" s="26">
        <v>5</v>
      </c>
      <c r="AD512" s="15"/>
      <c r="AE512" s="14"/>
      <c r="AF512" s="15"/>
      <c r="AG512" s="14"/>
      <c r="AH512" s="15"/>
      <c r="AI512" s="14"/>
      <c r="AJ512" s="15"/>
      <c r="AK512" s="14"/>
    </row>
    <row r="513" spans="1:37" x14ac:dyDescent="0.25">
      <c r="A513" s="24">
        <v>190</v>
      </c>
      <c r="B513" s="25" t="s">
        <v>21</v>
      </c>
      <c r="C513" s="25" t="s">
        <v>22</v>
      </c>
      <c r="D513" s="25" t="s">
        <v>23</v>
      </c>
      <c r="E513" s="25" t="s">
        <v>61</v>
      </c>
      <c r="F513" s="25" t="s">
        <v>25</v>
      </c>
      <c r="G513" s="26" t="b">
        <v>0</v>
      </c>
      <c r="H513" s="26" t="b">
        <v>0</v>
      </c>
      <c r="I513" s="26" t="b">
        <v>0</v>
      </c>
      <c r="J513" s="26" t="b">
        <v>0</v>
      </c>
      <c r="K513" s="26" t="b">
        <v>0</v>
      </c>
      <c r="L513" s="26">
        <v>150</v>
      </c>
      <c r="M513" s="26">
        <v>2</v>
      </c>
      <c r="N513" s="26">
        <v>0</v>
      </c>
      <c r="O513" s="26">
        <v>1</v>
      </c>
      <c r="P513" s="26">
        <v>0</v>
      </c>
      <c r="Q513" s="26">
        <v>100</v>
      </c>
      <c r="R513" s="26">
        <v>0</v>
      </c>
      <c r="S513" s="26">
        <v>1</v>
      </c>
      <c r="T513" s="26">
        <v>0</v>
      </c>
      <c r="U513" s="26" t="b">
        <v>0</v>
      </c>
      <c r="V513" s="24">
        <v>2000</v>
      </c>
      <c r="W513" s="25">
        <v>381.47</v>
      </c>
      <c r="X513" s="25">
        <v>297.22000000000003</v>
      </c>
      <c r="Y513" s="25">
        <v>134.22999999999999</v>
      </c>
      <c r="Z513" s="25">
        <v>128.88999999999999</v>
      </c>
      <c r="AA513" s="25">
        <v>-5</v>
      </c>
      <c r="AB513" s="26">
        <v>5</v>
      </c>
      <c r="AD513" s="15"/>
      <c r="AE513" s="14"/>
      <c r="AF513" s="15"/>
      <c r="AG513" s="14"/>
      <c r="AH513" s="15"/>
      <c r="AI513" s="14"/>
      <c r="AJ513" s="15"/>
      <c r="AK513" s="14"/>
    </row>
    <row r="514" spans="1:37" x14ac:dyDescent="0.25">
      <c r="A514" s="27">
        <v>191</v>
      </c>
      <c r="B514" s="28" t="s">
        <v>21</v>
      </c>
      <c r="C514" s="28" t="s">
        <v>22</v>
      </c>
      <c r="D514" s="28" t="s">
        <v>23</v>
      </c>
      <c r="E514" s="28" t="s">
        <v>62</v>
      </c>
      <c r="F514" s="28" t="s">
        <v>25</v>
      </c>
      <c r="G514" s="29" t="b">
        <v>0</v>
      </c>
      <c r="H514" s="29" t="b">
        <v>0</v>
      </c>
      <c r="I514" s="29" t="b">
        <v>0</v>
      </c>
      <c r="J514" s="29" t="b">
        <v>0</v>
      </c>
      <c r="K514" s="29" t="b">
        <v>0</v>
      </c>
      <c r="L514" s="29">
        <v>150</v>
      </c>
      <c r="M514" s="29">
        <v>2</v>
      </c>
      <c r="N514" s="29">
        <v>0</v>
      </c>
      <c r="O514" s="29">
        <v>1</v>
      </c>
      <c r="P514" s="29">
        <v>0</v>
      </c>
      <c r="Q514" s="29">
        <v>100</v>
      </c>
      <c r="R514" s="29">
        <v>0</v>
      </c>
      <c r="S514" s="29">
        <v>1</v>
      </c>
      <c r="T514" s="29">
        <v>0</v>
      </c>
      <c r="U514" s="29" t="b">
        <v>0</v>
      </c>
      <c r="V514" s="27">
        <v>2000</v>
      </c>
      <c r="W514" s="28">
        <v>205.24</v>
      </c>
      <c r="X514" s="28">
        <v>210.54</v>
      </c>
      <c r="Y514" s="28">
        <v>139.9</v>
      </c>
      <c r="Z514" s="28">
        <v>138.34</v>
      </c>
      <c r="AA514" s="28">
        <v>-5</v>
      </c>
      <c r="AB514" s="29">
        <v>0</v>
      </c>
      <c r="AD514" s="15"/>
      <c r="AE514" s="14"/>
      <c r="AF514" s="15"/>
      <c r="AG514" s="14"/>
      <c r="AH514" s="15"/>
      <c r="AI514" s="14"/>
      <c r="AJ514" s="15"/>
      <c r="AK514" s="14"/>
    </row>
    <row r="515" spans="1:37" x14ac:dyDescent="0.25">
      <c r="A515" s="27">
        <v>192</v>
      </c>
      <c r="B515" s="28" t="s">
        <v>21</v>
      </c>
      <c r="C515" s="28" t="s">
        <v>22</v>
      </c>
      <c r="D515" s="28" t="s">
        <v>23</v>
      </c>
      <c r="E515" s="28" t="s">
        <v>62</v>
      </c>
      <c r="F515" s="28" t="s">
        <v>25</v>
      </c>
      <c r="G515" s="29" t="b">
        <v>0</v>
      </c>
      <c r="H515" s="29" t="b">
        <v>0</v>
      </c>
      <c r="I515" s="29" t="b">
        <v>0</v>
      </c>
      <c r="J515" s="29" t="b">
        <v>0</v>
      </c>
      <c r="K515" s="29" t="b">
        <v>0</v>
      </c>
      <c r="L515" s="29">
        <v>150</v>
      </c>
      <c r="M515" s="29">
        <v>2</v>
      </c>
      <c r="N515" s="29">
        <v>0</v>
      </c>
      <c r="O515" s="29">
        <v>1</v>
      </c>
      <c r="P515" s="29">
        <v>0</v>
      </c>
      <c r="Q515" s="29">
        <v>100</v>
      </c>
      <c r="R515" s="29">
        <v>0</v>
      </c>
      <c r="S515" s="29">
        <v>1</v>
      </c>
      <c r="T515" s="29">
        <v>0</v>
      </c>
      <c r="U515" s="29" t="b">
        <v>0</v>
      </c>
      <c r="V515" s="27">
        <v>2000</v>
      </c>
      <c r="W515" s="28">
        <v>208.74</v>
      </c>
      <c r="X515" s="28">
        <v>211.24</v>
      </c>
      <c r="Y515" s="28">
        <v>139.66999999999999</v>
      </c>
      <c r="Z515" s="28">
        <v>138.19999999999999</v>
      </c>
      <c r="AA515" s="28">
        <v>-5</v>
      </c>
      <c r="AB515" s="29">
        <v>0</v>
      </c>
      <c r="AD515" s="15"/>
      <c r="AE515" s="14"/>
      <c r="AF515" s="15"/>
      <c r="AG515" s="14"/>
      <c r="AH515" s="15"/>
      <c r="AI515" s="14"/>
      <c r="AJ515" s="15"/>
      <c r="AK515" s="14"/>
    </row>
    <row r="516" spans="1:37" x14ac:dyDescent="0.25">
      <c r="A516" s="27">
        <v>193</v>
      </c>
      <c r="B516" s="28" t="s">
        <v>21</v>
      </c>
      <c r="C516" s="28" t="s">
        <v>22</v>
      </c>
      <c r="D516" s="28" t="s">
        <v>23</v>
      </c>
      <c r="E516" s="28" t="s">
        <v>62</v>
      </c>
      <c r="F516" s="28" t="s">
        <v>25</v>
      </c>
      <c r="G516" s="29" t="b">
        <v>0</v>
      </c>
      <c r="H516" s="29" t="b">
        <v>0</v>
      </c>
      <c r="I516" s="29" t="b">
        <v>0</v>
      </c>
      <c r="J516" s="29" t="b">
        <v>0</v>
      </c>
      <c r="K516" s="29" t="b">
        <v>0</v>
      </c>
      <c r="L516" s="29">
        <v>150</v>
      </c>
      <c r="M516" s="29">
        <v>2</v>
      </c>
      <c r="N516" s="29">
        <v>0</v>
      </c>
      <c r="O516" s="29">
        <v>1</v>
      </c>
      <c r="P516" s="29">
        <v>0</v>
      </c>
      <c r="Q516" s="29">
        <v>100</v>
      </c>
      <c r="R516" s="29">
        <v>0</v>
      </c>
      <c r="S516" s="29">
        <v>1</v>
      </c>
      <c r="T516" s="29">
        <v>0</v>
      </c>
      <c r="U516" s="29" t="b">
        <v>0</v>
      </c>
      <c r="V516" s="27">
        <v>2000</v>
      </c>
      <c r="W516" s="28">
        <v>198.29</v>
      </c>
      <c r="X516" s="28">
        <v>170.1</v>
      </c>
      <c r="Y516" s="28">
        <v>141.07</v>
      </c>
      <c r="Z516" s="28">
        <v>139.02000000000001</v>
      </c>
      <c r="AA516" s="28">
        <v>-5</v>
      </c>
      <c r="AB516" s="29">
        <v>0</v>
      </c>
      <c r="AD516" s="15"/>
      <c r="AE516" s="14"/>
      <c r="AF516" s="15"/>
      <c r="AG516" s="14"/>
      <c r="AH516" s="15"/>
      <c r="AI516" s="14"/>
      <c r="AJ516" s="15"/>
      <c r="AK516" s="14"/>
    </row>
    <row r="517" spans="1:37" x14ac:dyDescent="0.25">
      <c r="A517" s="27">
        <v>194</v>
      </c>
      <c r="B517" s="28" t="s">
        <v>21</v>
      </c>
      <c r="C517" s="28" t="s">
        <v>22</v>
      </c>
      <c r="D517" s="28" t="s">
        <v>23</v>
      </c>
      <c r="E517" s="28" t="s">
        <v>62</v>
      </c>
      <c r="F517" s="28" t="s">
        <v>25</v>
      </c>
      <c r="G517" s="29" t="b">
        <v>0</v>
      </c>
      <c r="H517" s="29" t="b">
        <v>0</v>
      </c>
      <c r="I517" s="29" t="b">
        <v>0</v>
      </c>
      <c r="J517" s="29" t="b">
        <v>0</v>
      </c>
      <c r="K517" s="29" t="b">
        <v>0</v>
      </c>
      <c r="L517" s="29">
        <v>150</v>
      </c>
      <c r="M517" s="29">
        <v>2</v>
      </c>
      <c r="N517" s="29">
        <v>0</v>
      </c>
      <c r="O517" s="29">
        <v>1</v>
      </c>
      <c r="P517" s="29">
        <v>0</v>
      </c>
      <c r="Q517" s="29">
        <v>100</v>
      </c>
      <c r="R517" s="29">
        <v>0</v>
      </c>
      <c r="S517" s="29">
        <v>1</v>
      </c>
      <c r="T517" s="29">
        <v>0</v>
      </c>
      <c r="U517" s="29" t="b">
        <v>0</v>
      </c>
      <c r="V517" s="27">
        <v>2000</v>
      </c>
      <c r="W517" s="28">
        <v>187.33</v>
      </c>
      <c r="X517" s="28">
        <v>190.15</v>
      </c>
      <c r="Y517" s="28">
        <v>140.34</v>
      </c>
      <c r="Z517" s="28">
        <v>139.56</v>
      </c>
      <c r="AA517" s="28">
        <v>-5</v>
      </c>
      <c r="AB517" s="29">
        <v>0</v>
      </c>
      <c r="AD517" s="15"/>
      <c r="AE517" s="14"/>
      <c r="AF517" s="15"/>
      <c r="AG517" s="14"/>
      <c r="AH517" s="15"/>
      <c r="AI517" s="14"/>
      <c r="AJ517" s="15"/>
      <c r="AK517" s="14"/>
    </row>
    <row r="518" spans="1:37" x14ac:dyDescent="0.25">
      <c r="A518" s="27">
        <v>195</v>
      </c>
      <c r="B518" s="28" t="s">
        <v>21</v>
      </c>
      <c r="C518" s="28" t="s">
        <v>22</v>
      </c>
      <c r="D518" s="28" t="s">
        <v>23</v>
      </c>
      <c r="E518" s="28" t="s">
        <v>62</v>
      </c>
      <c r="F518" s="28" t="s">
        <v>25</v>
      </c>
      <c r="G518" s="29" t="b">
        <v>0</v>
      </c>
      <c r="H518" s="29" t="b">
        <v>0</v>
      </c>
      <c r="I518" s="29" t="b">
        <v>0</v>
      </c>
      <c r="J518" s="29" t="b">
        <v>0</v>
      </c>
      <c r="K518" s="29" t="b">
        <v>0</v>
      </c>
      <c r="L518" s="29">
        <v>150</v>
      </c>
      <c r="M518" s="29">
        <v>2</v>
      </c>
      <c r="N518" s="29">
        <v>0</v>
      </c>
      <c r="O518" s="29">
        <v>1</v>
      </c>
      <c r="P518" s="29">
        <v>0</v>
      </c>
      <c r="Q518" s="29">
        <v>100</v>
      </c>
      <c r="R518" s="29">
        <v>0</v>
      </c>
      <c r="S518" s="29">
        <v>1</v>
      </c>
      <c r="T518" s="29">
        <v>0</v>
      </c>
      <c r="U518" s="29" t="b">
        <v>0</v>
      </c>
      <c r="V518" s="27">
        <v>2000</v>
      </c>
      <c r="W518" s="28">
        <v>188.05</v>
      </c>
      <c r="X518" s="28">
        <v>171.04</v>
      </c>
      <c r="Y518" s="28">
        <v>141.49</v>
      </c>
      <c r="Z518" s="28">
        <v>139.19</v>
      </c>
      <c r="AA518" s="28">
        <v>-5</v>
      </c>
      <c r="AB518" s="29">
        <v>0</v>
      </c>
      <c r="AD518" s="15"/>
      <c r="AE518" s="14"/>
      <c r="AF518" s="15"/>
      <c r="AG518" s="14"/>
      <c r="AH518" s="15"/>
      <c r="AI518" s="14"/>
      <c r="AJ518" s="15"/>
      <c r="AK518" s="14"/>
    </row>
    <row r="519" spans="1:37" x14ac:dyDescent="0.25">
      <c r="A519" s="27">
        <v>196</v>
      </c>
      <c r="B519" s="28" t="s">
        <v>21</v>
      </c>
      <c r="C519" s="28" t="s">
        <v>22</v>
      </c>
      <c r="D519" s="28" t="s">
        <v>23</v>
      </c>
      <c r="E519" s="28" t="s">
        <v>62</v>
      </c>
      <c r="F519" s="28" t="s">
        <v>25</v>
      </c>
      <c r="G519" s="29" t="b">
        <v>0</v>
      </c>
      <c r="H519" s="29" t="b">
        <v>0</v>
      </c>
      <c r="I519" s="29" t="b">
        <v>0</v>
      </c>
      <c r="J519" s="29" t="b">
        <v>0</v>
      </c>
      <c r="K519" s="29" t="b">
        <v>0</v>
      </c>
      <c r="L519" s="29">
        <v>150</v>
      </c>
      <c r="M519" s="29">
        <v>2</v>
      </c>
      <c r="N519" s="29">
        <v>0</v>
      </c>
      <c r="O519" s="29">
        <v>1</v>
      </c>
      <c r="P519" s="29">
        <v>0</v>
      </c>
      <c r="Q519" s="29">
        <v>100</v>
      </c>
      <c r="R519" s="29">
        <v>0</v>
      </c>
      <c r="S519" s="29">
        <v>1</v>
      </c>
      <c r="T519" s="29">
        <v>0</v>
      </c>
      <c r="U519" s="29" t="b">
        <v>0</v>
      </c>
      <c r="V519" s="27">
        <v>2000</v>
      </c>
      <c r="W519" s="28">
        <v>201.98</v>
      </c>
      <c r="X519" s="28">
        <v>213.73</v>
      </c>
      <c r="Y519" s="28">
        <v>140.03</v>
      </c>
      <c r="Z519" s="28">
        <v>138.19999999999999</v>
      </c>
      <c r="AA519" s="28">
        <v>-5</v>
      </c>
      <c r="AB519" s="29">
        <v>0</v>
      </c>
      <c r="AD519" s="15"/>
      <c r="AE519" s="14"/>
      <c r="AF519" s="15"/>
      <c r="AG519" s="14"/>
      <c r="AH519" s="15"/>
      <c r="AI519" s="14"/>
      <c r="AJ519" s="15"/>
      <c r="AK519" s="14"/>
    </row>
    <row r="520" spans="1:37" x14ac:dyDescent="0.25">
      <c r="A520" s="27">
        <v>197</v>
      </c>
      <c r="B520" s="28" t="s">
        <v>21</v>
      </c>
      <c r="C520" s="28" t="s">
        <v>22</v>
      </c>
      <c r="D520" s="28" t="s">
        <v>23</v>
      </c>
      <c r="E520" s="28" t="s">
        <v>62</v>
      </c>
      <c r="F520" s="28" t="s">
        <v>25</v>
      </c>
      <c r="G520" s="29" t="b">
        <v>0</v>
      </c>
      <c r="H520" s="29" t="b">
        <v>0</v>
      </c>
      <c r="I520" s="29" t="b">
        <v>0</v>
      </c>
      <c r="J520" s="29" t="b">
        <v>0</v>
      </c>
      <c r="K520" s="29" t="b">
        <v>0</v>
      </c>
      <c r="L520" s="29">
        <v>150</v>
      </c>
      <c r="M520" s="29">
        <v>2</v>
      </c>
      <c r="N520" s="29">
        <v>0</v>
      </c>
      <c r="O520" s="29">
        <v>1</v>
      </c>
      <c r="P520" s="29">
        <v>0</v>
      </c>
      <c r="Q520" s="29">
        <v>100</v>
      </c>
      <c r="R520" s="29">
        <v>0</v>
      </c>
      <c r="S520" s="29">
        <v>1</v>
      </c>
      <c r="T520" s="29">
        <v>0</v>
      </c>
      <c r="U520" s="29" t="b">
        <v>0</v>
      </c>
      <c r="V520" s="27">
        <v>2000</v>
      </c>
      <c r="W520" s="28">
        <v>185.95</v>
      </c>
      <c r="X520" s="28">
        <v>190.57</v>
      </c>
      <c r="Y520" s="28">
        <v>140.99</v>
      </c>
      <c r="Z520" s="28">
        <v>138.99</v>
      </c>
      <c r="AA520" s="28">
        <v>-5</v>
      </c>
      <c r="AB520" s="29">
        <v>0</v>
      </c>
      <c r="AD520" s="15"/>
      <c r="AE520" s="14"/>
      <c r="AF520" s="15"/>
      <c r="AG520" s="14"/>
      <c r="AH520" s="15"/>
      <c r="AI520" s="14"/>
      <c r="AJ520" s="15"/>
      <c r="AK520" s="14"/>
    </row>
    <row r="521" spans="1:37" x14ac:dyDescent="0.25">
      <c r="A521" s="27">
        <v>198</v>
      </c>
      <c r="B521" s="28" t="s">
        <v>21</v>
      </c>
      <c r="C521" s="28" t="s">
        <v>22</v>
      </c>
      <c r="D521" s="28" t="s">
        <v>23</v>
      </c>
      <c r="E521" s="28" t="s">
        <v>62</v>
      </c>
      <c r="F521" s="28" t="s">
        <v>25</v>
      </c>
      <c r="G521" s="29" t="b">
        <v>0</v>
      </c>
      <c r="H521" s="29" t="b">
        <v>0</v>
      </c>
      <c r="I521" s="29" t="b">
        <v>0</v>
      </c>
      <c r="J521" s="29" t="b">
        <v>0</v>
      </c>
      <c r="K521" s="29" t="b">
        <v>0</v>
      </c>
      <c r="L521" s="29">
        <v>150</v>
      </c>
      <c r="M521" s="29">
        <v>2</v>
      </c>
      <c r="N521" s="29">
        <v>0</v>
      </c>
      <c r="O521" s="29">
        <v>1</v>
      </c>
      <c r="P521" s="29">
        <v>0</v>
      </c>
      <c r="Q521" s="29">
        <v>100</v>
      </c>
      <c r="R521" s="29">
        <v>0</v>
      </c>
      <c r="S521" s="29">
        <v>1</v>
      </c>
      <c r="T521" s="29">
        <v>0</v>
      </c>
      <c r="U521" s="29" t="b">
        <v>0</v>
      </c>
      <c r="V521" s="27">
        <v>2000</v>
      </c>
      <c r="W521" s="28">
        <v>214.08</v>
      </c>
      <c r="X521" s="28">
        <v>229.36</v>
      </c>
      <c r="Y521" s="28">
        <v>138.82</v>
      </c>
      <c r="Z521" s="28">
        <v>138.1</v>
      </c>
      <c r="AA521" s="28">
        <v>-5</v>
      </c>
      <c r="AB521" s="29">
        <v>0</v>
      </c>
      <c r="AD521" s="15"/>
      <c r="AE521" s="14"/>
      <c r="AF521" s="15"/>
      <c r="AG521" s="14"/>
      <c r="AH521" s="15"/>
      <c r="AI521" s="14"/>
      <c r="AJ521" s="15"/>
      <c r="AK521" s="14"/>
    </row>
    <row r="522" spans="1:37" x14ac:dyDescent="0.25">
      <c r="A522" s="27">
        <v>199</v>
      </c>
      <c r="B522" s="28" t="s">
        <v>21</v>
      </c>
      <c r="C522" s="28" t="s">
        <v>22</v>
      </c>
      <c r="D522" s="28" t="s">
        <v>23</v>
      </c>
      <c r="E522" s="28" t="s">
        <v>62</v>
      </c>
      <c r="F522" s="28" t="s">
        <v>25</v>
      </c>
      <c r="G522" s="29" t="b">
        <v>0</v>
      </c>
      <c r="H522" s="29" t="b">
        <v>0</v>
      </c>
      <c r="I522" s="29" t="b">
        <v>0</v>
      </c>
      <c r="J522" s="29" t="b">
        <v>0</v>
      </c>
      <c r="K522" s="29" t="b">
        <v>0</v>
      </c>
      <c r="L522" s="29">
        <v>150</v>
      </c>
      <c r="M522" s="29">
        <v>2</v>
      </c>
      <c r="N522" s="29">
        <v>0</v>
      </c>
      <c r="O522" s="29">
        <v>1</v>
      </c>
      <c r="P522" s="29">
        <v>0</v>
      </c>
      <c r="Q522" s="29">
        <v>100</v>
      </c>
      <c r="R522" s="29">
        <v>0</v>
      </c>
      <c r="S522" s="29">
        <v>1</v>
      </c>
      <c r="T522" s="29">
        <v>0</v>
      </c>
      <c r="U522" s="29" t="b">
        <v>0</v>
      </c>
      <c r="V522" s="27">
        <v>2000</v>
      </c>
      <c r="W522" s="28">
        <v>215.48</v>
      </c>
      <c r="X522" s="28">
        <v>211.59</v>
      </c>
      <c r="Y522" s="28">
        <v>139.94</v>
      </c>
      <c r="Z522" s="28">
        <v>137.58000000000001</v>
      </c>
      <c r="AA522" s="28">
        <v>-5</v>
      </c>
      <c r="AB522" s="29">
        <v>0</v>
      </c>
      <c r="AD522" s="15"/>
      <c r="AE522" s="14"/>
      <c r="AF522" s="15"/>
      <c r="AG522" s="14"/>
      <c r="AH522" s="15"/>
      <c r="AI522" s="14"/>
      <c r="AJ522" s="15"/>
      <c r="AK522" s="14"/>
    </row>
    <row r="523" spans="1:37" x14ac:dyDescent="0.25">
      <c r="A523" s="39">
        <v>200</v>
      </c>
      <c r="B523" s="40" t="s">
        <v>21</v>
      </c>
      <c r="C523" s="40" t="s">
        <v>22</v>
      </c>
      <c r="D523" s="40" t="s">
        <v>23</v>
      </c>
      <c r="E523" s="40" t="s">
        <v>62</v>
      </c>
      <c r="F523" s="40" t="s">
        <v>25</v>
      </c>
      <c r="G523" s="41" t="b">
        <v>0</v>
      </c>
      <c r="H523" s="41" t="b">
        <v>0</v>
      </c>
      <c r="I523" s="41" t="b">
        <v>0</v>
      </c>
      <c r="J523" s="41" t="b">
        <v>0</v>
      </c>
      <c r="K523" s="41" t="b">
        <v>0</v>
      </c>
      <c r="L523" s="41">
        <v>150</v>
      </c>
      <c r="M523" s="41">
        <v>2</v>
      </c>
      <c r="N523" s="41">
        <v>0</v>
      </c>
      <c r="O523" s="41">
        <v>1</v>
      </c>
      <c r="P523" s="41">
        <v>0</v>
      </c>
      <c r="Q523" s="41">
        <v>100</v>
      </c>
      <c r="R523" s="41">
        <v>0</v>
      </c>
      <c r="S523" s="41">
        <v>1</v>
      </c>
      <c r="T523" s="41">
        <v>0</v>
      </c>
      <c r="U523" s="41" t="b">
        <v>0</v>
      </c>
      <c r="V523" s="39">
        <v>2000</v>
      </c>
      <c r="W523" s="40">
        <v>194.43</v>
      </c>
      <c r="X523" s="40">
        <v>185.85</v>
      </c>
      <c r="Y523" s="40">
        <v>140.78</v>
      </c>
      <c r="Z523" s="40">
        <v>138.91</v>
      </c>
      <c r="AA523" s="40">
        <v>-5</v>
      </c>
      <c r="AB523" s="41">
        <v>0</v>
      </c>
      <c r="AD523" s="15"/>
      <c r="AE523" s="14"/>
      <c r="AF523" s="15"/>
      <c r="AG523" s="14"/>
      <c r="AH523" s="15"/>
      <c r="AI523" s="14"/>
      <c r="AJ523" s="15"/>
      <c r="AK523" s="14"/>
    </row>
    <row r="524" spans="1:37" x14ac:dyDescent="0.25">
      <c r="A524" s="36">
        <v>201</v>
      </c>
      <c r="B524" s="37" t="s">
        <v>21</v>
      </c>
      <c r="C524" s="37" t="s">
        <v>22</v>
      </c>
      <c r="D524" s="37" t="s">
        <v>23</v>
      </c>
      <c r="E524" s="37" t="s">
        <v>63</v>
      </c>
      <c r="F524" s="37" t="s">
        <v>25</v>
      </c>
      <c r="G524" s="38" t="b">
        <v>0</v>
      </c>
      <c r="H524" s="38" t="b">
        <v>0</v>
      </c>
      <c r="I524" s="38" t="b">
        <v>0</v>
      </c>
      <c r="J524" s="38" t="b">
        <v>0</v>
      </c>
      <c r="K524" s="38" t="b">
        <v>0</v>
      </c>
      <c r="L524" s="38">
        <v>150</v>
      </c>
      <c r="M524" s="38">
        <v>2</v>
      </c>
      <c r="N524" s="38">
        <v>0</v>
      </c>
      <c r="O524" s="38">
        <v>1</v>
      </c>
      <c r="P524" s="38">
        <v>0</v>
      </c>
      <c r="Q524" s="38">
        <v>100</v>
      </c>
      <c r="R524" s="38">
        <v>0</v>
      </c>
      <c r="S524" s="38">
        <v>1</v>
      </c>
      <c r="T524" s="38">
        <v>0</v>
      </c>
      <c r="U524" s="38" t="b">
        <v>0</v>
      </c>
      <c r="V524" s="36">
        <v>2000</v>
      </c>
      <c r="W524" s="37">
        <v>470.03</v>
      </c>
      <c r="X524" s="37">
        <v>332.91</v>
      </c>
      <c r="Y524" s="37">
        <v>118.37</v>
      </c>
      <c r="Z524" s="37">
        <v>136.55000000000001</v>
      </c>
      <c r="AA524" s="37">
        <v>0</v>
      </c>
      <c r="AB524" s="38">
        <v>20</v>
      </c>
      <c r="AD524" s="15"/>
      <c r="AE524" s="14"/>
      <c r="AF524" s="15"/>
      <c r="AG524" s="14"/>
      <c r="AH524" s="15"/>
      <c r="AI524" s="14"/>
      <c r="AJ524" s="15"/>
      <c r="AK524" s="14"/>
    </row>
    <row r="525" spans="1:37" x14ac:dyDescent="0.25">
      <c r="A525" s="24">
        <v>202</v>
      </c>
      <c r="B525" s="25" t="s">
        <v>21</v>
      </c>
      <c r="C525" s="25" t="s">
        <v>22</v>
      </c>
      <c r="D525" s="25" t="s">
        <v>23</v>
      </c>
      <c r="E525" s="25" t="s">
        <v>63</v>
      </c>
      <c r="F525" s="25" t="s">
        <v>25</v>
      </c>
      <c r="G525" s="26" t="b">
        <v>0</v>
      </c>
      <c r="H525" s="26" t="b">
        <v>0</v>
      </c>
      <c r="I525" s="26" t="b">
        <v>0</v>
      </c>
      <c r="J525" s="26" t="b">
        <v>0</v>
      </c>
      <c r="K525" s="26" t="b">
        <v>0</v>
      </c>
      <c r="L525" s="26">
        <v>150</v>
      </c>
      <c r="M525" s="26">
        <v>2</v>
      </c>
      <c r="N525" s="26">
        <v>0</v>
      </c>
      <c r="O525" s="26">
        <v>1</v>
      </c>
      <c r="P525" s="26">
        <v>0</v>
      </c>
      <c r="Q525" s="26">
        <v>100</v>
      </c>
      <c r="R525" s="26">
        <v>0</v>
      </c>
      <c r="S525" s="26">
        <v>1</v>
      </c>
      <c r="T525" s="26">
        <v>0</v>
      </c>
      <c r="U525" s="26" t="b">
        <v>0</v>
      </c>
      <c r="V525" s="24">
        <v>2000</v>
      </c>
      <c r="W525" s="25">
        <v>368.02</v>
      </c>
      <c r="X525" s="25">
        <v>251.07</v>
      </c>
      <c r="Y525" s="25">
        <v>121.9</v>
      </c>
      <c r="Z525" s="25">
        <v>140.41</v>
      </c>
      <c r="AA525" s="25">
        <v>0</v>
      </c>
      <c r="AB525" s="26">
        <v>20</v>
      </c>
      <c r="AD525" s="15"/>
      <c r="AE525" s="14"/>
      <c r="AF525" s="15"/>
      <c r="AG525" s="14"/>
      <c r="AH525" s="15"/>
      <c r="AI525" s="14"/>
      <c r="AJ525" s="15"/>
      <c r="AK525" s="14"/>
    </row>
    <row r="526" spans="1:37" x14ac:dyDescent="0.25">
      <c r="A526" s="24">
        <v>203</v>
      </c>
      <c r="B526" s="25" t="s">
        <v>21</v>
      </c>
      <c r="C526" s="25" t="s">
        <v>22</v>
      </c>
      <c r="D526" s="25" t="s">
        <v>23</v>
      </c>
      <c r="E526" s="25" t="s">
        <v>63</v>
      </c>
      <c r="F526" s="25" t="s">
        <v>25</v>
      </c>
      <c r="G526" s="26" t="b">
        <v>0</v>
      </c>
      <c r="H526" s="26" t="b">
        <v>0</v>
      </c>
      <c r="I526" s="26" t="b">
        <v>0</v>
      </c>
      <c r="J526" s="26" t="b">
        <v>0</v>
      </c>
      <c r="K526" s="26" t="b">
        <v>0</v>
      </c>
      <c r="L526" s="26">
        <v>150</v>
      </c>
      <c r="M526" s="26">
        <v>2</v>
      </c>
      <c r="N526" s="26">
        <v>0</v>
      </c>
      <c r="O526" s="26">
        <v>1</v>
      </c>
      <c r="P526" s="26">
        <v>0</v>
      </c>
      <c r="Q526" s="26">
        <v>100</v>
      </c>
      <c r="R526" s="26">
        <v>0</v>
      </c>
      <c r="S526" s="26">
        <v>1</v>
      </c>
      <c r="T526" s="26">
        <v>0</v>
      </c>
      <c r="U526" s="26" t="b">
        <v>0</v>
      </c>
      <c r="V526" s="24">
        <v>2000</v>
      </c>
      <c r="W526" s="25">
        <v>414.16</v>
      </c>
      <c r="X526" s="25">
        <v>250.95</v>
      </c>
      <c r="Y526" s="25">
        <v>121.68</v>
      </c>
      <c r="Z526" s="25">
        <v>139.94999999999999</v>
      </c>
      <c r="AA526" s="25">
        <v>0</v>
      </c>
      <c r="AB526" s="26">
        <v>20</v>
      </c>
      <c r="AD526" s="15"/>
      <c r="AE526" s="14"/>
      <c r="AF526" s="15"/>
      <c r="AG526" s="14"/>
      <c r="AH526" s="15"/>
      <c r="AI526" s="14"/>
      <c r="AJ526" s="15"/>
      <c r="AK526" s="14"/>
    </row>
    <row r="527" spans="1:37" x14ac:dyDescent="0.25">
      <c r="A527" s="24">
        <v>204</v>
      </c>
      <c r="B527" s="25" t="s">
        <v>21</v>
      </c>
      <c r="C527" s="25" t="s">
        <v>22</v>
      </c>
      <c r="D527" s="25" t="s">
        <v>23</v>
      </c>
      <c r="E527" s="25" t="s">
        <v>63</v>
      </c>
      <c r="F527" s="25" t="s">
        <v>25</v>
      </c>
      <c r="G527" s="26" t="b">
        <v>0</v>
      </c>
      <c r="H527" s="26" t="b">
        <v>0</v>
      </c>
      <c r="I527" s="26" t="b">
        <v>0</v>
      </c>
      <c r="J527" s="26" t="b">
        <v>0</v>
      </c>
      <c r="K527" s="26" t="b">
        <v>0</v>
      </c>
      <c r="L527" s="26">
        <v>150</v>
      </c>
      <c r="M527" s="26">
        <v>2</v>
      </c>
      <c r="N527" s="26">
        <v>0</v>
      </c>
      <c r="O527" s="26">
        <v>1</v>
      </c>
      <c r="P527" s="26">
        <v>0</v>
      </c>
      <c r="Q527" s="26">
        <v>100</v>
      </c>
      <c r="R527" s="26">
        <v>0</v>
      </c>
      <c r="S527" s="26">
        <v>1</v>
      </c>
      <c r="T527" s="26">
        <v>0</v>
      </c>
      <c r="U527" s="26" t="b">
        <v>0</v>
      </c>
      <c r="V527" s="24">
        <v>2000</v>
      </c>
      <c r="W527" s="25">
        <v>411.65</v>
      </c>
      <c r="X527" s="25">
        <v>288.69</v>
      </c>
      <c r="Y527" s="25">
        <v>120.41</v>
      </c>
      <c r="Z527" s="25">
        <v>138.84</v>
      </c>
      <c r="AA527" s="25">
        <v>0</v>
      </c>
      <c r="AB527" s="26">
        <v>20</v>
      </c>
      <c r="AD527" s="15"/>
      <c r="AE527" s="14"/>
      <c r="AF527" s="15"/>
      <c r="AG527" s="14"/>
      <c r="AH527" s="15"/>
      <c r="AI527" s="14"/>
      <c r="AJ527" s="15"/>
      <c r="AK527" s="14"/>
    </row>
    <row r="528" spans="1:37" x14ac:dyDescent="0.25">
      <c r="A528" s="24">
        <v>205</v>
      </c>
      <c r="B528" s="25" t="s">
        <v>21</v>
      </c>
      <c r="C528" s="25" t="s">
        <v>22</v>
      </c>
      <c r="D528" s="25" t="s">
        <v>23</v>
      </c>
      <c r="E528" s="25" t="s">
        <v>63</v>
      </c>
      <c r="F528" s="25" t="s">
        <v>25</v>
      </c>
      <c r="G528" s="26" t="b">
        <v>0</v>
      </c>
      <c r="H528" s="26" t="b">
        <v>0</v>
      </c>
      <c r="I528" s="26" t="b">
        <v>0</v>
      </c>
      <c r="J528" s="26" t="b">
        <v>0</v>
      </c>
      <c r="K528" s="26" t="b">
        <v>0</v>
      </c>
      <c r="L528" s="26">
        <v>150</v>
      </c>
      <c r="M528" s="26">
        <v>2</v>
      </c>
      <c r="N528" s="26">
        <v>0</v>
      </c>
      <c r="O528" s="26">
        <v>1</v>
      </c>
      <c r="P528" s="26">
        <v>0</v>
      </c>
      <c r="Q528" s="26">
        <v>100</v>
      </c>
      <c r="R528" s="26">
        <v>0</v>
      </c>
      <c r="S528" s="26">
        <v>1</v>
      </c>
      <c r="T528" s="26">
        <v>0</v>
      </c>
      <c r="U528" s="26" t="b">
        <v>0</v>
      </c>
      <c r="V528" s="24">
        <v>2000</v>
      </c>
      <c r="W528" s="25">
        <v>446.1</v>
      </c>
      <c r="X528" s="25">
        <v>274.97000000000003</v>
      </c>
      <c r="Y528" s="25">
        <v>120.69</v>
      </c>
      <c r="Z528" s="25">
        <v>138.80000000000001</v>
      </c>
      <c r="AA528" s="25">
        <v>0</v>
      </c>
      <c r="AB528" s="26">
        <v>20</v>
      </c>
      <c r="AD528" s="15"/>
      <c r="AE528" s="14"/>
      <c r="AF528" s="15"/>
      <c r="AG528" s="14"/>
      <c r="AH528" s="15"/>
      <c r="AI528" s="14"/>
      <c r="AJ528" s="15"/>
      <c r="AK528" s="14"/>
    </row>
    <row r="529" spans="1:37" x14ac:dyDescent="0.25">
      <c r="A529" s="24">
        <v>206</v>
      </c>
      <c r="B529" s="25" t="s">
        <v>21</v>
      </c>
      <c r="C529" s="25" t="s">
        <v>22</v>
      </c>
      <c r="D529" s="25" t="s">
        <v>23</v>
      </c>
      <c r="E529" s="25" t="s">
        <v>63</v>
      </c>
      <c r="F529" s="25" t="s">
        <v>25</v>
      </c>
      <c r="G529" s="26" t="b">
        <v>0</v>
      </c>
      <c r="H529" s="26" t="b">
        <v>0</v>
      </c>
      <c r="I529" s="26" t="b">
        <v>0</v>
      </c>
      <c r="J529" s="26" t="b">
        <v>0</v>
      </c>
      <c r="K529" s="26" t="b">
        <v>0</v>
      </c>
      <c r="L529" s="26">
        <v>150</v>
      </c>
      <c r="M529" s="26">
        <v>2</v>
      </c>
      <c r="N529" s="26">
        <v>0</v>
      </c>
      <c r="O529" s="26">
        <v>1</v>
      </c>
      <c r="P529" s="26">
        <v>0</v>
      </c>
      <c r="Q529" s="26">
        <v>100</v>
      </c>
      <c r="R529" s="26">
        <v>0</v>
      </c>
      <c r="S529" s="26">
        <v>1</v>
      </c>
      <c r="T529" s="26">
        <v>0</v>
      </c>
      <c r="U529" s="26" t="b">
        <v>0</v>
      </c>
      <c r="V529" s="24">
        <v>2000</v>
      </c>
      <c r="W529" s="25">
        <v>445.9</v>
      </c>
      <c r="X529" s="25">
        <v>242.89</v>
      </c>
      <c r="Y529" s="25">
        <v>121.84</v>
      </c>
      <c r="Z529" s="25">
        <v>139.55000000000001</v>
      </c>
      <c r="AA529" s="25">
        <v>0</v>
      </c>
      <c r="AB529" s="26">
        <v>20</v>
      </c>
      <c r="AD529" s="15"/>
      <c r="AE529" s="14"/>
      <c r="AF529" s="15"/>
      <c r="AG529" s="14"/>
      <c r="AH529" s="15"/>
      <c r="AI529" s="14"/>
      <c r="AJ529" s="15"/>
      <c r="AK529" s="14"/>
    </row>
    <row r="530" spans="1:37" x14ac:dyDescent="0.25">
      <c r="A530" s="24">
        <v>207</v>
      </c>
      <c r="B530" s="25" t="s">
        <v>21</v>
      </c>
      <c r="C530" s="25" t="s">
        <v>22</v>
      </c>
      <c r="D530" s="25" t="s">
        <v>23</v>
      </c>
      <c r="E530" s="25" t="s">
        <v>63</v>
      </c>
      <c r="F530" s="25" t="s">
        <v>25</v>
      </c>
      <c r="G530" s="26" t="b">
        <v>0</v>
      </c>
      <c r="H530" s="26" t="b">
        <v>0</v>
      </c>
      <c r="I530" s="26" t="b">
        <v>0</v>
      </c>
      <c r="J530" s="26" t="b">
        <v>0</v>
      </c>
      <c r="K530" s="26" t="b">
        <v>0</v>
      </c>
      <c r="L530" s="26">
        <v>150</v>
      </c>
      <c r="M530" s="26">
        <v>2</v>
      </c>
      <c r="N530" s="26">
        <v>0</v>
      </c>
      <c r="O530" s="26">
        <v>1</v>
      </c>
      <c r="P530" s="26">
        <v>0</v>
      </c>
      <c r="Q530" s="26">
        <v>100</v>
      </c>
      <c r="R530" s="26">
        <v>0</v>
      </c>
      <c r="S530" s="26">
        <v>1</v>
      </c>
      <c r="T530" s="26">
        <v>0</v>
      </c>
      <c r="U530" s="26" t="b">
        <v>0</v>
      </c>
      <c r="V530" s="24">
        <v>2000</v>
      </c>
      <c r="W530" s="25">
        <v>420.7</v>
      </c>
      <c r="X530" s="25">
        <v>268.70999999999998</v>
      </c>
      <c r="Y530" s="25">
        <v>120.93</v>
      </c>
      <c r="Z530" s="25">
        <v>139.26</v>
      </c>
      <c r="AA530" s="25">
        <v>0</v>
      </c>
      <c r="AB530" s="26">
        <v>20</v>
      </c>
      <c r="AD530" s="15"/>
      <c r="AE530" s="14"/>
      <c r="AF530" s="15"/>
      <c r="AG530" s="14"/>
      <c r="AH530" s="15"/>
      <c r="AI530" s="14"/>
      <c r="AJ530" s="15"/>
      <c r="AK530" s="14"/>
    </row>
    <row r="531" spans="1:37" x14ac:dyDescent="0.25">
      <c r="A531" s="24">
        <v>208</v>
      </c>
      <c r="B531" s="25" t="s">
        <v>21</v>
      </c>
      <c r="C531" s="25" t="s">
        <v>22</v>
      </c>
      <c r="D531" s="25" t="s">
        <v>23</v>
      </c>
      <c r="E531" s="25" t="s">
        <v>63</v>
      </c>
      <c r="F531" s="25" t="s">
        <v>25</v>
      </c>
      <c r="G531" s="26" t="b">
        <v>0</v>
      </c>
      <c r="H531" s="26" t="b">
        <v>0</v>
      </c>
      <c r="I531" s="26" t="b">
        <v>0</v>
      </c>
      <c r="J531" s="26" t="b">
        <v>0</v>
      </c>
      <c r="K531" s="26" t="b">
        <v>0</v>
      </c>
      <c r="L531" s="26">
        <v>150</v>
      </c>
      <c r="M531" s="26">
        <v>2</v>
      </c>
      <c r="N531" s="26">
        <v>0</v>
      </c>
      <c r="O531" s="26">
        <v>1</v>
      </c>
      <c r="P531" s="26">
        <v>0</v>
      </c>
      <c r="Q531" s="26">
        <v>100</v>
      </c>
      <c r="R531" s="26">
        <v>0</v>
      </c>
      <c r="S531" s="26">
        <v>1</v>
      </c>
      <c r="T531" s="26">
        <v>0</v>
      </c>
      <c r="U531" s="26" t="b">
        <v>0</v>
      </c>
      <c r="V531" s="24">
        <v>2000</v>
      </c>
      <c r="W531" s="25">
        <v>495.49</v>
      </c>
      <c r="X531" s="25">
        <v>347.72</v>
      </c>
      <c r="Y531" s="25">
        <v>118.04</v>
      </c>
      <c r="Z531" s="25">
        <v>135.80000000000001</v>
      </c>
      <c r="AA531" s="25">
        <v>0</v>
      </c>
      <c r="AB531" s="26">
        <v>20</v>
      </c>
      <c r="AD531" s="15"/>
      <c r="AE531" s="14"/>
      <c r="AF531" s="15"/>
      <c r="AG531" s="14"/>
      <c r="AH531" s="15"/>
      <c r="AI531" s="14"/>
      <c r="AJ531" s="15"/>
      <c r="AK531" s="14"/>
    </row>
    <row r="532" spans="1:37" x14ac:dyDescent="0.25">
      <c r="A532" s="24">
        <v>209</v>
      </c>
      <c r="B532" s="25" t="s">
        <v>21</v>
      </c>
      <c r="C532" s="25" t="s">
        <v>22</v>
      </c>
      <c r="D532" s="25" t="s">
        <v>23</v>
      </c>
      <c r="E532" s="25" t="s">
        <v>63</v>
      </c>
      <c r="F532" s="25" t="s">
        <v>25</v>
      </c>
      <c r="G532" s="26" t="b">
        <v>0</v>
      </c>
      <c r="H532" s="26" t="b">
        <v>0</v>
      </c>
      <c r="I532" s="26" t="b">
        <v>0</v>
      </c>
      <c r="J532" s="26" t="b">
        <v>0</v>
      </c>
      <c r="K532" s="26" t="b">
        <v>0</v>
      </c>
      <c r="L532" s="26">
        <v>150</v>
      </c>
      <c r="M532" s="26">
        <v>2</v>
      </c>
      <c r="N532" s="26">
        <v>0</v>
      </c>
      <c r="O532" s="26">
        <v>1</v>
      </c>
      <c r="P532" s="26">
        <v>0</v>
      </c>
      <c r="Q532" s="26">
        <v>100</v>
      </c>
      <c r="R532" s="26">
        <v>0</v>
      </c>
      <c r="S532" s="26">
        <v>1</v>
      </c>
      <c r="T532" s="26">
        <v>0</v>
      </c>
      <c r="U532" s="26" t="b">
        <v>0</v>
      </c>
      <c r="V532" s="24">
        <v>2000</v>
      </c>
      <c r="W532" s="25">
        <v>397.29</v>
      </c>
      <c r="X532" s="25">
        <v>243.23</v>
      </c>
      <c r="Y532" s="25">
        <v>122.02</v>
      </c>
      <c r="Z532" s="25">
        <v>140.28</v>
      </c>
      <c r="AA532" s="25">
        <v>0</v>
      </c>
      <c r="AB532" s="26">
        <v>20</v>
      </c>
      <c r="AD532" s="15"/>
      <c r="AE532" s="14"/>
      <c r="AF532" s="15"/>
      <c r="AG532" s="14"/>
      <c r="AH532" s="15"/>
      <c r="AI532" s="14"/>
      <c r="AJ532" s="15"/>
      <c r="AK532" s="14"/>
    </row>
    <row r="533" spans="1:37" x14ac:dyDescent="0.25">
      <c r="A533" s="24">
        <v>210</v>
      </c>
      <c r="B533" s="25" t="s">
        <v>21</v>
      </c>
      <c r="C533" s="25" t="s">
        <v>22</v>
      </c>
      <c r="D533" s="25" t="s">
        <v>23</v>
      </c>
      <c r="E533" s="25" t="s">
        <v>63</v>
      </c>
      <c r="F533" s="25" t="s">
        <v>25</v>
      </c>
      <c r="G533" s="26" t="b">
        <v>0</v>
      </c>
      <c r="H533" s="26" t="b">
        <v>0</v>
      </c>
      <c r="I533" s="26" t="b">
        <v>0</v>
      </c>
      <c r="J533" s="26" t="b">
        <v>0</v>
      </c>
      <c r="K533" s="26" t="b">
        <v>0</v>
      </c>
      <c r="L533" s="26">
        <v>150</v>
      </c>
      <c r="M533" s="26">
        <v>2</v>
      </c>
      <c r="N533" s="26">
        <v>0</v>
      </c>
      <c r="O533" s="26">
        <v>1</v>
      </c>
      <c r="P533" s="26">
        <v>0</v>
      </c>
      <c r="Q533" s="26">
        <v>100</v>
      </c>
      <c r="R533" s="26">
        <v>0</v>
      </c>
      <c r="S533" s="26">
        <v>1</v>
      </c>
      <c r="T533" s="26">
        <v>0</v>
      </c>
      <c r="U533" s="26" t="b">
        <v>0</v>
      </c>
      <c r="V533" s="24">
        <v>2000</v>
      </c>
      <c r="W533" s="25">
        <v>454.39</v>
      </c>
      <c r="X533" s="25">
        <v>264.14</v>
      </c>
      <c r="Y533" s="25">
        <v>121.05</v>
      </c>
      <c r="Z533" s="25">
        <v>139.06</v>
      </c>
      <c r="AA533" s="25">
        <v>0</v>
      </c>
      <c r="AB533" s="26">
        <v>20</v>
      </c>
      <c r="AD533" s="15"/>
      <c r="AE533" s="14"/>
      <c r="AF533" s="15"/>
      <c r="AG533" s="14"/>
      <c r="AH533" s="15"/>
      <c r="AI533" s="14"/>
      <c r="AJ533" s="15"/>
      <c r="AK533" s="14"/>
    </row>
    <row r="534" spans="1:37" x14ac:dyDescent="0.25">
      <c r="A534" s="27">
        <v>211</v>
      </c>
      <c r="B534" s="28" t="s">
        <v>21</v>
      </c>
      <c r="C534" s="28" t="s">
        <v>22</v>
      </c>
      <c r="D534" s="28" t="s">
        <v>23</v>
      </c>
      <c r="E534" s="28" t="s">
        <v>64</v>
      </c>
      <c r="F534" s="28" t="s">
        <v>25</v>
      </c>
      <c r="G534" s="29" t="b">
        <v>0</v>
      </c>
      <c r="H534" s="29" t="b">
        <v>0</v>
      </c>
      <c r="I534" s="29" t="b">
        <v>0</v>
      </c>
      <c r="J534" s="29" t="b">
        <v>0</v>
      </c>
      <c r="K534" s="29" t="b">
        <v>0</v>
      </c>
      <c r="L534" s="29">
        <v>150</v>
      </c>
      <c r="M534" s="29">
        <v>2</v>
      </c>
      <c r="N534" s="29">
        <v>0</v>
      </c>
      <c r="O534" s="29">
        <v>1</v>
      </c>
      <c r="P534" s="29">
        <v>0</v>
      </c>
      <c r="Q534" s="29">
        <v>100</v>
      </c>
      <c r="R534" s="29">
        <v>0</v>
      </c>
      <c r="S534" s="29">
        <v>1</v>
      </c>
      <c r="T534" s="29">
        <v>0</v>
      </c>
      <c r="U534" s="29" t="b">
        <v>0</v>
      </c>
      <c r="V534" s="27">
        <v>2000</v>
      </c>
      <c r="W534" s="28">
        <v>350.29</v>
      </c>
      <c r="X534" s="28">
        <v>297.63</v>
      </c>
      <c r="Y534" s="28">
        <v>125.13</v>
      </c>
      <c r="Z534" s="28">
        <v>138.44999999999999</v>
      </c>
      <c r="AA534" s="28">
        <v>0</v>
      </c>
      <c r="AB534" s="29">
        <v>15</v>
      </c>
      <c r="AD534" s="15"/>
      <c r="AE534" s="14"/>
      <c r="AF534" s="15"/>
      <c r="AG534" s="14"/>
      <c r="AH534" s="15"/>
      <c r="AI534" s="14"/>
      <c r="AJ534" s="15"/>
      <c r="AK534" s="14"/>
    </row>
    <row r="535" spans="1:37" x14ac:dyDescent="0.25">
      <c r="A535" s="27">
        <v>212</v>
      </c>
      <c r="B535" s="28" t="s">
        <v>21</v>
      </c>
      <c r="C535" s="28" t="s">
        <v>22</v>
      </c>
      <c r="D535" s="28" t="s">
        <v>23</v>
      </c>
      <c r="E535" s="28" t="s">
        <v>64</v>
      </c>
      <c r="F535" s="28" t="s">
        <v>25</v>
      </c>
      <c r="G535" s="29" t="b">
        <v>0</v>
      </c>
      <c r="H535" s="29" t="b">
        <v>0</v>
      </c>
      <c r="I535" s="29" t="b">
        <v>0</v>
      </c>
      <c r="J535" s="29" t="b">
        <v>0</v>
      </c>
      <c r="K535" s="29" t="b">
        <v>0</v>
      </c>
      <c r="L535" s="29">
        <v>150</v>
      </c>
      <c r="M535" s="29">
        <v>2</v>
      </c>
      <c r="N535" s="29">
        <v>0</v>
      </c>
      <c r="O535" s="29">
        <v>1</v>
      </c>
      <c r="P535" s="29">
        <v>0</v>
      </c>
      <c r="Q535" s="29">
        <v>100</v>
      </c>
      <c r="R535" s="29">
        <v>0</v>
      </c>
      <c r="S535" s="29">
        <v>1</v>
      </c>
      <c r="T535" s="29">
        <v>0</v>
      </c>
      <c r="U535" s="29" t="b">
        <v>0</v>
      </c>
      <c r="V535" s="27">
        <v>2000</v>
      </c>
      <c r="W535" s="28">
        <v>348.6</v>
      </c>
      <c r="X535" s="28">
        <v>285.19</v>
      </c>
      <c r="Y535" s="28">
        <v>125.56</v>
      </c>
      <c r="Z535" s="28">
        <v>138.44999999999999</v>
      </c>
      <c r="AA535" s="28">
        <v>0</v>
      </c>
      <c r="AB535" s="29">
        <v>15</v>
      </c>
      <c r="AD535" s="15"/>
      <c r="AE535" s="14"/>
      <c r="AF535" s="15"/>
      <c r="AG535" s="14"/>
      <c r="AH535" s="15"/>
      <c r="AI535" s="14"/>
      <c r="AJ535" s="15"/>
      <c r="AK535" s="14"/>
    </row>
    <row r="536" spans="1:37" x14ac:dyDescent="0.25">
      <c r="A536" s="27">
        <v>213</v>
      </c>
      <c r="B536" s="28" t="s">
        <v>21</v>
      </c>
      <c r="C536" s="28" t="s">
        <v>22</v>
      </c>
      <c r="D536" s="28" t="s">
        <v>23</v>
      </c>
      <c r="E536" s="28" t="s">
        <v>64</v>
      </c>
      <c r="F536" s="28" t="s">
        <v>25</v>
      </c>
      <c r="G536" s="29" t="b">
        <v>0</v>
      </c>
      <c r="H536" s="29" t="b">
        <v>0</v>
      </c>
      <c r="I536" s="29" t="b">
        <v>0</v>
      </c>
      <c r="J536" s="29" t="b">
        <v>0</v>
      </c>
      <c r="K536" s="29" t="b">
        <v>0</v>
      </c>
      <c r="L536" s="29">
        <v>150</v>
      </c>
      <c r="M536" s="29">
        <v>2</v>
      </c>
      <c r="N536" s="29">
        <v>0</v>
      </c>
      <c r="O536" s="29">
        <v>1</v>
      </c>
      <c r="P536" s="29">
        <v>0</v>
      </c>
      <c r="Q536" s="29">
        <v>100</v>
      </c>
      <c r="R536" s="29">
        <v>0</v>
      </c>
      <c r="S536" s="29">
        <v>1</v>
      </c>
      <c r="T536" s="29">
        <v>0</v>
      </c>
      <c r="U536" s="29" t="b">
        <v>0</v>
      </c>
      <c r="V536" s="27">
        <v>2000</v>
      </c>
      <c r="W536" s="28">
        <v>329.89</v>
      </c>
      <c r="X536" s="28">
        <v>244.46</v>
      </c>
      <c r="Y536" s="28">
        <v>126.95</v>
      </c>
      <c r="Z536" s="28">
        <v>140.32</v>
      </c>
      <c r="AA536" s="28">
        <v>0</v>
      </c>
      <c r="AB536" s="29">
        <v>15</v>
      </c>
      <c r="AD536" s="15"/>
      <c r="AE536" s="14"/>
      <c r="AF536" s="15"/>
      <c r="AG536" s="14"/>
      <c r="AH536" s="15"/>
      <c r="AI536" s="14"/>
      <c r="AJ536" s="15"/>
      <c r="AK536" s="14"/>
    </row>
    <row r="537" spans="1:37" x14ac:dyDescent="0.25">
      <c r="A537" s="27">
        <v>214</v>
      </c>
      <c r="B537" s="28" t="s">
        <v>21</v>
      </c>
      <c r="C537" s="28" t="s">
        <v>22</v>
      </c>
      <c r="D537" s="28" t="s">
        <v>23</v>
      </c>
      <c r="E537" s="28" t="s">
        <v>64</v>
      </c>
      <c r="F537" s="28" t="s">
        <v>25</v>
      </c>
      <c r="G537" s="29" t="b">
        <v>0</v>
      </c>
      <c r="H537" s="29" t="b">
        <v>0</v>
      </c>
      <c r="I537" s="29" t="b">
        <v>0</v>
      </c>
      <c r="J537" s="29" t="b">
        <v>0</v>
      </c>
      <c r="K537" s="29" t="b">
        <v>0</v>
      </c>
      <c r="L537" s="29">
        <v>150</v>
      </c>
      <c r="M537" s="29">
        <v>2</v>
      </c>
      <c r="N537" s="29">
        <v>0</v>
      </c>
      <c r="O537" s="29">
        <v>1</v>
      </c>
      <c r="P537" s="29">
        <v>0</v>
      </c>
      <c r="Q537" s="29">
        <v>100</v>
      </c>
      <c r="R537" s="29">
        <v>0</v>
      </c>
      <c r="S537" s="29">
        <v>1</v>
      </c>
      <c r="T537" s="29">
        <v>0</v>
      </c>
      <c r="U537" s="29" t="b">
        <v>0</v>
      </c>
      <c r="V537" s="27">
        <v>2000</v>
      </c>
      <c r="W537" s="28">
        <v>382.02</v>
      </c>
      <c r="X537" s="28">
        <v>359.23</v>
      </c>
      <c r="Y537" s="28">
        <v>122.91</v>
      </c>
      <c r="Z537" s="28">
        <v>135.99</v>
      </c>
      <c r="AA537" s="28">
        <v>0</v>
      </c>
      <c r="AB537" s="29">
        <v>15</v>
      </c>
      <c r="AD537" s="15"/>
      <c r="AE537" s="14"/>
      <c r="AF537" s="15"/>
      <c r="AG537" s="14"/>
      <c r="AH537" s="15"/>
      <c r="AI537" s="14"/>
      <c r="AJ537" s="15"/>
      <c r="AK537" s="14"/>
    </row>
    <row r="538" spans="1:37" x14ac:dyDescent="0.25">
      <c r="A538" s="27">
        <v>215</v>
      </c>
      <c r="B538" s="28" t="s">
        <v>21</v>
      </c>
      <c r="C538" s="28" t="s">
        <v>22</v>
      </c>
      <c r="D538" s="28" t="s">
        <v>23</v>
      </c>
      <c r="E538" s="28" t="s">
        <v>64</v>
      </c>
      <c r="F538" s="28" t="s">
        <v>25</v>
      </c>
      <c r="G538" s="29" t="b">
        <v>0</v>
      </c>
      <c r="H538" s="29" t="b">
        <v>0</v>
      </c>
      <c r="I538" s="29" t="b">
        <v>0</v>
      </c>
      <c r="J538" s="29" t="b">
        <v>0</v>
      </c>
      <c r="K538" s="29" t="b">
        <v>0</v>
      </c>
      <c r="L538" s="29">
        <v>150</v>
      </c>
      <c r="M538" s="29">
        <v>2</v>
      </c>
      <c r="N538" s="29">
        <v>0</v>
      </c>
      <c r="O538" s="29">
        <v>1</v>
      </c>
      <c r="P538" s="29">
        <v>0</v>
      </c>
      <c r="Q538" s="29">
        <v>100</v>
      </c>
      <c r="R538" s="29">
        <v>0</v>
      </c>
      <c r="S538" s="29">
        <v>1</v>
      </c>
      <c r="T538" s="29">
        <v>0</v>
      </c>
      <c r="U538" s="29" t="b">
        <v>0</v>
      </c>
      <c r="V538" s="27">
        <v>2000</v>
      </c>
      <c r="W538" s="28">
        <v>392.81</v>
      </c>
      <c r="X538" s="28">
        <v>336.65</v>
      </c>
      <c r="Y538" s="28">
        <v>123.62</v>
      </c>
      <c r="Z538" s="28">
        <v>136.41999999999999</v>
      </c>
      <c r="AA538" s="28">
        <v>0</v>
      </c>
      <c r="AB538" s="29">
        <v>15</v>
      </c>
      <c r="AD538" s="15"/>
      <c r="AE538" s="14"/>
      <c r="AF538" s="15"/>
      <c r="AG538" s="14"/>
      <c r="AH538" s="15"/>
      <c r="AI538" s="14"/>
      <c r="AJ538" s="15"/>
      <c r="AK538" s="14"/>
    </row>
    <row r="539" spans="1:37" x14ac:dyDescent="0.25">
      <c r="A539" s="27">
        <v>216</v>
      </c>
      <c r="B539" s="28" t="s">
        <v>21</v>
      </c>
      <c r="C539" s="28" t="s">
        <v>22</v>
      </c>
      <c r="D539" s="28" t="s">
        <v>23</v>
      </c>
      <c r="E539" s="28" t="s">
        <v>64</v>
      </c>
      <c r="F539" s="28" t="s">
        <v>25</v>
      </c>
      <c r="G539" s="29" t="b">
        <v>0</v>
      </c>
      <c r="H539" s="29" t="b">
        <v>0</v>
      </c>
      <c r="I539" s="29" t="b">
        <v>0</v>
      </c>
      <c r="J539" s="29" t="b">
        <v>0</v>
      </c>
      <c r="K539" s="29" t="b">
        <v>0</v>
      </c>
      <c r="L539" s="29">
        <v>150</v>
      </c>
      <c r="M539" s="29">
        <v>2</v>
      </c>
      <c r="N539" s="29">
        <v>0</v>
      </c>
      <c r="O539" s="29">
        <v>1</v>
      </c>
      <c r="P539" s="29">
        <v>0</v>
      </c>
      <c r="Q539" s="29">
        <v>100</v>
      </c>
      <c r="R539" s="29">
        <v>0</v>
      </c>
      <c r="S539" s="29">
        <v>1</v>
      </c>
      <c r="T539" s="29">
        <v>0</v>
      </c>
      <c r="U539" s="29" t="b">
        <v>0</v>
      </c>
      <c r="V539" s="27">
        <v>2000</v>
      </c>
      <c r="W539" s="28">
        <v>328.02</v>
      </c>
      <c r="X539" s="28">
        <v>247.16</v>
      </c>
      <c r="Y539" s="28">
        <v>126.79</v>
      </c>
      <c r="Z539" s="28">
        <v>140.19999999999999</v>
      </c>
      <c r="AA539" s="28">
        <v>0</v>
      </c>
      <c r="AB539" s="29">
        <v>15</v>
      </c>
      <c r="AD539" s="15"/>
      <c r="AE539" s="14"/>
      <c r="AF539" s="15"/>
      <c r="AG539" s="14"/>
      <c r="AH539" s="15"/>
      <c r="AI539" s="14"/>
      <c r="AJ539" s="15"/>
      <c r="AK539" s="14"/>
    </row>
    <row r="540" spans="1:37" x14ac:dyDescent="0.25">
      <c r="A540" s="27">
        <v>217</v>
      </c>
      <c r="B540" s="28" t="s">
        <v>21</v>
      </c>
      <c r="C540" s="28" t="s">
        <v>22</v>
      </c>
      <c r="D540" s="28" t="s">
        <v>23</v>
      </c>
      <c r="E540" s="28" t="s">
        <v>64</v>
      </c>
      <c r="F540" s="28" t="s">
        <v>25</v>
      </c>
      <c r="G540" s="29" t="b">
        <v>0</v>
      </c>
      <c r="H540" s="29" t="b">
        <v>0</v>
      </c>
      <c r="I540" s="29" t="b">
        <v>0</v>
      </c>
      <c r="J540" s="29" t="b">
        <v>0</v>
      </c>
      <c r="K540" s="29" t="b">
        <v>0</v>
      </c>
      <c r="L540" s="29">
        <v>150</v>
      </c>
      <c r="M540" s="29">
        <v>2</v>
      </c>
      <c r="N540" s="29">
        <v>0</v>
      </c>
      <c r="O540" s="29">
        <v>1</v>
      </c>
      <c r="P540" s="29">
        <v>0</v>
      </c>
      <c r="Q540" s="29">
        <v>100</v>
      </c>
      <c r="R540" s="29">
        <v>0</v>
      </c>
      <c r="S540" s="29">
        <v>1</v>
      </c>
      <c r="T540" s="29">
        <v>0</v>
      </c>
      <c r="U540" s="29" t="b">
        <v>0</v>
      </c>
      <c r="V540" s="27">
        <v>2000</v>
      </c>
      <c r="W540" s="28">
        <v>336.73</v>
      </c>
      <c r="X540" s="28">
        <v>253.3</v>
      </c>
      <c r="Y540" s="28">
        <v>126.69</v>
      </c>
      <c r="Z540" s="28">
        <v>139.65</v>
      </c>
      <c r="AA540" s="28">
        <v>0</v>
      </c>
      <c r="AB540" s="29">
        <v>15</v>
      </c>
      <c r="AD540" s="15"/>
      <c r="AE540" s="14"/>
      <c r="AF540" s="15"/>
      <c r="AG540" s="14"/>
      <c r="AH540" s="15"/>
      <c r="AI540" s="14"/>
      <c r="AJ540" s="15"/>
      <c r="AK540" s="14"/>
    </row>
    <row r="541" spans="1:37" x14ac:dyDescent="0.25">
      <c r="A541" s="27">
        <v>218</v>
      </c>
      <c r="B541" s="28" t="s">
        <v>21</v>
      </c>
      <c r="C541" s="28" t="s">
        <v>22</v>
      </c>
      <c r="D541" s="28" t="s">
        <v>23</v>
      </c>
      <c r="E541" s="28" t="s">
        <v>64</v>
      </c>
      <c r="F541" s="28" t="s">
        <v>25</v>
      </c>
      <c r="G541" s="29" t="b">
        <v>0</v>
      </c>
      <c r="H541" s="29" t="b">
        <v>0</v>
      </c>
      <c r="I541" s="29" t="b">
        <v>0</v>
      </c>
      <c r="J541" s="29" t="b">
        <v>0</v>
      </c>
      <c r="K541" s="29" t="b">
        <v>0</v>
      </c>
      <c r="L541" s="29">
        <v>150</v>
      </c>
      <c r="M541" s="29">
        <v>2</v>
      </c>
      <c r="N541" s="29">
        <v>0</v>
      </c>
      <c r="O541" s="29">
        <v>1</v>
      </c>
      <c r="P541" s="29">
        <v>0</v>
      </c>
      <c r="Q541" s="29">
        <v>100</v>
      </c>
      <c r="R541" s="29">
        <v>0</v>
      </c>
      <c r="S541" s="29">
        <v>1</v>
      </c>
      <c r="T541" s="29">
        <v>0</v>
      </c>
      <c r="U541" s="29" t="b">
        <v>0</v>
      </c>
      <c r="V541" s="27">
        <v>2000</v>
      </c>
      <c r="W541" s="28">
        <v>327.64</v>
      </c>
      <c r="X541" s="28">
        <v>334.88</v>
      </c>
      <c r="Y541" s="28">
        <v>124.04</v>
      </c>
      <c r="Z541" s="28">
        <v>137.61000000000001</v>
      </c>
      <c r="AA541" s="28">
        <v>0</v>
      </c>
      <c r="AB541" s="29">
        <v>15</v>
      </c>
      <c r="AD541" s="15"/>
      <c r="AE541" s="14"/>
      <c r="AF541" s="15"/>
      <c r="AG541" s="14"/>
      <c r="AH541" s="15"/>
      <c r="AI541" s="14"/>
      <c r="AJ541" s="15"/>
      <c r="AK541" s="14"/>
    </row>
    <row r="542" spans="1:37" x14ac:dyDescent="0.25">
      <c r="A542" s="27">
        <v>219</v>
      </c>
      <c r="B542" s="28" t="s">
        <v>21</v>
      </c>
      <c r="C542" s="28" t="s">
        <v>22</v>
      </c>
      <c r="D542" s="28" t="s">
        <v>23</v>
      </c>
      <c r="E542" s="28" t="s">
        <v>64</v>
      </c>
      <c r="F542" s="28" t="s">
        <v>25</v>
      </c>
      <c r="G542" s="29" t="b">
        <v>0</v>
      </c>
      <c r="H542" s="29" t="b">
        <v>0</v>
      </c>
      <c r="I542" s="29" t="b">
        <v>0</v>
      </c>
      <c r="J542" s="29" t="b">
        <v>0</v>
      </c>
      <c r="K542" s="29" t="b">
        <v>0</v>
      </c>
      <c r="L542" s="29">
        <v>150</v>
      </c>
      <c r="M542" s="29">
        <v>2</v>
      </c>
      <c r="N542" s="29">
        <v>0</v>
      </c>
      <c r="O542" s="29">
        <v>1</v>
      </c>
      <c r="P542" s="29">
        <v>0</v>
      </c>
      <c r="Q542" s="29">
        <v>100</v>
      </c>
      <c r="R542" s="29">
        <v>0</v>
      </c>
      <c r="S542" s="29">
        <v>1</v>
      </c>
      <c r="T542" s="29">
        <v>0</v>
      </c>
      <c r="U542" s="29" t="b">
        <v>0</v>
      </c>
      <c r="V542" s="27">
        <v>2000</v>
      </c>
      <c r="W542" s="28">
        <v>330.66</v>
      </c>
      <c r="X542" s="28">
        <v>302.35000000000002</v>
      </c>
      <c r="Y542" s="28">
        <v>125.12</v>
      </c>
      <c r="Z542" s="28">
        <v>138.52000000000001</v>
      </c>
      <c r="AA542" s="28">
        <v>0</v>
      </c>
      <c r="AB542" s="29">
        <v>15</v>
      </c>
      <c r="AD542" s="15"/>
      <c r="AE542" s="14"/>
      <c r="AF542" s="15"/>
      <c r="AG542" s="14"/>
      <c r="AH542" s="15"/>
      <c r="AI542" s="14"/>
      <c r="AJ542" s="15"/>
      <c r="AK542" s="14"/>
    </row>
    <row r="543" spans="1:37" x14ac:dyDescent="0.25">
      <c r="A543" s="27">
        <v>220</v>
      </c>
      <c r="B543" s="28" t="s">
        <v>21</v>
      </c>
      <c r="C543" s="28" t="s">
        <v>22</v>
      </c>
      <c r="D543" s="28" t="s">
        <v>23</v>
      </c>
      <c r="E543" s="28" t="s">
        <v>64</v>
      </c>
      <c r="F543" s="28" t="s">
        <v>25</v>
      </c>
      <c r="G543" s="29" t="b">
        <v>0</v>
      </c>
      <c r="H543" s="29" t="b">
        <v>0</v>
      </c>
      <c r="I543" s="29" t="b">
        <v>0</v>
      </c>
      <c r="J543" s="29" t="b">
        <v>0</v>
      </c>
      <c r="K543" s="29" t="b">
        <v>0</v>
      </c>
      <c r="L543" s="29">
        <v>150</v>
      </c>
      <c r="M543" s="29">
        <v>2</v>
      </c>
      <c r="N543" s="29">
        <v>0</v>
      </c>
      <c r="O543" s="29">
        <v>1</v>
      </c>
      <c r="P543" s="29">
        <v>0</v>
      </c>
      <c r="Q543" s="29">
        <v>100</v>
      </c>
      <c r="R543" s="29">
        <v>0</v>
      </c>
      <c r="S543" s="29">
        <v>1</v>
      </c>
      <c r="T543" s="29">
        <v>0</v>
      </c>
      <c r="U543" s="29" t="b">
        <v>0</v>
      </c>
      <c r="V543" s="27">
        <v>2000</v>
      </c>
      <c r="W543" s="28">
        <v>343.15</v>
      </c>
      <c r="X543" s="28">
        <v>248.78</v>
      </c>
      <c r="Y543" s="28">
        <v>126.69</v>
      </c>
      <c r="Z543" s="28">
        <v>139.76</v>
      </c>
      <c r="AA543" s="28">
        <v>0</v>
      </c>
      <c r="AB543" s="29">
        <v>15</v>
      </c>
      <c r="AD543" s="15"/>
      <c r="AE543" s="14"/>
      <c r="AF543" s="15"/>
      <c r="AG543" s="14"/>
      <c r="AH543" s="15"/>
      <c r="AI543" s="14"/>
      <c r="AJ543" s="15"/>
      <c r="AK543" s="14"/>
    </row>
    <row r="544" spans="1:37" x14ac:dyDescent="0.25">
      <c r="A544" s="24">
        <v>221</v>
      </c>
      <c r="B544" s="25" t="s">
        <v>21</v>
      </c>
      <c r="C544" s="25" t="s">
        <v>22</v>
      </c>
      <c r="D544" s="25" t="s">
        <v>23</v>
      </c>
      <c r="E544" s="25" t="s">
        <v>65</v>
      </c>
      <c r="F544" s="25" t="s">
        <v>25</v>
      </c>
      <c r="G544" s="26" t="b">
        <v>0</v>
      </c>
      <c r="H544" s="26" t="b">
        <v>0</v>
      </c>
      <c r="I544" s="26" t="b">
        <v>0</v>
      </c>
      <c r="J544" s="26" t="b">
        <v>0</v>
      </c>
      <c r="K544" s="26" t="b">
        <v>0</v>
      </c>
      <c r="L544" s="26">
        <v>150</v>
      </c>
      <c r="M544" s="26">
        <v>2</v>
      </c>
      <c r="N544" s="26">
        <v>0</v>
      </c>
      <c r="O544" s="26">
        <v>1</v>
      </c>
      <c r="P544" s="26">
        <v>0</v>
      </c>
      <c r="Q544" s="26">
        <v>100</v>
      </c>
      <c r="R544" s="26">
        <v>0</v>
      </c>
      <c r="S544" s="26">
        <v>1</v>
      </c>
      <c r="T544" s="26">
        <v>0</v>
      </c>
      <c r="U544" s="26" t="b">
        <v>0</v>
      </c>
      <c r="V544" s="24">
        <v>2000</v>
      </c>
      <c r="W544" s="25">
        <v>303.79000000000002</v>
      </c>
      <c r="X544" s="25">
        <v>299.91000000000003</v>
      </c>
      <c r="Y544" s="25">
        <v>130.01</v>
      </c>
      <c r="Z544" s="25">
        <v>136.94999999999999</v>
      </c>
      <c r="AA544" s="25">
        <v>0</v>
      </c>
      <c r="AB544" s="26">
        <v>10</v>
      </c>
      <c r="AD544" s="15"/>
      <c r="AE544" s="14"/>
      <c r="AF544" s="15"/>
      <c r="AG544" s="14"/>
      <c r="AH544" s="15"/>
      <c r="AI544" s="14"/>
      <c r="AJ544" s="15"/>
      <c r="AK544" s="14"/>
    </row>
    <row r="545" spans="1:37" x14ac:dyDescent="0.25">
      <c r="A545" s="24">
        <v>222</v>
      </c>
      <c r="B545" s="25" t="s">
        <v>21</v>
      </c>
      <c r="C545" s="25" t="s">
        <v>22</v>
      </c>
      <c r="D545" s="25" t="s">
        <v>23</v>
      </c>
      <c r="E545" s="25" t="s">
        <v>65</v>
      </c>
      <c r="F545" s="25" t="s">
        <v>25</v>
      </c>
      <c r="G545" s="26" t="b">
        <v>0</v>
      </c>
      <c r="H545" s="26" t="b">
        <v>0</v>
      </c>
      <c r="I545" s="26" t="b">
        <v>0</v>
      </c>
      <c r="J545" s="26" t="b">
        <v>0</v>
      </c>
      <c r="K545" s="26" t="b">
        <v>0</v>
      </c>
      <c r="L545" s="26">
        <v>150</v>
      </c>
      <c r="M545" s="26">
        <v>2</v>
      </c>
      <c r="N545" s="26">
        <v>0</v>
      </c>
      <c r="O545" s="26">
        <v>1</v>
      </c>
      <c r="P545" s="26">
        <v>0</v>
      </c>
      <c r="Q545" s="26">
        <v>100</v>
      </c>
      <c r="R545" s="26">
        <v>0</v>
      </c>
      <c r="S545" s="26">
        <v>1</v>
      </c>
      <c r="T545" s="26">
        <v>0</v>
      </c>
      <c r="U545" s="26" t="b">
        <v>0</v>
      </c>
      <c r="V545" s="24">
        <v>2000</v>
      </c>
      <c r="W545" s="25">
        <v>288.79000000000002</v>
      </c>
      <c r="X545" s="25">
        <v>297.35000000000002</v>
      </c>
      <c r="Y545" s="25">
        <v>129.68</v>
      </c>
      <c r="Z545" s="25">
        <v>138.44999999999999</v>
      </c>
      <c r="AA545" s="25">
        <v>0</v>
      </c>
      <c r="AB545" s="26">
        <v>10</v>
      </c>
      <c r="AD545" s="15"/>
      <c r="AE545" s="14"/>
      <c r="AF545" s="15"/>
      <c r="AG545" s="14"/>
      <c r="AH545" s="15"/>
      <c r="AI545" s="14"/>
      <c r="AJ545" s="15"/>
      <c r="AK545" s="14"/>
    </row>
    <row r="546" spans="1:37" x14ac:dyDescent="0.25">
      <c r="A546" s="24">
        <v>223</v>
      </c>
      <c r="B546" s="25" t="s">
        <v>21</v>
      </c>
      <c r="C546" s="25" t="s">
        <v>22</v>
      </c>
      <c r="D546" s="25" t="s">
        <v>23</v>
      </c>
      <c r="E546" s="25" t="s">
        <v>65</v>
      </c>
      <c r="F546" s="25" t="s">
        <v>25</v>
      </c>
      <c r="G546" s="26" t="b">
        <v>0</v>
      </c>
      <c r="H546" s="26" t="b">
        <v>0</v>
      </c>
      <c r="I546" s="26" t="b">
        <v>0</v>
      </c>
      <c r="J546" s="26" t="b">
        <v>0</v>
      </c>
      <c r="K546" s="26" t="b">
        <v>0</v>
      </c>
      <c r="L546" s="26">
        <v>150</v>
      </c>
      <c r="M546" s="26">
        <v>2</v>
      </c>
      <c r="N546" s="26">
        <v>0</v>
      </c>
      <c r="O546" s="26">
        <v>1</v>
      </c>
      <c r="P546" s="26">
        <v>0</v>
      </c>
      <c r="Q546" s="26">
        <v>100</v>
      </c>
      <c r="R546" s="26">
        <v>0</v>
      </c>
      <c r="S546" s="26">
        <v>1</v>
      </c>
      <c r="T546" s="26">
        <v>0</v>
      </c>
      <c r="U546" s="26" t="b">
        <v>0</v>
      </c>
      <c r="V546" s="24">
        <v>2000</v>
      </c>
      <c r="W546" s="25">
        <v>313.52</v>
      </c>
      <c r="X546" s="25">
        <v>282.64</v>
      </c>
      <c r="Y546" s="25">
        <v>130.65</v>
      </c>
      <c r="Z546" s="25">
        <v>137.21</v>
      </c>
      <c r="AA546" s="25">
        <v>0</v>
      </c>
      <c r="AB546" s="26">
        <v>10</v>
      </c>
      <c r="AD546" s="15"/>
      <c r="AE546" s="14"/>
      <c r="AF546" s="15"/>
      <c r="AG546" s="14"/>
      <c r="AH546" s="15"/>
      <c r="AI546" s="14"/>
      <c r="AJ546" s="15"/>
      <c r="AK546" s="14"/>
    </row>
    <row r="547" spans="1:37" x14ac:dyDescent="0.25">
      <c r="A547" s="24">
        <v>224</v>
      </c>
      <c r="B547" s="25" t="s">
        <v>21</v>
      </c>
      <c r="C547" s="25" t="s">
        <v>22</v>
      </c>
      <c r="D547" s="25" t="s">
        <v>23</v>
      </c>
      <c r="E547" s="25" t="s">
        <v>65</v>
      </c>
      <c r="F547" s="25" t="s">
        <v>25</v>
      </c>
      <c r="G547" s="26" t="b">
        <v>0</v>
      </c>
      <c r="H547" s="26" t="b">
        <v>0</v>
      </c>
      <c r="I547" s="26" t="b">
        <v>0</v>
      </c>
      <c r="J547" s="26" t="b">
        <v>0</v>
      </c>
      <c r="K547" s="26" t="b">
        <v>0</v>
      </c>
      <c r="L547" s="26">
        <v>150</v>
      </c>
      <c r="M547" s="26">
        <v>2</v>
      </c>
      <c r="N547" s="26">
        <v>0</v>
      </c>
      <c r="O547" s="26">
        <v>1</v>
      </c>
      <c r="P547" s="26">
        <v>0</v>
      </c>
      <c r="Q547" s="26">
        <v>100</v>
      </c>
      <c r="R547" s="26">
        <v>0</v>
      </c>
      <c r="S547" s="26">
        <v>1</v>
      </c>
      <c r="T547" s="26">
        <v>0</v>
      </c>
      <c r="U547" s="26" t="b">
        <v>0</v>
      </c>
      <c r="V547" s="24">
        <v>2000</v>
      </c>
      <c r="W547" s="25">
        <v>266.42</v>
      </c>
      <c r="X547" s="25">
        <v>250.68</v>
      </c>
      <c r="Y547" s="25">
        <v>131.86000000000001</v>
      </c>
      <c r="Z547" s="25">
        <v>139.47</v>
      </c>
      <c r="AA547" s="25">
        <v>0</v>
      </c>
      <c r="AB547" s="26">
        <v>10</v>
      </c>
      <c r="AD547" s="15"/>
      <c r="AE547" s="14"/>
      <c r="AF547" s="15"/>
      <c r="AG547" s="14"/>
      <c r="AH547" s="15"/>
      <c r="AI547" s="14"/>
      <c r="AJ547" s="15"/>
      <c r="AK547" s="14"/>
    </row>
    <row r="548" spans="1:37" x14ac:dyDescent="0.25">
      <c r="A548" s="24">
        <v>225</v>
      </c>
      <c r="B548" s="25" t="s">
        <v>21</v>
      </c>
      <c r="C548" s="25" t="s">
        <v>22</v>
      </c>
      <c r="D548" s="25" t="s">
        <v>23</v>
      </c>
      <c r="E548" s="25" t="s">
        <v>65</v>
      </c>
      <c r="F548" s="25" t="s">
        <v>25</v>
      </c>
      <c r="G548" s="26" t="b">
        <v>0</v>
      </c>
      <c r="H548" s="26" t="b">
        <v>0</v>
      </c>
      <c r="I548" s="26" t="b">
        <v>0</v>
      </c>
      <c r="J548" s="26" t="b">
        <v>0</v>
      </c>
      <c r="K548" s="26" t="b">
        <v>0</v>
      </c>
      <c r="L548" s="26">
        <v>150</v>
      </c>
      <c r="M548" s="26">
        <v>2</v>
      </c>
      <c r="N548" s="26">
        <v>0</v>
      </c>
      <c r="O548" s="26">
        <v>1</v>
      </c>
      <c r="P548" s="26">
        <v>0</v>
      </c>
      <c r="Q548" s="26">
        <v>100</v>
      </c>
      <c r="R548" s="26">
        <v>0</v>
      </c>
      <c r="S548" s="26">
        <v>1</v>
      </c>
      <c r="T548" s="26">
        <v>0</v>
      </c>
      <c r="U548" s="26" t="b">
        <v>0</v>
      </c>
      <c r="V548" s="24">
        <v>2000</v>
      </c>
      <c r="W548" s="25">
        <v>314.16000000000003</v>
      </c>
      <c r="X548" s="25">
        <v>309.74</v>
      </c>
      <c r="Y548" s="25">
        <v>129.38999999999999</v>
      </c>
      <c r="Z548" s="25">
        <v>137.25</v>
      </c>
      <c r="AA548" s="25">
        <v>0</v>
      </c>
      <c r="AB548" s="26">
        <v>10</v>
      </c>
      <c r="AD548" s="15"/>
      <c r="AE548" s="14"/>
      <c r="AF548" s="15"/>
      <c r="AG548" s="14"/>
      <c r="AH548" s="15"/>
      <c r="AI548" s="14"/>
      <c r="AJ548" s="15"/>
      <c r="AK548" s="14"/>
    </row>
    <row r="549" spans="1:37" x14ac:dyDescent="0.25">
      <c r="A549" s="24">
        <v>226</v>
      </c>
      <c r="B549" s="25" t="s">
        <v>21</v>
      </c>
      <c r="C549" s="25" t="s">
        <v>22</v>
      </c>
      <c r="D549" s="25" t="s">
        <v>23</v>
      </c>
      <c r="E549" s="25" t="s">
        <v>65</v>
      </c>
      <c r="F549" s="25" t="s">
        <v>25</v>
      </c>
      <c r="G549" s="26" t="b">
        <v>0</v>
      </c>
      <c r="H549" s="26" t="b">
        <v>0</v>
      </c>
      <c r="I549" s="26" t="b">
        <v>0</v>
      </c>
      <c r="J549" s="26" t="b">
        <v>0</v>
      </c>
      <c r="K549" s="26" t="b">
        <v>0</v>
      </c>
      <c r="L549" s="26">
        <v>150</v>
      </c>
      <c r="M549" s="26">
        <v>2</v>
      </c>
      <c r="N549" s="26">
        <v>0</v>
      </c>
      <c r="O549" s="26">
        <v>1</v>
      </c>
      <c r="P549" s="26">
        <v>0</v>
      </c>
      <c r="Q549" s="26">
        <v>100</v>
      </c>
      <c r="R549" s="26">
        <v>0</v>
      </c>
      <c r="S549" s="26">
        <v>1</v>
      </c>
      <c r="T549" s="26">
        <v>0</v>
      </c>
      <c r="U549" s="26" t="b">
        <v>0</v>
      </c>
      <c r="V549" s="24">
        <v>2000</v>
      </c>
      <c r="W549" s="25">
        <v>276.19</v>
      </c>
      <c r="X549" s="25">
        <v>256.37</v>
      </c>
      <c r="Y549" s="25">
        <v>132</v>
      </c>
      <c r="Z549" s="25">
        <v>138.32</v>
      </c>
      <c r="AA549" s="25">
        <v>0</v>
      </c>
      <c r="AB549" s="26">
        <v>10</v>
      </c>
      <c r="AD549" s="15"/>
      <c r="AE549" s="14"/>
      <c r="AF549" s="15"/>
      <c r="AG549" s="14"/>
      <c r="AH549" s="15"/>
      <c r="AI549" s="14"/>
      <c r="AJ549" s="15"/>
      <c r="AK549" s="14"/>
    </row>
    <row r="550" spans="1:37" x14ac:dyDescent="0.25">
      <c r="A550" s="24">
        <v>227</v>
      </c>
      <c r="B550" s="25" t="s">
        <v>21</v>
      </c>
      <c r="C550" s="25" t="s">
        <v>22</v>
      </c>
      <c r="D550" s="25" t="s">
        <v>23</v>
      </c>
      <c r="E550" s="25" t="s">
        <v>65</v>
      </c>
      <c r="F550" s="25" t="s">
        <v>25</v>
      </c>
      <c r="G550" s="26" t="b">
        <v>0</v>
      </c>
      <c r="H550" s="26" t="b">
        <v>0</v>
      </c>
      <c r="I550" s="26" t="b">
        <v>0</v>
      </c>
      <c r="J550" s="26" t="b">
        <v>0</v>
      </c>
      <c r="K550" s="26" t="b">
        <v>0</v>
      </c>
      <c r="L550" s="26">
        <v>150</v>
      </c>
      <c r="M550" s="26">
        <v>2</v>
      </c>
      <c r="N550" s="26">
        <v>0</v>
      </c>
      <c r="O550" s="26">
        <v>1</v>
      </c>
      <c r="P550" s="26">
        <v>0</v>
      </c>
      <c r="Q550" s="26">
        <v>100</v>
      </c>
      <c r="R550" s="26">
        <v>0</v>
      </c>
      <c r="S550" s="26">
        <v>1</v>
      </c>
      <c r="T550" s="26">
        <v>0</v>
      </c>
      <c r="U550" s="26" t="b">
        <v>0</v>
      </c>
      <c r="V550" s="24">
        <v>2000</v>
      </c>
      <c r="W550" s="25">
        <v>253.08</v>
      </c>
      <c r="X550" s="25">
        <v>275.37</v>
      </c>
      <c r="Y550" s="25">
        <v>130.93</v>
      </c>
      <c r="Z550" s="25">
        <v>139.44999999999999</v>
      </c>
      <c r="AA550" s="25">
        <v>0</v>
      </c>
      <c r="AB550" s="26">
        <v>10</v>
      </c>
      <c r="AD550" s="15"/>
      <c r="AE550" s="14"/>
      <c r="AF550" s="15"/>
      <c r="AG550" s="14"/>
      <c r="AH550" s="15"/>
      <c r="AI550" s="14"/>
      <c r="AJ550" s="15"/>
      <c r="AK550" s="14"/>
    </row>
    <row r="551" spans="1:37" x14ac:dyDescent="0.25">
      <c r="A551" s="24">
        <v>228</v>
      </c>
      <c r="B551" s="25" t="s">
        <v>21</v>
      </c>
      <c r="C551" s="25" t="s">
        <v>22</v>
      </c>
      <c r="D551" s="25" t="s">
        <v>23</v>
      </c>
      <c r="E551" s="25" t="s">
        <v>65</v>
      </c>
      <c r="F551" s="25" t="s">
        <v>25</v>
      </c>
      <c r="G551" s="26" t="b">
        <v>0</v>
      </c>
      <c r="H551" s="26" t="b">
        <v>0</v>
      </c>
      <c r="I551" s="26" t="b">
        <v>0</v>
      </c>
      <c r="J551" s="26" t="b">
        <v>0</v>
      </c>
      <c r="K551" s="26" t="b">
        <v>0</v>
      </c>
      <c r="L551" s="26">
        <v>150</v>
      </c>
      <c r="M551" s="26">
        <v>2</v>
      </c>
      <c r="N551" s="26">
        <v>0</v>
      </c>
      <c r="O551" s="26">
        <v>1</v>
      </c>
      <c r="P551" s="26">
        <v>0</v>
      </c>
      <c r="Q551" s="26">
        <v>100</v>
      </c>
      <c r="R551" s="26">
        <v>0</v>
      </c>
      <c r="S551" s="26">
        <v>1</v>
      </c>
      <c r="T551" s="26">
        <v>0</v>
      </c>
      <c r="U551" s="26" t="b">
        <v>0</v>
      </c>
      <c r="V551" s="24">
        <v>2000</v>
      </c>
      <c r="W551" s="25">
        <v>238.73</v>
      </c>
      <c r="X551" s="25">
        <v>238.4</v>
      </c>
      <c r="Y551" s="25">
        <v>132.09</v>
      </c>
      <c r="Z551" s="25">
        <v>140.91</v>
      </c>
      <c r="AA551" s="25">
        <v>0</v>
      </c>
      <c r="AB551" s="26">
        <v>10</v>
      </c>
      <c r="AD551" s="15"/>
      <c r="AE551" s="14"/>
      <c r="AF551" s="15"/>
      <c r="AG551" s="14"/>
      <c r="AH551" s="15"/>
      <c r="AI551" s="14"/>
      <c r="AJ551" s="15"/>
      <c r="AK551" s="14"/>
    </row>
    <row r="552" spans="1:37" x14ac:dyDescent="0.25">
      <c r="A552" s="24">
        <v>229</v>
      </c>
      <c r="B552" s="25" t="s">
        <v>21</v>
      </c>
      <c r="C552" s="25" t="s">
        <v>22</v>
      </c>
      <c r="D552" s="25" t="s">
        <v>23</v>
      </c>
      <c r="E552" s="25" t="s">
        <v>65</v>
      </c>
      <c r="F552" s="25" t="s">
        <v>25</v>
      </c>
      <c r="G552" s="26" t="b">
        <v>0</v>
      </c>
      <c r="H552" s="26" t="b">
        <v>0</v>
      </c>
      <c r="I552" s="26" t="b">
        <v>0</v>
      </c>
      <c r="J552" s="26" t="b">
        <v>0</v>
      </c>
      <c r="K552" s="26" t="b">
        <v>0</v>
      </c>
      <c r="L552" s="26">
        <v>150</v>
      </c>
      <c r="M552" s="26">
        <v>2</v>
      </c>
      <c r="N552" s="26">
        <v>0</v>
      </c>
      <c r="O552" s="26">
        <v>1</v>
      </c>
      <c r="P552" s="26">
        <v>0</v>
      </c>
      <c r="Q552" s="26">
        <v>100</v>
      </c>
      <c r="R552" s="26">
        <v>0</v>
      </c>
      <c r="S552" s="26">
        <v>1</v>
      </c>
      <c r="T552" s="26">
        <v>0</v>
      </c>
      <c r="U552" s="26" t="b">
        <v>0</v>
      </c>
      <c r="V552" s="24">
        <v>2000</v>
      </c>
      <c r="W552" s="25">
        <v>225.57</v>
      </c>
      <c r="X552" s="25">
        <v>226.79</v>
      </c>
      <c r="Y552" s="25">
        <v>132.63</v>
      </c>
      <c r="Z552" s="25">
        <v>141.38999999999999</v>
      </c>
      <c r="AA552" s="25">
        <v>0</v>
      </c>
      <c r="AB552" s="26">
        <v>10</v>
      </c>
      <c r="AD552" s="15"/>
      <c r="AE552" s="14"/>
      <c r="AF552" s="15"/>
      <c r="AG552" s="14"/>
      <c r="AH552" s="15"/>
      <c r="AI552" s="14"/>
      <c r="AJ552" s="15"/>
      <c r="AK552" s="14"/>
    </row>
    <row r="553" spans="1:37" x14ac:dyDescent="0.25">
      <c r="A553" s="24">
        <v>230</v>
      </c>
      <c r="B553" s="25" t="s">
        <v>21</v>
      </c>
      <c r="C553" s="25" t="s">
        <v>22</v>
      </c>
      <c r="D553" s="25" t="s">
        <v>23</v>
      </c>
      <c r="E553" s="25" t="s">
        <v>65</v>
      </c>
      <c r="F553" s="25" t="s">
        <v>25</v>
      </c>
      <c r="G553" s="26" t="b">
        <v>0</v>
      </c>
      <c r="H553" s="26" t="b">
        <v>0</v>
      </c>
      <c r="I553" s="26" t="b">
        <v>0</v>
      </c>
      <c r="J553" s="26" t="b">
        <v>0</v>
      </c>
      <c r="K553" s="26" t="b">
        <v>0</v>
      </c>
      <c r="L553" s="26">
        <v>150</v>
      </c>
      <c r="M553" s="26">
        <v>2</v>
      </c>
      <c r="N553" s="26">
        <v>0</v>
      </c>
      <c r="O553" s="26">
        <v>1</v>
      </c>
      <c r="P553" s="26">
        <v>0</v>
      </c>
      <c r="Q553" s="26">
        <v>100</v>
      </c>
      <c r="R553" s="26">
        <v>0</v>
      </c>
      <c r="S553" s="26">
        <v>1</v>
      </c>
      <c r="T553" s="26">
        <v>0</v>
      </c>
      <c r="U553" s="26" t="b">
        <v>0</v>
      </c>
      <c r="V553" s="24">
        <v>2000</v>
      </c>
      <c r="W553" s="25">
        <v>249.69</v>
      </c>
      <c r="X553" s="25">
        <v>244.43</v>
      </c>
      <c r="Y553" s="25">
        <v>131.93</v>
      </c>
      <c r="Z553" s="25">
        <v>140.53</v>
      </c>
      <c r="AA553" s="25">
        <v>0</v>
      </c>
      <c r="AB553" s="26">
        <v>10</v>
      </c>
      <c r="AD553" s="15"/>
      <c r="AE553" s="14"/>
      <c r="AF553" s="15"/>
      <c r="AG553" s="14"/>
      <c r="AH553" s="15"/>
      <c r="AI553" s="14"/>
      <c r="AJ553" s="15"/>
      <c r="AK553" s="14"/>
    </row>
    <row r="554" spans="1:37" x14ac:dyDescent="0.25">
      <c r="A554" s="27">
        <v>231</v>
      </c>
      <c r="B554" s="28" t="s">
        <v>21</v>
      </c>
      <c r="C554" s="28" t="s">
        <v>22</v>
      </c>
      <c r="D554" s="28" t="s">
        <v>23</v>
      </c>
      <c r="E554" s="28" t="s">
        <v>66</v>
      </c>
      <c r="F554" s="28" t="s">
        <v>25</v>
      </c>
      <c r="G554" s="29" t="b">
        <v>0</v>
      </c>
      <c r="H554" s="29" t="b">
        <v>0</v>
      </c>
      <c r="I554" s="29" t="b">
        <v>0</v>
      </c>
      <c r="J554" s="29" t="b">
        <v>0</v>
      </c>
      <c r="K554" s="29" t="b">
        <v>0</v>
      </c>
      <c r="L554" s="29">
        <v>150</v>
      </c>
      <c r="M554" s="29">
        <v>2</v>
      </c>
      <c r="N554" s="29">
        <v>0</v>
      </c>
      <c r="O554" s="29">
        <v>1</v>
      </c>
      <c r="P554" s="29">
        <v>0</v>
      </c>
      <c r="Q554" s="29">
        <v>100</v>
      </c>
      <c r="R554" s="29">
        <v>0</v>
      </c>
      <c r="S554" s="29">
        <v>1</v>
      </c>
      <c r="T554" s="29">
        <v>0</v>
      </c>
      <c r="U554" s="29" t="b">
        <v>0</v>
      </c>
      <c r="V554" s="27">
        <v>2000</v>
      </c>
      <c r="W554" s="28">
        <v>202.47</v>
      </c>
      <c r="X554" s="28">
        <v>204.17</v>
      </c>
      <c r="Y554" s="28">
        <v>138.69</v>
      </c>
      <c r="Z554" s="28">
        <v>139.72</v>
      </c>
      <c r="AA554" s="28">
        <v>0</v>
      </c>
      <c r="AB554" s="29">
        <v>5</v>
      </c>
      <c r="AD554" s="15"/>
      <c r="AE554" s="14"/>
      <c r="AF554" s="15"/>
      <c r="AG554" s="14"/>
      <c r="AH554" s="15"/>
      <c r="AI554" s="14"/>
      <c r="AJ554" s="15"/>
      <c r="AK554" s="14"/>
    </row>
    <row r="555" spans="1:37" x14ac:dyDescent="0.25">
      <c r="A555" s="27">
        <v>232</v>
      </c>
      <c r="B555" s="28" t="s">
        <v>21</v>
      </c>
      <c r="C555" s="28" t="s">
        <v>22</v>
      </c>
      <c r="D555" s="28" t="s">
        <v>23</v>
      </c>
      <c r="E555" s="28" t="s">
        <v>66</v>
      </c>
      <c r="F555" s="28" t="s">
        <v>25</v>
      </c>
      <c r="G555" s="29" t="b">
        <v>0</v>
      </c>
      <c r="H555" s="29" t="b">
        <v>0</v>
      </c>
      <c r="I555" s="29" t="b">
        <v>0</v>
      </c>
      <c r="J555" s="29" t="b">
        <v>0</v>
      </c>
      <c r="K555" s="29" t="b">
        <v>0</v>
      </c>
      <c r="L555" s="29">
        <v>150</v>
      </c>
      <c r="M555" s="29">
        <v>2</v>
      </c>
      <c r="N555" s="29">
        <v>0</v>
      </c>
      <c r="O555" s="29">
        <v>1</v>
      </c>
      <c r="P555" s="29">
        <v>0</v>
      </c>
      <c r="Q555" s="29">
        <v>100</v>
      </c>
      <c r="R555" s="29">
        <v>0</v>
      </c>
      <c r="S555" s="29">
        <v>1</v>
      </c>
      <c r="T555" s="29">
        <v>0</v>
      </c>
      <c r="U555" s="29" t="b">
        <v>0</v>
      </c>
      <c r="V555" s="27">
        <v>2000</v>
      </c>
      <c r="W555" s="28">
        <v>219.53</v>
      </c>
      <c r="X555" s="28">
        <v>202.91</v>
      </c>
      <c r="Y555" s="28">
        <v>138.85</v>
      </c>
      <c r="Z555" s="28">
        <v>139.1</v>
      </c>
      <c r="AA555" s="28">
        <v>0</v>
      </c>
      <c r="AB555" s="29">
        <v>5</v>
      </c>
      <c r="AD555" s="15"/>
      <c r="AE555" s="14"/>
      <c r="AF555" s="15"/>
      <c r="AG555" s="14"/>
      <c r="AH555" s="15"/>
      <c r="AI555" s="14"/>
      <c r="AJ555" s="15"/>
      <c r="AK555" s="14"/>
    </row>
    <row r="556" spans="1:37" x14ac:dyDescent="0.25">
      <c r="A556" s="27">
        <v>233</v>
      </c>
      <c r="B556" s="28" t="s">
        <v>21</v>
      </c>
      <c r="C556" s="28" t="s">
        <v>22</v>
      </c>
      <c r="D556" s="28" t="s">
        <v>23</v>
      </c>
      <c r="E556" s="28" t="s">
        <v>66</v>
      </c>
      <c r="F556" s="28" t="s">
        <v>25</v>
      </c>
      <c r="G556" s="29" t="b">
        <v>0</v>
      </c>
      <c r="H556" s="29" t="b">
        <v>0</v>
      </c>
      <c r="I556" s="29" t="b">
        <v>0</v>
      </c>
      <c r="J556" s="29" t="b">
        <v>0</v>
      </c>
      <c r="K556" s="29" t="b">
        <v>0</v>
      </c>
      <c r="L556" s="29">
        <v>150</v>
      </c>
      <c r="M556" s="29">
        <v>2</v>
      </c>
      <c r="N556" s="29">
        <v>0</v>
      </c>
      <c r="O556" s="29">
        <v>1</v>
      </c>
      <c r="P556" s="29">
        <v>0</v>
      </c>
      <c r="Q556" s="29">
        <v>100</v>
      </c>
      <c r="R556" s="29">
        <v>0</v>
      </c>
      <c r="S556" s="29">
        <v>1</v>
      </c>
      <c r="T556" s="29">
        <v>0</v>
      </c>
      <c r="U556" s="29" t="b">
        <v>0</v>
      </c>
      <c r="V556" s="27">
        <v>2000</v>
      </c>
      <c r="W556" s="28">
        <v>222.32</v>
      </c>
      <c r="X556" s="28">
        <v>206.43</v>
      </c>
      <c r="Y556" s="28">
        <v>138.41</v>
      </c>
      <c r="Z556" s="28">
        <v>139.25</v>
      </c>
      <c r="AA556" s="28">
        <v>0</v>
      </c>
      <c r="AB556" s="29">
        <v>5</v>
      </c>
      <c r="AD556" s="15"/>
      <c r="AE556" s="14"/>
      <c r="AF556" s="15"/>
      <c r="AG556" s="14"/>
      <c r="AH556" s="15"/>
      <c r="AI556" s="14"/>
      <c r="AJ556" s="15"/>
      <c r="AK556" s="14"/>
    </row>
    <row r="557" spans="1:37" x14ac:dyDescent="0.25">
      <c r="A557" s="27">
        <v>234</v>
      </c>
      <c r="B557" s="28" t="s">
        <v>21</v>
      </c>
      <c r="C557" s="28" t="s">
        <v>22</v>
      </c>
      <c r="D557" s="28" t="s">
        <v>23</v>
      </c>
      <c r="E557" s="28" t="s">
        <v>66</v>
      </c>
      <c r="F557" s="28" t="s">
        <v>25</v>
      </c>
      <c r="G557" s="29" t="b">
        <v>0</v>
      </c>
      <c r="H557" s="29" t="b">
        <v>0</v>
      </c>
      <c r="I557" s="29" t="b">
        <v>0</v>
      </c>
      <c r="J557" s="29" t="b">
        <v>0</v>
      </c>
      <c r="K557" s="29" t="b">
        <v>0</v>
      </c>
      <c r="L557" s="29">
        <v>150</v>
      </c>
      <c r="M557" s="29">
        <v>2</v>
      </c>
      <c r="N557" s="29">
        <v>0</v>
      </c>
      <c r="O557" s="29">
        <v>1</v>
      </c>
      <c r="P557" s="29">
        <v>0</v>
      </c>
      <c r="Q557" s="29">
        <v>100</v>
      </c>
      <c r="R557" s="29">
        <v>0</v>
      </c>
      <c r="S557" s="29">
        <v>1</v>
      </c>
      <c r="T557" s="29">
        <v>0</v>
      </c>
      <c r="U557" s="29" t="b">
        <v>0</v>
      </c>
      <c r="V557" s="27">
        <v>2000</v>
      </c>
      <c r="W557" s="28">
        <v>192.14</v>
      </c>
      <c r="X557" s="28">
        <v>198.35</v>
      </c>
      <c r="Y557" s="28">
        <v>139.1</v>
      </c>
      <c r="Z557" s="28">
        <v>140.09</v>
      </c>
      <c r="AA557" s="28">
        <v>0</v>
      </c>
      <c r="AB557" s="29">
        <v>5</v>
      </c>
      <c r="AD557" s="15"/>
      <c r="AE557" s="14"/>
      <c r="AF557" s="15"/>
      <c r="AG557" s="14"/>
      <c r="AH557" s="15"/>
      <c r="AI557" s="14"/>
      <c r="AJ557" s="15"/>
      <c r="AK557" s="14"/>
    </row>
    <row r="558" spans="1:37" x14ac:dyDescent="0.25">
      <c r="A558" s="27">
        <v>235</v>
      </c>
      <c r="B558" s="28" t="s">
        <v>21</v>
      </c>
      <c r="C558" s="28" t="s">
        <v>22</v>
      </c>
      <c r="D558" s="28" t="s">
        <v>23</v>
      </c>
      <c r="E558" s="28" t="s">
        <v>66</v>
      </c>
      <c r="F558" s="28" t="s">
        <v>25</v>
      </c>
      <c r="G558" s="29" t="b">
        <v>0</v>
      </c>
      <c r="H558" s="29" t="b">
        <v>0</v>
      </c>
      <c r="I558" s="29" t="b">
        <v>0</v>
      </c>
      <c r="J558" s="29" t="b">
        <v>0</v>
      </c>
      <c r="K558" s="29" t="b">
        <v>0</v>
      </c>
      <c r="L558" s="29">
        <v>150</v>
      </c>
      <c r="M558" s="29">
        <v>2</v>
      </c>
      <c r="N558" s="29">
        <v>0</v>
      </c>
      <c r="O558" s="29">
        <v>1</v>
      </c>
      <c r="P558" s="29">
        <v>0</v>
      </c>
      <c r="Q558" s="29">
        <v>100</v>
      </c>
      <c r="R558" s="29">
        <v>0</v>
      </c>
      <c r="S558" s="29">
        <v>1</v>
      </c>
      <c r="T558" s="29">
        <v>0</v>
      </c>
      <c r="U558" s="29" t="b">
        <v>0</v>
      </c>
      <c r="V558" s="27">
        <v>2000</v>
      </c>
      <c r="W558" s="28">
        <v>181.11</v>
      </c>
      <c r="X558" s="28">
        <v>200.18</v>
      </c>
      <c r="Y558" s="28">
        <v>138.79</v>
      </c>
      <c r="Z558" s="28">
        <v>140.79</v>
      </c>
      <c r="AA558" s="28">
        <v>0</v>
      </c>
      <c r="AB558" s="29">
        <v>5</v>
      </c>
      <c r="AD558" s="15"/>
      <c r="AE558" s="14"/>
      <c r="AF558" s="15"/>
      <c r="AG558" s="14"/>
      <c r="AH558" s="15"/>
      <c r="AI558" s="14"/>
      <c r="AJ558" s="15"/>
      <c r="AK558" s="14"/>
    </row>
    <row r="559" spans="1:37" x14ac:dyDescent="0.25">
      <c r="A559" s="27">
        <v>236</v>
      </c>
      <c r="B559" s="28" t="s">
        <v>21</v>
      </c>
      <c r="C559" s="28" t="s">
        <v>22</v>
      </c>
      <c r="D559" s="28" t="s">
        <v>23</v>
      </c>
      <c r="E559" s="28" t="s">
        <v>66</v>
      </c>
      <c r="F559" s="28" t="s">
        <v>25</v>
      </c>
      <c r="G559" s="29" t="b">
        <v>0</v>
      </c>
      <c r="H559" s="29" t="b">
        <v>0</v>
      </c>
      <c r="I559" s="29" t="b">
        <v>0</v>
      </c>
      <c r="J559" s="29" t="b">
        <v>0</v>
      </c>
      <c r="K559" s="29" t="b">
        <v>0</v>
      </c>
      <c r="L559" s="29">
        <v>150</v>
      </c>
      <c r="M559" s="29">
        <v>2</v>
      </c>
      <c r="N559" s="29">
        <v>0</v>
      </c>
      <c r="O559" s="29">
        <v>1</v>
      </c>
      <c r="P559" s="29">
        <v>0</v>
      </c>
      <c r="Q559" s="29">
        <v>100</v>
      </c>
      <c r="R559" s="29">
        <v>0</v>
      </c>
      <c r="S559" s="29">
        <v>1</v>
      </c>
      <c r="T559" s="29">
        <v>0</v>
      </c>
      <c r="U559" s="29" t="b">
        <v>0</v>
      </c>
      <c r="V559" s="27">
        <v>2000</v>
      </c>
      <c r="W559" s="28">
        <v>218.33</v>
      </c>
      <c r="X559" s="28">
        <v>215.05</v>
      </c>
      <c r="Y559" s="28">
        <v>137.78</v>
      </c>
      <c r="Z559" s="28">
        <v>139.57</v>
      </c>
      <c r="AA559" s="28">
        <v>0</v>
      </c>
      <c r="AB559" s="29">
        <v>5</v>
      </c>
      <c r="AD559" s="15"/>
      <c r="AE559" s="14"/>
      <c r="AF559" s="15"/>
      <c r="AG559" s="14"/>
      <c r="AH559" s="15"/>
      <c r="AI559" s="14"/>
      <c r="AJ559" s="15"/>
      <c r="AK559" s="14"/>
    </row>
    <row r="560" spans="1:37" x14ac:dyDescent="0.25">
      <c r="A560" s="27">
        <v>237</v>
      </c>
      <c r="B560" s="28" t="s">
        <v>21</v>
      </c>
      <c r="C560" s="28" t="s">
        <v>22</v>
      </c>
      <c r="D560" s="28" t="s">
        <v>23</v>
      </c>
      <c r="E560" s="28" t="s">
        <v>66</v>
      </c>
      <c r="F560" s="28" t="s">
        <v>25</v>
      </c>
      <c r="G560" s="29" t="b">
        <v>0</v>
      </c>
      <c r="H560" s="29" t="b">
        <v>0</v>
      </c>
      <c r="I560" s="29" t="b">
        <v>0</v>
      </c>
      <c r="J560" s="29" t="b">
        <v>0</v>
      </c>
      <c r="K560" s="29" t="b">
        <v>0</v>
      </c>
      <c r="L560" s="29">
        <v>150</v>
      </c>
      <c r="M560" s="29">
        <v>2</v>
      </c>
      <c r="N560" s="29">
        <v>0</v>
      </c>
      <c r="O560" s="29">
        <v>1</v>
      </c>
      <c r="P560" s="29">
        <v>0</v>
      </c>
      <c r="Q560" s="29">
        <v>100</v>
      </c>
      <c r="R560" s="29">
        <v>0</v>
      </c>
      <c r="S560" s="29">
        <v>1</v>
      </c>
      <c r="T560" s="29">
        <v>0</v>
      </c>
      <c r="U560" s="29" t="b">
        <v>0</v>
      </c>
      <c r="V560" s="27">
        <v>2000</v>
      </c>
      <c r="W560" s="28">
        <v>217.4</v>
      </c>
      <c r="X560" s="28">
        <v>204.35</v>
      </c>
      <c r="Y560" s="28">
        <v>138.13</v>
      </c>
      <c r="Z560" s="28">
        <v>139.88</v>
      </c>
      <c r="AA560" s="28">
        <v>0</v>
      </c>
      <c r="AB560" s="29">
        <v>5</v>
      </c>
      <c r="AD560" s="15"/>
      <c r="AE560" s="14"/>
      <c r="AF560" s="15"/>
      <c r="AG560" s="14"/>
      <c r="AH560" s="15"/>
      <c r="AI560" s="14"/>
      <c r="AJ560" s="15"/>
      <c r="AK560" s="14"/>
    </row>
    <row r="561" spans="1:43" x14ac:dyDescent="0.25">
      <c r="A561" s="27">
        <v>238</v>
      </c>
      <c r="B561" s="28" t="s">
        <v>21</v>
      </c>
      <c r="C561" s="28" t="s">
        <v>22</v>
      </c>
      <c r="D561" s="28" t="s">
        <v>23</v>
      </c>
      <c r="E561" s="28" t="s">
        <v>66</v>
      </c>
      <c r="F561" s="28" t="s">
        <v>25</v>
      </c>
      <c r="G561" s="29" t="b">
        <v>0</v>
      </c>
      <c r="H561" s="29" t="b">
        <v>0</v>
      </c>
      <c r="I561" s="29" t="b">
        <v>0</v>
      </c>
      <c r="J561" s="29" t="b">
        <v>0</v>
      </c>
      <c r="K561" s="29" t="b">
        <v>0</v>
      </c>
      <c r="L561" s="29">
        <v>150</v>
      </c>
      <c r="M561" s="29">
        <v>2</v>
      </c>
      <c r="N561" s="29">
        <v>0</v>
      </c>
      <c r="O561" s="29">
        <v>1</v>
      </c>
      <c r="P561" s="29">
        <v>0</v>
      </c>
      <c r="Q561" s="29">
        <v>100</v>
      </c>
      <c r="R561" s="29">
        <v>0</v>
      </c>
      <c r="S561" s="29">
        <v>1</v>
      </c>
      <c r="T561" s="29">
        <v>0</v>
      </c>
      <c r="U561" s="29" t="b">
        <v>0</v>
      </c>
      <c r="V561" s="27">
        <v>2000</v>
      </c>
      <c r="W561" s="28">
        <v>205.97</v>
      </c>
      <c r="X561" s="28">
        <v>211.6</v>
      </c>
      <c r="Y561" s="28">
        <v>138.13</v>
      </c>
      <c r="Z561" s="28">
        <v>139.96</v>
      </c>
      <c r="AA561" s="28">
        <v>0</v>
      </c>
      <c r="AB561" s="29">
        <v>5</v>
      </c>
      <c r="AD561" s="15"/>
      <c r="AE561" s="14"/>
      <c r="AF561" s="15"/>
      <c r="AG561" s="14"/>
      <c r="AH561" s="15"/>
      <c r="AI561" s="14"/>
      <c r="AJ561" s="15"/>
      <c r="AK561" s="14"/>
    </row>
    <row r="562" spans="1:43" x14ac:dyDescent="0.25">
      <c r="A562" s="27">
        <v>239</v>
      </c>
      <c r="B562" s="28" t="s">
        <v>21</v>
      </c>
      <c r="C562" s="28" t="s">
        <v>22</v>
      </c>
      <c r="D562" s="28" t="s">
        <v>23</v>
      </c>
      <c r="E562" s="28" t="s">
        <v>66</v>
      </c>
      <c r="F562" s="28" t="s">
        <v>25</v>
      </c>
      <c r="G562" s="29" t="b">
        <v>0</v>
      </c>
      <c r="H562" s="29" t="b">
        <v>0</v>
      </c>
      <c r="I562" s="29" t="b">
        <v>0</v>
      </c>
      <c r="J562" s="29" t="b">
        <v>0</v>
      </c>
      <c r="K562" s="29" t="b">
        <v>0</v>
      </c>
      <c r="L562" s="29">
        <v>150</v>
      </c>
      <c r="M562" s="29">
        <v>2</v>
      </c>
      <c r="N562" s="29">
        <v>0</v>
      </c>
      <c r="O562" s="29">
        <v>1</v>
      </c>
      <c r="P562" s="29">
        <v>0</v>
      </c>
      <c r="Q562" s="29">
        <v>100</v>
      </c>
      <c r="R562" s="29">
        <v>0</v>
      </c>
      <c r="S562" s="29">
        <v>1</v>
      </c>
      <c r="T562" s="29">
        <v>0</v>
      </c>
      <c r="U562" s="29" t="b">
        <v>0</v>
      </c>
      <c r="V562" s="27">
        <v>2000</v>
      </c>
      <c r="W562" s="28">
        <v>210.53</v>
      </c>
      <c r="X562" s="28">
        <v>199.05</v>
      </c>
      <c r="Y562" s="28">
        <v>138.51</v>
      </c>
      <c r="Z562" s="28">
        <v>140.01</v>
      </c>
      <c r="AA562" s="28">
        <v>0</v>
      </c>
      <c r="AB562" s="29">
        <v>5</v>
      </c>
      <c r="AD562" s="15"/>
      <c r="AE562" s="14"/>
      <c r="AF562" s="15"/>
      <c r="AG562" s="14"/>
      <c r="AH562" s="15"/>
      <c r="AI562" s="14"/>
      <c r="AJ562" s="15"/>
      <c r="AK562" s="14"/>
    </row>
    <row r="563" spans="1:43" x14ac:dyDescent="0.25">
      <c r="A563" s="27">
        <v>240</v>
      </c>
      <c r="B563" s="28" t="s">
        <v>21</v>
      </c>
      <c r="C563" s="28" t="s">
        <v>22</v>
      </c>
      <c r="D563" s="28" t="s">
        <v>23</v>
      </c>
      <c r="E563" s="28" t="s">
        <v>66</v>
      </c>
      <c r="F563" s="28" t="s">
        <v>25</v>
      </c>
      <c r="G563" s="29" t="b">
        <v>0</v>
      </c>
      <c r="H563" s="29" t="b">
        <v>0</v>
      </c>
      <c r="I563" s="29" t="b">
        <v>0</v>
      </c>
      <c r="J563" s="29" t="b">
        <v>0</v>
      </c>
      <c r="K563" s="29" t="b">
        <v>0</v>
      </c>
      <c r="L563" s="29">
        <v>150</v>
      </c>
      <c r="M563" s="29">
        <v>2</v>
      </c>
      <c r="N563" s="29">
        <v>0</v>
      </c>
      <c r="O563" s="29">
        <v>1</v>
      </c>
      <c r="P563" s="29">
        <v>0</v>
      </c>
      <c r="Q563" s="29">
        <v>100</v>
      </c>
      <c r="R563" s="29">
        <v>0</v>
      </c>
      <c r="S563" s="29">
        <v>1</v>
      </c>
      <c r="T563" s="29">
        <v>0</v>
      </c>
      <c r="U563" s="29" t="b">
        <v>0</v>
      </c>
      <c r="V563" s="27">
        <v>2000</v>
      </c>
      <c r="W563" s="28">
        <v>222.75</v>
      </c>
      <c r="X563" s="28">
        <v>227.65</v>
      </c>
      <c r="Y563" s="28">
        <v>137.44</v>
      </c>
      <c r="Z563" s="28">
        <v>139.25</v>
      </c>
      <c r="AA563" s="28">
        <v>0</v>
      </c>
      <c r="AB563" s="29">
        <v>5</v>
      </c>
      <c r="AD563" s="15"/>
      <c r="AE563" s="14"/>
      <c r="AF563" s="15"/>
      <c r="AG563" s="14"/>
      <c r="AH563" s="15"/>
      <c r="AI563" s="14"/>
      <c r="AJ563" s="15"/>
      <c r="AK563" s="14"/>
    </row>
    <row r="564" spans="1:43" x14ac:dyDescent="0.25">
      <c r="A564" s="24">
        <v>241</v>
      </c>
      <c r="B564" s="24" t="s">
        <v>21</v>
      </c>
      <c r="C564" s="24" t="s">
        <v>22</v>
      </c>
      <c r="D564" s="24" t="s">
        <v>23</v>
      </c>
      <c r="E564" s="24" t="s">
        <v>67</v>
      </c>
      <c r="F564" s="24" t="s">
        <v>25</v>
      </c>
      <c r="G564" s="24" t="b">
        <v>0</v>
      </c>
      <c r="H564" s="24" t="b">
        <v>0</v>
      </c>
      <c r="I564" s="24" t="b">
        <v>0</v>
      </c>
      <c r="J564" s="24" t="b">
        <v>0</v>
      </c>
      <c r="K564" s="24" t="b">
        <v>0</v>
      </c>
      <c r="L564" s="24">
        <v>150</v>
      </c>
      <c r="M564" s="24">
        <v>2</v>
      </c>
      <c r="N564" s="24">
        <v>0</v>
      </c>
      <c r="O564" s="24">
        <v>1</v>
      </c>
      <c r="P564" s="24">
        <v>0</v>
      </c>
      <c r="Q564" s="24">
        <v>100</v>
      </c>
      <c r="R564" s="24">
        <v>0</v>
      </c>
      <c r="S564" s="24">
        <v>1</v>
      </c>
      <c r="T564" s="24">
        <v>0</v>
      </c>
      <c r="U564" s="24" t="b">
        <v>0</v>
      </c>
      <c r="V564" s="24">
        <v>251</v>
      </c>
      <c r="W564" s="24">
        <v>41.48</v>
      </c>
      <c r="X564" s="24">
        <v>40.520000000000003</v>
      </c>
      <c r="Y564" s="24">
        <v>148</v>
      </c>
      <c r="Z564" s="24">
        <v>148</v>
      </c>
      <c r="AA564" s="24">
        <v>0</v>
      </c>
      <c r="AB564" s="24">
        <v>0</v>
      </c>
      <c r="AD564" s="6" cm="1">
        <f t="array" ref="AD564:AD573">W564:W573/AE564-1</f>
        <v>1.2992087525642404E-2</v>
      </c>
      <c r="AE564">
        <f>AVERAGE(W564:W573)</f>
        <v>40.947999999999993</v>
      </c>
      <c r="AF564" s="6">
        <f t="array" ref="AF564:AF573">X564:X573/AG564-1</f>
        <v>-1.295917373087796E-2</v>
      </c>
      <c r="AG564">
        <f t="shared" ref="AG564" si="19">AVERAGE(X564:X573)</f>
        <v>41.052000000000007</v>
      </c>
      <c r="AH564" s="6">
        <f t="array" ref="AH564:AH573">Y564:Y573/AI564-1</f>
        <v>0</v>
      </c>
      <c r="AI564">
        <f>AVERAGE(Y564:Y573)</f>
        <v>148</v>
      </c>
      <c r="AJ564" s="6">
        <f t="array" ref="AJ564:AJ573">Z564:Z573/AK564-1</f>
        <v>0</v>
      </c>
      <c r="AK564">
        <f>AVERAGE(Z564:Z573)</f>
        <v>148</v>
      </c>
    </row>
    <row r="565" spans="1:43" x14ac:dyDescent="0.25">
      <c r="A565" s="24">
        <v>242</v>
      </c>
      <c r="B565" s="24" t="s">
        <v>21</v>
      </c>
      <c r="C565" s="24" t="s">
        <v>22</v>
      </c>
      <c r="D565" s="24" t="s">
        <v>23</v>
      </c>
      <c r="E565" s="24" t="s">
        <v>67</v>
      </c>
      <c r="F565" s="24" t="s">
        <v>25</v>
      </c>
      <c r="G565" s="24" t="b">
        <v>0</v>
      </c>
      <c r="H565" s="24" t="b">
        <v>0</v>
      </c>
      <c r="I565" s="24" t="b">
        <v>0</v>
      </c>
      <c r="J565" s="24" t="b">
        <v>0</v>
      </c>
      <c r="K565" s="24" t="b">
        <v>0</v>
      </c>
      <c r="L565" s="24">
        <v>150</v>
      </c>
      <c r="M565" s="24">
        <v>2</v>
      </c>
      <c r="N565" s="24">
        <v>0</v>
      </c>
      <c r="O565" s="24">
        <v>1</v>
      </c>
      <c r="P565" s="24">
        <v>0</v>
      </c>
      <c r="Q565" s="24">
        <v>100</v>
      </c>
      <c r="R565" s="24">
        <v>0</v>
      </c>
      <c r="S565" s="24">
        <v>1</v>
      </c>
      <c r="T565" s="24">
        <v>0</v>
      </c>
      <c r="U565" s="24" t="b">
        <v>0</v>
      </c>
      <c r="V565" s="24">
        <v>251</v>
      </c>
      <c r="W565" s="24">
        <v>40.5</v>
      </c>
      <c r="X565" s="24">
        <v>41.5</v>
      </c>
      <c r="Y565" s="24">
        <v>148</v>
      </c>
      <c r="Z565" s="24">
        <v>148</v>
      </c>
      <c r="AA565" s="24">
        <v>0</v>
      </c>
      <c r="AB565" s="24">
        <v>0</v>
      </c>
      <c r="AD565" s="6">
        <v>-1.0940705284751218E-2</v>
      </c>
      <c r="AF565" s="6">
        <v>1.0912988404949697E-2</v>
      </c>
      <c r="AH565" s="6">
        <v>0</v>
      </c>
      <c r="AJ565" s="6">
        <v>0</v>
      </c>
    </row>
    <row r="566" spans="1:43" x14ac:dyDescent="0.25">
      <c r="A566" s="24">
        <v>243</v>
      </c>
      <c r="B566" s="24" t="s">
        <v>21</v>
      </c>
      <c r="C566" s="24" t="s">
        <v>22</v>
      </c>
      <c r="D566" s="24" t="s">
        <v>23</v>
      </c>
      <c r="E566" s="24" t="s">
        <v>67</v>
      </c>
      <c r="F566" s="24" t="s">
        <v>25</v>
      </c>
      <c r="G566" s="24" t="b">
        <v>0</v>
      </c>
      <c r="H566" s="24" t="b">
        <v>0</v>
      </c>
      <c r="I566" s="24" t="b">
        <v>0</v>
      </c>
      <c r="J566" s="24" t="b">
        <v>0</v>
      </c>
      <c r="K566" s="24" t="b">
        <v>0</v>
      </c>
      <c r="L566" s="24">
        <v>150</v>
      </c>
      <c r="M566" s="24">
        <v>2</v>
      </c>
      <c r="N566" s="24">
        <v>0</v>
      </c>
      <c r="O566" s="24">
        <v>1</v>
      </c>
      <c r="P566" s="24">
        <v>0</v>
      </c>
      <c r="Q566" s="24">
        <v>100</v>
      </c>
      <c r="R566" s="24">
        <v>0</v>
      </c>
      <c r="S566" s="24">
        <v>1</v>
      </c>
      <c r="T566" s="24">
        <v>0</v>
      </c>
      <c r="U566" s="24" t="b">
        <v>0</v>
      </c>
      <c r="V566" s="24">
        <v>251</v>
      </c>
      <c r="W566" s="24">
        <v>41.68</v>
      </c>
      <c r="X566" s="24">
        <v>40.32</v>
      </c>
      <c r="Y566" s="24">
        <v>148</v>
      </c>
      <c r="Z566" s="24">
        <v>148</v>
      </c>
      <c r="AA566" s="24">
        <v>0</v>
      </c>
      <c r="AB566" s="24">
        <v>0</v>
      </c>
      <c r="AD566" s="6">
        <v>1.7876330956335007E-2</v>
      </c>
      <c r="AF566" s="6">
        <v>-1.7831043554516368E-2</v>
      </c>
      <c r="AH566" s="6">
        <v>0</v>
      </c>
      <c r="AJ566" s="6">
        <v>0</v>
      </c>
    </row>
    <row r="567" spans="1:43" x14ac:dyDescent="0.25">
      <c r="A567" s="24">
        <v>244</v>
      </c>
      <c r="B567" s="24" t="s">
        <v>21</v>
      </c>
      <c r="C567" s="24" t="s">
        <v>22</v>
      </c>
      <c r="D567" s="24" t="s">
        <v>23</v>
      </c>
      <c r="E567" s="24" t="s">
        <v>67</v>
      </c>
      <c r="F567" s="24" t="s">
        <v>25</v>
      </c>
      <c r="G567" s="24" t="b">
        <v>0</v>
      </c>
      <c r="H567" s="24" t="b">
        <v>0</v>
      </c>
      <c r="I567" s="24" t="b">
        <v>0</v>
      </c>
      <c r="J567" s="24" t="b">
        <v>0</v>
      </c>
      <c r="K567" s="24" t="b">
        <v>0</v>
      </c>
      <c r="L567" s="24">
        <v>150</v>
      </c>
      <c r="M567" s="24">
        <v>2</v>
      </c>
      <c r="N567" s="24">
        <v>0</v>
      </c>
      <c r="O567" s="24">
        <v>1</v>
      </c>
      <c r="P567" s="24">
        <v>0</v>
      </c>
      <c r="Q567" s="24">
        <v>100</v>
      </c>
      <c r="R567" s="24">
        <v>0</v>
      </c>
      <c r="S567" s="24">
        <v>1</v>
      </c>
      <c r="T567" s="24">
        <v>0</v>
      </c>
      <c r="U567" s="24" t="b">
        <v>0</v>
      </c>
      <c r="V567" s="24">
        <v>251</v>
      </c>
      <c r="W567" s="24">
        <v>40.86</v>
      </c>
      <c r="X567" s="24">
        <v>41.14</v>
      </c>
      <c r="Y567" s="24">
        <v>148</v>
      </c>
      <c r="Z567" s="24">
        <v>148</v>
      </c>
      <c r="AA567" s="24">
        <v>0</v>
      </c>
      <c r="AB567" s="24">
        <v>0</v>
      </c>
      <c r="AD567" s="6">
        <v>-2.1490671095045766E-3</v>
      </c>
      <c r="AF567" s="6">
        <v>2.143622722400762E-3</v>
      </c>
      <c r="AH567" s="6">
        <v>0</v>
      </c>
      <c r="AJ567" s="6">
        <v>0</v>
      </c>
    </row>
    <row r="568" spans="1:43" x14ac:dyDescent="0.25">
      <c r="A568" s="24">
        <v>245</v>
      </c>
      <c r="B568" s="24" t="s">
        <v>21</v>
      </c>
      <c r="C568" s="24" t="s">
        <v>22</v>
      </c>
      <c r="D568" s="24" t="s">
        <v>23</v>
      </c>
      <c r="E568" s="24" t="s">
        <v>67</v>
      </c>
      <c r="F568" s="24" t="s">
        <v>25</v>
      </c>
      <c r="G568" s="24" t="b">
        <v>0</v>
      </c>
      <c r="H568" s="24" t="b">
        <v>0</v>
      </c>
      <c r="I568" s="24" t="b">
        <v>0</v>
      </c>
      <c r="J568" s="24" t="b">
        <v>0</v>
      </c>
      <c r="K568" s="24" t="b">
        <v>0</v>
      </c>
      <c r="L568" s="24">
        <v>150</v>
      </c>
      <c r="M568" s="24">
        <v>2</v>
      </c>
      <c r="N568" s="24">
        <v>0</v>
      </c>
      <c r="O568" s="24">
        <v>1</v>
      </c>
      <c r="P568" s="24">
        <v>0</v>
      </c>
      <c r="Q568" s="24">
        <v>100</v>
      </c>
      <c r="R568" s="24">
        <v>0</v>
      </c>
      <c r="S568" s="24">
        <v>1</v>
      </c>
      <c r="T568" s="24">
        <v>0</v>
      </c>
      <c r="U568" s="24" t="b">
        <v>0</v>
      </c>
      <c r="V568" s="24">
        <v>251</v>
      </c>
      <c r="W568" s="24">
        <v>41.48</v>
      </c>
      <c r="X568" s="24">
        <v>40.520000000000003</v>
      </c>
      <c r="Y568" s="24">
        <v>148</v>
      </c>
      <c r="Z568" s="24">
        <v>148</v>
      </c>
      <c r="AA568" s="24">
        <v>0</v>
      </c>
      <c r="AB568" s="24">
        <v>0</v>
      </c>
      <c r="AD568" s="6">
        <v>1.2992087525642404E-2</v>
      </c>
      <c r="AF568" s="6">
        <v>-1.295917373087796E-2</v>
      </c>
      <c r="AH568" s="6">
        <v>0</v>
      </c>
      <c r="AJ568" s="6">
        <v>0</v>
      </c>
    </row>
    <row r="569" spans="1:43" x14ac:dyDescent="0.25">
      <c r="A569" s="24">
        <v>246</v>
      </c>
      <c r="B569" s="24" t="s">
        <v>21</v>
      </c>
      <c r="C569" s="24" t="s">
        <v>22</v>
      </c>
      <c r="D569" s="24" t="s">
        <v>23</v>
      </c>
      <c r="E569" s="24" t="s">
        <v>67</v>
      </c>
      <c r="F569" s="24" t="s">
        <v>25</v>
      </c>
      <c r="G569" s="24" t="b">
        <v>0</v>
      </c>
      <c r="H569" s="24" t="b">
        <v>0</v>
      </c>
      <c r="I569" s="24" t="b">
        <v>0</v>
      </c>
      <c r="J569" s="24" t="b">
        <v>0</v>
      </c>
      <c r="K569" s="24" t="b">
        <v>0</v>
      </c>
      <c r="L569" s="24">
        <v>150</v>
      </c>
      <c r="M569" s="24">
        <v>2</v>
      </c>
      <c r="N569" s="24">
        <v>0</v>
      </c>
      <c r="O569" s="24">
        <v>1</v>
      </c>
      <c r="P569" s="24">
        <v>0</v>
      </c>
      <c r="Q569" s="24">
        <v>100</v>
      </c>
      <c r="R569" s="24">
        <v>0</v>
      </c>
      <c r="S569" s="24">
        <v>1</v>
      </c>
      <c r="T569" s="24">
        <v>0</v>
      </c>
      <c r="U569" s="24" t="b">
        <v>0</v>
      </c>
      <c r="V569" s="24">
        <v>251</v>
      </c>
      <c r="W569" s="24">
        <v>41.02</v>
      </c>
      <c r="X569" s="24">
        <v>40.98</v>
      </c>
      <c r="Y569" s="24">
        <v>148</v>
      </c>
      <c r="Z569" s="24">
        <v>148</v>
      </c>
      <c r="AA569" s="24">
        <v>0</v>
      </c>
      <c r="AB569" s="24">
        <v>0</v>
      </c>
      <c r="AD569" s="6">
        <v>1.7583276350494614E-3</v>
      </c>
      <c r="AF569" s="6">
        <v>-1.7538731365099869E-3</v>
      </c>
      <c r="AH569" s="6">
        <v>0</v>
      </c>
      <c r="AJ569" s="6">
        <v>0</v>
      </c>
    </row>
    <row r="570" spans="1:43" x14ac:dyDescent="0.25">
      <c r="A570" s="24">
        <v>247</v>
      </c>
      <c r="B570" s="24" t="s">
        <v>21</v>
      </c>
      <c r="C570" s="24" t="s">
        <v>22</v>
      </c>
      <c r="D570" s="24" t="s">
        <v>23</v>
      </c>
      <c r="E570" s="24" t="s">
        <v>67</v>
      </c>
      <c r="F570" s="24" t="s">
        <v>25</v>
      </c>
      <c r="G570" s="24" t="b">
        <v>0</v>
      </c>
      <c r="H570" s="24" t="b">
        <v>0</v>
      </c>
      <c r="I570" s="24" t="b">
        <v>0</v>
      </c>
      <c r="J570" s="24" t="b">
        <v>0</v>
      </c>
      <c r="K570" s="24" t="b">
        <v>0</v>
      </c>
      <c r="L570" s="24">
        <v>150</v>
      </c>
      <c r="M570" s="24">
        <v>2</v>
      </c>
      <c r="N570" s="24">
        <v>0</v>
      </c>
      <c r="O570" s="24">
        <v>1</v>
      </c>
      <c r="P570" s="24">
        <v>0</v>
      </c>
      <c r="Q570" s="24">
        <v>100</v>
      </c>
      <c r="R570" s="24">
        <v>0</v>
      </c>
      <c r="S570" s="24">
        <v>1</v>
      </c>
      <c r="T570" s="24">
        <v>0</v>
      </c>
      <c r="U570" s="24" t="b">
        <v>0</v>
      </c>
      <c r="V570" s="24">
        <v>251</v>
      </c>
      <c r="W570" s="24">
        <v>40.28</v>
      </c>
      <c r="X570" s="24">
        <v>41.72</v>
      </c>
      <c r="Y570" s="24">
        <v>148</v>
      </c>
      <c r="Z570" s="24">
        <v>148</v>
      </c>
      <c r="AA570" s="24">
        <v>0</v>
      </c>
      <c r="AB570" s="24">
        <v>0</v>
      </c>
      <c r="AD570" s="6">
        <v>-1.6313373058512992E-2</v>
      </c>
      <c r="AF570" s="6">
        <v>1.6272045210951713E-2</v>
      </c>
      <c r="AH570" s="6">
        <v>0</v>
      </c>
      <c r="AJ570" s="6">
        <v>0</v>
      </c>
    </row>
    <row r="571" spans="1:43" x14ac:dyDescent="0.25">
      <c r="A571" s="24">
        <v>248</v>
      </c>
      <c r="B571" s="24" t="s">
        <v>21</v>
      </c>
      <c r="C571" s="24" t="s">
        <v>22</v>
      </c>
      <c r="D571" s="24" t="s">
        <v>23</v>
      </c>
      <c r="E571" s="24" t="s">
        <v>67</v>
      </c>
      <c r="F571" s="24" t="s">
        <v>25</v>
      </c>
      <c r="G571" s="24" t="b">
        <v>0</v>
      </c>
      <c r="H571" s="24" t="b">
        <v>0</v>
      </c>
      <c r="I571" s="24" t="b">
        <v>0</v>
      </c>
      <c r="J571" s="24" t="b">
        <v>0</v>
      </c>
      <c r="K571" s="24" t="b">
        <v>0</v>
      </c>
      <c r="L571" s="24">
        <v>150</v>
      </c>
      <c r="M571" s="24">
        <v>2</v>
      </c>
      <c r="N571" s="24">
        <v>0</v>
      </c>
      <c r="O571" s="24">
        <v>1</v>
      </c>
      <c r="P571" s="24">
        <v>0</v>
      </c>
      <c r="Q571" s="24">
        <v>100</v>
      </c>
      <c r="R571" s="24">
        <v>0</v>
      </c>
      <c r="S571" s="24">
        <v>1</v>
      </c>
      <c r="T571" s="24">
        <v>0</v>
      </c>
      <c r="U571" s="24" t="b">
        <v>0</v>
      </c>
      <c r="V571" s="24">
        <v>251</v>
      </c>
      <c r="W571" s="24">
        <v>40.840000000000003</v>
      </c>
      <c r="X571" s="24">
        <v>41.16</v>
      </c>
      <c r="Y571" s="24">
        <v>148</v>
      </c>
      <c r="Z571" s="24">
        <v>148</v>
      </c>
      <c r="AA571" s="24">
        <v>0</v>
      </c>
      <c r="AB571" s="24">
        <v>0</v>
      </c>
      <c r="AD571" s="6">
        <v>-2.6374914525737481E-3</v>
      </c>
      <c r="AF571" s="6">
        <v>2.6308097047644807E-3</v>
      </c>
      <c r="AH571" s="6">
        <v>0</v>
      </c>
      <c r="AJ571" s="6">
        <v>0</v>
      </c>
    </row>
    <row r="572" spans="1:43" x14ac:dyDescent="0.25">
      <c r="A572" s="24">
        <v>249</v>
      </c>
      <c r="B572" s="24" t="s">
        <v>21</v>
      </c>
      <c r="C572" s="24" t="s">
        <v>22</v>
      </c>
      <c r="D572" s="24" t="s">
        <v>23</v>
      </c>
      <c r="E572" s="24" t="s">
        <v>67</v>
      </c>
      <c r="F572" s="24" t="s">
        <v>25</v>
      </c>
      <c r="G572" s="24" t="b">
        <v>0</v>
      </c>
      <c r="H572" s="24" t="b">
        <v>0</v>
      </c>
      <c r="I572" s="24" t="b">
        <v>0</v>
      </c>
      <c r="J572" s="24" t="b">
        <v>0</v>
      </c>
      <c r="K572" s="24" t="b">
        <v>0</v>
      </c>
      <c r="L572" s="24">
        <v>150</v>
      </c>
      <c r="M572" s="24">
        <v>2</v>
      </c>
      <c r="N572" s="24">
        <v>0</v>
      </c>
      <c r="O572" s="24">
        <v>1</v>
      </c>
      <c r="P572" s="24">
        <v>0</v>
      </c>
      <c r="Q572" s="24">
        <v>100</v>
      </c>
      <c r="R572" s="24">
        <v>0</v>
      </c>
      <c r="S572" s="24">
        <v>1</v>
      </c>
      <c r="T572" s="24">
        <v>0</v>
      </c>
      <c r="U572" s="24" t="b">
        <v>0</v>
      </c>
      <c r="V572" s="24">
        <v>251</v>
      </c>
      <c r="W572" s="24">
        <v>41.16</v>
      </c>
      <c r="X572" s="24">
        <v>40.840000000000003</v>
      </c>
      <c r="Y572" s="24">
        <v>148</v>
      </c>
      <c r="Z572" s="24">
        <v>148</v>
      </c>
      <c r="AA572" s="24">
        <v>0</v>
      </c>
      <c r="AB572" s="24">
        <v>0</v>
      </c>
      <c r="AD572" s="6">
        <v>5.177298036534328E-3</v>
      </c>
      <c r="AF572" s="6">
        <v>-5.164182013056684E-3</v>
      </c>
      <c r="AH572" s="6">
        <v>0</v>
      </c>
      <c r="AJ572" s="6">
        <v>0</v>
      </c>
    </row>
    <row r="573" spans="1:43" x14ac:dyDescent="0.25">
      <c r="A573" s="24">
        <v>250</v>
      </c>
      <c r="B573" s="24" t="s">
        <v>21</v>
      </c>
      <c r="C573" s="24" t="s">
        <v>22</v>
      </c>
      <c r="D573" s="24" t="s">
        <v>23</v>
      </c>
      <c r="E573" s="24" t="s">
        <v>67</v>
      </c>
      <c r="F573" s="24" t="s">
        <v>25</v>
      </c>
      <c r="G573" s="24" t="b">
        <v>0</v>
      </c>
      <c r="H573" s="24" t="b">
        <v>0</v>
      </c>
      <c r="I573" s="24" t="b">
        <v>0</v>
      </c>
      <c r="J573" s="24" t="b">
        <v>0</v>
      </c>
      <c r="K573" s="24" t="b">
        <v>0</v>
      </c>
      <c r="L573" s="24">
        <v>150</v>
      </c>
      <c r="M573" s="24">
        <v>2</v>
      </c>
      <c r="N573" s="24">
        <v>0</v>
      </c>
      <c r="O573" s="24">
        <v>1</v>
      </c>
      <c r="P573" s="24">
        <v>0</v>
      </c>
      <c r="Q573" s="24">
        <v>100</v>
      </c>
      <c r="R573" s="24">
        <v>0</v>
      </c>
      <c r="S573" s="24">
        <v>1</v>
      </c>
      <c r="T573" s="24">
        <v>0</v>
      </c>
      <c r="U573" s="24" t="b">
        <v>0</v>
      </c>
      <c r="V573" s="24">
        <v>251</v>
      </c>
      <c r="W573" s="24">
        <v>40.18</v>
      </c>
      <c r="X573" s="24">
        <v>41.82</v>
      </c>
      <c r="Y573" s="24">
        <v>148</v>
      </c>
      <c r="Z573" s="24">
        <v>148</v>
      </c>
      <c r="AA573" s="24">
        <v>0</v>
      </c>
      <c r="AB573" s="24">
        <v>0</v>
      </c>
      <c r="AD573" s="6">
        <v>-1.8755494773859405E-2</v>
      </c>
      <c r="AF573" s="6">
        <v>1.8707980122770973E-2</v>
      </c>
      <c r="AH573" s="6">
        <v>0</v>
      </c>
      <c r="AJ573" s="6">
        <v>0</v>
      </c>
    </row>
    <row r="575" spans="1:43" x14ac:dyDescent="0.25">
      <c r="A575" s="18" t="s">
        <v>0</v>
      </c>
      <c r="B575" s="12" t="s">
        <v>1</v>
      </c>
      <c r="C575" s="12" t="s">
        <v>2</v>
      </c>
      <c r="D575" s="12" t="s">
        <v>3</v>
      </c>
      <c r="E575" s="12" t="s">
        <v>4</v>
      </c>
      <c r="F575" s="12" t="s">
        <v>5</v>
      </c>
      <c r="G575" s="12" t="s">
        <v>6</v>
      </c>
      <c r="H575" s="12" t="s">
        <v>7</v>
      </c>
      <c r="I575" s="12" t="s">
        <v>8</v>
      </c>
      <c r="J575" s="12" t="s">
        <v>9</v>
      </c>
      <c r="K575" s="12" t="s">
        <v>74</v>
      </c>
      <c r="L575" s="12" t="s">
        <v>10</v>
      </c>
      <c r="M575" s="12" t="s">
        <v>11</v>
      </c>
      <c r="N575" s="12" t="s">
        <v>12</v>
      </c>
      <c r="O575" s="12" t="s">
        <v>13</v>
      </c>
      <c r="P575" s="12" t="s">
        <v>14</v>
      </c>
      <c r="Q575" s="12" t="s">
        <v>15</v>
      </c>
      <c r="R575" s="12" t="s">
        <v>16</v>
      </c>
      <c r="S575" s="12" t="s">
        <v>17</v>
      </c>
      <c r="T575" s="12" t="s">
        <v>18</v>
      </c>
      <c r="U575" s="12" t="s">
        <v>19</v>
      </c>
      <c r="V575" s="12" t="s">
        <v>20</v>
      </c>
      <c r="W575" s="12" t="s">
        <v>99</v>
      </c>
      <c r="X575" s="12" t="s">
        <v>100</v>
      </c>
      <c r="Y575" s="12" t="s">
        <v>101</v>
      </c>
      <c r="Z575" s="12" t="s">
        <v>102</v>
      </c>
      <c r="AA575" s="12" t="s">
        <v>103</v>
      </c>
      <c r="AB575" s="19" t="s">
        <v>104</v>
      </c>
      <c r="AD575" t="s">
        <v>75</v>
      </c>
      <c r="AF575" t="s">
        <v>76</v>
      </c>
      <c r="AH575" t="s">
        <v>77</v>
      </c>
      <c r="AJ575" t="s">
        <v>78</v>
      </c>
      <c r="AQ575" t="s">
        <v>90</v>
      </c>
    </row>
    <row r="576" spans="1:43" x14ac:dyDescent="0.25">
      <c r="A576" s="42">
        <v>1</v>
      </c>
      <c r="B576" s="43" t="s">
        <v>21</v>
      </c>
      <c r="C576" s="43" t="s">
        <v>22</v>
      </c>
      <c r="D576" s="43" t="s">
        <v>23</v>
      </c>
      <c r="E576" s="43" t="s">
        <v>79</v>
      </c>
      <c r="F576" s="43" t="s">
        <v>25</v>
      </c>
      <c r="G576" s="43" t="b">
        <v>0</v>
      </c>
      <c r="H576" s="43" t="b">
        <v>0</v>
      </c>
      <c r="I576" s="43" t="b">
        <v>0</v>
      </c>
      <c r="J576" s="43" t="b">
        <v>0</v>
      </c>
      <c r="K576" s="43" t="b">
        <v>1</v>
      </c>
      <c r="L576" s="43">
        <v>150</v>
      </c>
      <c r="M576" s="43">
        <v>2</v>
      </c>
      <c r="N576" s="43">
        <v>0</v>
      </c>
      <c r="O576" s="43">
        <v>2</v>
      </c>
      <c r="P576" s="43">
        <v>0</v>
      </c>
      <c r="Q576" s="43">
        <v>100</v>
      </c>
      <c r="R576" s="43">
        <v>0</v>
      </c>
      <c r="S576" s="43">
        <v>1</v>
      </c>
      <c r="T576" s="43">
        <v>0</v>
      </c>
      <c r="U576" s="43" t="b">
        <v>0</v>
      </c>
      <c r="V576" s="43">
        <v>251</v>
      </c>
      <c r="W576" s="43">
        <v>3277.4</v>
      </c>
      <c r="X576" s="43">
        <v>3280.98</v>
      </c>
      <c r="Y576" s="43">
        <v>70.06</v>
      </c>
      <c r="Z576" s="43">
        <v>69.61</v>
      </c>
      <c r="AA576" s="43">
        <v>-20</v>
      </c>
      <c r="AB576" s="44">
        <v>20</v>
      </c>
      <c r="AD576" s="6" cm="1">
        <f t="array" ref="AD576:AD585">W576:W585/AE576-1</f>
        <v>-2.4338009786337711E-3</v>
      </c>
      <c r="AE576">
        <f>AVERAGE(W576:W585)</f>
        <v>3285.3959999999997</v>
      </c>
      <c r="AF576" s="6">
        <f t="array" ref="AF576:AF585">X576:X585/AG576-1</f>
        <v>-2.5882400150295526E-3</v>
      </c>
      <c r="AG576">
        <f t="shared" ref="AG576" si="20">AVERAGE(X576:X585)</f>
        <v>3289.4939999999997</v>
      </c>
      <c r="AH576" s="6">
        <f t="array" ref="AH576:AH585">Y576:Y585/AI576-1</f>
        <v>6.3489327472781021E-3</v>
      </c>
      <c r="AI576">
        <f>AVERAGE(Y576:Y585)</f>
        <v>69.617999999999995</v>
      </c>
      <c r="AJ576" s="6">
        <f t="array" ref="AJ576:AJ585">Z576:Z585/AK576-1</f>
        <v>1.381016773599697E-3</v>
      </c>
      <c r="AK576">
        <f>AVERAGE(Z576:Z585)</f>
        <v>69.513999999999996</v>
      </c>
      <c r="AO576">
        <v>20</v>
      </c>
      <c r="AP576">
        <f t="array" ref="AP576:AP685">AO576:AO685+20</f>
        <v>40</v>
      </c>
      <c r="AQ576">
        <f t="array" ref="AQ576:AQ685">X576:X685</f>
        <v>3280.98</v>
      </c>
    </row>
    <row r="577" spans="1:43" x14ac:dyDescent="0.25">
      <c r="A577" s="42">
        <v>2</v>
      </c>
      <c r="B577" s="43" t="s">
        <v>21</v>
      </c>
      <c r="C577" s="43" t="s">
        <v>22</v>
      </c>
      <c r="D577" s="43" t="s">
        <v>23</v>
      </c>
      <c r="E577" s="43" t="s">
        <v>79</v>
      </c>
      <c r="F577" s="43" t="s">
        <v>25</v>
      </c>
      <c r="G577" s="43" t="b">
        <v>0</v>
      </c>
      <c r="H577" s="43" t="b">
        <v>0</v>
      </c>
      <c r="I577" s="43" t="b">
        <v>0</v>
      </c>
      <c r="J577" s="43" t="b">
        <v>0</v>
      </c>
      <c r="K577" s="43" t="b">
        <v>1</v>
      </c>
      <c r="L577" s="43">
        <v>150</v>
      </c>
      <c r="M577" s="43">
        <v>2</v>
      </c>
      <c r="N577" s="43">
        <v>0</v>
      </c>
      <c r="O577" s="43">
        <v>2</v>
      </c>
      <c r="P577" s="43">
        <v>0</v>
      </c>
      <c r="Q577" s="43">
        <v>100</v>
      </c>
      <c r="R577" s="43">
        <v>0</v>
      </c>
      <c r="S577" s="43">
        <v>1</v>
      </c>
      <c r="T577" s="43">
        <v>0</v>
      </c>
      <c r="U577" s="43" t="b">
        <v>0</v>
      </c>
      <c r="V577" s="43">
        <v>251</v>
      </c>
      <c r="W577" s="43">
        <v>3277.63</v>
      </c>
      <c r="X577" s="43">
        <v>3265.59</v>
      </c>
      <c r="Y577" s="43">
        <v>70.3</v>
      </c>
      <c r="Z577" s="43">
        <v>69.62</v>
      </c>
      <c r="AA577" s="43">
        <v>-20</v>
      </c>
      <c r="AB577" s="44">
        <v>20</v>
      </c>
      <c r="AD577" s="6">
        <v>-2.3637941971073051E-3</v>
      </c>
      <c r="AF577" s="6">
        <v>-7.2667711204214003E-3</v>
      </c>
      <c r="AH577" s="6">
        <v>9.7963170444426151E-3</v>
      </c>
      <c r="AJ577" s="6">
        <v>1.5248726875163321E-3</v>
      </c>
      <c r="AO577">
        <v>20</v>
      </c>
      <c r="AP577">
        <v>40</v>
      </c>
      <c r="AQ577">
        <v>3265.59</v>
      </c>
    </row>
    <row r="578" spans="1:43" x14ac:dyDescent="0.25">
      <c r="A578" s="42">
        <v>3</v>
      </c>
      <c r="B578" s="43" t="s">
        <v>21</v>
      </c>
      <c r="C578" s="43" t="s">
        <v>22</v>
      </c>
      <c r="D578" s="43" t="s">
        <v>23</v>
      </c>
      <c r="E578" s="43" t="s">
        <v>79</v>
      </c>
      <c r="F578" s="43" t="s">
        <v>25</v>
      </c>
      <c r="G578" s="43" t="b">
        <v>0</v>
      </c>
      <c r="H578" s="43" t="b">
        <v>0</v>
      </c>
      <c r="I578" s="43" t="b">
        <v>0</v>
      </c>
      <c r="J578" s="43" t="b">
        <v>0</v>
      </c>
      <c r="K578" s="43" t="b">
        <v>1</v>
      </c>
      <c r="L578" s="43">
        <v>150</v>
      </c>
      <c r="M578" s="43">
        <v>2</v>
      </c>
      <c r="N578" s="43">
        <v>0</v>
      </c>
      <c r="O578" s="43">
        <v>2</v>
      </c>
      <c r="P578" s="43">
        <v>0</v>
      </c>
      <c r="Q578" s="43">
        <v>100</v>
      </c>
      <c r="R578" s="43">
        <v>0</v>
      </c>
      <c r="S578" s="43">
        <v>1</v>
      </c>
      <c r="T578" s="43">
        <v>0</v>
      </c>
      <c r="U578" s="43" t="b">
        <v>0</v>
      </c>
      <c r="V578" s="43">
        <v>251</v>
      </c>
      <c r="W578" s="43">
        <v>3246.39</v>
      </c>
      <c r="X578" s="43">
        <v>3256.47</v>
      </c>
      <c r="Y578" s="43">
        <v>70.5</v>
      </c>
      <c r="Z578" s="43">
        <v>70.44</v>
      </c>
      <c r="AA578" s="43">
        <v>-20</v>
      </c>
      <c r="AB578" s="44">
        <v>20</v>
      </c>
      <c r="AD578" s="6">
        <v>-1.1872541392270453E-2</v>
      </c>
      <c r="AF578" s="6">
        <v>-1.00392339976908E-2</v>
      </c>
      <c r="AH578" s="6">
        <v>1.2669137292079746E-2</v>
      </c>
      <c r="AJ578" s="6">
        <v>1.3321057628679078E-2</v>
      </c>
      <c r="AO578">
        <v>20</v>
      </c>
      <c r="AP578">
        <v>40</v>
      </c>
      <c r="AQ578">
        <v>3256.47</v>
      </c>
    </row>
    <row r="579" spans="1:43" x14ac:dyDescent="0.25">
      <c r="A579" s="42">
        <v>4</v>
      </c>
      <c r="B579" s="43" t="s">
        <v>21</v>
      </c>
      <c r="C579" s="43" t="s">
        <v>22</v>
      </c>
      <c r="D579" s="43" t="s">
        <v>23</v>
      </c>
      <c r="E579" s="43" t="s">
        <v>79</v>
      </c>
      <c r="F579" s="43" t="s">
        <v>25</v>
      </c>
      <c r="G579" s="43" t="b">
        <v>0</v>
      </c>
      <c r="H579" s="43" t="b">
        <v>0</v>
      </c>
      <c r="I579" s="43" t="b">
        <v>0</v>
      </c>
      <c r="J579" s="43" t="b">
        <v>0</v>
      </c>
      <c r="K579" s="43" t="b">
        <v>1</v>
      </c>
      <c r="L579" s="43">
        <v>150</v>
      </c>
      <c r="M579" s="43">
        <v>2</v>
      </c>
      <c r="N579" s="43">
        <v>0</v>
      </c>
      <c r="O579" s="43">
        <v>2</v>
      </c>
      <c r="P579" s="43">
        <v>0</v>
      </c>
      <c r="Q579" s="43">
        <v>100</v>
      </c>
      <c r="R579" s="43">
        <v>0</v>
      </c>
      <c r="S579" s="43">
        <v>1</v>
      </c>
      <c r="T579" s="43">
        <v>0</v>
      </c>
      <c r="U579" s="43" t="b">
        <v>0</v>
      </c>
      <c r="V579" s="43">
        <v>251</v>
      </c>
      <c r="W579" s="43">
        <v>3279.93</v>
      </c>
      <c r="X579" s="43">
        <v>3251.23</v>
      </c>
      <c r="Y579" s="43">
        <v>70.77</v>
      </c>
      <c r="Z579" s="43">
        <v>69.45</v>
      </c>
      <c r="AA579" s="43">
        <v>-20</v>
      </c>
      <c r="AB579" s="44">
        <v>20</v>
      </c>
      <c r="AD579" s="6">
        <v>-1.6637263818425341E-3</v>
      </c>
      <c r="AF579" s="6">
        <v>-1.1632184159630521E-2</v>
      </c>
      <c r="AH579" s="6">
        <v>1.6547444626389796E-2</v>
      </c>
      <c r="AJ579" s="6">
        <v>-9.2067784906624262E-4</v>
      </c>
      <c r="AO579">
        <v>20</v>
      </c>
      <c r="AP579">
        <v>40</v>
      </c>
      <c r="AQ579">
        <v>3251.23</v>
      </c>
    </row>
    <row r="580" spans="1:43" x14ac:dyDescent="0.25">
      <c r="A580" s="42">
        <v>5</v>
      </c>
      <c r="B580" s="43" t="s">
        <v>21</v>
      </c>
      <c r="C580" s="43" t="s">
        <v>22</v>
      </c>
      <c r="D580" s="43" t="s">
        <v>23</v>
      </c>
      <c r="E580" s="43" t="s">
        <v>79</v>
      </c>
      <c r="F580" s="43" t="s">
        <v>25</v>
      </c>
      <c r="G580" s="43" t="b">
        <v>0</v>
      </c>
      <c r="H580" s="43" t="b">
        <v>0</v>
      </c>
      <c r="I580" s="43" t="b">
        <v>0</v>
      </c>
      <c r="J580" s="43" t="b">
        <v>0</v>
      </c>
      <c r="K580" s="43" t="b">
        <v>1</v>
      </c>
      <c r="L580" s="43">
        <v>150</v>
      </c>
      <c r="M580" s="43">
        <v>2</v>
      </c>
      <c r="N580" s="43">
        <v>0</v>
      </c>
      <c r="O580" s="43">
        <v>2</v>
      </c>
      <c r="P580" s="43">
        <v>0</v>
      </c>
      <c r="Q580" s="43">
        <v>100</v>
      </c>
      <c r="R580" s="43">
        <v>0</v>
      </c>
      <c r="S580" s="43">
        <v>1</v>
      </c>
      <c r="T580" s="43">
        <v>0</v>
      </c>
      <c r="U580" s="43" t="b">
        <v>0</v>
      </c>
      <c r="V580" s="43">
        <v>256</v>
      </c>
      <c r="W580" s="43">
        <v>3225.51</v>
      </c>
      <c r="X580" s="43">
        <v>3216.35</v>
      </c>
      <c r="Y580" s="43">
        <v>71.39</v>
      </c>
      <c r="Z580" s="43">
        <v>70.989999999999995</v>
      </c>
      <c r="AA580" s="43">
        <v>-20</v>
      </c>
      <c r="AB580" s="44">
        <v>20</v>
      </c>
      <c r="AD580" s="6">
        <v>-1.822793964563163E-2</v>
      </c>
      <c r="AF580" s="6">
        <v>-2.2235638672695512E-2</v>
      </c>
      <c r="AH580" s="6">
        <v>2.545318739406488E-2</v>
      </c>
      <c r="AJ580" s="6">
        <v>2.1233132894093343E-2</v>
      </c>
      <c r="AO580">
        <v>20</v>
      </c>
      <c r="AP580">
        <v>40</v>
      </c>
      <c r="AQ580">
        <v>3216.35</v>
      </c>
    </row>
    <row r="581" spans="1:43" x14ac:dyDescent="0.25">
      <c r="A581" s="42">
        <v>6</v>
      </c>
      <c r="B581" s="43" t="s">
        <v>21</v>
      </c>
      <c r="C581" s="43" t="s">
        <v>22</v>
      </c>
      <c r="D581" s="43" t="s">
        <v>23</v>
      </c>
      <c r="E581" s="43" t="s">
        <v>79</v>
      </c>
      <c r="F581" s="43" t="s">
        <v>25</v>
      </c>
      <c r="G581" s="43" t="b">
        <v>0</v>
      </c>
      <c r="H581" s="43" t="b">
        <v>0</v>
      </c>
      <c r="I581" s="43" t="b">
        <v>0</v>
      </c>
      <c r="J581" s="43" t="b">
        <v>0</v>
      </c>
      <c r="K581" s="43" t="b">
        <v>1</v>
      </c>
      <c r="L581" s="43">
        <v>150</v>
      </c>
      <c r="M581" s="43">
        <v>2</v>
      </c>
      <c r="N581" s="43">
        <v>0</v>
      </c>
      <c r="O581" s="43">
        <v>2</v>
      </c>
      <c r="P581" s="43">
        <v>0</v>
      </c>
      <c r="Q581" s="43">
        <v>100</v>
      </c>
      <c r="R581" s="43">
        <v>0</v>
      </c>
      <c r="S581" s="43">
        <v>1</v>
      </c>
      <c r="T581" s="43">
        <v>0</v>
      </c>
      <c r="U581" s="43" t="b">
        <v>0</v>
      </c>
      <c r="V581" s="43">
        <v>251</v>
      </c>
      <c r="W581" s="43">
        <v>3351.06</v>
      </c>
      <c r="X581" s="43">
        <v>3326.44</v>
      </c>
      <c r="Y581" s="43">
        <v>68.58</v>
      </c>
      <c r="Z581" s="43">
        <v>68.02</v>
      </c>
      <c r="AA581" s="43">
        <v>-20</v>
      </c>
      <c r="AB581" s="44">
        <v>20</v>
      </c>
      <c r="AD581" s="6">
        <v>1.9986631748501571E-2</v>
      </c>
      <c r="AF581" s="6">
        <v>1.1231514634165718E-2</v>
      </c>
      <c r="AH581" s="6">
        <v>-1.490993708523658E-2</v>
      </c>
      <c r="AJ581" s="6">
        <v>-2.1492073539143175E-2</v>
      </c>
      <c r="AO581">
        <v>20</v>
      </c>
      <c r="AP581">
        <v>40</v>
      </c>
      <c r="AQ581">
        <v>3326.44</v>
      </c>
    </row>
    <row r="582" spans="1:43" x14ac:dyDescent="0.25">
      <c r="A582" s="42">
        <v>7</v>
      </c>
      <c r="B582" s="43" t="s">
        <v>21</v>
      </c>
      <c r="C582" s="43" t="s">
        <v>22</v>
      </c>
      <c r="D582" s="43" t="s">
        <v>23</v>
      </c>
      <c r="E582" s="43" t="s">
        <v>79</v>
      </c>
      <c r="F582" s="43" t="s">
        <v>25</v>
      </c>
      <c r="G582" s="43" t="b">
        <v>0</v>
      </c>
      <c r="H582" s="43" t="b">
        <v>0</v>
      </c>
      <c r="I582" s="43" t="b">
        <v>0</v>
      </c>
      <c r="J582" s="43" t="b">
        <v>0</v>
      </c>
      <c r="K582" s="43" t="b">
        <v>1</v>
      </c>
      <c r="L582" s="43">
        <v>150</v>
      </c>
      <c r="M582" s="43">
        <v>2</v>
      </c>
      <c r="N582" s="43">
        <v>0</v>
      </c>
      <c r="O582" s="43">
        <v>2</v>
      </c>
      <c r="P582" s="43">
        <v>0</v>
      </c>
      <c r="Q582" s="43">
        <v>100</v>
      </c>
      <c r="R582" s="43">
        <v>0</v>
      </c>
      <c r="S582" s="43">
        <v>1</v>
      </c>
      <c r="T582" s="43">
        <v>0</v>
      </c>
      <c r="U582" s="43" t="b">
        <v>0</v>
      </c>
      <c r="V582" s="43">
        <v>251</v>
      </c>
      <c r="W582" s="43">
        <v>3272.25</v>
      </c>
      <c r="X582" s="43">
        <v>3283.53</v>
      </c>
      <c r="Y582" s="43">
        <v>69.7</v>
      </c>
      <c r="Z582" s="43">
        <v>69.87</v>
      </c>
      <c r="AA582" s="43">
        <v>-20</v>
      </c>
      <c r="AB582" s="44">
        <v>20</v>
      </c>
      <c r="AD582" s="6">
        <v>-4.0013441302052533E-3</v>
      </c>
      <c r="AF582" s="6">
        <v>-1.8130448026351109E-3</v>
      </c>
      <c r="AH582" s="6">
        <v>1.1778563015312216E-3</v>
      </c>
      <c r="AJ582" s="6">
        <v>5.1212705354317656E-3</v>
      </c>
      <c r="AO582">
        <v>20</v>
      </c>
      <c r="AP582">
        <v>40</v>
      </c>
      <c r="AQ582">
        <v>3283.53</v>
      </c>
    </row>
    <row r="583" spans="1:43" x14ac:dyDescent="0.25">
      <c r="A583" s="42">
        <v>8</v>
      </c>
      <c r="B583" s="43" t="s">
        <v>21</v>
      </c>
      <c r="C583" s="43" t="s">
        <v>22</v>
      </c>
      <c r="D583" s="43" t="s">
        <v>23</v>
      </c>
      <c r="E583" s="43" t="s">
        <v>79</v>
      </c>
      <c r="F583" s="43" t="s">
        <v>25</v>
      </c>
      <c r="G583" s="43" t="b">
        <v>0</v>
      </c>
      <c r="H583" s="43" t="b">
        <v>0</v>
      </c>
      <c r="I583" s="43" t="b">
        <v>0</v>
      </c>
      <c r="J583" s="43" t="b">
        <v>0</v>
      </c>
      <c r="K583" s="43" t="b">
        <v>1</v>
      </c>
      <c r="L583" s="43">
        <v>150</v>
      </c>
      <c r="M583" s="43">
        <v>2</v>
      </c>
      <c r="N583" s="43">
        <v>0</v>
      </c>
      <c r="O583" s="43">
        <v>2</v>
      </c>
      <c r="P583" s="43">
        <v>0</v>
      </c>
      <c r="Q583" s="43">
        <v>100</v>
      </c>
      <c r="R583" s="43">
        <v>0</v>
      </c>
      <c r="S583" s="43">
        <v>1</v>
      </c>
      <c r="T583" s="43">
        <v>0</v>
      </c>
      <c r="U583" s="43" t="b">
        <v>0</v>
      </c>
      <c r="V583" s="43">
        <v>251</v>
      </c>
      <c r="W583" s="43">
        <v>3436.9</v>
      </c>
      <c r="X583" s="43">
        <v>3453.22</v>
      </c>
      <c r="Y583" s="43">
        <v>65.55</v>
      </c>
      <c r="Z583" s="43">
        <v>65.900000000000006</v>
      </c>
      <c r="AA583" s="43">
        <v>-20</v>
      </c>
      <c r="AB583" s="44">
        <v>20</v>
      </c>
      <c r="AD583" s="6">
        <v>4.6114380123431165E-2</v>
      </c>
      <c r="AF583" s="6">
        <v>4.977239660567867E-2</v>
      </c>
      <c r="AH583" s="6">
        <v>-5.8433163836938751E-2</v>
      </c>
      <c r="AJ583" s="6">
        <v>-5.1989527289466708E-2</v>
      </c>
      <c r="AO583">
        <v>20</v>
      </c>
      <c r="AP583">
        <v>40</v>
      </c>
      <c r="AQ583">
        <v>3453.22</v>
      </c>
    </row>
    <row r="584" spans="1:43" x14ac:dyDescent="0.25">
      <c r="A584" s="42">
        <v>9</v>
      </c>
      <c r="B584" s="43" t="s">
        <v>21</v>
      </c>
      <c r="C584" s="43" t="s">
        <v>22</v>
      </c>
      <c r="D584" s="43" t="s">
        <v>23</v>
      </c>
      <c r="E584" s="43" t="s">
        <v>79</v>
      </c>
      <c r="F584" s="43" t="s">
        <v>25</v>
      </c>
      <c r="G584" s="43" t="b">
        <v>0</v>
      </c>
      <c r="H584" s="43" t="b">
        <v>0</v>
      </c>
      <c r="I584" s="43" t="b">
        <v>0</v>
      </c>
      <c r="J584" s="43" t="b">
        <v>0</v>
      </c>
      <c r="K584" s="43" t="b">
        <v>1</v>
      </c>
      <c r="L584" s="43">
        <v>150</v>
      </c>
      <c r="M584" s="43">
        <v>2</v>
      </c>
      <c r="N584" s="43">
        <v>0</v>
      </c>
      <c r="O584" s="43">
        <v>2</v>
      </c>
      <c r="P584" s="43">
        <v>0</v>
      </c>
      <c r="Q584" s="43">
        <v>100</v>
      </c>
      <c r="R584" s="43">
        <v>0</v>
      </c>
      <c r="S584" s="43">
        <v>1</v>
      </c>
      <c r="T584" s="43">
        <v>0</v>
      </c>
      <c r="U584" s="43" t="b">
        <v>0</v>
      </c>
      <c r="V584" s="43">
        <v>251</v>
      </c>
      <c r="W584" s="43">
        <v>3230.37</v>
      </c>
      <c r="X584" s="43">
        <v>3311.27</v>
      </c>
      <c r="Y584" s="43">
        <v>68.930000000000007</v>
      </c>
      <c r="Z584" s="43">
        <v>70.95</v>
      </c>
      <c r="AA584" s="43">
        <v>-20</v>
      </c>
      <c r="AB584" s="44">
        <v>20</v>
      </c>
      <c r="AD584" s="6">
        <v>-1.6748665914245953E-2</v>
      </c>
      <c r="AF584" s="6">
        <v>6.6198631157254884E-3</v>
      </c>
      <c r="AH584" s="6">
        <v>-9.8825016518714337E-3</v>
      </c>
      <c r="AJ584" s="6">
        <v>2.0657709238426802E-2</v>
      </c>
      <c r="AO584">
        <v>20</v>
      </c>
      <c r="AP584">
        <v>40</v>
      </c>
      <c r="AQ584">
        <v>3311.27</v>
      </c>
    </row>
    <row r="585" spans="1:43" x14ac:dyDescent="0.25">
      <c r="A585" s="42">
        <v>10</v>
      </c>
      <c r="B585" s="43" t="s">
        <v>21</v>
      </c>
      <c r="C585" s="43" t="s">
        <v>22</v>
      </c>
      <c r="D585" s="43" t="s">
        <v>23</v>
      </c>
      <c r="E585" s="43" t="s">
        <v>79</v>
      </c>
      <c r="F585" s="43" t="s">
        <v>25</v>
      </c>
      <c r="G585" s="43" t="b">
        <v>0</v>
      </c>
      <c r="H585" s="43" t="b">
        <v>0</v>
      </c>
      <c r="I585" s="43" t="b">
        <v>0</v>
      </c>
      <c r="J585" s="43" t="b">
        <v>0</v>
      </c>
      <c r="K585" s="43" t="b">
        <v>1</v>
      </c>
      <c r="L585" s="43">
        <v>150</v>
      </c>
      <c r="M585" s="43">
        <v>2</v>
      </c>
      <c r="N585" s="43">
        <v>0</v>
      </c>
      <c r="O585" s="43">
        <v>2</v>
      </c>
      <c r="P585" s="43">
        <v>0</v>
      </c>
      <c r="Q585" s="43">
        <v>100</v>
      </c>
      <c r="R585" s="43">
        <v>0</v>
      </c>
      <c r="S585" s="43">
        <v>1</v>
      </c>
      <c r="T585" s="43">
        <v>0</v>
      </c>
      <c r="U585" s="43" t="b">
        <v>0</v>
      </c>
      <c r="V585" s="43">
        <v>251</v>
      </c>
      <c r="W585" s="43">
        <v>3256.52</v>
      </c>
      <c r="X585" s="43">
        <v>3249.86</v>
      </c>
      <c r="Y585" s="43">
        <v>70.400000000000006</v>
      </c>
      <c r="Z585" s="43">
        <v>70.290000000000006</v>
      </c>
      <c r="AA585" s="43">
        <v>-20</v>
      </c>
      <c r="AB585" s="44">
        <v>20</v>
      </c>
      <c r="AD585" s="6">
        <v>-8.7891992319950596E-3</v>
      </c>
      <c r="AF585" s="6">
        <v>-1.204866158746587E-2</v>
      </c>
      <c r="AH585" s="6">
        <v>1.1232727168261292E-2</v>
      </c>
      <c r="AJ585" s="6">
        <v>1.1163218919929996E-2</v>
      </c>
      <c r="AO585">
        <v>20</v>
      </c>
      <c r="AP585">
        <v>40</v>
      </c>
      <c r="AQ585">
        <v>3249.86</v>
      </c>
    </row>
    <row r="586" spans="1:43" x14ac:dyDescent="0.25">
      <c r="A586" s="45">
        <v>11</v>
      </c>
      <c r="B586" s="46" t="s">
        <v>21</v>
      </c>
      <c r="C586" s="46" t="s">
        <v>22</v>
      </c>
      <c r="D586" s="46" t="s">
        <v>23</v>
      </c>
      <c r="E586" s="46" t="s">
        <v>80</v>
      </c>
      <c r="F586" s="46" t="s">
        <v>25</v>
      </c>
      <c r="G586" s="46" t="b">
        <v>0</v>
      </c>
      <c r="H586" s="46" t="b">
        <v>0</v>
      </c>
      <c r="I586" s="46" t="b">
        <v>0</v>
      </c>
      <c r="J586" s="46" t="b">
        <v>0</v>
      </c>
      <c r="K586" s="46" t="b">
        <v>1</v>
      </c>
      <c r="L586" s="46">
        <v>150</v>
      </c>
      <c r="M586" s="46">
        <v>2</v>
      </c>
      <c r="N586" s="46">
        <v>0</v>
      </c>
      <c r="O586" s="46">
        <v>2</v>
      </c>
      <c r="P586" s="46">
        <v>0</v>
      </c>
      <c r="Q586" s="46">
        <v>100</v>
      </c>
      <c r="R586" s="46">
        <v>0</v>
      </c>
      <c r="S586" s="46">
        <v>1</v>
      </c>
      <c r="T586" s="46">
        <v>0</v>
      </c>
      <c r="U586" s="46" t="b">
        <v>0</v>
      </c>
      <c r="V586" s="46">
        <v>251</v>
      </c>
      <c r="W586" s="46">
        <v>3238.19</v>
      </c>
      <c r="X586" s="46">
        <v>3432.67</v>
      </c>
      <c r="Y586" s="46">
        <v>68.03</v>
      </c>
      <c r="Z586" s="46">
        <v>68.680000000000007</v>
      </c>
      <c r="AA586" s="46">
        <v>-20</v>
      </c>
      <c r="AB586" s="47">
        <v>19</v>
      </c>
      <c r="AD586" s="6" cm="1">
        <f t="array" ref="AD586:AD595">W586:W595/AE586-1</f>
        <v>1.1401808735088004E-2</v>
      </c>
      <c r="AE586">
        <f>AVERAGE(W586:W595)</f>
        <v>3201.6849999999999</v>
      </c>
      <c r="AF586" s="6">
        <f t="array" ref="AF586:AF595">X586:X595/AG586-1</f>
        <v>3.7707814694061481E-2</v>
      </c>
      <c r="AG586">
        <f t="shared" ref="AG586" si="21">AVERAGE(X586:X595)</f>
        <v>3307.9349999999999</v>
      </c>
      <c r="AH586" s="6">
        <f t="array" ref="AH586:AH595">Y586:Y595/AI586-1</f>
        <v>-4.3097870425071183E-2</v>
      </c>
      <c r="AI586">
        <f>AVERAGE(Y586:Y595)</f>
        <v>71.094000000000008</v>
      </c>
      <c r="AJ586" s="6">
        <f t="array" ref="AJ586:AJ595">Z586:Z595/AK586-1</f>
        <v>-1.3516036827968647E-2</v>
      </c>
      <c r="AK586">
        <f>AVERAGE(Z586:Z595)</f>
        <v>69.621000000000009</v>
      </c>
      <c r="AO586">
        <v>19</v>
      </c>
      <c r="AP586">
        <v>39</v>
      </c>
      <c r="AQ586">
        <v>3432.67</v>
      </c>
    </row>
    <row r="587" spans="1:43" x14ac:dyDescent="0.25">
      <c r="A587" s="45">
        <v>12</v>
      </c>
      <c r="B587" s="46" t="s">
        <v>21</v>
      </c>
      <c r="C587" s="46" t="s">
        <v>22</v>
      </c>
      <c r="D587" s="46" t="s">
        <v>23</v>
      </c>
      <c r="E587" s="46" t="s">
        <v>80</v>
      </c>
      <c r="F587" s="46" t="s">
        <v>25</v>
      </c>
      <c r="G587" s="46" t="b">
        <v>0</v>
      </c>
      <c r="H587" s="46" t="b">
        <v>0</v>
      </c>
      <c r="I587" s="46" t="b">
        <v>0</v>
      </c>
      <c r="J587" s="46" t="b">
        <v>0</v>
      </c>
      <c r="K587" s="46" t="b">
        <v>1</v>
      </c>
      <c r="L587" s="46">
        <v>150</v>
      </c>
      <c r="M587" s="46">
        <v>2</v>
      </c>
      <c r="N587" s="46">
        <v>0</v>
      </c>
      <c r="O587" s="46">
        <v>2</v>
      </c>
      <c r="P587" s="46">
        <v>0</v>
      </c>
      <c r="Q587" s="46">
        <v>100</v>
      </c>
      <c r="R587" s="46">
        <v>0</v>
      </c>
      <c r="S587" s="46">
        <v>1</v>
      </c>
      <c r="T587" s="46">
        <v>0</v>
      </c>
      <c r="U587" s="46" t="b">
        <v>0</v>
      </c>
      <c r="V587" s="46">
        <v>251</v>
      </c>
      <c r="W587" s="46">
        <v>3146.29</v>
      </c>
      <c r="X587" s="46">
        <v>3294.57</v>
      </c>
      <c r="Y587" s="46">
        <v>71.3</v>
      </c>
      <c r="Z587" s="46">
        <v>71.099999999999994</v>
      </c>
      <c r="AA587" s="46">
        <v>-20</v>
      </c>
      <c r="AB587" s="47">
        <v>19</v>
      </c>
      <c r="AD587" s="6">
        <v>-1.7301827006716786E-2</v>
      </c>
      <c r="AF587" s="6">
        <v>-4.0402849511854688E-3</v>
      </c>
      <c r="AH587" s="6">
        <v>2.8975722283173244E-3</v>
      </c>
      <c r="AJ587" s="6">
        <v>2.1243590296031067E-2</v>
      </c>
      <c r="AO587">
        <v>19</v>
      </c>
      <c r="AP587">
        <v>39</v>
      </c>
      <c r="AQ587">
        <v>3294.57</v>
      </c>
    </row>
    <row r="588" spans="1:43" x14ac:dyDescent="0.25">
      <c r="A588" s="45">
        <v>13</v>
      </c>
      <c r="B588" s="46" t="s">
        <v>21</v>
      </c>
      <c r="C588" s="46" t="s">
        <v>22</v>
      </c>
      <c r="D588" s="46" t="s">
        <v>23</v>
      </c>
      <c r="E588" s="46" t="s">
        <v>80</v>
      </c>
      <c r="F588" s="46" t="s">
        <v>25</v>
      </c>
      <c r="G588" s="46" t="b">
        <v>0</v>
      </c>
      <c r="H588" s="46" t="b">
        <v>0</v>
      </c>
      <c r="I588" s="46" t="b">
        <v>0</v>
      </c>
      <c r="J588" s="46" t="b">
        <v>0</v>
      </c>
      <c r="K588" s="46" t="b">
        <v>1</v>
      </c>
      <c r="L588" s="46">
        <v>150</v>
      </c>
      <c r="M588" s="46">
        <v>2</v>
      </c>
      <c r="N588" s="46">
        <v>0</v>
      </c>
      <c r="O588" s="46">
        <v>2</v>
      </c>
      <c r="P588" s="46">
        <v>0</v>
      </c>
      <c r="Q588" s="46">
        <v>100</v>
      </c>
      <c r="R588" s="46">
        <v>0</v>
      </c>
      <c r="S588" s="46">
        <v>1</v>
      </c>
      <c r="T588" s="46">
        <v>0</v>
      </c>
      <c r="U588" s="46" t="b">
        <v>0</v>
      </c>
      <c r="V588" s="46">
        <v>251</v>
      </c>
      <c r="W588" s="46">
        <v>3222.75</v>
      </c>
      <c r="X588" s="46">
        <v>3265.01</v>
      </c>
      <c r="Y588" s="46">
        <v>72.16</v>
      </c>
      <c r="Z588" s="46">
        <v>69.08</v>
      </c>
      <c r="AA588" s="46">
        <v>-20</v>
      </c>
      <c r="AB588" s="47">
        <v>19</v>
      </c>
      <c r="AD588" s="6">
        <v>6.5793480620361944E-3</v>
      </c>
      <c r="AF588" s="6">
        <v>-1.297637347771341E-2</v>
      </c>
      <c r="AH588" s="6">
        <v>1.4994232987312506E-2</v>
      </c>
      <c r="AJ588" s="6">
        <v>-7.7706439149108908E-3</v>
      </c>
      <c r="AO588">
        <v>19</v>
      </c>
      <c r="AP588">
        <v>39</v>
      </c>
      <c r="AQ588">
        <v>3265.01</v>
      </c>
    </row>
    <row r="589" spans="1:43" x14ac:dyDescent="0.25">
      <c r="A589" s="45">
        <v>14</v>
      </c>
      <c r="B589" s="46" t="s">
        <v>21</v>
      </c>
      <c r="C589" s="46" t="s">
        <v>22</v>
      </c>
      <c r="D589" s="46" t="s">
        <v>23</v>
      </c>
      <c r="E589" s="46" t="s">
        <v>80</v>
      </c>
      <c r="F589" s="46" t="s">
        <v>25</v>
      </c>
      <c r="G589" s="46" t="b">
        <v>0</v>
      </c>
      <c r="H589" s="46" t="b">
        <v>0</v>
      </c>
      <c r="I589" s="46" t="b">
        <v>0</v>
      </c>
      <c r="J589" s="46" t="b">
        <v>0</v>
      </c>
      <c r="K589" s="46" t="b">
        <v>1</v>
      </c>
      <c r="L589" s="46">
        <v>150</v>
      </c>
      <c r="M589" s="46">
        <v>2</v>
      </c>
      <c r="N589" s="46">
        <v>0</v>
      </c>
      <c r="O589" s="46">
        <v>2</v>
      </c>
      <c r="P589" s="46">
        <v>0</v>
      </c>
      <c r="Q589" s="46">
        <v>100</v>
      </c>
      <c r="R589" s="46">
        <v>0</v>
      </c>
      <c r="S589" s="46">
        <v>1</v>
      </c>
      <c r="T589" s="46">
        <v>0</v>
      </c>
      <c r="U589" s="46" t="b">
        <v>0</v>
      </c>
      <c r="V589" s="46">
        <v>251</v>
      </c>
      <c r="W589" s="46">
        <v>3056.53</v>
      </c>
      <c r="X589" s="46">
        <v>3200.31</v>
      </c>
      <c r="Y589" s="46">
        <v>73.790000000000006</v>
      </c>
      <c r="Z589" s="46">
        <v>73.099999999999994</v>
      </c>
      <c r="AA589" s="46">
        <v>-20</v>
      </c>
      <c r="AB589" s="47">
        <v>19</v>
      </c>
      <c r="AD589" s="6">
        <v>-4.5337064701867824E-2</v>
      </c>
      <c r="AF589" s="6">
        <v>-3.2535403507021776E-2</v>
      </c>
      <c r="AH589" s="6">
        <v>3.7921624890989269E-2</v>
      </c>
      <c r="AJ589" s="6">
        <v>4.9970554861320293E-2</v>
      </c>
      <c r="AO589">
        <v>19</v>
      </c>
      <c r="AP589">
        <v>39</v>
      </c>
      <c r="AQ589">
        <v>3200.31</v>
      </c>
    </row>
    <row r="590" spans="1:43" x14ac:dyDescent="0.25">
      <c r="A590" s="45">
        <v>15</v>
      </c>
      <c r="B590" s="46" t="s">
        <v>21</v>
      </c>
      <c r="C590" s="46" t="s">
        <v>22</v>
      </c>
      <c r="D590" s="46" t="s">
        <v>23</v>
      </c>
      <c r="E590" s="46" t="s">
        <v>80</v>
      </c>
      <c r="F590" s="46" t="s">
        <v>25</v>
      </c>
      <c r="G590" s="46" t="b">
        <v>0</v>
      </c>
      <c r="H590" s="46" t="b">
        <v>0</v>
      </c>
      <c r="I590" s="46" t="b">
        <v>0</v>
      </c>
      <c r="J590" s="46" t="b">
        <v>0</v>
      </c>
      <c r="K590" s="46" t="b">
        <v>1</v>
      </c>
      <c r="L590" s="46">
        <v>150</v>
      </c>
      <c r="M590" s="46">
        <v>2</v>
      </c>
      <c r="N590" s="46">
        <v>0</v>
      </c>
      <c r="O590" s="46">
        <v>2</v>
      </c>
      <c r="P590" s="46">
        <v>0</v>
      </c>
      <c r="Q590" s="46">
        <v>100</v>
      </c>
      <c r="R590" s="46">
        <v>0</v>
      </c>
      <c r="S590" s="46">
        <v>1</v>
      </c>
      <c r="T590" s="46">
        <v>0</v>
      </c>
      <c r="U590" s="46" t="b">
        <v>0</v>
      </c>
      <c r="V590" s="46">
        <v>251</v>
      </c>
      <c r="W590" s="46">
        <v>3263.22</v>
      </c>
      <c r="X590" s="46">
        <v>3386.26</v>
      </c>
      <c r="Y590" s="46">
        <v>69.06</v>
      </c>
      <c r="Z590" s="46">
        <v>68.23</v>
      </c>
      <c r="AA590" s="46">
        <v>-20</v>
      </c>
      <c r="AB590" s="47">
        <v>19</v>
      </c>
      <c r="AD590" s="6">
        <v>1.9219567196647969E-2</v>
      </c>
      <c r="AF590" s="6">
        <v>2.3677913864692091E-2</v>
      </c>
      <c r="AH590" s="6">
        <v>-2.8610009283483895E-2</v>
      </c>
      <c r="AJ590" s="6">
        <v>-1.9979603855158734E-2</v>
      </c>
      <c r="AO590">
        <v>19</v>
      </c>
      <c r="AP590">
        <v>39</v>
      </c>
      <c r="AQ590">
        <v>3386.26</v>
      </c>
    </row>
    <row r="591" spans="1:43" x14ac:dyDescent="0.25">
      <c r="A591" s="45">
        <v>16</v>
      </c>
      <c r="B591" s="46" t="s">
        <v>21</v>
      </c>
      <c r="C591" s="46" t="s">
        <v>22</v>
      </c>
      <c r="D591" s="46" t="s">
        <v>23</v>
      </c>
      <c r="E591" s="46" t="s">
        <v>80</v>
      </c>
      <c r="F591" s="46" t="s">
        <v>25</v>
      </c>
      <c r="G591" s="46" t="b">
        <v>0</v>
      </c>
      <c r="H591" s="46" t="b">
        <v>0</v>
      </c>
      <c r="I591" s="46" t="b">
        <v>0</v>
      </c>
      <c r="J591" s="46" t="b">
        <v>0</v>
      </c>
      <c r="K591" s="46" t="b">
        <v>1</v>
      </c>
      <c r="L591" s="46">
        <v>150</v>
      </c>
      <c r="M591" s="46">
        <v>2</v>
      </c>
      <c r="N591" s="46">
        <v>0</v>
      </c>
      <c r="O591" s="46">
        <v>2</v>
      </c>
      <c r="P591" s="46">
        <v>0</v>
      </c>
      <c r="Q591" s="46">
        <v>100</v>
      </c>
      <c r="R591" s="46">
        <v>0</v>
      </c>
      <c r="S591" s="46">
        <v>1</v>
      </c>
      <c r="T591" s="46">
        <v>0</v>
      </c>
      <c r="U591" s="46" t="b">
        <v>0</v>
      </c>
      <c r="V591" s="46">
        <v>251</v>
      </c>
      <c r="W591" s="46">
        <v>3124.13</v>
      </c>
      <c r="X591" s="46">
        <v>3227.57</v>
      </c>
      <c r="Y591" s="46">
        <v>73.14</v>
      </c>
      <c r="Z591" s="46">
        <v>71.540000000000006</v>
      </c>
      <c r="AA591" s="46">
        <v>-20</v>
      </c>
      <c r="AB591" s="47">
        <v>19</v>
      </c>
      <c r="AD591" s="6">
        <v>-2.4223182480475058E-2</v>
      </c>
      <c r="AF591" s="6">
        <v>-2.4294612802246651E-2</v>
      </c>
      <c r="AH591" s="6">
        <v>2.8778799898725449E-2</v>
      </c>
      <c r="AJ591" s="6">
        <v>2.7563522500394955E-2</v>
      </c>
      <c r="AO591">
        <v>19</v>
      </c>
      <c r="AP591">
        <v>39</v>
      </c>
      <c r="AQ591">
        <v>3227.57</v>
      </c>
    </row>
    <row r="592" spans="1:43" x14ac:dyDescent="0.25">
      <c r="A592" s="45">
        <v>17</v>
      </c>
      <c r="B592" s="46" t="s">
        <v>21</v>
      </c>
      <c r="C592" s="46" t="s">
        <v>22</v>
      </c>
      <c r="D592" s="46" t="s">
        <v>23</v>
      </c>
      <c r="E592" s="46" t="s">
        <v>80</v>
      </c>
      <c r="F592" s="46" t="s">
        <v>25</v>
      </c>
      <c r="G592" s="46" t="b">
        <v>0</v>
      </c>
      <c r="H592" s="46" t="b">
        <v>0</v>
      </c>
      <c r="I592" s="46" t="b">
        <v>0</v>
      </c>
      <c r="J592" s="46" t="b">
        <v>0</v>
      </c>
      <c r="K592" s="46" t="b">
        <v>1</v>
      </c>
      <c r="L592" s="46">
        <v>150</v>
      </c>
      <c r="M592" s="46">
        <v>2</v>
      </c>
      <c r="N592" s="46">
        <v>0</v>
      </c>
      <c r="O592" s="46">
        <v>2</v>
      </c>
      <c r="P592" s="46">
        <v>0</v>
      </c>
      <c r="Q592" s="46">
        <v>100</v>
      </c>
      <c r="R592" s="46">
        <v>0</v>
      </c>
      <c r="S592" s="46">
        <v>1</v>
      </c>
      <c r="T592" s="46">
        <v>0</v>
      </c>
      <c r="U592" s="46" t="b">
        <v>0</v>
      </c>
      <c r="V592" s="46">
        <v>297</v>
      </c>
      <c r="W592" s="46">
        <v>3251</v>
      </c>
      <c r="X592" s="46">
        <v>3329.96</v>
      </c>
      <c r="Y592" s="46">
        <v>70.66</v>
      </c>
      <c r="Z592" s="46">
        <v>68.38</v>
      </c>
      <c r="AA592" s="46">
        <v>-20</v>
      </c>
      <c r="AB592" s="47">
        <v>19</v>
      </c>
      <c r="AD592" s="6">
        <v>1.54028269489348E-2</v>
      </c>
      <c r="AF592" s="6">
        <v>6.6582324017854244E-3</v>
      </c>
      <c r="AH592" s="6">
        <v>-6.1045939179116271E-3</v>
      </c>
      <c r="AJ592" s="6">
        <v>-1.7825081512762186E-2</v>
      </c>
      <c r="AO592">
        <v>19</v>
      </c>
      <c r="AP592">
        <v>39</v>
      </c>
      <c r="AQ592">
        <v>3329.96</v>
      </c>
    </row>
    <row r="593" spans="1:43" x14ac:dyDescent="0.25">
      <c r="A593" s="45">
        <v>18</v>
      </c>
      <c r="B593" s="46" t="s">
        <v>21</v>
      </c>
      <c r="C593" s="46" t="s">
        <v>22</v>
      </c>
      <c r="D593" s="46" t="s">
        <v>23</v>
      </c>
      <c r="E593" s="46" t="s">
        <v>80</v>
      </c>
      <c r="F593" s="46" t="s">
        <v>25</v>
      </c>
      <c r="G593" s="46" t="b">
        <v>0</v>
      </c>
      <c r="H593" s="46" t="b">
        <v>0</v>
      </c>
      <c r="I593" s="46" t="b">
        <v>0</v>
      </c>
      <c r="J593" s="46" t="b">
        <v>0</v>
      </c>
      <c r="K593" s="46" t="b">
        <v>1</v>
      </c>
      <c r="L593" s="46">
        <v>150</v>
      </c>
      <c r="M593" s="46">
        <v>2</v>
      </c>
      <c r="N593" s="46">
        <v>0</v>
      </c>
      <c r="O593" s="46">
        <v>2</v>
      </c>
      <c r="P593" s="46">
        <v>0</v>
      </c>
      <c r="Q593" s="46">
        <v>100</v>
      </c>
      <c r="R593" s="46">
        <v>0</v>
      </c>
      <c r="S593" s="46">
        <v>1</v>
      </c>
      <c r="T593" s="46">
        <v>0</v>
      </c>
      <c r="U593" s="46" t="b">
        <v>0</v>
      </c>
      <c r="V593" s="46">
        <v>251</v>
      </c>
      <c r="W593" s="46">
        <v>3236.5</v>
      </c>
      <c r="X593" s="46">
        <v>3243.7</v>
      </c>
      <c r="Y593" s="46">
        <v>72.650000000000006</v>
      </c>
      <c r="Z593" s="46">
        <v>68.67</v>
      </c>
      <c r="AA593" s="46">
        <v>-20</v>
      </c>
      <c r="AB593" s="47">
        <v>19</v>
      </c>
      <c r="AD593" s="6">
        <v>1.0873961679553235E-2</v>
      </c>
      <c r="AF593" s="6">
        <v>-1.941845894795402E-2</v>
      </c>
      <c r="AH593" s="6">
        <v>2.1886516443019088E-2</v>
      </c>
      <c r="AJ593" s="6">
        <v>-1.365967165079518E-2</v>
      </c>
      <c r="AO593">
        <v>19</v>
      </c>
      <c r="AP593">
        <v>39</v>
      </c>
      <c r="AQ593">
        <v>3243.7</v>
      </c>
    </row>
    <row r="594" spans="1:43" x14ac:dyDescent="0.25">
      <c r="A594" s="45">
        <v>19</v>
      </c>
      <c r="B594" s="46" t="s">
        <v>21</v>
      </c>
      <c r="C594" s="46" t="s">
        <v>22</v>
      </c>
      <c r="D594" s="46" t="s">
        <v>23</v>
      </c>
      <c r="E594" s="46" t="s">
        <v>80</v>
      </c>
      <c r="F594" s="46" t="s">
        <v>25</v>
      </c>
      <c r="G594" s="46" t="b">
        <v>0</v>
      </c>
      <c r="H594" s="46" t="b">
        <v>0</v>
      </c>
      <c r="I594" s="46" t="b">
        <v>0</v>
      </c>
      <c r="J594" s="46" t="b">
        <v>0</v>
      </c>
      <c r="K594" s="46" t="b">
        <v>1</v>
      </c>
      <c r="L594" s="46">
        <v>150</v>
      </c>
      <c r="M594" s="46">
        <v>2</v>
      </c>
      <c r="N594" s="46">
        <v>0</v>
      </c>
      <c r="O594" s="46">
        <v>2</v>
      </c>
      <c r="P594" s="46">
        <v>0</v>
      </c>
      <c r="Q594" s="46">
        <v>100</v>
      </c>
      <c r="R594" s="46">
        <v>0</v>
      </c>
      <c r="S594" s="46">
        <v>1</v>
      </c>
      <c r="T594" s="46">
        <v>0</v>
      </c>
      <c r="U594" s="46" t="b">
        <v>0</v>
      </c>
      <c r="V594" s="46">
        <v>251</v>
      </c>
      <c r="W594" s="46">
        <v>3215.96</v>
      </c>
      <c r="X594" s="46">
        <v>3307.38</v>
      </c>
      <c r="Y594" s="46">
        <v>71.2</v>
      </c>
      <c r="Z594" s="46">
        <v>69.25</v>
      </c>
      <c r="AA594" s="46">
        <v>-20</v>
      </c>
      <c r="AB594" s="47">
        <v>19</v>
      </c>
      <c r="AD594" s="6">
        <v>4.4585897738222968E-3</v>
      </c>
      <c r="AF594" s="6">
        <v>-1.6777838742287887E-4</v>
      </c>
      <c r="AH594" s="6">
        <v>1.4909837679690785E-3</v>
      </c>
      <c r="AJ594" s="6">
        <v>-5.3288519268612777E-3</v>
      </c>
      <c r="AO594">
        <v>19</v>
      </c>
      <c r="AP594">
        <v>39</v>
      </c>
      <c r="AQ594">
        <v>3307.38</v>
      </c>
    </row>
    <row r="595" spans="1:43" x14ac:dyDescent="0.25">
      <c r="A595" s="45">
        <v>20</v>
      </c>
      <c r="B595" s="46" t="s">
        <v>21</v>
      </c>
      <c r="C595" s="46" t="s">
        <v>22</v>
      </c>
      <c r="D595" s="46" t="s">
        <v>23</v>
      </c>
      <c r="E595" s="46" t="s">
        <v>80</v>
      </c>
      <c r="F595" s="46" t="s">
        <v>25</v>
      </c>
      <c r="G595" s="46" t="b">
        <v>0</v>
      </c>
      <c r="H595" s="46" t="b">
        <v>0</v>
      </c>
      <c r="I595" s="46" t="b">
        <v>0</v>
      </c>
      <c r="J595" s="46" t="b">
        <v>0</v>
      </c>
      <c r="K595" s="46" t="b">
        <v>1</v>
      </c>
      <c r="L595" s="46">
        <v>150</v>
      </c>
      <c r="M595" s="46">
        <v>2</v>
      </c>
      <c r="N595" s="46">
        <v>0</v>
      </c>
      <c r="O595" s="46">
        <v>2</v>
      </c>
      <c r="P595" s="46">
        <v>0</v>
      </c>
      <c r="Q595" s="46">
        <v>100</v>
      </c>
      <c r="R595" s="46">
        <v>0</v>
      </c>
      <c r="S595" s="46">
        <v>1</v>
      </c>
      <c r="T595" s="46">
        <v>0</v>
      </c>
      <c r="U595" s="46" t="b">
        <v>0</v>
      </c>
      <c r="V595" s="46">
        <v>251</v>
      </c>
      <c r="W595" s="46">
        <v>3262.28</v>
      </c>
      <c r="X595" s="46">
        <v>3391.92</v>
      </c>
      <c r="Y595" s="46">
        <v>68.95</v>
      </c>
      <c r="Z595" s="46">
        <v>68.180000000000007</v>
      </c>
      <c r="AA595" s="46">
        <v>-20</v>
      </c>
      <c r="AB595" s="47">
        <v>19</v>
      </c>
      <c r="AD595" s="6">
        <v>1.8925971792977947E-2</v>
      </c>
      <c r="AF595" s="6">
        <v>2.5388951113005653E-2</v>
      </c>
      <c r="AH595" s="6">
        <v>-3.015725658986701E-2</v>
      </c>
      <c r="AJ595" s="6">
        <v>-2.0697777969290954E-2</v>
      </c>
      <c r="AO595">
        <v>19</v>
      </c>
      <c r="AP595">
        <v>39</v>
      </c>
      <c r="AQ595">
        <v>3391.92</v>
      </c>
    </row>
    <row r="596" spans="1:43" x14ac:dyDescent="0.25">
      <c r="A596" s="42">
        <v>21</v>
      </c>
      <c r="B596" s="43" t="s">
        <v>21</v>
      </c>
      <c r="C596" s="43" t="s">
        <v>22</v>
      </c>
      <c r="D596" s="43" t="s">
        <v>23</v>
      </c>
      <c r="E596" s="43" t="s">
        <v>81</v>
      </c>
      <c r="F596" s="43" t="s">
        <v>25</v>
      </c>
      <c r="G596" s="43" t="b">
        <v>0</v>
      </c>
      <c r="H596" s="43" t="b">
        <v>0</v>
      </c>
      <c r="I596" s="43" t="b">
        <v>0</v>
      </c>
      <c r="J596" s="43" t="b">
        <v>0</v>
      </c>
      <c r="K596" s="43" t="b">
        <v>1</v>
      </c>
      <c r="L596" s="43">
        <v>150</v>
      </c>
      <c r="M596" s="43">
        <v>2</v>
      </c>
      <c r="N596" s="43">
        <v>0</v>
      </c>
      <c r="O596" s="43">
        <v>2</v>
      </c>
      <c r="P596" s="43">
        <v>0</v>
      </c>
      <c r="Q596" s="43">
        <v>100</v>
      </c>
      <c r="R596" s="43">
        <v>0</v>
      </c>
      <c r="S596" s="43">
        <v>1</v>
      </c>
      <c r="T596" s="43">
        <v>0</v>
      </c>
      <c r="U596" s="43" t="b">
        <v>0</v>
      </c>
      <c r="V596" s="43">
        <v>251</v>
      </c>
      <c r="W596" s="43">
        <v>3110.63</v>
      </c>
      <c r="X596" s="43">
        <v>3399.81</v>
      </c>
      <c r="Y596" s="43">
        <v>70.569999999999993</v>
      </c>
      <c r="Z596" s="43">
        <v>70.05</v>
      </c>
      <c r="AA596" s="43">
        <v>-20</v>
      </c>
      <c r="AB596" s="44">
        <v>18</v>
      </c>
      <c r="AD596" s="6" cm="1">
        <f t="array" ref="AD596:AD605">W596:W605/AE596-1</f>
        <v>-1.2834988959319782E-2</v>
      </c>
      <c r="AE596">
        <f>AVERAGE(W596:W605)</f>
        <v>3151.0739999999996</v>
      </c>
      <c r="AF596" s="6">
        <f t="array" ref="AF596:AF605">X596:X605/AG596-1</f>
        <v>1.0137594371436354E-2</v>
      </c>
      <c r="AG596">
        <f t="shared" ref="AG596" si="22">AVERAGE(X596:X605)</f>
        <v>3365.69</v>
      </c>
      <c r="AH596" s="6">
        <f t="array" ref="AH596:AH605">Y596:Y605/AI596-1</f>
        <v>-1.4468061335642268E-2</v>
      </c>
      <c r="AI596">
        <f>AVERAGE(Y596:Y605)</f>
        <v>71.605999999999995</v>
      </c>
      <c r="AJ596" s="6">
        <f t="array" ref="AJ596:AJ605">Z596:Z605/AK596-1</f>
        <v>1.5688435216332008E-2</v>
      </c>
      <c r="AK596">
        <f>AVERAGE(Z596:Z605)</f>
        <v>68.968000000000004</v>
      </c>
      <c r="AO596">
        <v>18</v>
      </c>
      <c r="AP596">
        <v>38</v>
      </c>
      <c r="AQ596">
        <v>3399.81</v>
      </c>
    </row>
    <row r="597" spans="1:43" x14ac:dyDescent="0.25">
      <c r="A597" s="42">
        <v>22</v>
      </c>
      <c r="B597" s="43" t="s">
        <v>21</v>
      </c>
      <c r="C597" s="43" t="s">
        <v>22</v>
      </c>
      <c r="D597" s="43" t="s">
        <v>23</v>
      </c>
      <c r="E597" s="43" t="s">
        <v>81</v>
      </c>
      <c r="F597" s="43" t="s">
        <v>25</v>
      </c>
      <c r="G597" s="43" t="b">
        <v>0</v>
      </c>
      <c r="H597" s="43" t="b">
        <v>0</v>
      </c>
      <c r="I597" s="43" t="b">
        <v>0</v>
      </c>
      <c r="J597" s="43" t="b">
        <v>0</v>
      </c>
      <c r="K597" s="43" t="b">
        <v>1</v>
      </c>
      <c r="L597" s="43">
        <v>150</v>
      </c>
      <c r="M597" s="43">
        <v>2</v>
      </c>
      <c r="N597" s="43">
        <v>0</v>
      </c>
      <c r="O597" s="43">
        <v>2</v>
      </c>
      <c r="P597" s="43">
        <v>0</v>
      </c>
      <c r="Q597" s="43">
        <v>100</v>
      </c>
      <c r="R597" s="43">
        <v>0</v>
      </c>
      <c r="S597" s="43">
        <v>1</v>
      </c>
      <c r="T597" s="43">
        <v>0</v>
      </c>
      <c r="U597" s="43" t="b">
        <v>0</v>
      </c>
      <c r="V597" s="43">
        <v>251</v>
      </c>
      <c r="W597" s="43">
        <v>3214.34</v>
      </c>
      <c r="X597" s="43">
        <v>3405.9</v>
      </c>
      <c r="Y597" s="43">
        <v>70.64</v>
      </c>
      <c r="Z597" s="43">
        <v>67.36</v>
      </c>
      <c r="AA597" s="43">
        <v>-20</v>
      </c>
      <c r="AB597" s="44">
        <v>18</v>
      </c>
      <c r="AD597" s="6">
        <v>2.0077598939282515E-2</v>
      </c>
      <c r="AF597" s="6">
        <v>1.1947030178061535E-2</v>
      </c>
      <c r="AH597" s="6">
        <v>-1.3490489623774415E-2</v>
      </c>
      <c r="AJ597" s="6">
        <v>-2.331516065421646E-2</v>
      </c>
      <c r="AO597">
        <v>18</v>
      </c>
      <c r="AP597">
        <v>38</v>
      </c>
      <c r="AQ597">
        <v>3405.9</v>
      </c>
    </row>
    <row r="598" spans="1:43" x14ac:dyDescent="0.25">
      <c r="A598" s="42">
        <v>23</v>
      </c>
      <c r="B598" s="43" t="s">
        <v>21</v>
      </c>
      <c r="C598" s="43" t="s">
        <v>22</v>
      </c>
      <c r="D598" s="43" t="s">
        <v>23</v>
      </c>
      <c r="E598" s="43" t="s">
        <v>81</v>
      </c>
      <c r="F598" s="43" t="s">
        <v>25</v>
      </c>
      <c r="G598" s="43" t="b">
        <v>0</v>
      </c>
      <c r="H598" s="43" t="b">
        <v>0</v>
      </c>
      <c r="I598" s="43" t="b">
        <v>0</v>
      </c>
      <c r="J598" s="43" t="b">
        <v>0</v>
      </c>
      <c r="K598" s="43" t="b">
        <v>1</v>
      </c>
      <c r="L598" s="43">
        <v>150</v>
      </c>
      <c r="M598" s="43">
        <v>2</v>
      </c>
      <c r="N598" s="43">
        <v>0</v>
      </c>
      <c r="O598" s="43">
        <v>2</v>
      </c>
      <c r="P598" s="43">
        <v>0</v>
      </c>
      <c r="Q598" s="43">
        <v>100</v>
      </c>
      <c r="R598" s="43">
        <v>0</v>
      </c>
      <c r="S598" s="43">
        <v>1</v>
      </c>
      <c r="T598" s="43">
        <v>0</v>
      </c>
      <c r="U598" s="43" t="b">
        <v>0</v>
      </c>
      <c r="V598" s="43">
        <v>251</v>
      </c>
      <c r="W598" s="43">
        <v>3142.37</v>
      </c>
      <c r="X598" s="43">
        <v>3327.05</v>
      </c>
      <c r="Y598" s="43">
        <v>72.56</v>
      </c>
      <c r="Z598" s="43">
        <v>69.11</v>
      </c>
      <c r="AA598" s="43">
        <v>-20</v>
      </c>
      <c r="AB598" s="44">
        <v>18</v>
      </c>
      <c r="AD598" s="6">
        <v>-2.7622328133201091E-3</v>
      </c>
      <c r="AF598" s="6">
        <v>-1.1480558221345416E-2</v>
      </c>
      <c r="AH598" s="6">
        <v>1.3322905901740123E-2</v>
      </c>
      <c r="AJ598" s="6">
        <v>2.058925878668294E-3</v>
      </c>
      <c r="AO598">
        <v>18</v>
      </c>
      <c r="AP598">
        <v>38</v>
      </c>
      <c r="AQ598">
        <v>3327.05</v>
      </c>
    </row>
    <row r="599" spans="1:43" x14ac:dyDescent="0.25">
      <c r="A599" s="42">
        <v>24</v>
      </c>
      <c r="B599" s="43" t="s">
        <v>21</v>
      </c>
      <c r="C599" s="43" t="s">
        <v>22</v>
      </c>
      <c r="D599" s="43" t="s">
        <v>23</v>
      </c>
      <c r="E599" s="43" t="s">
        <v>81</v>
      </c>
      <c r="F599" s="43" t="s">
        <v>25</v>
      </c>
      <c r="G599" s="43" t="b">
        <v>0</v>
      </c>
      <c r="H599" s="43" t="b">
        <v>0</v>
      </c>
      <c r="I599" s="43" t="b">
        <v>0</v>
      </c>
      <c r="J599" s="43" t="b">
        <v>0</v>
      </c>
      <c r="K599" s="43" t="b">
        <v>1</v>
      </c>
      <c r="L599" s="43">
        <v>150</v>
      </c>
      <c r="M599" s="43">
        <v>2</v>
      </c>
      <c r="N599" s="43">
        <v>0</v>
      </c>
      <c r="O599" s="43">
        <v>2</v>
      </c>
      <c r="P599" s="43">
        <v>0</v>
      </c>
      <c r="Q599" s="43">
        <v>100</v>
      </c>
      <c r="R599" s="43">
        <v>0</v>
      </c>
      <c r="S599" s="43">
        <v>1</v>
      </c>
      <c r="T599" s="43">
        <v>0</v>
      </c>
      <c r="U599" s="43" t="b">
        <v>0</v>
      </c>
      <c r="V599" s="43">
        <v>251</v>
      </c>
      <c r="W599" s="43">
        <v>3109.41</v>
      </c>
      <c r="X599" s="43">
        <v>3387.65</v>
      </c>
      <c r="Y599" s="43">
        <v>70.98</v>
      </c>
      <c r="Z599" s="43">
        <v>70.17</v>
      </c>
      <c r="AA599" s="43">
        <v>-20</v>
      </c>
      <c r="AB599" s="44">
        <v>18</v>
      </c>
      <c r="AD599" s="6">
        <v>-1.322215854023101E-2</v>
      </c>
      <c r="AF599" s="6">
        <v>6.524665076106162E-3</v>
      </c>
      <c r="AH599" s="6">
        <v>-8.742284166131209E-3</v>
      </c>
      <c r="AJ599" s="6">
        <v>1.7428372578587092E-2</v>
      </c>
      <c r="AO599">
        <v>18</v>
      </c>
      <c r="AP599">
        <v>38</v>
      </c>
      <c r="AQ599">
        <v>3387.65</v>
      </c>
    </row>
    <row r="600" spans="1:43" x14ac:dyDescent="0.25">
      <c r="A600" s="42">
        <v>25</v>
      </c>
      <c r="B600" s="43" t="s">
        <v>21</v>
      </c>
      <c r="C600" s="43" t="s">
        <v>22</v>
      </c>
      <c r="D600" s="43" t="s">
        <v>23</v>
      </c>
      <c r="E600" s="43" t="s">
        <v>81</v>
      </c>
      <c r="F600" s="43" t="s">
        <v>25</v>
      </c>
      <c r="G600" s="43" t="b">
        <v>0</v>
      </c>
      <c r="H600" s="43" t="b">
        <v>0</v>
      </c>
      <c r="I600" s="43" t="b">
        <v>0</v>
      </c>
      <c r="J600" s="43" t="b">
        <v>0</v>
      </c>
      <c r="K600" s="43" t="b">
        <v>1</v>
      </c>
      <c r="L600" s="43">
        <v>150</v>
      </c>
      <c r="M600" s="43">
        <v>2</v>
      </c>
      <c r="N600" s="43">
        <v>0</v>
      </c>
      <c r="O600" s="43">
        <v>2</v>
      </c>
      <c r="P600" s="43">
        <v>0</v>
      </c>
      <c r="Q600" s="43">
        <v>100</v>
      </c>
      <c r="R600" s="43">
        <v>0</v>
      </c>
      <c r="S600" s="43">
        <v>1</v>
      </c>
      <c r="T600" s="43">
        <v>0</v>
      </c>
      <c r="U600" s="43" t="b">
        <v>0</v>
      </c>
      <c r="V600" s="43">
        <v>251</v>
      </c>
      <c r="W600" s="43">
        <v>3101.7</v>
      </c>
      <c r="X600" s="43">
        <v>3319.96</v>
      </c>
      <c r="Y600" s="43">
        <v>72.760000000000005</v>
      </c>
      <c r="Z600" s="43">
        <v>70.22</v>
      </c>
      <c r="AA600" s="43">
        <v>-20</v>
      </c>
      <c r="AB600" s="44">
        <v>18</v>
      </c>
      <c r="AD600" s="6">
        <v>-1.5668943350743203E-2</v>
      </c>
      <c r="AF600" s="6">
        <v>-1.3587109923968055E-2</v>
      </c>
      <c r="AH600" s="6">
        <v>1.6115967935647957E-2</v>
      </c>
      <c r="AJ600" s="6">
        <v>1.8153346479526711E-2</v>
      </c>
      <c r="AO600">
        <v>18</v>
      </c>
      <c r="AP600">
        <v>38</v>
      </c>
      <c r="AQ600">
        <v>3319.96</v>
      </c>
    </row>
    <row r="601" spans="1:43" x14ac:dyDescent="0.25">
      <c r="A601" s="42">
        <v>26</v>
      </c>
      <c r="B601" s="43" t="s">
        <v>21</v>
      </c>
      <c r="C601" s="43" t="s">
        <v>22</v>
      </c>
      <c r="D601" s="43" t="s">
        <v>23</v>
      </c>
      <c r="E601" s="43" t="s">
        <v>81</v>
      </c>
      <c r="F601" s="43" t="s">
        <v>25</v>
      </c>
      <c r="G601" s="43" t="b">
        <v>0</v>
      </c>
      <c r="H601" s="43" t="b">
        <v>0</v>
      </c>
      <c r="I601" s="43" t="b">
        <v>0</v>
      </c>
      <c r="J601" s="43" t="b">
        <v>0</v>
      </c>
      <c r="K601" s="43" t="b">
        <v>1</v>
      </c>
      <c r="L601" s="43">
        <v>150</v>
      </c>
      <c r="M601" s="43">
        <v>2</v>
      </c>
      <c r="N601" s="43">
        <v>0</v>
      </c>
      <c r="O601" s="43">
        <v>2</v>
      </c>
      <c r="P601" s="43">
        <v>0</v>
      </c>
      <c r="Q601" s="43">
        <v>100</v>
      </c>
      <c r="R601" s="43">
        <v>0</v>
      </c>
      <c r="S601" s="43">
        <v>1</v>
      </c>
      <c r="T601" s="43">
        <v>0</v>
      </c>
      <c r="U601" s="43" t="b">
        <v>0</v>
      </c>
      <c r="V601" s="43">
        <v>251</v>
      </c>
      <c r="W601" s="43">
        <v>3128.68</v>
      </c>
      <c r="X601" s="43">
        <v>3380.38</v>
      </c>
      <c r="Y601" s="43">
        <v>71.260000000000005</v>
      </c>
      <c r="Z601" s="43">
        <v>69.59</v>
      </c>
      <c r="AA601" s="43">
        <v>-20</v>
      </c>
      <c r="AB601" s="44">
        <v>18</v>
      </c>
      <c r="AD601" s="6">
        <v>-7.1067832745279613E-3</v>
      </c>
      <c r="AF601" s="6">
        <v>4.3646325122039809E-3</v>
      </c>
      <c r="AH601" s="6">
        <v>-4.8319973186603526E-3</v>
      </c>
      <c r="AJ601" s="6">
        <v>9.0186753276881859E-3</v>
      </c>
      <c r="AO601">
        <v>18</v>
      </c>
      <c r="AP601">
        <v>38</v>
      </c>
      <c r="AQ601">
        <v>3380.38</v>
      </c>
    </row>
    <row r="602" spans="1:43" x14ac:dyDescent="0.25">
      <c r="A602" s="42">
        <v>27</v>
      </c>
      <c r="B602" s="43" t="s">
        <v>21</v>
      </c>
      <c r="C602" s="43" t="s">
        <v>22</v>
      </c>
      <c r="D602" s="43" t="s">
        <v>23</v>
      </c>
      <c r="E602" s="43" t="s">
        <v>81</v>
      </c>
      <c r="F602" s="43" t="s">
        <v>25</v>
      </c>
      <c r="G602" s="43" t="b">
        <v>0</v>
      </c>
      <c r="H602" s="43" t="b">
        <v>0</v>
      </c>
      <c r="I602" s="43" t="b">
        <v>0</v>
      </c>
      <c r="J602" s="43" t="b">
        <v>0</v>
      </c>
      <c r="K602" s="43" t="b">
        <v>1</v>
      </c>
      <c r="L602" s="43">
        <v>150</v>
      </c>
      <c r="M602" s="43">
        <v>2</v>
      </c>
      <c r="N602" s="43">
        <v>0</v>
      </c>
      <c r="O602" s="43">
        <v>2</v>
      </c>
      <c r="P602" s="43">
        <v>0</v>
      </c>
      <c r="Q602" s="43">
        <v>100</v>
      </c>
      <c r="R602" s="43">
        <v>0</v>
      </c>
      <c r="S602" s="43">
        <v>1</v>
      </c>
      <c r="T602" s="43">
        <v>0</v>
      </c>
      <c r="U602" s="43" t="b">
        <v>0</v>
      </c>
      <c r="V602" s="43">
        <v>251</v>
      </c>
      <c r="W602" s="43">
        <v>3222.19</v>
      </c>
      <c r="X602" s="43">
        <v>3411.39</v>
      </c>
      <c r="Y602" s="43">
        <v>70.510000000000005</v>
      </c>
      <c r="Z602" s="43">
        <v>67.180000000000007</v>
      </c>
      <c r="AA602" s="43">
        <v>-20</v>
      </c>
      <c r="AB602" s="44">
        <v>18</v>
      </c>
      <c r="AD602" s="6">
        <v>2.2568813045964697E-2</v>
      </c>
      <c r="AF602" s="6">
        <v>1.357819644708802E-2</v>
      </c>
      <c r="AH602" s="6">
        <v>-1.5305979945814396E-2</v>
      </c>
      <c r="AJ602" s="6">
        <v>-2.5925066697598864E-2</v>
      </c>
      <c r="AO602">
        <v>18</v>
      </c>
      <c r="AP602">
        <v>38</v>
      </c>
      <c r="AQ602">
        <v>3411.39</v>
      </c>
    </row>
    <row r="603" spans="1:43" x14ac:dyDescent="0.25">
      <c r="A603" s="42">
        <v>28</v>
      </c>
      <c r="B603" s="43" t="s">
        <v>21</v>
      </c>
      <c r="C603" s="43" t="s">
        <v>22</v>
      </c>
      <c r="D603" s="43" t="s">
        <v>23</v>
      </c>
      <c r="E603" s="43" t="s">
        <v>81</v>
      </c>
      <c r="F603" s="43" t="s">
        <v>25</v>
      </c>
      <c r="G603" s="43" t="b">
        <v>0</v>
      </c>
      <c r="H603" s="43" t="b">
        <v>0</v>
      </c>
      <c r="I603" s="43" t="b">
        <v>0</v>
      </c>
      <c r="J603" s="43" t="b">
        <v>0</v>
      </c>
      <c r="K603" s="43" t="b">
        <v>1</v>
      </c>
      <c r="L603" s="43">
        <v>150</v>
      </c>
      <c r="M603" s="43">
        <v>2</v>
      </c>
      <c r="N603" s="43">
        <v>0</v>
      </c>
      <c r="O603" s="43">
        <v>2</v>
      </c>
      <c r="P603" s="43">
        <v>0</v>
      </c>
      <c r="Q603" s="43">
        <v>100</v>
      </c>
      <c r="R603" s="43">
        <v>0</v>
      </c>
      <c r="S603" s="43">
        <v>1</v>
      </c>
      <c r="T603" s="43">
        <v>0</v>
      </c>
      <c r="U603" s="43" t="b">
        <v>0</v>
      </c>
      <c r="V603" s="43">
        <v>251</v>
      </c>
      <c r="W603" s="43">
        <v>3109.05</v>
      </c>
      <c r="X603" s="43">
        <v>3276.29</v>
      </c>
      <c r="Y603" s="43">
        <v>73.86</v>
      </c>
      <c r="Z603" s="43">
        <v>69.91</v>
      </c>
      <c r="AA603" s="43">
        <v>-20</v>
      </c>
      <c r="AB603" s="44">
        <v>18</v>
      </c>
      <c r="AD603" s="6">
        <v>-1.3336405301811238E-2</v>
      </c>
      <c r="AF603" s="6">
        <v>-2.6562161102181125E-2</v>
      </c>
      <c r="AH603" s="6">
        <v>3.1477809122140599E-2</v>
      </c>
      <c r="AJ603" s="6">
        <v>1.3658508293701299E-2</v>
      </c>
      <c r="AO603">
        <v>18</v>
      </c>
      <c r="AP603">
        <v>38</v>
      </c>
      <c r="AQ603">
        <v>3276.29</v>
      </c>
    </row>
    <row r="604" spans="1:43" x14ac:dyDescent="0.25">
      <c r="A604" s="42">
        <v>29</v>
      </c>
      <c r="B604" s="43" t="s">
        <v>21</v>
      </c>
      <c r="C604" s="43" t="s">
        <v>22</v>
      </c>
      <c r="D604" s="43" t="s">
        <v>23</v>
      </c>
      <c r="E604" s="43" t="s">
        <v>81</v>
      </c>
      <c r="F604" s="43" t="s">
        <v>25</v>
      </c>
      <c r="G604" s="43" t="b">
        <v>0</v>
      </c>
      <c r="H604" s="43" t="b">
        <v>0</v>
      </c>
      <c r="I604" s="43" t="b">
        <v>0</v>
      </c>
      <c r="J604" s="43" t="b">
        <v>0</v>
      </c>
      <c r="K604" s="43" t="b">
        <v>1</v>
      </c>
      <c r="L604" s="43">
        <v>150</v>
      </c>
      <c r="M604" s="43">
        <v>2</v>
      </c>
      <c r="N604" s="43">
        <v>0</v>
      </c>
      <c r="O604" s="43">
        <v>2</v>
      </c>
      <c r="P604" s="43">
        <v>0</v>
      </c>
      <c r="Q604" s="43">
        <v>100</v>
      </c>
      <c r="R604" s="43">
        <v>0</v>
      </c>
      <c r="S604" s="43">
        <v>1</v>
      </c>
      <c r="T604" s="43">
        <v>0</v>
      </c>
      <c r="U604" s="43" t="b">
        <v>0</v>
      </c>
      <c r="V604" s="43">
        <v>251</v>
      </c>
      <c r="W604" s="43">
        <v>3227.03</v>
      </c>
      <c r="X604" s="43">
        <v>3381.07</v>
      </c>
      <c r="Y604" s="43">
        <v>71.17</v>
      </c>
      <c r="Z604" s="43">
        <v>67.12</v>
      </c>
      <c r="AA604" s="43">
        <v>-20</v>
      </c>
      <c r="AB604" s="44">
        <v>18</v>
      </c>
      <c r="AD604" s="6">
        <v>2.4104797284989266E-2</v>
      </c>
      <c r="AF604" s="6">
        <v>4.5696424804424485E-3</v>
      </c>
      <c r="AH604" s="6">
        <v>-6.0888752339188779E-3</v>
      </c>
      <c r="AJ604" s="6">
        <v>-2.6795035378726295E-2</v>
      </c>
      <c r="AO604">
        <v>18</v>
      </c>
      <c r="AP604">
        <v>38</v>
      </c>
      <c r="AQ604">
        <v>3381.07</v>
      </c>
    </row>
    <row r="605" spans="1:43" x14ac:dyDescent="0.25">
      <c r="A605" s="42">
        <v>30</v>
      </c>
      <c r="B605" s="43" t="s">
        <v>21</v>
      </c>
      <c r="C605" s="43" t="s">
        <v>22</v>
      </c>
      <c r="D605" s="43" t="s">
        <v>23</v>
      </c>
      <c r="E605" s="43" t="s">
        <v>81</v>
      </c>
      <c r="F605" s="43" t="s">
        <v>25</v>
      </c>
      <c r="G605" s="43" t="b">
        <v>0</v>
      </c>
      <c r="H605" s="43" t="b">
        <v>0</v>
      </c>
      <c r="I605" s="43" t="b">
        <v>0</v>
      </c>
      <c r="J605" s="43" t="b">
        <v>0</v>
      </c>
      <c r="K605" s="43" t="b">
        <v>1</v>
      </c>
      <c r="L605" s="43">
        <v>150</v>
      </c>
      <c r="M605" s="43">
        <v>2</v>
      </c>
      <c r="N605" s="43">
        <v>0</v>
      </c>
      <c r="O605" s="43">
        <v>2</v>
      </c>
      <c r="P605" s="43">
        <v>0</v>
      </c>
      <c r="Q605" s="43">
        <v>100</v>
      </c>
      <c r="R605" s="43">
        <v>0</v>
      </c>
      <c r="S605" s="43">
        <v>1</v>
      </c>
      <c r="T605" s="43">
        <v>0</v>
      </c>
      <c r="U605" s="43" t="b">
        <v>0</v>
      </c>
      <c r="V605" s="43">
        <v>323</v>
      </c>
      <c r="W605" s="43">
        <v>3145.34</v>
      </c>
      <c r="X605" s="43">
        <v>3367.4</v>
      </c>
      <c r="Y605" s="43">
        <v>71.75</v>
      </c>
      <c r="Z605" s="43">
        <v>68.97</v>
      </c>
      <c r="AA605" s="43">
        <v>-20</v>
      </c>
      <c r="AB605" s="44">
        <v>18</v>
      </c>
      <c r="AD605" s="6">
        <v>-1.8196970302821747E-3</v>
      </c>
      <c r="AF605" s="6">
        <v>5.0806818215587413E-4</v>
      </c>
      <c r="AH605" s="6">
        <v>2.0110046644137292E-3</v>
      </c>
      <c r="AJ605" s="6">
        <v>2.8998956037584733E-5</v>
      </c>
      <c r="AO605">
        <v>18</v>
      </c>
      <c r="AP605">
        <v>38</v>
      </c>
      <c r="AQ605">
        <v>3367.4</v>
      </c>
    </row>
    <row r="606" spans="1:43" x14ac:dyDescent="0.25">
      <c r="A606" s="45">
        <v>31</v>
      </c>
      <c r="B606" s="46" t="s">
        <v>21</v>
      </c>
      <c r="C606" s="46" t="s">
        <v>22</v>
      </c>
      <c r="D606" s="46" t="s">
        <v>23</v>
      </c>
      <c r="E606" s="46" t="s">
        <v>82</v>
      </c>
      <c r="F606" s="46" t="s">
        <v>25</v>
      </c>
      <c r="G606" s="46" t="b">
        <v>0</v>
      </c>
      <c r="H606" s="46" t="b">
        <v>0</v>
      </c>
      <c r="I606" s="46" t="b">
        <v>0</v>
      </c>
      <c r="J606" s="46" t="b">
        <v>0</v>
      </c>
      <c r="K606" s="46" t="b">
        <v>1</v>
      </c>
      <c r="L606" s="46">
        <v>150</v>
      </c>
      <c r="M606" s="46">
        <v>2</v>
      </c>
      <c r="N606" s="46">
        <v>0</v>
      </c>
      <c r="O606" s="46">
        <v>2</v>
      </c>
      <c r="P606" s="46">
        <v>0</v>
      </c>
      <c r="Q606" s="46">
        <v>100</v>
      </c>
      <c r="R606" s="46">
        <v>0</v>
      </c>
      <c r="S606" s="46">
        <v>1</v>
      </c>
      <c r="T606" s="46">
        <v>0</v>
      </c>
      <c r="U606" s="46" t="b">
        <v>0</v>
      </c>
      <c r="V606" s="46">
        <v>251</v>
      </c>
      <c r="W606" s="46">
        <v>3190.02</v>
      </c>
      <c r="X606" s="46">
        <v>3484.82</v>
      </c>
      <c r="Y606" s="46">
        <v>70.91</v>
      </c>
      <c r="Z606" s="46">
        <v>65.78</v>
      </c>
      <c r="AA606" s="46">
        <v>-20</v>
      </c>
      <c r="AB606" s="47">
        <v>17</v>
      </c>
      <c r="AD606" s="6" cm="1">
        <f t="array" ref="AD606:AD615">W606:W615/AE606-1</f>
        <v>2.0966487545247103E-2</v>
      </c>
      <c r="AE606">
        <f>AVERAGE(W606:W615)</f>
        <v>3124.5099999999998</v>
      </c>
      <c r="AF606" s="6">
        <f t="array" ref="AF606:AF615">X606:X615/AG606-1</f>
        <v>1.3239375847196255E-2</v>
      </c>
      <c r="AG606">
        <f t="shared" ref="AG606" si="23">AVERAGE(X606:X615)</f>
        <v>3439.2860000000001</v>
      </c>
      <c r="AH606" s="6">
        <f t="array" ref="AH606:AH615">Y606:Y615/AI606-1</f>
        <v>-1.3384906500445326E-2</v>
      </c>
      <c r="AI606">
        <f>AVERAGE(Y606:Y615)</f>
        <v>71.872</v>
      </c>
      <c r="AJ606" s="6">
        <f t="array" ref="AJ606:AJ615">Z606:Z615/AK606-1</f>
        <v>-2.6721510371970458E-2</v>
      </c>
      <c r="AK606">
        <f>AVERAGE(Z606:Z615)</f>
        <v>67.585999999999999</v>
      </c>
      <c r="AO606">
        <v>17</v>
      </c>
      <c r="AP606">
        <v>37</v>
      </c>
      <c r="AQ606">
        <v>3484.82</v>
      </c>
    </row>
    <row r="607" spans="1:43" x14ac:dyDescent="0.25">
      <c r="A607" s="45">
        <v>32</v>
      </c>
      <c r="B607" s="46" t="s">
        <v>21</v>
      </c>
      <c r="C607" s="46" t="s">
        <v>22</v>
      </c>
      <c r="D607" s="46" t="s">
        <v>23</v>
      </c>
      <c r="E607" s="46" t="s">
        <v>82</v>
      </c>
      <c r="F607" s="46" t="s">
        <v>25</v>
      </c>
      <c r="G607" s="46" t="b">
        <v>0</v>
      </c>
      <c r="H607" s="46" t="b">
        <v>0</v>
      </c>
      <c r="I607" s="46" t="b">
        <v>0</v>
      </c>
      <c r="J607" s="46" t="b">
        <v>0</v>
      </c>
      <c r="K607" s="46" t="b">
        <v>1</v>
      </c>
      <c r="L607" s="46">
        <v>150</v>
      </c>
      <c r="M607" s="46">
        <v>2</v>
      </c>
      <c r="N607" s="46">
        <v>0</v>
      </c>
      <c r="O607" s="46">
        <v>2</v>
      </c>
      <c r="P607" s="46">
        <v>0</v>
      </c>
      <c r="Q607" s="46">
        <v>100</v>
      </c>
      <c r="R607" s="46">
        <v>0</v>
      </c>
      <c r="S607" s="46">
        <v>1</v>
      </c>
      <c r="T607" s="46">
        <v>0</v>
      </c>
      <c r="U607" s="46" t="b">
        <v>0</v>
      </c>
      <c r="V607" s="46">
        <v>251</v>
      </c>
      <c r="W607" s="46">
        <v>3139.09</v>
      </c>
      <c r="X607" s="46">
        <v>3442.57</v>
      </c>
      <c r="Y607" s="46">
        <v>71.66</v>
      </c>
      <c r="Z607" s="46">
        <v>67.31</v>
      </c>
      <c r="AA607" s="46">
        <v>-20</v>
      </c>
      <c r="AB607" s="47">
        <v>17</v>
      </c>
      <c r="AD607" s="6">
        <v>4.6663316808077671E-3</v>
      </c>
      <c r="AF607" s="6">
        <v>9.5484934954526146E-4</v>
      </c>
      <c r="AH607" s="6">
        <v>-2.9496883348174574E-3</v>
      </c>
      <c r="AJ607" s="6">
        <v>-4.0836859704671546E-3</v>
      </c>
      <c r="AO607">
        <v>17</v>
      </c>
      <c r="AP607">
        <v>37</v>
      </c>
      <c r="AQ607">
        <v>3442.57</v>
      </c>
    </row>
    <row r="608" spans="1:43" x14ac:dyDescent="0.25">
      <c r="A608" s="45">
        <v>33</v>
      </c>
      <c r="B608" s="46" t="s">
        <v>21</v>
      </c>
      <c r="C608" s="46" t="s">
        <v>22</v>
      </c>
      <c r="D608" s="46" t="s">
        <v>23</v>
      </c>
      <c r="E608" s="46" t="s">
        <v>82</v>
      </c>
      <c r="F608" s="46" t="s">
        <v>25</v>
      </c>
      <c r="G608" s="46" t="b">
        <v>0</v>
      </c>
      <c r="H608" s="46" t="b">
        <v>0</v>
      </c>
      <c r="I608" s="46" t="b">
        <v>0</v>
      </c>
      <c r="J608" s="46" t="b">
        <v>0</v>
      </c>
      <c r="K608" s="46" t="b">
        <v>1</v>
      </c>
      <c r="L608" s="46">
        <v>150</v>
      </c>
      <c r="M608" s="46">
        <v>2</v>
      </c>
      <c r="N608" s="46">
        <v>0</v>
      </c>
      <c r="O608" s="46">
        <v>2</v>
      </c>
      <c r="P608" s="46">
        <v>0</v>
      </c>
      <c r="Q608" s="46">
        <v>100</v>
      </c>
      <c r="R608" s="46">
        <v>0</v>
      </c>
      <c r="S608" s="46">
        <v>1</v>
      </c>
      <c r="T608" s="46">
        <v>0</v>
      </c>
      <c r="U608" s="46" t="b">
        <v>0</v>
      </c>
      <c r="V608" s="46">
        <v>307</v>
      </c>
      <c r="W608" s="46">
        <v>3162.12</v>
      </c>
      <c r="X608" s="46">
        <v>3520.06</v>
      </c>
      <c r="Y608" s="46">
        <v>69.92</v>
      </c>
      <c r="Z608" s="46">
        <v>66.709999999999994</v>
      </c>
      <c r="AA608" s="46">
        <v>-20</v>
      </c>
      <c r="AB608" s="47">
        <v>17</v>
      </c>
      <c r="AD608" s="6">
        <v>1.2037087415306846E-2</v>
      </c>
      <c r="AF608" s="6">
        <v>2.3485688599319765E-2</v>
      </c>
      <c r="AH608" s="6">
        <v>-2.7159394479073895E-2</v>
      </c>
      <c r="AJ608" s="6">
        <v>-1.2961264167135278E-2</v>
      </c>
      <c r="AO608">
        <v>17</v>
      </c>
      <c r="AP608">
        <v>37</v>
      </c>
      <c r="AQ608">
        <v>3520.06</v>
      </c>
    </row>
    <row r="609" spans="1:43" x14ac:dyDescent="0.25">
      <c r="A609" s="45">
        <v>34</v>
      </c>
      <c r="B609" s="46" t="s">
        <v>21</v>
      </c>
      <c r="C609" s="46" t="s">
        <v>22</v>
      </c>
      <c r="D609" s="46" t="s">
        <v>23</v>
      </c>
      <c r="E609" s="46" t="s">
        <v>82</v>
      </c>
      <c r="F609" s="46" t="s">
        <v>25</v>
      </c>
      <c r="G609" s="46" t="b">
        <v>0</v>
      </c>
      <c r="H609" s="46" t="b">
        <v>0</v>
      </c>
      <c r="I609" s="46" t="b">
        <v>0</v>
      </c>
      <c r="J609" s="46" t="b">
        <v>0</v>
      </c>
      <c r="K609" s="46" t="b">
        <v>1</v>
      </c>
      <c r="L609" s="46">
        <v>150</v>
      </c>
      <c r="M609" s="46">
        <v>2</v>
      </c>
      <c r="N609" s="46">
        <v>0</v>
      </c>
      <c r="O609" s="46">
        <v>2</v>
      </c>
      <c r="P609" s="46">
        <v>0</v>
      </c>
      <c r="Q609" s="46">
        <v>100</v>
      </c>
      <c r="R609" s="46">
        <v>0</v>
      </c>
      <c r="S609" s="46">
        <v>1</v>
      </c>
      <c r="T609" s="46">
        <v>0</v>
      </c>
      <c r="U609" s="46" t="b">
        <v>0</v>
      </c>
      <c r="V609" s="46">
        <v>277</v>
      </c>
      <c r="W609" s="46">
        <v>3167.39</v>
      </c>
      <c r="X609" s="46">
        <v>3460.55</v>
      </c>
      <c r="Y609" s="46">
        <v>71.349999999999994</v>
      </c>
      <c r="Z609" s="46">
        <v>66.569999999999993</v>
      </c>
      <c r="AA609" s="46">
        <v>-20</v>
      </c>
      <c r="AB609" s="47">
        <v>17</v>
      </c>
      <c r="AD609" s="6">
        <v>1.3723751884295421E-2</v>
      </c>
      <c r="AF609" s="6">
        <v>6.1826786141077061E-3</v>
      </c>
      <c r="AH609" s="6">
        <v>-7.2629118432769868E-3</v>
      </c>
      <c r="AJ609" s="6">
        <v>-1.5032699079691181E-2</v>
      </c>
      <c r="AO609">
        <v>17</v>
      </c>
      <c r="AP609">
        <v>37</v>
      </c>
      <c r="AQ609">
        <v>3460.55</v>
      </c>
    </row>
    <row r="610" spans="1:43" x14ac:dyDescent="0.25">
      <c r="A610" s="45">
        <v>35</v>
      </c>
      <c r="B610" s="46" t="s">
        <v>21</v>
      </c>
      <c r="C610" s="46" t="s">
        <v>22</v>
      </c>
      <c r="D610" s="46" t="s">
        <v>23</v>
      </c>
      <c r="E610" s="46" t="s">
        <v>82</v>
      </c>
      <c r="F610" s="46" t="s">
        <v>25</v>
      </c>
      <c r="G610" s="46" t="b">
        <v>0</v>
      </c>
      <c r="H610" s="46" t="b">
        <v>0</v>
      </c>
      <c r="I610" s="46" t="b">
        <v>0</v>
      </c>
      <c r="J610" s="46" t="b">
        <v>0</v>
      </c>
      <c r="K610" s="46" t="b">
        <v>1</v>
      </c>
      <c r="L610" s="46">
        <v>150</v>
      </c>
      <c r="M610" s="46">
        <v>2</v>
      </c>
      <c r="N610" s="46">
        <v>0</v>
      </c>
      <c r="O610" s="46">
        <v>2</v>
      </c>
      <c r="P610" s="46">
        <v>0</v>
      </c>
      <c r="Q610" s="46">
        <v>100</v>
      </c>
      <c r="R610" s="46">
        <v>0</v>
      </c>
      <c r="S610" s="46">
        <v>1</v>
      </c>
      <c r="T610" s="46">
        <v>0</v>
      </c>
      <c r="U610" s="46" t="b">
        <v>0</v>
      </c>
      <c r="V610" s="46">
        <v>251</v>
      </c>
      <c r="W610" s="46">
        <v>3144.8</v>
      </c>
      <c r="X610" s="46">
        <v>3451.14</v>
      </c>
      <c r="Y610" s="46">
        <v>71.39</v>
      </c>
      <c r="Z610" s="46">
        <v>67.31</v>
      </c>
      <c r="AA610" s="46">
        <v>-20</v>
      </c>
      <c r="AB610" s="47">
        <v>17</v>
      </c>
      <c r="AD610" s="6">
        <v>6.4938182306986114E-3</v>
      </c>
      <c r="AF610" s="6">
        <v>3.4466456119088829E-3</v>
      </c>
      <c r="AH610" s="6">
        <v>-6.7063668744434812E-3</v>
      </c>
      <c r="AJ610" s="6">
        <v>-4.0836859704671546E-3</v>
      </c>
      <c r="AO610">
        <v>17</v>
      </c>
      <c r="AP610">
        <v>37</v>
      </c>
      <c r="AQ610">
        <v>3451.14</v>
      </c>
    </row>
    <row r="611" spans="1:43" x14ac:dyDescent="0.25">
      <c r="A611" s="45">
        <v>36</v>
      </c>
      <c r="B611" s="46" t="s">
        <v>21</v>
      </c>
      <c r="C611" s="46" t="s">
        <v>22</v>
      </c>
      <c r="D611" s="46" t="s">
        <v>23</v>
      </c>
      <c r="E611" s="46" t="s">
        <v>82</v>
      </c>
      <c r="F611" s="46" t="s">
        <v>25</v>
      </c>
      <c r="G611" s="46" t="b">
        <v>0</v>
      </c>
      <c r="H611" s="46" t="b">
        <v>0</v>
      </c>
      <c r="I611" s="46" t="b">
        <v>0</v>
      </c>
      <c r="J611" s="46" t="b">
        <v>0</v>
      </c>
      <c r="K611" s="46" t="b">
        <v>1</v>
      </c>
      <c r="L611" s="46">
        <v>150</v>
      </c>
      <c r="M611" s="46">
        <v>2</v>
      </c>
      <c r="N611" s="46">
        <v>0</v>
      </c>
      <c r="O611" s="46">
        <v>2</v>
      </c>
      <c r="P611" s="46">
        <v>0</v>
      </c>
      <c r="Q611" s="46">
        <v>100</v>
      </c>
      <c r="R611" s="46">
        <v>0</v>
      </c>
      <c r="S611" s="46">
        <v>1</v>
      </c>
      <c r="T611" s="46">
        <v>0</v>
      </c>
      <c r="U611" s="46" t="b">
        <v>0</v>
      </c>
      <c r="V611" s="46">
        <v>251</v>
      </c>
      <c r="W611" s="46">
        <v>3129.58</v>
      </c>
      <c r="X611" s="46">
        <v>3400.96</v>
      </c>
      <c r="Y611" s="46">
        <v>72.989999999999995</v>
      </c>
      <c r="Z611" s="46">
        <v>67.209999999999994</v>
      </c>
      <c r="AA611" s="46">
        <v>-20</v>
      </c>
      <c r="AB611" s="47">
        <v>17</v>
      </c>
      <c r="AD611" s="6">
        <v>1.6226544322150982E-3</v>
      </c>
      <c r="AF611" s="6">
        <v>-1.114359201299342E-2</v>
      </c>
      <c r="AH611" s="6">
        <v>1.5555431878895742E-2</v>
      </c>
      <c r="AJ611" s="6">
        <v>-5.5632823365786566E-3</v>
      </c>
      <c r="AO611">
        <v>17</v>
      </c>
      <c r="AP611">
        <v>37</v>
      </c>
      <c r="AQ611">
        <v>3400.96</v>
      </c>
    </row>
    <row r="612" spans="1:43" x14ac:dyDescent="0.25">
      <c r="A612" s="45">
        <v>37</v>
      </c>
      <c r="B612" s="46" t="s">
        <v>21</v>
      </c>
      <c r="C612" s="46" t="s">
        <v>22</v>
      </c>
      <c r="D612" s="46" t="s">
        <v>23</v>
      </c>
      <c r="E612" s="46" t="s">
        <v>82</v>
      </c>
      <c r="F612" s="46" t="s">
        <v>25</v>
      </c>
      <c r="G612" s="46" t="b">
        <v>0</v>
      </c>
      <c r="H612" s="46" t="b">
        <v>0</v>
      </c>
      <c r="I612" s="46" t="b">
        <v>0</v>
      </c>
      <c r="J612" s="46" t="b">
        <v>0</v>
      </c>
      <c r="K612" s="46" t="b">
        <v>1</v>
      </c>
      <c r="L612" s="46">
        <v>150</v>
      </c>
      <c r="M612" s="46">
        <v>2</v>
      </c>
      <c r="N612" s="46">
        <v>0</v>
      </c>
      <c r="O612" s="46">
        <v>2</v>
      </c>
      <c r="P612" s="46">
        <v>0</v>
      </c>
      <c r="Q612" s="46">
        <v>100</v>
      </c>
      <c r="R612" s="46">
        <v>0</v>
      </c>
      <c r="S612" s="46">
        <v>1</v>
      </c>
      <c r="T612" s="46">
        <v>0</v>
      </c>
      <c r="U612" s="46" t="b">
        <v>0</v>
      </c>
      <c r="V612" s="46">
        <v>251</v>
      </c>
      <c r="W612" s="46">
        <v>3079.04</v>
      </c>
      <c r="X612" s="46">
        <v>3416.34</v>
      </c>
      <c r="Y612" s="46">
        <v>72.34</v>
      </c>
      <c r="Z612" s="46">
        <v>68.81</v>
      </c>
      <c r="AA612" s="46">
        <v>-20</v>
      </c>
      <c r="AB612" s="47">
        <v>17</v>
      </c>
      <c r="AD612" s="6">
        <v>-1.4552681860515615E-2</v>
      </c>
      <c r="AF612" s="6">
        <v>-6.6717336098247593E-3</v>
      </c>
      <c r="AH612" s="6">
        <v>6.5115761353518042E-3</v>
      </c>
      <c r="AJ612" s="6">
        <v>1.8110259521202599E-2</v>
      </c>
      <c r="AO612">
        <v>17</v>
      </c>
      <c r="AP612">
        <v>37</v>
      </c>
      <c r="AQ612">
        <v>3416.34</v>
      </c>
    </row>
    <row r="613" spans="1:43" x14ac:dyDescent="0.25">
      <c r="A613" s="45">
        <v>38</v>
      </c>
      <c r="B613" s="46" t="s">
        <v>21</v>
      </c>
      <c r="C613" s="46" t="s">
        <v>22</v>
      </c>
      <c r="D613" s="46" t="s">
        <v>23</v>
      </c>
      <c r="E613" s="46" t="s">
        <v>82</v>
      </c>
      <c r="F613" s="46" t="s">
        <v>25</v>
      </c>
      <c r="G613" s="46" t="b">
        <v>0</v>
      </c>
      <c r="H613" s="46" t="b">
        <v>0</v>
      </c>
      <c r="I613" s="46" t="b">
        <v>0</v>
      </c>
      <c r="J613" s="46" t="b">
        <v>0</v>
      </c>
      <c r="K613" s="46" t="b">
        <v>1</v>
      </c>
      <c r="L613" s="46">
        <v>150</v>
      </c>
      <c r="M613" s="46">
        <v>2</v>
      </c>
      <c r="N613" s="46">
        <v>0</v>
      </c>
      <c r="O613" s="46">
        <v>2</v>
      </c>
      <c r="P613" s="46">
        <v>0</v>
      </c>
      <c r="Q613" s="46">
        <v>100</v>
      </c>
      <c r="R613" s="46">
        <v>0</v>
      </c>
      <c r="S613" s="46">
        <v>1</v>
      </c>
      <c r="T613" s="46">
        <v>0</v>
      </c>
      <c r="U613" s="46" t="b">
        <v>0</v>
      </c>
      <c r="V613" s="46">
        <v>266</v>
      </c>
      <c r="W613" s="46">
        <v>3126.92</v>
      </c>
      <c r="X613" s="46">
        <v>3353.14</v>
      </c>
      <c r="Y613" s="46">
        <v>74.17</v>
      </c>
      <c r="Z613" s="46">
        <v>67.2</v>
      </c>
      <c r="AA613" s="46">
        <v>-20</v>
      </c>
      <c r="AB613" s="47">
        <v>17</v>
      </c>
      <c r="AD613" s="6">
        <v>7.7132094312393207E-4</v>
      </c>
      <c r="AF613" s="6">
        <v>-2.5047640702169027E-2</v>
      </c>
      <c r="AH613" s="6">
        <v>3.1973508459483657E-2</v>
      </c>
      <c r="AJ613" s="6">
        <v>-5.711241973189618E-3</v>
      </c>
      <c r="AO613">
        <v>17</v>
      </c>
      <c r="AP613">
        <v>37</v>
      </c>
      <c r="AQ613">
        <v>3353.14</v>
      </c>
    </row>
    <row r="614" spans="1:43" x14ac:dyDescent="0.25">
      <c r="A614" s="45">
        <v>39</v>
      </c>
      <c r="B614" s="46" t="s">
        <v>21</v>
      </c>
      <c r="C614" s="46" t="s">
        <v>22</v>
      </c>
      <c r="D614" s="46" t="s">
        <v>23</v>
      </c>
      <c r="E614" s="46" t="s">
        <v>82</v>
      </c>
      <c r="F614" s="46" t="s">
        <v>25</v>
      </c>
      <c r="G614" s="46" t="b">
        <v>0</v>
      </c>
      <c r="H614" s="46" t="b">
        <v>0</v>
      </c>
      <c r="I614" s="46" t="b">
        <v>0</v>
      </c>
      <c r="J614" s="46" t="b">
        <v>0</v>
      </c>
      <c r="K614" s="46" t="b">
        <v>1</v>
      </c>
      <c r="L614" s="46">
        <v>150</v>
      </c>
      <c r="M614" s="46">
        <v>2</v>
      </c>
      <c r="N614" s="46">
        <v>0</v>
      </c>
      <c r="O614" s="46">
        <v>2</v>
      </c>
      <c r="P614" s="46">
        <v>0</v>
      </c>
      <c r="Q614" s="46">
        <v>100</v>
      </c>
      <c r="R614" s="46">
        <v>0</v>
      </c>
      <c r="S614" s="46">
        <v>1</v>
      </c>
      <c r="T614" s="46">
        <v>0</v>
      </c>
      <c r="U614" s="46" t="b">
        <v>0</v>
      </c>
      <c r="V614" s="46">
        <v>251</v>
      </c>
      <c r="W614" s="46">
        <v>2981.89</v>
      </c>
      <c r="X614" s="46">
        <v>3343.41</v>
      </c>
      <c r="Y614" s="46">
        <v>74.13</v>
      </c>
      <c r="Z614" s="46">
        <v>71.319999999999993</v>
      </c>
      <c r="AA614" s="46">
        <v>-20</v>
      </c>
      <c r="AB614" s="47">
        <v>17</v>
      </c>
      <c r="AD614" s="6">
        <v>-4.5645557223372601E-2</v>
      </c>
      <c r="AF614" s="6">
        <v>-2.7876716271923896E-2</v>
      </c>
      <c r="AH614" s="6">
        <v>3.1416963490650041E-2</v>
      </c>
      <c r="AJ614" s="6">
        <v>5.5248128310596778E-2</v>
      </c>
      <c r="AO614">
        <v>17</v>
      </c>
      <c r="AP614">
        <v>37</v>
      </c>
      <c r="AQ614">
        <v>3343.41</v>
      </c>
    </row>
    <row r="615" spans="1:43" x14ac:dyDescent="0.25">
      <c r="A615" s="45">
        <v>40</v>
      </c>
      <c r="B615" s="46" t="s">
        <v>21</v>
      </c>
      <c r="C615" s="46" t="s">
        <v>22</v>
      </c>
      <c r="D615" s="46" t="s">
        <v>23</v>
      </c>
      <c r="E615" s="46" t="s">
        <v>82</v>
      </c>
      <c r="F615" s="46" t="s">
        <v>25</v>
      </c>
      <c r="G615" s="46" t="b">
        <v>0</v>
      </c>
      <c r="H615" s="46" t="b">
        <v>0</v>
      </c>
      <c r="I615" s="46" t="b">
        <v>0</v>
      </c>
      <c r="J615" s="46" t="b">
        <v>0</v>
      </c>
      <c r="K615" s="46" t="b">
        <v>1</v>
      </c>
      <c r="L615" s="46">
        <v>150</v>
      </c>
      <c r="M615" s="46">
        <v>2</v>
      </c>
      <c r="N615" s="46">
        <v>0</v>
      </c>
      <c r="O615" s="46">
        <v>2</v>
      </c>
      <c r="P615" s="46">
        <v>0</v>
      </c>
      <c r="Q615" s="46">
        <v>100</v>
      </c>
      <c r="R615" s="46">
        <v>0</v>
      </c>
      <c r="S615" s="46">
        <v>1</v>
      </c>
      <c r="T615" s="46">
        <v>0</v>
      </c>
      <c r="U615" s="46" t="b">
        <v>0</v>
      </c>
      <c r="V615" s="46">
        <v>268</v>
      </c>
      <c r="W615" s="46">
        <v>3124.25</v>
      </c>
      <c r="X615" s="46">
        <v>3519.87</v>
      </c>
      <c r="Y615" s="46">
        <v>69.86</v>
      </c>
      <c r="Z615" s="46">
        <v>67.64</v>
      </c>
      <c r="AA615" s="46">
        <v>-20</v>
      </c>
      <c r="AB615" s="47">
        <v>17</v>
      </c>
      <c r="AD615" s="6">
        <v>-8.3213047805785756E-5</v>
      </c>
      <c r="AF615" s="6">
        <v>2.3430444574833231E-2</v>
      </c>
      <c r="AH615" s="6">
        <v>-2.7994211932324098E-2</v>
      </c>
      <c r="AJ615" s="6">
        <v>7.9898203770012444E-4</v>
      </c>
      <c r="AO615">
        <v>17</v>
      </c>
      <c r="AP615">
        <v>37</v>
      </c>
      <c r="AQ615">
        <v>3519.87</v>
      </c>
    </row>
    <row r="616" spans="1:43" x14ac:dyDescent="0.25">
      <c r="A616" s="42">
        <v>41</v>
      </c>
      <c r="B616" s="43" t="s">
        <v>21</v>
      </c>
      <c r="C616" s="43" t="s">
        <v>22</v>
      </c>
      <c r="D616" s="43" t="s">
        <v>23</v>
      </c>
      <c r="E616" s="43" t="s">
        <v>83</v>
      </c>
      <c r="F616" s="43" t="s">
        <v>25</v>
      </c>
      <c r="G616" s="43" t="b">
        <v>0</v>
      </c>
      <c r="H616" s="43" t="b">
        <v>0</v>
      </c>
      <c r="I616" s="43" t="b">
        <v>0</v>
      </c>
      <c r="J616" s="43" t="b">
        <v>0</v>
      </c>
      <c r="K616" s="43" t="b">
        <v>1</v>
      </c>
      <c r="L616" s="43">
        <v>150</v>
      </c>
      <c r="M616" s="43">
        <v>2</v>
      </c>
      <c r="N616" s="43">
        <v>0</v>
      </c>
      <c r="O616" s="43">
        <v>2</v>
      </c>
      <c r="P616" s="43">
        <v>0</v>
      </c>
      <c r="Q616" s="43">
        <v>100</v>
      </c>
      <c r="R616" s="43">
        <v>0</v>
      </c>
      <c r="S616" s="43">
        <v>1</v>
      </c>
      <c r="T616" s="43">
        <v>0</v>
      </c>
      <c r="U616" s="43" t="b">
        <v>0</v>
      </c>
      <c r="V616" s="43">
        <v>270</v>
      </c>
      <c r="W616" s="43">
        <v>3055.22</v>
      </c>
      <c r="X616" s="43">
        <v>3532</v>
      </c>
      <c r="Y616" s="43">
        <v>71.42</v>
      </c>
      <c r="Z616" s="43">
        <v>67.69</v>
      </c>
      <c r="AA616" s="43">
        <v>-20</v>
      </c>
      <c r="AB616" s="44">
        <v>16</v>
      </c>
      <c r="AD616" s="6" cm="1">
        <f t="array" ref="AD616:AD625">W616:W625/AE616-1</f>
        <v>-6.0410782913206118E-3</v>
      </c>
      <c r="AE616">
        <f>AVERAGE(W616:W625)</f>
        <v>3073.7889999999998</v>
      </c>
      <c r="AF616" s="6">
        <f t="array" ref="AF616:AF625">X616:X625/AG616-1</f>
        <v>6.5699988185907721E-4</v>
      </c>
      <c r="AG616">
        <f t="shared" ref="AG616" si="24">AVERAGE(X616:X625)</f>
        <v>3529.6809999999996</v>
      </c>
      <c r="AH616" s="6">
        <f t="array" ref="AH616:AH625">Y616:Y625/AI616-1</f>
        <v>-3.6133316592028564E-3</v>
      </c>
      <c r="AI616">
        <f>AVERAGE(Y616:Y625)</f>
        <v>71.679000000000002</v>
      </c>
      <c r="AJ616" s="6">
        <f t="array" ref="AJ616:AJ625">Z616:Z625/AK616-1</f>
        <v>1.0932226171630033E-2</v>
      </c>
      <c r="AK616">
        <f>AVERAGE(Z616:Z625)</f>
        <v>66.957999999999998</v>
      </c>
      <c r="AO616">
        <v>16</v>
      </c>
      <c r="AP616">
        <v>36</v>
      </c>
      <c r="AQ616">
        <v>3532</v>
      </c>
    </row>
    <row r="617" spans="1:43" x14ac:dyDescent="0.25">
      <c r="A617" s="42">
        <v>42</v>
      </c>
      <c r="B617" s="43" t="s">
        <v>21</v>
      </c>
      <c r="C617" s="43" t="s">
        <v>22</v>
      </c>
      <c r="D617" s="43" t="s">
        <v>23</v>
      </c>
      <c r="E617" s="43" t="s">
        <v>83</v>
      </c>
      <c r="F617" s="43" t="s">
        <v>25</v>
      </c>
      <c r="G617" s="43" t="b">
        <v>0</v>
      </c>
      <c r="H617" s="43" t="b">
        <v>0</v>
      </c>
      <c r="I617" s="43" t="b">
        <v>0</v>
      </c>
      <c r="J617" s="43" t="b">
        <v>0</v>
      </c>
      <c r="K617" s="43" t="b">
        <v>1</v>
      </c>
      <c r="L617" s="43">
        <v>150</v>
      </c>
      <c r="M617" s="43">
        <v>2</v>
      </c>
      <c r="N617" s="43">
        <v>0</v>
      </c>
      <c r="O617" s="43">
        <v>2</v>
      </c>
      <c r="P617" s="43">
        <v>0</v>
      </c>
      <c r="Q617" s="43">
        <v>100</v>
      </c>
      <c r="R617" s="43">
        <v>0</v>
      </c>
      <c r="S617" s="43">
        <v>1</v>
      </c>
      <c r="T617" s="43">
        <v>0</v>
      </c>
      <c r="U617" s="43" t="b">
        <v>0</v>
      </c>
      <c r="V617" s="43">
        <v>251</v>
      </c>
      <c r="W617" s="43">
        <v>3104.16</v>
      </c>
      <c r="X617" s="43">
        <v>3534.98</v>
      </c>
      <c r="Y617" s="43">
        <v>71.44</v>
      </c>
      <c r="Z617" s="43">
        <v>66.180000000000007</v>
      </c>
      <c r="AA617" s="43">
        <v>-20</v>
      </c>
      <c r="AB617" s="44">
        <v>16</v>
      </c>
      <c r="AD617" s="6">
        <v>9.8806391720447362E-3</v>
      </c>
      <c r="AF617" s="6">
        <v>1.5012688115443318E-3</v>
      </c>
      <c r="AH617" s="6">
        <v>-3.3343099094574891E-3</v>
      </c>
      <c r="AJ617" s="6">
        <v>-1.1619223991158556E-2</v>
      </c>
      <c r="AO617">
        <v>16</v>
      </c>
      <c r="AP617">
        <v>36</v>
      </c>
      <c r="AQ617">
        <v>3534.98</v>
      </c>
    </row>
    <row r="618" spans="1:43" x14ac:dyDescent="0.25">
      <c r="A618" s="42">
        <v>43</v>
      </c>
      <c r="B618" s="43" t="s">
        <v>21</v>
      </c>
      <c r="C618" s="43" t="s">
        <v>22</v>
      </c>
      <c r="D618" s="43" t="s">
        <v>23</v>
      </c>
      <c r="E618" s="43" t="s">
        <v>83</v>
      </c>
      <c r="F618" s="43" t="s">
        <v>25</v>
      </c>
      <c r="G618" s="43" t="b">
        <v>0</v>
      </c>
      <c r="H618" s="43" t="b">
        <v>0</v>
      </c>
      <c r="I618" s="43" t="b">
        <v>0</v>
      </c>
      <c r="J618" s="43" t="b">
        <v>0</v>
      </c>
      <c r="K618" s="43" t="b">
        <v>1</v>
      </c>
      <c r="L618" s="43">
        <v>150</v>
      </c>
      <c r="M618" s="43">
        <v>2</v>
      </c>
      <c r="N618" s="43">
        <v>0</v>
      </c>
      <c r="O618" s="43">
        <v>2</v>
      </c>
      <c r="P618" s="43">
        <v>0</v>
      </c>
      <c r="Q618" s="43">
        <v>100</v>
      </c>
      <c r="R618" s="43">
        <v>0</v>
      </c>
      <c r="S618" s="43">
        <v>1</v>
      </c>
      <c r="T618" s="43">
        <v>0</v>
      </c>
      <c r="U618" s="43" t="b">
        <v>0</v>
      </c>
      <c r="V618" s="43">
        <v>251</v>
      </c>
      <c r="W618" s="43">
        <v>3110</v>
      </c>
      <c r="X618" s="43">
        <v>3602.46</v>
      </c>
      <c r="Y618" s="43">
        <v>70.06</v>
      </c>
      <c r="Z618" s="43">
        <v>65.95</v>
      </c>
      <c r="AA618" s="43">
        <v>-20</v>
      </c>
      <c r="AB618" s="44">
        <v>16</v>
      </c>
      <c r="AD618" s="6">
        <v>1.1780574398568167E-2</v>
      </c>
      <c r="AF618" s="6">
        <v>2.0619143769649462E-2</v>
      </c>
      <c r="AH618" s="6">
        <v>-2.2586810641889499E-2</v>
      </c>
      <c r="AJ618" s="6">
        <v>-1.5054213088801838E-2</v>
      </c>
      <c r="AO618">
        <v>16</v>
      </c>
      <c r="AP618">
        <v>36</v>
      </c>
      <c r="AQ618">
        <v>3602.46</v>
      </c>
    </row>
    <row r="619" spans="1:43" x14ac:dyDescent="0.25">
      <c r="A619" s="42">
        <v>44</v>
      </c>
      <c r="B619" s="43" t="s">
        <v>21</v>
      </c>
      <c r="C619" s="43" t="s">
        <v>22</v>
      </c>
      <c r="D619" s="43" t="s">
        <v>23</v>
      </c>
      <c r="E619" s="43" t="s">
        <v>83</v>
      </c>
      <c r="F619" s="43" t="s">
        <v>25</v>
      </c>
      <c r="G619" s="43" t="b">
        <v>0</v>
      </c>
      <c r="H619" s="43" t="b">
        <v>0</v>
      </c>
      <c r="I619" s="43" t="b">
        <v>0</v>
      </c>
      <c r="J619" s="43" t="b">
        <v>0</v>
      </c>
      <c r="K619" s="43" t="b">
        <v>1</v>
      </c>
      <c r="L619" s="43">
        <v>150</v>
      </c>
      <c r="M619" s="43">
        <v>2</v>
      </c>
      <c r="N619" s="43">
        <v>0</v>
      </c>
      <c r="O619" s="43">
        <v>2</v>
      </c>
      <c r="P619" s="43">
        <v>0</v>
      </c>
      <c r="Q619" s="43">
        <v>100</v>
      </c>
      <c r="R619" s="43">
        <v>0</v>
      </c>
      <c r="S619" s="43">
        <v>1</v>
      </c>
      <c r="T619" s="43">
        <v>0</v>
      </c>
      <c r="U619" s="43" t="b">
        <v>0</v>
      </c>
      <c r="V619" s="43">
        <v>251</v>
      </c>
      <c r="W619" s="43">
        <v>3058.21</v>
      </c>
      <c r="X619" s="43">
        <v>3533.73</v>
      </c>
      <c r="Y619" s="43">
        <v>71.56</v>
      </c>
      <c r="Z619" s="43">
        <v>67.48</v>
      </c>
      <c r="AA619" s="43">
        <v>-20</v>
      </c>
      <c r="AB619" s="44">
        <v>16</v>
      </c>
      <c r="AD619" s="6">
        <v>-5.0683374818505378E-3</v>
      </c>
      <c r="AF619" s="6">
        <v>1.1471291598306177E-3</v>
      </c>
      <c r="AH619" s="6">
        <v>-1.6601794109850632E-3</v>
      </c>
      <c r="AJ619" s="6">
        <v>7.795931778129761E-3</v>
      </c>
      <c r="AO619">
        <v>16</v>
      </c>
      <c r="AP619">
        <v>36</v>
      </c>
      <c r="AQ619">
        <v>3533.73</v>
      </c>
    </row>
    <row r="620" spans="1:43" x14ac:dyDescent="0.25">
      <c r="A620" s="42">
        <v>45</v>
      </c>
      <c r="B620" s="43" t="s">
        <v>21</v>
      </c>
      <c r="C620" s="43" t="s">
        <v>22</v>
      </c>
      <c r="D620" s="43" t="s">
        <v>23</v>
      </c>
      <c r="E620" s="43" t="s">
        <v>83</v>
      </c>
      <c r="F620" s="43" t="s">
        <v>25</v>
      </c>
      <c r="G620" s="43" t="b">
        <v>0</v>
      </c>
      <c r="H620" s="43" t="b">
        <v>0</v>
      </c>
      <c r="I620" s="43" t="b">
        <v>0</v>
      </c>
      <c r="J620" s="43" t="b">
        <v>0</v>
      </c>
      <c r="K620" s="43" t="b">
        <v>1</v>
      </c>
      <c r="L620" s="43">
        <v>150</v>
      </c>
      <c r="M620" s="43">
        <v>2</v>
      </c>
      <c r="N620" s="43">
        <v>0</v>
      </c>
      <c r="O620" s="43">
        <v>2</v>
      </c>
      <c r="P620" s="43">
        <v>0</v>
      </c>
      <c r="Q620" s="43">
        <v>100</v>
      </c>
      <c r="R620" s="43">
        <v>0</v>
      </c>
      <c r="S620" s="43">
        <v>1</v>
      </c>
      <c r="T620" s="43">
        <v>0</v>
      </c>
      <c r="U620" s="43" t="b">
        <v>0</v>
      </c>
      <c r="V620" s="43">
        <v>255</v>
      </c>
      <c r="W620" s="43">
        <v>3083.64</v>
      </c>
      <c r="X620" s="43">
        <v>3531.24</v>
      </c>
      <c r="Y620" s="43">
        <v>71.680000000000007</v>
      </c>
      <c r="Z620" s="43">
        <v>66.66</v>
      </c>
      <c r="AA620" s="43">
        <v>-20</v>
      </c>
      <c r="AB620" s="44">
        <v>16</v>
      </c>
      <c r="AD620" s="6">
        <v>3.2048393692605259E-3</v>
      </c>
      <c r="AF620" s="6">
        <v>4.4168297361713016E-4</v>
      </c>
      <c r="AH620" s="6">
        <v>1.3951087487251712E-5</v>
      </c>
      <c r="AJ620" s="6">
        <v>-4.4505510917292046E-3</v>
      </c>
      <c r="AO620">
        <v>16</v>
      </c>
      <c r="AP620">
        <v>36</v>
      </c>
      <c r="AQ620">
        <v>3531.24</v>
      </c>
    </row>
    <row r="621" spans="1:43" x14ac:dyDescent="0.25">
      <c r="A621" s="42">
        <v>46</v>
      </c>
      <c r="B621" s="43" t="s">
        <v>21</v>
      </c>
      <c r="C621" s="43" t="s">
        <v>22</v>
      </c>
      <c r="D621" s="43" t="s">
        <v>23</v>
      </c>
      <c r="E621" s="43" t="s">
        <v>83</v>
      </c>
      <c r="F621" s="43" t="s">
        <v>25</v>
      </c>
      <c r="G621" s="43" t="b">
        <v>0</v>
      </c>
      <c r="H621" s="43" t="b">
        <v>0</v>
      </c>
      <c r="I621" s="43" t="b">
        <v>0</v>
      </c>
      <c r="J621" s="43" t="b">
        <v>0</v>
      </c>
      <c r="K621" s="43" t="b">
        <v>1</v>
      </c>
      <c r="L621" s="43">
        <v>150</v>
      </c>
      <c r="M621" s="43">
        <v>2</v>
      </c>
      <c r="N621" s="43">
        <v>0</v>
      </c>
      <c r="O621" s="43">
        <v>2</v>
      </c>
      <c r="P621" s="43">
        <v>0</v>
      </c>
      <c r="Q621" s="43">
        <v>100</v>
      </c>
      <c r="R621" s="43">
        <v>0</v>
      </c>
      <c r="S621" s="43">
        <v>1</v>
      </c>
      <c r="T621" s="43">
        <v>0</v>
      </c>
      <c r="U621" s="43" t="b">
        <v>0</v>
      </c>
      <c r="V621" s="43">
        <v>251</v>
      </c>
      <c r="W621" s="43">
        <v>3059.53</v>
      </c>
      <c r="X621" s="43">
        <v>3488.01</v>
      </c>
      <c r="Y621" s="43">
        <v>72.73</v>
      </c>
      <c r="Z621" s="43">
        <v>67.16</v>
      </c>
      <c r="AA621" s="43">
        <v>-20</v>
      </c>
      <c r="AB621" s="44">
        <v>16</v>
      </c>
      <c r="AD621" s="6">
        <v>-4.6389000676362313E-3</v>
      </c>
      <c r="AF621" s="6">
        <v>-1.1805882741244722E-2</v>
      </c>
      <c r="AH621" s="6">
        <v>1.4662592949120423E-2</v>
      </c>
      <c r="AJ621" s="6">
        <v>3.0168165118431567E-3</v>
      </c>
      <c r="AO621">
        <v>16</v>
      </c>
      <c r="AP621">
        <v>36</v>
      </c>
      <c r="AQ621">
        <v>3488.01</v>
      </c>
    </row>
    <row r="622" spans="1:43" x14ac:dyDescent="0.25">
      <c r="A622" s="42">
        <v>47</v>
      </c>
      <c r="B622" s="43" t="s">
        <v>21</v>
      </c>
      <c r="C622" s="43" t="s">
        <v>22</v>
      </c>
      <c r="D622" s="43" t="s">
        <v>23</v>
      </c>
      <c r="E622" s="43" t="s">
        <v>83</v>
      </c>
      <c r="F622" s="43" t="s">
        <v>25</v>
      </c>
      <c r="G622" s="43" t="b">
        <v>0</v>
      </c>
      <c r="H622" s="43" t="b">
        <v>0</v>
      </c>
      <c r="I622" s="43" t="b">
        <v>0</v>
      </c>
      <c r="J622" s="43" t="b">
        <v>0</v>
      </c>
      <c r="K622" s="43" t="b">
        <v>1</v>
      </c>
      <c r="L622" s="43">
        <v>150</v>
      </c>
      <c r="M622" s="43">
        <v>2</v>
      </c>
      <c r="N622" s="43">
        <v>0</v>
      </c>
      <c r="O622" s="43">
        <v>2</v>
      </c>
      <c r="P622" s="43">
        <v>0</v>
      </c>
      <c r="Q622" s="43">
        <v>100</v>
      </c>
      <c r="R622" s="43">
        <v>0</v>
      </c>
      <c r="S622" s="43">
        <v>1</v>
      </c>
      <c r="T622" s="43">
        <v>0</v>
      </c>
      <c r="U622" s="43" t="b">
        <v>0</v>
      </c>
      <c r="V622" s="43">
        <v>251</v>
      </c>
      <c r="W622" s="43">
        <v>3059.75</v>
      </c>
      <c r="X622" s="43">
        <v>3544.81</v>
      </c>
      <c r="Y622" s="43">
        <v>71.28</v>
      </c>
      <c r="Z622" s="43">
        <v>67.45</v>
      </c>
      <c r="AA622" s="43">
        <v>-20</v>
      </c>
      <c r="AB622" s="44">
        <v>16</v>
      </c>
      <c r="AD622" s="6">
        <v>-4.5673271652673098E-3</v>
      </c>
      <c r="AF622" s="6">
        <v>4.2862230326197182E-3</v>
      </c>
      <c r="AH622" s="6">
        <v>-5.5664839074206496E-3</v>
      </c>
      <c r="AJ622" s="6">
        <v>7.3478897219152461E-3</v>
      </c>
      <c r="AO622">
        <v>16</v>
      </c>
      <c r="AP622">
        <v>36</v>
      </c>
      <c r="AQ622">
        <v>3544.81</v>
      </c>
    </row>
    <row r="623" spans="1:43" x14ac:dyDescent="0.25">
      <c r="A623" s="42">
        <v>48</v>
      </c>
      <c r="B623" s="43" t="s">
        <v>21</v>
      </c>
      <c r="C623" s="43" t="s">
        <v>22</v>
      </c>
      <c r="D623" s="43" t="s">
        <v>23</v>
      </c>
      <c r="E623" s="43" t="s">
        <v>83</v>
      </c>
      <c r="F623" s="43" t="s">
        <v>25</v>
      </c>
      <c r="G623" s="43" t="b">
        <v>0</v>
      </c>
      <c r="H623" s="43" t="b">
        <v>0</v>
      </c>
      <c r="I623" s="43" t="b">
        <v>0</v>
      </c>
      <c r="J623" s="43" t="b">
        <v>0</v>
      </c>
      <c r="K623" s="43" t="b">
        <v>1</v>
      </c>
      <c r="L623" s="43">
        <v>150</v>
      </c>
      <c r="M623" s="43">
        <v>2</v>
      </c>
      <c r="N623" s="43">
        <v>0</v>
      </c>
      <c r="O623" s="43">
        <v>2</v>
      </c>
      <c r="P623" s="43">
        <v>0</v>
      </c>
      <c r="Q623" s="43">
        <v>100</v>
      </c>
      <c r="R623" s="43">
        <v>0</v>
      </c>
      <c r="S623" s="43">
        <v>1</v>
      </c>
      <c r="T623" s="43">
        <v>0</v>
      </c>
      <c r="U623" s="43" t="b">
        <v>0</v>
      </c>
      <c r="V623" s="43">
        <v>251</v>
      </c>
      <c r="W623" s="43">
        <v>3016.17</v>
      </c>
      <c r="X623" s="43">
        <v>3485.83</v>
      </c>
      <c r="Y623" s="43">
        <v>72.650000000000006</v>
      </c>
      <c r="Z623" s="43">
        <v>68.41</v>
      </c>
      <c r="AA623" s="43">
        <v>-20</v>
      </c>
      <c r="AB623" s="44">
        <v>16</v>
      </c>
      <c r="AD623" s="6">
        <v>-1.874526846182345E-2</v>
      </c>
      <c r="AF623" s="6">
        <v>-1.2423502293833266E-2</v>
      </c>
      <c r="AH623" s="6">
        <v>1.3546505950138954E-2</v>
      </c>
      <c r="AJ623" s="6">
        <v>2.1685235520774171E-2</v>
      </c>
      <c r="AO623">
        <v>16</v>
      </c>
      <c r="AP623">
        <v>36</v>
      </c>
      <c r="AQ623">
        <v>3485.83</v>
      </c>
    </row>
    <row r="624" spans="1:43" x14ac:dyDescent="0.25">
      <c r="A624" s="42">
        <v>49</v>
      </c>
      <c r="B624" s="43" t="s">
        <v>21</v>
      </c>
      <c r="C624" s="43" t="s">
        <v>22</v>
      </c>
      <c r="D624" s="43" t="s">
        <v>23</v>
      </c>
      <c r="E624" s="43" t="s">
        <v>83</v>
      </c>
      <c r="F624" s="43" t="s">
        <v>25</v>
      </c>
      <c r="G624" s="43" t="b">
        <v>0</v>
      </c>
      <c r="H624" s="43" t="b">
        <v>0</v>
      </c>
      <c r="I624" s="43" t="b">
        <v>0</v>
      </c>
      <c r="J624" s="43" t="b">
        <v>0</v>
      </c>
      <c r="K624" s="43" t="b">
        <v>1</v>
      </c>
      <c r="L624" s="43">
        <v>150</v>
      </c>
      <c r="M624" s="43">
        <v>2</v>
      </c>
      <c r="N624" s="43">
        <v>0</v>
      </c>
      <c r="O624" s="43">
        <v>2</v>
      </c>
      <c r="P624" s="43">
        <v>0</v>
      </c>
      <c r="Q624" s="43">
        <v>100</v>
      </c>
      <c r="R624" s="43">
        <v>0</v>
      </c>
      <c r="S624" s="43">
        <v>1</v>
      </c>
      <c r="T624" s="43">
        <v>0</v>
      </c>
      <c r="U624" s="43" t="b">
        <v>0</v>
      </c>
      <c r="V624" s="43">
        <v>251</v>
      </c>
      <c r="W624" s="43">
        <v>3099.25</v>
      </c>
      <c r="X624" s="43">
        <v>3492.17</v>
      </c>
      <c r="Y624" s="43">
        <v>72.63</v>
      </c>
      <c r="Z624" s="43">
        <v>66.290000000000006</v>
      </c>
      <c r="AA624" s="43">
        <v>-20</v>
      </c>
      <c r="AB624" s="44">
        <v>16</v>
      </c>
      <c r="AD624" s="6">
        <v>8.2832621237176607E-3</v>
      </c>
      <c r="AF624" s="6">
        <v>-1.0627305980342006E-2</v>
      </c>
      <c r="AH624" s="6">
        <v>1.3267484200393254E-2</v>
      </c>
      <c r="AJ624" s="6">
        <v>-9.9764031183725566E-3</v>
      </c>
      <c r="AO624">
        <v>16</v>
      </c>
      <c r="AP624">
        <v>36</v>
      </c>
      <c r="AQ624">
        <v>3492.17</v>
      </c>
    </row>
    <row r="625" spans="1:43" x14ac:dyDescent="0.25">
      <c r="A625" s="42">
        <v>50</v>
      </c>
      <c r="B625" s="43" t="s">
        <v>21</v>
      </c>
      <c r="C625" s="43" t="s">
        <v>22</v>
      </c>
      <c r="D625" s="43" t="s">
        <v>23</v>
      </c>
      <c r="E625" s="43" t="s">
        <v>83</v>
      </c>
      <c r="F625" s="43" t="s">
        <v>25</v>
      </c>
      <c r="G625" s="43" t="b">
        <v>0</v>
      </c>
      <c r="H625" s="43" t="b">
        <v>0</v>
      </c>
      <c r="I625" s="43" t="b">
        <v>0</v>
      </c>
      <c r="J625" s="43" t="b">
        <v>0</v>
      </c>
      <c r="K625" s="43" t="b">
        <v>1</v>
      </c>
      <c r="L625" s="43">
        <v>150</v>
      </c>
      <c r="M625" s="43">
        <v>2</v>
      </c>
      <c r="N625" s="43">
        <v>0</v>
      </c>
      <c r="O625" s="43">
        <v>2</v>
      </c>
      <c r="P625" s="43">
        <v>0</v>
      </c>
      <c r="Q625" s="43">
        <v>100</v>
      </c>
      <c r="R625" s="43">
        <v>0</v>
      </c>
      <c r="S625" s="43">
        <v>1</v>
      </c>
      <c r="T625" s="43">
        <v>0</v>
      </c>
      <c r="U625" s="43" t="b">
        <v>0</v>
      </c>
      <c r="V625" s="43">
        <v>256</v>
      </c>
      <c r="W625" s="43">
        <v>3091.96</v>
      </c>
      <c r="X625" s="43">
        <v>3551.58</v>
      </c>
      <c r="Y625" s="43">
        <v>71.34</v>
      </c>
      <c r="Z625" s="43">
        <v>66.31</v>
      </c>
      <c r="AA625" s="43">
        <v>-20</v>
      </c>
      <c r="AB625" s="44">
        <v>16</v>
      </c>
      <c r="AD625" s="6">
        <v>5.9115964043077174E-3</v>
      </c>
      <c r="AF625" s="6">
        <v>6.2042433863005453E-3</v>
      </c>
      <c r="AH625" s="6">
        <v>-4.7294186581844366E-3</v>
      </c>
      <c r="AJ625" s="6">
        <v>-9.6777084142297687E-3</v>
      </c>
      <c r="AO625">
        <v>16</v>
      </c>
      <c r="AP625">
        <v>36</v>
      </c>
      <c r="AQ625">
        <v>3551.58</v>
      </c>
    </row>
    <row r="626" spans="1:43" x14ac:dyDescent="0.25">
      <c r="A626" s="45">
        <v>51</v>
      </c>
      <c r="B626" s="46" t="s">
        <v>21</v>
      </c>
      <c r="C626" s="46" t="s">
        <v>22</v>
      </c>
      <c r="D626" s="46" t="s">
        <v>23</v>
      </c>
      <c r="E626" s="46" t="s">
        <v>84</v>
      </c>
      <c r="F626" s="46" t="s">
        <v>25</v>
      </c>
      <c r="G626" s="46" t="b">
        <v>0</v>
      </c>
      <c r="H626" s="46" t="b">
        <v>0</v>
      </c>
      <c r="I626" s="46" t="b">
        <v>0</v>
      </c>
      <c r="J626" s="46" t="b">
        <v>0</v>
      </c>
      <c r="K626" s="46" t="b">
        <v>1</v>
      </c>
      <c r="L626" s="46">
        <v>150</v>
      </c>
      <c r="M626" s="46">
        <v>2</v>
      </c>
      <c r="N626" s="46">
        <v>0</v>
      </c>
      <c r="O626" s="46">
        <v>2</v>
      </c>
      <c r="P626" s="46">
        <v>0</v>
      </c>
      <c r="Q626" s="46">
        <v>100</v>
      </c>
      <c r="R626" s="46">
        <v>0</v>
      </c>
      <c r="S626" s="46">
        <v>1</v>
      </c>
      <c r="T626" s="46">
        <v>0</v>
      </c>
      <c r="U626" s="46" t="b">
        <v>0</v>
      </c>
      <c r="V626" s="46">
        <v>251</v>
      </c>
      <c r="W626" s="46">
        <v>2906.39</v>
      </c>
      <c r="X626" s="46">
        <v>3478.91</v>
      </c>
      <c r="Y626" s="46">
        <v>74.67</v>
      </c>
      <c r="Z626" s="46">
        <v>69.55</v>
      </c>
      <c r="AA626" s="46">
        <v>-20</v>
      </c>
      <c r="AB626" s="47">
        <v>15</v>
      </c>
      <c r="AD626" s="6" cm="1">
        <f t="array" ref="AD626:AD635">W626:W635/AE626-1</f>
        <v>-3.5430718968998631E-2</v>
      </c>
      <c r="AE626">
        <f>AVERAGE(W626:W635)</f>
        <v>3013.1480000000001</v>
      </c>
      <c r="AF626" s="6">
        <f t="array" ref="AF626:AF635">X626:X635/AG626-1</f>
        <v>-2.1915947259128932E-2</v>
      </c>
      <c r="AG626">
        <f t="shared" ref="AG626" si="25">AVERAGE(X626:X635)</f>
        <v>3556.8619999999996</v>
      </c>
      <c r="AH626" s="6">
        <f t="array" ref="AH626:AH635">Y626:Y635/AI626-1</f>
        <v>2.3563761977217768E-2</v>
      </c>
      <c r="AI626">
        <f>AVERAGE(Y626:Y635)</f>
        <v>72.950999999999993</v>
      </c>
      <c r="AJ626" s="6">
        <f t="array" ref="AJ626:AJ635">Z626:Z635/AK626-1</f>
        <v>4.4639370362582254E-2</v>
      </c>
      <c r="AK626">
        <f>AVERAGE(Z626:Z635)</f>
        <v>66.578000000000003</v>
      </c>
      <c r="AO626">
        <v>15</v>
      </c>
      <c r="AP626">
        <v>35</v>
      </c>
      <c r="AQ626">
        <v>3478.91</v>
      </c>
    </row>
    <row r="627" spans="1:43" x14ac:dyDescent="0.25">
      <c r="A627" s="45">
        <v>52</v>
      </c>
      <c r="B627" s="46" t="s">
        <v>21</v>
      </c>
      <c r="C627" s="46" t="s">
        <v>22</v>
      </c>
      <c r="D627" s="46" t="s">
        <v>23</v>
      </c>
      <c r="E627" s="46" t="s">
        <v>84</v>
      </c>
      <c r="F627" s="46" t="s">
        <v>25</v>
      </c>
      <c r="G627" s="46" t="b">
        <v>0</v>
      </c>
      <c r="H627" s="46" t="b">
        <v>0</v>
      </c>
      <c r="I627" s="46" t="b">
        <v>0</v>
      </c>
      <c r="J627" s="46" t="b">
        <v>0</v>
      </c>
      <c r="K627" s="46" t="b">
        <v>1</v>
      </c>
      <c r="L627" s="46">
        <v>150</v>
      </c>
      <c r="M627" s="46">
        <v>2</v>
      </c>
      <c r="N627" s="46">
        <v>0</v>
      </c>
      <c r="O627" s="46">
        <v>2</v>
      </c>
      <c r="P627" s="46">
        <v>0</v>
      </c>
      <c r="Q627" s="46">
        <v>100</v>
      </c>
      <c r="R627" s="46">
        <v>0</v>
      </c>
      <c r="S627" s="46">
        <v>1</v>
      </c>
      <c r="T627" s="46">
        <v>0</v>
      </c>
      <c r="U627" s="46" t="b">
        <v>0</v>
      </c>
      <c r="V627" s="46">
        <v>251</v>
      </c>
      <c r="W627" s="46">
        <v>3042.89</v>
      </c>
      <c r="X627" s="46">
        <v>3576.97</v>
      </c>
      <c r="Y627" s="46">
        <v>72.459999999999994</v>
      </c>
      <c r="Z627" s="46">
        <v>65.77</v>
      </c>
      <c r="AA627" s="46">
        <v>-20</v>
      </c>
      <c r="AB627" s="47">
        <v>15</v>
      </c>
      <c r="AD627" s="6">
        <v>9.8707398375386113E-3</v>
      </c>
      <c r="AF627" s="6">
        <v>5.65329776640211E-3</v>
      </c>
      <c r="AH627" s="6">
        <v>-6.7305451604501298E-3</v>
      </c>
      <c r="AJ627" s="6">
        <v>-1.2136141067620065E-2</v>
      </c>
      <c r="AO627">
        <v>15</v>
      </c>
      <c r="AP627">
        <v>35</v>
      </c>
      <c r="AQ627">
        <v>3576.97</v>
      </c>
    </row>
    <row r="628" spans="1:43" x14ac:dyDescent="0.25">
      <c r="A628" s="45">
        <v>53</v>
      </c>
      <c r="B628" s="46" t="s">
        <v>21</v>
      </c>
      <c r="C628" s="46" t="s">
        <v>22</v>
      </c>
      <c r="D628" s="46" t="s">
        <v>23</v>
      </c>
      <c r="E628" s="46" t="s">
        <v>84</v>
      </c>
      <c r="F628" s="46" t="s">
        <v>25</v>
      </c>
      <c r="G628" s="46" t="b">
        <v>0</v>
      </c>
      <c r="H628" s="46" t="b">
        <v>0</v>
      </c>
      <c r="I628" s="46" t="b">
        <v>0</v>
      </c>
      <c r="J628" s="46" t="b">
        <v>0</v>
      </c>
      <c r="K628" s="46" t="b">
        <v>1</v>
      </c>
      <c r="L628" s="46">
        <v>150</v>
      </c>
      <c r="M628" s="46">
        <v>2</v>
      </c>
      <c r="N628" s="46">
        <v>0</v>
      </c>
      <c r="O628" s="46">
        <v>2</v>
      </c>
      <c r="P628" s="46">
        <v>0</v>
      </c>
      <c r="Q628" s="46">
        <v>100</v>
      </c>
      <c r="R628" s="46">
        <v>0</v>
      </c>
      <c r="S628" s="46">
        <v>1</v>
      </c>
      <c r="T628" s="46">
        <v>0</v>
      </c>
      <c r="U628" s="46" t="b">
        <v>0</v>
      </c>
      <c r="V628" s="46">
        <v>251</v>
      </c>
      <c r="W628" s="46">
        <v>3078.13</v>
      </c>
      <c r="X628" s="46">
        <v>3572.01</v>
      </c>
      <c r="Y628" s="46">
        <v>72.66</v>
      </c>
      <c r="Z628" s="46">
        <v>64.760000000000005</v>
      </c>
      <c r="AA628" s="46">
        <v>-20</v>
      </c>
      <c r="AB628" s="47">
        <v>15</v>
      </c>
      <c r="AD628" s="6">
        <v>2.1566149422464376E-2</v>
      </c>
      <c r="AF628" s="6">
        <v>4.2588101534444256E-3</v>
      </c>
      <c r="AH628" s="6">
        <v>-3.9889789036475776E-3</v>
      </c>
      <c r="AJ628" s="6">
        <v>-2.7306317402144842E-2</v>
      </c>
      <c r="AO628">
        <v>15</v>
      </c>
      <c r="AP628">
        <v>35</v>
      </c>
      <c r="AQ628">
        <v>3572.01</v>
      </c>
    </row>
    <row r="629" spans="1:43" x14ac:dyDescent="0.25">
      <c r="A629" s="45">
        <v>54</v>
      </c>
      <c r="B629" s="46" t="s">
        <v>21</v>
      </c>
      <c r="C629" s="46" t="s">
        <v>22</v>
      </c>
      <c r="D629" s="46" t="s">
        <v>23</v>
      </c>
      <c r="E629" s="46" t="s">
        <v>84</v>
      </c>
      <c r="F629" s="46" t="s">
        <v>25</v>
      </c>
      <c r="G629" s="46" t="b">
        <v>0</v>
      </c>
      <c r="H629" s="46" t="b">
        <v>0</v>
      </c>
      <c r="I629" s="46" t="b">
        <v>0</v>
      </c>
      <c r="J629" s="46" t="b">
        <v>0</v>
      </c>
      <c r="K629" s="46" t="b">
        <v>1</v>
      </c>
      <c r="L629" s="46">
        <v>150</v>
      </c>
      <c r="M629" s="46">
        <v>2</v>
      </c>
      <c r="N629" s="46">
        <v>0</v>
      </c>
      <c r="O629" s="46">
        <v>2</v>
      </c>
      <c r="P629" s="46">
        <v>0</v>
      </c>
      <c r="Q629" s="46">
        <v>100</v>
      </c>
      <c r="R629" s="46">
        <v>0</v>
      </c>
      <c r="S629" s="46">
        <v>1</v>
      </c>
      <c r="T629" s="46">
        <v>0</v>
      </c>
      <c r="U629" s="46" t="b">
        <v>0</v>
      </c>
      <c r="V629" s="46">
        <v>251</v>
      </c>
      <c r="W629" s="46">
        <v>2959.59</v>
      </c>
      <c r="X629" s="46">
        <v>3500.41</v>
      </c>
      <c r="Y629" s="46">
        <v>74.349999999999994</v>
      </c>
      <c r="Z629" s="46">
        <v>67.83</v>
      </c>
      <c r="AA629" s="46">
        <v>-20</v>
      </c>
      <c r="AB629" s="47">
        <v>15</v>
      </c>
      <c r="AD629" s="6">
        <v>-1.777476579311732E-2</v>
      </c>
      <c r="AF629" s="6">
        <v>-1.5871293291671029E-2</v>
      </c>
      <c r="AH629" s="6">
        <v>1.9177255966333684E-2</v>
      </c>
      <c r="AJ629" s="6">
        <v>1.8805010664183275E-2</v>
      </c>
      <c r="AO629">
        <v>15</v>
      </c>
      <c r="AP629">
        <v>35</v>
      </c>
      <c r="AQ629">
        <v>3500.41</v>
      </c>
    </row>
    <row r="630" spans="1:43" x14ac:dyDescent="0.25">
      <c r="A630" s="45">
        <v>55</v>
      </c>
      <c r="B630" s="46" t="s">
        <v>21</v>
      </c>
      <c r="C630" s="46" t="s">
        <v>22</v>
      </c>
      <c r="D630" s="46" t="s">
        <v>23</v>
      </c>
      <c r="E630" s="46" t="s">
        <v>84</v>
      </c>
      <c r="F630" s="46" t="s">
        <v>25</v>
      </c>
      <c r="G630" s="46" t="b">
        <v>0</v>
      </c>
      <c r="H630" s="46" t="b">
        <v>0</v>
      </c>
      <c r="I630" s="46" t="b">
        <v>0</v>
      </c>
      <c r="J630" s="46" t="b">
        <v>0</v>
      </c>
      <c r="K630" s="46" t="b">
        <v>1</v>
      </c>
      <c r="L630" s="46">
        <v>150</v>
      </c>
      <c r="M630" s="46">
        <v>2</v>
      </c>
      <c r="N630" s="46">
        <v>0</v>
      </c>
      <c r="O630" s="46">
        <v>2</v>
      </c>
      <c r="P630" s="46">
        <v>0</v>
      </c>
      <c r="Q630" s="46">
        <v>100</v>
      </c>
      <c r="R630" s="46">
        <v>0</v>
      </c>
      <c r="S630" s="46">
        <v>1</v>
      </c>
      <c r="T630" s="46">
        <v>0</v>
      </c>
      <c r="U630" s="46" t="b">
        <v>0</v>
      </c>
      <c r="V630" s="46">
        <v>251</v>
      </c>
      <c r="W630" s="46">
        <v>3065.57</v>
      </c>
      <c r="X630" s="46">
        <v>3617.35</v>
      </c>
      <c r="Y630" s="46">
        <v>71.58</v>
      </c>
      <c r="Z630" s="46">
        <v>65.23</v>
      </c>
      <c r="AA630" s="46">
        <v>-20</v>
      </c>
      <c r="AB630" s="47">
        <v>15</v>
      </c>
      <c r="AD630" s="6">
        <v>1.7397751454624855E-2</v>
      </c>
      <c r="AF630" s="6">
        <v>1.7006001357376288E-2</v>
      </c>
      <c r="AH630" s="6">
        <v>-1.8793436690381138E-2</v>
      </c>
      <c r="AJ630" s="6">
        <v>-2.0246928414791698E-2</v>
      </c>
      <c r="AO630">
        <v>15</v>
      </c>
      <c r="AP630">
        <v>35</v>
      </c>
      <c r="AQ630">
        <v>3617.35</v>
      </c>
    </row>
    <row r="631" spans="1:43" x14ac:dyDescent="0.25">
      <c r="A631" s="45">
        <v>56</v>
      </c>
      <c r="B631" s="46" t="s">
        <v>21</v>
      </c>
      <c r="C631" s="46" t="s">
        <v>22</v>
      </c>
      <c r="D631" s="46" t="s">
        <v>23</v>
      </c>
      <c r="E631" s="46" t="s">
        <v>84</v>
      </c>
      <c r="F631" s="46" t="s">
        <v>25</v>
      </c>
      <c r="G631" s="46" t="b">
        <v>0</v>
      </c>
      <c r="H631" s="46" t="b">
        <v>0</v>
      </c>
      <c r="I631" s="46" t="b">
        <v>0</v>
      </c>
      <c r="J631" s="46" t="b">
        <v>0</v>
      </c>
      <c r="K631" s="46" t="b">
        <v>1</v>
      </c>
      <c r="L631" s="46">
        <v>150</v>
      </c>
      <c r="M631" s="46">
        <v>2</v>
      </c>
      <c r="N631" s="46">
        <v>0</v>
      </c>
      <c r="O631" s="46">
        <v>2</v>
      </c>
      <c r="P631" s="46">
        <v>0</v>
      </c>
      <c r="Q631" s="46">
        <v>100</v>
      </c>
      <c r="R631" s="46">
        <v>0</v>
      </c>
      <c r="S631" s="46">
        <v>1</v>
      </c>
      <c r="T631" s="46">
        <v>0</v>
      </c>
      <c r="U631" s="46" t="b">
        <v>0</v>
      </c>
      <c r="V631" s="46">
        <v>251</v>
      </c>
      <c r="W631" s="46">
        <v>2971.53</v>
      </c>
      <c r="X631" s="46">
        <v>3505.87</v>
      </c>
      <c r="Y631" s="46">
        <v>74.209999999999994</v>
      </c>
      <c r="Z631" s="46">
        <v>67.55</v>
      </c>
      <c r="AA631" s="46">
        <v>-20</v>
      </c>
      <c r="AB631" s="47">
        <v>15</v>
      </c>
      <c r="AD631" s="6">
        <v>-1.3812132693116985E-2</v>
      </c>
      <c r="AF631" s="6">
        <v>-1.433623233063297E-2</v>
      </c>
      <c r="AH631" s="6">
        <v>1.7258159586571731E-2</v>
      </c>
      <c r="AJ631" s="6">
        <v>1.4599417224909095E-2</v>
      </c>
      <c r="AO631">
        <v>15</v>
      </c>
      <c r="AP631">
        <v>35</v>
      </c>
      <c r="AQ631">
        <v>3505.87</v>
      </c>
    </row>
    <row r="632" spans="1:43" x14ac:dyDescent="0.25">
      <c r="A632" s="45">
        <v>57</v>
      </c>
      <c r="B632" s="46" t="s">
        <v>21</v>
      </c>
      <c r="C632" s="46" t="s">
        <v>22</v>
      </c>
      <c r="D632" s="46" t="s">
        <v>23</v>
      </c>
      <c r="E632" s="46" t="s">
        <v>84</v>
      </c>
      <c r="F632" s="46" t="s">
        <v>25</v>
      </c>
      <c r="G632" s="46" t="b">
        <v>0</v>
      </c>
      <c r="H632" s="46" t="b">
        <v>0</v>
      </c>
      <c r="I632" s="46" t="b">
        <v>0</v>
      </c>
      <c r="J632" s="46" t="b">
        <v>0</v>
      </c>
      <c r="K632" s="46" t="b">
        <v>1</v>
      </c>
      <c r="L632" s="46">
        <v>150</v>
      </c>
      <c r="M632" s="46">
        <v>2</v>
      </c>
      <c r="N632" s="46">
        <v>0</v>
      </c>
      <c r="O632" s="46">
        <v>2</v>
      </c>
      <c r="P632" s="46">
        <v>0</v>
      </c>
      <c r="Q632" s="46">
        <v>100</v>
      </c>
      <c r="R632" s="46">
        <v>0</v>
      </c>
      <c r="S632" s="46">
        <v>1</v>
      </c>
      <c r="T632" s="46">
        <v>0</v>
      </c>
      <c r="U632" s="46" t="b">
        <v>0</v>
      </c>
      <c r="V632" s="46">
        <v>251</v>
      </c>
      <c r="W632" s="46">
        <v>2990.15</v>
      </c>
      <c r="X632" s="46">
        <v>3498.97</v>
      </c>
      <c r="Y632" s="46">
        <v>74.22</v>
      </c>
      <c r="Z632" s="46">
        <v>67.27</v>
      </c>
      <c r="AA632" s="46">
        <v>-20</v>
      </c>
      <c r="AB632" s="47">
        <v>15</v>
      </c>
      <c r="AD632" s="6">
        <v>-7.6325490815585262E-3</v>
      </c>
      <c r="AF632" s="6">
        <v>-1.6276144534142722E-2</v>
      </c>
      <c r="AH632" s="6">
        <v>1.7395237899411997E-2</v>
      </c>
      <c r="AJ632" s="6">
        <v>1.0393823785634693E-2</v>
      </c>
      <c r="AO632">
        <v>15</v>
      </c>
      <c r="AP632">
        <v>35</v>
      </c>
      <c r="AQ632">
        <v>3498.97</v>
      </c>
    </row>
    <row r="633" spans="1:43" x14ac:dyDescent="0.25">
      <c r="A633" s="45">
        <v>58</v>
      </c>
      <c r="B633" s="46" t="s">
        <v>21</v>
      </c>
      <c r="C633" s="46" t="s">
        <v>22</v>
      </c>
      <c r="D633" s="46" t="s">
        <v>23</v>
      </c>
      <c r="E633" s="46" t="s">
        <v>84</v>
      </c>
      <c r="F633" s="46" t="s">
        <v>25</v>
      </c>
      <c r="G633" s="46" t="b">
        <v>0</v>
      </c>
      <c r="H633" s="46" t="b">
        <v>0</v>
      </c>
      <c r="I633" s="46" t="b">
        <v>0</v>
      </c>
      <c r="J633" s="46" t="b">
        <v>0</v>
      </c>
      <c r="K633" s="46" t="b">
        <v>1</v>
      </c>
      <c r="L633" s="46">
        <v>150</v>
      </c>
      <c r="M633" s="46">
        <v>2</v>
      </c>
      <c r="N633" s="46">
        <v>0</v>
      </c>
      <c r="O633" s="46">
        <v>2</v>
      </c>
      <c r="P633" s="46">
        <v>0</v>
      </c>
      <c r="Q633" s="46">
        <v>100</v>
      </c>
      <c r="R633" s="46">
        <v>0</v>
      </c>
      <c r="S633" s="46">
        <v>1</v>
      </c>
      <c r="T633" s="46">
        <v>0</v>
      </c>
      <c r="U633" s="46" t="b">
        <v>0</v>
      </c>
      <c r="V633" s="46">
        <v>251</v>
      </c>
      <c r="W633" s="46">
        <v>3015.83</v>
      </c>
      <c r="X633" s="46">
        <v>3578.31</v>
      </c>
      <c r="Y633" s="46">
        <v>72.38</v>
      </c>
      <c r="Z633" s="46">
        <v>66.53</v>
      </c>
      <c r="AA633" s="46">
        <v>-20</v>
      </c>
      <c r="AB633" s="47">
        <v>15</v>
      </c>
      <c r="AD633" s="6">
        <v>8.9009899281400351E-4</v>
      </c>
      <c r="AF633" s="6">
        <v>6.0300343392576394E-3</v>
      </c>
      <c r="AH633" s="6">
        <v>-7.8271716631711508E-3</v>
      </c>
      <c r="AJ633" s="6">
        <v>-7.2095887530421177E-4</v>
      </c>
      <c r="AO633">
        <v>15</v>
      </c>
      <c r="AP633">
        <v>35</v>
      </c>
      <c r="AQ633">
        <v>3578.31</v>
      </c>
    </row>
    <row r="634" spans="1:43" x14ac:dyDescent="0.25">
      <c r="A634" s="45">
        <v>59</v>
      </c>
      <c r="B634" s="46" t="s">
        <v>21</v>
      </c>
      <c r="C634" s="46" t="s">
        <v>22</v>
      </c>
      <c r="D634" s="46" t="s">
        <v>23</v>
      </c>
      <c r="E634" s="46" t="s">
        <v>84</v>
      </c>
      <c r="F634" s="46" t="s">
        <v>25</v>
      </c>
      <c r="G634" s="46" t="b">
        <v>0</v>
      </c>
      <c r="H634" s="46" t="b">
        <v>0</v>
      </c>
      <c r="I634" s="46" t="b">
        <v>0</v>
      </c>
      <c r="J634" s="46" t="b">
        <v>0</v>
      </c>
      <c r="K634" s="46" t="b">
        <v>1</v>
      </c>
      <c r="L634" s="46">
        <v>150</v>
      </c>
      <c r="M634" s="46">
        <v>2</v>
      </c>
      <c r="N634" s="46">
        <v>0</v>
      </c>
      <c r="O634" s="46">
        <v>2</v>
      </c>
      <c r="P634" s="46">
        <v>0</v>
      </c>
      <c r="Q634" s="46">
        <v>100</v>
      </c>
      <c r="R634" s="46">
        <v>0</v>
      </c>
      <c r="S634" s="46">
        <v>1</v>
      </c>
      <c r="T634" s="46">
        <v>0</v>
      </c>
      <c r="U634" s="46" t="b">
        <v>0</v>
      </c>
      <c r="V634" s="46">
        <v>251</v>
      </c>
      <c r="W634" s="46">
        <v>3072.31</v>
      </c>
      <c r="X634" s="46">
        <v>3635.55</v>
      </c>
      <c r="Y634" s="46">
        <v>71.19</v>
      </c>
      <c r="Z634" s="46">
        <v>64.989999999999995</v>
      </c>
      <c r="AA634" s="46">
        <v>-20</v>
      </c>
      <c r="AB634" s="47">
        <v>15</v>
      </c>
      <c r="AD634" s="6">
        <v>1.9634614695328567E-2</v>
      </c>
      <c r="AF634" s="6">
        <v>2.2122871227503449E-2</v>
      </c>
      <c r="AH634" s="6">
        <v>-2.4139490891146087E-2</v>
      </c>
      <c r="AJ634" s="6">
        <v>-2.3851722791312535E-2</v>
      </c>
      <c r="AO634">
        <v>15</v>
      </c>
      <c r="AP634">
        <v>35</v>
      </c>
      <c r="AQ634">
        <v>3635.55</v>
      </c>
    </row>
    <row r="635" spans="1:43" x14ac:dyDescent="0.25">
      <c r="A635" s="45">
        <v>60</v>
      </c>
      <c r="B635" s="46" t="s">
        <v>21</v>
      </c>
      <c r="C635" s="46" t="s">
        <v>22</v>
      </c>
      <c r="D635" s="46" t="s">
        <v>23</v>
      </c>
      <c r="E635" s="46" t="s">
        <v>84</v>
      </c>
      <c r="F635" s="46" t="s">
        <v>25</v>
      </c>
      <c r="G635" s="46" t="b">
        <v>0</v>
      </c>
      <c r="H635" s="46" t="b">
        <v>0</v>
      </c>
      <c r="I635" s="46" t="b">
        <v>0</v>
      </c>
      <c r="J635" s="46" t="b">
        <v>0</v>
      </c>
      <c r="K635" s="46" t="b">
        <v>1</v>
      </c>
      <c r="L635" s="46">
        <v>150</v>
      </c>
      <c r="M635" s="46">
        <v>2</v>
      </c>
      <c r="N635" s="46">
        <v>0</v>
      </c>
      <c r="O635" s="46">
        <v>2</v>
      </c>
      <c r="P635" s="46">
        <v>0</v>
      </c>
      <c r="Q635" s="46">
        <v>100</v>
      </c>
      <c r="R635" s="46">
        <v>0</v>
      </c>
      <c r="S635" s="46">
        <v>1</v>
      </c>
      <c r="T635" s="46">
        <v>0</v>
      </c>
      <c r="U635" s="46" t="b">
        <v>0</v>
      </c>
      <c r="V635" s="46">
        <v>251</v>
      </c>
      <c r="W635" s="46">
        <v>3029.09</v>
      </c>
      <c r="X635" s="46">
        <v>3604.27</v>
      </c>
      <c r="Y635" s="46">
        <v>71.790000000000006</v>
      </c>
      <c r="Z635" s="46">
        <v>66.3</v>
      </c>
      <c r="AA635" s="46">
        <v>-20</v>
      </c>
      <c r="AB635" s="47">
        <v>15</v>
      </c>
      <c r="AD635" s="6">
        <v>5.290812134020717E-3</v>
      </c>
      <c r="AF635" s="6">
        <v>1.3328602571592629E-2</v>
      </c>
      <c r="AH635" s="6">
        <v>-1.591479212073843E-2</v>
      </c>
      <c r="AJ635" s="6">
        <v>-4.1755534861366295E-3</v>
      </c>
      <c r="AO635">
        <v>15</v>
      </c>
      <c r="AP635">
        <v>35</v>
      </c>
      <c r="AQ635">
        <v>3604.27</v>
      </c>
    </row>
    <row r="636" spans="1:43" x14ac:dyDescent="0.25">
      <c r="A636" s="42">
        <v>61</v>
      </c>
      <c r="B636" s="43" t="s">
        <v>21</v>
      </c>
      <c r="C636" s="43" t="s">
        <v>22</v>
      </c>
      <c r="D636" s="43" t="s">
        <v>23</v>
      </c>
      <c r="E636" s="43" t="s">
        <v>85</v>
      </c>
      <c r="F636" s="43" t="s">
        <v>25</v>
      </c>
      <c r="G636" s="43" t="b">
        <v>0</v>
      </c>
      <c r="H636" s="43" t="b">
        <v>0</v>
      </c>
      <c r="I636" s="43" t="b">
        <v>0</v>
      </c>
      <c r="J636" s="43" t="b">
        <v>0</v>
      </c>
      <c r="K636" s="43" t="b">
        <v>1</v>
      </c>
      <c r="L636" s="43">
        <v>150</v>
      </c>
      <c r="M636" s="43">
        <v>2</v>
      </c>
      <c r="N636" s="43">
        <v>0</v>
      </c>
      <c r="O636" s="43">
        <v>2</v>
      </c>
      <c r="P636" s="43">
        <v>0</v>
      </c>
      <c r="Q636" s="43">
        <v>100</v>
      </c>
      <c r="R636" s="43">
        <v>0</v>
      </c>
      <c r="S636" s="43">
        <v>1</v>
      </c>
      <c r="T636" s="43">
        <v>0</v>
      </c>
      <c r="U636" s="43" t="b">
        <v>0</v>
      </c>
      <c r="V636" s="43">
        <v>358</v>
      </c>
      <c r="W636" s="43">
        <v>2881.46</v>
      </c>
      <c r="X636" s="43">
        <v>3525.54</v>
      </c>
      <c r="Y636" s="43">
        <v>75.78</v>
      </c>
      <c r="Z636" s="43">
        <v>67.92</v>
      </c>
      <c r="AA636" s="43">
        <v>-20</v>
      </c>
      <c r="AB636" s="44">
        <v>14</v>
      </c>
      <c r="AD636" s="6" cm="1">
        <f t="array" ref="AD636:AD645">W636:W645/AE636-1</f>
        <v>-2.7693981370877752E-2</v>
      </c>
      <c r="AE636">
        <f>AVERAGE(W636:W645)</f>
        <v>2963.5320000000002</v>
      </c>
      <c r="AF636" s="6">
        <f t="array" ref="AF636:AF645">X636:X645/AG636-1</f>
        <v>-2.7029801721106916E-2</v>
      </c>
      <c r="AG636">
        <f t="shared" ref="AG636" si="26">AVERAGE(X636:X645)</f>
        <v>3623.482</v>
      </c>
      <c r="AH636" s="6">
        <f t="array" ref="AH636:AH645">Y636:Y645/AI636-1</f>
        <v>3.1525645213982489E-2</v>
      </c>
      <c r="AI636">
        <f>AVERAGE(Y636:Y645)</f>
        <v>73.463999999999999</v>
      </c>
      <c r="AJ636" s="6">
        <f t="array" ref="AJ636:AJ645">Z636:Z645/AK636-1</f>
        <v>3.1764116119035846E-2</v>
      </c>
      <c r="AK636">
        <f>AVERAGE(Z636:Z645)</f>
        <v>65.828999999999994</v>
      </c>
      <c r="AO636">
        <v>14</v>
      </c>
      <c r="AP636">
        <v>34</v>
      </c>
      <c r="AQ636">
        <v>3525.54</v>
      </c>
    </row>
    <row r="637" spans="1:43" x14ac:dyDescent="0.25">
      <c r="A637" s="42">
        <v>62</v>
      </c>
      <c r="B637" s="43" t="s">
        <v>21</v>
      </c>
      <c r="C637" s="43" t="s">
        <v>22</v>
      </c>
      <c r="D637" s="43" t="s">
        <v>23</v>
      </c>
      <c r="E637" s="43" t="s">
        <v>85</v>
      </c>
      <c r="F637" s="43" t="s">
        <v>25</v>
      </c>
      <c r="G637" s="43" t="b">
        <v>0</v>
      </c>
      <c r="H637" s="43" t="b">
        <v>0</v>
      </c>
      <c r="I637" s="43" t="b">
        <v>0</v>
      </c>
      <c r="J637" s="43" t="b">
        <v>0</v>
      </c>
      <c r="K637" s="43" t="b">
        <v>1</v>
      </c>
      <c r="L637" s="43">
        <v>150</v>
      </c>
      <c r="M637" s="43">
        <v>2</v>
      </c>
      <c r="N637" s="43">
        <v>0</v>
      </c>
      <c r="O637" s="43">
        <v>2</v>
      </c>
      <c r="P637" s="43">
        <v>0</v>
      </c>
      <c r="Q637" s="43">
        <v>100</v>
      </c>
      <c r="R637" s="43">
        <v>0</v>
      </c>
      <c r="S637" s="43">
        <v>1</v>
      </c>
      <c r="T637" s="43">
        <v>0</v>
      </c>
      <c r="U637" s="43" t="b">
        <v>0</v>
      </c>
      <c r="V637" s="43">
        <v>251</v>
      </c>
      <c r="W637" s="43">
        <v>2942.34</v>
      </c>
      <c r="X637" s="43">
        <v>3574.26</v>
      </c>
      <c r="Y637" s="43">
        <v>74.62</v>
      </c>
      <c r="Z637" s="43">
        <v>66.44</v>
      </c>
      <c r="AA637" s="43">
        <v>-20</v>
      </c>
      <c r="AB637" s="44">
        <v>14</v>
      </c>
      <c r="AD637" s="6">
        <v>-7.1509266645340963E-3</v>
      </c>
      <c r="AF637" s="6">
        <v>-1.3584171247435384E-2</v>
      </c>
      <c r="AH637" s="6">
        <v>1.5735598388326277E-2</v>
      </c>
      <c r="AJ637" s="6">
        <v>9.2816236005408559E-3</v>
      </c>
      <c r="AO637">
        <v>14</v>
      </c>
      <c r="AP637">
        <v>34</v>
      </c>
      <c r="AQ637">
        <v>3574.26</v>
      </c>
    </row>
    <row r="638" spans="1:43" x14ac:dyDescent="0.25">
      <c r="A638" s="42">
        <v>63</v>
      </c>
      <c r="B638" s="43" t="s">
        <v>21</v>
      </c>
      <c r="C638" s="43" t="s">
        <v>22</v>
      </c>
      <c r="D638" s="43" t="s">
        <v>23</v>
      </c>
      <c r="E638" s="43" t="s">
        <v>85</v>
      </c>
      <c r="F638" s="43" t="s">
        <v>25</v>
      </c>
      <c r="G638" s="43" t="b">
        <v>0</v>
      </c>
      <c r="H638" s="43" t="b">
        <v>0</v>
      </c>
      <c r="I638" s="43" t="b">
        <v>0</v>
      </c>
      <c r="J638" s="43" t="b">
        <v>0</v>
      </c>
      <c r="K638" s="43" t="b">
        <v>1</v>
      </c>
      <c r="L638" s="43">
        <v>150</v>
      </c>
      <c r="M638" s="43">
        <v>2</v>
      </c>
      <c r="N638" s="43">
        <v>0</v>
      </c>
      <c r="O638" s="43">
        <v>2</v>
      </c>
      <c r="P638" s="43">
        <v>0</v>
      </c>
      <c r="Q638" s="43">
        <v>100</v>
      </c>
      <c r="R638" s="43">
        <v>0</v>
      </c>
      <c r="S638" s="43">
        <v>1</v>
      </c>
      <c r="T638" s="43">
        <v>0</v>
      </c>
      <c r="U638" s="43" t="b">
        <v>0</v>
      </c>
      <c r="V638" s="43">
        <v>251</v>
      </c>
      <c r="W638" s="43">
        <v>3059.41</v>
      </c>
      <c r="X638" s="43">
        <v>3725.17</v>
      </c>
      <c r="Y638" s="43">
        <v>71.12</v>
      </c>
      <c r="Z638" s="43">
        <v>63.29</v>
      </c>
      <c r="AA638" s="43">
        <v>-20</v>
      </c>
      <c r="AB638" s="44">
        <v>14</v>
      </c>
      <c r="AD638" s="6">
        <v>3.2352611680926513E-2</v>
      </c>
      <c r="AF638" s="6">
        <v>2.8063613949234512E-2</v>
      </c>
      <c r="AH638" s="6">
        <v>-3.1906784275291256E-2</v>
      </c>
      <c r="AJ638" s="6">
        <v>-3.8569627367877279E-2</v>
      </c>
      <c r="AO638">
        <v>14</v>
      </c>
      <c r="AP638">
        <v>34</v>
      </c>
      <c r="AQ638">
        <v>3725.17</v>
      </c>
    </row>
    <row r="639" spans="1:43" x14ac:dyDescent="0.25">
      <c r="A639" s="42">
        <v>64</v>
      </c>
      <c r="B639" s="43" t="s">
        <v>21</v>
      </c>
      <c r="C639" s="43" t="s">
        <v>22</v>
      </c>
      <c r="D639" s="43" t="s">
        <v>23</v>
      </c>
      <c r="E639" s="43" t="s">
        <v>85</v>
      </c>
      <c r="F639" s="43" t="s">
        <v>25</v>
      </c>
      <c r="G639" s="43" t="b">
        <v>0</v>
      </c>
      <c r="H639" s="43" t="b">
        <v>0</v>
      </c>
      <c r="I639" s="43" t="b">
        <v>0</v>
      </c>
      <c r="J639" s="43" t="b">
        <v>0</v>
      </c>
      <c r="K639" s="43" t="b">
        <v>1</v>
      </c>
      <c r="L639" s="43">
        <v>150</v>
      </c>
      <c r="M639" s="43">
        <v>2</v>
      </c>
      <c r="N639" s="43">
        <v>0</v>
      </c>
      <c r="O639" s="43">
        <v>2</v>
      </c>
      <c r="P639" s="43">
        <v>0</v>
      </c>
      <c r="Q639" s="43">
        <v>100</v>
      </c>
      <c r="R639" s="43">
        <v>0</v>
      </c>
      <c r="S639" s="43">
        <v>1</v>
      </c>
      <c r="T639" s="43">
        <v>0</v>
      </c>
      <c r="U639" s="43" t="b">
        <v>0</v>
      </c>
      <c r="V639" s="43">
        <v>251</v>
      </c>
      <c r="W639" s="43">
        <v>2936.58</v>
      </c>
      <c r="X639" s="43">
        <v>3577.82</v>
      </c>
      <c r="Y639" s="43">
        <v>74.39</v>
      </c>
      <c r="Z639" s="43">
        <v>66.56</v>
      </c>
      <c r="AA639" s="43">
        <v>-20</v>
      </c>
      <c r="AB639" s="44">
        <v>14</v>
      </c>
      <c r="AD639" s="6">
        <v>-9.0945533910212761E-3</v>
      </c>
      <c r="AF639" s="6">
        <v>-1.2601690859786241E-2</v>
      </c>
      <c r="AH639" s="6">
        <v>1.2604813241859913E-2</v>
      </c>
      <c r="AJ639" s="6">
        <v>1.1104528399337843E-2</v>
      </c>
      <c r="AO639">
        <v>14</v>
      </c>
      <c r="AP639">
        <v>34</v>
      </c>
      <c r="AQ639">
        <v>3577.82</v>
      </c>
    </row>
    <row r="640" spans="1:43" x14ac:dyDescent="0.25">
      <c r="A640" s="42">
        <v>65</v>
      </c>
      <c r="B640" s="43" t="s">
        <v>21</v>
      </c>
      <c r="C640" s="43" t="s">
        <v>22</v>
      </c>
      <c r="D640" s="43" t="s">
        <v>23</v>
      </c>
      <c r="E640" s="43" t="s">
        <v>85</v>
      </c>
      <c r="F640" s="43" t="s">
        <v>25</v>
      </c>
      <c r="G640" s="43" t="b">
        <v>0</v>
      </c>
      <c r="H640" s="43" t="b">
        <v>0</v>
      </c>
      <c r="I640" s="43" t="b">
        <v>0</v>
      </c>
      <c r="J640" s="43" t="b">
        <v>0</v>
      </c>
      <c r="K640" s="43" t="b">
        <v>1</v>
      </c>
      <c r="L640" s="43">
        <v>150</v>
      </c>
      <c r="M640" s="43">
        <v>2</v>
      </c>
      <c r="N640" s="43">
        <v>0</v>
      </c>
      <c r="O640" s="43">
        <v>2</v>
      </c>
      <c r="P640" s="43">
        <v>0</v>
      </c>
      <c r="Q640" s="43">
        <v>100</v>
      </c>
      <c r="R640" s="43">
        <v>0</v>
      </c>
      <c r="S640" s="43">
        <v>1</v>
      </c>
      <c r="T640" s="43">
        <v>0</v>
      </c>
      <c r="U640" s="43" t="b">
        <v>0</v>
      </c>
      <c r="V640" s="43">
        <v>322</v>
      </c>
      <c r="W640" s="43">
        <v>3038.78</v>
      </c>
      <c r="X640" s="43">
        <v>3739.06</v>
      </c>
      <c r="Y640" s="43">
        <v>70.81</v>
      </c>
      <c r="Z640" s="43">
        <v>63.77</v>
      </c>
      <c r="AA640" s="43">
        <v>-20</v>
      </c>
      <c r="AB640" s="44">
        <v>14</v>
      </c>
      <c r="AD640" s="6">
        <v>2.539132359630325E-2</v>
      </c>
      <c r="AF640" s="6">
        <v>3.1896943326888305E-2</v>
      </c>
      <c r="AH640" s="6">
        <v>-3.6126538168354538E-2</v>
      </c>
      <c r="AJ640" s="6">
        <v>-3.1278008172689664E-2</v>
      </c>
      <c r="AO640">
        <v>14</v>
      </c>
      <c r="AP640">
        <v>34</v>
      </c>
      <c r="AQ640">
        <v>3739.06</v>
      </c>
    </row>
    <row r="641" spans="1:43" x14ac:dyDescent="0.25">
      <c r="A641" s="42">
        <v>66</v>
      </c>
      <c r="B641" s="43" t="s">
        <v>21</v>
      </c>
      <c r="C641" s="43" t="s">
        <v>22</v>
      </c>
      <c r="D641" s="43" t="s">
        <v>23</v>
      </c>
      <c r="E641" s="43" t="s">
        <v>85</v>
      </c>
      <c r="F641" s="43" t="s">
        <v>25</v>
      </c>
      <c r="G641" s="43" t="b">
        <v>0</v>
      </c>
      <c r="H641" s="43" t="b">
        <v>0</v>
      </c>
      <c r="I641" s="43" t="b">
        <v>0</v>
      </c>
      <c r="J641" s="43" t="b">
        <v>0</v>
      </c>
      <c r="K641" s="43" t="b">
        <v>1</v>
      </c>
      <c r="L641" s="43">
        <v>150</v>
      </c>
      <c r="M641" s="43">
        <v>2</v>
      </c>
      <c r="N641" s="43">
        <v>0</v>
      </c>
      <c r="O641" s="43">
        <v>2</v>
      </c>
      <c r="P641" s="43">
        <v>0</v>
      </c>
      <c r="Q641" s="43">
        <v>100</v>
      </c>
      <c r="R641" s="43">
        <v>0</v>
      </c>
      <c r="S641" s="43">
        <v>1</v>
      </c>
      <c r="T641" s="43">
        <v>0</v>
      </c>
      <c r="U641" s="43" t="b">
        <v>0</v>
      </c>
      <c r="V641" s="43">
        <v>251</v>
      </c>
      <c r="W641" s="43">
        <v>2911.85</v>
      </c>
      <c r="X641" s="43">
        <v>3591.61</v>
      </c>
      <c r="Y641" s="43">
        <v>74.12</v>
      </c>
      <c r="Z641" s="43">
        <v>67.180000000000007</v>
      </c>
      <c r="AA641" s="43">
        <v>-20</v>
      </c>
      <c r="AB641" s="44">
        <v>14</v>
      </c>
      <c r="AD641" s="6">
        <v>-1.7439325777484527E-2</v>
      </c>
      <c r="AF641" s="6">
        <v>-8.7959592458303204E-3</v>
      </c>
      <c r="AH641" s="6">
        <v>8.9295437220953122E-3</v>
      </c>
      <c r="AJ641" s="6">
        <v>2.0522869859788351E-2</v>
      </c>
      <c r="AO641">
        <v>14</v>
      </c>
      <c r="AP641">
        <v>34</v>
      </c>
      <c r="AQ641">
        <v>3591.61</v>
      </c>
    </row>
    <row r="642" spans="1:43" x14ac:dyDescent="0.25">
      <c r="A642" s="42">
        <v>67</v>
      </c>
      <c r="B642" s="43" t="s">
        <v>21</v>
      </c>
      <c r="C642" s="43" t="s">
        <v>22</v>
      </c>
      <c r="D642" s="43" t="s">
        <v>23</v>
      </c>
      <c r="E642" s="43" t="s">
        <v>85</v>
      </c>
      <c r="F642" s="43" t="s">
        <v>25</v>
      </c>
      <c r="G642" s="43" t="b">
        <v>0</v>
      </c>
      <c r="H642" s="43" t="b">
        <v>0</v>
      </c>
      <c r="I642" s="43" t="b">
        <v>0</v>
      </c>
      <c r="J642" s="43" t="b">
        <v>0</v>
      </c>
      <c r="K642" s="43" t="b">
        <v>1</v>
      </c>
      <c r="L642" s="43">
        <v>150</v>
      </c>
      <c r="M642" s="43">
        <v>2</v>
      </c>
      <c r="N642" s="43">
        <v>0</v>
      </c>
      <c r="O642" s="43">
        <v>2</v>
      </c>
      <c r="P642" s="43">
        <v>0</v>
      </c>
      <c r="Q642" s="43">
        <v>100</v>
      </c>
      <c r="R642" s="43">
        <v>0</v>
      </c>
      <c r="S642" s="43">
        <v>1</v>
      </c>
      <c r="T642" s="43">
        <v>0</v>
      </c>
      <c r="U642" s="43" t="b">
        <v>0</v>
      </c>
      <c r="V642" s="43">
        <v>251</v>
      </c>
      <c r="W642" s="43">
        <v>2995.7</v>
      </c>
      <c r="X642" s="43">
        <v>3664.08</v>
      </c>
      <c r="Y642" s="43">
        <v>72.5</v>
      </c>
      <c r="Z642" s="43">
        <v>65.010000000000005</v>
      </c>
      <c r="AA642" s="43">
        <v>-20</v>
      </c>
      <c r="AB642" s="44">
        <v>14</v>
      </c>
      <c r="AD642" s="6">
        <v>1.085461537111776E-2</v>
      </c>
      <c r="AF642" s="6">
        <v>1.1204140106118921E-2</v>
      </c>
      <c r="AH642" s="6">
        <v>-1.3122073396493517E-2</v>
      </c>
      <c r="AJ642" s="6">
        <v>-1.2441325251788538E-2</v>
      </c>
      <c r="AO642">
        <v>14</v>
      </c>
      <c r="AP642">
        <v>34</v>
      </c>
      <c r="AQ642">
        <v>3664.08</v>
      </c>
    </row>
    <row r="643" spans="1:43" x14ac:dyDescent="0.25">
      <c r="A643" s="42">
        <v>68</v>
      </c>
      <c r="B643" s="43" t="s">
        <v>21</v>
      </c>
      <c r="C643" s="43" t="s">
        <v>22</v>
      </c>
      <c r="D643" s="43" t="s">
        <v>23</v>
      </c>
      <c r="E643" s="43" t="s">
        <v>85</v>
      </c>
      <c r="F643" s="43" t="s">
        <v>25</v>
      </c>
      <c r="G643" s="43" t="b">
        <v>0</v>
      </c>
      <c r="H643" s="43" t="b">
        <v>0</v>
      </c>
      <c r="I643" s="43" t="b">
        <v>0</v>
      </c>
      <c r="J643" s="43" t="b">
        <v>0</v>
      </c>
      <c r="K643" s="43" t="b">
        <v>1</v>
      </c>
      <c r="L643" s="43">
        <v>150</v>
      </c>
      <c r="M643" s="43">
        <v>2</v>
      </c>
      <c r="N643" s="43">
        <v>0</v>
      </c>
      <c r="O643" s="43">
        <v>2</v>
      </c>
      <c r="P643" s="43">
        <v>0</v>
      </c>
      <c r="Q643" s="43">
        <v>100</v>
      </c>
      <c r="R643" s="43">
        <v>0</v>
      </c>
      <c r="S643" s="43">
        <v>1</v>
      </c>
      <c r="T643" s="43">
        <v>0</v>
      </c>
      <c r="U643" s="43" t="b">
        <v>0</v>
      </c>
      <c r="V643" s="43">
        <v>251</v>
      </c>
      <c r="W643" s="43">
        <v>2966.66</v>
      </c>
      <c r="X643" s="43">
        <v>3586.64</v>
      </c>
      <c r="Y643" s="43">
        <v>74.400000000000006</v>
      </c>
      <c r="Z643" s="43">
        <v>65.709999999999994</v>
      </c>
      <c r="AA643" s="43">
        <v>-20</v>
      </c>
      <c r="AB643" s="44">
        <v>14</v>
      </c>
      <c r="AD643" s="6">
        <v>1.0554972917449224E-3</v>
      </c>
      <c r="AF643" s="6">
        <v>-1.0167568101621671E-2</v>
      </c>
      <c r="AH643" s="6">
        <v>1.274093433518475E-2</v>
      </c>
      <c r="AJ643" s="6">
        <v>-1.8077139254735197E-3</v>
      </c>
      <c r="AO643">
        <v>14</v>
      </c>
      <c r="AP643">
        <v>34</v>
      </c>
      <c r="AQ643">
        <v>3586.64</v>
      </c>
    </row>
    <row r="644" spans="1:43" x14ac:dyDescent="0.25">
      <c r="A644" s="42">
        <v>69</v>
      </c>
      <c r="B644" s="43" t="s">
        <v>21</v>
      </c>
      <c r="C644" s="43" t="s">
        <v>22</v>
      </c>
      <c r="D644" s="43" t="s">
        <v>23</v>
      </c>
      <c r="E644" s="43" t="s">
        <v>85</v>
      </c>
      <c r="F644" s="43" t="s">
        <v>25</v>
      </c>
      <c r="G644" s="43" t="b">
        <v>0</v>
      </c>
      <c r="H644" s="43" t="b">
        <v>0</v>
      </c>
      <c r="I644" s="43" t="b">
        <v>0</v>
      </c>
      <c r="J644" s="43" t="b">
        <v>0</v>
      </c>
      <c r="K644" s="43" t="b">
        <v>1</v>
      </c>
      <c r="L644" s="43">
        <v>150</v>
      </c>
      <c r="M644" s="43">
        <v>2</v>
      </c>
      <c r="N644" s="43">
        <v>0</v>
      </c>
      <c r="O644" s="43">
        <v>2</v>
      </c>
      <c r="P644" s="43">
        <v>0</v>
      </c>
      <c r="Q644" s="43">
        <v>100</v>
      </c>
      <c r="R644" s="43">
        <v>0</v>
      </c>
      <c r="S644" s="43">
        <v>1</v>
      </c>
      <c r="T644" s="43">
        <v>0</v>
      </c>
      <c r="U644" s="43" t="b">
        <v>0</v>
      </c>
      <c r="V644" s="43">
        <v>251</v>
      </c>
      <c r="W644" s="43">
        <v>2990.2</v>
      </c>
      <c r="X644" s="43">
        <v>3624.48</v>
      </c>
      <c r="Y644" s="43">
        <v>73.569999999999993</v>
      </c>
      <c r="Z644" s="43">
        <v>65.09</v>
      </c>
      <c r="AA644" s="43">
        <v>-20</v>
      </c>
      <c r="AB644" s="44">
        <v>14</v>
      </c>
      <c r="AD644" s="6">
        <v>8.9987217954790033E-3</v>
      </c>
      <c r="AF644" s="6">
        <v>2.754256817061318E-4</v>
      </c>
      <c r="AH644" s="6">
        <v>1.4428835892408287E-3</v>
      </c>
      <c r="AJ644" s="6">
        <v>-1.1226055385924028E-2</v>
      </c>
      <c r="AO644">
        <v>14</v>
      </c>
      <c r="AP644">
        <v>34</v>
      </c>
      <c r="AQ644">
        <v>3624.48</v>
      </c>
    </row>
    <row r="645" spans="1:43" x14ac:dyDescent="0.25">
      <c r="A645" s="42">
        <v>70</v>
      </c>
      <c r="B645" s="43" t="s">
        <v>21</v>
      </c>
      <c r="C645" s="43" t="s">
        <v>22</v>
      </c>
      <c r="D645" s="43" t="s">
        <v>23</v>
      </c>
      <c r="E645" s="43" t="s">
        <v>85</v>
      </c>
      <c r="F645" s="43" t="s">
        <v>25</v>
      </c>
      <c r="G645" s="43" t="b">
        <v>0</v>
      </c>
      <c r="H645" s="43" t="b">
        <v>0</v>
      </c>
      <c r="I645" s="43" t="b">
        <v>0</v>
      </c>
      <c r="J645" s="43" t="b">
        <v>0</v>
      </c>
      <c r="K645" s="43" t="b">
        <v>1</v>
      </c>
      <c r="L645" s="43">
        <v>150</v>
      </c>
      <c r="M645" s="43">
        <v>2</v>
      </c>
      <c r="N645" s="43">
        <v>0</v>
      </c>
      <c r="O645" s="43">
        <v>2</v>
      </c>
      <c r="P645" s="43">
        <v>0</v>
      </c>
      <c r="Q645" s="43">
        <v>100</v>
      </c>
      <c r="R645" s="43">
        <v>0</v>
      </c>
      <c r="S645" s="43">
        <v>1</v>
      </c>
      <c r="T645" s="43">
        <v>0</v>
      </c>
      <c r="U645" s="43" t="b">
        <v>0</v>
      </c>
      <c r="V645" s="43">
        <v>276</v>
      </c>
      <c r="W645" s="43">
        <v>2912.34</v>
      </c>
      <c r="X645" s="43">
        <v>3626.16</v>
      </c>
      <c r="Y645" s="43">
        <v>73.33</v>
      </c>
      <c r="Z645" s="43">
        <v>67.319999999999993</v>
      </c>
      <c r="AA645" s="43">
        <v>-20</v>
      </c>
      <c r="AB645" s="44">
        <v>14</v>
      </c>
      <c r="AD645" s="6">
        <v>-1.7273982531654797E-2</v>
      </c>
      <c r="AF645" s="6">
        <v>7.3906811183266363E-4</v>
      </c>
      <c r="AH645" s="6">
        <v>-1.824022650549928E-3</v>
      </c>
      <c r="AJ645" s="6">
        <v>2.2649592125051354E-2</v>
      </c>
      <c r="AO645">
        <v>14</v>
      </c>
      <c r="AP645">
        <v>34</v>
      </c>
      <c r="AQ645">
        <v>3626.16</v>
      </c>
    </row>
    <row r="646" spans="1:43" x14ac:dyDescent="0.25">
      <c r="A646" s="45">
        <v>71</v>
      </c>
      <c r="B646" s="46" t="s">
        <v>21</v>
      </c>
      <c r="C646" s="46" t="s">
        <v>22</v>
      </c>
      <c r="D646" s="46" t="s">
        <v>23</v>
      </c>
      <c r="E646" s="46" t="s">
        <v>86</v>
      </c>
      <c r="F646" s="46" t="s">
        <v>25</v>
      </c>
      <c r="G646" s="46" t="b">
        <v>0</v>
      </c>
      <c r="H646" s="46" t="b">
        <v>0</v>
      </c>
      <c r="I646" s="46" t="b">
        <v>0</v>
      </c>
      <c r="J646" s="46" t="b">
        <v>0</v>
      </c>
      <c r="K646" s="46" t="b">
        <v>1</v>
      </c>
      <c r="L646" s="46">
        <v>150</v>
      </c>
      <c r="M646" s="46">
        <v>2</v>
      </c>
      <c r="N646" s="46">
        <v>0</v>
      </c>
      <c r="O646" s="46">
        <v>2</v>
      </c>
      <c r="P646" s="46">
        <v>0</v>
      </c>
      <c r="Q646" s="46">
        <v>100</v>
      </c>
      <c r="R646" s="46">
        <v>0</v>
      </c>
      <c r="S646" s="46">
        <v>1</v>
      </c>
      <c r="T646" s="46">
        <v>0</v>
      </c>
      <c r="U646" s="46" t="b">
        <v>0</v>
      </c>
      <c r="V646" s="46">
        <v>251</v>
      </c>
      <c r="W646" s="46">
        <v>2942.56</v>
      </c>
      <c r="X646" s="46">
        <v>3725.8</v>
      </c>
      <c r="Y646" s="46">
        <v>72.97</v>
      </c>
      <c r="Z646" s="46">
        <v>64.56</v>
      </c>
      <c r="AA646" s="46">
        <v>-20</v>
      </c>
      <c r="AB646" s="47">
        <v>13</v>
      </c>
      <c r="AD646" s="6" cm="1">
        <f t="array" ref="AD646:AD655">W646:W655/AE646-1</f>
        <v>1.1276925450906861E-2</v>
      </c>
      <c r="AE646">
        <f>AVERAGE(W646:W655)</f>
        <v>2909.7470000000003</v>
      </c>
      <c r="AF646" s="6">
        <f t="array" ref="AF646:AF655">X646:X655/AG646-1</f>
        <v>1.0534698107573126E-2</v>
      </c>
      <c r="AG646">
        <f t="shared" ref="AG646" si="27">AVERAGE(X646:X655)</f>
        <v>3686.9590000000003</v>
      </c>
      <c r="AH646" s="6">
        <f t="array" ref="AH646:AH655">Y646:Y655/AI646-1</f>
        <v>-1.1782231852654479E-2</v>
      </c>
      <c r="AI646">
        <f>AVERAGE(Y646:Y655)</f>
        <v>73.84</v>
      </c>
      <c r="AJ646" s="6">
        <f t="array" ref="AJ646:AJ655">Z646:Z655/AK646-1</f>
        <v>-1.186194229739046E-2</v>
      </c>
      <c r="AK646">
        <f>AVERAGE(Z646:Z655)</f>
        <v>65.335000000000008</v>
      </c>
      <c r="AO646">
        <v>13</v>
      </c>
      <c r="AP646">
        <v>33</v>
      </c>
      <c r="AQ646">
        <v>3725.8</v>
      </c>
    </row>
    <row r="647" spans="1:43" x14ac:dyDescent="0.25">
      <c r="A647" s="45">
        <v>72</v>
      </c>
      <c r="B647" s="46" t="s">
        <v>21</v>
      </c>
      <c r="C647" s="46" t="s">
        <v>22</v>
      </c>
      <c r="D647" s="46" t="s">
        <v>23</v>
      </c>
      <c r="E647" s="46" t="s">
        <v>86</v>
      </c>
      <c r="F647" s="46" t="s">
        <v>25</v>
      </c>
      <c r="G647" s="46" t="b">
        <v>0</v>
      </c>
      <c r="H647" s="46" t="b">
        <v>0</v>
      </c>
      <c r="I647" s="46" t="b">
        <v>0</v>
      </c>
      <c r="J647" s="46" t="b">
        <v>0</v>
      </c>
      <c r="K647" s="46" t="b">
        <v>1</v>
      </c>
      <c r="L647" s="46">
        <v>150</v>
      </c>
      <c r="M647" s="46">
        <v>2</v>
      </c>
      <c r="N647" s="46">
        <v>0</v>
      </c>
      <c r="O647" s="46">
        <v>2</v>
      </c>
      <c r="P647" s="46">
        <v>0</v>
      </c>
      <c r="Q647" s="46">
        <v>100</v>
      </c>
      <c r="R647" s="46">
        <v>0</v>
      </c>
      <c r="S647" s="46">
        <v>1</v>
      </c>
      <c r="T647" s="46">
        <v>0</v>
      </c>
      <c r="U647" s="46" t="b">
        <v>0</v>
      </c>
      <c r="V647" s="46">
        <v>251</v>
      </c>
      <c r="W647" s="46">
        <v>2938.53</v>
      </c>
      <c r="X647" s="46">
        <v>3713.97</v>
      </c>
      <c r="Y647" s="46">
        <v>73.27</v>
      </c>
      <c r="Z647" s="46">
        <v>64.430000000000007</v>
      </c>
      <c r="AA647" s="46">
        <v>-20</v>
      </c>
      <c r="AB647" s="47">
        <v>13</v>
      </c>
      <c r="AD647" s="6">
        <v>9.8919253117195627E-3</v>
      </c>
      <c r="AF647" s="6">
        <v>7.3260917737354436E-3</v>
      </c>
      <c r="AH647" s="6">
        <v>-7.7193932827737122E-3</v>
      </c>
      <c r="AJ647" s="6">
        <v>-1.3851687456952644E-2</v>
      </c>
      <c r="AO647">
        <v>13</v>
      </c>
      <c r="AP647">
        <v>33</v>
      </c>
      <c r="AQ647">
        <v>3713.97</v>
      </c>
    </row>
    <row r="648" spans="1:43" x14ac:dyDescent="0.25">
      <c r="A648" s="45">
        <v>73</v>
      </c>
      <c r="B648" s="46" t="s">
        <v>21</v>
      </c>
      <c r="C648" s="46" t="s">
        <v>22</v>
      </c>
      <c r="D648" s="46" t="s">
        <v>23</v>
      </c>
      <c r="E648" s="46" t="s">
        <v>86</v>
      </c>
      <c r="F648" s="46" t="s">
        <v>25</v>
      </c>
      <c r="G648" s="46" t="b">
        <v>0</v>
      </c>
      <c r="H648" s="46" t="b">
        <v>0</v>
      </c>
      <c r="I648" s="46" t="b">
        <v>0</v>
      </c>
      <c r="J648" s="46" t="b">
        <v>0</v>
      </c>
      <c r="K648" s="46" t="b">
        <v>1</v>
      </c>
      <c r="L648" s="46">
        <v>150</v>
      </c>
      <c r="M648" s="46">
        <v>2</v>
      </c>
      <c r="N648" s="46">
        <v>0</v>
      </c>
      <c r="O648" s="46">
        <v>2</v>
      </c>
      <c r="P648" s="46">
        <v>0</v>
      </c>
      <c r="Q648" s="46">
        <v>100</v>
      </c>
      <c r="R648" s="46">
        <v>0</v>
      </c>
      <c r="S648" s="46">
        <v>1</v>
      </c>
      <c r="T648" s="46">
        <v>0</v>
      </c>
      <c r="U648" s="46" t="b">
        <v>0</v>
      </c>
      <c r="V648" s="46">
        <v>251</v>
      </c>
      <c r="W648" s="46">
        <v>2986.05</v>
      </c>
      <c r="X648" s="46">
        <v>3799.39</v>
      </c>
      <c r="Y648" s="46">
        <v>71.31</v>
      </c>
      <c r="Z648" s="46">
        <v>63.26</v>
      </c>
      <c r="AA648" s="46">
        <v>-20</v>
      </c>
      <c r="AB648" s="47">
        <v>13</v>
      </c>
      <c r="AD648" s="6">
        <v>2.6223242089432386E-2</v>
      </c>
      <c r="AF648" s="6">
        <v>3.0494236578166412E-2</v>
      </c>
      <c r="AH648" s="6">
        <v>-3.4263271939328321E-2</v>
      </c>
      <c r="AJ648" s="6">
        <v>-3.1759393893013077E-2</v>
      </c>
      <c r="AO648">
        <v>13</v>
      </c>
      <c r="AP648">
        <v>33</v>
      </c>
      <c r="AQ648">
        <v>3799.39</v>
      </c>
    </row>
    <row r="649" spans="1:43" x14ac:dyDescent="0.25">
      <c r="A649" s="45">
        <v>74</v>
      </c>
      <c r="B649" s="46" t="s">
        <v>21</v>
      </c>
      <c r="C649" s="46" t="s">
        <v>22</v>
      </c>
      <c r="D649" s="46" t="s">
        <v>23</v>
      </c>
      <c r="E649" s="46" t="s">
        <v>86</v>
      </c>
      <c r="F649" s="46" t="s">
        <v>25</v>
      </c>
      <c r="G649" s="46" t="b">
        <v>0</v>
      </c>
      <c r="H649" s="46" t="b">
        <v>0</v>
      </c>
      <c r="I649" s="46" t="b">
        <v>0</v>
      </c>
      <c r="J649" s="46" t="b">
        <v>0</v>
      </c>
      <c r="K649" s="46" t="b">
        <v>1</v>
      </c>
      <c r="L649" s="46">
        <v>150</v>
      </c>
      <c r="M649" s="46">
        <v>2</v>
      </c>
      <c r="N649" s="46">
        <v>0</v>
      </c>
      <c r="O649" s="46">
        <v>2</v>
      </c>
      <c r="P649" s="46">
        <v>0</v>
      </c>
      <c r="Q649" s="46">
        <v>100</v>
      </c>
      <c r="R649" s="46">
        <v>0</v>
      </c>
      <c r="S649" s="46">
        <v>1</v>
      </c>
      <c r="T649" s="46">
        <v>0</v>
      </c>
      <c r="U649" s="46" t="b">
        <v>0</v>
      </c>
      <c r="V649" s="46">
        <v>251</v>
      </c>
      <c r="W649" s="46">
        <v>2876.16</v>
      </c>
      <c r="X649" s="46">
        <v>3664.36</v>
      </c>
      <c r="Y649" s="46">
        <v>74.3</v>
      </c>
      <c r="Z649" s="46">
        <v>66.28</v>
      </c>
      <c r="AA649" s="46">
        <v>-20</v>
      </c>
      <c r="AB649" s="47">
        <v>13</v>
      </c>
      <c r="AD649" s="6">
        <v>-1.1542927959028892E-2</v>
      </c>
      <c r="AF649" s="6">
        <v>-6.1294416346914238E-3</v>
      </c>
      <c r="AH649" s="6">
        <v>6.2296858071504424E-3</v>
      </c>
      <c r="AJ649" s="6">
        <v>1.4463916736817906E-2</v>
      </c>
      <c r="AO649">
        <v>13</v>
      </c>
      <c r="AP649">
        <v>33</v>
      </c>
      <c r="AQ649">
        <v>3664.36</v>
      </c>
    </row>
    <row r="650" spans="1:43" x14ac:dyDescent="0.25">
      <c r="A650" s="45">
        <v>75</v>
      </c>
      <c r="B650" s="46" t="s">
        <v>21</v>
      </c>
      <c r="C650" s="46" t="s">
        <v>22</v>
      </c>
      <c r="D650" s="46" t="s">
        <v>23</v>
      </c>
      <c r="E650" s="46" t="s">
        <v>86</v>
      </c>
      <c r="F650" s="46" t="s">
        <v>25</v>
      </c>
      <c r="G650" s="46" t="b">
        <v>0</v>
      </c>
      <c r="H650" s="46" t="b">
        <v>0</v>
      </c>
      <c r="I650" s="46" t="b">
        <v>0</v>
      </c>
      <c r="J650" s="46" t="b">
        <v>0</v>
      </c>
      <c r="K650" s="46" t="b">
        <v>1</v>
      </c>
      <c r="L650" s="46">
        <v>150</v>
      </c>
      <c r="M650" s="46">
        <v>2</v>
      </c>
      <c r="N650" s="46">
        <v>0</v>
      </c>
      <c r="O650" s="46">
        <v>2</v>
      </c>
      <c r="P650" s="46">
        <v>0</v>
      </c>
      <c r="Q650" s="46">
        <v>100</v>
      </c>
      <c r="R650" s="46">
        <v>0</v>
      </c>
      <c r="S650" s="46">
        <v>1</v>
      </c>
      <c r="T650" s="46">
        <v>0</v>
      </c>
      <c r="U650" s="46" t="b">
        <v>0</v>
      </c>
      <c r="V650" s="46">
        <v>251</v>
      </c>
      <c r="W650" s="46">
        <v>2946.67</v>
      </c>
      <c r="X650" s="46">
        <v>3713.99</v>
      </c>
      <c r="Y650" s="46">
        <v>73.319999999999993</v>
      </c>
      <c r="Z650" s="46">
        <v>64.31</v>
      </c>
      <c r="AA650" s="46">
        <v>-20</v>
      </c>
      <c r="AB650" s="47">
        <v>13</v>
      </c>
      <c r="AD650" s="6">
        <v>1.2689419389383172E-2</v>
      </c>
      <c r="AF650" s="6">
        <v>7.3315162983911275E-3</v>
      </c>
      <c r="AH650" s="6">
        <v>-7.0422535211268622E-3</v>
      </c>
      <c r="AJ650" s="6">
        <v>-1.5688375296548651E-2</v>
      </c>
      <c r="AO650">
        <v>13</v>
      </c>
      <c r="AP650">
        <v>33</v>
      </c>
      <c r="AQ650">
        <v>3713.99</v>
      </c>
    </row>
    <row r="651" spans="1:43" x14ac:dyDescent="0.25">
      <c r="A651" s="45">
        <v>76</v>
      </c>
      <c r="B651" s="46" t="s">
        <v>21</v>
      </c>
      <c r="C651" s="46" t="s">
        <v>22</v>
      </c>
      <c r="D651" s="46" t="s">
        <v>23</v>
      </c>
      <c r="E651" s="46" t="s">
        <v>86</v>
      </c>
      <c r="F651" s="46" t="s">
        <v>25</v>
      </c>
      <c r="G651" s="46" t="b">
        <v>0</v>
      </c>
      <c r="H651" s="46" t="b">
        <v>0</v>
      </c>
      <c r="I651" s="46" t="b">
        <v>0</v>
      </c>
      <c r="J651" s="46" t="b">
        <v>0</v>
      </c>
      <c r="K651" s="46" t="b">
        <v>1</v>
      </c>
      <c r="L651" s="46">
        <v>150</v>
      </c>
      <c r="M651" s="46">
        <v>2</v>
      </c>
      <c r="N651" s="46">
        <v>0</v>
      </c>
      <c r="O651" s="46">
        <v>2</v>
      </c>
      <c r="P651" s="46">
        <v>0</v>
      </c>
      <c r="Q651" s="46">
        <v>100</v>
      </c>
      <c r="R651" s="46">
        <v>0</v>
      </c>
      <c r="S651" s="46">
        <v>1</v>
      </c>
      <c r="T651" s="46">
        <v>0</v>
      </c>
      <c r="U651" s="46" t="b">
        <v>0</v>
      </c>
      <c r="V651" s="46">
        <v>251</v>
      </c>
      <c r="W651" s="46">
        <v>2948.32</v>
      </c>
      <c r="X651" s="46">
        <v>3727.14</v>
      </c>
      <c r="Y651" s="46">
        <v>72.8</v>
      </c>
      <c r="Z651" s="46">
        <v>64.42</v>
      </c>
      <c r="AA651" s="46">
        <v>-20</v>
      </c>
      <c r="AB651" s="47">
        <v>13</v>
      </c>
      <c r="AD651" s="6">
        <v>1.3256478999720489E-2</v>
      </c>
      <c r="AF651" s="6">
        <v>1.0898141259503946E-2</v>
      </c>
      <c r="AH651" s="6">
        <v>-1.4084507042253613E-2</v>
      </c>
      <c r="AJ651" s="6">
        <v>-1.4004744776919043E-2</v>
      </c>
      <c r="AO651">
        <v>13</v>
      </c>
      <c r="AP651">
        <v>33</v>
      </c>
      <c r="AQ651">
        <v>3727.14</v>
      </c>
    </row>
    <row r="652" spans="1:43" x14ac:dyDescent="0.25">
      <c r="A652" s="45">
        <v>77</v>
      </c>
      <c r="B652" s="46" t="s">
        <v>21</v>
      </c>
      <c r="C652" s="46" t="s">
        <v>22</v>
      </c>
      <c r="D652" s="46" t="s">
        <v>23</v>
      </c>
      <c r="E652" s="46" t="s">
        <v>86</v>
      </c>
      <c r="F652" s="46" t="s">
        <v>25</v>
      </c>
      <c r="G652" s="46" t="b">
        <v>0</v>
      </c>
      <c r="H652" s="46" t="b">
        <v>0</v>
      </c>
      <c r="I652" s="46" t="b">
        <v>0</v>
      </c>
      <c r="J652" s="46" t="b">
        <v>0</v>
      </c>
      <c r="K652" s="46" t="b">
        <v>1</v>
      </c>
      <c r="L652" s="46">
        <v>150</v>
      </c>
      <c r="M652" s="46">
        <v>2</v>
      </c>
      <c r="N652" s="46">
        <v>0</v>
      </c>
      <c r="O652" s="46">
        <v>2</v>
      </c>
      <c r="P652" s="46">
        <v>0</v>
      </c>
      <c r="Q652" s="46">
        <v>100</v>
      </c>
      <c r="R652" s="46">
        <v>0</v>
      </c>
      <c r="S652" s="46">
        <v>1</v>
      </c>
      <c r="T652" s="46">
        <v>0</v>
      </c>
      <c r="U652" s="46" t="b">
        <v>0</v>
      </c>
      <c r="V652" s="46">
        <v>274</v>
      </c>
      <c r="W652" s="46">
        <v>2859.07</v>
      </c>
      <c r="X652" s="46">
        <v>3564.57</v>
      </c>
      <c r="Y652" s="46">
        <v>76.760000000000005</v>
      </c>
      <c r="Z652" s="46">
        <v>66.64</v>
      </c>
      <c r="AA652" s="46">
        <v>-20</v>
      </c>
      <c r="AB652" s="47">
        <v>13</v>
      </c>
      <c r="AD652" s="6">
        <v>-1.7416290832158343E-2</v>
      </c>
      <c r="AF652" s="6">
        <v>-3.3195107404232038E-2</v>
      </c>
      <c r="AH652" s="6">
        <v>3.9544962080173329E-2</v>
      </c>
      <c r="AJ652" s="6">
        <v>1.9973980255605595E-2</v>
      </c>
      <c r="AO652">
        <v>13</v>
      </c>
      <c r="AP652">
        <v>33</v>
      </c>
      <c r="AQ652">
        <v>3564.57</v>
      </c>
    </row>
    <row r="653" spans="1:43" x14ac:dyDescent="0.25">
      <c r="A653" s="45">
        <v>78</v>
      </c>
      <c r="B653" s="46" t="s">
        <v>21</v>
      </c>
      <c r="C653" s="46" t="s">
        <v>22</v>
      </c>
      <c r="D653" s="46" t="s">
        <v>23</v>
      </c>
      <c r="E653" s="46" t="s">
        <v>86</v>
      </c>
      <c r="F653" s="46" t="s">
        <v>25</v>
      </c>
      <c r="G653" s="46" t="b">
        <v>0</v>
      </c>
      <c r="H653" s="46" t="b">
        <v>0</v>
      </c>
      <c r="I653" s="46" t="b">
        <v>0</v>
      </c>
      <c r="J653" s="46" t="b">
        <v>0</v>
      </c>
      <c r="K653" s="46" t="b">
        <v>1</v>
      </c>
      <c r="L653" s="46">
        <v>150</v>
      </c>
      <c r="M653" s="46">
        <v>2</v>
      </c>
      <c r="N653" s="46">
        <v>0</v>
      </c>
      <c r="O653" s="46">
        <v>2</v>
      </c>
      <c r="P653" s="46">
        <v>0</v>
      </c>
      <c r="Q653" s="46">
        <v>100</v>
      </c>
      <c r="R653" s="46">
        <v>0</v>
      </c>
      <c r="S653" s="46">
        <v>1</v>
      </c>
      <c r="T653" s="46">
        <v>0</v>
      </c>
      <c r="U653" s="46" t="b">
        <v>0</v>
      </c>
      <c r="V653" s="46">
        <v>251</v>
      </c>
      <c r="W653" s="46">
        <v>2836.84</v>
      </c>
      <c r="X653" s="46">
        <v>3546.5</v>
      </c>
      <c r="Y653" s="46">
        <v>77.180000000000007</v>
      </c>
      <c r="Z653" s="46">
        <v>67.069999999999993</v>
      </c>
      <c r="AA653" s="46">
        <v>-20</v>
      </c>
      <c r="AB653" s="47">
        <v>13</v>
      </c>
      <c r="AD653" s="6">
        <v>-2.505613030961118E-2</v>
      </c>
      <c r="AF653" s="6">
        <v>-3.8096165430643647E-2</v>
      </c>
      <c r="AH653" s="6">
        <v>4.5232936078006603E-2</v>
      </c>
      <c r="AJ653" s="6">
        <v>2.655544501415763E-2</v>
      </c>
      <c r="AO653">
        <v>13</v>
      </c>
      <c r="AP653">
        <v>33</v>
      </c>
      <c r="AQ653">
        <v>3546.5</v>
      </c>
    </row>
    <row r="654" spans="1:43" x14ac:dyDescent="0.25">
      <c r="A654" s="45">
        <v>79</v>
      </c>
      <c r="B654" s="46" t="s">
        <v>21</v>
      </c>
      <c r="C654" s="46" t="s">
        <v>22</v>
      </c>
      <c r="D654" s="46" t="s">
        <v>23</v>
      </c>
      <c r="E654" s="46" t="s">
        <v>86</v>
      </c>
      <c r="F654" s="46" t="s">
        <v>25</v>
      </c>
      <c r="G654" s="46" t="b">
        <v>0</v>
      </c>
      <c r="H654" s="46" t="b">
        <v>0</v>
      </c>
      <c r="I654" s="46" t="b">
        <v>0</v>
      </c>
      <c r="J654" s="46" t="b">
        <v>0</v>
      </c>
      <c r="K654" s="46" t="b">
        <v>1</v>
      </c>
      <c r="L654" s="46">
        <v>150</v>
      </c>
      <c r="M654" s="46">
        <v>2</v>
      </c>
      <c r="N654" s="46">
        <v>0</v>
      </c>
      <c r="O654" s="46">
        <v>2</v>
      </c>
      <c r="P654" s="46">
        <v>0</v>
      </c>
      <c r="Q654" s="46">
        <v>100</v>
      </c>
      <c r="R654" s="46">
        <v>0</v>
      </c>
      <c r="S654" s="46">
        <v>1</v>
      </c>
      <c r="T654" s="46">
        <v>0</v>
      </c>
      <c r="U654" s="46" t="b">
        <v>0</v>
      </c>
      <c r="V654" s="46">
        <v>251</v>
      </c>
      <c r="W654" s="46">
        <v>2914.84</v>
      </c>
      <c r="X654" s="46">
        <v>3726.58</v>
      </c>
      <c r="Y654" s="46">
        <v>72.91</v>
      </c>
      <c r="Z654" s="46">
        <v>65.16</v>
      </c>
      <c r="AA654" s="46">
        <v>-20</v>
      </c>
      <c r="AB654" s="47">
        <v>13</v>
      </c>
      <c r="AD654" s="6">
        <v>1.7503239972409546E-3</v>
      </c>
      <c r="AF654" s="6">
        <v>1.0746254569144797E-2</v>
      </c>
      <c r="AH654" s="6">
        <v>-1.2594799566630677E-2</v>
      </c>
      <c r="AJ654" s="6">
        <v>-2.6785030994108672E-3</v>
      </c>
      <c r="AO654">
        <v>13</v>
      </c>
      <c r="AP654">
        <v>33</v>
      </c>
      <c r="AQ654">
        <v>3726.58</v>
      </c>
    </row>
    <row r="655" spans="1:43" x14ac:dyDescent="0.25">
      <c r="A655" s="45">
        <v>80</v>
      </c>
      <c r="B655" s="46" t="s">
        <v>21</v>
      </c>
      <c r="C655" s="46" t="s">
        <v>22</v>
      </c>
      <c r="D655" s="46" t="s">
        <v>23</v>
      </c>
      <c r="E655" s="46" t="s">
        <v>86</v>
      </c>
      <c r="F655" s="46" t="s">
        <v>25</v>
      </c>
      <c r="G655" s="46" t="b">
        <v>0</v>
      </c>
      <c r="H655" s="46" t="b">
        <v>0</v>
      </c>
      <c r="I655" s="46" t="b">
        <v>0</v>
      </c>
      <c r="J655" s="46" t="b">
        <v>0</v>
      </c>
      <c r="K655" s="46" t="b">
        <v>1</v>
      </c>
      <c r="L655" s="46">
        <v>150</v>
      </c>
      <c r="M655" s="46">
        <v>2</v>
      </c>
      <c r="N655" s="46">
        <v>0</v>
      </c>
      <c r="O655" s="46">
        <v>2</v>
      </c>
      <c r="P655" s="46">
        <v>0</v>
      </c>
      <c r="Q655" s="46">
        <v>100</v>
      </c>
      <c r="R655" s="46">
        <v>0</v>
      </c>
      <c r="S655" s="46">
        <v>1</v>
      </c>
      <c r="T655" s="46">
        <v>0</v>
      </c>
      <c r="U655" s="46" t="b">
        <v>0</v>
      </c>
      <c r="V655" s="46">
        <v>251</v>
      </c>
      <c r="W655" s="46">
        <v>2848.43</v>
      </c>
      <c r="X655" s="46">
        <v>3687.29</v>
      </c>
      <c r="Y655" s="46">
        <v>73.58</v>
      </c>
      <c r="Z655" s="46">
        <v>67.22</v>
      </c>
      <c r="AA655" s="46">
        <v>-20</v>
      </c>
      <c r="AB655" s="47">
        <v>13</v>
      </c>
      <c r="AD655" s="6">
        <v>-2.1072966137605897E-2</v>
      </c>
      <c r="AF655" s="6">
        <v>8.9775883051590455E-5</v>
      </c>
      <c r="AH655" s="6">
        <v>-3.5211267605634866E-3</v>
      </c>
      <c r="AJ655" s="6">
        <v>2.8851304813652501E-2</v>
      </c>
      <c r="AO655">
        <v>13</v>
      </c>
      <c r="AP655">
        <v>33</v>
      </c>
      <c r="AQ655">
        <v>3687.29</v>
      </c>
    </row>
    <row r="656" spans="1:43" x14ac:dyDescent="0.25">
      <c r="A656" s="42">
        <v>81</v>
      </c>
      <c r="B656" s="43" t="s">
        <v>21</v>
      </c>
      <c r="C656" s="43" t="s">
        <v>22</v>
      </c>
      <c r="D656" s="43" t="s">
        <v>23</v>
      </c>
      <c r="E656" s="43" t="s">
        <v>87</v>
      </c>
      <c r="F656" s="43" t="s">
        <v>25</v>
      </c>
      <c r="G656" s="43" t="b">
        <v>0</v>
      </c>
      <c r="H656" s="43" t="b">
        <v>0</v>
      </c>
      <c r="I656" s="43" t="b">
        <v>0</v>
      </c>
      <c r="J656" s="43" t="b">
        <v>0</v>
      </c>
      <c r="K656" s="43" t="b">
        <v>1</v>
      </c>
      <c r="L656" s="43">
        <v>150</v>
      </c>
      <c r="M656" s="43">
        <v>2</v>
      </c>
      <c r="N656" s="43">
        <v>0</v>
      </c>
      <c r="O656" s="43">
        <v>2</v>
      </c>
      <c r="P656" s="43">
        <v>0</v>
      </c>
      <c r="Q656" s="43">
        <v>100</v>
      </c>
      <c r="R656" s="43">
        <v>0</v>
      </c>
      <c r="S656" s="43">
        <v>1</v>
      </c>
      <c r="T656" s="43">
        <v>0</v>
      </c>
      <c r="U656" s="43" t="b">
        <v>0</v>
      </c>
      <c r="V656" s="43">
        <v>251</v>
      </c>
      <c r="W656" s="43">
        <v>2820.14</v>
      </c>
      <c r="X656" s="43">
        <v>3704.76</v>
      </c>
      <c r="Y656" s="43">
        <v>75.569999999999993</v>
      </c>
      <c r="Z656" s="43">
        <v>65.63</v>
      </c>
      <c r="AA656" s="43">
        <v>-20</v>
      </c>
      <c r="AB656" s="44">
        <v>12</v>
      </c>
      <c r="AD656" s="6" cm="1">
        <f t="array" ref="AD656:AD665">W656:W665/AE656-1</f>
        <v>-6.2693538816293026E-3</v>
      </c>
      <c r="AE656">
        <f>AVERAGE(W656:W665)</f>
        <v>2837.9319999999998</v>
      </c>
      <c r="AF656" s="6">
        <f t="array" ref="AF656:AF665">X656:X665/AG656-1</f>
        <v>-1.2024091318389996E-3</v>
      </c>
      <c r="AG656">
        <f t="shared" ref="AG656" si="28">AVERAGE(X656:X665)</f>
        <v>3709.2200000000003</v>
      </c>
      <c r="AH656" s="6">
        <f t="array" ref="AH656:AH665">Y656:Y665/AI656-1</f>
        <v>2.9995752813762877E-3</v>
      </c>
      <c r="AI656">
        <f>AVERAGE(Y656:Y665)</f>
        <v>75.34399999999998</v>
      </c>
      <c r="AJ656" s="6">
        <f t="array" ref="AJ656:AJ665">Z656:Z665/AK656-1</f>
        <v>5.9933475375157919E-3</v>
      </c>
      <c r="AK656">
        <f>AVERAGE(Z656:Z665)</f>
        <v>65.239000000000004</v>
      </c>
      <c r="AO656">
        <v>12</v>
      </c>
      <c r="AP656">
        <v>32</v>
      </c>
      <c r="AQ656">
        <v>3704.76</v>
      </c>
    </row>
    <row r="657" spans="1:43" x14ac:dyDescent="0.25">
      <c r="A657" s="42">
        <v>82</v>
      </c>
      <c r="B657" s="43" t="s">
        <v>21</v>
      </c>
      <c r="C657" s="43" t="s">
        <v>22</v>
      </c>
      <c r="D657" s="43" t="s">
        <v>23</v>
      </c>
      <c r="E657" s="43" t="s">
        <v>87</v>
      </c>
      <c r="F657" s="43" t="s">
        <v>25</v>
      </c>
      <c r="G657" s="43" t="b">
        <v>0</v>
      </c>
      <c r="H657" s="43" t="b">
        <v>0</v>
      </c>
      <c r="I657" s="43" t="b">
        <v>0</v>
      </c>
      <c r="J657" s="43" t="b">
        <v>0</v>
      </c>
      <c r="K657" s="43" t="b">
        <v>1</v>
      </c>
      <c r="L657" s="43">
        <v>150</v>
      </c>
      <c r="M657" s="43">
        <v>2</v>
      </c>
      <c r="N657" s="43">
        <v>0</v>
      </c>
      <c r="O657" s="43">
        <v>2</v>
      </c>
      <c r="P657" s="43">
        <v>0</v>
      </c>
      <c r="Q657" s="43">
        <v>100</v>
      </c>
      <c r="R657" s="43">
        <v>0</v>
      </c>
      <c r="S657" s="43">
        <v>1</v>
      </c>
      <c r="T657" s="43">
        <v>0</v>
      </c>
      <c r="U657" s="43" t="b">
        <v>0</v>
      </c>
      <c r="V657" s="43">
        <v>272</v>
      </c>
      <c r="W657" s="43">
        <v>2849.14</v>
      </c>
      <c r="X657" s="43">
        <v>3701.16</v>
      </c>
      <c r="Y657" s="43">
        <v>75.75</v>
      </c>
      <c r="Z657" s="43">
        <v>64.69</v>
      </c>
      <c r="AA657" s="43">
        <v>-20</v>
      </c>
      <c r="AB657" s="44">
        <v>12</v>
      </c>
      <c r="AD657" s="6">
        <v>3.949354670936378E-3</v>
      </c>
      <c r="AF657" s="6">
        <v>-2.1729635880320952E-3</v>
      </c>
      <c r="AH657" s="6">
        <v>5.3886175408794923E-3</v>
      </c>
      <c r="AJ657" s="6">
        <v>-8.4152117598370602E-3</v>
      </c>
      <c r="AO657">
        <v>12</v>
      </c>
      <c r="AP657">
        <v>32</v>
      </c>
      <c r="AQ657">
        <v>3701.16</v>
      </c>
    </row>
    <row r="658" spans="1:43" x14ac:dyDescent="0.25">
      <c r="A658" s="42">
        <v>83</v>
      </c>
      <c r="B658" s="43" t="s">
        <v>21</v>
      </c>
      <c r="C658" s="43" t="s">
        <v>22</v>
      </c>
      <c r="D658" s="43" t="s">
        <v>23</v>
      </c>
      <c r="E658" s="43" t="s">
        <v>87</v>
      </c>
      <c r="F658" s="43" t="s">
        <v>25</v>
      </c>
      <c r="G658" s="43" t="b">
        <v>0</v>
      </c>
      <c r="H658" s="43" t="b">
        <v>0</v>
      </c>
      <c r="I658" s="43" t="b">
        <v>0</v>
      </c>
      <c r="J658" s="43" t="b">
        <v>0</v>
      </c>
      <c r="K658" s="43" t="b">
        <v>1</v>
      </c>
      <c r="L658" s="43">
        <v>150</v>
      </c>
      <c r="M658" s="43">
        <v>2</v>
      </c>
      <c r="N658" s="43">
        <v>0</v>
      </c>
      <c r="O658" s="43">
        <v>2</v>
      </c>
      <c r="P658" s="43">
        <v>0</v>
      </c>
      <c r="Q658" s="43">
        <v>100</v>
      </c>
      <c r="R658" s="43">
        <v>0</v>
      </c>
      <c r="S658" s="43">
        <v>1</v>
      </c>
      <c r="T658" s="43">
        <v>0</v>
      </c>
      <c r="U658" s="43" t="b">
        <v>0</v>
      </c>
      <c r="V658" s="43">
        <v>251</v>
      </c>
      <c r="W658" s="43">
        <v>2886.31</v>
      </c>
      <c r="X658" s="43">
        <v>3784.55</v>
      </c>
      <c r="Y658" s="43">
        <v>73.55</v>
      </c>
      <c r="Z658" s="43">
        <v>64.010000000000005</v>
      </c>
      <c r="AA658" s="43">
        <v>-20</v>
      </c>
      <c r="AB658" s="44">
        <v>12</v>
      </c>
      <c r="AD658" s="6">
        <v>1.7046920081242423E-2</v>
      </c>
      <c r="AF658" s="6">
        <v>2.0308851995837429E-2</v>
      </c>
      <c r="AH658" s="6">
        <v>-2.3810787853047133E-2</v>
      </c>
      <c r="AJ658" s="6">
        <v>-1.8838424868560244E-2</v>
      </c>
      <c r="AO658">
        <v>12</v>
      </c>
      <c r="AP658">
        <v>32</v>
      </c>
      <c r="AQ658">
        <v>3784.55</v>
      </c>
    </row>
    <row r="659" spans="1:43" x14ac:dyDescent="0.25">
      <c r="A659" s="42">
        <v>84</v>
      </c>
      <c r="B659" s="43" t="s">
        <v>21</v>
      </c>
      <c r="C659" s="43" t="s">
        <v>22</v>
      </c>
      <c r="D659" s="43" t="s">
        <v>23</v>
      </c>
      <c r="E659" s="43" t="s">
        <v>87</v>
      </c>
      <c r="F659" s="43" t="s">
        <v>25</v>
      </c>
      <c r="G659" s="43" t="b">
        <v>0</v>
      </c>
      <c r="H659" s="43" t="b">
        <v>0</v>
      </c>
      <c r="I659" s="43" t="b">
        <v>0</v>
      </c>
      <c r="J659" s="43" t="b">
        <v>0</v>
      </c>
      <c r="K659" s="43" t="b">
        <v>1</v>
      </c>
      <c r="L659" s="43">
        <v>150</v>
      </c>
      <c r="M659" s="43">
        <v>2</v>
      </c>
      <c r="N659" s="43">
        <v>0</v>
      </c>
      <c r="O659" s="43">
        <v>2</v>
      </c>
      <c r="P659" s="43">
        <v>0</v>
      </c>
      <c r="Q659" s="43">
        <v>100</v>
      </c>
      <c r="R659" s="43">
        <v>0</v>
      </c>
      <c r="S659" s="43">
        <v>1</v>
      </c>
      <c r="T659" s="43">
        <v>0</v>
      </c>
      <c r="U659" s="43" t="b">
        <v>0</v>
      </c>
      <c r="V659" s="43">
        <v>271</v>
      </c>
      <c r="W659" s="43">
        <v>2808.74</v>
      </c>
      <c r="X659" s="43">
        <v>3672.24</v>
      </c>
      <c r="Y659" s="43">
        <v>76.14</v>
      </c>
      <c r="Z659" s="43">
        <v>66.12</v>
      </c>
      <c r="AA659" s="43">
        <v>-20</v>
      </c>
      <c r="AB659" s="44">
        <v>12</v>
      </c>
      <c r="AD659" s="6">
        <v>-1.0286363450568992E-2</v>
      </c>
      <c r="AF659" s="6">
        <v>-9.9697510527820832E-3</v>
      </c>
      <c r="AH659" s="6">
        <v>1.0564875769802695E-2</v>
      </c>
      <c r="AJ659" s="6">
        <v>1.3504192277625338E-2</v>
      </c>
      <c r="AO659">
        <v>12</v>
      </c>
      <c r="AP659">
        <v>32</v>
      </c>
      <c r="AQ659">
        <v>3672.24</v>
      </c>
    </row>
    <row r="660" spans="1:43" x14ac:dyDescent="0.25">
      <c r="A660" s="42">
        <v>85</v>
      </c>
      <c r="B660" s="43" t="s">
        <v>21</v>
      </c>
      <c r="C660" s="43" t="s">
        <v>22</v>
      </c>
      <c r="D660" s="43" t="s">
        <v>23</v>
      </c>
      <c r="E660" s="43" t="s">
        <v>87</v>
      </c>
      <c r="F660" s="43" t="s">
        <v>25</v>
      </c>
      <c r="G660" s="43" t="b">
        <v>0</v>
      </c>
      <c r="H660" s="43" t="b">
        <v>0</v>
      </c>
      <c r="I660" s="43" t="b">
        <v>0</v>
      </c>
      <c r="J660" s="43" t="b">
        <v>0</v>
      </c>
      <c r="K660" s="43" t="b">
        <v>1</v>
      </c>
      <c r="L660" s="43">
        <v>150</v>
      </c>
      <c r="M660" s="43">
        <v>2</v>
      </c>
      <c r="N660" s="43">
        <v>0</v>
      </c>
      <c r="O660" s="43">
        <v>2</v>
      </c>
      <c r="P660" s="43">
        <v>0</v>
      </c>
      <c r="Q660" s="43">
        <v>100</v>
      </c>
      <c r="R660" s="43">
        <v>0</v>
      </c>
      <c r="S660" s="43">
        <v>1</v>
      </c>
      <c r="T660" s="43">
        <v>0</v>
      </c>
      <c r="U660" s="43" t="b">
        <v>0</v>
      </c>
      <c r="V660" s="43">
        <v>251</v>
      </c>
      <c r="W660" s="43">
        <v>2851.38</v>
      </c>
      <c r="X660" s="43">
        <v>3705.86</v>
      </c>
      <c r="Y660" s="43">
        <v>75.3</v>
      </c>
      <c r="Z660" s="43">
        <v>65</v>
      </c>
      <c r="AA660" s="43">
        <v>-20</v>
      </c>
      <c r="AB660" s="44">
        <v>12</v>
      </c>
      <c r="AD660" s="6">
        <v>4.7386618143070436E-3</v>
      </c>
      <c r="AF660" s="6">
        <v>-9.0585082578009679E-4</v>
      </c>
      <c r="AH660" s="6">
        <v>-5.8398810787829714E-4</v>
      </c>
      <c r="AJ660" s="6">
        <v>-3.6634528426249258E-3</v>
      </c>
      <c r="AO660">
        <v>12</v>
      </c>
      <c r="AP660">
        <v>32</v>
      </c>
      <c r="AQ660">
        <v>3705.86</v>
      </c>
    </row>
    <row r="661" spans="1:43" x14ac:dyDescent="0.25">
      <c r="A661" s="42">
        <v>86</v>
      </c>
      <c r="B661" s="43" t="s">
        <v>21</v>
      </c>
      <c r="C661" s="43" t="s">
        <v>22</v>
      </c>
      <c r="D661" s="43" t="s">
        <v>23</v>
      </c>
      <c r="E661" s="43" t="s">
        <v>87</v>
      </c>
      <c r="F661" s="43" t="s">
        <v>25</v>
      </c>
      <c r="G661" s="43" t="b">
        <v>0</v>
      </c>
      <c r="H661" s="43" t="b">
        <v>0</v>
      </c>
      <c r="I661" s="43" t="b">
        <v>0</v>
      </c>
      <c r="J661" s="43" t="b">
        <v>0</v>
      </c>
      <c r="K661" s="43" t="b">
        <v>1</v>
      </c>
      <c r="L661" s="43">
        <v>150</v>
      </c>
      <c r="M661" s="43">
        <v>2</v>
      </c>
      <c r="N661" s="43">
        <v>0</v>
      </c>
      <c r="O661" s="43">
        <v>2</v>
      </c>
      <c r="P661" s="43">
        <v>0</v>
      </c>
      <c r="Q661" s="43">
        <v>100</v>
      </c>
      <c r="R661" s="43">
        <v>0</v>
      </c>
      <c r="S661" s="43">
        <v>1</v>
      </c>
      <c r="T661" s="43">
        <v>0</v>
      </c>
      <c r="U661" s="43" t="b">
        <v>0</v>
      </c>
      <c r="V661" s="43">
        <v>251</v>
      </c>
      <c r="W661" s="43">
        <v>2873.86</v>
      </c>
      <c r="X661" s="43">
        <v>3791.58</v>
      </c>
      <c r="Y661" s="43">
        <v>73.31</v>
      </c>
      <c r="Z661" s="43">
        <v>64.430000000000007</v>
      </c>
      <c r="AA661" s="43">
        <v>-20</v>
      </c>
      <c r="AB661" s="44">
        <v>12</v>
      </c>
      <c r="AD661" s="6">
        <v>1.2659922788847755E-2</v>
      </c>
      <c r="AF661" s="6">
        <v>2.2204129170014131E-2</v>
      </c>
      <c r="AH661" s="6">
        <v>-2.699617753238448E-2</v>
      </c>
      <c r="AJ661" s="6">
        <v>-1.2400557948466395E-2</v>
      </c>
      <c r="AO661">
        <v>12</v>
      </c>
      <c r="AP661">
        <v>32</v>
      </c>
      <c r="AQ661">
        <v>3791.58</v>
      </c>
    </row>
    <row r="662" spans="1:43" x14ac:dyDescent="0.25">
      <c r="A662" s="42">
        <v>87</v>
      </c>
      <c r="B662" s="43" t="s">
        <v>21</v>
      </c>
      <c r="C662" s="43" t="s">
        <v>22</v>
      </c>
      <c r="D662" s="43" t="s">
        <v>23</v>
      </c>
      <c r="E662" s="43" t="s">
        <v>87</v>
      </c>
      <c r="F662" s="43" t="s">
        <v>25</v>
      </c>
      <c r="G662" s="43" t="b">
        <v>0</v>
      </c>
      <c r="H662" s="43" t="b">
        <v>0</v>
      </c>
      <c r="I662" s="43" t="b">
        <v>0</v>
      </c>
      <c r="J662" s="43" t="b">
        <v>0</v>
      </c>
      <c r="K662" s="43" t="b">
        <v>1</v>
      </c>
      <c r="L662" s="43">
        <v>150</v>
      </c>
      <c r="M662" s="43">
        <v>2</v>
      </c>
      <c r="N662" s="43">
        <v>0</v>
      </c>
      <c r="O662" s="43">
        <v>2</v>
      </c>
      <c r="P662" s="43">
        <v>0</v>
      </c>
      <c r="Q662" s="43">
        <v>100</v>
      </c>
      <c r="R662" s="43">
        <v>0</v>
      </c>
      <c r="S662" s="43">
        <v>1</v>
      </c>
      <c r="T662" s="43">
        <v>0</v>
      </c>
      <c r="U662" s="43" t="b">
        <v>0</v>
      </c>
      <c r="V662" s="43">
        <v>251</v>
      </c>
      <c r="W662" s="43">
        <v>2807.7</v>
      </c>
      <c r="X662" s="43">
        <v>3723.26</v>
      </c>
      <c r="Y662" s="43">
        <v>75.010000000000005</v>
      </c>
      <c r="Z662" s="43">
        <v>66.03</v>
      </c>
      <c r="AA662" s="43">
        <v>-20</v>
      </c>
      <c r="AB662" s="44">
        <v>12</v>
      </c>
      <c r="AD662" s="6">
        <v>-1.0652827481419602E-2</v>
      </c>
      <c r="AF662" s="6">
        <v>3.7851623791524958E-3</v>
      </c>
      <c r="AH662" s="6">
        <v>-4.4330006370776331E-3</v>
      </c>
      <c r="AJ662" s="6">
        <v>1.2124649366176632E-2</v>
      </c>
      <c r="AO662">
        <v>12</v>
      </c>
      <c r="AP662">
        <v>32</v>
      </c>
      <c r="AQ662">
        <v>3723.26</v>
      </c>
    </row>
    <row r="663" spans="1:43" x14ac:dyDescent="0.25">
      <c r="A663" s="42">
        <v>88</v>
      </c>
      <c r="B663" s="43" t="s">
        <v>21</v>
      </c>
      <c r="C663" s="43" t="s">
        <v>22</v>
      </c>
      <c r="D663" s="43" t="s">
        <v>23</v>
      </c>
      <c r="E663" s="43" t="s">
        <v>87</v>
      </c>
      <c r="F663" s="43" t="s">
        <v>25</v>
      </c>
      <c r="G663" s="43" t="b">
        <v>0</v>
      </c>
      <c r="H663" s="43" t="b">
        <v>0</v>
      </c>
      <c r="I663" s="43" t="b">
        <v>0</v>
      </c>
      <c r="J663" s="43" t="b">
        <v>0</v>
      </c>
      <c r="K663" s="43" t="b">
        <v>1</v>
      </c>
      <c r="L663" s="43">
        <v>150</v>
      </c>
      <c r="M663" s="43">
        <v>2</v>
      </c>
      <c r="N663" s="43">
        <v>0</v>
      </c>
      <c r="O663" s="43">
        <v>2</v>
      </c>
      <c r="P663" s="43">
        <v>0</v>
      </c>
      <c r="Q663" s="43">
        <v>100</v>
      </c>
      <c r="R663" s="43">
        <v>0</v>
      </c>
      <c r="S663" s="43">
        <v>1</v>
      </c>
      <c r="T663" s="43">
        <v>0</v>
      </c>
      <c r="U663" s="43" t="b">
        <v>0</v>
      </c>
      <c r="V663" s="43">
        <v>251</v>
      </c>
      <c r="W663" s="43">
        <v>2837.87</v>
      </c>
      <c r="X663" s="43">
        <v>3646.03</v>
      </c>
      <c r="Y663" s="43">
        <v>76.930000000000007</v>
      </c>
      <c r="Z663" s="43">
        <v>65.09</v>
      </c>
      <c r="AA663" s="43">
        <v>-20</v>
      </c>
      <c r="AB663" s="44">
        <v>12</v>
      </c>
      <c r="AD663" s="6">
        <v>-2.1846894146859697E-5</v>
      </c>
      <c r="AF663" s="6">
        <v>-1.7035926690786796E-2</v>
      </c>
      <c r="AH663" s="6">
        <v>2.1050116797622032E-2</v>
      </c>
      <c r="AJ663" s="6">
        <v>-2.2839099311761091E-3</v>
      </c>
      <c r="AO663">
        <v>12</v>
      </c>
      <c r="AP663">
        <v>32</v>
      </c>
      <c r="AQ663">
        <v>3646.03</v>
      </c>
    </row>
    <row r="664" spans="1:43" x14ac:dyDescent="0.25">
      <c r="A664" s="42">
        <v>89</v>
      </c>
      <c r="B664" s="43" t="s">
        <v>21</v>
      </c>
      <c r="C664" s="43" t="s">
        <v>22</v>
      </c>
      <c r="D664" s="43" t="s">
        <v>23</v>
      </c>
      <c r="E664" s="43" t="s">
        <v>87</v>
      </c>
      <c r="F664" s="43" t="s">
        <v>25</v>
      </c>
      <c r="G664" s="43" t="b">
        <v>0</v>
      </c>
      <c r="H664" s="43" t="b">
        <v>0</v>
      </c>
      <c r="I664" s="43" t="b">
        <v>0</v>
      </c>
      <c r="J664" s="43" t="b">
        <v>0</v>
      </c>
      <c r="K664" s="43" t="b">
        <v>1</v>
      </c>
      <c r="L664" s="43">
        <v>150</v>
      </c>
      <c r="M664" s="43">
        <v>2</v>
      </c>
      <c r="N664" s="43">
        <v>0</v>
      </c>
      <c r="O664" s="43">
        <v>2</v>
      </c>
      <c r="P664" s="43">
        <v>0</v>
      </c>
      <c r="Q664" s="43">
        <v>100</v>
      </c>
      <c r="R664" s="43">
        <v>0</v>
      </c>
      <c r="S664" s="43">
        <v>1</v>
      </c>
      <c r="T664" s="43">
        <v>0</v>
      </c>
      <c r="U664" s="43" t="b">
        <v>0</v>
      </c>
      <c r="V664" s="43">
        <v>251</v>
      </c>
      <c r="W664" s="43">
        <v>2832.68</v>
      </c>
      <c r="X664" s="43">
        <v>3684.28</v>
      </c>
      <c r="Y664" s="43">
        <v>75.819999999999993</v>
      </c>
      <c r="Z664" s="43">
        <v>65.44</v>
      </c>
      <c r="AA664" s="43">
        <v>-20</v>
      </c>
      <c r="AB664" s="44">
        <v>12</v>
      </c>
      <c r="AD664" s="6">
        <v>-1.8506433557956559E-3</v>
      </c>
      <c r="AF664" s="6">
        <v>-6.7237855937366531E-3</v>
      </c>
      <c r="AH664" s="6">
        <v>6.3176895306860104E-3</v>
      </c>
      <c r="AJ664" s="6">
        <v>3.0809791689019317E-3</v>
      </c>
      <c r="AO664">
        <v>12</v>
      </c>
      <c r="AP664">
        <v>32</v>
      </c>
      <c r="AQ664">
        <v>3684.28</v>
      </c>
    </row>
    <row r="665" spans="1:43" x14ac:dyDescent="0.25">
      <c r="A665" s="42">
        <v>90</v>
      </c>
      <c r="B665" s="43" t="s">
        <v>21</v>
      </c>
      <c r="C665" s="43" t="s">
        <v>22</v>
      </c>
      <c r="D665" s="43" t="s">
        <v>23</v>
      </c>
      <c r="E665" s="43" t="s">
        <v>87</v>
      </c>
      <c r="F665" s="43" t="s">
        <v>25</v>
      </c>
      <c r="G665" s="43" t="b">
        <v>0</v>
      </c>
      <c r="H665" s="43" t="b">
        <v>0</v>
      </c>
      <c r="I665" s="43" t="b">
        <v>0</v>
      </c>
      <c r="J665" s="43" t="b">
        <v>0</v>
      </c>
      <c r="K665" s="43" t="b">
        <v>1</v>
      </c>
      <c r="L665" s="43">
        <v>150</v>
      </c>
      <c r="M665" s="43">
        <v>2</v>
      </c>
      <c r="N665" s="43">
        <v>0</v>
      </c>
      <c r="O665" s="43">
        <v>2</v>
      </c>
      <c r="P665" s="43">
        <v>0</v>
      </c>
      <c r="Q665" s="43">
        <v>100</v>
      </c>
      <c r="R665" s="43">
        <v>0</v>
      </c>
      <c r="S665" s="43">
        <v>1</v>
      </c>
      <c r="T665" s="43">
        <v>0</v>
      </c>
      <c r="U665" s="43" t="b">
        <v>0</v>
      </c>
      <c r="V665" s="43">
        <v>251</v>
      </c>
      <c r="W665" s="43">
        <v>2811.5</v>
      </c>
      <c r="X665" s="43">
        <v>3678.48</v>
      </c>
      <c r="Y665" s="43">
        <v>76.06</v>
      </c>
      <c r="Z665" s="43">
        <v>65.95</v>
      </c>
      <c r="AA665" s="43">
        <v>-20</v>
      </c>
      <c r="AB665" s="44">
        <v>12</v>
      </c>
      <c r="AD665" s="6">
        <v>-9.3138242917729652E-3</v>
      </c>
      <c r="AF665" s="6">
        <v>-8.2874566620475543E-3</v>
      </c>
      <c r="AH665" s="6">
        <v>9.5030792100236905E-3</v>
      </c>
      <c r="AJ665" s="6">
        <v>1.0898389000444597E-2</v>
      </c>
      <c r="AO665">
        <v>12</v>
      </c>
      <c r="AP665">
        <v>32</v>
      </c>
      <c r="AQ665">
        <v>3678.48</v>
      </c>
    </row>
    <row r="666" spans="1:43" x14ac:dyDescent="0.25">
      <c r="A666" s="45">
        <v>91</v>
      </c>
      <c r="B666" s="46" t="s">
        <v>21</v>
      </c>
      <c r="C666" s="46" t="s">
        <v>22</v>
      </c>
      <c r="D666" s="46" t="s">
        <v>23</v>
      </c>
      <c r="E666" s="46" t="s">
        <v>88</v>
      </c>
      <c r="F666" s="46" t="s">
        <v>25</v>
      </c>
      <c r="G666" s="46" t="b">
        <v>0</v>
      </c>
      <c r="H666" s="46" t="b">
        <v>0</v>
      </c>
      <c r="I666" s="46" t="b">
        <v>0</v>
      </c>
      <c r="J666" s="46" t="b">
        <v>0</v>
      </c>
      <c r="K666" s="46" t="b">
        <v>1</v>
      </c>
      <c r="L666" s="46">
        <v>150</v>
      </c>
      <c r="M666" s="46">
        <v>2</v>
      </c>
      <c r="N666" s="46">
        <v>0</v>
      </c>
      <c r="O666" s="46">
        <v>2</v>
      </c>
      <c r="P666" s="46">
        <v>0</v>
      </c>
      <c r="Q666" s="46">
        <v>100</v>
      </c>
      <c r="R666" s="46">
        <v>0</v>
      </c>
      <c r="S666" s="46">
        <v>1</v>
      </c>
      <c r="T666" s="46">
        <v>0</v>
      </c>
      <c r="U666" s="46" t="b">
        <v>0</v>
      </c>
      <c r="V666" s="46">
        <v>251</v>
      </c>
      <c r="W666" s="46">
        <v>2710.9</v>
      </c>
      <c r="X666" s="46">
        <v>3699.78</v>
      </c>
      <c r="Y666" s="46">
        <v>77.5</v>
      </c>
      <c r="Z666" s="46">
        <v>66.69</v>
      </c>
      <c r="AA666" s="46">
        <v>-20</v>
      </c>
      <c r="AB666" s="47">
        <v>11</v>
      </c>
      <c r="AD666" s="6" cm="1">
        <f t="array" ref="AD666:AD675">W666:W675/AE666-1</f>
        <v>-3.0143229981879349E-2</v>
      </c>
      <c r="AE666">
        <f>AVERAGE(W666:W675)</f>
        <v>2795.1550000000002</v>
      </c>
      <c r="AF666" s="6">
        <f t="array" ref="AF666:AF675">X666:X675/AG666-1</f>
        <v>-1.6964743336816857E-2</v>
      </c>
      <c r="AG666">
        <f t="shared" ref="AG666" si="29">AVERAGE(X666:X675)</f>
        <v>3763.6290000000008</v>
      </c>
      <c r="AH666" s="6">
        <f t="array" ref="AH666:AH675">Y666:Y675/AI666-1</f>
        <v>1.8905629617943287E-2</v>
      </c>
      <c r="AI666">
        <f>AVERAGE(Y666:Y675)</f>
        <v>76.061999999999998</v>
      </c>
      <c r="AJ666" s="6">
        <f t="array" ref="AJ666:AJ675">Z666:Z675/AK666-1</f>
        <v>3.5414305454206652E-2</v>
      </c>
      <c r="AK666">
        <f>AVERAGE(Z666:Z675)</f>
        <v>64.409000000000006</v>
      </c>
      <c r="AO666">
        <v>11</v>
      </c>
      <c r="AP666">
        <v>31</v>
      </c>
      <c r="AQ666">
        <v>3699.78</v>
      </c>
    </row>
    <row r="667" spans="1:43" x14ac:dyDescent="0.25">
      <c r="A667" s="45">
        <v>92</v>
      </c>
      <c r="B667" s="46" t="s">
        <v>21</v>
      </c>
      <c r="C667" s="46" t="s">
        <v>22</v>
      </c>
      <c r="D667" s="46" t="s">
        <v>23</v>
      </c>
      <c r="E667" s="46" t="s">
        <v>88</v>
      </c>
      <c r="F667" s="46" t="s">
        <v>25</v>
      </c>
      <c r="G667" s="46" t="b">
        <v>0</v>
      </c>
      <c r="H667" s="46" t="b">
        <v>0</v>
      </c>
      <c r="I667" s="46" t="b">
        <v>0</v>
      </c>
      <c r="J667" s="46" t="b">
        <v>0</v>
      </c>
      <c r="K667" s="46" t="b">
        <v>1</v>
      </c>
      <c r="L667" s="46">
        <v>150</v>
      </c>
      <c r="M667" s="46">
        <v>2</v>
      </c>
      <c r="N667" s="46">
        <v>0</v>
      </c>
      <c r="O667" s="46">
        <v>2</v>
      </c>
      <c r="P667" s="46">
        <v>0</v>
      </c>
      <c r="Q667" s="46">
        <v>100</v>
      </c>
      <c r="R667" s="46">
        <v>0</v>
      </c>
      <c r="S667" s="46">
        <v>1</v>
      </c>
      <c r="T667" s="46">
        <v>0</v>
      </c>
      <c r="U667" s="46" t="b">
        <v>0</v>
      </c>
      <c r="V667" s="46">
        <v>251</v>
      </c>
      <c r="W667" s="46">
        <v>2794.28</v>
      </c>
      <c r="X667" s="46">
        <v>3768.34</v>
      </c>
      <c r="Y667" s="46">
        <v>76.05</v>
      </c>
      <c r="Z667" s="46">
        <v>64.37</v>
      </c>
      <c r="AA667" s="46">
        <v>-20</v>
      </c>
      <c r="AB667" s="47">
        <v>11</v>
      </c>
      <c r="AD667" s="6">
        <v>-3.1304167389645254E-4</v>
      </c>
      <c r="AF667" s="6">
        <v>1.2517174248576346E-3</v>
      </c>
      <c r="AH667" s="6">
        <v>-1.5776603297312786E-4</v>
      </c>
      <c r="AJ667" s="6">
        <v>-6.0550544178605836E-4</v>
      </c>
      <c r="AO667">
        <v>11</v>
      </c>
      <c r="AP667">
        <v>31</v>
      </c>
      <c r="AQ667">
        <v>3768.34</v>
      </c>
    </row>
    <row r="668" spans="1:43" x14ac:dyDescent="0.25">
      <c r="A668" s="45">
        <v>93</v>
      </c>
      <c r="B668" s="46" t="s">
        <v>21</v>
      </c>
      <c r="C668" s="46" t="s">
        <v>22</v>
      </c>
      <c r="D668" s="46" t="s">
        <v>23</v>
      </c>
      <c r="E668" s="46" t="s">
        <v>88</v>
      </c>
      <c r="F668" s="46" t="s">
        <v>25</v>
      </c>
      <c r="G668" s="46" t="b">
        <v>0</v>
      </c>
      <c r="H668" s="46" t="b">
        <v>0</v>
      </c>
      <c r="I668" s="46" t="b">
        <v>0</v>
      </c>
      <c r="J668" s="46" t="b">
        <v>0</v>
      </c>
      <c r="K668" s="46" t="b">
        <v>1</v>
      </c>
      <c r="L668" s="46">
        <v>150</v>
      </c>
      <c r="M668" s="46">
        <v>2</v>
      </c>
      <c r="N668" s="46">
        <v>0</v>
      </c>
      <c r="O668" s="46">
        <v>2</v>
      </c>
      <c r="P668" s="46">
        <v>0</v>
      </c>
      <c r="Q668" s="46">
        <v>100</v>
      </c>
      <c r="R668" s="46">
        <v>0</v>
      </c>
      <c r="S668" s="46">
        <v>1</v>
      </c>
      <c r="T668" s="46">
        <v>0</v>
      </c>
      <c r="U668" s="46" t="b">
        <v>0</v>
      </c>
      <c r="V668" s="46">
        <v>251</v>
      </c>
      <c r="W668" s="46">
        <v>2826.44</v>
      </c>
      <c r="X668" s="46">
        <v>3803.22</v>
      </c>
      <c r="Y668" s="46">
        <v>75.23</v>
      </c>
      <c r="Z668" s="46">
        <v>63.52</v>
      </c>
      <c r="AA668" s="46">
        <v>-20</v>
      </c>
      <c r="AB668" s="47">
        <v>11</v>
      </c>
      <c r="AD668" s="6">
        <v>1.1192581448971506E-2</v>
      </c>
      <c r="AF668" s="6">
        <v>1.0519368407459595E-2</v>
      </c>
      <c r="AH668" s="6">
        <v>-1.0938444952801607E-2</v>
      </c>
      <c r="AJ668" s="6">
        <v>-1.3802418916611048E-2</v>
      </c>
      <c r="AO668">
        <v>11</v>
      </c>
      <c r="AP668">
        <v>31</v>
      </c>
      <c r="AQ668">
        <v>3803.22</v>
      </c>
    </row>
    <row r="669" spans="1:43" x14ac:dyDescent="0.25">
      <c r="A669" s="45">
        <v>94</v>
      </c>
      <c r="B669" s="46" t="s">
        <v>21</v>
      </c>
      <c r="C669" s="46" t="s">
        <v>22</v>
      </c>
      <c r="D669" s="46" t="s">
        <v>23</v>
      </c>
      <c r="E669" s="46" t="s">
        <v>88</v>
      </c>
      <c r="F669" s="46" t="s">
        <v>25</v>
      </c>
      <c r="G669" s="46" t="b">
        <v>0</v>
      </c>
      <c r="H669" s="46" t="b">
        <v>0</v>
      </c>
      <c r="I669" s="46" t="b">
        <v>0</v>
      </c>
      <c r="J669" s="46" t="b">
        <v>0</v>
      </c>
      <c r="K669" s="46" t="b">
        <v>1</v>
      </c>
      <c r="L669" s="46">
        <v>150</v>
      </c>
      <c r="M669" s="46">
        <v>2</v>
      </c>
      <c r="N669" s="46">
        <v>0</v>
      </c>
      <c r="O669" s="46">
        <v>2</v>
      </c>
      <c r="P669" s="46">
        <v>0</v>
      </c>
      <c r="Q669" s="46">
        <v>100</v>
      </c>
      <c r="R669" s="46">
        <v>0</v>
      </c>
      <c r="S669" s="46">
        <v>1</v>
      </c>
      <c r="T669" s="46">
        <v>0</v>
      </c>
      <c r="U669" s="46" t="b">
        <v>0</v>
      </c>
      <c r="V669" s="46">
        <v>266</v>
      </c>
      <c r="W669" s="46">
        <v>2738.07</v>
      </c>
      <c r="X669" s="46">
        <v>3748.41</v>
      </c>
      <c r="Y669" s="46">
        <v>76.31</v>
      </c>
      <c r="Z669" s="46">
        <v>65.94</v>
      </c>
      <c r="AA669" s="46">
        <v>-20</v>
      </c>
      <c r="AB669" s="47">
        <v>11</v>
      </c>
      <c r="AD669" s="6">
        <v>-2.0422838805003618E-2</v>
      </c>
      <c r="AF669" s="6">
        <v>-4.0437035637680419E-3</v>
      </c>
      <c r="AH669" s="6">
        <v>3.2604980147774576E-3</v>
      </c>
      <c r="AJ669" s="6">
        <v>2.3769970035243393E-2</v>
      </c>
      <c r="AO669">
        <v>11</v>
      </c>
      <c r="AP669">
        <v>31</v>
      </c>
      <c r="AQ669">
        <v>3748.41</v>
      </c>
    </row>
    <row r="670" spans="1:43" x14ac:dyDescent="0.25">
      <c r="A670" s="45">
        <v>95</v>
      </c>
      <c r="B670" s="46" t="s">
        <v>21</v>
      </c>
      <c r="C670" s="46" t="s">
        <v>22</v>
      </c>
      <c r="D670" s="46" t="s">
        <v>23</v>
      </c>
      <c r="E670" s="46" t="s">
        <v>88</v>
      </c>
      <c r="F670" s="46" t="s">
        <v>25</v>
      </c>
      <c r="G670" s="46" t="b">
        <v>0</v>
      </c>
      <c r="H670" s="46" t="b">
        <v>0</v>
      </c>
      <c r="I670" s="46" t="b">
        <v>0</v>
      </c>
      <c r="J670" s="46" t="b">
        <v>0</v>
      </c>
      <c r="K670" s="46" t="b">
        <v>1</v>
      </c>
      <c r="L670" s="46">
        <v>150</v>
      </c>
      <c r="M670" s="46">
        <v>2</v>
      </c>
      <c r="N670" s="46">
        <v>0</v>
      </c>
      <c r="O670" s="46">
        <v>2</v>
      </c>
      <c r="P670" s="46">
        <v>0</v>
      </c>
      <c r="Q670" s="46">
        <v>100</v>
      </c>
      <c r="R670" s="46">
        <v>0</v>
      </c>
      <c r="S670" s="46">
        <v>1</v>
      </c>
      <c r="T670" s="46">
        <v>0</v>
      </c>
      <c r="U670" s="46" t="b">
        <v>0</v>
      </c>
      <c r="V670" s="46">
        <v>251</v>
      </c>
      <c r="W670" s="46">
        <v>2831.06</v>
      </c>
      <c r="X670" s="46">
        <v>3777.08</v>
      </c>
      <c r="Y670" s="46">
        <v>75.849999999999994</v>
      </c>
      <c r="Z670" s="46">
        <v>63.44</v>
      </c>
      <c r="AA670" s="46">
        <v>-20</v>
      </c>
      <c r="AB670" s="47">
        <v>11</v>
      </c>
      <c r="AD670" s="6">
        <v>1.2845441487144615E-2</v>
      </c>
      <c r="AF670" s="6">
        <v>3.5739441905668912E-3</v>
      </c>
      <c r="AH670" s="6">
        <v>-2.7871999158581851E-3</v>
      </c>
      <c r="AJ670" s="6">
        <v>-1.5044481361300543E-2</v>
      </c>
      <c r="AO670">
        <v>11</v>
      </c>
      <c r="AP670">
        <v>31</v>
      </c>
      <c r="AQ670">
        <v>3777.08</v>
      </c>
    </row>
    <row r="671" spans="1:43" x14ac:dyDescent="0.25">
      <c r="A671" s="45">
        <v>96</v>
      </c>
      <c r="B671" s="46" t="s">
        <v>21</v>
      </c>
      <c r="C671" s="46" t="s">
        <v>22</v>
      </c>
      <c r="D671" s="46" t="s">
        <v>23</v>
      </c>
      <c r="E671" s="46" t="s">
        <v>88</v>
      </c>
      <c r="F671" s="46" t="s">
        <v>25</v>
      </c>
      <c r="G671" s="46" t="b">
        <v>0</v>
      </c>
      <c r="H671" s="46" t="b">
        <v>0</v>
      </c>
      <c r="I671" s="46" t="b">
        <v>0</v>
      </c>
      <c r="J671" s="46" t="b">
        <v>0</v>
      </c>
      <c r="K671" s="46" t="b">
        <v>1</v>
      </c>
      <c r="L671" s="46">
        <v>150</v>
      </c>
      <c r="M671" s="46">
        <v>2</v>
      </c>
      <c r="N671" s="46">
        <v>0</v>
      </c>
      <c r="O671" s="46">
        <v>2</v>
      </c>
      <c r="P671" s="46">
        <v>0</v>
      </c>
      <c r="Q671" s="46">
        <v>100</v>
      </c>
      <c r="R671" s="46">
        <v>0</v>
      </c>
      <c r="S671" s="46">
        <v>1</v>
      </c>
      <c r="T671" s="46">
        <v>0</v>
      </c>
      <c r="U671" s="46" t="b">
        <v>0</v>
      </c>
      <c r="V671" s="46">
        <v>251</v>
      </c>
      <c r="W671" s="46">
        <v>2894.11</v>
      </c>
      <c r="X671" s="46">
        <v>3861.13</v>
      </c>
      <c r="Y671" s="46">
        <v>73.989999999999995</v>
      </c>
      <c r="Z671" s="46">
        <v>61.52</v>
      </c>
      <c r="AA671" s="46">
        <v>-20</v>
      </c>
      <c r="AB671" s="47">
        <v>11</v>
      </c>
      <c r="AD671" s="6">
        <v>3.5402330103339485E-2</v>
      </c>
      <c r="AF671" s="6">
        <v>2.590611348780647E-2</v>
      </c>
      <c r="AH671" s="6">
        <v>-2.7240935026688784E-2</v>
      </c>
      <c r="AJ671" s="6">
        <v>-4.4853980033846219E-2</v>
      </c>
      <c r="AO671">
        <v>11</v>
      </c>
      <c r="AP671">
        <v>31</v>
      </c>
      <c r="AQ671">
        <v>3861.13</v>
      </c>
    </row>
    <row r="672" spans="1:43" x14ac:dyDescent="0.25">
      <c r="A672" s="45">
        <v>97</v>
      </c>
      <c r="B672" s="46" t="s">
        <v>21</v>
      </c>
      <c r="C672" s="46" t="s">
        <v>22</v>
      </c>
      <c r="D672" s="46" t="s">
        <v>23</v>
      </c>
      <c r="E672" s="46" t="s">
        <v>88</v>
      </c>
      <c r="F672" s="46" t="s">
        <v>25</v>
      </c>
      <c r="G672" s="46" t="b">
        <v>0</v>
      </c>
      <c r="H672" s="46" t="b">
        <v>0</v>
      </c>
      <c r="I672" s="46" t="b">
        <v>0</v>
      </c>
      <c r="J672" s="46" t="b">
        <v>0</v>
      </c>
      <c r="K672" s="46" t="b">
        <v>1</v>
      </c>
      <c r="L672" s="46">
        <v>150</v>
      </c>
      <c r="M672" s="46">
        <v>2</v>
      </c>
      <c r="N672" s="46">
        <v>0</v>
      </c>
      <c r="O672" s="46">
        <v>2</v>
      </c>
      <c r="P672" s="46">
        <v>0</v>
      </c>
      <c r="Q672" s="46">
        <v>100</v>
      </c>
      <c r="R672" s="46">
        <v>0</v>
      </c>
      <c r="S672" s="46">
        <v>1</v>
      </c>
      <c r="T672" s="46">
        <v>0</v>
      </c>
      <c r="U672" s="46" t="b">
        <v>0</v>
      </c>
      <c r="V672" s="46">
        <v>269</v>
      </c>
      <c r="W672" s="46">
        <v>2692.34</v>
      </c>
      <c r="X672" s="46">
        <v>3682.36</v>
      </c>
      <c r="Y672" s="46">
        <v>77.709999999999994</v>
      </c>
      <c r="Z672" s="46">
        <v>67.44</v>
      </c>
      <c r="AA672" s="46">
        <v>-20</v>
      </c>
      <c r="AB672" s="47">
        <v>11</v>
      </c>
      <c r="AD672" s="6">
        <v>-3.6783291087614134E-2</v>
      </c>
      <c r="AF672" s="6">
        <v>-2.159325480805907E-2</v>
      </c>
      <c r="AH672" s="6">
        <v>2.1666535194972525E-2</v>
      </c>
      <c r="AJ672" s="6">
        <v>4.7058640873169688E-2</v>
      </c>
      <c r="AO672">
        <v>11</v>
      </c>
      <c r="AP672">
        <v>31</v>
      </c>
      <c r="AQ672">
        <v>3682.36</v>
      </c>
    </row>
    <row r="673" spans="1:43" x14ac:dyDescent="0.25">
      <c r="A673" s="45">
        <v>98</v>
      </c>
      <c r="B673" s="46" t="s">
        <v>21</v>
      </c>
      <c r="C673" s="46" t="s">
        <v>22</v>
      </c>
      <c r="D673" s="46" t="s">
        <v>23</v>
      </c>
      <c r="E673" s="46" t="s">
        <v>88</v>
      </c>
      <c r="F673" s="46" t="s">
        <v>25</v>
      </c>
      <c r="G673" s="46" t="b">
        <v>0</v>
      </c>
      <c r="H673" s="46" t="b">
        <v>0</v>
      </c>
      <c r="I673" s="46" t="b">
        <v>0</v>
      </c>
      <c r="J673" s="46" t="b">
        <v>0</v>
      </c>
      <c r="K673" s="46" t="b">
        <v>1</v>
      </c>
      <c r="L673" s="46">
        <v>150</v>
      </c>
      <c r="M673" s="46">
        <v>2</v>
      </c>
      <c r="N673" s="46">
        <v>0</v>
      </c>
      <c r="O673" s="46">
        <v>2</v>
      </c>
      <c r="P673" s="46">
        <v>0</v>
      </c>
      <c r="Q673" s="46">
        <v>100</v>
      </c>
      <c r="R673" s="46">
        <v>0</v>
      </c>
      <c r="S673" s="46">
        <v>1</v>
      </c>
      <c r="T673" s="46">
        <v>0</v>
      </c>
      <c r="U673" s="46" t="b">
        <v>0</v>
      </c>
      <c r="V673" s="46">
        <v>251</v>
      </c>
      <c r="W673" s="46">
        <v>2799.92</v>
      </c>
      <c r="X673" s="46">
        <v>3752.1</v>
      </c>
      <c r="Y673" s="46">
        <v>76.3</v>
      </c>
      <c r="Z673" s="46">
        <v>64.239999999999995</v>
      </c>
      <c r="AA673" s="46">
        <v>-20</v>
      </c>
      <c r="AB673" s="47">
        <v>11</v>
      </c>
      <c r="AD673" s="6">
        <v>1.7047355155617172E-3</v>
      </c>
      <c r="AF673" s="6">
        <v>-3.0632668629136939E-3</v>
      </c>
      <c r="AH673" s="6">
        <v>3.1290263206331659E-3</v>
      </c>
      <c r="AJ673" s="6">
        <v>-2.623856914406586E-3</v>
      </c>
      <c r="AO673">
        <v>11</v>
      </c>
      <c r="AP673">
        <v>31</v>
      </c>
      <c r="AQ673">
        <v>3752.1</v>
      </c>
    </row>
    <row r="674" spans="1:43" x14ac:dyDescent="0.25">
      <c r="A674" s="45">
        <v>99</v>
      </c>
      <c r="B674" s="46" t="s">
        <v>21</v>
      </c>
      <c r="C674" s="46" t="s">
        <v>22</v>
      </c>
      <c r="D674" s="46" t="s">
        <v>23</v>
      </c>
      <c r="E674" s="46" t="s">
        <v>88</v>
      </c>
      <c r="F674" s="46" t="s">
        <v>25</v>
      </c>
      <c r="G674" s="46" t="b">
        <v>0</v>
      </c>
      <c r="H674" s="46" t="b">
        <v>0</v>
      </c>
      <c r="I674" s="46" t="b">
        <v>0</v>
      </c>
      <c r="J674" s="46" t="b">
        <v>0</v>
      </c>
      <c r="K674" s="46" t="b">
        <v>1</v>
      </c>
      <c r="L674" s="46">
        <v>150</v>
      </c>
      <c r="M674" s="46">
        <v>2</v>
      </c>
      <c r="N674" s="46">
        <v>0</v>
      </c>
      <c r="O674" s="46">
        <v>2</v>
      </c>
      <c r="P674" s="46">
        <v>0</v>
      </c>
      <c r="Q674" s="46">
        <v>100</v>
      </c>
      <c r="R674" s="46">
        <v>0</v>
      </c>
      <c r="S674" s="46">
        <v>1</v>
      </c>
      <c r="T674" s="46">
        <v>0</v>
      </c>
      <c r="U674" s="46" t="b">
        <v>0</v>
      </c>
      <c r="V674" s="46">
        <v>251</v>
      </c>
      <c r="W674" s="46">
        <v>2820.1</v>
      </c>
      <c r="X674" s="46">
        <v>3758.78</v>
      </c>
      <c r="Y674" s="46">
        <v>76.13</v>
      </c>
      <c r="Z674" s="46">
        <v>63.82</v>
      </c>
      <c r="AA674" s="46">
        <v>-20</v>
      </c>
      <c r="AB674" s="47">
        <v>11</v>
      </c>
      <c r="AD674" s="6">
        <v>8.9243709203961075E-3</v>
      </c>
      <c r="AF674" s="6">
        <v>-1.2883841632638227E-3</v>
      </c>
      <c r="AH674" s="6">
        <v>8.9400752018087282E-4</v>
      </c>
      <c r="AJ674" s="6">
        <v>-9.1446847490258554E-3</v>
      </c>
      <c r="AO674">
        <v>11</v>
      </c>
      <c r="AP674">
        <v>31</v>
      </c>
      <c r="AQ674">
        <v>3758.78</v>
      </c>
    </row>
    <row r="675" spans="1:43" x14ac:dyDescent="0.25">
      <c r="A675" s="45">
        <v>100</v>
      </c>
      <c r="B675" s="46" t="s">
        <v>21</v>
      </c>
      <c r="C675" s="46" t="s">
        <v>22</v>
      </c>
      <c r="D675" s="46" t="s">
        <v>23</v>
      </c>
      <c r="E675" s="46" t="s">
        <v>88</v>
      </c>
      <c r="F675" s="46" t="s">
        <v>25</v>
      </c>
      <c r="G675" s="46" t="b">
        <v>0</v>
      </c>
      <c r="H675" s="46" t="b">
        <v>0</v>
      </c>
      <c r="I675" s="46" t="b">
        <v>0</v>
      </c>
      <c r="J675" s="46" t="b">
        <v>0</v>
      </c>
      <c r="K675" s="46" t="b">
        <v>1</v>
      </c>
      <c r="L675" s="46">
        <v>150</v>
      </c>
      <c r="M675" s="46">
        <v>2</v>
      </c>
      <c r="N675" s="46">
        <v>0</v>
      </c>
      <c r="O675" s="46">
        <v>2</v>
      </c>
      <c r="P675" s="46">
        <v>0</v>
      </c>
      <c r="Q675" s="46">
        <v>100</v>
      </c>
      <c r="R675" s="46">
        <v>0</v>
      </c>
      <c r="S675" s="46">
        <v>1</v>
      </c>
      <c r="T675" s="46">
        <v>0</v>
      </c>
      <c r="U675" s="46" t="b">
        <v>0</v>
      </c>
      <c r="V675" s="46">
        <v>251</v>
      </c>
      <c r="W675" s="46">
        <v>2844.33</v>
      </c>
      <c r="X675" s="46">
        <v>3785.09</v>
      </c>
      <c r="Y675" s="46">
        <v>75.55</v>
      </c>
      <c r="Z675" s="46">
        <v>63.11</v>
      </c>
      <c r="AA675" s="46">
        <v>-20</v>
      </c>
      <c r="AB675" s="47">
        <v>11</v>
      </c>
      <c r="AD675" s="6">
        <v>1.7592942072979678E-2</v>
      </c>
      <c r="AF675" s="6">
        <v>5.7022092241290068E-3</v>
      </c>
      <c r="AH675" s="6">
        <v>-6.7313507401856043E-3</v>
      </c>
      <c r="AJ675" s="6">
        <v>-2.0167988945644311E-2</v>
      </c>
      <c r="AO675">
        <v>11</v>
      </c>
      <c r="AP675">
        <v>31</v>
      </c>
      <c r="AQ675">
        <v>3785.09</v>
      </c>
    </row>
    <row r="676" spans="1:43" x14ac:dyDescent="0.25">
      <c r="A676" s="42">
        <v>101</v>
      </c>
      <c r="B676" s="43" t="s">
        <v>21</v>
      </c>
      <c r="C676" s="43" t="s">
        <v>22</v>
      </c>
      <c r="D676" s="43" t="s">
        <v>23</v>
      </c>
      <c r="E676" s="43" t="s">
        <v>89</v>
      </c>
      <c r="F676" s="43" t="s">
        <v>25</v>
      </c>
      <c r="G676" s="43" t="b">
        <v>0</v>
      </c>
      <c r="H676" s="43" t="b">
        <v>0</v>
      </c>
      <c r="I676" s="43" t="b">
        <v>0</v>
      </c>
      <c r="J676" s="43" t="b">
        <v>0</v>
      </c>
      <c r="K676" s="43" t="b">
        <v>1</v>
      </c>
      <c r="L676" s="43">
        <v>150</v>
      </c>
      <c r="M676" s="43">
        <v>2</v>
      </c>
      <c r="N676" s="43">
        <v>0</v>
      </c>
      <c r="O676" s="43">
        <v>2</v>
      </c>
      <c r="P676" s="43">
        <v>0</v>
      </c>
      <c r="Q676" s="43">
        <v>100</v>
      </c>
      <c r="R676" s="43">
        <v>0</v>
      </c>
      <c r="S676" s="43">
        <v>1</v>
      </c>
      <c r="T676" s="43">
        <v>0</v>
      </c>
      <c r="U676" s="43" t="b">
        <v>0</v>
      </c>
      <c r="V676" s="43">
        <v>290</v>
      </c>
      <c r="W676" s="43">
        <v>2696.56</v>
      </c>
      <c r="X676" s="43">
        <v>3825.26</v>
      </c>
      <c r="Y676" s="43">
        <v>77.94</v>
      </c>
      <c r="Z676" s="43">
        <v>65.760000000000005</v>
      </c>
      <c r="AA676" s="43">
        <v>-20</v>
      </c>
      <c r="AB676" s="44">
        <v>10</v>
      </c>
      <c r="AD676" s="6" cm="1">
        <f t="array" ref="AD676:AD685">W676:W685/AE676-1</f>
        <v>-1.5182973215691065E-2</v>
      </c>
      <c r="AE676">
        <f>AVERAGE(W676:W685)</f>
        <v>2738.1329999999998</v>
      </c>
      <c r="AF676" s="6">
        <f t="array" ref="AF676:AF685">X676:X685/AG676-1</f>
        <v>1.3080251281130106E-3</v>
      </c>
      <c r="AG676">
        <f t="shared" ref="AG676" si="30">AVERAGE(X676:X685)</f>
        <v>3820.2629999999999</v>
      </c>
      <c r="AH676" s="6">
        <f t="array" ref="AH676:AH685">Y676:Y685/AI676-1</f>
        <v>1.3998751040799284E-2</v>
      </c>
      <c r="AI676">
        <f>AVERAGE(Y676:Y685)</f>
        <v>76.864000000000004</v>
      </c>
      <c r="AJ676" s="6">
        <f t="array" ref="AJ676:AJ685">Z676:Z685/AK676-1</f>
        <v>2.6665834009867107E-2</v>
      </c>
      <c r="AK676">
        <f>AVERAGE(Z676:Z685)</f>
        <v>64.051999999999992</v>
      </c>
      <c r="AO676">
        <v>10</v>
      </c>
      <c r="AP676">
        <v>30</v>
      </c>
      <c r="AQ676">
        <v>3825.26</v>
      </c>
    </row>
    <row r="677" spans="1:43" x14ac:dyDescent="0.25">
      <c r="A677" s="42">
        <v>102</v>
      </c>
      <c r="B677" s="43" t="s">
        <v>21</v>
      </c>
      <c r="C677" s="43" t="s">
        <v>22</v>
      </c>
      <c r="D677" s="43" t="s">
        <v>23</v>
      </c>
      <c r="E677" s="43" t="s">
        <v>89</v>
      </c>
      <c r="F677" s="43" t="s">
        <v>25</v>
      </c>
      <c r="G677" s="43" t="b">
        <v>0</v>
      </c>
      <c r="H677" s="43" t="b">
        <v>0</v>
      </c>
      <c r="I677" s="43" t="b">
        <v>0</v>
      </c>
      <c r="J677" s="43" t="b">
        <v>0</v>
      </c>
      <c r="K677" s="43" t="b">
        <v>1</v>
      </c>
      <c r="L677" s="43">
        <v>150</v>
      </c>
      <c r="M677" s="43">
        <v>2</v>
      </c>
      <c r="N677" s="43">
        <v>0</v>
      </c>
      <c r="O677" s="43">
        <v>2</v>
      </c>
      <c r="P677" s="43">
        <v>0</v>
      </c>
      <c r="Q677" s="43">
        <v>100</v>
      </c>
      <c r="R677" s="43">
        <v>0</v>
      </c>
      <c r="S677" s="43">
        <v>1</v>
      </c>
      <c r="T677" s="43">
        <v>0</v>
      </c>
      <c r="U677" s="43" t="b">
        <v>0</v>
      </c>
      <c r="V677" s="43">
        <v>251</v>
      </c>
      <c r="W677" s="43">
        <v>2732.64</v>
      </c>
      <c r="X677" s="43">
        <v>3806.94</v>
      </c>
      <c r="Y677" s="43">
        <v>77.02</v>
      </c>
      <c r="Z677" s="43">
        <v>64.19</v>
      </c>
      <c r="AA677" s="43">
        <v>-20</v>
      </c>
      <c r="AB677" s="44">
        <v>10</v>
      </c>
      <c r="AD677" s="6">
        <v>-2.006111463541016E-3</v>
      </c>
      <c r="AF677" s="6">
        <v>-3.4874562301077106E-3</v>
      </c>
      <c r="AH677" s="6">
        <v>2.0295587010823457E-3</v>
      </c>
      <c r="AJ677" s="6">
        <v>2.1544994691813368E-3</v>
      </c>
      <c r="AO677">
        <v>10</v>
      </c>
      <c r="AP677">
        <v>30</v>
      </c>
      <c r="AQ677">
        <v>3806.94</v>
      </c>
    </row>
    <row r="678" spans="1:43" x14ac:dyDescent="0.25">
      <c r="A678" s="42">
        <v>103</v>
      </c>
      <c r="B678" s="43" t="s">
        <v>21</v>
      </c>
      <c r="C678" s="43" t="s">
        <v>22</v>
      </c>
      <c r="D678" s="43" t="s">
        <v>23</v>
      </c>
      <c r="E678" s="43" t="s">
        <v>89</v>
      </c>
      <c r="F678" s="43" t="s">
        <v>25</v>
      </c>
      <c r="G678" s="43" t="b">
        <v>0</v>
      </c>
      <c r="H678" s="43" t="b">
        <v>0</v>
      </c>
      <c r="I678" s="43" t="b">
        <v>0</v>
      </c>
      <c r="J678" s="43" t="b">
        <v>0</v>
      </c>
      <c r="K678" s="43" t="b">
        <v>1</v>
      </c>
      <c r="L678" s="43">
        <v>150</v>
      </c>
      <c r="M678" s="43">
        <v>2</v>
      </c>
      <c r="N678" s="43">
        <v>0</v>
      </c>
      <c r="O678" s="43">
        <v>2</v>
      </c>
      <c r="P678" s="43">
        <v>0</v>
      </c>
      <c r="Q678" s="43">
        <v>100</v>
      </c>
      <c r="R678" s="43">
        <v>0</v>
      </c>
      <c r="S678" s="43">
        <v>1</v>
      </c>
      <c r="T678" s="43">
        <v>0</v>
      </c>
      <c r="U678" s="43" t="b">
        <v>0</v>
      </c>
      <c r="V678" s="43">
        <v>251</v>
      </c>
      <c r="W678" s="43">
        <v>2719.17</v>
      </c>
      <c r="X678" s="43">
        <v>3763.23</v>
      </c>
      <c r="Y678" s="43">
        <v>78.209999999999994</v>
      </c>
      <c r="Z678" s="43">
        <v>64.290000000000006</v>
      </c>
      <c r="AA678" s="43">
        <v>-20</v>
      </c>
      <c r="AB678" s="44">
        <v>10</v>
      </c>
      <c r="AD678" s="6">
        <v>-6.9255218793242701E-3</v>
      </c>
      <c r="AF678" s="6">
        <v>-1.4929076872456148E-2</v>
      </c>
      <c r="AH678" s="6">
        <v>1.7511448792672635E-2</v>
      </c>
      <c r="AJ678" s="6">
        <v>3.7157309685882378E-3</v>
      </c>
      <c r="AO678">
        <v>10</v>
      </c>
      <c r="AP678">
        <v>30</v>
      </c>
      <c r="AQ678">
        <v>3763.23</v>
      </c>
    </row>
    <row r="679" spans="1:43" x14ac:dyDescent="0.25">
      <c r="A679" s="42">
        <v>104</v>
      </c>
      <c r="B679" s="43" t="s">
        <v>21</v>
      </c>
      <c r="C679" s="43" t="s">
        <v>22</v>
      </c>
      <c r="D679" s="43" t="s">
        <v>23</v>
      </c>
      <c r="E679" s="43" t="s">
        <v>89</v>
      </c>
      <c r="F679" s="43" t="s">
        <v>25</v>
      </c>
      <c r="G679" s="43" t="b">
        <v>0</v>
      </c>
      <c r="H679" s="43" t="b">
        <v>0</v>
      </c>
      <c r="I679" s="43" t="b">
        <v>0</v>
      </c>
      <c r="J679" s="43" t="b">
        <v>0</v>
      </c>
      <c r="K679" s="43" t="b">
        <v>1</v>
      </c>
      <c r="L679" s="43">
        <v>150</v>
      </c>
      <c r="M679" s="43">
        <v>2</v>
      </c>
      <c r="N679" s="43">
        <v>0</v>
      </c>
      <c r="O679" s="43">
        <v>2</v>
      </c>
      <c r="P679" s="43">
        <v>0</v>
      </c>
      <c r="Q679" s="43">
        <v>100</v>
      </c>
      <c r="R679" s="43">
        <v>0</v>
      </c>
      <c r="S679" s="43">
        <v>1</v>
      </c>
      <c r="T679" s="43">
        <v>0</v>
      </c>
      <c r="U679" s="43" t="b">
        <v>0</v>
      </c>
      <c r="V679" s="43">
        <v>251</v>
      </c>
      <c r="W679" s="43">
        <v>2783.41</v>
      </c>
      <c r="X679" s="43">
        <v>3855.17</v>
      </c>
      <c r="Y679" s="43">
        <v>75.989999999999995</v>
      </c>
      <c r="Z679" s="43">
        <v>62.77</v>
      </c>
      <c r="AA679" s="43">
        <v>-20</v>
      </c>
      <c r="AB679" s="44">
        <v>10</v>
      </c>
      <c r="AD679" s="6">
        <v>1.6535719776942903E-2</v>
      </c>
      <c r="AF679" s="6">
        <v>9.1373290268235152E-3</v>
      </c>
      <c r="AH679" s="6">
        <v>-1.1370732722731147E-2</v>
      </c>
      <c r="AJ679" s="6">
        <v>-2.0014987822394192E-2</v>
      </c>
      <c r="AO679">
        <v>10</v>
      </c>
      <c r="AP679">
        <v>30</v>
      </c>
      <c r="AQ679">
        <v>3855.17</v>
      </c>
    </row>
    <row r="680" spans="1:43" x14ac:dyDescent="0.25">
      <c r="A680" s="42">
        <v>105</v>
      </c>
      <c r="B680" s="43" t="s">
        <v>21</v>
      </c>
      <c r="C680" s="43" t="s">
        <v>22</v>
      </c>
      <c r="D680" s="43" t="s">
        <v>23</v>
      </c>
      <c r="E680" s="43" t="s">
        <v>89</v>
      </c>
      <c r="F680" s="43" t="s">
        <v>25</v>
      </c>
      <c r="G680" s="43" t="b">
        <v>0</v>
      </c>
      <c r="H680" s="43" t="b">
        <v>0</v>
      </c>
      <c r="I680" s="43" t="b">
        <v>0</v>
      </c>
      <c r="J680" s="43" t="b">
        <v>0</v>
      </c>
      <c r="K680" s="43" t="b">
        <v>1</v>
      </c>
      <c r="L680" s="43">
        <v>150</v>
      </c>
      <c r="M680" s="43">
        <v>2</v>
      </c>
      <c r="N680" s="43">
        <v>0</v>
      </c>
      <c r="O680" s="43">
        <v>2</v>
      </c>
      <c r="P680" s="43">
        <v>0</v>
      </c>
      <c r="Q680" s="43">
        <v>100</v>
      </c>
      <c r="R680" s="43">
        <v>0</v>
      </c>
      <c r="S680" s="43">
        <v>1</v>
      </c>
      <c r="T680" s="43">
        <v>0</v>
      </c>
      <c r="U680" s="43" t="b">
        <v>0</v>
      </c>
      <c r="V680" s="43">
        <v>251</v>
      </c>
      <c r="W680" s="43">
        <v>2682.35</v>
      </c>
      <c r="X680" s="43">
        <v>3809.29</v>
      </c>
      <c r="Y680" s="43">
        <v>76.95</v>
      </c>
      <c r="Z680" s="43">
        <v>65.64</v>
      </c>
      <c r="AA680" s="43">
        <v>-20</v>
      </c>
      <c r="AB680" s="44">
        <v>10</v>
      </c>
      <c r="AD680" s="6">
        <v>-2.0372640773841155E-2</v>
      </c>
      <c r="AF680" s="6">
        <v>-2.8723153353578113E-3</v>
      </c>
      <c r="AH680" s="6">
        <v>1.1188592839299627E-3</v>
      </c>
      <c r="AJ680" s="6">
        <v>2.4792356210578959E-2</v>
      </c>
      <c r="AO680">
        <v>10</v>
      </c>
      <c r="AP680">
        <v>30</v>
      </c>
      <c r="AQ680">
        <v>3809.29</v>
      </c>
    </row>
    <row r="681" spans="1:43" x14ac:dyDescent="0.25">
      <c r="A681" s="42">
        <v>106</v>
      </c>
      <c r="B681" s="43" t="s">
        <v>21</v>
      </c>
      <c r="C681" s="43" t="s">
        <v>22</v>
      </c>
      <c r="D681" s="43" t="s">
        <v>23</v>
      </c>
      <c r="E681" s="43" t="s">
        <v>89</v>
      </c>
      <c r="F681" s="43" t="s">
        <v>25</v>
      </c>
      <c r="G681" s="43" t="b">
        <v>0</v>
      </c>
      <c r="H681" s="43" t="b">
        <v>0</v>
      </c>
      <c r="I681" s="43" t="b">
        <v>0</v>
      </c>
      <c r="J681" s="43" t="b">
        <v>0</v>
      </c>
      <c r="K681" s="43" t="b">
        <v>1</v>
      </c>
      <c r="L681" s="43">
        <v>150</v>
      </c>
      <c r="M681" s="43">
        <v>2</v>
      </c>
      <c r="N681" s="43">
        <v>0</v>
      </c>
      <c r="O681" s="43">
        <v>2</v>
      </c>
      <c r="P681" s="43">
        <v>0</v>
      </c>
      <c r="Q681" s="43">
        <v>100</v>
      </c>
      <c r="R681" s="43">
        <v>0</v>
      </c>
      <c r="S681" s="43">
        <v>1</v>
      </c>
      <c r="T681" s="43">
        <v>0</v>
      </c>
      <c r="U681" s="43" t="b">
        <v>0</v>
      </c>
      <c r="V681" s="43">
        <v>251</v>
      </c>
      <c r="W681" s="43">
        <v>2722.46</v>
      </c>
      <c r="X681" s="43">
        <v>3822.8</v>
      </c>
      <c r="Y681" s="43">
        <v>76.64</v>
      </c>
      <c r="Z681" s="43">
        <v>64.44</v>
      </c>
      <c r="AA681" s="43">
        <v>-20</v>
      </c>
      <c r="AB681" s="44">
        <v>10</v>
      </c>
      <c r="AD681" s="6">
        <v>-5.7239732328560056E-3</v>
      </c>
      <c r="AF681" s="6">
        <v>6.6409040424719734E-4</v>
      </c>
      <c r="AH681" s="6">
        <v>-2.91423813488767E-3</v>
      </c>
      <c r="AJ681" s="6">
        <v>6.0575782176981452E-3</v>
      </c>
      <c r="AO681">
        <v>10</v>
      </c>
      <c r="AP681">
        <v>30</v>
      </c>
      <c r="AQ681">
        <v>3822.8</v>
      </c>
    </row>
    <row r="682" spans="1:43" x14ac:dyDescent="0.25">
      <c r="A682" s="42">
        <v>107</v>
      </c>
      <c r="B682" s="43" t="s">
        <v>21</v>
      </c>
      <c r="C682" s="43" t="s">
        <v>22</v>
      </c>
      <c r="D682" s="43" t="s">
        <v>23</v>
      </c>
      <c r="E682" s="43" t="s">
        <v>89</v>
      </c>
      <c r="F682" s="43" t="s">
        <v>25</v>
      </c>
      <c r="G682" s="43" t="b">
        <v>0</v>
      </c>
      <c r="H682" s="43" t="b">
        <v>0</v>
      </c>
      <c r="I682" s="43" t="b">
        <v>0</v>
      </c>
      <c r="J682" s="43" t="b">
        <v>0</v>
      </c>
      <c r="K682" s="43" t="b">
        <v>1</v>
      </c>
      <c r="L682" s="43">
        <v>150</v>
      </c>
      <c r="M682" s="43">
        <v>2</v>
      </c>
      <c r="N682" s="43">
        <v>0</v>
      </c>
      <c r="O682" s="43">
        <v>2</v>
      </c>
      <c r="P682" s="43">
        <v>0</v>
      </c>
      <c r="Q682" s="43">
        <v>100</v>
      </c>
      <c r="R682" s="43">
        <v>0</v>
      </c>
      <c r="S682" s="43">
        <v>1</v>
      </c>
      <c r="T682" s="43">
        <v>0</v>
      </c>
      <c r="U682" s="43" t="b">
        <v>0</v>
      </c>
      <c r="V682" s="43">
        <v>251</v>
      </c>
      <c r="W682" s="43">
        <v>2731.44</v>
      </c>
      <c r="X682" s="43">
        <v>3813.78</v>
      </c>
      <c r="Y682" s="43">
        <v>76.78</v>
      </c>
      <c r="Z682" s="43">
        <v>64.22</v>
      </c>
      <c r="AA682" s="43">
        <v>-20</v>
      </c>
      <c r="AB682" s="44">
        <v>10</v>
      </c>
      <c r="AD682" s="6">
        <v>-2.4443662890004658E-3</v>
      </c>
      <c r="AF682" s="6">
        <v>-1.6970035832610808E-3</v>
      </c>
      <c r="AH682" s="6">
        <v>-1.092839300582904E-3</v>
      </c>
      <c r="AJ682" s="6">
        <v>2.6228689190033183E-3</v>
      </c>
      <c r="AO682">
        <v>10</v>
      </c>
      <c r="AP682">
        <v>30</v>
      </c>
      <c r="AQ682">
        <v>3813.78</v>
      </c>
    </row>
    <row r="683" spans="1:43" x14ac:dyDescent="0.25">
      <c r="A683" s="42">
        <v>108</v>
      </c>
      <c r="B683" s="43" t="s">
        <v>21</v>
      </c>
      <c r="C683" s="43" t="s">
        <v>22</v>
      </c>
      <c r="D683" s="43" t="s">
        <v>23</v>
      </c>
      <c r="E683" s="43" t="s">
        <v>89</v>
      </c>
      <c r="F683" s="43" t="s">
        <v>25</v>
      </c>
      <c r="G683" s="43" t="b">
        <v>0</v>
      </c>
      <c r="H683" s="43" t="b">
        <v>0</v>
      </c>
      <c r="I683" s="43" t="b">
        <v>0</v>
      </c>
      <c r="J683" s="43" t="b">
        <v>0</v>
      </c>
      <c r="K683" s="43" t="b">
        <v>1</v>
      </c>
      <c r="L683" s="43">
        <v>150</v>
      </c>
      <c r="M683" s="43">
        <v>2</v>
      </c>
      <c r="N683" s="43">
        <v>0</v>
      </c>
      <c r="O683" s="43">
        <v>2</v>
      </c>
      <c r="P683" s="43">
        <v>0</v>
      </c>
      <c r="Q683" s="43">
        <v>100</v>
      </c>
      <c r="R683" s="43">
        <v>0</v>
      </c>
      <c r="S683" s="43">
        <v>1</v>
      </c>
      <c r="T683" s="43">
        <v>0</v>
      </c>
      <c r="U683" s="43" t="b">
        <v>0</v>
      </c>
      <c r="V683" s="43">
        <v>293</v>
      </c>
      <c r="W683" s="43">
        <v>2852.77</v>
      </c>
      <c r="X683" s="43">
        <v>3902.11</v>
      </c>
      <c r="Y683" s="43">
        <v>74.95</v>
      </c>
      <c r="Z683" s="43">
        <v>60.84</v>
      </c>
      <c r="AA683" s="43">
        <v>-20</v>
      </c>
      <c r="AB683" s="44">
        <v>10</v>
      </c>
      <c r="AD683" s="6">
        <v>4.1866848688504321E-2</v>
      </c>
      <c r="AF683" s="6">
        <v>2.1424441196849608E-2</v>
      </c>
      <c r="AH683" s="6">
        <v>-2.49011240632806E-2</v>
      </c>
      <c r="AJ683" s="6">
        <v>-5.0146755760944073E-2</v>
      </c>
      <c r="AO683">
        <v>10</v>
      </c>
      <c r="AP683">
        <v>30</v>
      </c>
      <c r="AQ683">
        <v>3902.11</v>
      </c>
    </row>
    <row r="684" spans="1:43" x14ac:dyDescent="0.25">
      <c r="A684" s="42">
        <v>109</v>
      </c>
      <c r="B684" s="43" t="s">
        <v>21</v>
      </c>
      <c r="C684" s="43" t="s">
        <v>22</v>
      </c>
      <c r="D684" s="43" t="s">
        <v>23</v>
      </c>
      <c r="E684" s="43" t="s">
        <v>89</v>
      </c>
      <c r="F684" s="43" t="s">
        <v>25</v>
      </c>
      <c r="G684" s="43" t="b">
        <v>0</v>
      </c>
      <c r="H684" s="43" t="b">
        <v>0</v>
      </c>
      <c r="I684" s="43" t="b">
        <v>0</v>
      </c>
      <c r="J684" s="43" t="b">
        <v>0</v>
      </c>
      <c r="K684" s="43" t="b">
        <v>1</v>
      </c>
      <c r="L684" s="43">
        <v>150</v>
      </c>
      <c r="M684" s="43">
        <v>2</v>
      </c>
      <c r="N684" s="43">
        <v>0</v>
      </c>
      <c r="O684" s="43">
        <v>2</v>
      </c>
      <c r="P684" s="43">
        <v>0</v>
      </c>
      <c r="Q684" s="43">
        <v>100</v>
      </c>
      <c r="R684" s="43">
        <v>0</v>
      </c>
      <c r="S684" s="43">
        <v>1</v>
      </c>
      <c r="T684" s="43">
        <v>0</v>
      </c>
      <c r="U684" s="43" t="b">
        <v>0</v>
      </c>
      <c r="V684" s="43">
        <v>251</v>
      </c>
      <c r="W684" s="43">
        <v>2724.23</v>
      </c>
      <c r="X684" s="43">
        <v>3810.41</v>
      </c>
      <c r="Y684" s="43">
        <v>76.849999999999994</v>
      </c>
      <c r="Z684" s="43">
        <v>64.430000000000007</v>
      </c>
      <c r="AA684" s="43">
        <v>-20</v>
      </c>
      <c r="AB684" s="44">
        <v>10</v>
      </c>
      <c r="AD684" s="6">
        <v>-5.0775473653031922E-3</v>
      </c>
      <c r="AF684" s="6">
        <v>-2.5791418025408186E-3</v>
      </c>
      <c r="AH684" s="6">
        <v>-1.8213988343063203E-4</v>
      </c>
      <c r="AJ684" s="6">
        <v>5.9014550677576327E-3</v>
      </c>
      <c r="AO684">
        <v>10</v>
      </c>
      <c r="AP684">
        <v>30</v>
      </c>
      <c r="AQ684">
        <v>3810.41</v>
      </c>
    </row>
    <row r="685" spans="1:43" x14ac:dyDescent="0.25">
      <c r="A685" s="42">
        <v>110</v>
      </c>
      <c r="B685" s="43" t="s">
        <v>21</v>
      </c>
      <c r="C685" s="43" t="s">
        <v>22</v>
      </c>
      <c r="D685" s="43" t="s">
        <v>23</v>
      </c>
      <c r="E685" s="43" t="s">
        <v>89</v>
      </c>
      <c r="F685" s="43" t="s">
        <v>25</v>
      </c>
      <c r="G685" s="43" t="b">
        <v>0</v>
      </c>
      <c r="H685" s="43" t="b">
        <v>0</v>
      </c>
      <c r="I685" s="43" t="b">
        <v>0</v>
      </c>
      <c r="J685" s="43" t="b">
        <v>0</v>
      </c>
      <c r="K685" s="43" t="b">
        <v>1</v>
      </c>
      <c r="L685" s="43">
        <v>150</v>
      </c>
      <c r="M685" s="43">
        <v>2</v>
      </c>
      <c r="N685" s="43">
        <v>0</v>
      </c>
      <c r="O685" s="43">
        <v>2</v>
      </c>
      <c r="P685" s="43">
        <v>0</v>
      </c>
      <c r="Q685" s="43">
        <v>100</v>
      </c>
      <c r="R685" s="43">
        <v>0</v>
      </c>
      <c r="S685" s="43">
        <v>1</v>
      </c>
      <c r="T685" s="43">
        <v>0</v>
      </c>
      <c r="U685" s="43" t="b">
        <v>0</v>
      </c>
      <c r="V685" s="43">
        <v>251</v>
      </c>
      <c r="W685" s="43">
        <v>2736.3</v>
      </c>
      <c r="X685" s="43">
        <v>3793.64</v>
      </c>
      <c r="Y685" s="43">
        <v>77.31</v>
      </c>
      <c r="Z685" s="43">
        <v>63.94</v>
      </c>
      <c r="AA685" s="43">
        <v>-20</v>
      </c>
      <c r="AB685" s="44">
        <v>10</v>
      </c>
      <c r="AD685" s="6">
        <v>-6.6943424588927769E-4</v>
      </c>
      <c r="AF685" s="6">
        <v>-6.9688919323094289E-3</v>
      </c>
      <c r="AH685" s="6">
        <v>5.8024562864280593E-3</v>
      </c>
      <c r="AJ685" s="6">
        <v>-1.7485792793354715E-3</v>
      </c>
      <c r="AO685">
        <v>10</v>
      </c>
      <c r="AP685">
        <v>30</v>
      </c>
      <c r="AQ685">
        <v>3793.64</v>
      </c>
    </row>
    <row r="686" spans="1:43" x14ac:dyDescent="0.25">
      <c r="AD686" s="6"/>
      <c r="AF686" s="6"/>
      <c r="AH686" s="6"/>
      <c r="AK686" s="6"/>
    </row>
    <row r="687" spans="1:43" x14ac:dyDescent="0.25">
      <c r="A687" t="s">
        <v>153</v>
      </c>
      <c r="AD687" s="6"/>
      <c r="AF687" s="6"/>
      <c r="AH687" s="6"/>
      <c r="AK687" s="6"/>
    </row>
    <row r="688" spans="1:43" x14ac:dyDescent="0.25">
      <c r="A688" s="18" t="s">
        <v>0</v>
      </c>
      <c r="B688" s="12" t="s">
        <v>1</v>
      </c>
      <c r="C688" s="12" t="s">
        <v>2</v>
      </c>
      <c r="D688" s="12" t="s">
        <v>3</v>
      </c>
      <c r="E688" s="12" t="s">
        <v>4</v>
      </c>
      <c r="F688" s="12" t="s">
        <v>5</v>
      </c>
      <c r="G688" s="12" t="s">
        <v>6</v>
      </c>
      <c r="H688" s="12" t="s">
        <v>7</v>
      </c>
      <c r="I688" s="12" t="s">
        <v>8</v>
      </c>
      <c r="J688" s="12" t="s">
        <v>9</v>
      </c>
      <c r="K688" s="12" t="s">
        <v>74</v>
      </c>
      <c r="L688" s="12" t="s">
        <v>10</v>
      </c>
      <c r="M688" s="12" t="s">
        <v>11</v>
      </c>
      <c r="N688" s="12" t="s">
        <v>12</v>
      </c>
      <c r="O688" s="12" t="s">
        <v>13</v>
      </c>
      <c r="P688" s="12" t="s">
        <v>14</v>
      </c>
      <c r="Q688" s="12" t="s">
        <v>15</v>
      </c>
      <c r="R688" s="12" t="s">
        <v>16</v>
      </c>
      <c r="S688" s="12" t="s">
        <v>17</v>
      </c>
      <c r="T688" s="12" t="s">
        <v>18</v>
      </c>
      <c r="U688" s="12" t="s">
        <v>19</v>
      </c>
      <c r="V688" s="12" t="s">
        <v>20</v>
      </c>
      <c r="W688" s="12" t="s">
        <v>99</v>
      </c>
      <c r="X688" s="12" t="s">
        <v>100</v>
      </c>
      <c r="Y688" s="12" t="s">
        <v>101</v>
      </c>
      <c r="Z688" s="12" t="s">
        <v>102</v>
      </c>
      <c r="AA688" s="12" t="s">
        <v>103</v>
      </c>
      <c r="AB688" s="19" t="s">
        <v>104</v>
      </c>
      <c r="AD688" t="s">
        <v>75</v>
      </c>
      <c r="AF688" t="s">
        <v>76</v>
      </c>
      <c r="AH688" t="s">
        <v>77</v>
      </c>
      <c r="AJ688" t="s">
        <v>78</v>
      </c>
      <c r="AL688" t="s">
        <v>154</v>
      </c>
      <c r="AM688" t="s">
        <v>95</v>
      </c>
    </row>
    <row r="689" spans="1:39" x14ac:dyDescent="0.25">
      <c r="A689" s="42">
        <v>1</v>
      </c>
      <c r="B689" s="43" t="s">
        <v>21</v>
      </c>
      <c r="C689" s="43" t="s">
        <v>22</v>
      </c>
      <c r="D689" s="43" t="s">
        <v>23</v>
      </c>
      <c r="E689" s="43" t="s">
        <v>42</v>
      </c>
      <c r="F689" s="43" t="s">
        <v>25</v>
      </c>
      <c r="G689" s="43" t="b">
        <v>0</v>
      </c>
      <c r="H689" s="43" t="b">
        <v>0</v>
      </c>
      <c r="I689" s="43" t="b">
        <v>0</v>
      </c>
      <c r="J689" s="43" t="b">
        <v>0</v>
      </c>
      <c r="K689" s="43" t="b">
        <v>0</v>
      </c>
      <c r="L689" s="43">
        <v>150</v>
      </c>
      <c r="M689" s="43">
        <v>2</v>
      </c>
      <c r="N689" s="43">
        <v>0</v>
      </c>
      <c r="O689" s="43">
        <v>1</v>
      </c>
      <c r="P689" s="43">
        <v>0</v>
      </c>
      <c r="Q689" s="43">
        <v>100</v>
      </c>
      <c r="R689" s="43">
        <v>0</v>
      </c>
      <c r="S689" s="43">
        <v>1</v>
      </c>
      <c r="T689" s="43">
        <v>0</v>
      </c>
      <c r="U689" s="43" t="b">
        <v>0</v>
      </c>
      <c r="V689" s="43">
        <v>251</v>
      </c>
      <c r="W689" s="43">
        <v>861.84</v>
      </c>
      <c r="X689" s="43">
        <v>860.16</v>
      </c>
      <c r="Y689" s="43">
        <v>108</v>
      </c>
      <c r="Z689" s="43">
        <v>108</v>
      </c>
      <c r="AA689" s="43">
        <v>-20</v>
      </c>
      <c r="AB689" s="44">
        <v>20</v>
      </c>
      <c r="AD689" s="6" cm="1">
        <f t="array" ref="AD689:AD698">W689:W698/AE689-1</f>
        <v>8.5201840949542529E-3</v>
      </c>
      <c r="AE689">
        <f>AVERAGE(W689:W698)</f>
        <v>854.55899999999997</v>
      </c>
      <c r="AF689" s="6">
        <f t="array" ref="AF689:AF698">X689:X698/AG689-1</f>
        <v>5.8692075341961747E-3</v>
      </c>
      <c r="AG689">
        <f t="shared" ref="AG689" si="31">AVERAGE(X689:X698)</f>
        <v>855.14099999999996</v>
      </c>
      <c r="AH689" s="6">
        <f t="array" ref="AH689:AH698">Y689:Y698/AI689-1</f>
        <v>-2.7700831024930483E-3</v>
      </c>
      <c r="AI689">
        <f>AVERAGE(Y689:Y698)</f>
        <v>108.3</v>
      </c>
      <c r="AJ689" s="6">
        <f t="array" ref="AJ689:AJ698">Z689:Z698/AK689-1</f>
        <v>-2.7700831024930483E-3</v>
      </c>
      <c r="AK689">
        <f>AVERAGE(Z689:Z698)</f>
        <v>108.3</v>
      </c>
      <c r="AL689">
        <f t="array" ref="AL689:AL698">L689:L698-(O689:O698*(40+(20+AA689:AA698-20+AB689:AB698)/3))</f>
        <v>110</v>
      </c>
      <c r="AM689">
        <f t="array" ref="AM689:AM698">L689:L698-(O689:O698*(40-(20+AA689:AA698-20+AB689:AB698)/3))</f>
        <v>110</v>
      </c>
    </row>
    <row r="690" spans="1:39" x14ac:dyDescent="0.25">
      <c r="A690" s="42">
        <v>2</v>
      </c>
      <c r="B690" s="43" t="s">
        <v>21</v>
      </c>
      <c r="C690" s="43" t="s">
        <v>22</v>
      </c>
      <c r="D690" s="43" t="s">
        <v>23</v>
      </c>
      <c r="E690" s="43" t="s">
        <v>42</v>
      </c>
      <c r="F690" s="43" t="s">
        <v>25</v>
      </c>
      <c r="G690" s="43" t="b">
        <v>0</v>
      </c>
      <c r="H690" s="43" t="b">
        <v>0</v>
      </c>
      <c r="I690" s="43" t="b">
        <v>0</v>
      </c>
      <c r="J690" s="43" t="b">
        <v>0</v>
      </c>
      <c r="K690" s="43" t="b">
        <v>0</v>
      </c>
      <c r="L690" s="43">
        <v>150</v>
      </c>
      <c r="M690" s="43">
        <v>2</v>
      </c>
      <c r="N690" s="43">
        <v>0</v>
      </c>
      <c r="O690" s="43">
        <v>1</v>
      </c>
      <c r="P690" s="43">
        <v>0</v>
      </c>
      <c r="Q690" s="43">
        <v>100</v>
      </c>
      <c r="R690" s="43">
        <v>0</v>
      </c>
      <c r="S690" s="43">
        <v>1</v>
      </c>
      <c r="T690" s="43">
        <v>0</v>
      </c>
      <c r="U690" s="43" t="b">
        <v>0</v>
      </c>
      <c r="V690" s="43">
        <v>251</v>
      </c>
      <c r="W690" s="43">
        <v>861.42</v>
      </c>
      <c r="X690" s="43">
        <v>860.58</v>
      </c>
      <c r="Y690" s="43">
        <v>108</v>
      </c>
      <c r="Z690" s="43">
        <v>108</v>
      </c>
      <c r="AA690" s="43">
        <v>-20</v>
      </c>
      <c r="AB690" s="44">
        <v>20</v>
      </c>
      <c r="AD690" s="6">
        <v>8.0287025237577581E-3</v>
      </c>
      <c r="AF690" s="6">
        <v>6.3603546081876239E-3</v>
      </c>
      <c r="AH690" s="6">
        <v>-2.7700831024930483E-3</v>
      </c>
      <c r="AJ690" s="6">
        <v>-2.7700831024930483E-3</v>
      </c>
      <c r="AL690">
        <v>110</v>
      </c>
      <c r="AM690">
        <v>110</v>
      </c>
    </row>
    <row r="691" spans="1:39" x14ac:dyDescent="0.25">
      <c r="A691" s="42">
        <v>3</v>
      </c>
      <c r="B691" s="43" t="s">
        <v>21</v>
      </c>
      <c r="C691" s="43" t="s">
        <v>22</v>
      </c>
      <c r="D691" s="43" t="s">
        <v>23</v>
      </c>
      <c r="E691" s="43" t="s">
        <v>42</v>
      </c>
      <c r="F691" s="43" t="s">
        <v>25</v>
      </c>
      <c r="G691" s="43" t="b">
        <v>0</v>
      </c>
      <c r="H691" s="43" t="b">
        <v>0</v>
      </c>
      <c r="I691" s="43" t="b">
        <v>0</v>
      </c>
      <c r="J691" s="43" t="b">
        <v>0</v>
      </c>
      <c r="K691" s="43" t="b">
        <v>0</v>
      </c>
      <c r="L691" s="43">
        <v>150</v>
      </c>
      <c r="M691" s="43">
        <v>2</v>
      </c>
      <c r="N691" s="43">
        <v>0</v>
      </c>
      <c r="O691" s="43">
        <v>1</v>
      </c>
      <c r="P691" s="43">
        <v>0</v>
      </c>
      <c r="Q691" s="43">
        <v>100</v>
      </c>
      <c r="R691" s="43">
        <v>0</v>
      </c>
      <c r="S691" s="43">
        <v>1</v>
      </c>
      <c r="T691" s="43">
        <v>0</v>
      </c>
      <c r="U691" s="43" t="b">
        <v>0</v>
      </c>
      <c r="V691" s="43">
        <v>251</v>
      </c>
      <c r="W691" s="43">
        <v>859.32</v>
      </c>
      <c r="X691" s="43">
        <v>862.68</v>
      </c>
      <c r="Y691" s="43">
        <v>108</v>
      </c>
      <c r="Z691" s="43">
        <v>108</v>
      </c>
      <c r="AA691" s="43">
        <v>-20</v>
      </c>
      <c r="AB691" s="44">
        <v>20</v>
      </c>
      <c r="AD691" s="6">
        <v>5.5712946677761721E-3</v>
      </c>
      <c r="AF691" s="6">
        <v>8.8160899781439817E-3</v>
      </c>
      <c r="AH691" s="6">
        <v>-2.7700831024930483E-3</v>
      </c>
      <c r="AJ691" s="6">
        <v>-2.7700831024930483E-3</v>
      </c>
      <c r="AL691">
        <v>110</v>
      </c>
      <c r="AM691">
        <v>110</v>
      </c>
    </row>
    <row r="692" spans="1:39" x14ac:dyDescent="0.25">
      <c r="A692" s="42">
        <v>4</v>
      </c>
      <c r="B692" s="43" t="s">
        <v>21</v>
      </c>
      <c r="C692" s="43" t="s">
        <v>22</v>
      </c>
      <c r="D692" s="43" t="s">
        <v>23</v>
      </c>
      <c r="E692" s="43" t="s">
        <v>42</v>
      </c>
      <c r="F692" s="43" t="s">
        <v>25</v>
      </c>
      <c r="G692" s="43" t="b">
        <v>0</v>
      </c>
      <c r="H692" s="43" t="b">
        <v>0</v>
      </c>
      <c r="I692" s="43" t="b">
        <v>0</v>
      </c>
      <c r="J692" s="43" t="b">
        <v>0</v>
      </c>
      <c r="K692" s="43" t="b">
        <v>0</v>
      </c>
      <c r="L692" s="43">
        <v>150</v>
      </c>
      <c r="M692" s="43">
        <v>2</v>
      </c>
      <c r="N692" s="43">
        <v>0</v>
      </c>
      <c r="O692" s="43">
        <v>1</v>
      </c>
      <c r="P692" s="43">
        <v>0</v>
      </c>
      <c r="Q692" s="43">
        <v>100</v>
      </c>
      <c r="R692" s="43">
        <v>0</v>
      </c>
      <c r="S692" s="43">
        <v>1</v>
      </c>
      <c r="T692" s="43">
        <v>0</v>
      </c>
      <c r="U692" s="43" t="b">
        <v>0</v>
      </c>
      <c r="V692" s="43">
        <v>251</v>
      </c>
      <c r="W692" s="43">
        <v>863.1</v>
      </c>
      <c r="X692" s="43">
        <v>858.9</v>
      </c>
      <c r="Y692" s="43">
        <v>108</v>
      </c>
      <c r="Z692" s="43">
        <v>108</v>
      </c>
      <c r="AA692" s="43">
        <v>-20</v>
      </c>
      <c r="AB692" s="44">
        <v>20</v>
      </c>
      <c r="AD692" s="6">
        <v>9.9946288085435153E-3</v>
      </c>
      <c r="AF692" s="6">
        <v>4.3957663122222712E-3</v>
      </c>
      <c r="AH692" s="6">
        <v>-2.7700831024930483E-3</v>
      </c>
      <c r="AJ692" s="6">
        <v>-2.7700831024930483E-3</v>
      </c>
      <c r="AL692">
        <v>110</v>
      </c>
      <c r="AM692">
        <v>110</v>
      </c>
    </row>
    <row r="693" spans="1:39" x14ac:dyDescent="0.25">
      <c r="A693" s="42">
        <v>5</v>
      </c>
      <c r="B693" s="43" t="s">
        <v>21</v>
      </c>
      <c r="C693" s="43" t="s">
        <v>22</v>
      </c>
      <c r="D693" s="43" t="s">
        <v>23</v>
      </c>
      <c r="E693" s="43" t="s">
        <v>42</v>
      </c>
      <c r="F693" s="43" t="s">
        <v>25</v>
      </c>
      <c r="G693" s="43" t="b">
        <v>0</v>
      </c>
      <c r="H693" s="43" t="b">
        <v>0</v>
      </c>
      <c r="I693" s="43" t="b">
        <v>0</v>
      </c>
      <c r="J693" s="43" t="b">
        <v>0</v>
      </c>
      <c r="K693" s="43" t="b">
        <v>0</v>
      </c>
      <c r="L693" s="43">
        <v>150</v>
      </c>
      <c r="M693" s="43">
        <v>2</v>
      </c>
      <c r="N693" s="43">
        <v>0</v>
      </c>
      <c r="O693" s="43">
        <v>1</v>
      </c>
      <c r="P693" s="43">
        <v>0</v>
      </c>
      <c r="Q693" s="43">
        <v>100</v>
      </c>
      <c r="R693" s="43">
        <v>0</v>
      </c>
      <c r="S693" s="43">
        <v>1</v>
      </c>
      <c r="T693" s="43">
        <v>0</v>
      </c>
      <c r="U693" s="43" t="b">
        <v>0</v>
      </c>
      <c r="V693" s="43">
        <v>251</v>
      </c>
      <c r="W693" s="43">
        <v>860.16</v>
      </c>
      <c r="X693" s="43">
        <v>861.84</v>
      </c>
      <c r="Y693" s="43">
        <v>108</v>
      </c>
      <c r="Z693" s="43">
        <v>108</v>
      </c>
      <c r="AA693" s="43">
        <v>-20</v>
      </c>
      <c r="AB693" s="44">
        <v>20</v>
      </c>
      <c r="AD693" s="6">
        <v>6.5542578101687177E-3</v>
      </c>
      <c r="AF693" s="6">
        <v>7.8337958301615274E-3</v>
      </c>
      <c r="AH693" s="6">
        <v>-2.7700831024930483E-3</v>
      </c>
      <c r="AJ693" s="6">
        <v>-2.7700831024930483E-3</v>
      </c>
      <c r="AL693">
        <v>110</v>
      </c>
      <c r="AM693">
        <v>110</v>
      </c>
    </row>
    <row r="694" spans="1:39" x14ac:dyDescent="0.25">
      <c r="A694" s="42">
        <v>6</v>
      </c>
      <c r="B694" s="43" t="s">
        <v>21</v>
      </c>
      <c r="C694" s="43" t="s">
        <v>22</v>
      </c>
      <c r="D694" s="43" t="s">
        <v>23</v>
      </c>
      <c r="E694" s="43" t="s">
        <v>42</v>
      </c>
      <c r="F694" s="43" t="s">
        <v>25</v>
      </c>
      <c r="G694" s="43" t="b">
        <v>0</v>
      </c>
      <c r="H694" s="43" t="b">
        <v>0</v>
      </c>
      <c r="I694" s="43" t="b">
        <v>0</v>
      </c>
      <c r="J694" s="43" t="b">
        <v>0</v>
      </c>
      <c r="K694" s="43" t="b">
        <v>0</v>
      </c>
      <c r="L694" s="43">
        <v>150</v>
      </c>
      <c r="M694" s="43">
        <v>2</v>
      </c>
      <c r="N694" s="43">
        <v>0</v>
      </c>
      <c r="O694" s="43">
        <v>1</v>
      </c>
      <c r="P694" s="43">
        <v>0</v>
      </c>
      <c r="Q694" s="43">
        <v>100</v>
      </c>
      <c r="R694" s="43">
        <v>0</v>
      </c>
      <c r="S694" s="43">
        <v>1</v>
      </c>
      <c r="T694" s="43">
        <v>0</v>
      </c>
      <c r="U694" s="43" t="b">
        <v>0</v>
      </c>
      <c r="V694" s="43">
        <v>251</v>
      </c>
      <c r="W694" s="43">
        <v>857.22</v>
      </c>
      <c r="X694" s="43">
        <v>864.78</v>
      </c>
      <c r="Y694" s="43">
        <v>108</v>
      </c>
      <c r="Z694" s="43">
        <v>108</v>
      </c>
      <c r="AA694" s="43">
        <v>-20</v>
      </c>
      <c r="AB694" s="44">
        <v>20</v>
      </c>
      <c r="AD694" s="6">
        <v>3.1138868117941421E-3</v>
      </c>
      <c r="AF694" s="6">
        <v>1.1271825348100561E-2</v>
      </c>
      <c r="AH694" s="6">
        <v>-2.7700831024930483E-3</v>
      </c>
      <c r="AJ694" s="6">
        <v>-2.7700831024930483E-3</v>
      </c>
      <c r="AL694">
        <v>110</v>
      </c>
      <c r="AM694">
        <v>110</v>
      </c>
    </row>
    <row r="695" spans="1:39" x14ac:dyDescent="0.25">
      <c r="A695" s="42">
        <v>7</v>
      </c>
      <c r="B695" s="43" t="s">
        <v>21</v>
      </c>
      <c r="C695" s="43" t="s">
        <v>22</v>
      </c>
      <c r="D695" s="43" t="s">
        <v>23</v>
      </c>
      <c r="E695" s="43" t="s">
        <v>42</v>
      </c>
      <c r="F695" s="43" t="s">
        <v>25</v>
      </c>
      <c r="G695" s="43" t="b">
        <v>0</v>
      </c>
      <c r="H695" s="43" t="b">
        <v>0</v>
      </c>
      <c r="I695" s="43" t="b">
        <v>0</v>
      </c>
      <c r="J695" s="43" t="b">
        <v>0</v>
      </c>
      <c r="K695" s="43" t="b">
        <v>0</v>
      </c>
      <c r="L695" s="43">
        <v>150</v>
      </c>
      <c r="M695" s="43">
        <v>2</v>
      </c>
      <c r="N695" s="43">
        <v>0</v>
      </c>
      <c r="O695" s="43">
        <v>1</v>
      </c>
      <c r="P695" s="43">
        <v>0</v>
      </c>
      <c r="Q695" s="43">
        <v>100</v>
      </c>
      <c r="R695" s="43">
        <v>0</v>
      </c>
      <c r="S695" s="43">
        <v>1</v>
      </c>
      <c r="T695" s="43">
        <v>0</v>
      </c>
      <c r="U695" s="43" t="b">
        <v>0</v>
      </c>
      <c r="V695" s="43">
        <v>251</v>
      </c>
      <c r="W695" s="43">
        <v>838.04</v>
      </c>
      <c r="X695" s="43">
        <v>842.96</v>
      </c>
      <c r="Y695" s="43">
        <v>109</v>
      </c>
      <c r="Z695" s="43">
        <v>109</v>
      </c>
      <c r="AA695" s="43">
        <v>-20</v>
      </c>
      <c r="AB695" s="44">
        <v>20</v>
      </c>
      <c r="AD695" s="6">
        <v>-1.93304382728402E-2</v>
      </c>
      <c r="AF695" s="6">
        <v>-1.4244434543543072E-2</v>
      </c>
      <c r="AH695" s="6">
        <v>6.4635272391504461E-3</v>
      </c>
      <c r="AJ695" s="6">
        <v>6.4635272391504461E-3</v>
      </c>
      <c r="AL695">
        <v>110</v>
      </c>
      <c r="AM695">
        <v>110</v>
      </c>
    </row>
    <row r="696" spans="1:39" x14ac:dyDescent="0.25">
      <c r="A696" s="42">
        <v>8</v>
      </c>
      <c r="B696" s="43" t="s">
        <v>21</v>
      </c>
      <c r="C696" s="43" t="s">
        <v>22</v>
      </c>
      <c r="D696" s="43" t="s">
        <v>23</v>
      </c>
      <c r="E696" s="43" t="s">
        <v>42</v>
      </c>
      <c r="F696" s="43" t="s">
        <v>25</v>
      </c>
      <c r="G696" s="43" t="b">
        <v>0</v>
      </c>
      <c r="H696" s="43" t="b">
        <v>0</v>
      </c>
      <c r="I696" s="43" t="b">
        <v>0</v>
      </c>
      <c r="J696" s="43" t="b">
        <v>0</v>
      </c>
      <c r="K696" s="43" t="b">
        <v>0</v>
      </c>
      <c r="L696" s="43">
        <v>150</v>
      </c>
      <c r="M696" s="43">
        <v>2</v>
      </c>
      <c r="N696" s="43">
        <v>0</v>
      </c>
      <c r="O696" s="43">
        <v>1</v>
      </c>
      <c r="P696" s="43">
        <v>0</v>
      </c>
      <c r="Q696" s="43">
        <v>100</v>
      </c>
      <c r="R696" s="43">
        <v>0</v>
      </c>
      <c r="S696" s="43">
        <v>1</v>
      </c>
      <c r="T696" s="43">
        <v>0</v>
      </c>
      <c r="U696" s="43" t="b">
        <v>0</v>
      </c>
      <c r="V696" s="43">
        <v>251</v>
      </c>
      <c r="W696" s="43">
        <v>840.09</v>
      </c>
      <c r="X696" s="43">
        <v>840.91</v>
      </c>
      <c r="Y696" s="43">
        <v>109</v>
      </c>
      <c r="Z696" s="43">
        <v>109</v>
      </c>
      <c r="AA696" s="43">
        <v>-20</v>
      </c>
      <c r="AB696" s="44">
        <v>20</v>
      </c>
      <c r="AD696" s="6">
        <v>-1.6931540127714917E-2</v>
      </c>
      <c r="AF696" s="6">
        <v>-1.664170002373877E-2</v>
      </c>
      <c r="AH696" s="6">
        <v>6.4635272391504461E-3</v>
      </c>
      <c r="AJ696" s="6">
        <v>6.4635272391504461E-3</v>
      </c>
      <c r="AL696">
        <v>110</v>
      </c>
      <c r="AM696">
        <v>110</v>
      </c>
    </row>
    <row r="697" spans="1:39" x14ac:dyDescent="0.25">
      <c r="A697" s="42">
        <v>9</v>
      </c>
      <c r="B697" s="43" t="s">
        <v>21</v>
      </c>
      <c r="C697" s="43" t="s">
        <v>22</v>
      </c>
      <c r="D697" s="43" t="s">
        <v>23</v>
      </c>
      <c r="E697" s="43" t="s">
        <v>42</v>
      </c>
      <c r="F697" s="43" t="s">
        <v>25</v>
      </c>
      <c r="G697" s="43" t="b">
        <v>0</v>
      </c>
      <c r="H697" s="43" t="b">
        <v>0</v>
      </c>
      <c r="I697" s="43" t="b">
        <v>0</v>
      </c>
      <c r="J697" s="43" t="b">
        <v>0</v>
      </c>
      <c r="K697" s="43" t="b">
        <v>0</v>
      </c>
      <c r="L697" s="43">
        <v>150</v>
      </c>
      <c r="M697" s="43">
        <v>2</v>
      </c>
      <c r="N697" s="43">
        <v>0</v>
      </c>
      <c r="O697" s="43">
        <v>1</v>
      </c>
      <c r="P697" s="43">
        <v>0</v>
      </c>
      <c r="Q697" s="43">
        <v>100</v>
      </c>
      <c r="R697" s="43">
        <v>0</v>
      </c>
      <c r="S697" s="43">
        <v>1</v>
      </c>
      <c r="T697" s="43">
        <v>0</v>
      </c>
      <c r="U697" s="43" t="b">
        <v>0</v>
      </c>
      <c r="V697" s="43">
        <v>251</v>
      </c>
      <c r="W697" s="43">
        <v>842.14</v>
      </c>
      <c r="X697" s="43">
        <v>838.86</v>
      </c>
      <c r="Y697" s="43">
        <v>109</v>
      </c>
      <c r="Z697" s="43">
        <v>109</v>
      </c>
      <c r="AA697" s="43">
        <v>-20</v>
      </c>
      <c r="AB697" s="44">
        <v>20</v>
      </c>
      <c r="AD697" s="6">
        <v>-1.4532641982589856E-2</v>
      </c>
      <c r="AF697" s="6">
        <v>-1.9038965503934357E-2</v>
      </c>
      <c r="AH697" s="6">
        <v>6.4635272391504461E-3</v>
      </c>
      <c r="AJ697" s="6">
        <v>6.4635272391504461E-3</v>
      </c>
      <c r="AL697">
        <v>110</v>
      </c>
      <c r="AM697">
        <v>110</v>
      </c>
    </row>
    <row r="698" spans="1:39" x14ac:dyDescent="0.25">
      <c r="A698" s="42">
        <v>10</v>
      </c>
      <c r="B698" s="43" t="s">
        <v>21</v>
      </c>
      <c r="C698" s="43" t="s">
        <v>22</v>
      </c>
      <c r="D698" s="43" t="s">
        <v>23</v>
      </c>
      <c r="E698" s="43" t="s">
        <v>42</v>
      </c>
      <c r="F698" s="43" t="s">
        <v>25</v>
      </c>
      <c r="G698" s="43" t="b">
        <v>0</v>
      </c>
      <c r="H698" s="43" t="b">
        <v>0</v>
      </c>
      <c r="I698" s="43" t="b">
        <v>0</v>
      </c>
      <c r="J698" s="43" t="b">
        <v>0</v>
      </c>
      <c r="K698" s="43" t="b">
        <v>0</v>
      </c>
      <c r="L698" s="43">
        <v>150</v>
      </c>
      <c r="M698" s="43">
        <v>2</v>
      </c>
      <c r="N698" s="43">
        <v>0</v>
      </c>
      <c r="O698" s="43">
        <v>1</v>
      </c>
      <c r="P698" s="43">
        <v>0</v>
      </c>
      <c r="Q698" s="43">
        <v>100</v>
      </c>
      <c r="R698" s="43">
        <v>0</v>
      </c>
      <c r="S698" s="43">
        <v>1</v>
      </c>
      <c r="T698" s="43">
        <v>0</v>
      </c>
      <c r="U698" s="43" t="b">
        <v>0</v>
      </c>
      <c r="V698" s="43">
        <v>251</v>
      </c>
      <c r="W698" s="43">
        <v>862.26</v>
      </c>
      <c r="X698" s="43">
        <v>859.74</v>
      </c>
      <c r="Y698" s="43">
        <v>108</v>
      </c>
      <c r="Z698" s="43">
        <v>108</v>
      </c>
      <c r="AA698" s="43">
        <v>-20</v>
      </c>
      <c r="AB698" s="44">
        <v>20</v>
      </c>
      <c r="AD698" s="6">
        <v>9.0116656661507477E-3</v>
      </c>
      <c r="AF698" s="6">
        <v>5.3780604602049475E-3</v>
      </c>
      <c r="AH698" s="6">
        <v>-2.7700831024930483E-3</v>
      </c>
      <c r="AJ698" s="6">
        <v>-2.7700831024930483E-3</v>
      </c>
      <c r="AL698">
        <v>110</v>
      </c>
      <c r="AM698">
        <v>110</v>
      </c>
    </row>
    <row r="699" spans="1:39" x14ac:dyDescent="0.25">
      <c r="A699" s="45">
        <v>11</v>
      </c>
      <c r="B699" s="46" t="s">
        <v>21</v>
      </c>
      <c r="C699" s="46" t="s">
        <v>22</v>
      </c>
      <c r="D699" s="46" t="s">
        <v>23</v>
      </c>
      <c r="E699" s="46" t="s">
        <v>55</v>
      </c>
      <c r="F699" s="46" t="s">
        <v>25</v>
      </c>
      <c r="G699" s="46" t="b">
        <v>0</v>
      </c>
      <c r="H699" s="46" t="b">
        <v>0</v>
      </c>
      <c r="I699" s="46" t="b">
        <v>0</v>
      </c>
      <c r="J699" s="46" t="b">
        <v>0</v>
      </c>
      <c r="K699" s="46" t="b">
        <v>0</v>
      </c>
      <c r="L699" s="46">
        <v>150</v>
      </c>
      <c r="M699" s="46">
        <v>2</v>
      </c>
      <c r="N699" s="46">
        <v>0</v>
      </c>
      <c r="O699" s="46">
        <v>1</v>
      </c>
      <c r="P699" s="46">
        <v>0</v>
      </c>
      <c r="Q699" s="46">
        <v>100</v>
      </c>
      <c r="R699" s="46">
        <v>0</v>
      </c>
      <c r="S699" s="46">
        <v>1</v>
      </c>
      <c r="T699" s="46">
        <v>0</v>
      </c>
      <c r="U699" s="46" t="b">
        <v>0</v>
      </c>
      <c r="V699" s="46">
        <v>251</v>
      </c>
      <c r="W699" s="46">
        <v>839.27</v>
      </c>
      <c r="X699" s="46">
        <v>841.73</v>
      </c>
      <c r="Y699" s="46">
        <v>109</v>
      </c>
      <c r="Z699" s="46">
        <v>109</v>
      </c>
      <c r="AA699" s="46">
        <v>-10</v>
      </c>
      <c r="AB699" s="47">
        <v>10</v>
      </c>
      <c r="AD699" s="6" cm="1">
        <f t="array" ref="AD699:AD708">W699:W708/AE699-1</f>
        <v>4.3151314403875318E-3</v>
      </c>
      <c r="AE699">
        <f>AVERAGE(W699:W708)</f>
        <v>835.66399999999999</v>
      </c>
      <c r="AF699" s="6">
        <f t="array" ref="AF699:AF708">X699:X708/AG699-1</f>
        <v>5.4877582615009413E-3</v>
      </c>
      <c r="AG699">
        <f t="shared" ref="AG699" si="32">AVERAGE(X699:X708)</f>
        <v>837.13600000000008</v>
      </c>
      <c r="AH699" s="6">
        <f t="array" ref="AH699:AH708">Y699:Y708/AI699-1</f>
        <v>-1.831501831501825E-3</v>
      </c>
      <c r="AI699">
        <f>AVERAGE(Y699:Y708)</f>
        <v>109.2</v>
      </c>
      <c r="AJ699" s="6">
        <f t="array" ref="AJ699:AJ708">Z699:Z708/AK699-1</f>
        <v>-1.831501831501825E-3</v>
      </c>
      <c r="AK699">
        <f>AVERAGE(Z699:Z708)</f>
        <v>109.2</v>
      </c>
      <c r="AL699">
        <f t="array" ref="AL699:AL708">L699:L708-(O699:O708*(40+(20+AA699:AA708-20+AB699:AB708)/3))</f>
        <v>110</v>
      </c>
      <c r="AM699">
        <f t="array" ref="AM699:AM708">L699:L708-(O699:O708*(40-(20+AA699:AA708-20+AB699:AB708)/3))</f>
        <v>110</v>
      </c>
    </row>
    <row r="700" spans="1:39" x14ac:dyDescent="0.25">
      <c r="A700" s="45">
        <v>12</v>
      </c>
      <c r="B700" s="46" t="s">
        <v>21</v>
      </c>
      <c r="C700" s="46" t="s">
        <v>22</v>
      </c>
      <c r="D700" s="46" t="s">
        <v>23</v>
      </c>
      <c r="E700" s="46" t="s">
        <v>55</v>
      </c>
      <c r="F700" s="46" t="s">
        <v>25</v>
      </c>
      <c r="G700" s="46" t="b">
        <v>0</v>
      </c>
      <c r="H700" s="46" t="b">
        <v>0</v>
      </c>
      <c r="I700" s="46" t="b">
        <v>0</v>
      </c>
      <c r="J700" s="46" t="b">
        <v>0</v>
      </c>
      <c r="K700" s="46" t="b">
        <v>0</v>
      </c>
      <c r="L700" s="46">
        <v>150</v>
      </c>
      <c r="M700" s="46">
        <v>2</v>
      </c>
      <c r="N700" s="46">
        <v>0</v>
      </c>
      <c r="O700" s="46">
        <v>1</v>
      </c>
      <c r="P700" s="46">
        <v>0</v>
      </c>
      <c r="Q700" s="46">
        <v>100</v>
      </c>
      <c r="R700" s="46">
        <v>0</v>
      </c>
      <c r="S700" s="46">
        <v>1</v>
      </c>
      <c r="T700" s="46">
        <v>0</v>
      </c>
      <c r="U700" s="46" t="b">
        <v>0</v>
      </c>
      <c r="V700" s="46">
        <v>251</v>
      </c>
      <c r="W700" s="46">
        <v>819.6</v>
      </c>
      <c r="X700" s="46">
        <v>820.4</v>
      </c>
      <c r="Y700" s="46">
        <v>110</v>
      </c>
      <c r="Z700" s="46">
        <v>110</v>
      </c>
      <c r="AA700" s="46">
        <v>-10</v>
      </c>
      <c r="AB700" s="47">
        <v>10</v>
      </c>
      <c r="AD700" s="6">
        <v>-1.9223037010090094E-2</v>
      </c>
      <c r="AF700" s="6">
        <v>-1.9991972630492683E-2</v>
      </c>
      <c r="AH700" s="6">
        <v>7.3260073260073E-3</v>
      </c>
      <c r="AJ700" s="6">
        <v>7.3260073260073E-3</v>
      </c>
      <c r="AL700">
        <v>110</v>
      </c>
      <c r="AM700">
        <v>110</v>
      </c>
    </row>
    <row r="701" spans="1:39" x14ac:dyDescent="0.25">
      <c r="A701" s="45">
        <v>13</v>
      </c>
      <c r="B701" s="46" t="s">
        <v>21</v>
      </c>
      <c r="C701" s="46" t="s">
        <v>22</v>
      </c>
      <c r="D701" s="46" t="s">
        <v>23</v>
      </c>
      <c r="E701" s="46" t="s">
        <v>55</v>
      </c>
      <c r="F701" s="46" t="s">
        <v>25</v>
      </c>
      <c r="G701" s="46" t="b">
        <v>0</v>
      </c>
      <c r="H701" s="46" t="b">
        <v>0</v>
      </c>
      <c r="I701" s="46" t="b">
        <v>0</v>
      </c>
      <c r="J701" s="46" t="b">
        <v>0</v>
      </c>
      <c r="K701" s="46" t="b">
        <v>0</v>
      </c>
      <c r="L701" s="46">
        <v>150</v>
      </c>
      <c r="M701" s="46">
        <v>2</v>
      </c>
      <c r="N701" s="46">
        <v>0</v>
      </c>
      <c r="O701" s="46">
        <v>1</v>
      </c>
      <c r="P701" s="46">
        <v>0</v>
      </c>
      <c r="Q701" s="46">
        <v>100</v>
      </c>
      <c r="R701" s="46">
        <v>0</v>
      </c>
      <c r="S701" s="46">
        <v>1</v>
      </c>
      <c r="T701" s="46">
        <v>0</v>
      </c>
      <c r="U701" s="46" t="b">
        <v>0</v>
      </c>
      <c r="V701" s="46">
        <v>251</v>
      </c>
      <c r="W701" s="46">
        <v>840.91</v>
      </c>
      <c r="X701" s="46">
        <v>840.09</v>
      </c>
      <c r="Y701" s="46">
        <v>109</v>
      </c>
      <c r="Z701" s="46">
        <v>109</v>
      </c>
      <c r="AA701" s="46">
        <v>-10</v>
      </c>
      <c r="AB701" s="47">
        <v>10</v>
      </c>
      <c r="AD701" s="6">
        <v>6.2776426889274983E-3</v>
      </c>
      <c r="AF701" s="6">
        <v>3.5286978459891927E-3</v>
      </c>
      <c r="AH701" s="6">
        <v>-1.831501831501825E-3</v>
      </c>
      <c r="AJ701" s="6">
        <v>-1.831501831501825E-3</v>
      </c>
      <c r="AL701">
        <v>110</v>
      </c>
      <c r="AM701">
        <v>110</v>
      </c>
    </row>
    <row r="702" spans="1:39" x14ac:dyDescent="0.25">
      <c r="A702" s="45">
        <v>14</v>
      </c>
      <c r="B702" s="46" t="s">
        <v>21</v>
      </c>
      <c r="C702" s="46" t="s">
        <v>22</v>
      </c>
      <c r="D702" s="46" t="s">
        <v>23</v>
      </c>
      <c r="E702" s="46" t="s">
        <v>55</v>
      </c>
      <c r="F702" s="46" t="s">
        <v>25</v>
      </c>
      <c r="G702" s="46" t="b">
        <v>0</v>
      </c>
      <c r="H702" s="46" t="b">
        <v>0</v>
      </c>
      <c r="I702" s="46" t="b">
        <v>0</v>
      </c>
      <c r="J702" s="46" t="b">
        <v>0</v>
      </c>
      <c r="K702" s="46" t="b">
        <v>0</v>
      </c>
      <c r="L702" s="46">
        <v>150</v>
      </c>
      <c r="M702" s="46">
        <v>2</v>
      </c>
      <c r="N702" s="46">
        <v>0</v>
      </c>
      <c r="O702" s="46">
        <v>1</v>
      </c>
      <c r="P702" s="46">
        <v>0</v>
      </c>
      <c r="Q702" s="46">
        <v>100</v>
      </c>
      <c r="R702" s="46">
        <v>0</v>
      </c>
      <c r="S702" s="46">
        <v>1</v>
      </c>
      <c r="T702" s="46">
        <v>0</v>
      </c>
      <c r="U702" s="46" t="b">
        <v>0</v>
      </c>
      <c r="V702" s="46">
        <v>251</v>
      </c>
      <c r="W702" s="46">
        <v>841.32</v>
      </c>
      <c r="X702" s="46">
        <v>839.68</v>
      </c>
      <c r="Y702" s="46">
        <v>109</v>
      </c>
      <c r="Z702" s="46">
        <v>109</v>
      </c>
      <c r="AA702" s="46">
        <v>-10</v>
      </c>
      <c r="AB702" s="47">
        <v>10</v>
      </c>
      <c r="AD702" s="6">
        <v>6.7682705010627675E-3</v>
      </c>
      <c r="AF702" s="6">
        <v>3.038932742110978E-3</v>
      </c>
      <c r="AH702" s="6">
        <v>-1.831501831501825E-3</v>
      </c>
      <c r="AJ702" s="6">
        <v>-1.831501831501825E-3</v>
      </c>
      <c r="AL702">
        <v>110</v>
      </c>
      <c r="AM702">
        <v>110</v>
      </c>
    </row>
    <row r="703" spans="1:39" x14ac:dyDescent="0.25">
      <c r="A703" s="45">
        <v>15</v>
      </c>
      <c r="B703" s="46" t="s">
        <v>21</v>
      </c>
      <c r="C703" s="46" t="s">
        <v>22</v>
      </c>
      <c r="D703" s="46" t="s">
        <v>23</v>
      </c>
      <c r="E703" s="46" t="s">
        <v>55</v>
      </c>
      <c r="F703" s="46" t="s">
        <v>25</v>
      </c>
      <c r="G703" s="46" t="b">
        <v>0</v>
      </c>
      <c r="H703" s="46" t="b">
        <v>0</v>
      </c>
      <c r="I703" s="46" t="b">
        <v>0</v>
      </c>
      <c r="J703" s="46" t="b">
        <v>0</v>
      </c>
      <c r="K703" s="46" t="b">
        <v>0</v>
      </c>
      <c r="L703" s="46">
        <v>150</v>
      </c>
      <c r="M703" s="46">
        <v>2</v>
      </c>
      <c r="N703" s="46">
        <v>0</v>
      </c>
      <c r="O703" s="46">
        <v>1</v>
      </c>
      <c r="P703" s="46">
        <v>0</v>
      </c>
      <c r="Q703" s="46">
        <v>100</v>
      </c>
      <c r="R703" s="46">
        <v>0</v>
      </c>
      <c r="S703" s="46">
        <v>1</v>
      </c>
      <c r="T703" s="46">
        <v>0</v>
      </c>
      <c r="U703" s="46" t="b">
        <v>0</v>
      </c>
      <c r="V703" s="46">
        <v>251</v>
      </c>
      <c r="W703" s="46">
        <v>842.14</v>
      </c>
      <c r="X703" s="46">
        <v>838.86</v>
      </c>
      <c r="Y703" s="46">
        <v>109</v>
      </c>
      <c r="Z703" s="46">
        <v>109</v>
      </c>
      <c r="AA703" s="46">
        <v>-10</v>
      </c>
      <c r="AB703" s="47">
        <v>10</v>
      </c>
      <c r="AD703" s="6">
        <v>7.7495261253326397E-3</v>
      </c>
      <c r="AF703" s="6">
        <v>2.0594025343552147E-3</v>
      </c>
      <c r="AH703" s="6">
        <v>-1.831501831501825E-3</v>
      </c>
      <c r="AJ703" s="6">
        <v>-1.831501831501825E-3</v>
      </c>
      <c r="AL703">
        <v>110</v>
      </c>
      <c r="AM703">
        <v>110</v>
      </c>
    </row>
    <row r="704" spans="1:39" x14ac:dyDescent="0.25">
      <c r="A704" s="45">
        <v>16</v>
      </c>
      <c r="B704" s="46" t="s">
        <v>21</v>
      </c>
      <c r="C704" s="46" t="s">
        <v>22</v>
      </c>
      <c r="D704" s="46" t="s">
        <v>23</v>
      </c>
      <c r="E704" s="46" t="s">
        <v>55</v>
      </c>
      <c r="F704" s="46" t="s">
        <v>25</v>
      </c>
      <c r="G704" s="46" t="b">
        <v>0</v>
      </c>
      <c r="H704" s="46" t="b">
        <v>0</v>
      </c>
      <c r="I704" s="46" t="b">
        <v>0</v>
      </c>
      <c r="J704" s="46" t="b">
        <v>0</v>
      </c>
      <c r="K704" s="46" t="b">
        <v>0</v>
      </c>
      <c r="L704" s="46">
        <v>150</v>
      </c>
      <c r="M704" s="46">
        <v>2</v>
      </c>
      <c r="N704" s="46">
        <v>0</v>
      </c>
      <c r="O704" s="46">
        <v>1</v>
      </c>
      <c r="P704" s="46">
        <v>0</v>
      </c>
      <c r="Q704" s="46">
        <v>100</v>
      </c>
      <c r="R704" s="46">
        <v>0</v>
      </c>
      <c r="S704" s="46">
        <v>1</v>
      </c>
      <c r="T704" s="46">
        <v>0</v>
      </c>
      <c r="U704" s="46" t="b">
        <v>0</v>
      </c>
      <c r="V704" s="46">
        <v>251</v>
      </c>
      <c r="W704" s="46">
        <v>841.32</v>
      </c>
      <c r="X704" s="46">
        <v>839.68</v>
      </c>
      <c r="Y704" s="46">
        <v>109</v>
      </c>
      <c r="Z704" s="46">
        <v>109</v>
      </c>
      <c r="AA704" s="46">
        <v>-10</v>
      </c>
      <c r="AB704" s="47">
        <v>10</v>
      </c>
      <c r="AD704" s="6">
        <v>6.7682705010627675E-3</v>
      </c>
      <c r="AF704" s="6">
        <v>3.038932742110978E-3</v>
      </c>
      <c r="AH704" s="6">
        <v>-1.831501831501825E-3</v>
      </c>
      <c r="AJ704" s="6">
        <v>-1.831501831501825E-3</v>
      </c>
      <c r="AL704">
        <v>110</v>
      </c>
      <c r="AM704">
        <v>110</v>
      </c>
    </row>
    <row r="705" spans="1:39" x14ac:dyDescent="0.25">
      <c r="A705" s="45">
        <v>17</v>
      </c>
      <c r="B705" s="46" t="s">
        <v>21</v>
      </c>
      <c r="C705" s="46" t="s">
        <v>22</v>
      </c>
      <c r="D705" s="46" t="s">
        <v>23</v>
      </c>
      <c r="E705" s="46" t="s">
        <v>55</v>
      </c>
      <c r="F705" s="46" t="s">
        <v>25</v>
      </c>
      <c r="G705" s="46" t="b">
        <v>0</v>
      </c>
      <c r="H705" s="46" t="b">
        <v>0</v>
      </c>
      <c r="I705" s="46" t="b">
        <v>0</v>
      </c>
      <c r="J705" s="46" t="b">
        <v>0</v>
      </c>
      <c r="K705" s="46" t="b">
        <v>0</v>
      </c>
      <c r="L705" s="46">
        <v>150</v>
      </c>
      <c r="M705" s="46">
        <v>2</v>
      </c>
      <c r="N705" s="46">
        <v>0</v>
      </c>
      <c r="O705" s="46">
        <v>1</v>
      </c>
      <c r="P705" s="46">
        <v>0</v>
      </c>
      <c r="Q705" s="46">
        <v>100</v>
      </c>
      <c r="R705" s="46">
        <v>0</v>
      </c>
      <c r="S705" s="46">
        <v>1</v>
      </c>
      <c r="T705" s="46">
        <v>0</v>
      </c>
      <c r="U705" s="46" t="b">
        <v>0</v>
      </c>
      <c r="V705" s="46">
        <v>251</v>
      </c>
      <c r="W705" s="46">
        <v>835.58</v>
      </c>
      <c r="X705" s="46">
        <v>845.42</v>
      </c>
      <c r="Y705" s="46">
        <v>109</v>
      </c>
      <c r="Z705" s="46">
        <v>109</v>
      </c>
      <c r="AA705" s="46">
        <v>-10</v>
      </c>
      <c r="AB705" s="47">
        <v>10</v>
      </c>
      <c r="AD705" s="6">
        <v>-1.0051886882755934E-4</v>
      </c>
      <c r="AF705" s="6">
        <v>9.8956441964028752E-3</v>
      </c>
      <c r="AH705" s="6">
        <v>-1.831501831501825E-3</v>
      </c>
      <c r="AJ705" s="6">
        <v>-1.831501831501825E-3</v>
      </c>
      <c r="AL705">
        <v>110</v>
      </c>
      <c r="AM705">
        <v>110</v>
      </c>
    </row>
    <row r="706" spans="1:39" x14ac:dyDescent="0.25">
      <c r="A706" s="45">
        <v>18</v>
      </c>
      <c r="B706" s="46" t="s">
        <v>21</v>
      </c>
      <c r="C706" s="46" t="s">
        <v>22</v>
      </c>
      <c r="D706" s="46" t="s">
        <v>23</v>
      </c>
      <c r="E706" s="46" t="s">
        <v>55</v>
      </c>
      <c r="F706" s="46" t="s">
        <v>25</v>
      </c>
      <c r="G706" s="46" t="b">
        <v>0</v>
      </c>
      <c r="H706" s="46" t="b">
        <v>0</v>
      </c>
      <c r="I706" s="46" t="b">
        <v>0</v>
      </c>
      <c r="J706" s="46" t="b">
        <v>0</v>
      </c>
      <c r="K706" s="46" t="b">
        <v>0</v>
      </c>
      <c r="L706" s="46">
        <v>150</v>
      </c>
      <c r="M706" s="46">
        <v>2</v>
      </c>
      <c r="N706" s="46">
        <v>0</v>
      </c>
      <c r="O706" s="46">
        <v>1</v>
      </c>
      <c r="P706" s="46">
        <v>0</v>
      </c>
      <c r="Q706" s="46">
        <v>100</v>
      </c>
      <c r="R706" s="46">
        <v>0</v>
      </c>
      <c r="S706" s="46">
        <v>1</v>
      </c>
      <c r="T706" s="46">
        <v>0</v>
      </c>
      <c r="U706" s="46" t="b">
        <v>0</v>
      </c>
      <c r="V706" s="46">
        <v>251</v>
      </c>
      <c r="W706" s="46">
        <v>819.6</v>
      </c>
      <c r="X706" s="46">
        <v>820.4</v>
      </c>
      <c r="Y706" s="46">
        <v>110</v>
      </c>
      <c r="Z706" s="46">
        <v>110</v>
      </c>
      <c r="AA706" s="46">
        <v>-10</v>
      </c>
      <c r="AB706" s="47">
        <v>10</v>
      </c>
      <c r="AD706" s="6">
        <v>-1.9223037010090094E-2</v>
      </c>
      <c r="AF706" s="6">
        <v>-1.9991972630492683E-2</v>
      </c>
      <c r="AH706" s="6">
        <v>7.3260073260073E-3</v>
      </c>
      <c r="AJ706" s="6">
        <v>7.3260073260073E-3</v>
      </c>
      <c r="AL706">
        <v>110</v>
      </c>
      <c r="AM706">
        <v>110</v>
      </c>
    </row>
    <row r="707" spans="1:39" x14ac:dyDescent="0.25">
      <c r="A707" s="45">
        <v>19</v>
      </c>
      <c r="B707" s="46" t="s">
        <v>21</v>
      </c>
      <c r="C707" s="46" t="s">
        <v>22</v>
      </c>
      <c r="D707" s="46" t="s">
        <v>23</v>
      </c>
      <c r="E707" s="46" t="s">
        <v>55</v>
      </c>
      <c r="F707" s="46" t="s">
        <v>25</v>
      </c>
      <c r="G707" s="46" t="b">
        <v>0</v>
      </c>
      <c r="H707" s="46" t="b">
        <v>0</v>
      </c>
      <c r="I707" s="46" t="b">
        <v>0</v>
      </c>
      <c r="J707" s="46" t="b">
        <v>0</v>
      </c>
      <c r="K707" s="46" t="b">
        <v>0</v>
      </c>
      <c r="L707" s="46">
        <v>150</v>
      </c>
      <c r="M707" s="46">
        <v>2</v>
      </c>
      <c r="N707" s="46">
        <v>0</v>
      </c>
      <c r="O707" s="46">
        <v>1</v>
      </c>
      <c r="P707" s="46">
        <v>0</v>
      </c>
      <c r="Q707" s="46">
        <v>100</v>
      </c>
      <c r="R707" s="46">
        <v>0</v>
      </c>
      <c r="S707" s="46">
        <v>1</v>
      </c>
      <c r="T707" s="46">
        <v>0</v>
      </c>
      <c r="U707" s="46" t="b">
        <v>0</v>
      </c>
      <c r="V707" s="46">
        <v>251</v>
      </c>
      <c r="W707" s="46">
        <v>839.27</v>
      </c>
      <c r="X707" s="46">
        <v>841.73</v>
      </c>
      <c r="Y707" s="46">
        <v>109</v>
      </c>
      <c r="Z707" s="46">
        <v>109</v>
      </c>
      <c r="AA707" s="46">
        <v>-10</v>
      </c>
      <c r="AB707" s="47">
        <v>10</v>
      </c>
      <c r="AD707" s="6">
        <v>4.3151314403875318E-3</v>
      </c>
      <c r="AF707" s="6">
        <v>5.4877582615009413E-3</v>
      </c>
      <c r="AH707" s="6">
        <v>-1.831501831501825E-3</v>
      </c>
      <c r="AJ707" s="6">
        <v>-1.831501831501825E-3</v>
      </c>
      <c r="AL707">
        <v>110</v>
      </c>
      <c r="AM707">
        <v>110</v>
      </c>
    </row>
    <row r="708" spans="1:39" x14ac:dyDescent="0.25">
      <c r="A708" s="45">
        <v>20</v>
      </c>
      <c r="B708" s="46" t="s">
        <v>21</v>
      </c>
      <c r="C708" s="46" t="s">
        <v>22</v>
      </c>
      <c r="D708" s="46" t="s">
        <v>23</v>
      </c>
      <c r="E708" s="46" t="s">
        <v>55</v>
      </c>
      <c r="F708" s="46" t="s">
        <v>25</v>
      </c>
      <c r="G708" s="46" t="b">
        <v>0</v>
      </c>
      <c r="H708" s="46" t="b">
        <v>0</v>
      </c>
      <c r="I708" s="46" t="b">
        <v>0</v>
      </c>
      <c r="J708" s="46" t="b">
        <v>0</v>
      </c>
      <c r="K708" s="46" t="b">
        <v>0</v>
      </c>
      <c r="L708" s="46">
        <v>150</v>
      </c>
      <c r="M708" s="46">
        <v>2</v>
      </c>
      <c r="N708" s="46">
        <v>0</v>
      </c>
      <c r="O708" s="46">
        <v>1</v>
      </c>
      <c r="P708" s="46">
        <v>0</v>
      </c>
      <c r="Q708" s="46">
        <v>100</v>
      </c>
      <c r="R708" s="46">
        <v>0</v>
      </c>
      <c r="S708" s="46">
        <v>1</v>
      </c>
      <c r="T708" s="46">
        <v>0</v>
      </c>
      <c r="U708" s="46" t="b">
        <v>0</v>
      </c>
      <c r="V708" s="46">
        <v>251</v>
      </c>
      <c r="W708" s="46">
        <v>837.63</v>
      </c>
      <c r="X708" s="46">
        <v>843.37</v>
      </c>
      <c r="Y708" s="46">
        <v>109</v>
      </c>
      <c r="Z708" s="46">
        <v>109</v>
      </c>
      <c r="AA708" s="46">
        <v>-10</v>
      </c>
      <c r="AB708" s="47">
        <v>10</v>
      </c>
      <c r="AD708" s="6">
        <v>2.3526201918473433E-3</v>
      </c>
      <c r="AF708" s="6">
        <v>7.4468186770129119E-3</v>
      </c>
      <c r="AH708" s="6">
        <v>-1.831501831501825E-3</v>
      </c>
      <c r="AJ708" s="6">
        <v>-1.831501831501825E-3</v>
      </c>
      <c r="AL708">
        <v>110</v>
      </c>
      <c r="AM708">
        <v>110</v>
      </c>
    </row>
    <row r="709" spans="1:39" x14ac:dyDescent="0.25">
      <c r="A709" s="42">
        <v>21</v>
      </c>
      <c r="B709" s="43" t="s">
        <v>21</v>
      </c>
      <c r="C709" s="43" t="s">
        <v>22</v>
      </c>
      <c r="D709" s="43" t="s">
        <v>23</v>
      </c>
      <c r="E709" s="43" t="s">
        <v>61</v>
      </c>
      <c r="F709" s="43" t="s">
        <v>25</v>
      </c>
      <c r="G709" s="43" t="b">
        <v>0</v>
      </c>
      <c r="H709" s="43" t="b">
        <v>0</v>
      </c>
      <c r="I709" s="43" t="b">
        <v>0</v>
      </c>
      <c r="J709" s="43" t="b">
        <v>0</v>
      </c>
      <c r="K709" s="43" t="b">
        <v>0</v>
      </c>
      <c r="L709" s="43">
        <v>150</v>
      </c>
      <c r="M709" s="43">
        <v>2</v>
      </c>
      <c r="N709" s="43">
        <v>0</v>
      </c>
      <c r="O709" s="43">
        <v>1</v>
      </c>
      <c r="P709" s="43">
        <v>0</v>
      </c>
      <c r="Q709" s="43">
        <v>100</v>
      </c>
      <c r="R709" s="43">
        <v>0</v>
      </c>
      <c r="S709" s="43">
        <v>1</v>
      </c>
      <c r="T709" s="43">
        <v>0</v>
      </c>
      <c r="U709" s="43" t="b">
        <v>0</v>
      </c>
      <c r="V709" s="43">
        <v>2000</v>
      </c>
      <c r="W709" s="43">
        <v>402.73</v>
      </c>
      <c r="X709" s="43">
        <v>321.02999999999997</v>
      </c>
      <c r="Y709" s="43">
        <v>132.94999999999999</v>
      </c>
      <c r="Z709" s="43">
        <v>128.58000000000001</v>
      </c>
      <c r="AA709" s="43">
        <v>-5</v>
      </c>
      <c r="AB709" s="44">
        <v>5</v>
      </c>
      <c r="AD709" s="6"/>
      <c r="AF709" s="6"/>
      <c r="AH709" s="6"/>
      <c r="AJ709" s="6"/>
    </row>
    <row r="710" spans="1:39" x14ac:dyDescent="0.25">
      <c r="A710" s="42">
        <v>22</v>
      </c>
      <c r="B710" s="43" t="s">
        <v>21</v>
      </c>
      <c r="C710" s="43" t="s">
        <v>22</v>
      </c>
      <c r="D710" s="43" t="s">
        <v>23</v>
      </c>
      <c r="E710" s="43" t="s">
        <v>61</v>
      </c>
      <c r="F710" s="43" t="s">
        <v>25</v>
      </c>
      <c r="G710" s="43" t="b">
        <v>0</v>
      </c>
      <c r="H710" s="43" t="b">
        <v>0</v>
      </c>
      <c r="I710" s="43" t="b">
        <v>0</v>
      </c>
      <c r="J710" s="43" t="b">
        <v>0</v>
      </c>
      <c r="K710" s="43" t="b">
        <v>0</v>
      </c>
      <c r="L710" s="43">
        <v>150</v>
      </c>
      <c r="M710" s="43">
        <v>2</v>
      </c>
      <c r="N710" s="43">
        <v>0</v>
      </c>
      <c r="O710" s="43">
        <v>1</v>
      </c>
      <c r="P710" s="43">
        <v>0</v>
      </c>
      <c r="Q710" s="43">
        <v>100</v>
      </c>
      <c r="R710" s="43">
        <v>0</v>
      </c>
      <c r="S710" s="43">
        <v>1</v>
      </c>
      <c r="T710" s="43">
        <v>0</v>
      </c>
      <c r="U710" s="43" t="b">
        <v>0</v>
      </c>
      <c r="V710" s="43">
        <v>2000</v>
      </c>
      <c r="W710" s="43">
        <v>360.98</v>
      </c>
      <c r="X710" s="43">
        <v>314.89</v>
      </c>
      <c r="Y710" s="43">
        <v>132.46</v>
      </c>
      <c r="Z710" s="43">
        <v>130.56</v>
      </c>
      <c r="AA710" s="43">
        <v>-5</v>
      </c>
      <c r="AB710" s="44">
        <v>5</v>
      </c>
      <c r="AD710" s="6"/>
      <c r="AF710" s="6"/>
      <c r="AH710" s="6"/>
      <c r="AJ710" s="6"/>
    </row>
    <row r="711" spans="1:39" x14ac:dyDescent="0.25">
      <c r="A711" s="42">
        <v>23</v>
      </c>
      <c r="B711" s="43" t="s">
        <v>21</v>
      </c>
      <c r="C711" s="43" t="s">
        <v>22</v>
      </c>
      <c r="D711" s="43" t="s">
        <v>23</v>
      </c>
      <c r="E711" s="43" t="s">
        <v>61</v>
      </c>
      <c r="F711" s="43" t="s">
        <v>25</v>
      </c>
      <c r="G711" s="43" t="b">
        <v>0</v>
      </c>
      <c r="H711" s="43" t="b">
        <v>0</v>
      </c>
      <c r="I711" s="43" t="b">
        <v>0</v>
      </c>
      <c r="J711" s="43" t="b">
        <v>0</v>
      </c>
      <c r="K711" s="43" t="b">
        <v>0</v>
      </c>
      <c r="L711" s="43">
        <v>150</v>
      </c>
      <c r="M711" s="43">
        <v>2</v>
      </c>
      <c r="N711" s="43">
        <v>0</v>
      </c>
      <c r="O711" s="43">
        <v>1</v>
      </c>
      <c r="P711" s="43">
        <v>0</v>
      </c>
      <c r="Q711" s="43">
        <v>100</v>
      </c>
      <c r="R711" s="43">
        <v>0</v>
      </c>
      <c r="S711" s="43">
        <v>1</v>
      </c>
      <c r="T711" s="43">
        <v>0</v>
      </c>
      <c r="U711" s="43" t="b">
        <v>0</v>
      </c>
      <c r="V711" s="43">
        <v>2000</v>
      </c>
      <c r="W711" s="43">
        <v>296.27</v>
      </c>
      <c r="X711" s="43">
        <v>302.67</v>
      </c>
      <c r="Y711" s="43">
        <v>132.59</v>
      </c>
      <c r="Z711" s="43">
        <v>133.79</v>
      </c>
      <c r="AA711" s="43">
        <v>-5</v>
      </c>
      <c r="AB711" s="44">
        <v>5</v>
      </c>
      <c r="AD711" s="6"/>
      <c r="AF711" s="6"/>
      <c r="AH711" s="6"/>
      <c r="AJ711" s="6"/>
    </row>
    <row r="712" spans="1:39" x14ac:dyDescent="0.25">
      <c r="A712" s="42">
        <v>24</v>
      </c>
      <c r="B712" s="43" t="s">
        <v>21</v>
      </c>
      <c r="C712" s="43" t="s">
        <v>22</v>
      </c>
      <c r="D712" s="43" t="s">
        <v>23</v>
      </c>
      <c r="E712" s="43" t="s">
        <v>61</v>
      </c>
      <c r="F712" s="43" t="s">
        <v>25</v>
      </c>
      <c r="G712" s="43" t="b">
        <v>0</v>
      </c>
      <c r="H712" s="43" t="b">
        <v>0</v>
      </c>
      <c r="I712" s="43" t="b">
        <v>0</v>
      </c>
      <c r="J712" s="43" t="b">
        <v>0</v>
      </c>
      <c r="K712" s="43" t="b">
        <v>0</v>
      </c>
      <c r="L712" s="43">
        <v>150</v>
      </c>
      <c r="M712" s="43">
        <v>2</v>
      </c>
      <c r="N712" s="43">
        <v>0</v>
      </c>
      <c r="O712" s="43">
        <v>1</v>
      </c>
      <c r="P712" s="43">
        <v>0</v>
      </c>
      <c r="Q712" s="43">
        <v>100</v>
      </c>
      <c r="R712" s="43">
        <v>0</v>
      </c>
      <c r="S712" s="43">
        <v>1</v>
      </c>
      <c r="T712" s="43">
        <v>0</v>
      </c>
      <c r="U712" s="43" t="b">
        <v>0</v>
      </c>
      <c r="V712" s="43">
        <v>2000</v>
      </c>
      <c r="W712" s="43">
        <v>249.49</v>
      </c>
      <c r="X712" s="43">
        <v>349.46</v>
      </c>
      <c r="Y712" s="43">
        <v>130.32</v>
      </c>
      <c r="Z712" s="43">
        <v>136.16999999999999</v>
      </c>
      <c r="AA712" s="43">
        <v>-5</v>
      </c>
      <c r="AB712" s="44">
        <v>5</v>
      </c>
      <c r="AD712" s="6"/>
      <c r="AF712" s="6"/>
      <c r="AH712" s="6"/>
      <c r="AJ712" s="6"/>
    </row>
    <row r="713" spans="1:39" x14ac:dyDescent="0.25">
      <c r="A713" s="42">
        <v>25</v>
      </c>
      <c r="B713" s="43" t="s">
        <v>21</v>
      </c>
      <c r="C713" s="43" t="s">
        <v>22</v>
      </c>
      <c r="D713" s="43" t="s">
        <v>23</v>
      </c>
      <c r="E713" s="43" t="s">
        <v>61</v>
      </c>
      <c r="F713" s="43" t="s">
        <v>25</v>
      </c>
      <c r="G713" s="43" t="b">
        <v>0</v>
      </c>
      <c r="H713" s="43" t="b">
        <v>0</v>
      </c>
      <c r="I713" s="43" t="b">
        <v>0</v>
      </c>
      <c r="J713" s="43" t="b">
        <v>0</v>
      </c>
      <c r="K713" s="43" t="b">
        <v>0</v>
      </c>
      <c r="L713" s="43">
        <v>150</v>
      </c>
      <c r="M713" s="43">
        <v>2</v>
      </c>
      <c r="N713" s="43">
        <v>0</v>
      </c>
      <c r="O713" s="43">
        <v>1</v>
      </c>
      <c r="P713" s="43">
        <v>0</v>
      </c>
      <c r="Q713" s="43">
        <v>100</v>
      </c>
      <c r="R713" s="43">
        <v>0</v>
      </c>
      <c r="S713" s="43">
        <v>1</v>
      </c>
      <c r="T713" s="43">
        <v>0</v>
      </c>
      <c r="U713" s="43" t="b">
        <v>0</v>
      </c>
      <c r="V713" s="43">
        <v>2000</v>
      </c>
      <c r="W713" s="43">
        <v>351.73</v>
      </c>
      <c r="X713" s="43">
        <v>345.86</v>
      </c>
      <c r="Y713" s="43">
        <v>131.72</v>
      </c>
      <c r="Z713" s="43">
        <v>130.76</v>
      </c>
      <c r="AA713" s="43">
        <v>-5</v>
      </c>
      <c r="AB713" s="44">
        <v>5</v>
      </c>
      <c r="AD713" s="6"/>
      <c r="AF713" s="6"/>
      <c r="AH713" s="6"/>
      <c r="AJ713" s="6"/>
    </row>
    <row r="714" spans="1:39" x14ac:dyDescent="0.25">
      <c r="A714" s="42">
        <v>26</v>
      </c>
      <c r="B714" s="43" t="s">
        <v>21</v>
      </c>
      <c r="C714" s="43" t="s">
        <v>22</v>
      </c>
      <c r="D714" s="43" t="s">
        <v>23</v>
      </c>
      <c r="E714" s="43" t="s">
        <v>61</v>
      </c>
      <c r="F714" s="43" t="s">
        <v>25</v>
      </c>
      <c r="G714" s="43" t="b">
        <v>0</v>
      </c>
      <c r="H714" s="43" t="b">
        <v>0</v>
      </c>
      <c r="I714" s="43" t="b">
        <v>0</v>
      </c>
      <c r="J714" s="43" t="b">
        <v>0</v>
      </c>
      <c r="K714" s="43" t="b">
        <v>0</v>
      </c>
      <c r="L714" s="43">
        <v>150</v>
      </c>
      <c r="M714" s="43">
        <v>2</v>
      </c>
      <c r="N714" s="43">
        <v>0</v>
      </c>
      <c r="O714" s="43">
        <v>1</v>
      </c>
      <c r="P714" s="43">
        <v>0</v>
      </c>
      <c r="Q714" s="43">
        <v>100</v>
      </c>
      <c r="R714" s="43">
        <v>0</v>
      </c>
      <c r="S714" s="43">
        <v>1</v>
      </c>
      <c r="T714" s="43">
        <v>0</v>
      </c>
      <c r="U714" s="43" t="b">
        <v>0</v>
      </c>
      <c r="V714" s="43">
        <v>2000</v>
      </c>
      <c r="W714" s="43">
        <v>381.07</v>
      </c>
      <c r="X714" s="43">
        <v>268</v>
      </c>
      <c r="Y714" s="43">
        <v>135.53</v>
      </c>
      <c r="Z714" s="43">
        <v>128.65</v>
      </c>
      <c r="AA714" s="43">
        <v>-5</v>
      </c>
      <c r="AB714" s="44">
        <v>5</v>
      </c>
      <c r="AD714" s="6"/>
      <c r="AF714" s="6"/>
      <c r="AH714" s="6"/>
      <c r="AJ714" s="6"/>
    </row>
    <row r="715" spans="1:39" x14ac:dyDescent="0.25">
      <c r="A715" s="42">
        <v>27</v>
      </c>
      <c r="B715" s="43" t="s">
        <v>21</v>
      </c>
      <c r="C715" s="43" t="s">
        <v>22</v>
      </c>
      <c r="D715" s="43" t="s">
        <v>23</v>
      </c>
      <c r="E715" s="43" t="s">
        <v>61</v>
      </c>
      <c r="F715" s="43" t="s">
        <v>25</v>
      </c>
      <c r="G715" s="43" t="b">
        <v>0</v>
      </c>
      <c r="H715" s="43" t="b">
        <v>0</v>
      </c>
      <c r="I715" s="43" t="b">
        <v>0</v>
      </c>
      <c r="J715" s="43" t="b">
        <v>0</v>
      </c>
      <c r="K715" s="43" t="b">
        <v>0</v>
      </c>
      <c r="L715" s="43">
        <v>150</v>
      </c>
      <c r="M715" s="43">
        <v>2</v>
      </c>
      <c r="N715" s="43">
        <v>0</v>
      </c>
      <c r="O715" s="43">
        <v>1</v>
      </c>
      <c r="P715" s="43">
        <v>0</v>
      </c>
      <c r="Q715" s="43">
        <v>100</v>
      </c>
      <c r="R715" s="43">
        <v>0</v>
      </c>
      <c r="S715" s="43">
        <v>1</v>
      </c>
      <c r="T715" s="43">
        <v>0</v>
      </c>
      <c r="U715" s="43" t="b">
        <v>0</v>
      </c>
      <c r="V715" s="43">
        <v>2000</v>
      </c>
      <c r="W715" s="43">
        <v>327.69</v>
      </c>
      <c r="X715" s="43">
        <v>279.47000000000003</v>
      </c>
      <c r="Y715" s="43">
        <v>133.38</v>
      </c>
      <c r="Z715" s="43">
        <v>132.59</v>
      </c>
      <c r="AA715" s="43">
        <v>-5</v>
      </c>
      <c r="AB715" s="44">
        <v>5</v>
      </c>
      <c r="AD715" s="6"/>
      <c r="AF715" s="6"/>
      <c r="AH715" s="6"/>
      <c r="AJ715" s="6"/>
    </row>
    <row r="716" spans="1:39" x14ac:dyDescent="0.25">
      <c r="A716" s="42">
        <v>28</v>
      </c>
      <c r="B716" s="43" t="s">
        <v>21</v>
      </c>
      <c r="C716" s="43" t="s">
        <v>22</v>
      </c>
      <c r="D716" s="43" t="s">
        <v>23</v>
      </c>
      <c r="E716" s="43" t="s">
        <v>61</v>
      </c>
      <c r="F716" s="43" t="s">
        <v>25</v>
      </c>
      <c r="G716" s="43" t="b">
        <v>0</v>
      </c>
      <c r="H716" s="43" t="b">
        <v>0</v>
      </c>
      <c r="I716" s="43" t="b">
        <v>0</v>
      </c>
      <c r="J716" s="43" t="b">
        <v>0</v>
      </c>
      <c r="K716" s="43" t="b">
        <v>0</v>
      </c>
      <c r="L716" s="43">
        <v>150</v>
      </c>
      <c r="M716" s="43">
        <v>2</v>
      </c>
      <c r="N716" s="43">
        <v>0</v>
      </c>
      <c r="O716" s="43">
        <v>1</v>
      </c>
      <c r="P716" s="43">
        <v>0</v>
      </c>
      <c r="Q716" s="43">
        <v>100</v>
      </c>
      <c r="R716" s="43">
        <v>0</v>
      </c>
      <c r="S716" s="43">
        <v>1</v>
      </c>
      <c r="T716" s="43">
        <v>0</v>
      </c>
      <c r="U716" s="43" t="b">
        <v>0</v>
      </c>
      <c r="V716" s="43">
        <v>2000</v>
      </c>
      <c r="W716" s="43">
        <v>372.68</v>
      </c>
      <c r="X716" s="43">
        <v>303.58999999999997</v>
      </c>
      <c r="Y716" s="43">
        <v>133.93</v>
      </c>
      <c r="Z716" s="43">
        <v>129.05000000000001</v>
      </c>
      <c r="AA716" s="43">
        <v>-5</v>
      </c>
      <c r="AB716" s="44">
        <v>5</v>
      </c>
      <c r="AD716" s="6"/>
      <c r="AF716" s="6"/>
      <c r="AH716" s="6"/>
      <c r="AJ716" s="6"/>
    </row>
    <row r="717" spans="1:39" x14ac:dyDescent="0.25">
      <c r="A717" s="42">
        <v>29</v>
      </c>
      <c r="B717" s="43" t="s">
        <v>21</v>
      </c>
      <c r="C717" s="43" t="s">
        <v>22</v>
      </c>
      <c r="D717" s="43" t="s">
        <v>23</v>
      </c>
      <c r="E717" s="43" t="s">
        <v>61</v>
      </c>
      <c r="F717" s="43" t="s">
        <v>25</v>
      </c>
      <c r="G717" s="43" t="b">
        <v>0</v>
      </c>
      <c r="H717" s="43" t="b">
        <v>0</v>
      </c>
      <c r="I717" s="43" t="b">
        <v>0</v>
      </c>
      <c r="J717" s="43" t="b">
        <v>0</v>
      </c>
      <c r="K717" s="43" t="b">
        <v>0</v>
      </c>
      <c r="L717" s="43">
        <v>150</v>
      </c>
      <c r="M717" s="43">
        <v>2</v>
      </c>
      <c r="N717" s="43">
        <v>0</v>
      </c>
      <c r="O717" s="43">
        <v>1</v>
      </c>
      <c r="P717" s="43">
        <v>0</v>
      </c>
      <c r="Q717" s="43">
        <v>100</v>
      </c>
      <c r="R717" s="43">
        <v>0</v>
      </c>
      <c r="S717" s="43">
        <v>1</v>
      </c>
      <c r="T717" s="43">
        <v>0</v>
      </c>
      <c r="U717" s="43" t="b">
        <v>0</v>
      </c>
      <c r="V717" s="43">
        <v>2000</v>
      </c>
      <c r="W717" s="43">
        <v>321.98</v>
      </c>
      <c r="X717" s="43">
        <v>262.18</v>
      </c>
      <c r="Y717" s="43">
        <v>135.35</v>
      </c>
      <c r="Z717" s="43">
        <v>132.09</v>
      </c>
      <c r="AA717" s="43">
        <v>-5</v>
      </c>
      <c r="AB717" s="44">
        <v>5</v>
      </c>
      <c r="AD717" s="6"/>
      <c r="AF717" s="6"/>
      <c r="AH717" s="6"/>
      <c r="AJ717" s="6"/>
    </row>
    <row r="718" spans="1:39" x14ac:dyDescent="0.25">
      <c r="A718" s="42">
        <v>30</v>
      </c>
      <c r="B718" s="43" t="s">
        <v>21</v>
      </c>
      <c r="C718" s="43" t="s">
        <v>22</v>
      </c>
      <c r="D718" s="43" t="s">
        <v>23</v>
      </c>
      <c r="E718" s="43" t="s">
        <v>61</v>
      </c>
      <c r="F718" s="43" t="s">
        <v>25</v>
      </c>
      <c r="G718" s="43" t="b">
        <v>0</v>
      </c>
      <c r="H718" s="43" t="b">
        <v>0</v>
      </c>
      <c r="I718" s="43" t="b">
        <v>0</v>
      </c>
      <c r="J718" s="43" t="b">
        <v>0</v>
      </c>
      <c r="K718" s="43" t="b">
        <v>0</v>
      </c>
      <c r="L718" s="43">
        <v>150</v>
      </c>
      <c r="M718" s="43">
        <v>2</v>
      </c>
      <c r="N718" s="43">
        <v>0</v>
      </c>
      <c r="O718" s="43">
        <v>1</v>
      </c>
      <c r="P718" s="43">
        <v>0</v>
      </c>
      <c r="Q718" s="43">
        <v>100</v>
      </c>
      <c r="R718" s="43">
        <v>0</v>
      </c>
      <c r="S718" s="43">
        <v>1</v>
      </c>
      <c r="T718" s="43">
        <v>0</v>
      </c>
      <c r="U718" s="43" t="b">
        <v>0</v>
      </c>
      <c r="V718" s="43">
        <v>2000</v>
      </c>
      <c r="W718" s="43">
        <v>280.97000000000003</v>
      </c>
      <c r="X718" s="43">
        <v>380.1</v>
      </c>
      <c r="Y718" s="43">
        <v>128.88</v>
      </c>
      <c r="Z718" s="43">
        <v>134.81</v>
      </c>
      <c r="AA718" s="43">
        <v>-5</v>
      </c>
      <c r="AB718" s="44">
        <v>5</v>
      </c>
      <c r="AD718" s="6"/>
      <c r="AF718" s="6"/>
      <c r="AH718" s="6"/>
      <c r="AJ718" s="6"/>
    </row>
    <row r="719" spans="1:39" x14ac:dyDescent="0.25">
      <c r="A719" s="45">
        <v>31</v>
      </c>
      <c r="B719" s="46" t="s">
        <v>21</v>
      </c>
      <c r="C719" s="46" t="s">
        <v>22</v>
      </c>
      <c r="D719" s="46" t="s">
        <v>23</v>
      </c>
      <c r="E719" s="46" t="s">
        <v>67</v>
      </c>
      <c r="F719" s="46" t="s">
        <v>25</v>
      </c>
      <c r="G719" s="46" t="b">
        <v>0</v>
      </c>
      <c r="H719" s="46" t="b">
        <v>0</v>
      </c>
      <c r="I719" s="46" t="b">
        <v>0</v>
      </c>
      <c r="J719" s="46" t="b">
        <v>0</v>
      </c>
      <c r="K719" s="46" t="b">
        <v>0</v>
      </c>
      <c r="L719" s="46">
        <v>150</v>
      </c>
      <c r="M719" s="46">
        <v>2</v>
      </c>
      <c r="N719" s="46">
        <v>0</v>
      </c>
      <c r="O719" s="46">
        <v>1</v>
      </c>
      <c r="P719" s="46">
        <v>0</v>
      </c>
      <c r="Q719" s="46">
        <v>100</v>
      </c>
      <c r="R719" s="46">
        <v>0</v>
      </c>
      <c r="S719" s="46">
        <v>1</v>
      </c>
      <c r="T719" s="46">
        <v>0</v>
      </c>
      <c r="U719" s="46" t="b">
        <v>0</v>
      </c>
      <c r="V719" s="46">
        <v>251</v>
      </c>
      <c r="W719" s="46">
        <v>40.159999999999997</v>
      </c>
      <c r="X719" s="46">
        <v>41.84</v>
      </c>
      <c r="Y719" s="46">
        <v>148</v>
      </c>
      <c r="Z719" s="46">
        <v>148</v>
      </c>
      <c r="AA719" s="46">
        <v>0</v>
      </c>
      <c r="AB719" s="47">
        <v>0</v>
      </c>
      <c r="AD719" s="6" cm="1">
        <f t="array" ref="AD719:AD728">W719:W728/AE719-1</f>
        <v>-1.3073822864445139E-2</v>
      </c>
      <c r="AE719">
        <f>AVERAGE(W719:W728)</f>
        <v>40.692</v>
      </c>
      <c r="AF719" s="6">
        <f t="array" ref="AF719:AF728">X719:X728/AG719-1</f>
        <v>1.287886123753279E-2</v>
      </c>
      <c r="AG719">
        <f t="shared" ref="AG719" si="33">AVERAGE(X719:X728)</f>
        <v>41.308</v>
      </c>
      <c r="AH719" s="6">
        <f t="array" ref="AH719:AH728">Y719:Y728/AI719-1</f>
        <v>0</v>
      </c>
      <c r="AI719">
        <f>AVERAGE(Y719:Y728)</f>
        <v>148</v>
      </c>
      <c r="AJ719" s="6">
        <f t="array" ref="AJ719:AJ728">Z719:Z728/AK719-1</f>
        <v>0</v>
      </c>
      <c r="AK719">
        <f>AVERAGE(Z719:Z728)</f>
        <v>148</v>
      </c>
      <c r="AL719">
        <f t="array" ref="AL719:AL728">L719:L728-(O719:O728*(40+(20+AA719:AA728-20+AB719:AB728)/3))</f>
        <v>110</v>
      </c>
      <c r="AM719">
        <f t="array" ref="AM719:AM728">L719:L728-(O719:O728*(40-(20+AA719:AA728-20+AB719:AB728)/3))</f>
        <v>110</v>
      </c>
    </row>
    <row r="720" spans="1:39" x14ac:dyDescent="0.25">
      <c r="A720" s="45">
        <v>32</v>
      </c>
      <c r="B720" s="46" t="s">
        <v>21</v>
      </c>
      <c r="C720" s="46" t="s">
        <v>22</v>
      </c>
      <c r="D720" s="46" t="s">
        <v>23</v>
      </c>
      <c r="E720" s="46" t="s">
        <v>67</v>
      </c>
      <c r="F720" s="46" t="s">
        <v>25</v>
      </c>
      <c r="G720" s="46" t="b">
        <v>0</v>
      </c>
      <c r="H720" s="46" t="b">
        <v>0</v>
      </c>
      <c r="I720" s="46" t="b">
        <v>0</v>
      </c>
      <c r="J720" s="46" t="b">
        <v>0</v>
      </c>
      <c r="K720" s="46" t="b">
        <v>0</v>
      </c>
      <c r="L720" s="46">
        <v>150</v>
      </c>
      <c r="M720" s="46">
        <v>2</v>
      </c>
      <c r="N720" s="46">
        <v>0</v>
      </c>
      <c r="O720" s="46">
        <v>1</v>
      </c>
      <c r="P720" s="46">
        <v>0</v>
      </c>
      <c r="Q720" s="46">
        <v>100</v>
      </c>
      <c r="R720" s="46">
        <v>0</v>
      </c>
      <c r="S720" s="46">
        <v>1</v>
      </c>
      <c r="T720" s="46">
        <v>0</v>
      </c>
      <c r="U720" s="46" t="b">
        <v>0</v>
      </c>
      <c r="V720" s="46">
        <v>251</v>
      </c>
      <c r="W720" s="46">
        <v>40.42</v>
      </c>
      <c r="X720" s="46">
        <v>41.58</v>
      </c>
      <c r="Y720" s="46">
        <v>148</v>
      </c>
      <c r="Z720" s="46">
        <v>148</v>
      </c>
      <c r="AA720" s="46">
        <v>0</v>
      </c>
      <c r="AB720" s="47">
        <v>0</v>
      </c>
      <c r="AD720" s="6">
        <v>-6.6843605622726177E-3</v>
      </c>
      <c r="AF720" s="6">
        <v>6.5846809334753065E-3</v>
      </c>
      <c r="AH720" s="6">
        <v>0</v>
      </c>
      <c r="AJ720" s="6">
        <v>0</v>
      </c>
      <c r="AL720">
        <v>110</v>
      </c>
      <c r="AM720">
        <v>110</v>
      </c>
    </row>
    <row r="721" spans="1:39" x14ac:dyDescent="0.25">
      <c r="A721" s="45">
        <v>33</v>
      </c>
      <c r="B721" s="46" t="s">
        <v>21</v>
      </c>
      <c r="C721" s="46" t="s">
        <v>22</v>
      </c>
      <c r="D721" s="46" t="s">
        <v>23</v>
      </c>
      <c r="E721" s="46" t="s">
        <v>67</v>
      </c>
      <c r="F721" s="46" t="s">
        <v>25</v>
      </c>
      <c r="G721" s="46" t="b">
        <v>0</v>
      </c>
      <c r="H721" s="46" t="b">
        <v>0</v>
      </c>
      <c r="I721" s="46" t="b">
        <v>0</v>
      </c>
      <c r="J721" s="46" t="b">
        <v>0</v>
      </c>
      <c r="K721" s="46" t="b">
        <v>0</v>
      </c>
      <c r="L721" s="46">
        <v>150</v>
      </c>
      <c r="M721" s="46">
        <v>2</v>
      </c>
      <c r="N721" s="46">
        <v>0</v>
      </c>
      <c r="O721" s="46">
        <v>1</v>
      </c>
      <c r="P721" s="46">
        <v>0</v>
      </c>
      <c r="Q721" s="46">
        <v>100</v>
      </c>
      <c r="R721" s="46">
        <v>0</v>
      </c>
      <c r="S721" s="46">
        <v>1</v>
      </c>
      <c r="T721" s="46">
        <v>0</v>
      </c>
      <c r="U721" s="46" t="b">
        <v>0</v>
      </c>
      <c r="V721" s="46">
        <v>251</v>
      </c>
      <c r="W721" s="46">
        <v>41</v>
      </c>
      <c r="X721" s="46">
        <v>41</v>
      </c>
      <c r="Y721" s="46">
        <v>148</v>
      </c>
      <c r="Z721" s="46">
        <v>148</v>
      </c>
      <c r="AA721" s="46">
        <v>0</v>
      </c>
      <c r="AB721" s="47">
        <v>0</v>
      </c>
      <c r="AD721" s="6">
        <v>7.5690553425735718E-3</v>
      </c>
      <c r="AF721" s="6">
        <v>-7.4561828217294401E-3</v>
      </c>
      <c r="AH721" s="6">
        <v>0</v>
      </c>
      <c r="AJ721" s="6">
        <v>0</v>
      </c>
      <c r="AL721">
        <v>110</v>
      </c>
      <c r="AM721">
        <v>110</v>
      </c>
    </row>
    <row r="722" spans="1:39" x14ac:dyDescent="0.25">
      <c r="A722" s="45">
        <v>34</v>
      </c>
      <c r="B722" s="46" t="s">
        <v>21</v>
      </c>
      <c r="C722" s="46" t="s">
        <v>22</v>
      </c>
      <c r="D722" s="46" t="s">
        <v>23</v>
      </c>
      <c r="E722" s="46" t="s">
        <v>67</v>
      </c>
      <c r="F722" s="46" t="s">
        <v>25</v>
      </c>
      <c r="G722" s="46" t="b">
        <v>0</v>
      </c>
      <c r="H722" s="46" t="b">
        <v>0</v>
      </c>
      <c r="I722" s="46" t="b">
        <v>0</v>
      </c>
      <c r="J722" s="46" t="b">
        <v>0</v>
      </c>
      <c r="K722" s="46" t="b">
        <v>0</v>
      </c>
      <c r="L722" s="46">
        <v>150</v>
      </c>
      <c r="M722" s="46">
        <v>2</v>
      </c>
      <c r="N722" s="46">
        <v>0</v>
      </c>
      <c r="O722" s="46">
        <v>1</v>
      </c>
      <c r="P722" s="46">
        <v>0</v>
      </c>
      <c r="Q722" s="46">
        <v>100</v>
      </c>
      <c r="R722" s="46">
        <v>0</v>
      </c>
      <c r="S722" s="46">
        <v>1</v>
      </c>
      <c r="T722" s="46">
        <v>0</v>
      </c>
      <c r="U722" s="46" t="b">
        <v>0</v>
      </c>
      <c r="V722" s="46">
        <v>251</v>
      </c>
      <c r="W722" s="46">
        <v>41.12</v>
      </c>
      <c r="X722" s="46">
        <v>40.880000000000003</v>
      </c>
      <c r="Y722" s="46">
        <v>148</v>
      </c>
      <c r="Z722" s="46">
        <v>148</v>
      </c>
      <c r="AA722" s="46">
        <v>0</v>
      </c>
      <c r="AB722" s="47">
        <v>0</v>
      </c>
      <c r="AD722" s="6">
        <v>1.0518037943576086E-2</v>
      </c>
      <c r="AF722" s="6">
        <v>-1.0361189115909664E-2</v>
      </c>
      <c r="AH722" s="6">
        <v>0</v>
      </c>
      <c r="AJ722" s="6">
        <v>0</v>
      </c>
      <c r="AL722">
        <v>110</v>
      </c>
      <c r="AM722">
        <v>110</v>
      </c>
    </row>
    <row r="723" spans="1:39" x14ac:dyDescent="0.25">
      <c r="A723" s="45">
        <v>35</v>
      </c>
      <c r="B723" s="46" t="s">
        <v>21</v>
      </c>
      <c r="C723" s="46" t="s">
        <v>22</v>
      </c>
      <c r="D723" s="46" t="s">
        <v>23</v>
      </c>
      <c r="E723" s="46" t="s">
        <v>67</v>
      </c>
      <c r="F723" s="46" t="s">
        <v>25</v>
      </c>
      <c r="G723" s="46" t="b">
        <v>0</v>
      </c>
      <c r="H723" s="46" t="b">
        <v>0</v>
      </c>
      <c r="I723" s="46" t="b">
        <v>0</v>
      </c>
      <c r="J723" s="46" t="b">
        <v>0</v>
      </c>
      <c r="K723" s="46" t="b">
        <v>0</v>
      </c>
      <c r="L723" s="46">
        <v>150</v>
      </c>
      <c r="M723" s="46">
        <v>2</v>
      </c>
      <c r="N723" s="46">
        <v>0</v>
      </c>
      <c r="O723" s="46">
        <v>1</v>
      </c>
      <c r="P723" s="46">
        <v>0</v>
      </c>
      <c r="Q723" s="46">
        <v>100</v>
      </c>
      <c r="R723" s="46">
        <v>0</v>
      </c>
      <c r="S723" s="46">
        <v>1</v>
      </c>
      <c r="T723" s="46">
        <v>0</v>
      </c>
      <c r="U723" s="46" t="b">
        <v>0</v>
      </c>
      <c r="V723" s="46">
        <v>251</v>
      </c>
      <c r="W723" s="46">
        <v>41.72</v>
      </c>
      <c r="X723" s="46">
        <v>40.28</v>
      </c>
      <c r="Y723" s="46">
        <v>148</v>
      </c>
      <c r="Z723" s="46">
        <v>148</v>
      </c>
      <c r="AA723" s="46">
        <v>0</v>
      </c>
      <c r="AB723" s="47">
        <v>0</v>
      </c>
      <c r="AD723" s="6">
        <v>2.5262950948589324E-2</v>
      </c>
      <c r="AF723" s="6">
        <v>-2.4886220586811225E-2</v>
      </c>
      <c r="AH723" s="6">
        <v>0</v>
      </c>
      <c r="AJ723" s="6">
        <v>0</v>
      </c>
      <c r="AL723">
        <v>110</v>
      </c>
      <c r="AM723">
        <v>110</v>
      </c>
    </row>
    <row r="724" spans="1:39" x14ac:dyDescent="0.25">
      <c r="A724" s="45">
        <v>36</v>
      </c>
      <c r="B724" s="46" t="s">
        <v>21</v>
      </c>
      <c r="C724" s="46" t="s">
        <v>22</v>
      </c>
      <c r="D724" s="46" t="s">
        <v>23</v>
      </c>
      <c r="E724" s="46" t="s">
        <v>67</v>
      </c>
      <c r="F724" s="46" t="s">
        <v>25</v>
      </c>
      <c r="G724" s="46" t="b">
        <v>0</v>
      </c>
      <c r="H724" s="46" t="b">
        <v>0</v>
      </c>
      <c r="I724" s="46" t="b">
        <v>0</v>
      </c>
      <c r="J724" s="46" t="b">
        <v>0</v>
      </c>
      <c r="K724" s="46" t="b">
        <v>0</v>
      </c>
      <c r="L724" s="46">
        <v>150</v>
      </c>
      <c r="M724" s="46">
        <v>2</v>
      </c>
      <c r="N724" s="46">
        <v>0</v>
      </c>
      <c r="O724" s="46">
        <v>1</v>
      </c>
      <c r="P724" s="46">
        <v>0</v>
      </c>
      <c r="Q724" s="46">
        <v>100</v>
      </c>
      <c r="R724" s="46">
        <v>0</v>
      </c>
      <c r="S724" s="46">
        <v>1</v>
      </c>
      <c r="T724" s="46">
        <v>0</v>
      </c>
      <c r="U724" s="46" t="b">
        <v>0</v>
      </c>
      <c r="V724" s="46">
        <v>251</v>
      </c>
      <c r="W724" s="46">
        <v>40.1</v>
      </c>
      <c r="X724" s="46">
        <v>41.9</v>
      </c>
      <c r="Y724" s="46">
        <v>148</v>
      </c>
      <c r="Z724" s="46">
        <v>148</v>
      </c>
      <c r="AA724" s="46">
        <v>0</v>
      </c>
      <c r="AB724" s="47">
        <v>0</v>
      </c>
      <c r="AD724" s="6">
        <v>-1.4548314164946397E-2</v>
      </c>
      <c r="AF724" s="6">
        <v>1.4331364384622791E-2</v>
      </c>
      <c r="AH724" s="6">
        <v>0</v>
      </c>
      <c r="AJ724" s="6">
        <v>0</v>
      </c>
      <c r="AL724">
        <v>110</v>
      </c>
      <c r="AM724">
        <v>110</v>
      </c>
    </row>
    <row r="725" spans="1:39" x14ac:dyDescent="0.25">
      <c r="A725" s="45">
        <v>37</v>
      </c>
      <c r="B725" s="46" t="s">
        <v>21</v>
      </c>
      <c r="C725" s="46" t="s">
        <v>22</v>
      </c>
      <c r="D725" s="46" t="s">
        <v>23</v>
      </c>
      <c r="E725" s="46" t="s">
        <v>67</v>
      </c>
      <c r="F725" s="46" t="s">
        <v>25</v>
      </c>
      <c r="G725" s="46" t="b">
        <v>0</v>
      </c>
      <c r="H725" s="46" t="b">
        <v>0</v>
      </c>
      <c r="I725" s="46" t="b">
        <v>0</v>
      </c>
      <c r="J725" s="46" t="b">
        <v>0</v>
      </c>
      <c r="K725" s="46" t="b">
        <v>0</v>
      </c>
      <c r="L725" s="46">
        <v>150</v>
      </c>
      <c r="M725" s="46">
        <v>2</v>
      </c>
      <c r="N725" s="46">
        <v>0</v>
      </c>
      <c r="O725" s="46">
        <v>1</v>
      </c>
      <c r="P725" s="46">
        <v>0</v>
      </c>
      <c r="Q725" s="46">
        <v>100</v>
      </c>
      <c r="R725" s="46">
        <v>0</v>
      </c>
      <c r="S725" s="46">
        <v>1</v>
      </c>
      <c r="T725" s="46">
        <v>0</v>
      </c>
      <c r="U725" s="46" t="b">
        <v>0</v>
      </c>
      <c r="V725" s="46">
        <v>251</v>
      </c>
      <c r="W725" s="46">
        <v>41.06</v>
      </c>
      <c r="X725" s="46">
        <v>40.94</v>
      </c>
      <c r="Y725" s="46">
        <v>148</v>
      </c>
      <c r="Z725" s="46">
        <v>148</v>
      </c>
      <c r="AA725" s="46">
        <v>0</v>
      </c>
      <c r="AB725" s="47">
        <v>0</v>
      </c>
      <c r="AD725" s="6">
        <v>9.0435466430749401E-3</v>
      </c>
      <c r="AF725" s="6">
        <v>-8.9086859688196629E-3</v>
      </c>
      <c r="AH725" s="6">
        <v>0</v>
      </c>
      <c r="AJ725" s="6">
        <v>0</v>
      </c>
      <c r="AL725">
        <v>110</v>
      </c>
      <c r="AM725">
        <v>110</v>
      </c>
    </row>
    <row r="726" spans="1:39" x14ac:dyDescent="0.25">
      <c r="A726" s="45">
        <v>38</v>
      </c>
      <c r="B726" s="46" t="s">
        <v>21</v>
      </c>
      <c r="C726" s="46" t="s">
        <v>22</v>
      </c>
      <c r="D726" s="46" t="s">
        <v>23</v>
      </c>
      <c r="E726" s="46" t="s">
        <v>67</v>
      </c>
      <c r="F726" s="46" t="s">
        <v>25</v>
      </c>
      <c r="G726" s="46" t="b">
        <v>0</v>
      </c>
      <c r="H726" s="46" t="b">
        <v>0</v>
      </c>
      <c r="I726" s="46" t="b">
        <v>0</v>
      </c>
      <c r="J726" s="46" t="b">
        <v>0</v>
      </c>
      <c r="K726" s="46" t="b">
        <v>0</v>
      </c>
      <c r="L726" s="46">
        <v>150</v>
      </c>
      <c r="M726" s="46">
        <v>2</v>
      </c>
      <c r="N726" s="46">
        <v>0</v>
      </c>
      <c r="O726" s="46">
        <v>1</v>
      </c>
      <c r="P726" s="46">
        <v>0</v>
      </c>
      <c r="Q726" s="46">
        <v>100</v>
      </c>
      <c r="R726" s="46">
        <v>0</v>
      </c>
      <c r="S726" s="46">
        <v>1</v>
      </c>
      <c r="T726" s="46">
        <v>0</v>
      </c>
      <c r="U726" s="46" t="b">
        <v>0</v>
      </c>
      <c r="V726" s="46">
        <v>251</v>
      </c>
      <c r="W726" s="46">
        <v>40.54</v>
      </c>
      <c r="X726" s="46">
        <v>41.46</v>
      </c>
      <c r="Y726" s="46">
        <v>148</v>
      </c>
      <c r="Z726" s="46">
        <v>148</v>
      </c>
      <c r="AA726" s="46">
        <v>0</v>
      </c>
      <c r="AB726" s="47">
        <v>0</v>
      </c>
      <c r="AD726" s="6">
        <v>-3.7353779612701032E-3</v>
      </c>
      <c r="AF726" s="6">
        <v>3.679674639295083E-3</v>
      </c>
      <c r="AH726" s="6">
        <v>0</v>
      </c>
      <c r="AJ726" s="6">
        <v>0</v>
      </c>
      <c r="AL726">
        <v>110</v>
      </c>
      <c r="AM726">
        <v>110</v>
      </c>
    </row>
    <row r="727" spans="1:39" x14ac:dyDescent="0.25">
      <c r="A727" s="45">
        <v>39</v>
      </c>
      <c r="B727" s="46" t="s">
        <v>21</v>
      </c>
      <c r="C727" s="46" t="s">
        <v>22</v>
      </c>
      <c r="D727" s="46" t="s">
        <v>23</v>
      </c>
      <c r="E727" s="46" t="s">
        <v>67</v>
      </c>
      <c r="F727" s="46" t="s">
        <v>25</v>
      </c>
      <c r="G727" s="46" t="b">
        <v>0</v>
      </c>
      <c r="H727" s="46" t="b">
        <v>0</v>
      </c>
      <c r="I727" s="46" t="b">
        <v>0</v>
      </c>
      <c r="J727" s="46" t="b">
        <v>0</v>
      </c>
      <c r="K727" s="46" t="b">
        <v>0</v>
      </c>
      <c r="L727" s="46">
        <v>150</v>
      </c>
      <c r="M727" s="46">
        <v>2</v>
      </c>
      <c r="N727" s="46">
        <v>0</v>
      </c>
      <c r="O727" s="46">
        <v>1</v>
      </c>
      <c r="P727" s="46">
        <v>0</v>
      </c>
      <c r="Q727" s="46">
        <v>100</v>
      </c>
      <c r="R727" s="46">
        <v>0</v>
      </c>
      <c r="S727" s="46">
        <v>1</v>
      </c>
      <c r="T727" s="46">
        <v>0</v>
      </c>
      <c r="U727" s="46" t="b">
        <v>0</v>
      </c>
      <c r="V727" s="46">
        <v>251</v>
      </c>
      <c r="W727" s="46">
        <v>40.619999999999997</v>
      </c>
      <c r="X727" s="46">
        <v>41.38</v>
      </c>
      <c r="Y727" s="46">
        <v>148</v>
      </c>
      <c r="Z727" s="46">
        <v>148</v>
      </c>
      <c r="AA727" s="46">
        <v>0</v>
      </c>
      <c r="AB727" s="47">
        <v>0</v>
      </c>
      <c r="AD727" s="6">
        <v>-1.7693895606016863E-3</v>
      </c>
      <c r="AF727" s="6">
        <v>1.7430037765082673E-3</v>
      </c>
      <c r="AH727" s="6">
        <v>0</v>
      </c>
      <c r="AJ727" s="6">
        <v>0</v>
      </c>
      <c r="AL727">
        <v>110</v>
      </c>
      <c r="AM727">
        <v>110</v>
      </c>
    </row>
    <row r="728" spans="1:39" x14ac:dyDescent="0.25">
      <c r="A728" s="45">
        <v>40</v>
      </c>
      <c r="B728" s="46" t="s">
        <v>21</v>
      </c>
      <c r="C728" s="46" t="s">
        <v>22</v>
      </c>
      <c r="D728" s="46" t="s">
        <v>23</v>
      </c>
      <c r="E728" s="46" t="s">
        <v>67</v>
      </c>
      <c r="F728" s="46" t="s">
        <v>25</v>
      </c>
      <c r="G728" s="46" t="b">
        <v>0</v>
      </c>
      <c r="H728" s="46" t="b">
        <v>0</v>
      </c>
      <c r="I728" s="46" t="b">
        <v>0</v>
      </c>
      <c r="J728" s="46" t="b">
        <v>0</v>
      </c>
      <c r="K728" s="46" t="b">
        <v>0</v>
      </c>
      <c r="L728" s="46">
        <v>150</v>
      </c>
      <c r="M728" s="46">
        <v>2</v>
      </c>
      <c r="N728" s="46">
        <v>0</v>
      </c>
      <c r="O728" s="46">
        <v>1</v>
      </c>
      <c r="P728" s="46">
        <v>0</v>
      </c>
      <c r="Q728" s="46">
        <v>100</v>
      </c>
      <c r="R728" s="46">
        <v>0</v>
      </c>
      <c r="S728" s="46">
        <v>1</v>
      </c>
      <c r="T728" s="46">
        <v>0</v>
      </c>
      <c r="U728" s="46" t="b">
        <v>0</v>
      </c>
      <c r="V728" s="46">
        <v>251</v>
      </c>
      <c r="W728" s="46">
        <v>40.18</v>
      </c>
      <c r="X728" s="46">
        <v>41.82</v>
      </c>
      <c r="Y728" s="46">
        <v>148</v>
      </c>
      <c r="Z728" s="46">
        <v>148</v>
      </c>
      <c r="AA728" s="46">
        <v>0</v>
      </c>
      <c r="AB728" s="47">
        <v>0</v>
      </c>
      <c r="AD728" s="6">
        <v>-1.258232576427798E-2</v>
      </c>
      <c r="AF728" s="6">
        <v>1.2394693521835976E-2</v>
      </c>
      <c r="AH728" s="6">
        <v>0</v>
      </c>
      <c r="AJ728" s="6">
        <v>0</v>
      </c>
      <c r="AL728">
        <v>110</v>
      </c>
      <c r="AM728">
        <v>110</v>
      </c>
    </row>
    <row r="729" spans="1:39" x14ac:dyDescent="0.25">
      <c r="A729" s="42">
        <v>41</v>
      </c>
      <c r="B729" s="43" t="s">
        <v>21</v>
      </c>
      <c r="C729" s="43" t="s">
        <v>22</v>
      </c>
      <c r="D729" s="43" t="s">
        <v>23</v>
      </c>
      <c r="E729" s="43" t="s">
        <v>44</v>
      </c>
      <c r="F729" s="43" t="s">
        <v>25</v>
      </c>
      <c r="G729" s="43" t="b">
        <v>0</v>
      </c>
      <c r="H729" s="43" t="b">
        <v>0</v>
      </c>
      <c r="I729" s="43" t="b">
        <v>0</v>
      </c>
      <c r="J729" s="43" t="b">
        <v>0</v>
      </c>
      <c r="K729" s="43" t="b">
        <v>0</v>
      </c>
      <c r="L729" s="43">
        <v>150</v>
      </c>
      <c r="M729" s="43">
        <v>2</v>
      </c>
      <c r="N729" s="43">
        <v>0</v>
      </c>
      <c r="O729" s="43">
        <v>1</v>
      </c>
      <c r="P729" s="43">
        <v>0</v>
      </c>
      <c r="Q729" s="43">
        <v>100</v>
      </c>
      <c r="R729" s="43">
        <v>0</v>
      </c>
      <c r="S729" s="43">
        <v>1</v>
      </c>
      <c r="T729" s="43">
        <v>0</v>
      </c>
      <c r="U729" s="43" t="b">
        <v>0</v>
      </c>
      <c r="V729" s="43">
        <v>251</v>
      </c>
      <c r="W729" s="43">
        <v>782</v>
      </c>
      <c r="X729" s="43">
        <v>922.35</v>
      </c>
      <c r="Y729" s="43">
        <v>110</v>
      </c>
      <c r="Z729" s="43">
        <v>107</v>
      </c>
      <c r="AA729" s="43">
        <v>-20</v>
      </c>
      <c r="AB729" s="44">
        <v>15</v>
      </c>
      <c r="AD729" s="6" cm="1">
        <f t="array" ref="AD729:AD738">W729:W738/AE729-1</f>
        <v>1.7421602787455193E-3</v>
      </c>
      <c r="AE729">
        <f>AVERAGE(W729:W738)</f>
        <v>780.6400000000001</v>
      </c>
      <c r="AF729" s="6">
        <f t="array" ref="AF729:AF738">X729:X738/AG729-1</f>
        <v>-1.5825730776393154E-3</v>
      </c>
      <c r="AG729">
        <f t="shared" ref="AG729" si="34">AVERAGE(X729:X738)</f>
        <v>923.81200000000013</v>
      </c>
      <c r="AH729" s="6">
        <f t="array" ref="AH729:AH738">Y729:Y738/AI729-1</f>
        <v>0</v>
      </c>
      <c r="AI729">
        <f>AVERAGE(Y729:Y738)</f>
        <v>110</v>
      </c>
      <c r="AJ729" s="6">
        <f t="array" ref="AJ729:AJ738">Z729:Z738/AK729-1</f>
        <v>0</v>
      </c>
      <c r="AK729">
        <f>AVERAGE(Z729:Z738)</f>
        <v>107</v>
      </c>
      <c r="AL729">
        <f t="array" ref="AL729:AL738">L729:L738-(O729:O738*(40+(20+AA729:AA738-20+AB729:AB738)/3))</f>
        <v>111.66666666666666</v>
      </c>
      <c r="AM729">
        <f t="array" ref="AM729:AM738">L729:L738-(O729:O738*(40-(20+AA729:AA738-20+AB729:AB738)/3))</f>
        <v>108.33333333333334</v>
      </c>
    </row>
    <row r="730" spans="1:39" x14ac:dyDescent="0.25">
      <c r="A730" s="42">
        <v>42</v>
      </c>
      <c r="B730" s="43" t="s">
        <v>21</v>
      </c>
      <c r="C730" s="43" t="s">
        <v>22</v>
      </c>
      <c r="D730" s="43" t="s">
        <v>23</v>
      </c>
      <c r="E730" s="43" t="s">
        <v>44</v>
      </c>
      <c r="F730" s="43" t="s">
        <v>25</v>
      </c>
      <c r="G730" s="43" t="b">
        <v>0</v>
      </c>
      <c r="H730" s="43" t="b">
        <v>0</v>
      </c>
      <c r="I730" s="43" t="b">
        <v>0</v>
      </c>
      <c r="J730" s="43" t="b">
        <v>0</v>
      </c>
      <c r="K730" s="43" t="b">
        <v>0</v>
      </c>
      <c r="L730" s="43">
        <v>150</v>
      </c>
      <c r="M730" s="43">
        <v>2</v>
      </c>
      <c r="N730" s="43">
        <v>0</v>
      </c>
      <c r="O730" s="43">
        <v>1</v>
      </c>
      <c r="P730" s="43">
        <v>0</v>
      </c>
      <c r="Q730" s="43">
        <v>100</v>
      </c>
      <c r="R730" s="43">
        <v>0</v>
      </c>
      <c r="S730" s="43">
        <v>1</v>
      </c>
      <c r="T730" s="43">
        <v>0</v>
      </c>
      <c r="U730" s="43" t="b">
        <v>0</v>
      </c>
      <c r="V730" s="43">
        <v>251</v>
      </c>
      <c r="W730" s="43">
        <v>780.8</v>
      </c>
      <c r="X730" s="43">
        <v>923.64</v>
      </c>
      <c r="Y730" s="43">
        <v>110</v>
      </c>
      <c r="Z730" s="43">
        <v>107</v>
      </c>
      <c r="AA730" s="43">
        <v>-20</v>
      </c>
      <c r="AB730" s="44">
        <v>15</v>
      </c>
      <c r="AD730" s="6">
        <v>2.049600327933554E-4</v>
      </c>
      <c r="AF730" s="6">
        <v>-1.8618506795764489E-4</v>
      </c>
      <c r="AH730" s="6">
        <v>0</v>
      </c>
      <c r="AJ730" s="6">
        <v>0</v>
      </c>
      <c r="AL730">
        <v>111.66666666666666</v>
      </c>
      <c r="AM730">
        <v>108.33333333333334</v>
      </c>
    </row>
    <row r="731" spans="1:39" x14ac:dyDescent="0.25">
      <c r="A731" s="42">
        <v>43</v>
      </c>
      <c r="B731" s="43" t="s">
        <v>21</v>
      </c>
      <c r="C731" s="43" t="s">
        <v>22</v>
      </c>
      <c r="D731" s="43" t="s">
        <v>23</v>
      </c>
      <c r="E731" s="43" t="s">
        <v>44</v>
      </c>
      <c r="F731" s="43" t="s">
        <v>25</v>
      </c>
      <c r="G731" s="43" t="b">
        <v>0</v>
      </c>
      <c r="H731" s="43" t="b">
        <v>0</v>
      </c>
      <c r="I731" s="43" t="b">
        <v>0</v>
      </c>
      <c r="J731" s="43" t="b">
        <v>0</v>
      </c>
      <c r="K731" s="43" t="b">
        <v>0</v>
      </c>
      <c r="L731" s="43">
        <v>150</v>
      </c>
      <c r="M731" s="43">
        <v>2</v>
      </c>
      <c r="N731" s="43">
        <v>0</v>
      </c>
      <c r="O731" s="43">
        <v>1</v>
      </c>
      <c r="P731" s="43">
        <v>0</v>
      </c>
      <c r="Q731" s="43">
        <v>100</v>
      </c>
      <c r="R731" s="43">
        <v>0</v>
      </c>
      <c r="S731" s="43">
        <v>1</v>
      </c>
      <c r="T731" s="43">
        <v>0</v>
      </c>
      <c r="U731" s="43" t="b">
        <v>0</v>
      </c>
      <c r="V731" s="43">
        <v>251</v>
      </c>
      <c r="W731" s="43">
        <v>778</v>
      </c>
      <c r="X731" s="43">
        <v>926.65</v>
      </c>
      <c r="Y731" s="43">
        <v>110</v>
      </c>
      <c r="Z731" s="43">
        <v>107</v>
      </c>
      <c r="AA731" s="43">
        <v>-20</v>
      </c>
      <c r="AB731" s="44">
        <v>15</v>
      </c>
      <c r="AD731" s="6">
        <v>-3.3818405410945829E-3</v>
      </c>
      <c r="AF731" s="6">
        <v>3.0720536212993643E-3</v>
      </c>
      <c r="AH731" s="6">
        <v>0</v>
      </c>
      <c r="AJ731" s="6">
        <v>0</v>
      </c>
      <c r="AL731">
        <v>111.66666666666666</v>
      </c>
      <c r="AM731">
        <v>108.33333333333334</v>
      </c>
    </row>
    <row r="732" spans="1:39" x14ac:dyDescent="0.25">
      <c r="A732" s="42">
        <v>44</v>
      </c>
      <c r="B732" s="43" t="s">
        <v>21</v>
      </c>
      <c r="C732" s="43" t="s">
        <v>22</v>
      </c>
      <c r="D732" s="43" t="s">
        <v>23</v>
      </c>
      <c r="E732" s="43" t="s">
        <v>44</v>
      </c>
      <c r="F732" s="43" t="s">
        <v>25</v>
      </c>
      <c r="G732" s="43" t="b">
        <v>0</v>
      </c>
      <c r="H732" s="43" t="b">
        <v>0</v>
      </c>
      <c r="I732" s="43" t="b">
        <v>0</v>
      </c>
      <c r="J732" s="43" t="b">
        <v>0</v>
      </c>
      <c r="K732" s="43" t="b">
        <v>0</v>
      </c>
      <c r="L732" s="43">
        <v>150</v>
      </c>
      <c r="M732" s="43">
        <v>2</v>
      </c>
      <c r="N732" s="43">
        <v>0</v>
      </c>
      <c r="O732" s="43">
        <v>1</v>
      </c>
      <c r="P732" s="43">
        <v>0</v>
      </c>
      <c r="Q732" s="43">
        <v>100</v>
      </c>
      <c r="R732" s="43">
        <v>0</v>
      </c>
      <c r="S732" s="43">
        <v>1</v>
      </c>
      <c r="T732" s="43">
        <v>0</v>
      </c>
      <c r="U732" s="43" t="b">
        <v>0</v>
      </c>
      <c r="V732" s="43">
        <v>251</v>
      </c>
      <c r="W732" s="43">
        <v>778.8</v>
      </c>
      <c r="X732" s="43">
        <v>925.79</v>
      </c>
      <c r="Y732" s="43">
        <v>110</v>
      </c>
      <c r="Z732" s="43">
        <v>107</v>
      </c>
      <c r="AA732" s="43">
        <v>-20</v>
      </c>
      <c r="AB732" s="44">
        <v>15</v>
      </c>
      <c r="AD732" s="6">
        <v>-2.3570403771266957E-3</v>
      </c>
      <c r="AF732" s="6">
        <v>2.141128281511584E-3</v>
      </c>
      <c r="AH732" s="6">
        <v>0</v>
      </c>
      <c r="AJ732" s="6">
        <v>0</v>
      </c>
      <c r="AL732">
        <v>111.66666666666666</v>
      </c>
      <c r="AM732">
        <v>108.33333333333334</v>
      </c>
    </row>
    <row r="733" spans="1:39" x14ac:dyDescent="0.25">
      <c r="A733" s="42">
        <v>45</v>
      </c>
      <c r="B733" s="43" t="s">
        <v>21</v>
      </c>
      <c r="C733" s="43" t="s">
        <v>22</v>
      </c>
      <c r="D733" s="43" t="s">
        <v>23</v>
      </c>
      <c r="E733" s="43" t="s">
        <v>44</v>
      </c>
      <c r="F733" s="43" t="s">
        <v>25</v>
      </c>
      <c r="G733" s="43" t="b">
        <v>0</v>
      </c>
      <c r="H733" s="43" t="b">
        <v>0</v>
      </c>
      <c r="I733" s="43" t="b">
        <v>0</v>
      </c>
      <c r="J733" s="43" t="b">
        <v>0</v>
      </c>
      <c r="K733" s="43" t="b">
        <v>0</v>
      </c>
      <c r="L733" s="43">
        <v>150</v>
      </c>
      <c r="M733" s="43">
        <v>2</v>
      </c>
      <c r="N733" s="43">
        <v>0</v>
      </c>
      <c r="O733" s="43">
        <v>1</v>
      </c>
      <c r="P733" s="43">
        <v>0</v>
      </c>
      <c r="Q733" s="43">
        <v>100</v>
      </c>
      <c r="R733" s="43">
        <v>0</v>
      </c>
      <c r="S733" s="43">
        <v>1</v>
      </c>
      <c r="T733" s="43">
        <v>0</v>
      </c>
      <c r="U733" s="43" t="b">
        <v>0</v>
      </c>
      <c r="V733" s="43">
        <v>251</v>
      </c>
      <c r="W733" s="43">
        <v>785.2</v>
      </c>
      <c r="X733" s="43">
        <v>918.91</v>
      </c>
      <c r="Y733" s="43">
        <v>110</v>
      </c>
      <c r="Z733" s="43">
        <v>107</v>
      </c>
      <c r="AA733" s="43">
        <v>-20</v>
      </c>
      <c r="AB733" s="44">
        <v>15</v>
      </c>
      <c r="AD733" s="6">
        <v>5.8413609346177342E-3</v>
      </c>
      <c r="AF733" s="6">
        <v>-5.3062744367903258E-3</v>
      </c>
      <c r="AH733" s="6">
        <v>0</v>
      </c>
      <c r="AJ733" s="6">
        <v>0</v>
      </c>
      <c r="AL733">
        <v>111.66666666666666</v>
      </c>
      <c r="AM733">
        <v>108.33333333333334</v>
      </c>
    </row>
    <row r="734" spans="1:39" x14ac:dyDescent="0.25">
      <c r="A734" s="42">
        <v>46</v>
      </c>
      <c r="B734" s="43" t="s">
        <v>21</v>
      </c>
      <c r="C734" s="43" t="s">
        <v>22</v>
      </c>
      <c r="D734" s="43" t="s">
        <v>23</v>
      </c>
      <c r="E734" s="43" t="s">
        <v>44</v>
      </c>
      <c r="F734" s="43" t="s">
        <v>25</v>
      </c>
      <c r="G734" s="43" t="b">
        <v>0</v>
      </c>
      <c r="H734" s="43" t="b">
        <v>0</v>
      </c>
      <c r="I734" s="43" t="b">
        <v>0</v>
      </c>
      <c r="J734" s="43" t="b">
        <v>0</v>
      </c>
      <c r="K734" s="43" t="b">
        <v>0</v>
      </c>
      <c r="L734" s="43">
        <v>150</v>
      </c>
      <c r="M734" s="43">
        <v>2</v>
      </c>
      <c r="N734" s="43">
        <v>0</v>
      </c>
      <c r="O734" s="43">
        <v>1</v>
      </c>
      <c r="P734" s="43">
        <v>0</v>
      </c>
      <c r="Q734" s="43">
        <v>100</v>
      </c>
      <c r="R734" s="43">
        <v>0</v>
      </c>
      <c r="S734" s="43">
        <v>1</v>
      </c>
      <c r="T734" s="43">
        <v>0</v>
      </c>
      <c r="U734" s="43" t="b">
        <v>0</v>
      </c>
      <c r="V734" s="43">
        <v>251</v>
      </c>
      <c r="W734" s="43">
        <v>782</v>
      </c>
      <c r="X734" s="43">
        <v>922.35</v>
      </c>
      <c r="Y734" s="43">
        <v>110</v>
      </c>
      <c r="Z734" s="43">
        <v>107</v>
      </c>
      <c r="AA734" s="43">
        <v>-20</v>
      </c>
      <c r="AB734" s="44">
        <v>15</v>
      </c>
      <c r="AD734" s="6">
        <v>1.7421602787455193E-3</v>
      </c>
      <c r="AF734" s="6">
        <v>-1.5825730776393154E-3</v>
      </c>
      <c r="AH734" s="6">
        <v>0</v>
      </c>
      <c r="AJ734" s="6">
        <v>0</v>
      </c>
      <c r="AL734">
        <v>111.66666666666666</v>
      </c>
      <c r="AM734">
        <v>108.33333333333334</v>
      </c>
    </row>
    <row r="735" spans="1:39" x14ac:dyDescent="0.25">
      <c r="A735" s="42">
        <v>47</v>
      </c>
      <c r="B735" s="43" t="s">
        <v>21</v>
      </c>
      <c r="C735" s="43" t="s">
        <v>22</v>
      </c>
      <c r="D735" s="43" t="s">
        <v>23</v>
      </c>
      <c r="E735" s="43" t="s">
        <v>44</v>
      </c>
      <c r="F735" s="43" t="s">
        <v>25</v>
      </c>
      <c r="G735" s="43" t="b">
        <v>0</v>
      </c>
      <c r="H735" s="43" t="b">
        <v>0</v>
      </c>
      <c r="I735" s="43" t="b">
        <v>0</v>
      </c>
      <c r="J735" s="43" t="b">
        <v>0</v>
      </c>
      <c r="K735" s="43" t="b">
        <v>0</v>
      </c>
      <c r="L735" s="43">
        <v>150</v>
      </c>
      <c r="M735" s="43">
        <v>2</v>
      </c>
      <c r="N735" s="43">
        <v>0</v>
      </c>
      <c r="O735" s="43">
        <v>1</v>
      </c>
      <c r="P735" s="43">
        <v>0</v>
      </c>
      <c r="Q735" s="43">
        <v>100</v>
      </c>
      <c r="R735" s="43">
        <v>0</v>
      </c>
      <c r="S735" s="43">
        <v>1</v>
      </c>
      <c r="T735" s="43">
        <v>0</v>
      </c>
      <c r="U735" s="43" t="b">
        <v>0</v>
      </c>
      <c r="V735" s="43">
        <v>251</v>
      </c>
      <c r="W735" s="43">
        <v>779.6</v>
      </c>
      <c r="X735" s="43">
        <v>924.93</v>
      </c>
      <c r="Y735" s="43">
        <v>110</v>
      </c>
      <c r="Z735" s="43">
        <v>107</v>
      </c>
      <c r="AA735" s="43">
        <v>-20</v>
      </c>
      <c r="AB735" s="44">
        <v>15</v>
      </c>
      <c r="AD735" s="6">
        <v>-1.3322402131585864E-3</v>
      </c>
      <c r="AF735" s="6">
        <v>1.2102029417238036E-3</v>
      </c>
      <c r="AH735" s="6">
        <v>0</v>
      </c>
      <c r="AJ735" s="6">
        <v>0</v>
      </c>
      <c r="AL735">
        <v>111.66666666666666</v>
      </c>
      <c r="AM735">
        <v>108.33333333333334</v>
      </c>
    </row>
    <row r="736" spans="1:39" x14ac:dyDescent="0.25">
      <c r="A736" s="42">
        <v>48</v>
      </c>
      <c r="B736" s="43" t="s">
        <v>21</v>
      </c>
      <c r="C736" s="43" t="s">
        <v>22</v>
      </c>
      <c r="D736" s="43" t="s">
        <v>23</v>
      </c>
      <c r="E736" s="43" t="s">
        <v>44</v>
      </c>
      <c r="F736" s="43" t="s">
        <v>25</v>
      </c>
      <c r="G736" s="43" t="b">
        <v>0</v>
      </c>
      <c r="H736" s="43" t="b">
        <v>0</v>
      </c>
      <c r="I736" s="43" t="b">
        <v>0</v>
      </c>
      <c r="J736" s="43" t="b">
        <v>0</v>
      </c>
      <c r="K736" s="43" t="b">
        <v>0</v>
      </c>
      <c r="L736" s="43">
        <v>150</v>
      </c>
      <c r="M736" s="43">
        <v>2</v>
      </c>
      <c r="N736" s="43">
        <v>0</v>
      </c>
      <c r="O736" s="43">
        <v>1</v>
      </c>
      <c r="P736" s="43">
        <v>0</v>
      </c>
      <c r="Q736" s="43">
        <v>100</v>
      </c>
      <c r="R736" s="43">
        <v>0</v>
      </c>
      <c r="S736" s="43">
        <v>1</v>
      </c>
      <c r="T736" s="43">
        <v>0</v>
      </c>
      <c r="U736" s="43" t="b">
        <v>0</v>
      </c>
      <c r="V736" s="43">
        <v>251</v>
      </c>
      <c r="W736" s="43">
        <v>780</v>
      </c>
      <c r="X736" s="43">
        <v>924.5</v>
      </c>
      <c r="Y736" s="43">
        <v>110</v>
      </c>
      <c r="Z736" s="43">
        <v>107</v>
      </c>
      <c r="AA736" s="43">
        <v>-20</v>
      </c>
      <c r="AB736" s="44">
        <v>15</v>
      </c>
      <c r="AD736" s="6">
        <v>-8.1984013117453181E-4</v>
      </c>
      <c r="AF736" s="6">
        <v>7.4474027183013547E-4</v>
      </c>
      <c r="AH736" s="6">
        <v>0</v>
      </c>
      <c r="AJ736" s="6">
        <v>0</v>
      </c>
      <c r="AL736">
        <v>111.66666666666666</v>
      </c>
      <c r="AM736">
        <v>108.33333333333334</v>
      </c>
    </row>
    <row r="737" spans="1:39" x14ac:dyDescent="0.25">
      <c r="A737" s="42">
        <v>49</v>
      </c>
      <c r="B737" s="43" t="s">
        <v>21</v>
      </c>
      <c r="C737" s="43" t="s">
        <v>22</v>
      </c>
      <c r="D737" s="43" t="s">
        <v>23</v>
      </c>
      <c r="E737" s="43" t="s">
        <v>44</v>
      </c>
      <c r="F737" s="43" t="s">
        <v>25</v>
      </c>
      <c r="G737" s="43" t="b">
        <v>0</v>
      </c>
      <c r="H737" s="43" t="b">
        <v>0</v>
      </c>
      <c r="I737" s="43" t="b">
        <v>0</v>
      </c>
      <c r="J737" s="43" t="b">
        <v>0</v>
      </c>
      <c r="K737" s="43" t="b">
        <v>0</v>
      </c>
      <c r="L737" s="43">
        <v>150</v>
      </c>
      <c r="M737" s="43">
        <v>2</v>
      </c>
      <c r="N737" s="43">
        <v>0</v>
      </c>
      <c r="O737" s="43">
        <v>1</v>
      </c>
      <c r="P737" s="43">
        <v>0</v>
      </c>
      <c r="Q737" s="43">
        <v>100</v>
      </c>
      <c r="R737" s="43">
        <v>0</v>
      </c>
      <c r="S737" s="43">
        <v>1</v>
      </c>
      <c r="T737" s="43">
        <v>0</v>
      </c>
      <c r="U737" s="43" t="b">
        <v>0</v>
      </c>
      <c r="V737" s="43">
        <v>251</v>
      </c>
      <c r="W737" s="43">
        <v>780.4</v>
      </c>
      <c r="X737" s="43">
        <v>924.07</v>
      </c>
      <c r="Y737" s="43">
        <v>110</v>
      </c>
      <c r="Z737" s="43">
        <v>107</v>
      </c>
      <c r="AA737" s="43">
        <v>-20</v>
      </c>
      <c r="AB737" s="44">
        <v>15</v>
      </c>
      <c r="AD737" s="6">
        <v>-3.074400491905882E-4</v>
      </c>
      <c r="AF737" s="6">
        <v>2.7927760193624529E-4</v>
      </c>
      <c r="AH737" s="6">
        <v>0</v>
      </c>
      <c r="AJ737" s="6">
        <v>0</v>
      </c>
      <c r="AL737">
        <v>111.66666666666666</v>
      </c>
      <c r="AM737">
        <v>108.33333333333334</v>
      </c>
    </row>
    <row r="738" spans="1:39" x14ac:dyDescent="0.25">
      <c r="A738" s="42">
        <v>50</v>
      </c>
      <c r="B738" s="43" t="s">
        <v>21</v>
      </c>
      <c r="C738" s="43" t="s">
        <v>22</v>
      </c>
      <c r="D738" s="43" t="s">
        <v>23</v>
      </c>
      <c r="E738" s="43" t="s">
        <v>44</v>
      </c>
      <c r="F738" s="43" t="s">
        <v>25</v>
      </c>
      <c r="G738" s="43" t="b">
        <v>0</v>
      </c>
      <c r="H738" s="43" t="b">
        <v>0</v>
      </c>
      <c r="I738" s="43" t="b">
        <v>0</v>
      </c>
      <c r="J738" s="43" t="b">
        <v>0</v>
      </c>
      <c r="K738" s="43" t="b">
        <v>0</v>
      </c>
      <c r="L738" s="43">
        <v>150</v>
      </c>
      <c r="M738" s="43">
        <v>2</v>
      </c>
      <c r="N738" s="43">
        <v>0</v>
      </c>
      <c r="O738" s="43">
        <v>1</v>
      </c>
      <c r="P738" s="43">
        <v>0</v>
      </c>
      <c r="Q738" s="43">
        <v>100</v>
      </c>
      <c r="R738" s="43">
        <v>0</v>
      </c>
      <c r="S738" s="43">
        <v>1</v>
      </c>
      <c r="T738" s="43">
        <v>0</v>
      </c>
      <c r="U738" s="43" t="b">
        <v>0</v>
      </c>
      <c r="V738" s="43">
        <v>251</v>
      </c>
      <c r="W738" s="43">
        <v>779.6</v>
      </c>
      <c r="X738" s="43">
        <v>924.93</v>
      </c>
      <c r="Y738" s="43">
        <v>110</v>
      </c>
      <c r="Z738" s="43">
        <v>107</v>
      </c>
      <c r="AA738" s="43">
        <v>-20</v>
      </c>
      <c r="AB738" s="44">
        <v>15</v>
      </c>
      <c r="AD738" s="6">
        <v>-1.3322402131585864E-3</v>
      </c>
      <c r="AF738" s="6">
        <v>1.2102029417238036E-3</v>
      </c>
      <c r="AH738" s="6">
        <v>0</v>
      </c>
      <c r="AJ738" s="6">
        <v>0</v>
      </c>
      <c r="AL738">
        <v>111.66666666666666</v>
      </c>
      <c r="AM738">
        <v>108.33333333333334</v>
      </c>
    </row>
    <row r="739" spans="1:39" x14ac:dyDescent="0.25">
      <c r="A739" s="45">
        <v>51</v>
      </c>
      <c r="B739" s="46" t="s">
        <v>21</v>
      </c>
      <c r="C739" s="46" t="s">
        <v>22</v>
      </c>
      <c r="D739" s="46" t="s">
        <v>23</v>
      </c>
      <c r="E739" s="46" t="s">
        <v>45</v>
      </c>
      <c r="F739" s="46" t="s">
        <v>25</v>
      </c>
      <c r="G739" s="46" t="b">
        <v>0</v>
      </c>
      <c r="H739" s="46" t="b">
        <v>0</v>
      </c>
      <c r="I739" s="46" t="b">
        <v>0</v>
      </c>
      <c r="J739" s="46" t="b">
        <v>0</v>
      </c>
      <c r="K739" s="46" t="b">
        <v>0</v>
      </c>
      <c r="L739" s="46">
        <v>150</v>
      </c>
      <c r="M739" s="46">
        <v>2</v>
      </c>
      <c r="N739" s="46">
        <v>0</v>
      </c>
      <c r="O739" s="46">
        <v>1</v>
      </c>
      <c r="P739" s="46">
        <v>0</v>
      </c>
      <c r="Q739" s="46">
        <v>100</v>
      </c>
      <c r="R739" s="46">
        <v>0</v>
      </c>
      <c r="S739" s="46">
        <v>1</v>
      </c>
      <c r="T739" s="46">
        <v>0</v>
      </c>
      <c r="U739" s="46" t="b">
        <v>0</v>
      </c>
      <c r="V739" s="46">
        <v>251</v>
      </c>
      <c r="W739" s="46">
        <v>701.1</v>
      </c>
      <c r="X739" s="46">
        <v>992.2</v>
      </c>
      <c r="Y739" s="46">
        <v>112</v>
      </c>
      <c r="Z739" s="46">
        <v>106</v>
      </c>
      <c r="AA739" s="46">
        <v>-20</v>
      </c>
      <c r="AB739" s="47">
        <v>10</v>
      </c>
      <c r="AD739" s="6" cm="1">
        <f t="array" ref="AD739:AD748">W739:W748/AE739-1</f>
        <v>-1.0882967887202999E-2</v>
      </c>
      <c r="AE739">
        <f>AVERAGE(W739:W748)</f>
        <v>708.81399999999996</v>
      </c>
      <c r="AF739" s="6">
        <f t="array" ref="AF739:AF748">X739:X748/AG739-1</f>
        <v>2.3558696715120231E-3</v>
      </c>
      <c r="AG739">
        <f t="shared" ref="AG739" si="35">AVERAGE(X739:X748)</f>
        <v>989.86799999999982</v>
      </c>
      <c r="AH739" s="6">
        <f t="array" ref="AH739:AH748">Y739:Y748/AI739-1</f>
        <v>0</v>
      </c>
      <c r="AI739">
        <f>AVERAGE(Y739:Y748)</f>
        <v>112</v>
      </c>
      <c r="AJ739" s="6">
        <f t="array" ref="AJ739:AJ748">Z739:Z748/AK739-1</f>
        <v>2.8382213812676582E-3</v>
      </c>
      <c r="AK739">
        <f>AVERAGE(Z739:Z748)</f>
        <v>105.7</v>
      </c>
      <c r="AL739">
        <f t="array" ref="AL739:AL748">L739:L748-(O739:O748*(40+(20+AA739:AA748-20+AB739:AB748)/3))</f>
        <v>113.33333333333334</v>
      </c>
      <c r="AM739">
        <f t="array" ref="AM739:AM748">L739:L748-(O739:O748*(40-(20+AA739:AA748-20+AB739:AB748)/3))</f>
        <v>106.66666666666666</v>
      </c>
    </row>
    <row r="740" spans="1:39" x14ac:dyDescent="0.25">
      <c r="A740" s="45">
        <v>52</v>
      </c>
      <c r="B740" s="46" t="s">
        <v>21</v>
      </c>
      <c r="C740" s="46" t="s">
        <v>22</v>
      </c>
      <c r="D740" s="46" t="s">
        <v>23</v>
      </c>
      <c r="E740" s="46" t="s">
        <v>45</v>
      </c>
      <c r="F740" s="46" t="s">
        <v>25</v>
      </c>
      <c r="G740" s="46" t="b">
        <v>0</v>
      </c>
      <c r="H740" s="46" t="b">
        <v>0</v>
      </c>
      <c r="I740" s="46" t="b">
        <v>0</v>
      </c>
      <c r="J740" s="46" t="b">
        <v>0</v>
      </c>
      <c r="K740" s="46" t="b">
        <v>0</v>
      </c>
      <c r="L740" s="46">
        <v>150</v>
      </c>
      <c r="M740" s="46">
        <v>2</v>
      </c>
      <c r="N740" s="46">
        <v>0</v>
      </c>
      <c r="O740" s="46">
        <v>1</v>
      </c>
      <c r="P740" s="46">
        <v>0</v>
      </c>
      <c r="Q740" s="46">
        <v>100</v>
      </c>
      <c r="R740" s="46">
        <v>0</v>
      </c>
      <c r="S740" s="46">
        <v>1</v>
      </c>
      <c r="T740" s="46">
        <v>0</v>
      </c>
      <c r="U740" s="46" t="b">
        <v>0</v>
      </c>
      <c r="V740" s="46">
        <v>251</v>
      </c>
      <c r="W740" s="46">
        <v>722</v>
      </c>
      <c r="X740" s="46">
        <v>990</v>
      </c>
      <c r="Y740" s="46">
        <v>112</v>
      </c>
      <c r="Z740" s="46">
        <v>105</v>
      </c>
      <c r="AA740" s="46">
        <v>-20</v>
      </c>
      <c r="AB740" s="47">
        <v>10</v>
      </c>
      <c r="AD740" s="6">
        <v>1.8602905698815286E-2</v>
      </c>
      <c r="AF740" s="6">
        <v>1.3335111348200535E-4</v>
      </c>
      <c r="AH740" s="6">
        <v>0</v>
      </c>
      <c r="AJ740" s="6">
        <v>-6.6225165562914245E-3</v>
      </c>
      <c r="AL740">
        <v>113.33333333333334</v>
      </c>
      <c r="AM740">
        <v>106.66666666666666</v>
      </c>
    </row>
    <row r="741" spans="1:39" x14ac:dyDescent="0.25">
      <c r="A741" s="45">
        <v>53</v>
      </c>
      <c r="B741" s="46" t="s">
        <v>21</v>
      </c>
      <c r="C741" s="46" t="s">
        <v>22</v>
      </c>
      <c r="D741" s="46" t="s">
        <v>23</v>
      </c>
      <c r="E741" s="46" t="s">
        <v>45</v>
      </c>
      <c r="F741" s="46" t="s">
        <v>25</v>
      </c>
      <c r="G741" s="46" t="b">
        <v>0</v>
      </c>
      <c r="H741" s="46" t="b">
        <v>0</v>
      </c>
      <c r="I741" s="46" t="b">
        <v>0</v>
      </c>
      <c r="J741" s="46" t="b">
        <v>0</v>
      </c>
      <c r="K741" s="46" t="b">
        <v>0</v>
      </c>
      <c r="L741" s="46">
        <v>150</v>
      </c>
      <c r="M741" s="46">
        <v>2</v>
      </c>
      <c r="N741" s="46">
        <v>0</v>
      </c>
      <c r="O741" s="46">
        <v>1</v>
      </c>
      <c r="P741" s="46">
        <v>0</v>
      </c>
      <c r="Q741" s="46">
        <v>100</v>
      </c>
      <c r="R741" s="46">
        <v>0</v>
      </c>
      <c r="S741" s="46">
        <v>1</v>
      </c>
      <c r="T741" s="46">
        <v>0</v>
      </c>
      <c r="U741" s="46" t="b">
        <v>0</v>
      </c>
      <c r="V741" s="46">
        <v>251</v>
      </c>
      <c r="W741" s="46">
        <v>705.66</v>
      </c>
      <c r="X741" s="46">
        <v>986.92</v>
      </c>
      <c r="Y741" s="46">
        <v>112</v>
      </c>
      <c r="Z741" s="46">
        <v>106</v>
      </c>
      <c r="AA741" s="46">
        <v>-20</v>
      </c>
      <c r="AB741" s="47">
        <v>10</v>
      </c>
      <c r="AD741" s="6">
        <v>-4.4496863775264073E-3</v>
      </c>
      <c r="AF741" s="6">
        <v>-2.9781748677599751E-3</v>
      </c>
      <c r="AH741" s="6">
        <v>0</v>
      </c>
      <c r="AJ741" s="6">
        <v>2.8382213812676582E-3</v>
      </c>
      <c r="AL741">
        <v>113.33333333333334</v>
      </c>
      <c r="AM741">
        <v>106.66666666666666</v>
      </c>
    </row>
    <row r="742" spans="1:39" x14ac:dyDescent="0.25">
      <c r="A742" s="45">
        <v>54</v>
      </c>
      <c r="B742" s="46" t="s">
        <v>21</v>
      </c>
      <c r="C742" s="46" t="s">
        <v>22</v>
      </c>
      <c r="D742" s="46" t="s">
        <v>23</v>
      </c>
      <c r="E742" s="46" t="s">
        <v>45</v>
      </c>
      <c r="F742" s="46" t="s">
        <v>25</v>
      </c>
      <c r="G742" s="46" t="b">
        <v>0</v>
      </c>
      <c r="H742" s="46" t="b">
        <v>0</v>
      </c>
      <c r="I742" s="46" t="b">
        <v>0</v>
      </c>
      <c r="J742" s="46" t="b">
        <v>0</v>
      </c>
      <c r="K742" s="46" t="b">
        <v>0</v>
      </c>
      <c r="L742" s="46">
        <v>150</v>
      </c>
      <c r="M742" s="46">
        <v>2</v>
      </c>
      <c r="N742" s="46">
        <v>0</v>
      </c>
      <c r="O742" s="46">
        <v>1</v>
      </c>
      <c r="P742" s="46">
        <v>0</v>
      </c>
      <c r="Q742" s="46">
        <v>100</v>
      </c>
      <c r="R742" s="46">
        <v>0</v>
      </c>
      <c r="S742" s="46">
        <v>1</v>
      </c>
      <c r="T742" s="46">
        <v>0</v>
      </c>
      <c r="U742" s="46" t="b">
        <v>0</v>
      </c>
      <c r="V742" s="46">
        <v>251</v>
      </c>
      <c r="W742" s="46">
        <v>704.14</v>
      </c>
      <c r="X742" s="46">
        <v>988.68</v>
      </c>
      <c r="Y742" s="46">
        <v>112</v>
      </c>
      <c r="Z742" s="46">
        <v>106</v>
      </c>
      <c r="AA742" s="46">
        <v>-20</v>
      </c>
      <c r="AB742" s="47">
        <v>10</v>
      </c>
      <c r="AD742" s="6">
        <v>-6.5941135474185675E-3</v>
      </c>
      <c r="AF742" s="6">
        <v>-1.2001600213360497E-3</v>
      </c>
      <c r="AH742" s="6">
        <v>0</v>
      </c>
      <c r="AJ742" s="6">
        <v>2.8382213812676582E-3</v>
      </c>
      <c r="AL742">
        <v>113.33333333333334</v>
      </c>
      <c r="AM742">
        <v>106.66666666666666</v>
      </c>
    </row>
    <row r="743" spans="1:39" x14ac:dyDescent="0.25">
      <c r="A743" s="45">
        <v>55</v>
      </c>
      <c r="B743" s="46" t="s">
        <v>21</v>
      </c>
      <c r="C743" s="46" t="s">
        <v>22</v>
      </c>
      <c r="D743" s="46" t="s">
        <v>23</v>
      </c>
      <c r="E743" s="46" t="s">
        <v>45</v>
      </c>
      <c r="F743" s="46" t="s">
        <v>25</v>
      </c>
      <c r="G743" s="46" t="b">
        <v>0</v>
      </c>
      <c r="H743" s="46" t="b">
        <v>0</v>
      </c>
      <c r="I743" s="46" t="b">
        <v>0</v>
      </c>
      <c r="J743" s="46" t="b">
        <v>0</v>
      </c>
      <c r="K743" s="46" t="b">
        <v>0</v>
      </c>
      <c r="L743" s="46">
        <v>150</v>
      </c>
      <c r="M743" s="46">
        <v>2</v>
      </c>
      <c r="N743" s="46">
        <v>0</v>
      </c>
      <c r="O743" s="46">
        <v>1</v>
      </c>
      <c r="P743" s="46">
        <v>0</v>
      </c>
      <c r="Q743" s="46">
        <v>100</v>
      </c>
      <c r="R743" s="46">
        <v>0</v>
      </c>
      <c r="S743" s="46">
        <v>1</v>
      </c>
      <c r="T743" s="46">
        <v>0</v>
      </c>
      <c r="U743" s="46" t="b">
        <v>0</v>
      </c>
      <c r="V743" s="46">
        <v>251</v>
      </c>
      <c r="W743" s="46">
        <v>703</v>
      </c>
      <c r="X743" s="46">
        <v>990</v>
      </c>
      <c r="Y743" s="46">
        <v>112</v>
      </c>
      <c r="Z743" s="46">
        <v>106</v>
      </c>
      <c r="AA743" s="46">
        <v>-20</v>
      </c>
      <c r="AB743" s="47">
        <v>10</v>
      </c>
      <c r="AD743" s="6">
        <v>-8.2024339248377709E-3</v>
      </c>
      <c r="AF743" s="6">
        <v>1.3335111348200535E-4</v>
      </c>
      <c r="AH743" s="6">
        <v>0</v>
      </c>
      <c r="AJ743" s="6">
        <v>2.8382213812676582E-3</v>
      </c>
      <c r="AL743">
        <v>113.33333333333334</v>
      </c>
      <c r="AM743">
        <v>106.66666666666666</v>
      </c>
    </row>
    <row r="744" spans="1:39" x14ac:dyDescent="0.25">
      <c r="A744" s="45">
        <v>56</v>
      </c>
      <c r="B744" s="46" t="s">
        <v>21</v>
      </c>
      <c r="C744" s="46" t="s">
        <v>22</v>
      </c>
      <c r="D744" s="46" t="s">
        <v>23</v>
      </c>
      <c r="E744" s="46" t="s">
        <v>45</v>
      </c>
      <c r="F744" s="46" t="s">
        <v>25</v>
      </c>
      <c r="G744" s="46" t="b">
        <v>0</v>
      </c>
      <c r="H744" s="46" t="b">
        <v>0</v>
      </c>
      <c r="I744" s="46" t="b">
        <v>0</v>
      </c>
      <c r="J744" s="46" t="b">
        <v>0</v>
      </c>
      <c r="K744" s="46" t="b">
        <v>0</v>
      </c>
      <c r="L744" s="46">
        <v>150</v>
      </c>
      <c r="M744" s="46">
        <v>2</v>
      </c>
      <c r="N744" s="46">
        <v>0</v>
      </c>
      <c r="O744" s="46">
        <v>1</v>
      </c>
      <c r="P744" s="46">
        <v>0</v>
      </c>
      <c r="Q744" s="46">
        <v>100</v>
      </c>
      <c r="R744" s="46">
        <v>0</v>
      </c>
      <c r="S744" s="46">
        <v>1</v>
      </c>
      <c r="T744" s="46">
        <v>0</v>
      </c>
      <c r="U744" s="46" t="b">
        <v>0</v>
      </c>
      <c r="V744" s="46">
        <v>251</v>
      </c>
      <c r="W744" s="46">
        <v>701.86</v>
      </c>
      <c r="X744" s="46">
        <v>991.32</v>
      </c>
      <c r="Y744" s="46">
        <v>112</v>
      </c>
      <c r="Z744" s="46">
        <v>106</v>
      </c>
      <c r="AA744" s="46">
        <v>-20</v>
      </c>
      <c r="AB744" s="47">
        <v>10</v>
      </c>
      <c r="AD744" s="6">
        <v>-9.8107543022569743E-3</v>
      </c>
      <c r="AF744" s="6">
        <v>1.4668622483000604E-3</v>
      </c>
      <c r="AH744" s="6">
        <v>0</v>
      </c>
      <c r="AJ744" s="6">
        <v>2.8382213812676582E-3</v>
      </c>
      <c r="AL744">
        <v>113.33333333333334</v>
      </c>
      <c r="AM744">
        <v>106.66666666666666</v>
      </c>
    </row>
    <row r="745" spans="1:39" x14ac:dyDescent="0.25">
      <c r="A745" s="45">
        <v>57</v>
      </c>
      <c r="B745" s="46" t="s">
        <v>21</v>
      </c>
      <c r="C745" s="46" t="s">
        <v>22</v>
      </c>
      <c r="D745" s="46" t="s">
        <v>23</v>
      </c>
      <c r="E745" s="46" t="s">
        <v>45</v>
      </c>
      <c r="F745" s="46" t="s">
        <v>25</v>
      </c>
      <c r="G745" s="46" t="b">
        <v>0</v>
      </c>
      <c r="H745" s="46" t="b">
        <v>0</v>
      </c>
      <c r="I745" s="46" t="b">
        <v>0</v>
      </c>
      <c r="J745" s="46" t="b">
        <v>0</v>
      </c>
      <c r="K745" s="46" t="b">
        <v>0</v>
      </c>
      <c r="L745" s="46">
        <v>150</v>
      </c>
      <c r="M745" s="46">
        <v>2</v>
      </c>
      <c r="N745" s="46">
        <v>0</v>
      </c>
      <c r="O745" s="46">
        <v>1</v>
      </c>
      <c r="P745" s="46">
        <v>0</v>
      </c>
      <c r="Q745" s="46">
        <v>100</v>
      </c>
      <c r="R745" s="46">
        <v>0</v>
      </c>
      <c r="S745" s="46">
        <v>1</v>
      </c>
      <c r="T745" s="46">
        <v>0</v>
      </c>
      <c r="U745" s="46" t="b">
        <v>0</v>
      </c>
      <c r="V745" s="46">
        <v>251</v>
      </c>
      <c r="W745" s="46">
        <v>722</v>
      </c>
      <c r="X745" s="46">
        <v>990</v>
      </c>
      <c r="Y745" s="46">
        <v>112</v>
      </c>
      <c r="Z745" s="46">
        <v>105</v>
      </c>
      <c r="AA745" s="46">
        <v>-20</v>
      </c>
      <c r="AB745" s="47">
        <v>10</v>
      </c>
      <c r="AD745" s="6">
        <v>1.8602905698815286E-2</v>
      </c>
      <c r="AF745" s="6">
        <v>1.3335111348200535E-4</v>
      </c>
      <c r="AH745" s="6">
        <v>0</v>
      </c>
      <c r="AJ745" s="6">
        <v>-6.6225165562914245E-3</v>
      </c>
      <c r="AL745">
        <v>113.33333333333334</v>
      </c>
      <c r="AM745">
        <v>106.66666666666666</v>
      </c>
    </row>
    <row r="746" spans="1:39" x14ac:dyDescent="0.25">
      <c r="A746" s="45">
        <v>58</v>
      </c>
      <c r="B746" s="46" t="s">
        <v>21</v>
      </c>
      <c r="C746" s="46" t="s">
        <v>22</v>
      </c>
      <c r="D746" s="46" t="s">
        <v>23</v>
      </c>
      <c r="E746" s="46" t="s">
        <v>45</v>
      </c>
      <c r="F746" s="46" t="s">
        <v>25</v>
      </c>
      <c r="G746" s="46" t="b">
        <v>0</v>
      </c>
      <c r="H746" s="46" t="b">
        <v>0</v>
      </c>
      <c r="I746" s="46" t="b">
        <v>0</v>
      </c>
      <c r="J746" s="46" t="b">
        <v>0</v>
      </c>
      <c r="K746" s="46" t="b">
        <v>0</v>
      </c>
      <c r="L746" s="46">
        <v>150</v>
      </c>
      <c r="M746" s="46">
        <v>2</v>
      </c>
      <c r="N746" s="46">
        <v>0</v>
      </c>
      <c r="O746" s="46">
        <v>1</v>
      </c>
      <c r="P746" s="46">
        <v>0</v>
      </c>
      <c r="Q746" s="46">
        <v>100</v>
      </c>
      <c r="R746" s="46">
        <v>0</v>
      </c>
      <c r="S746" s="46">
        <v>1</v>
      </c>
      <c r="T746" s="46">
        <v>0</v>
      </c>
      <c r="U746" s="46" t="b">
        <v>0</v>
      </c>
      <c r="V746" s="46">
        <v>251</v>
      </c>
      <c r="W746" s="46">
        <v>722</v>
      </c>
      <c r="X746" s="46">
        <v>990</v>
      </c>
      <c r="Y746" s="46">
        <v>112</v>
      </c>
      <c r="Z746" s="46">
        <v>105</v>
      </c>
      <c r="AA746" s="46">
        <v>-20</v>
      </c>
      <c r="AB746" s="47">
        <v>10</v>
      </c>
      <c r="AD746" s="6">
        <v>1.8602905698815286E-2</v>
      </c>
      <c r="AF746" s="6">
        <v>1.3335111348200535E-4</v>
      </c>
      <c r="AH746" s="6">
        <v>0</v>
      </c>
      <c r="AJ746" s="6">
        <v>-6.6225165562914245E-3</v>
      </c>
      <c r="AL746">
        <v>113.33333333333334</v>
      </c>
      <c r="AM746">
        <v>106.66666666666666</v>
      </c>
    </row>
    <row r="747" spans="1:39" x14ac:dyDescent="0.25">
      <c r="A747" s="45">
        <v>59</v>
      </c>
      <c r="B747" s="46" t="s">
        <v>21</v>
      </c>
      <c r="C747" s="46" t="s">
        <v>22</v>
      </c>
      <c r="D747" s="46" t="s">
        <v>23</v>
      </c>
      <c r="E747" s="46" t="s">
        <v>45</v>
      </c>
      <c r="F747" s="46" t="s">
        <v>25</v>
      </c>
      <c r="G747" s="46" t="b">
        <v>0</v>
      </c>
      <c r="H747" s="46" t="b">
        <v>0</v>
      </c>
      <c r="I747" s="46" t="b">
        <v>0</v>
      </c>
      <c r="J747" s="46" t="b">
        <v>0</v>
      </c>
      <c r="K747" s="46" t="b">
        <v>0</v>
      </c>
      <c r="L747" s="46">
        <v>150</v>
      </c>
      <c r="M747" s="46">
        <v>2</v>
      </c>
      <c r="N747" s="46">
        <v>0</v>
      </c>
      <c r="O747" s="46">
        <v>1</v>
      </c>
      <c r="P747" s="46">
        <v>0</v>
      </c>
      <c r="Q747" s="46">
        <v>100</v>
      </c>
      <c r="R747" s="46">
        <v>0</v>
      </c>
      <c r="S747" s="46">
        <v>1</v>
      </c>
      <c r="T747" s="46">
        <v>0</v>
      </c>
      <c r="U747" s="46" t="b">
        <v>0</v>
      </c>
      <c r="V747" s="46">
        <v>251</v>
      </c>
      <c r="W747" s="46">
        <v>702.24</v>
      </c>
      <c r="X747" s="46">
        <v>990.88</v>
      </c>
      <c r="Y747" s="46">
        <v>112</v>
      </c>
      <c r="Z747" s="46">
        <v>106</v>
      </c>
      <c r="AA747" s="46">
        <v>-20</v>
      </c>
      <c r="AB747" s="47">
        <v>10</v>
      </c>
      <c r="AD747" s="6">
        <v>-9.2746475097839065E-3</v>
      </c>
      <c r="AF747" s="6">
        <v>1.022358536693968E-3</v>
      </c>
      <c r="AH747" s="6">
        <v>0</v>
      </c>
      <c r="AJ747" s="6">
        <v>2.8382213812676582E-3</v>
      </c>
      <c r="AL747">
        <v>113.33333333333334</v>
      </c>
      <c r="AM747">
        <v>106.66666666666666</v>
      </c>
    </row>
    <row r="748" spans="1:39" x14ac:dyDescent="0.25">
      <c r="A748" s="45">
        <v>60</v>
      </c>
      <c r="B748" s="46" t="s">
        <v>21</v>
      </c>
      <c r="C748" s="46" t="s">
        <v>22</v>
      </c>
      <c r="D748" s="46" t="s">
        <v>23</v>
      </c>
      <c r="E748" s="46" t="s">
        <v>45</v>
      </c>
      <c r="F748" s="46" t="s">
        <v>25</v>
      </c>
      <c r="G748" s="46" t="b">
        <v>0</v>
      </c>
      <c r="H748" s="46" t="b">
        <v>0</v>
      </c>
      <c r="I748" s="46" t="b">
        <v>0</v>
      </c>
      <c r="J748" s="46" t="b">
        <v>0</v>
      </c>
      <c r="K748" s="46" t="b">
        <v>0</v>
      </c>
      <c r="L748" s="46">
        <v>150</v>
      </c>
      <c r="M748" s="46">
        <v>2</v>
      </c>
      <c r="N748" s="46">
        <v>0</v>
      </c>
      <c r="O748" s="46">
        <v>1</v>
      </c>
      <c r="P748" s="46">
        <v>0</v>
      </c>
      <c r="Q748" s="46">
        <v>100</v>
      </c>
      <c r="R748" s="46">
        <v>0</v>
      </c>
      <c r="S748" s="46">
        <v>1</v>
      </c>
      <c r="T748" s="46">
        <v>0</v>
      </c>
      <c r="U748" s="46" t="b">
        <v>0</v>
      </c>
      <c r="V748" s="46">
        <v>251</v>
      </c>
      <c r="W748" s="46">
        <v>704.14</v>
      </c>
      <c r="X748" s="46">
        <v>988.68</v>
      </c>
      <c r="Y748" s="46">
        <v>112</v>
      </c>
      <c r="Z748" s="46">
        <v>106</v>
      </c>
      <c r="AA748" s="46">
        <v>-20</v>
      </c>
      <c r="AB748" s="47">
        <v>10</v>
      </c>
      <c r="AD748" s="6">
        <v>-6.5941135474185675E-3</v>
      </c>
      <c r="AF748" s="6">
        <v>-1.2001600213360497E-3</v>
      </c>
      <c r="AH748" s="6">
        <v>0</v>
      </c>
      <c r="AJ748" s="6">
        <v>2.8382213812676582E-3</v>
      </c>
      <c r="AL748">
        <v>113.33333333333334</v>
      </c>
      <c r="AM748">
        <v>106.66666666666666</v>
      </c>
    </row>
    <row r="749" spans="1:39" x14ac:dyDescent="0.25">
      <c r="A749" s="42">
        <v>61</v>
      </c>
      <c r="B749" s="43" t="s">
        <v>21</v>
      </c>
      <c r="C749" s="43" t="s">
        <v>22</v>
      </c>
      <c r="D749" s="43" t="s">
        <v>23</v>
      </c>
      <c r="E749" s="43" t="s">
        <v>46</v>
      </c>
      <c r="F749" s="43" t="s">
        <v>25</v>
      </c>
      <c r="G749" s="43" t="b">
        <v>0</v>
      </c>
      <c r="H749" s="43" t="b">
        <v>0</v>
      </c>
      <c r="I749" s="43" t="b">
        <v>0</v>
      </c>
      <c r="J749" s="43" t="b">
        <v>0</v>
      </c>
      <c r="K749" s="43" t="b">
        <v>0</v>
      </c>
      <c r="L749" s="43">
        <v>150</v>
      </c>
      <c r="M749" s="43">
        <v>2</v>
      </c>
      <c r="N749" s="43">
        <v>0</v>
      </c>
      <c r="O749" s="43">
        <v>1</v>
      </c>
      <c r="P749" s="43">
        <v>0</v>
      </c>
      <c r="Q749" s="43">
        <v>100</v>
      </c>
      <c r="R749" s="43">
        <v>0</v>
      </c>
      <c r="S749" s="43">
        <v>1</v>
      </c>
      <c r="T749" s="43">
        <v>0</v>
      </c>
      <c r="U749" s="43" t="b">
        <v>0</v>
      </c>
      <c r="V749" s="43">
        <v>2000</v>
      </c>
      <c r="W749" s="43">
        <v>479.15</v>
      </c>
      <c r="X749" s="43">
        <v>668.02</v>
      </c>
      <c r="Y749" s="43">
        <v>128.93</v>
      </c>
      <c r="Z749" s="43">
        <v>110.54</v>
      </c>
      <c r="AA749" s="43">
        <v>-20</v>
      </c>
      <c r="AB749" s="44">
        <v>5</v>
      </c>
      <c r="AD749" s="6"/>
      <c r="AF749" s="6"/>
      <c r="AH749" s="6"/>
      <c r="AJ749" s="6"/>
    </row>
    <row r="750" spans="1:39" x14ac:dyDescent="0.25">
      <c r="A750" s="42">
        <v>62</v>
      </c>
      <c r="B750" s="43" t="s">
        <v>21</v>
      </c>
      <c r="C750" s="43" t="s">
        <v>22</v>
      </c>
      <c r="D750" s="43" t="s">
        <v>23</v>
      </c>
      <c r="E750" s="43" t="s">
        <v>46</v>
      </c>
      <c r="F750" s="43" t="s">
        <v>25</v>
      </c>
      <c r="G750" s="43" t="b">
        <v>0</v>
      </c>
      <c r="H750" s="43" t="b">
        <v>0</v>
      </c>
      <c r="I750" s="43" t="b">
        <v>0</v>
      </c>
      <c r="J750" s="43" t="b">
        <v>0</v>
      </c>
      <c r="K750" s="43" t="b">
        <v>0</v>
      </c>
      <c r="L750" s="43">
        <v>150</v>
      </c>
      <c r="M750" s="43">
        <v>2</v>
      </c>
      <c r="N750" s="43">
        <v>0</v>
      </c>
      <c r="O750" s="43">
        <v>1</v>
      </c>
      <c r="P750" s="43">
        <v>0</v>
      </c>
      <c r="Q750" s="43">
        <v>100</v>
      </c>
      <c r="R750" s="43">
        <v>0</v>
      </c>
      <c r="S750" s="43">
        <v>1</v>
      </c>
      <c r="T750" s="43">
        <v>0</v>
      </c>
      <c r="U750" s="43" t="b">
        <v>0</v>
      </c>
      <c r="V750" s="43">
        <v>2000</v>
      </c>
      <c r="W750" s="43">
        <v>485.29</v>
      </c>
      <c r="X750" s="43">
        <v>695.56</v>
      </c>
      <c r="Y750" s="43">
        <v>128.34</v>
      </c>
      <c r="Z750" s="43">
        <v>110.34</v>
      </c>
      <c r="AA750" s="43">
        <v>-20</v>
      </c>
      <c r="AB750" s="44">
        <v>5</v>
      </c>
      <c r="AD750" s="6"/>
      <c r="AF750" s="6"/>
      <c r="AH750" s="6"/>
      <c r="AJ750" s="6"/>
    </row>
    <row r="751" spans="1:39" x14ac:dyDescent="0.25">
      <c r="A751" s="42">
        <v>63</v>
      </c>
      <c r="B751" s="43" t="s">
        <v>21</v>
      </c>
      <c r="C751" s="43" t="s">
        <v>22</v>
      </c>
      <c r="D751" s="43" t="s">
        <v>23</v>
      </c>
      <c r="E751" s="43" t="s">
        <v>46</v>
      </c>
      <c r="F751" s="43" t="s">
        <v>25</v>
      </c>
      <c r="G751" s="43" t="b">
        <v>0</v>
      </c>
      <c r="H751" s="43" t="b">
        <v>0</v>
      </c>
      <c r="I751" s="43" t="b">
        <v>0</v>
      </c>
      <c r="J751" s="43" t="b">
        <v>0</v>
      </c>
      <c r="K751" s="43" t="b">
        <v>0</v>
      </c>
      <c r="L751" s="43">
        <v>150</v>
      </c>
      <c r="M751" s="43">
        <v>2</v>
      </c>
      <c r="N751" s="43">
        <v>0</v>
      </c>
      <c r="O751" s="43">
        <v>1</v>
      </c>
      <c r="P751" s="43">
        <v>0</v>
      </c>
      <c r="Q751" s="43">
        <v>100</v>
      </c>
      <c r="R751" s="43">
        <v>0</v>
      </c>
      <c r="S751" s="43">
        <v>1</v>
      </c>
      <c r="T751" s="43">
        <v>0</v>
      </c>
      <c r="U751" s="43" t="b">
        <v>0</v>
      </c>
      <c r="V751" s="43">
        <v>2000</v>
      </c>
      <c r="W751" s="43">
        <v>479.35</v>
      </c>
      <c r="X751" s="43">
        <v>667.73</v>
      </c>
      <c r="Y751" s="43">
        <v>128.96</v>
      </c>
      <c r="Z751" s="43">
        <v>110.42</v>
      </c>
      <c r="AA751" s="43">
        <v>-20</v>
      </c>
      <c r="AB751" s="44">
        <v>5</v>
      </c>
      <c r="AD751" s="6"/>
      <c r="AF751" s="6"/>
      <c r="AH751" s="6"/>
      <c r="AJ751" s="6"/>
    </row>
    <row r="752" spans="1:39" x14ac:dyDescent="0.25">
      <c r="A752" s="42">
        <v>64</v>
      </c>
      <c r="B752" s="43" t="s">
        <v>21</v>
      </c>
      <c r="C752" s="43" t="s">
        <v>22</v>
      </c>
      <c r="D752" s="43" t="s">
        <v>23</v>
      </c>
      <c r="E752" s="43" t="s">
        <v>46</v>
      </c>
      <c r="F752" s="43" t="s">
        <v>25</v>
      </c>
      <c r="G752" s="43" t="b">
        <v>0</v>
      </c>
      <c r="H752" s="43" t="b">
        <v>0</v>
      </c>
      <c r="I752" s="43" t="b">
        <v>0</v>
      </c>
      <c r="J752" s="43" t="b">
        <v>0</v>
      </c>
      <c r="K752" s="43" t="b">
        <v>0</v>
      </c>
      <c r="L752" s="43">
        <v>150</v>
      </c>
      <c r="M752" s="43">
        <v>2</v>
      </c>
      <c r="N752" s="43">
        <v>0</v>
      </c>
      <c r="O752" s="43">
        <v>1</v>
      </c>
      <c r="P752" s="43">
        <v>0</v>
      </c>
      <c r="Q752" s="43">
        <v>100</v>
      </c>
      <c r="R752" s="43">
        <v>0</v>
      </c>
      <c r="S752" s="43">
        <v>1</v>
      </c>
      <c r="T752" s="43">
        <v>0</v>
      </c>
      <c r="U752" s="43" t="b">
        <v>0</v>
      </c>
      <c r="V752" s="43">
        <v>2000</v>
      </c>
      <c r="W752" s="43">
        <v>466.01</v>
      </c>
      <c r="X752" s="43">
        <v>680.17</v>
      </c>
      <c r="Y752" s="43">
        <v>129.11000000000001</v>
      </c>
      <c r="Z752" s="43">
        <v>110.54</v>
      </c>
      <c r="AA752" s="43">
        <v>-20</v>
      </c>
      <c r="AB752" s="44">
        <v>5</v>
      </c>
      <c r="AD752" s="6"/>
      <c r="AF752" s="6"/>
      <c r="AH752" s="6"/>
      <c r="AJ752" s="6"/>
    </row>
    <row r="753" spans="1:39" x14ac:dyDescent="0.25">
      <c r="A753" s="42">
        <v>65</v>
      </c>
      <c r="B753" s="43" t="s">
        <v>21</v>
      </c>
      <c r="C753" s="43" t="s">
        <v>22</v>
      </c>
      <c r="D753" s="43" t="s">
        <v>23</v>
      </c>
      <c r="E753" s="43" t="s">
        <v>46</v>
      </c>
      <c r="F753" s="43" t="s">
        <v>25</v>
      </c>
      <c r="G753" s="43" t="b">
        <v>0</v>
      </c>
      <c r="H753" s="43" t="b">
        <v>0</v>
      </c>
      <c r="I753" s="43" t="b">
        <v>0</v>
      </c>
      <c r="J753" s="43" t="b">
        <v>0</v>
      </c>
      <c r="K753" s="43" t="b">
        <v>0</v>
      </c>
      <c r="L753" s="43">
        <v>150</v>
      </c>
      <c r="M753" s="43">
        <v>2</v>
      </c>
      <c r="N753" s="43">
        <v>0</v>
      </c>
      <c r="O753" s="43">
        <v>1</v>
      </c>
      <c r="P753" s="43">
        <v>0</v>
      </c>
      <c r="Q753" s="43">
        <v>100</v>
      </c>
      <c r="R753" s="43">
        <v>0</v>
      </c>
      <c r="S753" s="43">
        <v>1</v>
      </c>
      <c r="T753" s="43">
        <v>0</v>
      </c>
      <c r="U753" s="43" t="b">
        <v>0</v>
      </c>
      <c r="V753" s="43">
        <v>2000</v>
      </c>
      <c r="W753" s="43">
        <v>469.57</v>
      </c>
      <c r="X753" s="43">
        <v>677.6</v>
      </c>
      <c r="Y753" s="43">
        <v>129</v>
      </c>
      <c r="Z753" s="43">
        <v>110.76</v>
      </c>
      <c r="AA753" s="43">
        <v>-20</v>
      </c>
      <c r="AB753" s="44">
        <v>5</v>
      </c>
      <c r="AD753" s="6"/>
      <c r="AF753" s="6"/>
      <c r="AH753" s="6"/>
      <c r="AJ753" s="6"/>
    </row>
    <row r="754" spans="1:39" x14ac:dyDescent="0.25">
      <c r="A754" s="42">
        <v>66</v>
      </c>
      <c r="B754" s="43" t="s">
        <v>21</v>
      </c>
      <c r="C754" s="43" t="s">
        <v>22</v>
      </c>
      <c r="D754" s="43" t="s">
        <v>23</v>
      </c>
      <c r="E754" s="43" t="s">
        <v>46</v>
      </c>
      <c r="F754" s="43" t="s">
        <v>25</v>
      </c>
      <c r="G754" s="43" t="b">
        <v>0</v>
      </c>
      <c r="H754" s="43" t="b">
        <v>0</v>
      </c>
      <c r="I754" s="43" t="b">
        <v>0</v>
      </c>
      <c r="J754" s="43" t="b">
        <v>0</v>
      </c>
      <c r="K754" s="43" t="b">
        <v>0</v>
      </c>
      <c r="L754" s="43">
        <v>150</v>
      </c>
      <c r="M754" s="43">
        <v>2</v>
      </c>
      <c r="N754" s="43">
        <v>0</v>
      </c>
      <c r="O754" s="43">
        <v>1</v>
      </c>
      <c r="P754" s="43">
        <v>0</v>
      </c>
      <c r="Q754" s="43">
        <v>100</v>
      </c>
      <c r="R754" s="43">
        <v>0</v>
      </c>
      <c r="S754" s="43">
        <v>1</v>
      </c>
      <c r="T754" s="43">
        <v>0</v>
      </c>
      <c r="U754" s="43" t="b">
        <v>0</v>
      </c>
      <c r="V754" s="43">
        <v>2000</v>
      </c>
      <c r="W754" s="43">
        <v>524.75</v>
      </c>
      <c r="X754" s="43">
        <v>641.54999999999995</v>
      </c>
      <c r="Y754" s="43">
        <v>127.61</v>
      </c>
      <c r="Z754" s="43">
        <v>109.37</v>
      </c>
      <c r="AA754" s="43">
        <v>-20</v>
      </c>
      <c r="AB754" s="44">
        <v>5</v>
      </c>
      <c r="AD754" s="6"/>
      <c r="AF754" s="6"/>
      <c r="AH754" s="6"/>
      <c r="AJ754" s="6"/>
    </row>
    <row r="755" spans="1:39" x14ac:dyDescent="0.25">
      <c r="A755" s="42">
        <v>67</v>
      </c>
      <c r="B755" s="43" t="s">
        <v>21</v>
      </c>
      <c r="C755" s="43" t="s">
        <v>22</v>
      </c>
      <c r="D755" s="43" t="s">
        <v>23</v>
      </c>
      <c r="E755" s="43" t="s">
        <v>46</v>
      </c>
      <c r="F755" s="43" t="s">
        <v>25</v>
      </c>
      <c r="G755" s="43" t="b">
        <v>0</v>
      </c>
      <c r="H755" s="43" t="b">
        <v>0</v>
      </c>
      <c r="I755" s="43" t="b">
        <v>0</v>
      </c>
      <c r="J755" s="43" t="b">
        <v>0</v>
      </c>
      <c r="K755" s="43" t="b">
        <v>0</v>
      </c>
      <c r="L755" s="43">
        <v>150</v>
      </c>
      <c r="M755" s="43">
        <v>2</v>
      </c>
      <c r="N755" s="43">
        <v>0</v>
      </c>
      <c r="O755" s="43">
        <v>1</v>
      </c>
      <c r="P755" s="43">
        <v>0</v>
      </c>
      <c r="Q755" s="43">
        <v>100</v>
      </c>
      <c r="R755" s="43">
        <v>0</v>
      </c>
      <c r="S755" s="43">
        <v>1</v>
      </c>
      <c r="T755" s="43">
        <v>0</v>
      </c>
      <c r="U755" s="43" t="b">
        <v>0</v>
      </c>
      <c r="V755" s="43">
        <v>2000</v>
      </c>
      <c r="W755" s="43">
        <v>489.32</v>
      </c>
      <c r="X755" s="43">
        <v>709.55</v>
      </c>
      <c r="Y755" s="43">
        <v>127.55</v>
      </c>
      <c r="Z755" s="43">
        <v>110.29</v>
      </c>
      <c r="AA755" s="43">
        <v>-20</v>
      </c>
      <c r="AB755" s="44">
        <v>5</v>
      </c>
      <c r="AD755" s="6"/>
      <c r="AF755" s="6"/>
      <c r="AH755" s="6"/>
      <c r="AJ755" s="6"/>
    </row>
    <row r="756" spans="1:39" x14ac:dyDescent="0.25">
      <c r="A756" s="42">
        <v>68</v>
      </c>
      <c r="B756" s="43" t="s">
        <v>21</v>
      </c>
      <c r="C756" s="43" t="s">
        <v>22</v>
      </c>
      <c r="D756" s="43" t="s">
        <v>23</v>
      </c>
      <c r="E756" s="43" t="s">
        <v>46</v>
      </c>
      <c r="F756" s="43" t="s">
        <v>25</v>
      </c>
      <c r="G756" s="43" t="b">
        <v>0</v>
      </c>
      <c r="H756" s="43" t="b">
        <v>0</v>
      </c>
      <c r="I756" s="43" t="b">
        <v>0</v>
      </c>
      <c r="J756" s="43" t="b">
        <v>0</v>
      </c>
      <c r="K756" s="43" t="b">
        <v>0</v>
      </c>
      <c r="L756" s="43">
        <v>150</v>
      </c>
      <c r="M756" s="43">
        <v>2</v>
      </c>
      <c r="N756" s="43">
        <v>0</v>
      </c>
      <c r="O756" s="43">
        <v>1</v>
      </c>
      <c r="P756" s="43">
        <v>0</v>
      </c>
      <c r="Q756" s="43">
        <v>100</v>
      </c>
      <c r="R756" s="43">
        <v>0</v>
      </c>
      <c r="S756" s="43">
        <v>1</v>
      </c>
      <c r="T756" s="43">
        <v>0</v>
      </c>
      <c r="U756" s="43" t="b">
        <v>0</v>
      </c>
      <c r="V756" s="43">
        <v>2000</v>
      </c>
      <c r="W756" s="43">
        <v>438.62</v>
      </c>
      <c r="X756" s="43">
        <v>688.11</v>
      </c>
      <c r="Y756" s="43">
        <v>130.04</v>
      </c>
      <c r="Z756" s="43">
        <v>111.72</v>
      </c>
      <c r="AA756" s="43">
        <v>-20</v>
      </c>
      <c r="AB756" s="44">
        <v>5</v>
      </c>
      <c r="AD756" s="6"/>
      <c r="AF756" s="6"/>
      <c r="AH756" s="6"/>
      <c r="AJ756" s="6"/>
    </row>
    <row r="757" spans="1:39" x14ac:dyDescent="0.25">
      <c r="A757" s="42">
        <v>69</v>
      </c>
      <c r="B757" s="43" t="s">
        <v>21</v>
      </c>
      <c r="C757" s="43" t="s">
        <v>22</v>
      </c>
      <c r="D757" s="43" t="s">
        <v>23</v>
      </c>
      <c r="E757" s="43" t="s">
        <v>46</v>
      </c>
      <c r="F757" s="43" t="s">
        <v>25</v>
      </c>
      <c r="G757" s="43" t="b">
        <v>0</v>
      </c>
      <c r="H757" s="43" t="b">
        <v>0</v>
      </c>
      <c r="I757" s="43" t="b">
        <v>0</v>
      </c>
      <c r="J757" s="43" t="b">
        <v>0</v>
      </c>
      <c r="K757" s="43" t="b">
        <v>0</v>
      </c>
      <c r="L757" s="43">
        <v>150</v>
      </c>
      <c r="M757" s="43">
        <v>2</v>
      </c>
      <c r="N757" s="43">
        <v>0</v>
      </c>
      <c r="O757" s="43">
        <v>1</v>
      </c>
      <c r="P757" s="43">
        <v>0</v>
      </c>
      <c r="Q757" s="43">
        <v>100</v>
      </c>
      <c r="R757" s="43">
        <v>0</v>
      </c>
      <c r="S757" s="43">
        <v>1</v>
      </c>
      <c r="T757" s="43">
        <v>0</v>
      </c>
      <c r="U757" s="43" t="b">
        <v>0</v>
      </c>
      <c r="V757" s="43">
        <v>2000</v>
      </c>
      <c r="W757" s="43">
        <v>463.16</v>
      </c>
      <c r="X757" s="43">
        <v>623.73</v>
      </c>
      <c r="Y757" s="43">
        <v>130.07</v>
      </c>
      <c r="Z757" s="43">
        <v>111.19</v>
      </c>
      <c r="AA757" s="43">
        <v>-20</v>
      </c>
      <c r="AB757" s="44">
        <v>5</v>
      </c>
      <c r="AD757" s="6"/>
      <c r="AF757" s="6"/>
      <c r="AH757" s="6"/>
      <c r="AJ757" s="6"/>
    </row>
    <row r="758" spans="1:39" x14ac:dyDescent="0.25">
      <c r="A758" s="42">
        <v>70</v>
      </c>
      <c r="B758" s="43" t="s">
        <v>21</v>
      </c>
      <c r="C758" s="43" t="s">
        <v>22</v>
      </c>
      <c r="D758" s="43" t="s">
        <v>23</v>
      </c>
      <c r="E758" s="43" t="s">
        <v>46</v>
      </c>
      <c r="F758" s="43" t="s">
        <v>25</v>
      </c>
      <c r="G758" s="43" t="b">
        <v>0</v>
      </c>
      <c r="H758" s="43" t="b">
        <v>0</v>
      </c>
      <c r="I758" s="43" t="b">
        <v>0</v>
      </c>
      <c r="J758" s="43" t="b">
        <v>0</v>
      </c>
      <c r="K758" s="43" t="b">
        <v>0</v>
      </c>
      <c r="L758" s="43">
        <v>150</v>
      </c>
      <c r="M758" s="43">
        <v>2</v>
      </c>
      <c r="N758" s="43">
        <v>0</v>
      </c>
      <c r="O758" s="43">
        <v>1</v>
      </c>
      <c r="P758" s="43">
        <v>0</v>
      </c>
      <c r="Q758" s="43">
        <v>100</v>
      </c>
      <c r="R758" s="43">
        <v>0</v>
      </c>
      <c r="S758" s="43">
        <v>1</v>
      </c>
      <c r="T758" s="43">
        <v>0</v>
      </c>
      <c r="U758" s="43" t="b">
        <v>0</v>
      </c>
      <c r="V758" s="43">
        <v>2000</v>
      </c>
      <c r="W758" s="43">
        <v>478.22</v>
      </c>
      <c r="X758" s="43">
        <v>733.67</v>
      </c>
      <c r="Y758" s="43">
        <v>127.85</v>
      </c>
      <c r="Z758" s="43">
        <v>110.2</v>
      </c>
      <c r="AA758" s="43">
        <v>-20</v>
      </c>
      <c r="AB758" s="44">
        <v>5</v>
      </c>
      <c r="AD758" s="6"/>
      <c r="AF758" s="6"/>
      <c r="AH758" s="6"/>
      <c r="AJ758" s="6"/>
    </row>
    <row r="759" spans="1:39" x14ac:dyDescent="0.25">
      <c r="A759" s="45">
        <v>71</v>
      </c>
      <c r="B759" s="46" t="s">
        <v>21</v>
      </c>
      <c r="C759" s="46" t="s">
        <v>22</v>
      </c>
      <c r="D759" s="46" t="s">
        <v>23</v>
      </c>
      <c r="E759" s="46" t="s">
        <v>50</v>
      </c>
      <c r="F759" s="46" t="s">
        <v>25</v>
      </c>
      <c r="G759" s="46" t="b">
        <v>0</v>
      </c>
      <c r="H759" s="46" t="b">
        <v>0</v>
      </c>
      <c r="I759" s="46" t="b">
        <v>0</v>
      </c>
      <c r="J759" s="46" t="b">
        <v>0</v>
      </c>
      <c r="K759" s="46" t="b">
        <v>0</v>
      </c>
      <c r="L759" s="46">
        <v>150</v>
      </c>
      <c r="M759" s="46">
        <v>2</v>
      </c>
      <c r="N759" s="46">
        <v>0</v>
      </c>
      <c r="O759" s="46">
        <v>1</v>
      </c>
      <c r="P759" s="46">
        <v>0</v>
      </c>
      <c r="Q759" s="46">
        <v>100</v>
      </c>
      <c r="R759" s="46">
        <v>0</v>
      </c>
      <c r="S759" s="46">
        <v>1</v>
      </c>
      <c r="T759" s="46">
        <v>0</v>
      </c>
      <c r="U759" s="46" t="b">
        <v>0</v>
      </c>
      <c r="V759" s="46">
        <v>251</v>
      </c>
      <c r="W759" s="46">
        <v>783.2</v>
      </c>
      <c r="X759" s="46">
        <v>921.06</v>
      </c>
      <c r="Y759" s="46">
        <v>110</v>
      </c>
      <c r="Z759" s="46">
        <v>107</v>
      </c>
      <c r="AA759" s="46">
        <v>-15</v>
      </c>
      <c r="AB759" s="47">
        <v>10</v>
      </c>
      <c r="AD759" s="6" cm="1">
        <f t="array" ref="AD759:AD768">W759:W768/AE759-1</f>
        <v>5.1850711022127793E-3</v>
      </c>
      <c r="AE759">
        <f>AVERAGE(W759:W768)</f>
        <v>779.16</v>
      </c>
      <c r="AF759" s="6">
        <f t="array" ref="AF759:AF768">X759:X768/AG759-1</f>
        <v>-4.6930904697738418E-3</v>
      </c>
      <c r="AG759">
        <f t="shared" ref="AG759" si="36">AVERAGE(X759:X768)</f>
        <v>925.40300000000002</v>
      </c>
      <c r="AH759" s="6">
        <f t="array" ref="AH759:AH768">Y759:Y768/AI759-1</f>
        <v>0</v>
      </c>
      <c r="AI759" s="52">
        <f>AVERAGE(Y759:Y768)</f>
        <v>110</v>
      </c>
      <c r="AJ759" s="6">
        <f t="array" ref="AJ759:AJ768">Z759:Z768/AK759-1</f>
        <v>0</v>
      </c>
      <c r="AK759">
        <f>AVERAGE(Z759:Z768)</f>
        <v>107</v>
      </c>
      <c r="AL759">
        <f t="array" ref="AL759:AL768">L759:L768-(O759:O768*(40+(20+AA759:AA768-20+AB759:AB768)/3))</f>
        <v>111.66666666666666</v>
      </c>
      <c r="AM759">
        <f t="array" ref="AM759:AM768">L759:L768-(O759:O768*(40-(20+AA759:AA768-20+AB759:AB768)/3))</f>
        <v>108.33333333333334</v>
      </c>
    </row>
    <row r="760" spans="1:39" x14ac:dyDescent="0.25">
      <c r="A760" s="45">
        <v>72</v>
      </c>
      <c r="B760" s="46" t="s">
        <v>21</v>
      </c>
      <c r="C760" s="46" t="s">
        <v>22</v>
      </c>
      <c r="D760" s="46" t="s">
        <v>23</v>
      </c>
      <c r="E760" s="46" t="s">
        <v>50</v>
      </c>
      <c r="F760" s="46" t="s">
        <v>25</v>
      </c>
      <c r="G760" s="46" t="b">
        <v>0</v>
      </c>
      <c r="H760" s="46" t="b">
        <v>0</v>
      </c>
      <c r="I760" s="46" t="b">
        <v>0</v>
      </c>
      <c r="J760" s="46" t="b">
        <v>0</v>
      </c>
      <c r="K760" s="46" t="b">
        <v>0</v>
      </c>
      <c r="L760" s="46">
        <v>150</v>
      </c>
      <c r="M760" s="46">
        <v>2</v>
      </c>
      <c r="N760" s="46">
        <v>0</v>
      </c>
      <c r="O760" s="46">
        <v>1</v>
      </c>
      <c r="P760" s="46">
        <v>0</v>
      </c>
      <c r="Q760" s="46">
        <v>100</v>
      </c>
      <c r="R760" s="46">
        <v>0</v>
      </c>
      <c r="S760" s="46">
        <v>1</v>
      </c>
      <c r="T760" s="46">
        <v>0</v>
      </c>
      <c r="U760" s="46" t="b">
        <v>0</v>
      </c>
      <c r="V760" s="46">
        <v>251</v>
      </c>
      <c r="W760" s="46">
        <v>782.4</v>
      </c>
      <c r="X760" s="46">
        <v>921.92</v>
      </c>
      <c r="Y760" s="46">
        <v>110</v>
      </c>
      <c r="Z760" s="46">
        <v>107</v>
      </c>
      <c r="AA760" s="46">
        <v>-15</v>
      </c>
      <c r="AB760" s="47">
        <v>10</v>
      </c>
      <c r="AD760" s="6">
        <v>4.1583243492993027E-3</v>
      </c>
      <c r="AF760" s="6">
        <v>-3.7637656242740514E-3</v>
      </c>
      <c r="AH760" s="6">
        <v>0</v>
      </c>
      <c r="AJ760" s="6">
        <v>0</v>
      </c>
      <c r="AL760">
        <v>111.66666666666666</v>
      </c>
      <c r="AM760">
        <v>108.33333333333334</v>
      </c>
    </row>
    <row r="761" spans="1:39" x14ac:dyDescent="0.25">
      <c r="A761" s="45">
        <v>73</v>
      </c>
      <c r="B761" s="46" t="s">
        <v>21</v>
      </c>
      <c r="C761" s="46" t="s">
        <v>22</v>
      </c>
      <c r="D761" s="46" t="s">
        <v>23</v>
      </c>
      <c r="E761" s="46" t="s">
        <v>50</v>
      </c>
      <c r="F761" s="46" t="s">
        <v>25</v>
      </c>
      <c r="G761" s="46" t="b">
        <v>0</v>
      </c>
      <c r="H761" s="46" t="b">
        <v>0</v>
      </c>
      <c r="I761" s="46" t="b">
        <v>0</v>
      </c>
      <c r="J761" s="46" t="b">
        <v>0</v>
      </c>
      <c r="K761" s="46" t="b">
        <v>0</v>
      </c>
      <c r="L761" s="46">
        <v>150</v>
      </c>
      <c r="M761" s="46">
        <v>2</v>
      </c>
      <c r="N761" s="46">
        <v>0</v>
      </c>
      <c r="O761" s="46">
        <v>1</v>
      </c>
      <c r="P761" s="46">
        <v>0</v>
      </c>
      <c r="Q761" s="46">
        <v>100</v>
      </c>
      <c r="R761" s="46">
        <v>0</v>
      </c>
      <c r="S761" s="46">
        <v>1</v>
      </c>
      <c r="T761" s="46">
        <v>0</v>
      </c>
      <c r="U761" s="46" t="b">
        <v>0</v>
      </c>
      <c r="V761" s="46">
        <v>251</v>
      </c>
      <c r="W761" s="46">
        <v>774.4</v>
      </c>
      <c r="X761" s="46">
        <v>930.52</v>
      </c>
      <c r="Y761" s="46">
        <v>110</v>
      </c>
      <c r="Z761" s="46">
        <v>107</v>
      </c>
      <c r="AA761" s="46">
        <v>-15</v>
      </c>
      <c r="AB761" s="47">
        <v>10</v>
      </c>
      <c r="AD761" s="6">
        <v>-6.1091431798346862E-3</v>
      </c>
      <c r="AF761" s="6">
        <v>5.52948283072352E-3</v>
      </c>
      <c r="AH761" s="6">
        <v>0</v>
      </c>
      <c r="AJ761" s="6">
        <v>0</v>
      </c>
      <c r="AL761">
        <v>111.66666666666666</v>
      </c>
      <c r="AM761">
        <v>108.33333333333334</v>
      </c>
    </row>
    <row r="762" spans="1:39" x14ac:dyDescent="0.25">
      <c r="A762" s="45">
        <v>74</v>
      </c>
      <c r="B762" s="46" t="s">
        <v>21</v>
      </c>
      <c r="C762" s="46" t="s">
        <v>22</v>
      </c>
      <c r="D762" s="46" t="s">
        <v>23</v>
      </c>
      <c r="E762" s="46" t="s">
        <v>50</v>
      </c>
      <c r="F762" s="46" t="s">
        <v>25</v>
      </c>
      <c r="G762" s="46" t="b">
        <v>0</v>
      </c>
      <c r="H762" s="46" t="b">
        <v>0</v>
      </c>
      <c r="I762" s="46" t="b">
        <v>0</v>
      </c>
      <c r="J762" s="46" t="b">
        <v>0</v>
      </c>
      <c r="K762" s="46" t="b">
        <v>0</v>
      </c>
      <c r="L762" s="46">
        <v>150</v>
      </c>
      <c r="M762" s="46">
        <v>2</v>
      </c>
      <c r="N762" s="46">
        <v>0</v>
      </c>
      <c r="O762" s="46">
        <v>1</v>
      </c>
      <c r="P762" s="46">
        <v>0</v>
      </c>
      <c r="Q762" s="46">
        <v>100</v>
      </c>
      <c r="R762" s="46">
        <v>0</v>
      </c>
      <c r="S762" s="46">
        <v>1</v>
      </c>
      <c r="T762" s="46">
        <v>0</v>
      </c>
      <c r="U762" s="46" t="b">
        <v>0</v>
      </c>
      <c r="V762" s="46">
        <v>251</v>
      </c>
      <c r="W762" s="46">
        <v>781.2</v>
      </c>
      <c r="X762" s="46">
        <v>923.21</v>
      </c>
      <c r="Y762" s="46">
        <v>110</v>
      </c>
      <c r="Z762" s="46">
        <v>107</v>
      </c>
      <c r="AA762" s="46">
        <v>-15</v>
      </c>
      <c r="AB762" s="47">
        <v>10</v>
      </c>
      <c r="AD762" s="6">
        <v>2.6182042199291988E-3</v>
      </c>
      <c r="AF762" s="6">
        <v>-2.3697783560243657E-3</v>
      </c>
      <c r="AH762" s="6">
        <v>0</v>
      </c>
      <c r="AJ762" s="6">
        <v>0</v>
      </c>
      <c r="AL762">
        <v>111.66666666666666</v>
      </c>
      <c r="AM762">
        <v>108.33333333333334</v>
      </c>
    </row>
    <row r="763" spans="1:39" x14ac:dyDescent="0.25">
      <c r="A763" s="45">
        <v>75</v>
      </c>
      <c r="B763" s="46" t="s">
        <v>21</v>
      </c>
      <c r="C763" s="46" t="s">
        <v>22</v>
      </c>
      <c r="D763" s="46" t="s">
        <v>23</v>
      </c>
      <c r="E763" s="46" t="s">
        <v>50</v>
      </c>
      <c r="F763" s="46" t="s">
        <v>25</v>
      </c>
      <c r="G763" s="46" t="b">
        <v>0</v>
      </c>
      <c r="H763" s="46" t="b">
        <v>0</v>
      </c>
      <c r="I763" s="46" t="b">
        <v>0</v>
      </c>
      <c r="J763" s="46" t="b">
        <v>0</v>
      </c>
      <c r="K763" s="46" t="b">
        <v>0</v>
      </c>
      <c r="L763" s="46">
        <v>150</v>
      </c>
      <c r="M763" s="46">
        <v>2</v>
      </c>
      <c r="N763" s="46">
        <v>0</v>
      </c>
      <c r="O763" s="46">
        <v>1</v>
      </c>
      <c r="P763" s="46">
        <v>0</v>
      </c>
      <c r="Q763" s="46">
        <v>100</v>
      </c>
      <c r="R763" s="46">
        <v>0</v>
      </c>
      <c r="S763" s="46">
        <v>1</v>
      </c>
      <c r="T763" s="46">
        <v>0</v>
      </c>
      <c r="U763" s="46" t="b">
        <v>0</v>
      </c>
      <c r="V763" s="46">
        <v>251</v>
      </c>
      <c r="W763" s="46">
        <v>780.4</v>
      </c>
      <c r="X763" s="46">
        <v>924.07</v>
      </c>
      <c r="Y763" s="46">
        <v>110</v>
      </c>
      <c r="Z763" s="46">
        <v>107</v>
      </c>
      <c r="AA763" s="46">
        <v>-15</v>
      </c>
      <c r="AB763" s="47">
        <v>10</v>
      </c>
      <c r="AD763" s="6">
        <v>1.5914574670157222E-3</v>
      </c>
      <c r="AF763" s="6">
        <v>-1.4404535105245753E-3</v>
      </c>
      <c r="AH763" s="6">
        <v>0</v>
      </c>
      <c r="AJ763" s="6">
        <v>0</v>
      </c>
      <c r="AL763">
        <v>111.66666666666666</v>
      </c>
      <c r="AM763">
        <v>108.33333333333334</v>
      </c>
    </row>
    <row r="764" spans="1:39" x14ac:dyDescent="0.25">
      <c r="A764" s="45">
        <v>76</v>
      </c>
      <c r="B764" s="46" t="s">
        <v>21</v>
      </c>
      <c r="C764" s="46" t="s">
        <v>22</v>
      </c>
      <c r="D764" s="46" t="s">
        <v>23</v>
      </c>
      <c r="E764" s="46" t="s">
        <v>50</v>
      </c>
      <c r="F764" s="46" t="s">
        <v>25</v>
      </c>
      <c r="G764" s="46" t="b">
        <v>0</v>
      </c>
      <c r="H764" s="46" t="b">
        <v>0</v>
      </c>
      <c r="I764" s="46" t="b">
        <v>0</v>
      </c>
      <c r="J764" s="46" t="b">
        <v>0</v>
      </c>
      <c r="K764" s="46" t="b">
        <v>0</v>
      </c>
      <c r="L764" s="46">
        <v>150</v>
      </c>
      <c r="M764" s="46">
        <v>2</v>
      </c>
      <c r="N764" s="46">
        <v>0</v>
      </c>
      <c r="O764" s="46">
        <v>1</v>
      </c>
      <c r="P764" s="46">
        <v>0</v>
      </c>
      <c r="Q764" s="46">
        <v>100</v>
      </c>
      <c r="R764" s="46">
        <v>0</v>
      </c>
      <c r="S764" s="46">
        <v>1</v>
      </c>
      <c r="T764" s="46">
        <v>0</v>
      </c>
      <c r="U764" s="46" t="b">
        <v>0</v>
      </c>
      <c r="V764" s="46">
        <v>251</v>
      </c>
      <c r="W764" s="46">
        <v>780.8</v>
      </c>
      <c r="X764" s="46">
        <v>923.64</v>
      </c>
      <c r="Y764" s="46">
        <v>110</v>
      </c>
      <c r="Z764" s="46">
        <v>107</v>
      </c>
      <c r="AA764" s="46">
        <v>-15</v>
      </c>
      <c r="AB764" s="47">
        <v>10</v>
      </c>
      <c r="AD764" s="6">
        <v>2.1048308434723495E-3</v>
      </c>
      <c r="AF764" s="6">
        <v>-1.9051159332744705E-3</v>
      </c>
      <c r="AH764" s="6">
        <v>0</v>
      </c>
      <c r="AJ764" s="6">
        <v>0</v>
      </c>
      <c r="AL764">
        <v>111.66666666666666</v>
      </c>
      <c r="AM764">
        <v>108.33333333333334</v>
      </c>
    </row>
    <row r="765" spans="1:39" x14ac:dyDescent="0.25">
      <c r="A765" s="45">
        <v>77</v>
      </c>
      <c r="B765" s="46" t="s">
        <v>21</v>
      </c>
      <c r="C765" s="46" t="s">
        <v>22</v>
      </c>
      <c r="D765" s="46" t="s">
        <v>23</v>
      </c>
      <c r="E765" s="46" t="s">
        <v>50</v>
      </c>
      <c r="F765" s="46" t="s">
        <v>25</v>
      </c>
      <c r="G765" s="46" t="b">
        <v>0</v>
      </c>
      <c r="H765" s="46" t="b">
        <v>0</v>
      </c>
      <c r="I765" s="46" t="b">
        <v>0</v>
      </c>
      <c r="J765" s="46" t="b">
        <v>0</v>
      </c>
      <c r="K765" s="46" t="b">
        <v>0</v>
      </c>
      <c r="L765" s="46">
        <v>150</v>
      </c>
      <c r="M765" s="46">
        <v>2</v>
      </c>
      <c r="N765" s="46">
        <v>0</v>
      </c>
      <c r="O765" s="46">
        <v>1</v>
      </c>
      <c r="P765" s="46">
        <v>0</v>
      </c>
      <c r="Q765" s="46">
        <v>100</v>
      </c>
      <c r="R765" s="46">
        <v>0</v>
      </c>
      <c r="S765" s="46">
        <v>1</v>
      </c>
      <c r="T765" s="46">
        <v>0</v>
      </c>
      <c r="U765" s="46" t="b">
        <v>0</v>
      </c>
      <c r="V765" s="46">
        <v>251</v>
      </c>
      <c r="W765" s="46">
        <v>777.2</v>
      </c>
      <c r="X765" s="46">
        <v>927.51</v>
      </c>
      <c r="Y765" s="46">
        <v>110</v>
      </c>
      <c r="Z765" s="46">
        <v>107</v>
      </c>
      <c r="AA765" s="46">
        <v>-15</v>
      </c>
      <c r="AB765" s="47">
        <v>10</v>
      </c>
      <c r="AD765" s="6">
        <v>-2.5155295446377401E-3</v>
      </c>
      <c r="AF765" s="6">
        <v>2.2768458714743645E-3</v>
      </c>
      <c r="AH765" s="6">
        <v>0</v>
      </c>
      <c r="AJ765" s="6">
        <v>0</v>
      </c>
      <c r="AL765">
        <v>111.66666666666666</v>
      </c>
      <c r="AM765">
        <v>108.33333333333334</v>
      </c>
    </row>
    <row r="766" spans="1:39" x14ac:dyDescent="0.25">
      <c r="A766" s="45">
        <v>78</v>
      </c>
      <c r="B766" s="46" t="s">
        <v>21</v>
      </c>
      <c r="C766" s="46" t="s">
        <v>22</v>
      </c>
      <c r="D766" s="46" t="s">
        <v>23</v>
      </c>
      <c r="E766" s="46" t="s">
        <v>50</v>
      </c>
      <c r="F766" s="46" t="s">
        <v>25</v>
      </c>
      <c r="G766" s="46" t="b">
        <v>0</v>
      </c>
      <c r="H766" s="46" t="b">
        <v>0</v>
      </c>
      <c r="I766" s="46" t="b">
        <v>0</v>
      </c>
      <c r="J766" s="46" t="b">
        <v>0</v>
      </c>
      <c r="K766" s="46" t="b">
        <v>0</v>
      </c>
      <c r="L766" s="46">
        <v>150</v>
      </c>
      <c r="M766" s="46">
        <v>2</v>
      </c>
      <c r="N766" s="46">
        <v>0</v>
      </c>
      <c r="O766" s="46">
        <v>1</v>
      </c>
      <c r="P766" s="46">
        <v>0</v>
      </c>
      <c r="Q766" s="46">
        <v>100</v>
      </c>
      <c r="R766" s="46">
        <v>0</v>
      </c>
      <c r="S766" s="46">
        <v>1</v>
      </c>
      <c r="T766" s="46">
        <v>0</v>
      </c>
      <c r="U766" s="46" t="b">
        <v>0</v>
      </c>
      <c r="V766" s="46">
        <v>251</v>
      </c>
      <c r="W766" s="46">
        <v>779.2</v>
      </c>
      <c r="X766" s="46">
        <v>925.36</v>
      </c>
      <c r="Y766" s="46">
        <v>110</v>
      </c>
      <c r="Z766" s="46">
        <v>107</v>
      </c>
      <c r="AA766" s="46">
        <v>-15</v>
      </c>
      <c r="AB766" s="47">
        <v>10</v>
      </c>
      <c r="AD766" s="6">
        <v>5.1337337645840364E-5</v>
      </c>
      <c r="AF766" s="6">
        <v>-4.6466242275000624E-5</v>
      </c>
      <c r="AH766" s="6">
        <v>0</v>
      </c>
      <c r="AJ766" s="6">
        <v>0</v>
      </c>
      <c r="AL766">
        <v>111.66666666666666</v>
      </c>
      <c r="AM766">
        <v>108.33333333333334</v>
      </c>
    </row>
    <row r="767" spans="1:39" x14ac:dyDescent="0.25">
      <c r="A767" s="45">
        <v>79</v>
      </c>
      <c r="B767" s="46" t="s">
        <v>21</v>
      </c>
      <c r="C767" s="46" t="s">
        <v>22</v>
      </c>
      <c r="D767" s="46" t="s">
        <v>23</v>
      </c>
      <c r="E767" s="46" t="s">
        <v>50</v>
      </c>
      <c r="F767" s="46" t="s">
        <v>25</v>
      </c>
      <c r="G767" s="46" t="b">
        <v>0</v>
      </c>
      <c r="H767" s="46" t="b">
        <v>0</v>
      </c>
      <c r="I767" s="46" t="b">
        <v>0</v>
      </c>
      <c r="J767" s="46" t="b">
        <v>0</v>
      </c>
      <c r="K767" s="46" t="b">
        <v>0</v>
      </c>
      <c r="L767" s="46">
        <v>150</v>
      </c>
      <c r="M767" s="46">
        <v>2</v>
      </c>
      <c r="N767" s="46">
        <v>0</v>
      </c>
      <c r="O767" s="46">
        <v>1</v>
      </c>
      <c r="P767" s="46">
        <v>0</v>
      </c>
      <c r="Q767" s="46">
        <v>100</v>
      </c>
      <c r="R767" s="46">
        <v>0</v>
      </c>
      <c r="S767" s="46">
        <v>1</v>
      </c>
      <c r="T767" s="46">
        <v>0</v>
      </c>
      <c r="U767" s="46" t="b">
        <v>0</v>
      </c>
      <c r="V767" s="46">
        <v>251</v>
      </c>
      <c r="W767" s="46">
        <v>777.6</v>
      </c>
      <c r="X767" s="46">
        <v>927.08</v>
      </c>
      <c r="Y767" s="46">
        <v>110</v>
      </c>
      <c r="Z767" s="46">
        <v>107</v>
      </c>
      <c r="AA767" s="46">
        <v>-15</v>
      </c>
      <c r="AB767" s="47">
        <v>10</v>
      </c>
      <c r="AD767" s="6">
        <v>-2.0021561681810018E-3</v>
      </c>
      <c r="AF767" s="6">
        <v>1.8121834487245803E-3</v>
      </c>
      <c r="AH767" s="6">
        <v>0</v>
      </c>
      <c r="AJ767" s="6">
        <v>0</v>
      </c>
      <c r="AL767">
        <v>111.66666666666666</v>
      </c>
      <c r="AM767">
        <v>108.33333333333334</v>
      </c>
    </row>
    <row r="768" spans="1:39" x14ac:dyDescent="0.25">
      <c r="A768" s="45">
        <v>80</v>
      </c>
      <c r="B768" s="46" t="s">
        <v>21</v>
      </c>
      <c r="C768" s="46" t="s">
        <v>22</v>
      </c>
      <c r="D768" s="46" t="s">
        <v>23</v>
      </c>
      <c r="E768" s="46" t="s">
        <v>50</v>
      </c>
      <c r="F768" s="46" t="s">
        <v>25</v>
      </c>
      <c r="G768" s="46" t="b">
        <v>0</v>
      </c>
      <c r="H768" s="46" t="b">
        <v>0</v>
      </c>
      <c r="I768" s="46" t="b">
        <v>0</v>
      </c>
      <c r="J768" s="46" t="b">
        <v>0</v>
      </c>
      <c r="K768" s="46" t="b">
        <v>0</v>
      </c>
      <c r="L768" s="46">
        <v>150</v>
      </c>
      <c r="M768" s="46">
        <v>2</v>
      </c>
      <c r="N768" s="46">
        <v>0</v>
      </c>
      <c r="O768" s="46">
        <v>1</v>
      </c>
      <c r="P768" s="46">
        <v>0</v>
      </c>
      <c r="Q768" s="46">
        <v>100</v>
      </c>
      <c r="R768" s="46">
        <v>0</v>
      </c>
      <c r="S768" s="46">
        <v>1</v>
      </c>
      <c r="T768" s="46">
        <v>0</v>
      </c>
      <c r="U768" s="46" t="b">
        <v>0</v>
      </c>
      <c r="V768" s="46">
        <v>251</v>
      </c>
      <c r="W768" s="46">
        <v>775.2</v>
      </c>
      <c r="X768" s="46">
        <v>929.66</v>
      </c>
      <c r="Y768" s="46">
        <v>110</v>
      </c>
      <c r="Z768" s="46">
        <v>107</v>
      </c>
      <c r="AA768" s="46">
        <v>-15</v>
      </c>
      <c r="AB768" s="47">
        <v>10</v>
      </c>
      <c r="AD768" s="6">
        <v>-5.0823964269212096E-3</v>
      </c>
      <c r="AF768" s="6">
        <v>4.6001579852237295E-3</v>
      </c>
      <c r="AH768" s="6">
        <v>0</v>
      </c>
      <c r="AJ768" s="6">
        <v>0</v>
      </c>
      <c r="AL768">
        <v>111.66666666666666</v>
      </c>
      <c r="AM768">
        <v>108.33333333333334</v>
      </c>
    </row>
    <row r="769" spans="1:36" x14ac:dyDescent="0.25">
      <c r="A769" s="42">
        <v>81</v>
      </c>
      <c r="B769" s="43" t="s">
        <v>21</v>
      </c>
      <c r="C769" s="43" t="s">
        <v>22</v>
      </c>
      <c r="D769" s="43" t="s">
        <v>23</v>
      </c>
      <c r="E769" s="43" t="s">
        <v>51</v>
      </c>
      <c r="F769" s="43" t="s">
        <v>25</v>
      </c>
      <c r="G769" s="43" t="b">
        <v>0</v>
      </c>
      <c r="H769" s="43" t="b">
        <v>0</v>
      </c>
      <c r="I769" s="43" t="b">
        <v>0</v>
      </c>
      <c r="J769" s="43" t="b">
        <v>0</v>
      </c>
      <c r="K769" s="43" t="b">
        <v>0</v>
      </c>
      <c r="L769" s="43">
        <v>150</v>
      </c>
      <c r="M769" s="43">
        <v>2</v>
      </c>
      <c r="N769" s="43">
        <v>0</v>
      </c>
      <c r="O769" s="43">
        <v>1</v>
      </c>
      <c r="P769" s="43">
        <v>0</v>
      </c>
      <c r="Q769" s="43">
        <v>100</v>
      </c>
      <c r="R769" s="43">
        <v>0</v>
      </c>
      <c r="S769" s="43">
        <v>1</v>
      </c>
      <c r="T769" s="43">
        <v>0</v>
      </c>
      <c r="U769" s="43" t="b">
        <v>0</v>
      </c>
      <c r="V769" s="43">
        <v>2000</v>
      </c>
      <c r="W769" s="43">
        <v>429.97</v>
      </c>
      <c r="X769" s="43">
        <v>427.83</v>
      </c>
      <c r="Y769" s="43">
        <v>133.93</v>
      </c>
      <c r="Z769" s="43">
        <v>116.71</v>
      </c>
      <c r="AA769" s="43">
        <v>-15</v>
      </c>
      <c r="AB769" s="44">
        <v>5</v>
      </c>
      <c r="AD769" s="6"/>
      <c r="AF769" s="6"/>
      <c r="AH769" s="6"/>
      <c r="AJ769" s="6"/>
    </row>
    <row r="770" spans="1:36" x14ac:dyDescent="0.25">
      <c r="A770" s="42">
        <v>82</v>
      </c>
      <c r="B770" s="43" t="s">
        <v>21</v>
      </c>
      <c r="C770" s="43" t="s">
        <v>22</v>
      </c>
      <c r="D770" s="43" t="s">
        <v>23</v>
      </c>
      <c r="E770" s="43" t="s">
        <v>51</v>
      </c>
      <c r="F770" s="43" t="s">
        <v>25</v>
      </c>
      <c r="G770" s="43" t="b">
        <v>0</v>
      </c>
      <c r="H770" s="43" t="b">
        <v>0</v>
      </c>
      <c r="I770" s="43" t="b">
        <v>0</v>
      </c>
      <c r="J770" s="43" t="b">
        <v>0</v>
      </c>
      <c r="K770" s="43" t="b">
        <v>0</v>
      </c>
      <c r="L770" s="43">
        <v>150</v>
      </c>
      <c r="M770" s="43">
        <v>2</v>
      </c>
      <c r="N770" s="43">
        <v>0</v>
      </c>
      <c r="O770" s="43">
        <v>1</v>
      </c>
      <c r="P770" s="43">
        <v>0</v>
      </c>
      <c r="Q770" s="43">
        <v>100</v>
      </c>
      <c r="R770" s="43">
        <v>0</v>
      </c>
      <c r="S770" s="43">
        <v>1</v>
      </c>
      <c r="T770" s="43">
        <v>0</v>
      </c>
      <c r="U770" s="43" t="b">
        <v>0</v>
      </c>
      <c r="V770" s="43">
        <v>2000</v>
      </c>
      <c r="W770" s="43">
        <v>423.31</v>
      </c>
      <c r="X770" s="43">
        <v>405.43</v>
      </c>
      <c r="Y770" s="43">
        <v>134.43</v>
      </c>
      <c r="Z770" s="43">
        <v>117.06</v>
      </c>
      <c r="AA770" s="43">
        <v>-15</v>
      </c>
      <c r="AB770" s="44">
        <v>5</v>
      </c>
      <c r="AD770" s="6"/>
      <c r="AF770" s="6"/>
      <c r="AH770" s="6"/>
      <c r="AJ770" s="6"/>
    </row>
    <row r="771" spans="1:36" x14ac:dyDescent="0.25">
      <c r="A771" s="42">
        <v>83</v>
      </c>
      <c r="B771" s="43" t="s">
        <v>21</v>
      </c>
      <c r="C771" s="43" t="s">
        <v>22</v>
      </c>
      <c r="D771" s="43" t="s">
        <v>23</v>
      </c>
      <c r="E771" s="43" t="s">
        <v>51</v>
      </c>
      <c r="F771" s="43" t="s">
        <v>25</v>
      </c>
      <c r="G771" s="43" t="b">
        <v>0</v>
      </c>
      <c r="H771" s="43" t="b">
        <v>0</v>
      </c>
      <c r="I771" s="43" t="b">
        <v>0</v>
      </c>
      <c r="J771" s="43" t="b">
        <v>0</v>
      </c>
      <c r="K771" s="43" t="b">
        <v>0</v>
      </c>
      <c r="L771" s="43">
        <v>150</v>
      </c>
      <c r="M771" s="43">
        <v>2</v>
      </c>
      <c r="N771" s="43">
        <v>0</v>
      </c>
      <c r="O771" s="43">
        <v>1</v>
      </c>
      <c r="P771" s="43">
        <v>0</v>
      </c>
      <c r="Q771" s="43">
        <v>100</v>
      </c>
      <c r="R771" s="43">
        <v>0</v>
      </c>
      <c r="S771" s="43">
        <v>1</v>
      </c>
      <c r="T771" s="43">
        <v>0</v>
      </c>
      <c r="U771" s="43" t="b">
        <v>0</v>
      </c>
      <c r="V771" s="43">
        <v>2000</v>
      </c>
      <c r="W771" s="43">
        <v>386.56</v>
      </c>
      <c r="X771" s="43">
        <v>372.49</v>
      </c>
      <c r="Y771" s="43">
        <v>136.21</v>
      </c>
      <c r="Z771" s="43">
        <v>118</v>
      </c>
      <c r="AA771" s="43">
        <v>-15</v>
      </c>
      <c r="AB771" s="44">
        <v>5</v>
      </c>
      <c r="AD771" s="6"/>
      <c r="AF771" s="6"/>
      <c r="AH771" s="6"/>
      <c r="AJ771" s="6"/>
    </row>
    <row r="772" spans="1:36" x14ac:dyDescent="0.25">
      <c r="A772" s="42">
        <v>84</v>
      </c>
      <c r="B772" s="43" t="s">
        <v>21</v>
      </c>
      <c r="C772" s="43" t="s">
        <v>22</v>
      </c>
      <c r="D772" s="43" t="s">
        <v>23</v>
      </c>
      <c r="E772" s="43" t="s">
        <v>51</v>
      </c>
      <c r="F772" s="43" t="s">
        <v>25</v>
      </c>
      <c r="G772" s="43" t="b">
        <v>0</v>
      </c>
      <c r="H772" s="43" t="b">
        <v>0</v>
      </c>
      <c r="I772" s="43" t="b">
        <v>0</v>
      </c>
      <c r="J772" s="43" t="b">
        <v>0</v>
      </c>
      <c r="K772" s="43" t="b">
        <v>0</v>
      </c>
      <c r="L772" s="43">
        <v>150</v>
      </c>
      <c r="M772" s="43">
        <v>2</v>
      </c>
      <c r="N772" s="43">
        <v>0</v>
      </c>
      <c r="O772" s="43">
        <v>1</v>
      </c>
      <c r="P772" s="43">
        <v>0</v>
      </c>
      <c r="Q772" s="43">
        <v>100</v>
      </c>
      <c r="R772" s="43">
        <v>0</v>
      </c>
      <c r="S772" s="43">
        <v>1</v>
      </c>
      <c r="T772" s="43">
        <v>0</v>
      </c>
      <c r="U772" s="43" t="b">
        <v>0</v>
      </c>
      <c r="V772" s="43">
        <v>2000</v>
      </c>
      <c r="W772" s="43">
        <v>468.99</v>
      </c>
      <c r="X772" s="43">
        <v>461.75</v>
      </c>
      <c r="Y772" s="43">
        <v>132.03</v>
      </c>
      <c r="Z772" s="43">
        <v>115.26</v>
      </c>
      <c r="AA772" s="43">
        <v>-15</v>
      </c>
      <c r="AB772" s="44">
        <v>5</v>
      </c>
      <c r="AD772" s="6"/>
      <c r="AF772" s="6"/>
      <c r="AH772" s="6"/>
      <c r="AJ772" s="6"/>
    </row>
    <row r="773" spans="1:36" x14ac:dyDescent="0.25">
      <c r="A773" s="42">
        <v>85</v>
      </c>
      <c r="B773" s="43" t="s">
        <v>21</v>
      </c>
      <c r="C773" s="43" t="s">
        <v>22</v>
      </c>
      <c r="D773" s="43" t="s">
        <v>23</v>
      </c>
      <c r="E773" s="43" t="s">
        <v>51</v>
      </c>
      <c r="F773" s="43" t="s">
        <v>25</v>
      </c>
      <c r="G773" s="43" t="b">
        <v>0</v>
      </c>
      <c r="H773" s="43" t="b">
        <v>0</v>
      </c>
      <c r="I773" s="43" t="b">
        <v>0</v>
      </c>
      <c r="J773" s="43" t="b">
        <v>0</v>
      </c>
      <c r="K773" s="43" t="b">
        <v>0</v>
      </c>
      <c r="L773" s="43">
        <v>150</v>
      </c>
      <c r="M773" s="43">
        <v>2</v>
      </c>
      <c r="N773" s="43">
        <v>0</v>
      </c>
      <c r="O773" s="43">
        <v>1</v>
      </c>
      <c r="P773" s="43">
        <v>0</v>
      </c>
      <c r="Q773" s="43">
        <v>100</v>
      </c>
      <c r="R773" s="43">
        <v>0</v>
      </c>
      <c r="S773" s="43">
        <v>1</v>
      </c>
      <c r="T773" s="43">
        <v>0</v>
      </c>
      <c r="U773" s="43" t="b">
        <v>0</v>
      </c>
      <c r="V773" s="43">
        <v>2000</v>
      </c>
      <c r="W773" s="43">
        <v>361</v>
      </c>
      <c r="X773" s="43">
        <v>404.21</v>
      </c>
      <c r="Y773" s="43">
        <v>136.35</v>
      </c>
      <c r="Z773" s="43">
        <v>118.9</v>
      </c>
      <c r="AA773" s="43">
        <v>-15</v>
      </c>
      <c r="AB773" s="44">
        <v>5</v>
      </c>
      <c r="AD773" s="6"/>
      <c r="AF773" s="6"/>
      <c r="AH773" s="6"/>
      <c r="AJ773" s="6"/>
    </row>
    <row r="774" spans="1:36" x14ac:dyDescent="0.25">
      <c r="A774" s="42">
        <v>86</v>
      </c>
      <c r="B774" s="43" t="s">
        <v>21</v>
      </c>
      <c r="C774" s="43" t="s">
        <v>22</v>
      </c>
      <c r="D774" s="43" t="s">
        <v>23</v>
      </c>
      <c r="E774" s="43" t="s">
        <v>51</v>
      </c>
      <c r="F774" s="43" t="s">
        <v>25</v>
      </c>
      <c r="G774" s="43" t="b">
        <v>0</v>
      </c>
      <c r="H774" s="43" t="b">
        <v>0</v>
      </c>
      <c r="I774" s="43" t="b">
        <v>0</v>
      </c>
      <c r="J774" s="43" t="b">
        <v>0</v>
      </c>
      <c r="K774" s="43" t="b">
        <v>0</v>
      </c>
      <c r="L774" s="43">
        <v>150</v>
      </c>
      <c r="M774" s="43">
        <v>2</v>
      </c>
      <c r="N774" s="43">
        <v>0</v>
      </c>
      <c r="O774" s="43">
        <v>1</v>
      </c>
      <c r="P774" s="43">
        <v>0</v>
      </c>
      <c r="Q774" s="43">
        <v>100</v>
      </c>
      <c r="R774" s="43">
        <v>0</v>
      </c>
      <c r="S774" s="43">
        <v>1</v>
      </c>
      <c r="T774" s="43">
        <v>0</v>
      </c>
      <c r="U774" s="43" t="b">
        <v>0</v>
      </c>
      <c r="V774" s="43">
        <v>2000</v>
      </c>
      <c r="W774" s="43">
        <v>450.44</v>
      </c>
      <c r="X774" s="43">
        <v>425.77</v>
      </c>
      <c r="Y774" s="43">
        <v>133.13999999999999</v>
      </c>
      <c r="Z774" s="43">
        <v>116.21</v>
      </c>
      <c r="AA774" s="43">
        <v>-15</v>
      </c>
      <c r="AB774" s="44">
        <v>5</v>
      </c>
      <c r="AD774" s="6"/>
      <c r="AF774" s="6"/>
      <c r="AH774" s="6"/>
      <c r="AJ774" s="6"/>
    </row>
    <row r="775" spans="1:36" x14ac:dyDescent="0.25">
      <c r="A775" s="42">
        <v>87</v>
      </c>
      <c r="B775" s="43" t="s">
        <v>21</v>
      </c>
      <c r="C775" s="43" t="s">
        <v>22</v>
      </c>
      <c r="D775" s="43" t="s">
        <v>23</v>
      </c>
      <c r="E775" s="43" t="s">
        <v>51</v>
      </c>
      <c r="F775" s="43" t="s">
        <v>25</v>
      </c>
      <c r="G775" s="43" t="b">
        <v>0</v>
      </c>
      <c r="H775" s="43" t="b">
        <v>0</v>
      </c>
      <c r="I775" s="43" t="b">
        <v>0</v>
      </c>
      <c r="J775" s="43" t="b">
        <v>0</v>
      </c>
      <c r="K775" s="43" t="b">
        <v>0</v>
      </c>
      <c r="L775" s="43">
        <v>150</v>
      </c>
      <c r="M775" s="43">
        <v>2</v>
      </c>
      <c r="N775" s="43">
        <v>0</v>
      </c>
      <c r="O775" s="43">
        <v>1</v>
      </c>
      <c r="P775" s="43">
        <v>0</v>
      </c>
      <c r="Q775" s="43">
        <v>100</v>
      </c>
      <c r="R775" s="43">
        <v>0</v>
      </c>
      <c r="S775" s="43">
        <v>1</v>
      </c>
      <c r="T775" s="43">
        <v>0</v>
      </c>
      <c r="U775" s="43" t="b">
        <v>0</v>
      </c>
      <c r="V775" s="43">
        <v>2000</v>
      </c>
      <c r="W775" s="43">
        <v>445.23</v>
      </c>
      <c r="X775" s="43">
        <v>505.04</v>
      </c>
      <c r="Y775" s="43">
        <v>131.47</v>
      </c>
      <c r="Z775" s="43">
        <v>116.46</v>
      </c>
      <c r="AA775" s="43">
        <v>-15</v>
      </c>
      <c r="AB775" s="44">
        <v>5</v>
      </c>
      <c r="AD775" s="6"/>
      <c r="AF775" s="6"/>
      <c r="AH775" s="6"/>
      <c r="AJ775" s="6"/>
    </row>
    <row r="776" spans="1:36" x14ac:dyDescent="0.25">
      <c r="A776" s="42">
        <v>88</v>
      </c>
      <c r="B776" s="43" t="s">
        <v>21</v>
      </c>
      <c r="C776" s="43" t="s">
        <v>22</v>
      </c>
      <c r="D776" s="43" t="s">
        <v>23</v>
      </c>
      <c r="E776" s="43" t="s">
        <v>51</v>
      </c>
      <c r="F776" s="43" t="s">
        <v>25</v>
      </c>
      <c r="G776" s="43" t="b">
        <v>0</v>
      </c>
      <c r="H776" s="43" t="b">
        <v>0</v>
      </c>
      <c r="I776" s="43" t="b">
        <v>0</v>
      </c>
      <c r="J776" s="43" t="b">
        <v>0</v>
      </c>
      <c r="K776" s="43" t="b">
        <v>0</v>
      </c>
      <c r="L776" s="43">
        <v>150</v>
      </c>
      <c r="M776" s="43">
        <v>2</v>
      </c>
      <c r="N776" s="43">
        <v>0</v>
      </c>
      <c r="O776" s="43">
        <v>1</v>
      </c>
      <c r="P776" s="43">
        <v>0</v>
      </c>
      <c r="Q776" s="43">
        <v>100</v>
      </c>
      <c r="R776" s="43">
        <v>0</v>
      </c>
      <c r="S776" s="43">
        <v>1</v>
      </c>
      <c r="T776" s="43">
        <v>0</v>
      </c>
      <c r="U776" s="43" t="b">
        <v>0</v>
      </c>
      <c r="V776" s="43">
        <v>2000</v>
      </c>
      <c r="W776" s="43">
        <v>406.7</v>
      </c>
      <c r="X776" s="43">
        <v>399.97</v>
      </c>
      <c r="Y776" s="43">
        <v>135.16999999999999</v>
      </c>
      <c r="Z776" s="43">
        <v>117.47</v>
      </c>
      <c r="AA776" s="43">
        <v>-15</v>
      </c>
      <c r="AB776" s="44">
        <v>5</v>
      </c>
      <c r="AD776" s="6"/>
      <c r="AF776" s="6"/>
      <c r="AH776" s="6"/>
      <c r="AJ776" s="6"/>
    </row>
    <row r="777" spans="1:36" x14ac:dyDescent="0.25">
      <c r="A777" s="42">
        <v>89</v>
      </c>
      <c r="B777" s="43" t="s">
        <v>21</v>
      </c>
      <c r="C777" s="43" t="s">
        <v>22</v>
      </c>
      <c r="D777" s="43" t="s">
        <v>23</v>
      </c>
      <c r="E777" s="43" t="s">
        <v>51</v>
      </c>
      <c r="F777" s="43" t="s">
        <v>25</v>
      </c>
      <c r="G777" s="43" t="b">
        <v>0</v>
      </c>
      <c r="H777" s="43" t="b">
        <v>0</v>
      </c>
      <c r="I777" s="43" t="b">
        <v>0</v>
      </c>
      <c r="J777" s="43" t="b">
        <v>0</v>
      </c>
      <c r="K777" s="43" t="b">
        <v>0</v>
      </c>
      <c r="L777" s="43">
        <v>150</v>
      </c>
      <c r="M777" s="43">
        <v>2</v>
      </c>
      <c r="N777" s="43">
        <v>0</v>
      </c>
      <c r="O777" s="43">
        <v>1</v>
      </c>
      <c r="P777" s="43">
        <v>0</v>
      </c>
      <c r="Q777" s="43">
        <v>100</v>
      </c>
      <c r="R777" s="43">
        <v>0</v>
      </c>
      <c r="S777" s="43">
        <v>1</v>
      </c>
      <c r="T777" s="43">
        <v>0</v>
      </c>
      <c r="U777" s="43" t="b">
        <v>0</v>
      </c>
      <c r="V777" s="43">
        <v>2000</v>
      </c>
      <c r="W777" s="43">
        <v>401.68</v>
      </c>
      <c r="X777" s="43">
        <v>415.76</v>
      </c>
      <c r="Y777" s="43">
        <v>134.97999999999999</v>
      </c>
      <c r="Z777" s="43">
        <v>117.62</v>
      </c>
      <c r="AA777" s="43">
        <v>-15</v>
      </c>
      <c r="AB777" s="44">
        <v>5</v>
      </c>
      <c r="AD777" s="6"/>
      <c r="AF777" s="6"/>
      <c r="AH777" s="6"/>
      <c r="AJ777" s="6"/>
    </row>
    <row r="778" spans="1:36" x14ac:dyDescent="0.25">
      <c r="A778" s="42">
        <v>90</v>
      </c>
      <c r="B778" s="43" t="s">
        <v>21</v>
      </c>
      <c r="C778" s="43" t="s">
        <v>22</v>
      </c>
      <c r="D778" s="43" t="s">
        <v>23</v>
      </c>
      <c r="E778" s="43" t="s">
        <v>51</v>
      </c>
      <c r="F778" s="43" t="s">
        <v>25</v>
      </c>
      <c r="G778" s="43" t="b">
        <v>0</v>
      </c>
      <c r="H778" s="43" t="b">
        <v>0</v>
      </c>
      <c r="I778" s="43" t="b">
        <v>0</v>
      </c>
      <c r="J778" s="43" t="b">
        <v>0</v>
      </c>
      <c r="K778" s="43" t="b">
        <v>0</v>
      </c>
      <c r="L778" s="43">
        <v>150</v>
      </c>
      <c r="M778" s="43">
        <v>2</v>
      </c>
      <c r="N778" s="43">
        <v>0</v>
      </c>
      <c r="O778" s="43">
        <v>1</v>
      </c>
      <c r="P778" s="43">
        <v>0</v>
      </c>
      <c r="Q778" s="43">
        <v>100</v>
      </c>
      <c r="R778" s="43">
        <v>0</v>
      </c>
      <c r="S778" s="43">
        <v>1</v>
      </c>
      <c r="T778" s="43">
        <v>0</v>
      </c>
      <c r="U778" s="43" t="b">
        <v>0</v>
      </c>
      <c r="V778" s="43">
        <v>2000</v>
      </c>
      <c r="W778" s="43">
        <v>438.68</v>
      </c>
      <c r="X778" s="43">
        <v>434.3</v>
      </c>
      <c r="Y778" s="43">
        <v>133.38999999999999</v>
      </c>
      <c r="Z778" s="43">
        <v>116.53</v>
      </c>
      <c r="AA778" s="43">
        <v>-15</v>
      </c>
      <c r="AB778" s="44">
        <v>5</v>
      </c>
      <c r="AD778" s="6"/>
      <c r="AF778" s="6"/>
      <c r="AH778" s="6"/>
      <c r="AJ778" s="6"/>
    </row>
  </sheetData>
  <phoneticPr fontId="2" type="noConversion"/>
  <conditionalFormatting sqref="V2:V254 V287:V290 V293:V298 V256:V258 V260:V261 V270:V284 V265:V268 V263 V300:V321">
    <cfRule type="cellIs" dxfId="4117" priority="223" operator="lessThan">
      <formula>1990</formula>
    </cfRule>
    <cfRule type="cellIs" dxfId="4116" priority="227" operator="greaterThan">
      <formula>1990</formula>
    </cfRule>
  </conditionalFormatting>
  <conditionalFormatting sqref="AK2:AK321">
    <cfRule type="cellIs" dxfId="4115" priority="226" operator="between">
      <formula>-0.0501</formula>
      <formula>0.0501</formula>
    </cfRule>
  </conditionalFormatting>
  <conditionalFormatting sqref="AO2:AO321">
    <cfRule type="cellIs" dxfId="4114" priority="225" operator="between">
      <formula>-0.0501</formula>
      <formula>0.0501</formula>
    </cfRule>
  </conditionalFormatting>
  <conditionalFormatting sqref="AD2:AD241 AF2:AF241">
    <cfRule type="cellIs" dxfId="4113" priority="224" operator="between">
      <formula>-0.05</formula>
      <formula>0.05</formula>
    </cfRule>
  </conditionalFormatting>
  <conditionalFormatting sqref="V285">
    <cfRule type="cellIs" dxfId="4112" priority="217" operator="greaterThan">
      <formula>1990</formula>
    </cfRule>
    <cfRule type="cellIs" dxfId="4111" priority="218" operator="lessThan">
      <formula>1990</formula>
    </cfRule>
  </conditionalFormatting>
  <conditionalFormatting sqref="V291">
    <cfRule type="cellIs" dxfId="4110" priority="215" operator="greaterThan">
      <formula>1990</formula>
    </cfRule>
    <cfRule type="cellIs" dxfId="4109" priority="216" operator="lessThan">
      <formula>1990</formula>
    </cfRule>
  </conditionalFormatting>
  <conditionalFormatting sqref="AK242:AK321">
    <cfRule type="cellIs" dxfId="4108" priority="214" operator="between">
      <formula>-0.11</formula>
      <formula>0.11</formula>
    </cfRule>
  </conditionalFormatting>
  <conditionalFormatting sqref="V255">
    <cfRule type="cellIs" dxfId="4107" priority="212" operator="greaterThan">
      <formula>1990</formula>
    </cfRule>
    <cfRule type="cellIs" dxfId="4106" priority="213" operator="lessThan">
      <formula>1990</formula>
    </cfRule>
  </conditionalFormatting>
  <conditionalFormatting sqref="AO242:AO321">
    <cfRule type="cellIs" dxfId="4105" priority="211" operator="between">
      <formula>-0.11</formula>
      <formula>0.11</formula>
    </cfRule>
  </conditionalFormatting>
  <conditionalFormatting sqref="V259">
    <cfRule type="cellIs" dxfId="4104" priority="209" operator="greaterThan">
      <formula>1990</formula>
    </cfRule>
    <cfRule type="cellIs" dxfId="4103" priority="210" operator="lessThan">
      <formula>1990</formula>
    </cfRule>
  </conditionalFormatting>
  <conditionalFormatting sqref="V269">
    <cfRule type="cellIs" dxfId="4102" priority="207" operator="greaterThan">
      <formula>1990</formula>
    </cfRule>
    <cfRule type="cellIs" dxfId="4101" priority="208" operator="lessThan">
      <formula>1990</formula>
    </cfRule>
  </conditionalFormatting>
  <conditionalFormatting sqref="V264">
    <cfRule type="cellIs" dxfId="4100" priority="205" operator="greaterThan">
      <formula>1990</formula>
    </cfRule>
    <cfRule type="cellIs" dxfId="4099" priority="206" operator="lessThan">
      <formula>1990</formula>
    </cfRule>
  </conditionalFormatting>
  <conditionalFormatting sqref="V262">
    <cfRule type="cellIs" dxfId="4098" priority="203" operator="greaterThan">
      <formula>1990</formula>
    </cfRule>
    <cfRule type="cellIs" dxfId="4097" priority="204" operator="lessThan">
      <formula>1990</formula>
    </cfRule>
  </conditionalFormatting>
  <conditionalFormatting sqref="V286">
    <cfRule type="cellIs" dxfId="4096" priority="201" operator="greaterThan">
      <formula>1990</formula>
    </cfRule>
    <cfRule type="cellIs" dxfId="4095" priority="202" operator="lessThan">
      <formula>1990</formula>
    </cfRule>
  </conditionalFormatting>
  <conditionalFormatting sqref="V292">
    <cfRule type="cellIs" dxfId="4094" priority="199" operator="greaterThan">
      <formula>1990</formula>
    </cfRule>
    <cfRule type="cellIs" dxfId="4093" priority="200" operator="lessThan">
      <formula>1990</formula>
    </cfRule>
  </conditionalFormatting>
  <conditionalFormatting sqref="V299">
    <cfRule type="cellIs" dxfId="4092" priority="198" operator="lessThan">
      <formula>1990</formula>
    </cfRule>
  </conditionalFormatting>
  <conditionalFormatting sqref="V324:V573">
    <cfRule type="cellIs" dxfId="4091" priority="196" operator="greaterThan">
      <formula>1990</formula>
    </cfRule>
    <cfRule type="cellIs" dxfId="4090" priority="197" operator="lessThan">
      <formula>1990</formula>
    </cfRule>
  </conditionalFormatting>
  <conditionalFormatting sqref="AJ324:AJ333">
    <cfRule type="cellIs" dxfId="4089" priority="195" operator="between">
      <formula>-0.05</formula>
      <formula>0.05</formula>
    </cfRule>
  </conditionalFormatting>
  <conditionalFormatting sqref="AH324:AH333">
    <cfRule type="cellIs" dxfId="4088" priority="194" operator="between">
      <formula>-0.05</formula>
      <formula>0.05</formula>
    </cfRule>
  </conditionalFormatting>
  <conditionalFormatting sqref="AF324:AF333">
    <cfRule type="cellIs" dxfId="4087" priority="193" operator="between">
      <formula>-0.05</formula>
      <formula>0.05</formula>
    </cfRule>
  </conditionalFormatting>
  <conditionalFormatting sqref="AD324:AD333">
    <cfRule type="cellIs" dxfId="4086" priority="192" operator="between">
      <formula>-0.05</formula>
      <formula>0.05</formula>
    </cfRule>
  </conditionalFormatting>
  <conditionalFormatting sqref="AJ334:AJ343">
    <cfRule type="cellIs" dxfId="4085" priority="191" operator="between">
      <formula>-0.05</formula>
      <formula>0.05</formula>
    </cfRule>
  </conditionalFormatting>
  <conditionalFormatting sqref="AH334:AH343">
    <cfRule type="cellIs" dxfId="4084" priority="190" operator="between">
      <formula>-0.05</formula>
      <formula>0.05</formula>
    </cfRule>
  </conditionalFormatting>
  <conditionalFormatting sqref="AF334:AF343">
    <cfRule type="cellIs" dxfId="4083" priority="189" operator="between">
      <formula>-0.05</formula>
      <formula>0.05</formula>
    </cfRule>
  </conditionalFormatting>
  <conditionalFormatting sqref="AD334:AD343">
    <cfRule type="cellIs" dxfId="4082" priority="188" operator="between">
      <formula>-0.05</formula>
      <formula>0.05</formula>
    </cfRule>
  </conditionalFormatting>
  <conditionalFormatting sqref="AJ344:AJ353">
    <cfRule type="cellIs" dxfId="4081" priority="187" operator="between">
      <formula>-0.05</formula>
      <formula>0.05</formula>
    </cfRule>
  </conditionalFormatting>
  <conditionalFormatting sqref="AH344:AH353">
    <cfRule type="cellIs" dxfId="4080" priority="186" operator="between">
      <formula>-0.05</formula>
      <formula>0.05</formula>
    </cfRule>
  </conditionalFormatting>
  <conditionalFormatting sqref="AF344:AF353">
    <cfRule type="cellIs" dxfId="4079" priority="185" operator="between">
      <formula>-0.05</formula>
      <formula>0.05</formula>
    </cfRule>
  </conditionalFormatting>
  <conditionalFormatting sqref="AD344:AD353">
    <cfRule type="cellIs" dxfId="4078" priority="184" operator="between">
      <formula>-0.05</formula>
      <formula>0.05</formula>
    </cfRule>
  </conditionalFormatting>
  <conditionalFormatting sqref="AJ374:AJ383">
    <cfRule type="cellIs" dxfId="4077" priority="175" operator="between">
      <formula>-0.05</formula>
      <formula>0.05</formula>
    </cfRule>
  </conditionalFormatting>
  <conditionalFormatting sqref="AH374:AH383">
    <cfRule type="cellIs" dxfId="4076" priority="174" operator="between">
      <formula>-0.05</formula>
      <formula>0.05</formula>
    </cfRule>
  </conditionalFormatting>
  <conditionalFormatting sqref="AF374:AF383">
    <cfRule type="cellIs" dxfId="4075" priority="173" operator="between">
      <formula>-0.05</formula>
      <formula>0.05</formula>
    </cfRule>
  </conditionalFormatting>
  <conditionalFormatting sqref="AD374:AD383">
    <cfRule type="cellIs" dxfId="4074" priority="172" operator="between">
      <formula>-0.05</formula>
      <formula>0.05</formula>
    </cfRule>
  </conditionalFormatting>
  <conditionalFormatting sqref="AJ384:AJ393">
    <cfRule type="cellIs" dxfId="4073" priority="171" operator="between">
      <formula>-0.05</formula>
      <formula>0.05</formula>
    </cfRule>
  </conditionalFormatting>
  <conditionalFormatting sqref="AH384:AH393">
    <cfRule type="cellIs" dxfId="4072" priority="170" operator="between">
      <formula>-0.05</formula>
      <formula>0.05</formula>
    </cfRule>
  </conditionalFormatting>
  <conditionalFormatting sqref="AF384:AF393">
    <cfRule type="cellIs" dxfId="4071" priority="169" operator="between">
      <formula>-0.05</formula>
      <formula>0.05</formula>
    </cfRule>
  </conditionalFormatting>
  <conditionalFormatting sqref="AD384:AD393">
    <cfRule type="cellIs" dxfId="4070" priority="168" operator="between">
      <formula>-0.05</formula>
      <formula>0.05</formula>
    </cfRule>
  </conditionalFormatting>
  <conditionalFormatting sqref="AJ394:AJ403">
    <cfRule type="cellIs" dxfId="4069" priority="167" operator="between">
      <formula>-0.05</formula>
      <formula>0.05</formula>
    </cfRule>
  </conditionalFormatting>
  <conditionalFormatting sqref="AH394:AH403">
    <cfRule type="cellIs" dxfId="4068" priority="166" operator="between">
      <formula>-0.05</formula>
      <formula>0.05</formula>
    </cfRule>
  </conditionalFormatting>
  <conditionalFormatting sqref="AF394:AF403">
    <cfRule type="cellIs" dxfId="4067" priority="165" operator="between">
      <formula>-0.05</formula>
      <formula>0.05</formula>
    </cfRule>
  </conditionalFormatting>
  <conditionalFormatting sqref="AD394:AD403">
    <cfRule type="cellIs" dxfId="4066" priority="164" operator="between">
      <formula>-0.05</formula>
      <formula>0.05</formula>
    </cfRule>
  </conditionalFormatting>
  <conditionalFormatting sqref="AJ424:AJ433">
    <cfRule type="cellIs" dxfId="4065" priority="155" operator="between">
      <formula>-0.05</formula>
      <formula>0.05</formula>
    </cfRule>
  </conditionalFormatting>
  <conditionalFormatting sqref="AH424:AH433">
    <cfRule type="cellIs" dxfId="4064" priority="154" operator="between">
      <formula>-0.05</formula>
      <formula>0.05</formula>
    </cfRule>
  </conditionalFormatting>
  <conditionalFormatting sqref="AF424:AF433">
    <cfRule type="cellIs" dxfId="4063" priority="153" operator="between">
      <formula>-0.05</formula>
      <formula>0.05</formula>
    </cfRule>
  </conditionalFormatting>
  <conditionalFormatting sqref="AD424:AD433">
    <cfRule type="cellIs" dxfId="4062" priority="152" operator="between">
      <formula>-0.05</formula>
      <formula>0.05</formula>
    </cfRule>
  </conditionalFormatting>
  <conditionalFormatting sqref="AJ434:AJ443">
    <cfRule type="cellIs" dxfId="4061" priority="151" operator="between">
      <formula>-0.05</formula>
      <formula>0.05</formula>
    </cfRule>
  </conditionalFormatting>
  <conditionalFormatting sqref="AH434:AH443">
    <cfRule type="cellIs" dxfId="4060" priority="150" operator="between">
      <formula>-0.05</formula>
      <formula>0.05</formula>
    </cfRule>
  </conditionalFormatting>
  <conditionalFormatting sqref="AF434:AF443">
    <cfRule type="cellIs" dxfId="4059" priority="149" operator="between">
      <formula>-0.05</formula>
      <formula>0.05</formula>
    </cfRule>
  </conditionalFormatting>
  <conditionalFormatting sqref="AD434:AD443">
    <cfRule type="cellIs" dxfId="4058" priority="148" operator="between">
      <formula>-0.05</formula>
      <formula>0.05</formula>
    </cfRule>
  </conditionalFormatting>
  <conditionalFormatting sqref="AJ444:AJ453">
    <cfRule type="cellIs" dxfId="4057" priority="147" operator="between">
      <formula>-0.05</formula>
      <formula>0.05</formula>
    </cfRule>
  </conditionalFormatting>
  <conditionalFormatting sqref="AH444:AH453">
    <cfRule type="cellIs" dxfId="4056" priority="146" operator="between">
      <formula>-0.05</formula>
      <formula>0.05</formula>
    </cfRule>
  </conditionalFormatting>
  <conditionalFormatting sqref="AF444:AF453">
    <cfRule type="cellIs" dxfId="4055" priority="145" operator="between">
      <formula>-0.05</formula>
      <formula>0.05</formula>
    </cfRule>
  </conditionalFormatting>
  <conditionalFormatting sqref="AD444:AD453">
    <cfRule type="cellIs" dxfId="4054" priority="144" operator="between">
      <formula>-0.05</formula>
      <formula>0.05</formula>
    </cfRule>
  </conditionalFormatting>
  <conditionalFormatting sqref="AJ576:AJ585">
    <cfRule type="cellIs" dxfId="4053" priority="94" operator="between">
      <formula>-0.05</formula>
      <formula>0.05</formula>
    </cfRule>
  </conditionalFormatting>
  <conditionalFormatting sqref="AH576:AH585">
    <cfRule type="cellIs" dxfId="4052" priority="93" operator="between">
      <formula>-0.05</formula>
      <formula>0.05</formula>
    </cfRule>
  </conditionalFormatting>
  <conditionalFormatting sqref="AF576:AF585">
    <cfRule type="cellIs" dxfId="4051" priority="92" operator="between">
      <formula>-0.05</formula>
      <formula>0.05</formula>
    </cfRule>
  </conditionalFormatting>
  <conditionalFormatting sqref="AD576:AD585">
    <cfRule type="cellIs" dxfId="4050" priority="91" operator="between">
      <formula>-0.05</formula>
      <formula>0.05</formula>
    </cfRule>
  </conditionalFormatting>
  <conditionalFormatting sqref="AJ586:AJ595">
    <cfRule type="cellIs" dxfId="4049" priority="90" operator="between">
      <formula>-0.05</formula>
      <formula>0.05</formula>
    </cfRule>
  </conditionalFormatting>
  <conditionalFormatting sqref="AH586:AH595">
    <cfRule type="cellIs" dxfId="4048" priority="89" operator="between">
      <formula>-0.05</formula>
      <formula>0.05</formula>
    </cfRule>
  </conditionalFormatting>
  <conditionalFormatting sqref="AF586:AF595">
    <cfRule type="cellIs" dxfId="4047" priority="88" operator="between">
      <formula>-0.05</formula>
      <formula>0.05</formula>
    </cfRule>
  </conditionalFormatting>
  <conditionalFormatting sqref="AD586:AD595">
    <cfRule type="cellIs" dxfId="4046" priority="87" operator="between">
      <formula>-0.05</formula>
      <formula>0.05</formula>
    </cfRule>
  </conditionalFormatting>
  <conditionalFormatting sqref="AJ596:AJ605">
    <cfRule type="cellIs" dxfId="4045" priority="86" operator="between">
      <formula>-0.05</formula>
      <formula>0.05</formula>
    </cfRule>
  </conditionalFormatting>
  <conditionalFormatting sqref="AH596:AH605">
    <cfRule type="cellIs" dxfId="4044" priority="85" operator="between">
      <formula>-0.05</formula>
      <formula>0.05</formula>
    </cfRule>
  </conditionalFormatting>
  <conditionalFormatting sqref="AF596:AF605">
    <cfRule type="cellIs" dxfId="4043" priority="84" operator="between">
      <formula>-0.05</formula>
      <formula>0.05</formula>
    </cfRule>
  </conditionalFormatting>
  <conditionalFormatting sqref="AD596:AD605">
    <cfRule type="cellIs" dxfId="4042" priority="83" operator="between">
      <formula>-0.05</formula>
      <formula>0.05</formula>
    </cfRule>
  </conditionalFormatting>
  <conditionalFormatting sqref="AJ606:AJ615">
    <cfRule type="cellIs" dxfId="4041" priority="82" operator="between">
      <formula>-0.05</formula>
      <formula>0.05</formula>
    </cfRule>
  </conditionalFormatting>
  <conditionalFormatting sqref="AH606:AH615">
    <cfRule type="cellIs" dxfId="4040" priority="81" operator="between">
      <formula>-0.05</formula>
      <formula>0.05</formula>
    </cfRule>
  </conditionalFormatting>
  <conditionalFormatting sqref="AF606:AF615">
    <cfRule type="cellIs" dxfId="4039" priority="80" operator="between">
      <formula>-0.05</formula>
      <formula>0.05</formula>
    </cfRule>
  </conditionalFormatting>
  <conditionalFormatting sqref="AD606:AD615">
    <cfRule type="cellIs" dxfId="4038" priority="79" operator="between">
      <formula>-0.05</formula>
      <formula>0.05</formula>
    </cfRule>
  </conditionalFormatting>
  <conditionalFormatting sqref="AJ616:AJ625">
    <cfRule type="cellIs" dxfId="4037" priority="78" operator="between">
      <formula>-0.05</formula>
      <formula>0.05</formula>
    </cfRule>
  </conditionalFormatting>
  <conditionalFormatting sqref="AH616:AH625">
    <cfRule type="cellIs" dxfId="4036" priority="77" operator="between">
      <formula>-0.05</formula>
      <formula>0.05</formula>
    </cfRule>
  </conditionalFormatting>
  <conditionalFormatting sqref="AF616:AF625">
    <cfRule type="cellIs" dxfId="4035" priority="76" operator="between">
      <formula>-0.05</formula>
      <formula>0.05</formula>
    </cfRule>
  </conditionalFormatting>
  <conditionalFormatting sqref="AD616:AD625">
    <cfRule type="cellIs" dxfId="4034" priority="75" operator="between">
      <formula>-0.05</formula>
      <formula>0.05</formula>
    </cfRule>
  </conditionalFormatting>
  <conditionalFormatting sqref="AJ626:AJ635">
    <cfRule type="cellIs" dxfId="4033" priority="74" operator="between">
      <formula>-0.05</formula>
      <formula>0.05</formula>
    </cfRule>
  </conditionalFormatting>
  <conditionalFormatting sqref="AH626:AH635">
    <cfRule type="cellIs" dxfId="4032" priority="73" operator="between">
      <formula>-0.05</formula>
      <formula>0.05</formula>
    </cfRule>
  </conditionalFormatting>
  <conditionalFormatting sqref="AF626:AF635">
    <cfRule type="cellIs" dxfId="4031" priority="72" operator="between">
      <formula>-0.05</formula>
      <formula>0.05</formula>
    </cfRule>
  </conditionalFormatting>
  <conditionalFormatting sqref="AD626:AD635">
    <cfRule type="cellIs" dxfId="4030" priority="71" operator="between">
      <formula>-0.05</formula>
      <formula>0.05</formula>
    </cfRule>
  </conditionalFormatting>
  <conditionalFormatting sqref="AJ636:AJ645">
    <cfRule type="cellIs" dxfId="4029" priority="70" operator="between">
      <formula>-0.05</formula>
      <formula>0.05</formula>
    </cfRule>
  </conditionalFormatting>
  <conditionalFormatting sqref="AH636:AH645">
    <cfRule type="cellIs" dxfId="4028" priority="69" operator="between">
      <formula>-0.05</formula>
      <formula>0.05</formula>
    </cfRule>
  </conditionalFormatting>
  <conditionalFormatting sqref="AF636:AF645">
    <cfRule type="cellIs" dxfId="4027" priority="68" operator="between">
      <formula>-0.05</formula>
      <formula>0.05</formula>
    </cfRule>
  </conditionalFormatting>
  <conditionalFormatting sqref="AD636:AD645">
    <cfRule type="cellIs" dxfId="4026" priority="67" operator="between">
      <formula>-0.05</formula>
      <formula>0.05</formula>
    </cfRule>
  </conditionalFormatting>
  <conditionalFormatting sqref="AJ646:AJ655">
    <cfRule type="cellIs" dxfId="4025" priority="66" operator="between">
      <formula>-0.05</formula>
      <formula>0.05</formula>
    </cfRule>
  </conditionalFormatting>
  <conditionalFormatting sqref="AH646:AH655">
    <cfRule type="cellIs" dxfId="4024" priority="65" operator="between">
      <formula>-0.05</formula>
      <formula>0.05</formula>
    </cfRule>
  </conditionalFormatting>
  <conditionalFormatting sqref="AF646:AF655">
    <cfRule type="cellIs" dxfId="4023" priority="64" operator="between">
      <formula>-0.05</formula>
      <formula>0.05</formula>
    </cfRule>
  </conditionalFormatting>
  <conditionalFormatting sqref="AD646:AD655">
    <cfRule type="cellIs" dxfId="4022" priority="63" operator="between">
      <formula>-0.05</formula>
      <formula>0.05</formula>
    </cfRule>
  </conditionalFormatting>
  <conditionalFormatting sqref="AJ656:AJ665">
    <cfRule type="cellIs" dxfId="4021" priority="62" operator="between">
      <formula>-0.05</formula>
      <formula>0.05</formula>
    </cfRule>
  </conditionalFormatting>
  <conditionalFormatting sqref="AH656:AH665">
    <cfRule type="cellIs" dxfId="4020" priority="61" operator="between">
      <formula>-0.05</formula>
      <formula>0.05</formula>
    </cfRule>
  </conditionalFormatting>
  <conditionalFormatting sqref="AF656:AF665">
    <cfRule type="cellIs" dxfId="4019" priority="60" operator="between">
      <formula>-0.05</formula>
      <formula>0.05</formula>
    </cfRule>
  </conditionalFormatting>
  <conditionalFormatting sqref="AD656:AD665">
    <cfRule type="cellIs" dxfId="4018" priority="59" operator="between">
      <formula>-0.05</formula>
      <formula>0.05</formula>
    </cfRule>
  </conditionalFormatting>
  <conditionalFormatting sqref="AJ666:AJ675">
    <cfRule type="cellIs" dxfId="4017" priority="58" operator="between">
      <formula>-0.05</formula>
      <formula>0.05</formula>
    </cfRule>
  </conditionalFormatting>
  <conditionalFormatting sqref="AH666:AH675">
    <cfRule type="cellIs" dxfId="4016" priority="57" operator="between">
      <formula>-0.05</formula>
      <formula>0.05</formula>
    </cfRule>
  </conditionalFormatting>
  <conditionalFormatting sqref="AF666:AF675">
    <cfRule type="cellIs" dxfId="4015" priority="56" operator="between">
      <formula>-0.05</formula>
      <formula>0.05</formula>
    </cfRule>
  </conditionalFormatting>
  <conditionalFormatting sqref="AD666:AD675">
    <cfRule type="cellIs" dxfId="4014" priority="55" operator="between">
      <formula>-0.05</formula>
      <formula>0.05</formula>
    </cfRule>
  </conditionalFormatting>
  <conditionalFormatting sqref="AJ676:AJ685">
    <cfRule type="cellIs" dxfId="4013" priority="54" operator="between">
      <formula>-0.05</formula>
      <formula>0.05</formula>
    </cfRule>
  </conditionalFormatting>
  <conditionalFormatting sqref="AH676:AH685">
    <cfRule type="cellIs" dxfId="4012" priority="53" operator="between">
      <formula>-0.05</formula>
      <formula>0.05</formula>
    </cfRule>
  </conditionalFormatting>
  <conditionalFormatting sqref="AF676:AF685">
    <cfRule type="cellIs" dxfId="4011" priority="52" operator="between">
      <formula>-0.05</formula>
      <formula>0.05</formula>
    </cfRule>
  </conditionalFormatting>
  <conditionalFormatting sqref="AJ564:AJ573">
    <cfRule type="cellIs" dxfId="4010" priority="99" operator="between">
      <formula>-0.05</formula>
      <formula>0.05</formula>
    </cfRule>
  </conditionalFormatting>
  <conditionalFormatting sqref="AD676:AD685">
    <cfRule type="cellIs" dxfId="4009" priority="51" operator="between">
      <formula>-0.05</formula>
      <formula>0.05</formula>
    </cfRule>
  </conditionalFormatting>
  <conditionalFormatting sqref="AH564:AH573">
    <cfRule type="cellIs" dxfId="4008" priority="98" operator="between">
      <formula>-0.05</formula>
      <formula>0.05</formula>
    </cfRule>
  </conditionalFormatting>
  <conditionalFormatting sqref="AF564:AF573">
    <cfRule type="cellIs" dxfId="4007" priority="97" operator="between">
      <formula>-0.05</formula>
      <formula>0.05</formula>
    </cfRule>
  </conditionalFormatting>
  <conditionalFormatting sqref="AD564:AD573">
    <cfRule type="cellIs" dxfId="4006" priority="96" operator="between">
      <formula>-0.05</formula>
      <formula>0.05</formula>
    </cfRule>
  </conditionalFormatting>
  <conditionalFormatting sqref="V576:V685">
    <cfRule type="cellIs" dxfId="4005" priority="95" operator="lessThan">
      <formula>1990</formula>
    </cfRule>
  </conditionalFormatting>
  <conditionalFormatting sqref="V689:V778">
    <cfRule type="cellIs" dxfId="4004" priority="1" operator="greaterThan">
      <formula>1990</formula>
    </cfRule>
    <cfRule type="cellIs" dxfId="4003" priority="46" operator="lessThan">
      <formula>1990</formula>
    </cfRule>
  </conditionalFormatting>
  <conditionalFormatting sqref="AJ689:AJ698">
    <cfRule type="cellIs" dxfId="4002" priority="45" operator="between">
      <formula>-0.05</formula>
      <formula>0.05</formula>
    </cfRule>
  </conditionalFormatting>
  <conditionalFormatting sqref="AH689:AH698">
    <cfRule type="cellIs" dxfId="4001" priority="44" operator="between">
      <formula>-0.05</formula>
      <formula>0.05</formula>
    </cfRule>
  </conditionalFormatting>
  <conditionalFormatting sqref="AF689:AF698">
    <cfRule type="cellIs" dxfId="4000" priority="43" operator="between">
      <formula>-0.05</formula>
      <formula>0.05</formula>
    </cfRule>
  </conditionalFormatting>
  <conditionalFormatting sqref="AD689:AD698">
    <cfRule type="cellIs" dxfId="3999" priority="42" operator="between">
      <formula>-0.05</formula>
      <formula>0.05</formula>
    </cfRule>
  </conditionalFormatting>
  <conditionalFormatting sqref="AJ699:AJ708">
    <cfRule type="cellIs" dxfId="3998" priority="41" operator="between">
      <formula>-0.05</formula>
      <formula>0.05</formula>
    </cfRule>
  </conditionalFormatting>
  <conditionalFormatting sqref="AH699:AH708">
    <cfRule type="cellIs" dxfId="3997" priority="40" operator="between">
      <formula>-0.05</formula>
      <formula>0.05</formula>
    </cfRule>
  </conditionalFormatting>
  <conditionalFormatting sqref="AF699:AF708">
    <cfRule type="cellIs" dxfId="3996" priority="39" operator="between">
      <formula>-0.05</formula>
      <formula>0.05</formula>
    </cfRule>
  </conditionalFormatting>
  <conditionalFormatting sqref="AD699:AD708">
    <cfRule type="cellIs" dxfId="3995" priority="38" operator="between">
      <formula>-0.05</formula>
      <formula>0.05</formula>
    </cfRule>
  </conditionalFormatting>
  <conditionalFormatting sqref="AJ719:AJ728">
    <cfRule type="cellIs" dxfId="3994" priority="33" operator="between">
      <formula>-0.05</formula>
      <formula>0.05</formula>
    </cfRule>
  </conditionalFormatting>
  <conditionalFormatting sqref="AH719:AH728">
    <cfRule type="cellIs" dxfId="3993" priority="32" operator="between">
      <formula>-0.05</formula>
      <formula>0.05</formula>
    </cfRule>
  </conditionalFormatting>
  <conditionalFormatting sqref="AF719:AF728">
    <cfRule type="cellIs" dxfId="3992" priority="31" operator="between">
      <formula>-0.05</formula>
      <formula>0.05</formula>
    </cfRule>
  </conditionalFormatting>
  <conditionalFormatting sqref="AD719:AD728">
    <cfRule type="cellIs" dxfId="3991" priority="30" operator="between">
      <formula>-0.05</formula>
      <formula>0.05</formula>
    </cfRule>
  </conditionalFormatting>
  <conditionalFormatting sqref="AJ729:AJ738">
    <cfRule type="cellIs" dxfId="3990" priority="29" operator="between">
      <formula>-0.05</formula>
      <formula>0.05</formula>
    </cfRule>
  </conditionalFormatting>
  <conditionalFormatting sqref="AH729:AH738">
    <cfRule type="cellIs" dxfId="3989" priority="28" operator="between">
      <formula>-0.05</formula>
      <formula>0.05</formula>
    </cfRule>
  </conditionalFormatting>
  <conditionalFormatting sqref="AF729:AF738">
    <cfRule type="cellIs" dxfId="3988" priority="27" operator="between">
      <formula>-0.05</formula>
      <formula>0.05</formula>
    </cfRule>
  </conditionalFormatting>
  <conditionalFormatting sqref="AD729:AD738">
    <cfRule type="cellIs" dxfId="3987" priority="26" operator="between">
      <formula>-0.05</formula>
      <formula>0.05</formula>
    </cfRule>
  </conditionalFormatting>
  <conditionalFormatting sqref="AJ739:AJ748">
    <cfRule type="cellIs" dxfId="3986" priority="25" operator="between">
      <formula>-0.05</formula>
      <formula>0.05</formula>
    </cfRule>
  </conditionalFormatting>
  <conditionalFormatting sqref="AH739:AH748">
    <cfRule type="cellIs" dxfId="3985" priority="24" operator="between">
      <formula>-0.05</formula>
      <formula>0.05</formula>
    </cfRule>
  </conditionalFormatting>
  <conditionalFormatting sqref="AF739:AF748">
    <cfRule type="cellIs" dxfId="3984" priority="23" operator="between">
      <formula>-0.05</formula>
      <formula>0.05</formula>
    </cfRule>
  </conditionalFormatting>
  <conditionalFormatting sqref="AD739:AD748">
    <cfRule type="cellIs" dxfId="3983" priority="22" operator="between">
      <formula>-0.05</formula>
      <formula>0.05</formula>
    </cfRule>
  </conditionalFormatting>
  <conditionalFormatting sqref="AJ759:AJ768">
    <cfRule type="cellIs" dxfId="3982" priority="17" operator="between">
      <formula>-0.05</formula>
      <formula>0.05</formula>
    </cfRule>
  </conditionalFormatting>
  <conditionalFormatting sqref="AH759:AH768">
    <cfRule type="cellIs" dxfId="3981" priority="16" operator="between">
      <formula>-0.05</formula>
      <formula>0.05</formula>
    </cfRule>
  </conditionalFormatting>
  <conditionalFormatting sqref="AF759:AF768">
    <cfRule type="cellIs" dxfId="3980" priority="15" operator="between">
      <formula>-0.05</formula>
      <formula>0.05</formula>
    </cfRule>
  </conditionalFormatting>
  <conditionalFormatting sqref="AD759:AD768">
    <cfRule type="cellIs" dxfId="3979" priority="14" operator="between">
      <formula>-0.05</formula>
      <formula>0.05</formula>
    </cfRule>
  </conditionalFormatting>
  <pageMargins left="0.7" right="0.7" top="0.75" bottom="0.75" header="0.3" footer="0.3"/>
  <pageSetup paperSize="9" orientation="portrait" horizontalDpi="300" verticalDpi="300" r:id="rId1"/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7D690-8B49-4DB6-8B8F-33DD02514BC3}">
  <dimension ref="A1:AP705"/>
  <sheetViews>
    <sheetView topLeftCell="AB480" zoomScale="60" zoomScaleNormal="60" workbookViewId="0">
      <selection activeCell="H698" sqref="H698:H699"/>
    </sheetView>
  </sheetViews>
  <sheetFormatPr defaultRowHeight="15" x14ac:dyDescent="0.25"/>
  <cols>
    <col min="1" max="1" width="15.140625" bestFit="1" customWidth="1"/>
    <col min="2" max="2" width="11.5703125" bestFit="1" customWidth="1"/>
    <col min="3" max="3" width="21.28515625" bestFit="1" customWidth="1"/>
    <col min="4" max="4" width="15.85546875" customWidth="1"/>
    <col min="5" max="5" width="19" bestFit="1" customWidth="1"/>
    <col min="6" max="6" width="13.7109375" customWidth="1"/>
    <col min="7" max="7" width="13.42578125" customWidth="1"/>
    <col min="8" max="8" width="16.140625" customWidth="1"/>
    <col min="9" max="9" width="12" customWidth="1"/>
    <col min="10" max="10" width="20.7109375" customWidth="1"/>
    <col min="11" max="11" width="17.5703125" customWidth="1"/>
    <col min="12" max="12" width="19.85546875" bestFit="1" customWidth="1"/>
    <col min="13" max="13" width="23.85546875" customWidth="1"/>
    <col min="14" max="14" width="19" customWidth="1"/>
    <col min="15" max="15" width="15.42578125" bestFit="1" customWidth="1"/>
    <col min="16" max="16" width="14.42578125" customWidth="1"/>
    <col min="17" max="17" width="17.42578125" bestFit="1" customWidth="1"/>
    <col min="18" max="18" width="16.5703125" customWidth="1"/>
    <col min="19" max="19" width="18" customWidth="1"/>
    <col min="20" max="20" width="32.140625" customWidth="1"/>
    <col min="21" max="21" width="14.140625" customWidth="1"/>
    <col min="22" max="22" width="8.5703125" bestFit="1" customWidth="1"/>
    <col min="23" max="24" width="13.5703125" bestFit="1" customWidth="1"/>
    <col min="25" max="26" width="15.140625" bestFit="1" customWidth="1"/>
    <col min="27" max="28" width="11" bestFit="1" customWidth="1"/>
    <col min="30" max="30" width="12.710937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74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I1" s="23" t="s">
        <v>94</v>
      </c>
      <c r="AK1" s="23" t="s">
        <v>96</v>
      </c>
    </row>
    <row r="2" spans="1:38" x14ac:dyDescent="0.25">
      <c r="A2" s="1">
        <v>1</v>
      </c>
      <c r="B2" s="2" t="s">
        <v>21</v>
      </c>
      <c r="C2" s="2" t="s">
        <v>91</v>
      </c>
      <c r="D2" s="2" t="s">
        <v>23</v>
      </c>
      <c r="E2" s="2" t="s">
        <v>24</v>
      </c>
      <c r="F2" s="2" t="s">
        <v>25</v>
      </c>
      <c r="G2" s="1" t="b">
        <v>0</v>
      </c>
      <c r="H2" s="1" t="b">
        <v>0</v>
      </c>
      <c r="I2" s="1" t="b">
        <v>0</v>
      </c>
      <c r="J2" s="1" t="b">
        <v>0</v>
      </c>
      <c r="K2" s="1" t="b">
        <v>0</v>
      </c>
      <c r="L2" s="1">
        <v>500</v>
      </c>
      <c r="M2" s="1">
        <v>2</v>
      </c>
      <c r="N2" s="1">
        <v>0</v>
      </c>
      <c r="O2" s="1">
        <v>0.2</v>
      </c>
      <c r="P2" s="1">
        <v>0</v>
      </c>
      <c r="Q2" s="2">
        <v>150</v>
      </c>
      <c r="R2" s="2">
        <v>0</v>
      </c>
      <c r="S2" s="2">
        <v>1</v>
      </c>
      <c r="T2" s="2">
        <v>0</v>
      </c>
      <c r="U2" s="1" t="b">
        <v>0</v>
      </c>
      <c r="V2" s="1">
        <v>701</v>
      </c>
      <c r="W2" s="1">
        <v>1255.19</v>
      </c>
      <c r="X2" s="1">
        <v>1249.95</v>
      </c>
      <c r="Y2" s="1">
        <v>438.79</v>
      </c>
      <c r="Z2" s="1">
        <v>438.65</v>
      </c>
      <c r="AA2" s="1">
        <v>20</v>
      </c>
      <c r="AB2" s="1">
        <v>-20</v>
      </c>
      <c r="AD2" s="6">
        <f>Modell_vol30_d_Aspermont_table[[#This Row],[wage 1]]/AE2-1</f>
        <v>-2.0015011258442961E-3</v>
      </c>
      <c r="AE2">
        <f>AVERAGE(Y2:Y11)</f>
        <v>439.66999999999996</v>
      </c>
      <c r="AF2" s="6">
        <f>Modell_vol30_d_Aspermont_table[[#This Row],[wage 2]]/AG2-1</f>
        <v>-2.2064510258860137E-3</v>
      </c>
      <c r="AG2">
        <f>AVERAGE(Z2:Z11)</f>
        <v>439.62</v>
      </c>
      <c r="AI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436</v>
      </c>
      <c r="AJ2" s="6">
        <f t="array" ref="AJ2:AJ11">AI2:AI11/AE2-1</f>
        <v>-8.3471694680099517E-3</v>
      </c>
      <c r="AK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436</v>
      </c>
      <c r="AL2" s="6">
        <f t="array" ref="AL2:AL11">AK2:AK11/AG2-1</f>
        <v>-8.2343842409353663E-3</v>
      </c>
    </row>
    <row r="3" spans="1:38" x14ac:dyDescent="0.25">
      <c r="A3" s="1">
        <v>2</v>
      </c>
      <c r="B3" s="2" t="s">
        <v>21</v>
      </c>
      <c r="C3" s="2" t="s">
        <v>91</v>
      </c>
      <c r="D3" s="2" t="s">
        <v>23</v>
      </c>
      <c r="E3" s="2" t="s">
        <v>24</v>
      </c>
      <c r="F3" s="2" t="s">
        <v>25</v>
      </c>
      <c r="G3" s="1" t="b">
        <v>0</v>
      </c>
      <c r="H3" s="1" t="b">
        <v>0</v>
      </c>
      <c r="I3" s="1" t="b">
        <v>0</v>
      </c>
      <c r="J3" s="1" t="b">
        <v>0</v>
      </c>
      <c r="K3" s="1" t="b">
        <v>0</v>
      </c>
      <c r="L3" s="1">
        <v>500</v>
      </c>
      <c r="M3" s="1">
        <v>2</v>
      </c>
      <c r="N3" s="1">
        <v>0</v>
      </c>
      <c r="O3" s="1">
        <v>0.2</v>
      </c>
      <c r="P3" s="1">
        <v>0</v>
      </c>
      <c r="Q3" s="2">
        <v>150</v>
      </c>
      <c r="R3" s="2">
        <v>0</v>
      </c>
      <c r="S3" s="2">
        <v>1</v>
      </c>
      <c r="T3" s="2">
        <v>0</v>
      </c>
      <c r="U3" s="1" t="b">
        <v>0</v>
      </c>
      <c r="V3" s="1">
        <v>701</v>
      </c>
      <c r="W3" s="1">
        <v>1217.1500000000001</v>
      </c>
      <c r="X3" s="1">
        <v>1205.51</v>
      </c>
      <c r="Y3" s="1">
        <v>441.07</v>
      </c>
      <c r="Z3" s="1">
        <v>440.43</v>
      </c>
      <c r="AA3" s="1">
        <v>20</v>
      </c>
      <c r="AB3" s="1">
        <v>-20</v>
      </c>
      <c r="AD3" s="6">
        <f>Modell_vol30_d_Aspermont_table[[#This Row],[wage 1]]/AE2-1</f>
        <v>3.184206336570794E-3</v>
      </c>
      <c r="AF3" s="6">
        <f>Modell_vol30_d_Aspermont_table[[#This Row],[wage 2]]/AG2-1</f>
        <v>1.8425003412037011E-3</v>
      </c>
      <c r="AI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436</v>
      </c>
      <c r="AJ3" s="6">
        <v>-8.3471694680099517E-3</v>
      </c>
      <c r="AK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436</v>
      </c>
      <c r="AL3" s="6">
        <v>-8.2343842409353663E-3</v>
      </c>
    </row>
    <row r="4" spans="1:38" x14ac:dyDescent="0.25">
      <c r="A4" s="1">
        <v>3</v>
      </c>
      <c r="B4" s="2" t="s">
        <v>21</v>
      </c>
      <c r="C4" s="2" t="s">
        <v>91</v>
      </c>
      <c r="D4" s="2" t="s">
        <v>23</v>
      </c>
      <c r="E4" s="2" t="s">
        <v>24</v>
      </c>
      <c r="F4" s="2" t="s">
        <v>25</v>
      </c>
      <c r="G4" s="1" t="b">
        <v>0</v>
      </c>
      <c r="H4" s="1" t="b">
        <v>0</v>
      </c>
      <c r="I4" s="1" t="b">
        <v>0</v>
      </c>
      <c r="J4" s="1" t="b">
        <v>0</v>
      </c>
      <c r="K4" s="1" t="b">
        <v>0</v>
      </c>
      <c r="L4" s="1">
        <v>500</v>
      </c>
      <c r="M4" s="1">
        <v>2</v>
      </c>
      <c r="N4" s="1">
        <v>0</v>
      </c>
      <c r="O4" s="1">
        <v>0.2</v>
      </c>
      <c r="P4" s="1">
        <v>0</v>
      </c>
      <c r="Q4" s="2">
        <v>150</v>
      </c>
      <c r="R4" s="2">
        <v>0</v>
      </c>
      <c r="S4" s="2">
        <v>1</v>
      </c>
      <c r="T4" s="2">
        <v>0</v>
      </c>
      <c r="U4" s="1" t="b">
        <v>0</v>
      </c>
      <c r="V4" s="1">
        <v>701</v>
      </c>
      <c r="W4" s="1">
        <v>1242.5999999999999</v>
      </c>
      <c r="X4" s="1">
        <v>1253.48</v>
      </c>
      <c r="Y4" s="1">
        <v>438.52</v>
      </c>
      <c r="Z4" s="1">
        <v>439.43</v>
      </c>
      <c r="AA4" s="1">
        <v>20</v>
      </c>
      <c r="AB4" s="1">
        <v>-20</v>
      </c>
      <c r="AD4" s="6">
        <f>Modell_vol30_d_Aspermont_table[[#This Row],[wage 1]]/AE2-1</f>
        <v>-2.6155980621829222E-3</v>
      </c>
      <c r="AF4" s="6">
        <f>Modell_vol30_d_Aspermont_table[[#This Row],[wage 2]]/AG2-1</f>
        <v>-4.3219143806016991E-4</v>
      </c>
      <c r="AI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436</v>
      </c>
      <c r="AJ4" s="6">
        <v>-8.3471694680099517E-3</v>
      </c>
      <c r="AK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436</v>
      </c>
      <c r="AL4" s="6">
        <v>-8.2343842409353663E-3</v>
      </c>
    </row>
    <row r="5" spans="1:38" x14ac:dyDescent="0.25">
      <c r="A5" s="1">
        <v>4</v>
      </c>
      <c r="B5" s="2" t="s">
        <v>21</v>
      </c>
      <c r="C5" s="2" t="s">
        <v>91</v>
      </c>
      <c r="D5" s="2" t="s">
        <v>23</v>
      </c>
      <c r="E5" s="2" t="s">
        <v>24</v>
      </c>
      <c r="F5" s="2" t="s">
        <v>25</v>
      </c>
      <c r="G5" s="1" t="b">
        <v>0</v>
      </c>
      <c r="H5" s="1" t="b">
        <v>0</v>
      </c>
      <c r="I5" s="1" t="b">
        <v>0</v>
      </c>
      <c r="J5" s="1" t="b">
        <v>0</v>
      </c>
      <c r="K5" s="1" t="b">
        <v>0</v>
      </c>
      <c r="L5" s="1">
        <v>500</v>
      </c>
      <c r="M5" s="1">
        <v>2</v>
      </c>
      <c r="N5" s="1">
        <v>0</v>
      </c>
      <c r="O5" s="1">
        <v>0.2</v>
      </c>
      <c r="P5" s="1">
        <v>0</v>
      </c>
      <c r="Q5" s="2">
        <v>150</v>
      </c>
      <c r="R5" s="2">
        <v>0</v>
      </c>
      <c r="S5" s="2">
        <v>1</v>
      </c>
      <c r="T5" s="2">
        <v>0</v>
      </c>
      <c r="U5" s="1" t="b">
        <v>0</v>
      </c>
      <c r="V5" s="1">
        <v>701</v>
      </c>
      <c r="W5" s="1">
        <v>1206.26</v>
      </c>
      <c r="X5" s="1">
        <v>1205.26</v>
      </c>
      <c r="Y5" s="1">
        <v>440.97</v>
      </c>
      <c r="Z5" s="1">
        <v>441.09</v>
      </c>
      <c r="AA5" s="1">
        <v>20</v>
      </c>
      <c r="AB5" s="1">
        <v>-20</v>
      </c>
      <c r="AD5" s="6">
        <f>Modell_vol30_d_Aspermont_table[[#This Row],[wage 1]]/AE2-1</f>
        <v>2.9567630268156897E-3</v>
      </c>
      <c r="AF5" s="6">
        <f>Modell_vol30_d_Aspermont_table[[#This Row],[wage 2]]/AG2-1</f>
        <v>3.3437969155178937E-3</v>
      </c>
      <c r="AI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436</v>
      </c>
      <c r="AJ5" s="6">
        <v>-8.3471694680099517E-3</v>
      </c>
      <c r="AK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436</v>
      </c>
      <c r="AL5" s="6">
        <v>-8.2343842409353663E-3</v>
      </c>
    </row>
    <row r="6" spans="1:38" x14ac:dyDescent="0.25">
      <c r="A6" s="1">
        <v>5</v>
      </c>
      <c r="B6" s="2" t="s">
        <v>21</v>
      </c>
      <c r="C6" s="2" t="s">
        <v>91</v>
      </c>
      <c r="D6" s="2" t="s">
        <v>23</v>
      </c>
      <c r="E6" s="2" t="s">
        <v>24</v>
      </c>
      <c r="F6" s="2" t="s">
        <v>25</v>
      </c>
      <c r="G6" s="1" t="b">
        <v>0</v>
      </c>
      <c r="H6" s="1" t="b">
        <v>0</v>
      </c>
      <c r="I6" s="1" t="b">
        <v>0</v>
      </c>
      <c r="J6" s="1" t="b">
        <v>0</v>
      </c>
      <c r="K6" s="1" t="b">
        <v>0</v>
      </c>
      <c r="L6" s="1">
        <v>500</v>
      </c>
      <c r="M6" s="1">
        <v>2</v>
      </c>
      <c r="N6" s="1">
        <v>0</v>
      </c>
      <c r="O6" s="1">
        <v>0.2</v>
      </c>
      <c r="P6" s="1">
        <v>0</v>
      </c>
      <c r="Q6" s="2">
        <v>150</v>
      </c>
      <c r="R6" s="2">
        <v>0</v>
      </c>
      <c r="S6" s="2">
        <v>1</v>
      </c>
      <c r="T6" s="2">
        <v>0</v>
      </c>
      <c r="U6" s="1" t="b">
        <v>0</v>
      </c>
      <c r="V6" s="1">
        <v>701</v>
      </c>
      <c r="W6" s="1">
        <v>1229.26</v>
      </c>
      <c r="X6" s="1">
        <v>1241</v>
      </c>
      <c r="Y6" s="1">
        <v>439.24</v>
      </c>
      <c r="Z6" s="1">
        <v>439.96</v>
      </c>
      <c r="AA6" s="1">
        <v>20</v>
      </c>
      <c r="AB6" s="1">
        <v>-20</v>
      </c>
      <c r="AD6" s="6">
        <f>Modell_vol30_d_Aspermont_table[[#This Row],[wage 1]]/AE2-1</f>
        <v>-9.7800623194654879E-4</v>
      </c>
      <c r="AF6" s="6">
        <f>Modell_vol30_d_Aspermont_table[[#This Row],[wage 2]]/AG2-1</f>
        <v>7.7339520494956737E-4</v>
      </c>
      <c r="AI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436</v>
      </c>
      <c r="AJ6" s="6">
        <v>-8.3471694680099517E-3</v>
      </c>
      <c r="AK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436</v>
      </c>
      <c r="AL6" s="6">
        <v>-8.2343842409353663E-3</v>
      </c>
    </row>
    <row r="7" spans="1:38" x14ac:dyDescent="0.25">
      <c r="A7" s="1">
        <v>6</v>
      </c>
      <c r="B7" s="2" t="s">
        <v>21</v>
      </c>
      <c r="C7" s="2" t="s">
        <v>91</v>
      </c>
      <c r="D7" s="2" t="s">
        <v>23</v>
      </c>
      <c r="E7" s="2" t="s">
        <v>24</v>
      </c>
      <c r="F7" s="2" t="s">
        <v>25</v>
      </c>
      <c r="G7" s="1" t="b">
        <v>0</v>
      </c>
      <c r="H7" s="1" t="b">
        <v>0</v>
      </c>
      <c r="I7" s="1" t="b">
        <v>0</v>
      </c>
      <c r="J7" s="1" t="b">
        <v>0</v>
      </c>
      <c r="K7" s="1" t="b">
        <v>0</v>
      </c>
      <c r="L7" s="1">
        <v>500</v>
      </c>
      <c r="M7" s="1">
        <v>2</v>
      </c>
      <c r="N7" s="1">
        <v>0</v>
      </c>
      <c r="O7" s="1">
        <v>0.2</v>
      </c>
      <c r="P7" s="1">
        <v>0</v>
      </c>
      <c r="Q7" s="2">
        <v>150</v>
      </c>
      <c r="R7" s="2">
        <v>0</v>
      </c>
      <c r="S7" s="2">
        <v>1</v>
      </c>
      <c r="T7" s="2">
        <v>0</v>
      </c>
      <c r="U7" s="1" t="b">
        <v>0</v>
      </c>
      <c r="V7" s="1">
        <v>701</v>
      </c>
      <c r="W7" s="1">
        <v>1230.4000000000001</v>
      </c>
      <c r="X7" s="1">
        <v>1231.18</v>
      </c>
      <c r="Y7" s="1">
        <v>439.72</v>
      </c>
      <c r="Z7" s="1">
        <v>439.89</v>
      </c>
      <c r="AA7" s="1">
        <v>20</v>
      </c>
      <c r="AB7" s="1">
        <v>-20</v>
      </c>
      <c r="AD7" s="6">
        <f>Modell_vol30_d_Aspermont_table[[#This Row],[wage 1]]/AE2-1</f>
        <v>1.1372165487766317E-4</v>
      </c>
      <c r="AF7" s="6">
        <f>Modell_vol30_d_Aspermont_table[[#This Row],[wage 2]]/AG2-1</f>
        <v>6.1416678040115968E-4</v>
      </c>
      <c r="AI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436</v>
      </c>
      <c r="AJ7" s="6">
        <v>-8.3471694680099517E-3</v>
      </c>
      <c r="AK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436</v>
      </c>
      <c r="AL7" s="6">
        <v>-8.2343842409353663E-3</v>
      </c>
    </row>
    <row r="8" spans="1:38" x14ac:dyDescent="0.25">
      <c r="A8" s="1">
        <v>7</v>
      </c>
      <c r="B8" s="2" t="s">
        <v>21</v>
      </c>
      <c r="C8" s="2" t="s">
        <v>91</v>
      </c>
      <c r="D8" s="2" t="s">
        <v>23</v>
      </c>
      <c r="E8" s="2" t="s">
        <v>24</v>
      </c>
      <c r="F8" s="2" t="s">
        <v>25</v>
      </c>
      <c r="G8" s="1" t="b">
        <v>0</v>
      </c>
      <c r="H8" s="1" t="b">
        <v>0</v>
      </c>
      <c r="I8" s="1" t="b">
        <v>0</v>
      </c>
      <c r="J8" s="1" t="b">
        <v>0</v>
      </c>
      <c r="K8" s="1" t="b">
        <v>0</v>
      </c>
      <c r="L8" s="1">
        <v>500</v>
      </c>
      <c r="M8" s="1">
        <v>2</v>
      </c>
      <c r="N8" s="1">
        <v>0</v>
      </c>
      <c r="O8" s="1">
        <v>0.2</v>
      </c>
      <c r="P8" s="1">
        <v>0</v>
      </c>
      <c r="Q8" s="2">
        <v>150</v>
      </c>
      <c r="R8" s="2">
        <v>0</v>
      </c>
      <c r="S8" s="2">
        <v>1</v>
      </c>
      <c r="T8" s="2">
        <v>0</v>
      </c>
      <c r="U8" s="1" t="b">
        <v>0</v>
      </c>
      <c r="V8" s="1">
        <v>701</v>
      </c>
      <c r="W8" s="1">
        <v>1221.6199999999999</v>
      </c>
      <c r="X8" s="1">
        <v>1214.68</v>
      </c>
      <c r="Y8" s="1">
        <v>440.74</v>
      </c>
      <c r="Z8" s="1">
        <v>440.13</v>
      </c>
      <c r="AA8" s="1">
        <v>20</v>
      </c>
      <c r="AB8" s="1">
        <v>-20</v>
      </c>
      <c r="AD8" s="6">
        <f>Modell_vol30_d_Aspermont_table[[#This Row],[wage 1]]/AE2-1</f>
        <v>2.4336434143790164E-3</v>
      </c>
      <c r="AF8" s="6">
        <f>Modell_vol30_d_Aspermont_table[[#This Row],[wage 2]]/AG2-1</f>
        <v>1.1600928074246841E-3</v>
      </c>
      <c r="AI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436</v>
      </c>
      <c r="AJ8" s="6">
        <v>-8.3471694680099517E-3</v>
      </c>
      <c r="AK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436</v>
      </c>
      <c r="AL8" s="6">
        <v>-8.2343842409353663E-3</v>
      </c>
    </row>
    <row r="9" spans="1:38" x14ac:dyDescent="0.25">
      <c r="A9" s="1">
        <v>8</v>
      </c>
      <c r="B9" s="2" t="s">
        <v>21</v>
      </c>
      <c r="C9" s="2" t="s">
        <v>91</v>
      </c>
      <c r="D9" s="2" t="s">
        <v>23</v>
      </c>
      <c r="E9" s="2" t="s">
        <v>24</v>
      </c>
      <c r="F9" s="2" t="s">
        <v>25</v>
      </c>
      <c r="G9" s="1" t="b">
        <v>0</v>
      </c>
      <c r="H9" s="1" t="b">
        <v>0</v>
      </c>
      <c r="I9" s="1" t="b">
        <v>0</v>
      </c>
      <c r="J9" s="1" t="b">
        <v>0</v>
      </c>
      <c r="K9" s="1" t="b">
        <v>0</v>
      </c>
      <c r="L9" s="1">
        <v>500</v>
      </c>
      <c r="M9" s="1">
        <v>2</v>
      </c>
      <c r="N9" s="1">
        <v>0</v>
      </c>
      <c r="O9" s="1">
        <v>0.2</v>
      </c>
      <c r="P9" s="1">
        <v>0</v>
      </c>
      <c r="Q9" s="2">
        <v>150</v>
      </c>
      <c r="R9" s="2">
        <v>0</v>
      </c>
      <c r="S9" s="2">
        <v>1</v>
      </c>
      <c r="T9" s="2">
        <v>0</v>
      </c>
      <c r="U9" s="1" t="b">
        <v>0</v>
      </c>
      <c r="V9" s="1">
        <v>701</v>
      </c>
      <c r="W9" s="1">
        <v>1215.8599999999999</v>
      </c>
      <c r="X9" s="1">
        <v>1219.3900000000001</v>
      </c>
      <c r="Y9" s="1">
        <v>440.33</v>
      </c>
      <c r="Z9" s="1">
        <v>440.52</v>
      </c>
      <c r="AA9" s="1">
        <v>20</v>
      </c>
      <c r="AB9" s="1">
        <v>-20</v>
      </c>
      <c r="AD9" s="6">
        <f>Modell_vol30_d_Aspermont_table[[#This Row],[wage 1]]/AE2-1</f>
        <v>1.5011258443833331E-3</v>
      </c>
      <c r="AF9" s="6">
        <f>Modell_vol30_d_Aspermont_table[[#This Row],[wage 2]]/AG2-1</f>
        <v>2.047222601337495E-3</v>
      </c>
      <c r="AI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436</v>
      </c>
      <c r="AJ9" s="6">
        <v>-8.3471694680099517E-3</v>
      </c>
      <c r="AK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436</v>
      </c>
      <c r="AL9" s="6">
        <v>-8.2343842409353663E-3</v>
      </c>
    </row>
    <row r="10" spans="1:38" x14ac:dyDescent="0.25">
      <c r="A10" s="1">
        <v>9</v>
      </c>
      <c r="B10" s="2" t="s">
        <v>21</v>
      </c>
      <c r="C10" s="2" t="s">
        <v>91</v>
      </c>
      <c r="D10" s="2" t="s">
        <v>23</v>
      </c>
      <c r="E10" s="2" t="s">
        <v>24</v>
      </c>
      <c r="F10" s="2" t="s">
        <v>25</v>
      </c>
      <c r="G10" s="1" t="b">
        <v>0</v>
      </c>
      <c r="H10" s="1" t="b">
        <v>0</v>
      </c>
      <c r="I10" s="1" t="b">
        <v>0</v>
      </c>
      <c r="J10" s="1" t="b">
        <v>0</v>
      </c>
      <c r="K10" s="1" t="b">
        <v>0</v>
      </c>
      <c r="L10" s="1">
        <v>500</v>
      </c>
      <c r="M10" s="1">
        <v>2</v>
      </c>
      <c r="N10" s="1">
        <v>0</v>
      </c>
      <c r="O10" s="1">
        <v>0.2</v>
      </c>
      <c r="P10" s="1">
        <v>0</v>
      </c>
      <c r="Q10" s="2">
        <v>150</v>
      </c>
      <c r="R10" s="2">
        <v>0</v>
      </c>
      <c r="S10" s="2">
        <v>1</v>
      </c>
      <c r="T10" s="2">
        <v>0</v>
      </c>
      <c r="U10" s="1" t="b">
        <v>0</v>
      </c>
      <c r="V10" s="1">
        <v>703</v>
      </c>
      <c r="W10" s="1">
        <v>1261.46</v>
      </c>
      <c r="X10" s="1">
        <v>1243.8399999999999</v>
      </c>
      <c r="Y10" s="1">
        <v>439.12</v>
      </c>
      <c r="Z10" s="1">
        <v>438.37</v>
      </c>
      <c r="AA10" s="1">
        <v>20</v>
      </c>
      <c r="AB10" s="1">
        <v>-20</v>
      </c>
      <c r="AD10" s="6">
        <f>Modell_vol30_d_Aspermont_table[[#This Row],[wage 1]]/AE2-1</f>
        <v>-1.2509382036526295E-3</v>
      </c>
      <c r="AF10" s="6">
        <f>Modell_vol30_d_Aspermont_table[[#This Row],[wage 2]]/AG2-1</f>
        <v>-2.8433647240798665E-3</v>
      </c>
      <c r="AI1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436</v>
      </c>
      <c r="AJ10" s="6">
        <v>-8.3471694680099517E-3</v>
      </c>
      <c r="AK1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436</v>
      </c>
      <c r="AL10" s="6">
        <v>-8.2343842409353663E-3</v>
      </c>
    </row>
    <row r="11" spans="1:38" x14ac:dyDescent="0.25">
      <c r="A11" s="1">
        <v>10</v>
      </c>
      <c r="B11" s="2" t="s">
        <v>21</v>
      </c>
      <c r="C11" s="2" t="s">
        <v>91</v>
      </c>
      <c r="D11" s="2" t="s">
        <v>23</v>
      </c>
      <c r="E11" s="2" t="s">
        <v>24</v>
      </c>
      <c r="F11" s="2" t="s">
        <v>25</v>
      </c>
      <c r="G11" s="1" t="b">
        <v>0</v>
      </c>
      <c r="H11" s="1" t="b">
        <v>0</v>
      </c>
      <c r="I11" s="1" t="b">
        <v>0</v>
      </c>
      <c r="J11" s="1" t="b">
        <v>0</v>
      </c>
      <c r="K11" s="1" t="b">
        <v>0</v>
      </c>
      <c r="L11" s="1">
        <v>500</v>
      </c>
      <c r="M11" s="1">
        <v>2</v>
      </c>
      <c r="N11" s="1">
        <v>0</v>
      </c>
      <c r="O11" s="1">
        <v>0.2</v>
      </c>
      <c r="P11" s="1">
        <v>0</v>
      </c>
      <c r="Q11" s="2">
        <v>150</v>
      </c>
      <c r="R11" s="2">
        <v>0</v>
      </c>
      <c r="S11" s="2">
        <v>1</v>
      </c>
      <c r="T11" s="2">
        <v>0</v>
      </c>
      <c r="U11" s="1" t="b">
        <v>0</v>
      </c>
      <c r="V11" s="1">
        <v>701</v>
      </c>
      <c r="W11" s="1">
        <v>1273.46</v>
      </c>
      <c r="X11" s="1">
        <v>1264.68</v>
      </c>
      <c r="Y11" s="1">
        <v>438.2</v>
      </c>
      <c r="Z11" s="1">
        <v>437.73</v>
      </c>
      <c r="AA11" s="1">
        <v>20</v>
      </c>
      <c r="AB11" s="1">
        <v>-20</v>
      </c>
      <c r="AD11" s="6">
        <f>Modell_vol30_d_Aspermont_table[[#This Row],[wage 1]]/AE2-1</f>
        <v>-3.3434166533991005E-3</v>
      </c>
      <c r="AF11" s="6">
        <f>Modell_vol30_d_Aspermont_table[[#This Row],[wage 2]]/AG2-1</f>
        <v>-4.2991674628087839E-3</v>
      </c>
      <c r="AI1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436</v>
      </c>
      <c r="AJ11" s="6">
        <v>-8.3471694680099517E-3</v>
      </c>
      <c r="AK1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436</v>
      </c>
      <c r="AL11" s="6">
        <v>-8.2343842409353663E-3</v>
      </c>
    </row>
    <row r="12" spans="1:38" x14ac:dyDescent="0.25">
      <c r="A12" s="3">
        <v>11</v>
      </c>
      <c r="B12" s="4" t="s">
        <v>21</v>
      </c>
      <c r="C12" s="4" t="s">
        <v>91</v>
      </c>
      <c r="D12" s="4" t="s">
        <v>23</v>
      </c>
      <c r="E12" s="4" t="s">
        <v>24</v>
      </c>
      <c r="F12" s="4" t="s">
        <v>25</v>
      </c>
      <c r="G12" s="3" t="b">
        <v>0</v>
      </c>
      <c r="H12" s="3" t="b">
        <v>0</v>
      </c>
      <c r="I12" s="3" t="b">
        <v>0</v>
      </c>
      <c r="J12" s="3" t="b">
        <v>0</v>
      </c>
      <c r="K12" s="3" t="b">
        <v>0</v>
      </c>
      <c r="L12" s="3">
        <v>500</v>
      </c>
      <c r="M12" s="3">
        <v>2</v>
      </c>
      <c r="N12" s="3">
        <v>0</v>
      </c>
      <c r="O12" s="3">
        <v>0.2</v>
      </c>
      <c r="P12" s="3">
        <v>0</v>
      </c>
      <c r="Q12" s="4">
        <v>500</v>
      </c>
      <c r="R12" s="4">
        <v>0</v>
      </c>
      <c r="S12" s="4">
        <v>1</v>
      </c>
      <c r="T12" s="4">
        <v>0</v>
      </c>
      <c r="U12" s="3" t="b">
        <v>0</v>
      </c>
      <c r="V12" s="3">
        <v>701</v>
      </c>
      <c r="W12" s="3">
        <v>1267.77</v>
      </c>
      <c r="X12" s="3">
        <v>1268.6400000000001</v>
      </c>
      <c r="Y12" s="3">
        <v>437.94</v>
      </c>
      <c r="Z12" s="3">
        <v>438.02</v>
      </c>
      <c r="AA12" s="3">
        <v>20</v>
      </c>
      <c r="AB12" s="3">
        <v>-20</v>
      </c>
      <c r="AD12" s="6">
        <f>Modell_vol30_d_Aspermont_table[[#This Row],[wage 1]]/AE12-1</f>
        <v>-2.9755467880259179E-3</v>
      </c>
      <c r="AE12">
        <f>AVERAGE(Y12:Y21)</f>
        <v>439.24700000000001</v>
      </c>
      <c r="AF12" s="6">
        <f>Modell_vol30_d_Aspermont_table[[#This Row],[wage 2]]/AG12-1</f>
        <v>-2.5209108071243547E-3</v>
      </c>
      <c r="AG12">
        <f>AVERAGE(Z12:Z21)</f>
        <v>439.12700000000007</v>
      </c>
      <c r="AI1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436</v>
      </c>
      <c r="AJ12" s="6">
        <f t="array" ref="AJ12:AJ21">AI12:AI21/AE12-1</f>
        <v>-7.3921961902984057E-3</v>
      </c>
      <c r="AK1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436</v>
      </c>
      <c r="AL12" s="6">
        <f t="array" ref="AL12:AL21">AK12:AK21/AG12-1</f>
        <v>-7.1209467876037769E-3</v>
      </c>
    </row>
    <row r="13" spans="1:38" x14ac:dyDescent="0.25">
      <c r="A13" s="3">
        <v>12</v>
      </c>
      <c r="B13" s="4" t="s">
        <v>21</v>
      </c>
      <c r="C13" s="4" t="s">
        <v>91</v>
      </c>
      <c r="D13" s="4" t="s">
        <v>23</v>
      </c>
      <c r="E13" s="4" t="s">
        <v>24</v>
      </c>
      <c r="F13" s="4" t="s">
        <v>25</v>
      </c>
      <c r="G13" s="3" t="b">
        <v>0</v>
      </c>
      <c r="H13" s="3" t="b">
        <v>0</v>
      </c>
      <c r="I13" s="3" t="b">
        <v>0</v>
      </c>
      <c r="J13" s="3" t="b">
        <v>0</v>
      </c>
      <c r="K13" s="3" t="b">
        <v>0</v>
      </c>
      <c r="L13" s="3">
        <v>500</v>
      </c>
      <c r="M13" s="3">
        <v>2</v>
      </c>
      <c r="N13" s="3">
        <v>0</v>
      </c>
      <c r="O13" s="3">
        <v>0.2</v>
      </c>
      <c r="P13" s="3">
        <v>0</v>
      </c>
      <c r="Q13" s="4">
        <v>500</v>
      </c>
      <c r="R13" s="4">
        <v>0</v>
      </c>
      <c r="S13" s="4">
        <v>1</v>
      </c>
      <c r="T13" s="4">
        <v>0</v>
      </c>
      <c r="U13" s="3" t="b">
        <v>0</v>
      </c>
      <c r="V13" s="3">
        <v>701</v>
      </c>
      <c r="W13" s="3">
        <v>1264.56</v>
      </c>
      <c r="X13" s="3">
        <v>1267.98</v>
      </c>
      <c r="Y13" s="3">
        <v>438</v>
      </c>
      <c r="Z13" s="3">
        <v>438.19</v>
      </c>
      <c r="AA13" s="3">
        <v>20</v>
      </c>
      <c r="AB13" s="3">
        <v>-20</v>
      </c>
      <c r="AD13" s="6">
        <f>Modell_vol30_d_Aspermont_table[[#This Row],[wage 1]]/AE12-1</f>
        <v>-2.8389493838318902E-3</v>
      </c>
      <c r="AF13" s="6">
        <f>Modell_vol30_d_Aspermont_table[[#This Row],[wage 2]]/AG12-1</f>
        <v>-2.1337790661928313E-3</v>
      </c>
      <c r="AI1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436</v>
      </c>
      <c r="AJ13" s="6">
        <v>-7.3921961902984057E-3</v>
      </c>
      <c r="AK1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436</v>
      </c>
      <c r="AL13" s="6">
        <v>-7.1209467876037769E-3</v>
      </c>
    </row>
    <row r="14" spans="1:38" x14ac:dyDescent="0.25">
      <c r="A14" s="3">
        <v>13</v>
      </c>
      <c r="B14" s="4" t="s">
        <v>21</v>
      </c>
      <c r="C14" s="4" t="s">
        <v>91</v>
      </c>
      <c r="D14" s="4" t="s">
        <v>23</v>
      </c>
      <c r="E14" s="4" t="s">
        <v>24</v>
      </c>
      <c r="F14" s="4" t="s">
        <v>25</v>
      </c>
      <c r="G14" s="3" t="b">
        <v>0</v>
      </c>
      <c r="H14" s="3" t="b">
        <v>0</v>
      </c>
      <c r="I14" s="3" t="b">
        <v>0</v>
      </c>
      <c r="J14" s="3" t="b">
        <v>0</v>
      </c>
      <c r="K14" s="3" t="b">
        <v>0</v>
      </c>
      <c r="L14" s="3">
        <v>500</v>
      </c>
      <c r="M14" s="3">
        <v>2</v>
      </c>
      <c r="N14" s="3">
        <v>0</v>
      </c>
      <c r="O14" s="3">
        <v>0.2</v>
      </c>
      <c r="P14" s="3">
        <v>0</v>
      </c>
      <c r="Q14" s="4">
        <v>500</v>
      </c>
      <c r="R14" s="4">
        <v>0</v>
      </c>
      <c r="S14" s="4">
        <v>1</v>
      </c>
      <c r="T14" s="4">
        <v>0</v>
      </c>
      <c r="U14" s="3" t="b">
        <v>0</v>
      </c>
      <c r="V14" s="3">
        <v>764</v>
      </c>
      <c r="W14" s="3">
        <v>1220.05</v>
      </c>
      <c r="X14" s="3">
        <v>1220.79</v>
      </c>
      <c r="Y14" s="3">
        <v>440.36</v>
      </c>
      <c r="Z14" s="3">
        <v>440.27</v>
      </c>
      <c r="AA14" s="3">
        <v>20</v>
      </c>
      <c r="AB14" s="3">
        <v>-20</v>
      </c>
      <c r="AD14" s="6">
        <f>Modell_vol30_d_Aspermont_table[[#This Row],[wage 1]]/AE12-1</f>
        <v>2.5338818477986802E-3</v>
      </c>
      <c r="AF14" s="6">
        <f>Modell_vol30_d_Aspermont_table[[#This Row],[wage 2]]/AG12-1</f>
        <v>2.6028916463800567E-3</v>
      </c>
      <c r="AI1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436</v>
      </c>
      <c r="AJ14" s="6">
        <v>-7.3921961902984057E-3</v>
      </c>
      <c r="AK1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436</v>
      </c>
      <c r="AL14" s="6">
        <v>-7.1209467876037769E-3</v>
      </c>
    </row>
    <row r="15" spans="1:38" x14ac:dyDescent="0.25">
      <c r="A15" s="3">
        <v>14</v>
      </c>
      <c r="B15" s="4" t="s">
        <v>21</v>
      </c>
      <c r="C15" s="4" t="s">
        <v>91</v>
      </c>
      <c r="D15" s="4" t="s">
        <v>23</v>
      </c>
      <c r="E15" s="4" t="s">
        <v>24</v>
      </c>
      <c r="F15" s="4" t="s">
        <v>25</v>
      </c>
      <c r="G15" s="3" t="b">
        <v>0</v>
      </c>
      <c r="H15" s="3" t="b">
        <v>0</v>
      </c>
      <c r="I15" s="3" t="b">
        <v>0</v>
      </c>
      <c r="J15" s="3" t="b">
        <v>0</v>
      </c>
      <c r="K15" s="3" t="b">
        <v>0</v>
      </c>
      <c r="L15" s="3">
        <v>500</v>
      </c>
      <c r="M15" s="3">
        <v>2</v>
      </c>
      <c r="N15" s="3">
        <v>0</v>
      </c>
      <c r="O15" s="3">
        <v>0.2</v>
      </c>
      <c r="P15" s="3">
        <v>0</v>
      </c>
      <c r="Q15" s="4">
        <v>500</v>
      </c>
      <c r="R15" s="4">
        <v>0</v>
      </c>
      <c r="S15" s="4">
        <v>1</v>
      </c>
      <c r="T15" s="4">
        <v>0</v>
      </c>
      <c r="U15" s="3" t="b">
        <v>0</v>
      </c>
      <c r="V15" s="3">
        <v>701</v>
      </c>
      <c r="W15" s="3">
        <v>1234.93</v>
      </c>
      <c r="X15" s="3">
        <v>1232.43</v>
      </c>
      <c r="Y15" s="3">
        <v>439.67</v>
      </c>
      <c r="Z15" s="3">
        <v>439.67</v>
      </c>
      <c r="AA15" s="3">
        <v>20</v>
      </c>
      <c r="AB15" s="3">
        <v>-20</v>
      </c>
      <c r="AD15" s="6">
        <f>Modell_vol30_d_Aspermont_table[[#This Row],[wage 1]]/AE12-1</f>
        <v>9.6301169956758415E-4</v>
      </c>
      <c r="AF15" s="6">
        <f>Modell_vol30_d_Aspermont_table[[#This Row],[wage 2]]/AG12-1</f>
        <v>1.236544325445621E-3</v>
      </c>
      <c r="AI1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436</v>
      </c>
      <c r="AJ15" s="6">
        <v>-7.3921961902984057E-3</v>
      </c>
      <c r="AK1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436</v>
      </c>
      <c r="AL15" s="6">
        <v>-7.1209467876037769E-3</v>
      </c>
    </row>
    <row r="16" spans="1:38" x14ac:dyDescent="0.25">
      <c r="A16" s="3">
        <v>15</v>
      </c>
      <c r="B16" s="4" t="s">
        <v>21</v>
      </c>
      <c r="C16" s="4" t="s">
        <v>91</v>
      </c>
      <c r="D16" s="4" t="s">
        <v>23</v>
      </c>
      <c r="E16" s="4" t="s">
        <v>24</v>
      </c>
      <c r="F16" s="4" t="s">
        <v>25</v>
      </c>
      <c r="G16" s="3" t="b">
        <v>0</v>
      </c>
      <c r="H16" s="3" t="b">
        <v>0</v>
      </c>
      <c r="I16" s="3" t="b">
        <v>0</v>
      </c>
      <c r="J16" s="3" t="b">
        <v>0</v>
      </c>
      <c r="K16" s="3" t="b">
        <v>0</v>
      </c>
      <c r="L16" s="3">
        <v>500</v>
      </c>
      <c r="M16" s="3">
        <v>2</v>
      </c>
      <c r="N16" s="3">
        <v>0</v>
      </c>
      <c r="O16" s="3">
        <v>0.2</v>
      </c>
      <c r="P16" s="3">
        <v>0</v>
      </c>
      <c r="Q16" s="4">
        <v>500</v>
      </c>
      <c r="R16" s="4">
        <v>0</v>
      </c>
      <c r="S16" s="4">
        <v>1</v>
      </c>
      <c r="T16" s="4">
        <v>0</v>
      </c>
      <c r="U16" s="3" t="b">
        <v>0</v>
      </c>
      <c r="V16" s="3">
        <v>701</v>
      </c>
      <c r="W16" s="3">
        <v>1250.8599999999999</v>
      </c>
      <c r="X16" s="3">
        <v>1241.45</v>
      </c>
      <c r="Y16" s="3">
        <v>439.38</v>
      </c>
      <c r="Z16" s="3">
        <v>438.73</v>
      </c>
      <c r="AA16" s="3">
        <v>20</v>
      </c>
      <c r="AB16" s="3">
        <v>-20</v>
      </c>
      <c r="AD16" s="6">
        <f>Modell_vol30_d_Aspermont_table[[#This Row],[wage 1]]/AE12-1</f>
        <v>3.0279091263007984E-4</v>
      </c>
      <c r="AF16" s="6">
        <f>Modell_vol30_d_Aspermont_table[[#This Row],[wage 2]]/AG12-1</f>
        <v>-9.0406647735175039E-4</v>
      </c>
      <c r="AI1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436</v>
      </c>
      <c r="AJ16" s="6">
        <v>-7.3921961902984057E-3</v>
      </c>
      <c r="AK1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436</v>
      </c>
      <c r="AL16" s="6">
        <v>-7.1209467876037769E-3</v>
      </c>
    </row>
    <row r="17" spans="1:38" x14ac:dyDescent="0.25">
      <c r="A17" s="3">
        <v>16</v>
      </c>
      <c r="B17" s="4" t="s">
        <v>21</v>
      </c>
      <c r="C17" s="4" t="s">
        <v>91</v>
      </c>
      <c r="D17" s="4" t="s">
        <v>23</v>
      </c>
      <c r="E17" s="4" t="s">
        <v>24</v>
      </c>
      <c r="F17" s="4" t="s">
        <v>25</v>
      </c>
      <c r="G17" s="3" t="b">
        <v>0</v>
      </c>
      <c r="H17" s="3" t="b">
        <v>0</v>
      </c>
      <c r="I17" s="3" t="b">
        <v>0</v>
      </c>
      <c r="J17" s="3" t="b">
        <v>0</v>
      </c>
      <c r="K17" s="3" t="b">
        <v>0</v>
      </c>
      <c r="L17" s="3">
        <v>500</v>
      </c>
      <c r="M17" s="3">
        <v>2</v>
      </c>
      <c r="N17" s="3">
        <v>0</v>
      </c>
      <c r="O17" s="3">
        <v>0.2</v>
      </c>
      <c r="P17" s="3">
        <v>0</v>
      </c>
      <c r="Q17" s="4">
        <v>500</v>
      </c>
      <c r="R17" s="4">
        <v>0</v>
      </c>
      <c r="S17" s="4">
        <v>1</v>
      </c>
      <c r="T17" s="4">
        <v>0</v>
      </c>
      <c r="U17" s="3" t="b">
        <v>0</v>
      </c>
      <c r="V17" s="3">
        <v>701</v>
      </c>
      <c r="W17" s="3">
        <v>1268.42</v>
      </c>
      <c r="X17" s="3">
        <v>1288.98</v>
      </c>
      <c r="Y17" s="3">
        <v>436.98</v>
      </c>
      <c r="Z17" s="3">
        <v>437.94</v>
      </c>
      <c r="AA17" s="3">
        <v>20</v>
      </c>
      <c r="AB17" s="3">
        <v>-20</v>
      </c>
      <c r="AD17" s="6">
        <f>Modell_vol30_d_Aspermont_table[[#This Row],[wage 1]]/AE12-1</f>
        <v>-5.1611052551298053E-3</v>
      </c>
      <c r="AF17" s="6">
        <f>Modell_vol30_d_Aspermont_table[[#This Row],[wage 2]]/AG12-1</f>
        <v>-2.7030904499155683E-3</v>
      </c>
      <c r="AI1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436</v>
      </c>
      <c r="AJ17" s="6">
        <v>-7.3921961902984057E-3</v>
      </c>
      <c r="AK1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436</v>
      </c>
      <c r="AL17" s="6">
        <v>-7.1209467876037769E-3</v>
      </c>
    </row>
    <row r="18" spans="1:38" x14ac:dyDescent="0.25">
      <c r="A18" s="3">
        <v>17</v>
      </c>
      <c r="B18" s="4" t="s">
        <v>21</v>
      </c>
      <c r="C18" s="4" t="s">
        <v>91</v>
      </c>
      <c r="D18" s="4" t="s">
        <v>23</v>
      </c>
      <c r="E18" s="4" t="s">
        <v>24</v>
      </c>
      <c r="F18" s="4" t="s">
        <v>25</v>
      </c>
      <c r="G18" s="3" t="b">
        <v>0</v>
      </c>
      <c r="H18" s="3" t="b">
        <v>0</v>
      </c>
      <c r="I18" s="3" t="b">
        <v>0</v>
      </c>
      <c r="J18" s="3" t="b">
        <v>0</v>
      </c>
      <c r="K18" s="3" t="b">
        <v>0</v>
      </c>
      <c r="L18" s="3">
        <v>500</v>
      </c>
      <c r="M18" s="3">
        <v>2</v>
      </c>
      <c r="N18" s="3">
        <v>0</v>
      </c>
      <c r="O18" s="3">
        <v>0.2</v>
      </c>
      <c r="P18" s="3">
        <v>0</v>
      </c>
      <c r="Q18" s="4">
        <v>500</v>
      </c>
      <c r="R18" s="4">
        <v>0</v>
      </c>
      <c r="S18" s="4">
        <v>1</v>
      </c>
      <c r="T18" s="4">
        <v>0</v>
      </c>
      <c r="U18" s="3" t="b">
        <v>0</v>
      </c>
      <c r="V18" s="3">
        <v>768</v>
      </c>
      <c r="W18" s="3">
        <v>1234.8399999999999</v>
      </c>
      <c r="X18" s="3">
        <v>1245.17</v>
      </c>
      <c r="Y18" s="3">
        <v>438.97</v>
      </c>
      <c r="Z18" s="3">
        <v>439.75</v>
      </c>
      <c r="AA18" s="3">
        <v>20</v>
      </c>
      <c r="AB18" s="3">
        <v>-20</v>
      </c>
      <c r="AD18" s="6">
        <f>Modell_vol30_d_Aspermont_table[[#This Row],[wage 1]]/AE12-1</f>
        <v>-6.306246826955908E-4</v>
      </c>
      <c r="AF18" s="6">
        <f>Modell_vol30_d_Aspermont_table[[#This Row],[wage 2]]/AG12-1</f>
        <v>1.4187239682368347E-3</v>
      </c>
      <c r="AI1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436</v>
      </c>
      <c r="AJ18" s="6">
        <v>-7.3921961902984057E-3</v>
      </c>
      <c r="AK1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436</v>
      </c>
      <c r="AL18" s="6">
        <v>-7.1209467876037769E-3</v>
      </c>
    </row>
    <row r="19" spans="1:38" x14ac:dyDescent="0.25">
      <c r="A19" s="3">
        <v>18</v>
      </c>
      <c r="B19" s="4" t="s">
        <v>21</v>
      </c>
      <c r="C19" s="4" t="s">
        <v>91</v>
      </c>
      <c r="D19" s="4" t="s">
        <v>23</v>
      </c>
      <c r="E19" s="4" t="s">
        <v>24</v>
      </c>
      <c r="F19" s="4" t="s">
        <v>25</v>
      </c>
      <c r="G19" s="3" t="b">
        <v>0</v>
      </c>
      <c r="H19" s="3" t="b">
        <v>0</v>
      </c>
      <c r="I19" s="3" t="b">
        <v>0</v>
      </c>
      <c r="J19" s="3" t="b">
        <v>0</v>
      </c>
      <c r="K19" s="3" t="b">
        <v>0</v>
      </c>
      <c r="L19" s="3">
        <v>500</v>
      </c>
      <c r="M19" s="3">
        <v>2</v>
      </c>
      <c r="N19" s="3">
        <v>0</v>
      </c>
      <c r="O19" s="3">
        <v>0.2</v>
      </c>
      <c r="P19" s="3">
        <v>0</v>
      </c>
      <c r="Q19" s="4">
        <v>500</v>
      </c>
      <c r="R19" s="4">
        <v>0</v>
      </c>
      <c r="S19" s="4">
        <v>1</v>
      </c>
      <c r="T19" s="4">
        <v>0</v>
      </c>
      <c r="U19" s="3" t="b">
        <v>0</v>
      </c>
      <c r="V19" s="3">
        <v>701</v>
      </c>
      <c r="W19" s="3">
        <v>1258.6199999999999</v>
      </c>
      <c r="X19" s="3">
        <v>1234.17</v>
      </c>
      <c r="Y19" s="3">
        <v>439.76</v>
      </c>
      <c r="Z19" s="3">
        <v>438.34</v>
      </c>
      <c r="AA19" s="3">
        <v>20</v>
      </c>
      <c r="AB19" s="3">
        <v>-20</v>
      </c>
      <c r="AD19" s="6">
        <f>Modell_vol30_d_Aspermont_table[[#This Row],[wage 1]]/AE12-1</f>
        <v>1.1679078058586256E-3</v>
      </c>
      <c r="AF19" s="6">
        <f>Modell_vol30_d_Aspermont_table[[#This Row],[wage 2]]/AG12-1</f>
        <v>-1.7921922359592779E-3</v>
      </c>
      <c r="AI1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436</v>
      </c>
      <c r="AJ19" s="6">
        <v>-7.3921961902984057E-3</v>
      </c>
      <c r="AK1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436</v>
      </c>
      <c r="AL19" s="6">
        <v>-7.1209467876037769E-3</v>
      </c>
    </row>
    <row r="20" spans="1:38" x14ac:dyDescent="0.25">
      <c r="A20" s="3">
        <v>19</v>
      </c>
      <c r="B20" s="4" t="s">
        <v>21</v>
      </c>
      <c r="C20" s="4" t="s">
        <v>91</v>
      </c>
      <c r="D20" s="4" t="s">
        <v>23</v>
      </c>
      <c r="E20" s="4" t="s">
        <v>24</v>
      </c>
      <c r="F20" s="4" t="s">
        <v>25</v>
      </c>
      <c r="G20" s="3" t="b">
        <v>0</v>
      </c>
      <c r="H20" s="3" t="b">
        <v>0</v>
      </c>
      <c r="I20" s="3" t="b">
        <v>0</v>
      </c>
      <c r="J20" s="3" t="b">
        <v>0</v>
      </c>
      <c r="K20" s="3" t="b">
        <v>0</v>
      </c>
      <c r="L20" s="3">
        <v>500</v>
      </c>
      <c r="M20" s="3">
        <v>2</v>
      </c>
      <c r="N20" s="3">
        <v>0</v>
      </c>
      <c r="O20" s="3">
        <v>0.2</v>
      </c>
      <c r="P20" s="3">
        <v>0</v>
      </c>
      <c r="Q20" s="4">
        <v>500</v>
      </c>
      <c r="R20" s="4">
        <v>0</v>
      </c>
      <c r="S20" s="4">
        <v>1</v>
      </c>
      <c r="T20" s="4">
        <v>0</v>
      </c>
      <c r="U20" s="3" t="b">
        <v>0</v>
      </c>
      <c r="V20" s="3">
        <v>701</v>
      </c>
      <c r="W20" s="3">
        <v>1252.99</v>
      </c>
      <c r="X20" s="3">
        <v>1230.83</v>
      </c>
      <c r="Y20" s="3">
        <v>439.75</v>
      </c>
      <c r="Z20" s="3">
        <v>438.71</v>
      </c>
      <c r="AA20" s="3">
        <v>20</v>
      </c>
      <c r="AB20" s="3">
        <v>-20</v>
      </c>
      <c r="AD20" s="6">
        <f>Modell_vol30_d_Aspermont_table[[#This Row],[wage 1]]/AE12-1</f>
        <v>1.1451415718262137E-3</v>
      </c>
      <c r="AF20" s="6">
        <f>Modell_vol30_d_Aspermont_table[[#This Row],[wage 2]]/AG12-1</f>
        <v>-9.4961138804972034E-4</v>
      </c>
      <c r="AI2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436</v>
      </c>
      <c r="AJ20" s="6">
        <v>-7.3921961902984057E-3</v>
      </c>
      <c r="AK2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436</v>
      </c>
      <c r="AL20" s="6">
        <v>-7.1209467876037769E-3</v>
      </c>
    </row>
    <row r="21" spans="1:38" x14ac:dyDescent="0.25">
      <c r="A21" s="3">
        <v>20</v>
      </c>
      <c r="B21" s="4" t="s">
        <v>21</v>
      </c>
      <c r="C21" s="4" t="s">
        <v>91</v>
      </c>
      <c r="D21" s="4" t="s">
        <v>23</v>
      </c>
      <c r="E21" s="4" t="s">
        <v>24</v>
      </c>
      <c r="F21" s="4" t="s">
        <v>25</v>
      </c>
      <c r="G21" s="3" t="b">
        <v>0</v>
      </c>
      <c r="H21" s="3" t="b">
        <v>0</v>
      </c>
      <c r="I21" s="3" t="b">
        <v>0</v>
      </c>
      <c r="J21" s="3" t="b">
        <v>0</v>
      </c>
      <c r="K21" s="3" t="b">
        <v>0</v>
      </c>
      <c r="L21" s="3">
        <v>500</v>
      </c>
      <c r="M21" s="3">
        <v>2</v>
      </c>
      <c r="N21" s="3">
        <v>0</v>
      </c>
      <c r="O21" s="3">
        <v>0.2</v>
      </c>
      <c r="P21" s="3">
        <v>0</v>
      </c>
      <c r="Q21" s="4">
        <v>500</v>
      </c>
      <c r="R21" s="4">
        <v>0</v>
      </c>
      <c r="S21" s="4">
        <v>1</v>
      </c>
      <c r="T21" s="4">
        <v>0</v>
      </c>
      <c r="U21" s="3" t="b">
        <v>0</v>
      </c>
      <c r="V21" s="3">
        <v>701</v>
      </c>
      <c r="W21" s="3">
        <v>1194.6600000000001</v>
      </c>
      <c r="X21" s="3">
        <v>1190.29</v>
      </c>
      <c r="Y21" s="3">
        <v>441.66</v>
      </c>
      <c r="Z21" s="3">
        <v>441.65</v>
      </c>
      <c r="AA21" s="3">
        <v>20</v>
      </c>
      <c r="AB21" s="3">
        <v>-20</v>
      </c>
      <c r="AD21" s="6">
        <f>Modell_vol30_d_Aspermont_table[[#This Row],[wage 1]]/AE12-1</f>
        <v>5.4934922720017987E-3</v>
      </c>
      <c r="AF21" s="6">
        <f>Modell_vol30_d_Aspermont_table[[#This Row],[wage 2]]/AG12-1</f>
        <v>5.7454904845293253E-3</v>
      </c>
      <c r="AI2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436</v>
      </c>
      <c r="AJ21" s="6">
        <v>-7.3921961902984057E-3</v>
      </c>
      <c r="AK2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436</v>
      </c>
      <c r="AL21" s="6">
        <v>-7.1209467876037769E-3</v>
      </c>
    </row>
    <row r="22" spans="1:38" x14ac:dyDescent="0.25">
      <c r="A22" s="1">
        <v>21</v>
      </c>
      <c r="B22" s="2" t="s">
        <v>21</v>
      </c>
      <c r="C22" s="2" t="s">
        <v>91</v>
      </c>
      <c r="D22" s="2" t="s">
        <v>23</v>
      </c>
      <c r="E22" s="2" t="s">
        <v>24</v>
      </c>
      <c r="F22" s="2" t="s">
        <v>25</v>
      </c>
      <c r="G22" s="1" t="b">
        <v>0</v>
      </c>
      <c r="H22" s="1" t="b">
        <v>0</v>
      </c>
      <c r="I22" s="1" t="b">
        <v>0</v>
      </c>
      <c r="J22" s="1" t="b">
        <v>0</v>
      </c>
      <c r="K22" s="1" t="b">
        <v>0</v>
      </c>
      <c r="L22" s="1">
        <v>500</v>
      </c>
      <c r="M22" s="1">
        <v>2</v>
      </c>
      <c r="N22" s="1">
        <v>0</v>
      </c>
      <c r="O22" s="1">
        <v>0.3</v>
      </c>
      <c r="P22" s="1">
        <v>0</v>
      </c>
      <c r="Q22" s="2">
        <v>150</v>
      </c>
      <c r="R22" s="2">
        <v>0</v>
      </c>
      <c r="S22" s="2">
        <v>1</v>
      </c>
      <c r="T22" s="2">
        <v>0</v>
      </c>
      <c r="U22" s="1" t="b">
        <v>0</v>
      </c>
      <c r="V22" s="1">
        <v>701</v>
      </c>
      <c r="W22" s="1">
        <v>2858.9</v>
      </c>
      <c r="X22" s="1">
        <v>2810.52</v>
      </c>
      <c r="Y22" s="1">
        <v>362.63</v>
      </c>
      <c r="Z22" s="1">
        <v>360.03</v>
      </c>
      <c r="AA22" s="1">
        <v>20</v>
      </c>
      <c r="AB22" s="1">
        <v>-20</v>
      </c>
      <c r="AD22" s="6">
        <f>Modell_vol30_d_Aspermont_table[[#This Row],[wage 1]]/AE22-1</f>
        <v>-6.1636871401204996E-3</v>
      </c>
      <c r="AE22">
        <f>AVERAGE(Y22:Y31)</f>
        <v>364.87900000000002</v>
      </c>
      <c r="AF22" s="6">
        <f>Modell_vol30_d_Aspermont_table[[#This Row],[wage 2]]/AG22-1</f>
        <v>-1.296472465381282E-2</v>
      </c>
      <c r="AG22">
        <f>AVERAGE(Z22:Z31)</f>
        <v>364.75900000000007</v>
      </c>
      <c r="AI2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356</v>
      </c>
      <c r="AJ22" s="6">
        <f t="array" ref="AJ22:AJ31">AI22:AI31/AE22-1</f>
        <v>-2.4334094316198041E-2</v>
      </c>
      <c r="AK2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356</v>
      </c>
      <c r="AL22" s="6">
        <f t="array" ref="AL22:AL31">AK22:AK31/AG22-1</f>
        <v>-2.4013115509144534E-2</v>
      </c>
    </row>
    <row r="23" spans="1:38" x14ac:dyDescent="0.25">
      <c r="A23" s="1">
        <v>22</v>
      </c>
      <c r="B23" s="2" t="s">
        <v>21</v>
      </c>
      <c r="C23" s="2" t="s">
        <v>91</v>
      </c>
      <c r="D23" s="2" t="s">
        <v>23</v>
      </c>
      <c r="E23" s="2" t="s">
        <v>24</v>
      </c>
      <c r="F23" s="2" t="s">
        <v>25</v>
      </c>
      <c r="G23" s="1" t="b">
        <v>0</v>
      </c>
      <c r="H23" s="1" t="b">
        <v>0</v>
      </c>
      <c r="I23" s="1" t="b">
        <v>0</v>
      </c>
      <c r="J23" s="1" t="b">
        <v>0</v>
      </c>
      <c r="K23" s="1" t="b">
        <v>0</v>
      </c>
      <c r="L23" s="1">
        <v>500</v>
      </c>
      <c r="M23" s="1">
        <v>2</v>
      </c>
      <c r="N23" s="1">
        <v>0</v>
      </c>
      <c r="O23" s="1">
        <v>0.3</v>
      </c>
      <c r="P23" s="1">
        <v>0</v>
      </c>
      <c r="Q23" s="2">
        <v>150</v>
      </c>
      <c r="R23" s="2">
        <v>0</v>
      </c>
      <c r="S23" s="2">
        <v>1</v>
      </c>
      <c r="T23" s="2">
        <v>0</v>
      </c>
      <c r="U23" s="1" t="b">
        <v>0</v>
      </c>
      <c r="V23" s="1">
        <v>769</v>
      </c>
      <c r="W23" s="1">
        <v>2732.13</v>
      </c>
      <c r="X23" s="1">
        <v>2745.35</v>
      </c>
      <c r="Y23" s="1">
        <v>366.01</v>
      </c>
      <c r="Z23" s="1">
        <v>365.85</v>
      </c>
      <c r="AA23" s="1">
        <v>20</v>
      </c>
      <c r="AB23" s="1">
        <v>-20</v>
      </c>
      <c r="AD23" s="6">
        <f>Modell_vol30_d_Aspermont_table[[#This Row],[wage 1]]/AE22-1</f>
        <v>3.0996576947426302E-3</v>
      </c>
      <c r="AF23" s="6">
        <f>Modell_vol30_d_Aspermont_table[[#This Row],[wage 2]]/AG22-1</f>
        <v>2.9910159858974605E-3</v>
      </c>
      <c r="AI2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356</v>
      </c>
      <c r="AJ23" s="6">
        <v>-2.4334094316198041E-2</v>
      </c>
      <c r="AK2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356</v>
      </c>
      <c r="AL23" s="6">
        <v>-2.4013115509144534E-2</v>
      </c>
    </row>
    <row r="24" spans="1:38" x14ac:dyDescent="0.25">
      <c r="A24" s="1">
        <v>23</v>
      </c>
      <c r="B24" s="2" t="s">
        <v>21</v>
      </c>
      <c r="C24" s="2" t="s">
        <v>91</v>
      </c>
      <c r="D24" s="2" t="s">
        <v>23</v>
      </c>
      <c r="E24" s="2" t="s">
        <v>24</v>
      </c>
      <c r="F24" s="2" t="s">
        <v>25</v>
      </c>
      <c r="G24" s="1" t="b">
        <v>0</v>
      </c>
      <c r="H24" s="1" t="b">
        <v>0</v>
      </c>
      <c r="I24" s="1" t="b">
        <v>0</v>
      </c>
      <c r="J24" s="1" t="b">
        <v>0</v>
      </c>
      <c r="K24" s="1" t="b">
        <v>0</v>
      </c>
      <c r="L24" s="1">
        <v>500</v>
      </c>
      <c r="M24" s="1">
        <v>2</v>
      </c>
      <c r="N24" s="1">
        <v>0</v>
      </c>
      <c r="O24" s="1">
        <v>0.3</v>
      </c>
      <c r="P24" s="1">
        <v>0</v>
      </c>
      <c r="Q24" s="2">
        <v>150</v>
      </c>
      <c r="R24" s="2">
        <v>0</v>
      </c>
      <c r="S24" s="2">
        <v>1</v>
      </c>
      <c r="T24" s="2">
        <v>0</v>
      </c>
      <c r="U24" s="1" t="b">
        <v>0</v>
      </c>
      <c r="V24" s="1">
        <v>701</v>
      </c>
      <c r="W24" s="1">
        <v>2834.32</v>
      </c>
      <c r="X24" s="1">
        <v>2841.07</v>
      </c>
      <c r="Y24" s="1">
        <v>360.83</v>
      </c>
      <c r="Z24" s="1">
        <v>361.48</v>
      </c>
      <c r="AA24" s="1">
        <v>20</v>
      </c>
      <c r="AB24" s="1">
        <v>-20</v>
      </c>
      <c r="AD24" s="6">
        <f>Modell_vol30_d_Aspermont_table[[#This Row],[wage 1]]/AE22-1</f>
        <v>-1.1096829359870108E-2</v>
      </c>
      <c r="AF24" s="6">
        <f>Modell_vol30_d_Aspermont_table[[#This Row],[wage 2]]/AG22-1</f>
        <v>-8.9894971748470942E-3</v>
      </c>
      <c r="AI2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356</v>
      </c>
      <c r="AJ24" s="6">
        <v>-2.4334094316198041E-2</v>
      </c>
      <c r="AK2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356</v>
      </c>
      <c r="AL24" s="6">
        <v>-2.4013115509144534E-2</v>
      </c>
    </row>
    <row r="25" spans="1:38" x14ac:dyDescent="0.25">
      <c r="A25" s="1">
        <v>24</v>
      </c>
      <c r="B25" s="2" t="s">
        <v>21</v>
      </c>
      <c r="C25" s="2" t="s">
        <v>91</v>
      </c>
      <c r="D25" s="2" t="s">
        <v>23</v>
      </c>
      <c r="E25" s="2" t="s">
        <v>24</v>
      </c>
      <c r="F25" s="2" t="s">
        <v>25</v>
      </c>
      <c r="G25" s="1" t="b">
        <v>0</v>
      </c>
      <c r="H25" s="1" t="b">
        <v>0</v>
      </c>
      <c r="I25" s="1" t="b">
        <v>0</v>
      </c>
      <c r="J25" s="1" t="b">
        <v>0</v>
      </c>
      <c r="K25" s="1" t="b">
        <v>0</v>
      </c>
      <c r="L25" s="1">
        <v>500</v>
      </c>
      <c r="M25" s="1">
        <v>2</v>
      </c>
      <c r="N25" s="1">
        <v>0</v>
      </c>
      <c r="O25" s="1">
        <v>0.3</v>
      </c>
      <c r="P25" s="1">
        <v>0</v>
      </c>
      <c r="Q25" s="2">
        <v>150</v>
      </c>
      <c r="R25" s="2">
        <v>0</v>
      </c>
      <c r="S25" s="2">
        <v>1</v>
      </c>
      <c r="T25" s="2">
        <v>0</v>
      </c>
      <c r="U25" s="1" t="b">
        <v>0</v>
      </c>
      <c r="V25" s="1">
        <v>736</v>
      </c>
      <c r="W25" s="1">
        <v>2764.75</v>
      </c>
      <c r="X25" s="1">
        <v>2779.54</v>
      </c>
      <c r="Y25" s="1">
        <v>363.77</v>
      </c>
      <c r="Z25" s="1">
        <v>364.88</v>
      </c>
      <c r="AA25" s="1">
        <v>20</v>
      </c>
      <c r="AB25" s="1">
        <v>-20</v>
      </c>
      <c r="AD25" s="6">
        <f>Modell_vol30_d_Aspermont_table[[#This Row],[wage 1]]/AE22-1</f>
        <v>-3.0393637342791546E-3</v>
      </c>
      <c r="AF25" s="6">
        <f>Modell_vol30_d_Aspermont_table[[#This Row],[wage 2]]/AG22-1</f>
        <v>3.3172587927898789E-4</v>
      </c>
      <c r="AI2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356</v>
      </c>
      <c r="AJ25" s="6">
        <v>-2.4334094316198041E-2</v>
      </c>
      <c r="AK2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356</v>
      </c>
      <c r="AL25" s="6">
        <v>-2.4013115509144534E-2</v>
      </c>
    </row>
    <row r="26" spans="1:38" x14ac:dyDescent="0.25">
      <c r="A26" s="1">
        <v>25</v>
      </c>
      <c r="B26" s="2" t="s">
        <v>21</v>
      </c>
      <c r="C26" s="2" t="s">
        <v>91</v>
      </c>
      <c r="D26" s="2" t="s">
        <v>23</v>
      </c>
      <c r="E26" s="2" t="s">
        <v>24</v>
      </c>
      <c r="F26" s="2" t="s">
        <v>25</v>
      </c>
      <c r="G26" s="1" t="b">
        <v>0</v>
      </c>
      <c r="H26" s="1" t="b">
        <v>0</v>
      </c>
      <c r="I26" s="1" t="b">
        <v>0</v>
      </c>
      <c r="J26" s="1" t="b">
        <v>0</v>
      </c>
      <c r="K26" s="1" t="b">
        <v>0</v>
      </c>
      <c r="L26" s="1">
        <v>500</v>
      </c>
      <c r="M26" s="1">
        <v>2</v>
      </c>
      <c r="N26" s="1">
        <v>0</v>
      </c>
      <c r="O26" s="1">
        <v>0.3</v>
      </c>
      <c r="P26" s="1">
        <v>0</v>
      </c>
      <c r="Q26" s="2">
        <v>150</v>
      </c>
      <c r="R26" s="2">
        <v>0</v>
      </c>
      <c r="S26" s="2">
        <v>1</v>
      </c>
      <c r="T26" s="2">
        <v>0</v>
      </c>
      <c r="U26" s="1" t="b">
        <v>0</v>
      </c>
      <c r="V26" s="1">
        <v>701</v>
      </c>
      <c r="W26" s="1">
        <v>2659.41</v>
      </c>
      <c r="X26" s="1">
        <v>2649.54</v>
      </c>
      <c r="Y26" s="1">
        <v>370.54</v>
      </c>
      <c r="Z26" s="1">
        <v>369.54</v>
      </c>
      <c r="AA26" s="1">
        <v>20</v>
      </c>
      <c r="AB26" s="1">
        <v>-20</v>
      </c>
      <c r="AD26" s="6">
        <f>Modell_vol30_d_Aspermont_table[[#This Row],[wage 1]]/AE22-1</f>
        <v>1.5514732281112442E-2</v>
      </c>
      <c r="AF26" s="6">
        <f>Modell_vol30_d_Aspermont_table[[#This Row],[wage 2]]/AG22-1</f>
        <v>1.3107284535816666E-2</v>
      </c>
      <c r="AI2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356</v>
      </c>
      <c r="AJ26" s="6">
        <v>-2.4334094316198041E-2</v>
      </c>
      <c r="AK2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356</v>
      </c>
      <c r="AL26" s="6">
        <v>-2.4013115509144534E-2</v>
      </c>
    </row>
    <row r="27" spans="1:38" x14ac:dyDescent="0.25">
      <c r="A27" s="1">
        <v>26</v>
      </c>
      <c r="B27" s="2" t="s">
        <v>21</v>
      </c>
      <c r="C27" s="2" t="s">
        <v>91</v>
      </c>
      <c r="D27" s="2" t="s">
        <v>23</v>
      </c>
      <c r="E27" s="2" t="s">
        <v>24</v>
      </c>
      <c r="F27" s="2" t="s">
        <v>25</v>
      </c>
      <c r="G27" s="1" t="b">
        <v>0</v>
      </c>
      <c r="H27" s="1" t="b">
        <v>0</v>
      </c>
      <c r="I27" s="1" t="b">
        <v>0</v>
      </c>
      <c r="J27" s="1" t="b">
        <v>0</v>
      </c>
      <c r="K27" s="1" t="b">
        <v>0</v>
      </c>
      <c r="L27" s="1">
        <v>500</v>
      </c>
      <c r="M27" s="1">
        <v>2</v>
      </c>
      <c r="N27" s="1">
        <v>0</v>
      </c>
      <c r="O27" s="1">
        <v>0.3</v>
      </c>
      <c r="P27" s="1">
        <v>0</v>
      </c>
      <c r="Q27" s="2">
        <v>150</v>
      </c>
      <c r="R27" s="2">
        <v>0</v>
      </c>
      <c r="S27" s="2">
        <v>1</v>
      </c>
      <c r="T27" s="2">
        <v>0</v>
      </c>
      <c r="U27" s="1" t="b">
        <v>0</v>
      </c>
      <c r="V27" s="1">
        <v>701</v>
      </c>
      <c r="W27" s="1">
        <v>2759.72</v>
      </c>
      <c r="X27" s="1">
        <v>2767.59</v>
      </c>
      <c r="Y27" s="1">
        <v>365.06</v>
      </c>
      <c r="Z27" s="1">
        <v>364.67</v>
      </c>
      <c r="AA27" s="1">
        <v>20</v>
      </c>
      <c r="AB27" s="1">
        <v>-20</v>
      </c>
      <c r="AD27" s="6">
        <f>Modell_vol30_d_Aspermont_table[[#This Row],[wage 1]]/AE22-1</f>
        <v>4.9605485654136139E-4</v>
      </c>
      <c r="AF27" s="6">
        <f>Modell_vol30_d_Aspermont_table[[#This Row],[wage 2]]/AG22-1</f>
        <v>-2.439967211228522E-4</v>
      </c>
      <c r="AI2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356</v>
      </c>
      <c r="AJ27" s="6">
        <v>-2.4334094316198041E-2</v>
      </c>
      <c r="AK2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356</v>
      </c>
      <c r="AL27" s="6">
        <v>-2.4013115509144534E-2</v>
      </c>
    </row>
    <row r="28" spans="1:38" x14ac:dyDescent="0.25">
      <c r="A28" s="1">
        <v>27</v>
      </c>
      <c r="B28" s="2" t="s">
        <v>21</v>
      </c>
      <c r="C28" s="2" t="s">
        <v>91</v>
      </c>
      <c r="D28" s="2" t="s">
        <v>23</v>
      </c>
      <c r="E28" s="2" t="s">
        <v>24</v>
      </c>
      <c r="F28" s="2" t="s">
        <v>25</v>
      </c>
      <c r="G28" s="1" t="b">
        <v>0</v>
      </c>
      <c r="H28" s="1" t="b">
        <v>0</v>
      </c>
      <c r="I28" s="1" t="b">
        <v>0</v>
      </c>
      <c r="J28" s="1" t="b">
        <v>0</v>
      </c>
      <c r="K28" s="1" t="b">
        <v>0</v>
      </c>
      <c r="L28" s="1">
        <v>500</v>
      </c>
      <c r="M28" s="1">
        <v>2</v>
      </c>
      <c r="N28" s="1">
        <v>0</v>
      </c>
      <c r="O28" s="1">
        <v>0.3</v>
      </c>
      <c r="P28" s="1">
        <v>0</v>
      </c>
      <c r="Q28" s="2">
        <v>150</v>
      </c>
      <c r="R28" s="2">
        <v>0</v>
      </c>
      <c r="S28" s="2">
        <v>1</v>
      </c>
      <c r="T28" s="2">
        <v>0</v>
      </c>
      <c r="U28" s="1" t="b">
        <v>0</v>
      </c>
      <c r="V28" s="1">
        <v>701</v>
      </c>
      <c r="W28" s="1">
        <v>2813.56</v>
      </c>
      <c r="X28" s="1">
        <v>2840.67</v>
      </c>
      <c r="Y28" s="1">
        <v>360.67</v>
      </c>
      <c r="Z28" s="1">
        <v>362.63</v>
      </c>
      <c r="AA28" s="1">
        <v>20</v>
      </c>
      <c r="AB28" s="1">
        <v>-20</v>
      </c>
      <c r="AD28" s="6">
        <f>Modell_vol30_d_Aspermont_table[[#This Row],[wage 1]]/AE22-1</f>
        <v>-1.1535330890514395E-2</v>
      </c>
      <c r="AF28" s="6">
        <f>Modell_vol30_d_Aspermont_table[[#This Row],[wage 2]]/AG22-1</f>
        <v>-5.8367305535985681E-3</v>
      </c>
      <c r="AI2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356</v>
      </c>
      <c r="AJ28" s="6">
        <v>-2.4334094316198041E-2</v>
      </c>
      <c r="AK2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356</v>
      </c>
      <c r="AL28" s="6">
        <v>-2.4013115509144534E-2</v>
      </c>
    </row>
    <row r="29" spans="1:38" x14ac:dyDescent="0.25">
      <c r="A29" s="1">
        <v>28</v>
      </c>
      <c r="B29" s="2" t="s">
        <v>21</v>
      </c>
      <c r="C29" s="2" t="s">
        <v>91</v>
      </c>
      <c r="D29" s="2" t="s">
        <v>23</v>
      </c>
      <c r="E29" s="2" t="s">
        <v>24</v>
      </c>
      <c r="F29" s="2" t="s">
        <v>25</v>
      </c>
      <c r="G29" s="1" t="b">
        <v>0</v>
      </c>
      <c r="H29" s="1" t="b">
        <v>0</v>
      </c>
      <c r="I29" s="1" t="b">
        <v>0</v>
      </c>
      <c r="J29" s="1" t="b">
        <v>0</v>
      </c>
      <c r="K29" s="1" t="b">
        <v>0</v>
      </c>
      <c r="L29" s="1">
        <v>500</v>
      </c>
      <c r="M29" s="1">
        <v>2</v>
      </c>
      <c r="N29" s="1">
        <v>0</v>
      </c>
      <c r="O29" s="1">
        <v>0.3</v>
      </c>
      <c r="P29" s="1">
        <v>0</v>
      </c>
      <c r="Q29" s="2">
        <v>150</v>
      </c>
      <c r="R29" s="2">
        <v>0</v>
      </c>
      <c r="S29" s="2">
        <v>1</v>
      </c>
      <c r="T29" s="2">
        <v>0</v>
      </c>
      <c r="U29" s="1" t="b">
        <v>0</v>
      </c>
      <c r="V29" s="1">
        <v>789</v>
      </c>
      <c r="W29" s="1">
        <v>2781.91</v>
      </c>
      <c r="X29" s="1">
        <v>2861.05</v>
      </c>
      <c r="Y29" s="1">
        <v>359.99</v>
      </c>
      <c r="Z29" s="1">
        <v>363.84</v>
      </c>
      <c r="AA29" s="1">
        <v>20</v>
      </c>
      <c r="AB29" s="1">
        <v>-20</v>
      </c>
      <c r="AD29" s="6">
        <f>Modell_vol30_d_Aspermont_table[[#This Row],[wage 1]]/AE22-1</f>
        <v>-1.3398962395753111E-2</v>
      </c>
      <c r="AF29" s="6">
        <f>Modell_vol30_d_Aspermont_table[[#This Row],[wage 2]]/AG22-1</f>
        <v>-2.5194717608066908E-3</v>
      </c>
      <c r="AI2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356</v>
      </c>
      <c r="AJ29" s="6">
        <v>-2.4334094316198041E-2</v>
      </c>
      <c r="AK2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356</v>
      </c>
      <c r="AL29" s="6">
        <v>-2.4013115509144534E-2</v>
      </c>
    </row>
    <row r="30" spans="1:38" x14ac:dyDescent="0.25">
      <c r="A30" s="1">
        <v>29</v>
      </c>
      <c r="B30" s="2" t="s">
        <v>21</v>
      </c>
      <c r="C30" s="2" t="s">
        <v>91</v>
      </c>
      <c r="D30" s="2" t="s">
        <v>23</v>
      </c>
      <c r="E30" s="2" t="s">
        <v>24</v>
      </c>
      <c r="F30" s="2" t="s">
        <v>25</v>
      </c>
      <c r="G30" s="1" t="b">
        <v>0</v>
      </c>
      <c r="H30" s="1" t="b">
        <v>0</v>
      </c>
      <c r="I30" s="1" t="b">
        <v>0</v>
      </c>
      <c r="J30" s="1" t="b">
        <v>0</v>
      </c>
      <c r="K30" s="1" t="b">
        <v>0</v>
      </c>
      <c r="L30" s="1">
        <v>500</v>
      </c>
      <c r="M30" s="1">
        <v>2</v>
      </c>
      <c r="N30" s="1">
        <v>0</v>
      </c>
      <c r="O30" s="1">
        <v>0.3</v>
      </c>
      <c r="P30" s="1">
        <v>0</v>
      </c>
      <c r="Q30" s="2">
        <v>150</v>
      </c>
      <c r="R30" s="2">
        <v>0</v>
      </c>
      <c r="S30" s="2">
        <v>1</v>
      </c>
      <c r="T30" s="2">
        <v>0</v>
      </c>
      <c r="U30" s="1" t="b">
        <v>0</v>
      </c>
      <c r="V30" s="1">
        <v>734</v>
      </c>
      <c r="W30" s="1">
        <v>2674.54</v>
      </c>
      <c r="X30" s="1">
        <v>2613.9699999999998</v>
      </c>
      <c r="Y30" s="1">
        <v>372.77</v>
      </c>
      <c r="Z30" s="1">
        <v>368.28</v>
      </c>
      <c r="AA30" s="1">
        <v>20</v>
      </c>
      <c r="AB30" s="1">
        <v>-20</v>
      </c>
      <c r="AD30" s="6">
        <f>Modell_vol30_d_Aspermont_table[[#This Row],[wage 1]]/AE22-1</f>
        <v>2.1626347364468668E-2</v>
      </c>
      <c r="AF30" s="6">
        <f>Modell_vol30_d_Aspermont_table[[#This Row],[wage 2]]/AG22-1</f>
        <v>9.652948933405181E-3</v>
      </c>
      <c r="AI3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356</v>
      </c>
      <c r="AJ30" s="6">
        <v>-2.4334094316198041E-2</v>
      </c>
      <c r="AK3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356</v>
      </c>
      <c r="AL30" s="6">
        <v>-2.4013115509144534E-2</v>
      </c>
    </row>
    <row r="31" spans="1:38" x14ac:dyDescent="0.25">
      <c r="A31" s="1">
        <v>30</v>
      </c>
      <c r="B31" s="2" t="s">
        <v>21</v>
      </c>
      <c r="C31" s="2" t="s">
        <v>91</v>
      </c>
      <c r="D31" s="2" t="s">
        <v>23</v>
      </c>
      <c r="E31" s="2" t="s">
        <v>24</v>
      </c>
      <c r="F31" s="2" t="s">
        <v>25</v>
      </c>
      <c r="G31" s="1" t="b">
        <v>0</v>
      </c>
      <c r="H31" s="1" t="b">
        <v>0</v>
      </c>
      <c r="I31" s="1" t="b">
        <v>0</v>
      </c>
      <c r="J31" s="1" t="b">
        <v>0</v>
      </c>
      <c r="K31" s="1" t="b">
        <v>0</v>
      </c>
      <c r="L31" s="1">
        <v>500</v>
      </c>
      <c r="M31" s="1">
        <v>2</v>
      </c>
      <c r="N31" s="1">
        <v>0</v>
      </c>
      <c r="O31" s="1">
        <v>0.3</v>
      </c>
      <c r="P31" s="1">
        <v>0</v>
      </c>
      <c r="Q31" s="2">
        <v>150</v>
      </c>
      <c r="R31" s="2">
        <v>0</v>
      </c>
      <c r="S31" s="2">
        <v>1</v>
      </c>
      <c r="T31" s="2">
        <v>0</v>
      </c>
      <c r="U31" s="1" t="b">
        <v>0</v>
      </c>
      <c r="V31" s="1">
        <v>701</v>
      </c>
      <c r="W31" s="1">
        <v>2732.99</v>
      </c>
      <c r="X31" s="1">
        <v>2728.01</v>
      </c>
      <c r="Y31" s="1">
        <v>366.52</v>
      </c>
      <c r="Z31" s="1">
        <v>366.39</v>
      </c>
      <c r="AA31" s="1">
        <v>20</v>
      </c>
      <c r="AB31" s="1">
        <v>-20</v>
      </c>
      <c r="AD31" s="6">
        <f>Modell_vol30_d_Aspermont_table[[#This Row],[wage 1]]/AE22-1</f>
        <v>4.497381323671501E-3</v>
      </c>
      <c r="AF31" s="6">
        <f>Modell_vol30_d_Aspermont_table[[#This Row],[wage 2]]/AG22-1</f>
        <v>4.471445529787843E-3</v>
      </c>
      <c r="AI3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356</v>
      </c>
      <c r="AJ31" s="6">
        <v>-2.4334094316198041E-2</v>
      </c>
      <c r="AK3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356</v>
      </c>
      <c r="AL31" s="6">
        <v>-2.4013115509144534E-2</v>
      </c>
    </row>
    <row r="32" spans="1:38" x14ac:dyDescent="0.25">
      <c r="A32" s="3">
        <v>31</v>
      </c>
      <c r="B32" s="4" t="s">
        <v>21</v>
      </c>
      <c r="C32" s="4" t="s">
        <v>91</v>
      </c>
      <c r="D32" s="4" t="s">
        <v>23</v>
      </c>
      <c r="E32" s="4" t="s">
        <v>24</v>
      </c>
      <c r="F32" s="4" t="s">
        <v>25</v>
      </c>
      <c r="G32" s="3" t="b">
        <v>0</v>
      </c>
      <c r="H32" s="3" t="b">
        <v>0</v>
      </c>
      <c r="I32" s="3" t="b">
        <v>0</v>
      </c>
      <c r="J32" s="3" t="b">
        <v>0</v>
      </c>
      <c r="K32" s="3" t="b">
        <v>0</v>
      </c>
      <c r="L32" s="3">
        <v>500</v>
      </c>
      <c r="M32" s="3">
        <v>2</v>
      </c>
      <c r="N32" s="3">
        <v>0</v>
      </c>
      <c r="O32" s="3">
        <v>0.3</v>
      </c>
      <c r="P32" s="3">
        <v>0</v>
      </c>
      <c r="Q32" s="4">
        <v>500</v>
      </c>
      <c r="R32" s="4">
        <v>0</v>
      </c>
      <c r="S32" s="4">
        <v>1</v>
      </c>
      <c r="T32" s="4">
        <v>0</v>
      </c>
      <c r="U32" s="3" t="b">
        <v>0</v>
      </c>
      <c r="V32" s="3">
        <v>701</v>
      </c>
      <c r="W32" s="3">
        <v>2974.21</v>
      </c>
      <c r="X32" s="3">
        <v>2940.09</v>
      </c>
      <c r="Y32" s="3">
        <v>356.24</v>
      </c>
      <c r="Z32" s="3">
        <v>354.48</v>
      </c>
      <c r="AA32" s="3">
        <v>20</v>
      </c>
      <c r="AB32" s="3">
        <v>-20</v>
      </c>
      <c r="AD32" s="6">
        <f>Modell_vol30_d_Aspermont_table[[#This Row],[wage 1]]/AE32-1</f>
        <v>-2.1329435940264374E-2</v>
      </c>
      <c r="AE32">
        <f>AVERAGE(Y32:Y41)</f>
        <v>364.00400000000002</v>
      </c>
      <c r="AF32" s="6">
        <f>Modell_vol30_d_Aspermont_table[[#This Row],[wage 2]]/AG32-1</f>
        <v>-2.9478681549745755E-2</v>
      </c>
      <c r="AG32">
        <f>AVERAGE(Z32:Z41)</f>
        <v>365.24700000000001</v>
      </c>
      <c r="AI3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356</v>
      </c>
      <c r="AJ32" s="6">
        <f t="array" ref="AJ32:AJ41">AI32:AI41/AE32-1</f>
        <v>-2.1988769354182924E-2</v>
      </c>
      <c r="AK3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356</v>
      </c>
      <c r="AL32" s="6">
        <f t="array" ref="AL32:AL41">AK32:AK41/AG32-1</f>
        <v>-2.5317114172053512E-2</v>
      </c>
    </row>
    <row r="33" spans="1:38" x14ac:dyDescent="0.25">
      <c r="A33" s="3">
        <v>32</v>
      </c>
      <c r="B33" s="4" t="s">
        <v>21</v>
      </c>
      <c r="C33" s="4" t="s">
        <v>91</v>
      </c>
      <c r="D33" s="4" t="s">
        <v>23</v>
      </c>
      <c r="E33" s="4" t="s">
        <v>24</v>
      </c>
      <c r="F33" s="4" t="s">
        <v>25</v>
      </c>
      <c r="G33" s="3" t="b">
        <v>0</v>
      </c>
      <c r="H33" s="3" t="b">
        <v>0</v>
      </c>
      <c r="I33" s="3" t="b">
        <v>0</v>
      </c>
      <c r="J33" s="3" t="b">
        <v>0</v>
      </c>
      <c r="K33" s="3" t="b">
        <v>0</v>
      </c>
      <c r="L33" s="3">
        <v>500</v>
      </c>
      <c r="M33" s="3">
        <v>2</v>
      </c>
      <c r="N33" s="3">
        <v>0</v>
      </c>
      <c r="O33" s="3">
        <v>0.3</v>
      </c>
      <c r="P33" s="3">
        <v>0</v>
      </c>
      <c r="Q33" s="4">
        <v>500</v>
      </c>
      <c r="R33" s="4">
        <v>0</v>
      </c>
      <c r="S33" s="4">
        <v>1</v>
      </c>
      <c r="T33" s="4">
        <v>0</v>
      </c>
      <c r="U33" s="3" t="b">
        <v>0</v>
      </c>
      <c r="V33" s="3">
        <v>726</v>
      </c>
      <c r="W33" s="3">
        <v>2764.01</v>
      </c>
      <c r="X33" s="3">
        <v>2752.38</v>
      </c>
      <c r="Y33" s="3">
        <v>365.37</v>
      </c>
      <c r="Z33" s="3">
        <v>364.64</v>
      </c>
      <c r="AA33" s="3">
        <v>20</v>
      </c>
      <c r="AB33" s="3">
        <v>-20</v>
      </c>
      <c r="AD33" s="6">
        <f>Modell_vol30_d_Aspermont_table[[#This Row],[wage 1]]/AE32-1</f>
        <v>3.752706014219509E-3</v>
      </c>
      <c r="AF33" s="6">
        <f>Modell_vol30_d_Aspermont_table[[#This Row],[wage 2]]/AG32-1</f>
        <v>-1.6618890778021811E-3</v>
      </c>
      <c r="AI3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356</v>
      </c>
      <c r="AJ33" s="6">
        <v>-2.1988769354182924E-2</v>
      </c>
      <c r="AK3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356</v>
      </c>
      <c r="AL33" s="6">
        <v>-2.5317114172053512E-2</v>
      </c>
    </row>
    <row r="34" spans="1:38" x14ac:dyDescent="0.25">
      <c r="A34" s="3">
        <v>33</v>
      </c>
      <c r="B34" s="4" t="s">
        <v>21</v>
      </c>
      <c r="C34" s="4" t="s">
        <v>91</v>
      </c>
      <c r="D34" s="4" t="s">
        <v>23</v>
      </c>
      <c r="E34" s="4" t="s">
        <v>24</v>
      </c>
      <c r="F34" s="4" t="s">
        <v>25</v>
      </c>
      <c r="G34" s="3" t="b">
        <v>0</v>
      </c>
      <c r="H34" s="3" t="b">
        <v>0</v>
      </c>
      <c r="I34" s="3" t="b">
        <v>0</v>
      </c>
      <c r="J34" s="3" t="b">
        <v>0</v>
      </c>
      <c r="K34" s="3" t="b">
        <v>0</v>
      </c>
      <c r="L34" s="3">
        <v>500</v>
      </c>
      <c r="M34" s="3">
        <v>2</v>
      </c>
      <c r="N34" s="3">
        <v>0</v>
      </c>
      <c r="O34" s="3">
        <v>0.3</v>
      </c>
      <c r="P34" s="3">
        <v>0</v>
      </c>
      <c r="Q34" s="4">
        <v>500</v>
      </c>
      <c r="R34" s="4">
        <v>0</v>
      </c>
      <c r="S34" s="4">
        <v>1</v>
      </c>
      <c r="T34" s="4">
        <v>0</v>
      </c>
      <c r="U34" s="3" t="b">
        <v>0</v>
      </c>
      <c r="V34" s="3">
        <v>731</v>
      </c>
      <c r="W34" s="3">
        <v>2758.32</v>
      </c>
      <c r="X34" s="3">
        <v>2746.61</v>
      </c>
      <c r="Y34" s="3">
        <v>364.94</v>
      </c>
      <c r="Z34" s="3">
        <v>365.59</v>
      </c>
      <c r="AA34" s="3">
        <v>20</v>
      </c>
      <c r="AB34" s="3">
        <v>-20</v>
      </c>
      <c r="AD34" s="6">
        <f>Modell_vol30_d_Aspermont_table[[#This Row],[wage 1]]/AE32-1</f>
        <v>2.5714003142822683E-3</v>
      </c>
      <c r="AF34" s="6">
        <f>Modell_vol30_d_Aspermont_table[[#This Row],[wage 2]]/AG32-1</f>
        <v>9.3909053325536007E-4</v>
      </c>
      <c r="AI3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356</v>
      </c>
      <c r="AJ34" s="6">
        <v>-2.1988769354182924E-2</v>
      </c>
      <c r="AK3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356</v>
      </c>
      <c r="AL34" s="6">
        <v>-2.5317114172053512E-2</v>
      </c>
    </row>
    <row r="35" spans="1:38" x14ac:dyDescent="0.25">
      <c r="A35" s="3">
        <v>34</v>
      </c>
      <c r="B35" s="4" t="s">
        <v>21</v>
      </c>
      <c r="C35" s="4" t="s">
        <v>91</v>
      </c>
      <c r="D35" s="4" t="s">
        <v>23</v>
      </c>
      <c r="E35" s="4" t="s">
        <v>24</v>
      </c>
      <c r="F35" s="4" t="s">
        <v>25</v>
      </c>
      <c r="G35" s="3" t="b">
        <v>0</v>
      </c>
      <c r="H35" s="3" t="b">
        <v>0</v>
      </c>
      <c r="I35" s="3" t="b">
        <v>0</v>
      </c>
      <c r="J35" s="3" t="b">
        <v>0</v>
      </c>
      <c r="K35" s="3" t="b">
        <v>0</v>
      </c>
      <c r="L35" s="3">
        <v>500</v>
      </c>
      <c r="M35" s="3">
        <v>2</v>
      </c>
      <c r="N35" s="3">
        <v>0</v>
      </c>
      <c r="O35" s="3">
        <v>0.3</v>
      </c>
      <c r="P35" s="3">
        <v>0</v>
      </c>
      <c r="Q35" s="4">
        <v>500</v>
      </c>
      <c r="R35" s="4">
        <v>0</v>
      </c>
      <c r="S35" s="4">
        <v>1</v>
      </c>
      <c r="T35" s="4">
        <v>0</v>
      </c>
      <c r="U35" s="3" t="b">
        <v>0</v>
      </c>
      <c r="V35" s="3">
        <v>701</v>
      </c>
      <c r="W35" s="3">
        <v>2788.14</v>
      </c>
      <c r="X35" s="3">
        <v>2807.63</v>
      </c>
      <c r="Y35" s="3">
        <v>362.44</v>
      </c>
      <c r="Z35" s="3">
        <v>363.84</v>
      </c>
      <c r="AA35" s="3">
        <v>20</v>
      </c>
      <c r="AB35" s="3">
        <v>-20</v>
      </c>
      <c r="AD35" s="6">
        <f>Modell_vol30_d_Aspermont_table[[#This Row],[wage 1]]/AE32-1</f>
        <v>-4.29665608070251E-3</v>
      </c>
      <c r="AF35" s="6">
        <f>Modell_vol30_d_Aspermont_table[[#This Row],[wage 2]]/AG32-1</f>
        <v>-3.8521876976402858E-3</v>
      </c>
      <c r="AI3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356</v>
      </c>
      <c r="AJ35" s="6">
        <v>-2.1988769354182924E-2</v>
      </c>
      <c r="AK3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356</v>
      </c>
      <c r="AL35" s="6">
        <v>-2.5317114172053512E-2</v>
      </c>
    </row>
    <row r="36" spans="1:38" x14ac:dyDescent="0.25">
      <c r="A36" s="3">
        <v>35</v>
      </c>
      <c r="B36" s="4" t="s">
        <v>21</v>
      </c>
      <c r="C36" s="4" t="s">
        <v>91</v>
      </c>
      <c r="D36" s="4" t="s">
        <v>23</v>
      </c>
      <c r="E36" s="4" t="s">
        <v>24</v>
      </c>
      <c r="F36" s="4" t="s">
        <v>25</v>
      </c>
      <c r="G36" s="3" t="b">
        <v>0</v>
      </c>
      <c r="H36" s="3" t="b">
        <v>0</v>
      </c>
      <c r="I36" s="3" t="b">
        <v>0</v>
      </c>
      <c r="J36" s="3" t="b">
        <v>0</v>
      </c>
      <c r="K36" s="3" t="b">
        <v>0</v>
      </c>
      <c r="L36" s="3">
        <v>500</v>
      </c>
      <c r="M36" s="3">
        <v>2</v>
      </c>
      <c r="N36" s="3">
        <v>0</v>
      </c>
      <c r="O36" s="3">
        <v>0.3</v>
      </c>
      <c r="P36" s="3">
        <v>0</v>
      </c>
      <c r="Q36" s="4">
        <v>500</v>
      </c>
      <c r="R36" s="4">
        <v>0</v>
      </c>
      <c r="S36" s="4">
        <v>1</v>
      </c>
      <c r="T36" s="4">
        <v>0</v>
      </c>
      <c r="U36" s="3" t="b">
        <v>0</v>
      </c>
      <c r="V36" s="3">
        <v>750</v>
      </c>
      <c r="W36" s="3">
        <v>2679.19</v>
      </c>
      <c r="X36" s="3">
        <v>2630.15</v>
      </c>
      <c r="Y36" s="3">
        <v>371.66</v>
      </c>
      <c r="Z36" s="3">
        <v>368.11</v>
      </c>
      <c r="AA36" s="3">
        <v>20</v>
      </c>
      <c r="AB36" s="3">
        <v>-20</v>
      </c>
      <c r="AD36" s="6">
        <f>Modell_vol30_d_Aspermont_table[[#This Row],[wage 1]]/AE32-1</f>
        <v>2.103273590400101E-2</v>
      </c>
      <c r="AF36" s="6">
        <f>Modell_vol30_d_Aspermont_table[[#This Row],[wage 2]]/AG32-1</f>
        <v>7.838531185745623E-3</v>
      </c>
      <c r="AI3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356</v>
      </c>
      <c r="AJ36" s="6">
        <v>-2.1988769354182924E-2</v>
      </c>
      <c r="AK3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356</v>
      </c>
      <c r="AL36" s="6">
        <v>-2.5317114172053512E-2</v>
      </c>
    </row>
    <row r="37" spans="1:38" x14ac:dyDescent="0.25">
      <c r="A37" s="3">
        <v>36</v>
      </c>
      <c r="B37" s="4" t="s">
        <v>21</v>
      </c>
      <c r="C37" s="4" t="s">
        <v>91</v>
      </c>
      <c r="D37" s="4" t="s">
        <v>23</v>
      </c>
      <c r="E37" s="4" t="s">
        <v>24</v>
      </c>
      <c r="F37" s="4" t="s">
        <v>25</v>
      </c>
      <c r="G37" s="3" t="b">
        <v>0</v>
      </c>
      <c r="H37" s="3" t="b">
        <v>0</v>
      </c>
      <c r="I37" s="3" t="b">
        <v>0</v>
      </c>
      <c r="J37" s="3" t="b">
        <v>0</v>
      </c>
      <c r="K37" s="3" t="b">
        <v>0</v>
      </c>
      <c r="L37" s="3">
        <v>500</v>
      </c>
      <c r="M37" s="3">
        <v>2</v>
      </c>
      <c r="N37" s="3">
        <v>0</v>
      </c>
      <c r="O37" s="3">
        <v>0.3</v>
      </c>
      <c r="P37" s="3">
        <v>0</v>
      </c>
      <c r="Q37" s="4">
        <v>500</v>
      </c>
      <c r="R37" s="4">
        <v>0</v>
      </c>
      <c r="S37" s="4">
        <v>1</v>
      </c>
      <c r="T37" s="4">
        <v>0</v>
      </c>
      <c r="U37" s="3" t="b">
        <v>0</v>
      </c>
      <c r="V37" s="3">
        <v>701</v>
      </c>
      <c r="W37" s="3">
        <v>2832.33</v>
      </c>
      <c r="X37" s="3">
        <v>2888.8</v>
      </c>
      <c r="Y37" s="3">
        <v>358.45</v>
      </c>
      <c r="Z37" s="3">
        <v>361.4</v>
      </c>
      <c r="AA37" s="3">
        <v>20</v>
      </c>
      <c r="AB37" s="3">
        <v>-20</v>
      </c>
      <c r="AD37" s="6">
        <f>Modell_vol30_d_Aspermont_table[[#This Row],[wage 1]]/AE32-1</f>
        <v>-1.5258074087098006E-2</v>
      </c>
      <c r="AF37" s="6">
        <f>Modell_vol30_d_Aspermont_table[[#This Row],[wage 2]]/AG32-1</f>
        <v>-1.0532598488146472E-2</v>
      </c>
      <c r="AI3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356</v>
      </c>
      <c r="AJ37" s="6">
        <v>-2.1988769354182924E-2</v>
      </c>
      <c r="AK3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356</v>
      </c>
      <c r="AL37" s="6">
        <v>-2.5317114172053512E-2</v>
      </c>
    </row>
    <row r="38" spans="1:38" x14ac:dyDescent="0.25">
      <c r="A38" s="3">
        <v>37</v>
      </c>
      <c r="B38" s="4" t="s">
        <v>21</v>
      </c>
      <c r="C38" s="4" t="s">
        <v>91</v>
      </c>
      <c r="D38" s="4" t="s">
        <v>23</v>
      </c>
      <c r="E38" s="4" t="s">
        <v>24</v>
      </c>
      <c r="F38" s="4" t="s">
        <v>25</v>
      </c>
      <c r="G38" s="3" t="b">
        <v>0</v>
      </c>
      <c r="H38" s="3" t="b">
        <v>0</v>
      </c>
      <c r="I38" s="3" t="b">
        <v>0</v>
      </c>
      <c r="J38" s="3" t="b">
        <v>0</v>
      </c>
      <c r="K38" s="3" t="b">
        <v>0</v>
      </c>
      <c r="L38" s="3">
        <v>500</v>
      </c>
      <c r="M38" s="3">
        <v>2</v>
      </c>
      <c r="N38" s="3">
        <v>0</v>
      </c>
      <c r="O38" s="3">
        <v>0.3</v>
      </c>
      <c r="P38" s="3">
        <v>0</v>
      </c>
      <c r="Q38" s="4">
        <v>500</v>
      </c>
      <c r="R38" s="4">
        <v>0</v>
      </c>
      <c r="S38" s="4">
        <v>1</v>
      </c>
      <c r="T38" s="4">
        <v>0</v>
      </c>
      <c r="U38" s="3" t="b">
        <v>0</v>
      </c>
      <c r="V38" s="3">
        <v>712</v>
      </c>
      <c r="W38" s="3">
        <v>2668.91</v>
      </c>
      <c r="X38" s="3">
        <v>2723.74</v>
      </c>
      <c r="Y38" s="3">
        <v>366.21</v>
      </c>
      <c r="Z38" s="3">
        <v>369.93</v>
      </c>
      <c r="AA38" s="3">
        <v>20</v>
      </c>
      <c r="AB38" s="3">
        <v>-20</v>
      </c>
      <c r="AD38" s="6">
        <f>Modell_vol30_d_Aspermont_table[[#This Row],[wage 1]]/AE32-1</f>
        <v>6.0603729629342684E-3</v>
      </c>
      <c r="AF38" s="6">
        <f>Modell_vol30_d_Aspermont_table[[#This Row],[wage 2]]/AG32-1</f>
        <v>1.2821460545877184E-2</v>
      </c>
      <c r="AI3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356</v>
      </c>
      <c r="AJ38" s="6">
        <v>-2.1988769354182924E-2</v>
      </c>
      <c r="AK3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356</v>
      </c>
      <c r="AL38" s="6">
        <v>-2.5317114172053512E-2</v>
      </c>
    </row>
    <row r="39" spans="1:38" x14ac:dyDescent="0.25">
      <c r="A39" s="3">
        <v>38</v>
      </c>
      <c r="B39" s="4" t="s">
        <v>21</v>
      </c>
      <c r="C39" s="4" t="s">
        <v>91</v>
      </c>
      <c r="D39" s="4" t="s">
        <v>23</v>
      </c>
      <c r="E39" s="4" t="s">
        <v>24</v>
      </c>
      <c r="F39" s="4" t="s">
        <v>25</v>
      </c>
      <c r="G39" s="3" t="b">
        <v>0</v>
      </c>
      <c r="H39" s="3" t="b">
        <v>0</v>
      </c>
      <c r="I39" s="3" t="b">
        <v>0</v>
      </c>
      <c r="J39" s="3" t="b">
        <v>0</v>
      </c>
      <c r="K39" s="3" t="b">
        <v>0</v>
      </c>
      <c r="L39" s="3">
        <v>500</v>
      </c>
      <c r="M39" s="3">
        <v>2</v>
      </c>
      <c r="N39" s="3">
        <v>0</v>
      </c>
      <c r="O39" s="3">
        <v>0.3</v>
      </c>
      <c r="P39" s="3">
        <v>0</v>
      </c>
      <c r="Q39" s="4">
        <v>500</v>
      </c>
      <c r="R39" s="4">
        <v>0</v>
      </c>
      <c r="S39" s="4">
        <v>1</v>
      </c>
      <c r="T39" s="4">
        <v>0</v>
      </c>
      <c r="U39" s="3" t="b">
        <v>0</v>
      </c>
      <c r="V39" s="3">
        <v>701</v>
      </c>
      <c r="W39" s="3">
        <v>2662.31</v>
      </c>
      <c r="X39" s="3">
        <v>2727.2</v>
      </c>
      <c r="Y39" s="3">
        <v>366.13</v>
      </c>
      <c r="Z39" s="3">
        <v>370.26</v>
      </c>
      <c r="AA39" s="3">
        <v>20</v>
      </c>
      <c r="AB39" s="3">
        <v>-20</v>
      </c>
      <c r="AD39" s="6">
        <f>Modell_vol30_d_Aspermont_table[[#This Row],[wage 1]]/AE32-1</f>
        <v>5.8405951582949367E-3</v>
      </c>
      <c r="AF39" s="6">
        <f>Modell_vol30_d_Aspermont_table[[#This Row],[wage 2]]/AG32-1</f>
        <v>1.372495872656021E-2</v>
      </c>
      <c r="AI3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356</v>
      </c>
      <c r="AJ39" s="6">
        <v>-2.1988769354182924E-2</v>
      </c>
      <c r="AK3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356</v>
      </c>
      <c r="AL39" s="6">
        <v>-2.5317114172053512E-2</v>
      </c>
    </row>
    <row r="40" spans="1:38" x14ac:dyDescent="0.25">
      <c r="A40" s="3">
        <v>39</v>
      </c>
      <c r="B40" s="4" t="s">
        <v>21</v>
      </c>
      <c r="C40" s="4" t="s">
        <v>91</v>
      </c>
      <c r="D40" s="4" t="s">
        <v>23</v>
      </c>
      <c r="E40" s="4" t="s">
        <v>24</v>
      </c>
      <c r="F40" s="4" t="s">
        <v>25</v>
      </c>
      <c r="G40" s="3" t="b">
        <v>0</v>
      </c>
      <c r="H40" s="3" t="b">
        <v>0</v>
      </c>
      <c r="I40" s="3" t="b">
        <v>0</v>
      </c>
      <c r="J40" s="3" t="b">
        <v>0</v>
      </c>
      <c r="K40" s="3" t="b">
        <v>0</v>
      </c>
      <c r="L40" s="3">
        <v>500</v>
      </c>
      <c r="M40" s="3">
        <v>2</v>
      </c>
      <c r="N40" s="3">
        <v>0</v>
      </c>
      <c r="O40" s="3">
        <v>0.3</v>
      </c>
      <c r="P40" s="3">
        <v>0</v>
      </c>
      <c r="Q40" s="4">
        <v>500</v>
      </c>
      <c r="R40" s="4">
        <v>0</v>
      </c>
      <c r="S40" s="4">
        <v>1</v>
      </c>
      <c r="T40" s="4">
        <v>0</v>
      </c>
      <c r="U40" s="3" t="b">
        <v>0</v>
      </c>
      <c r="V40" s="3">
        <v>701</v>
      </c>
      <c r="W40" s="3">
        <v>2747.38</v>
      </c>
      <c r="X40" s="3">
        <v>2832.49</v>
      </c>
      <c r="Y40" s="3">
        <v>361.24</v>
      </c>
      <c r="Z40" s="3">
        <v>365.72</v>
      </c>
      <c r="AA40" s="3">
        <v>20</v>
      </c>
      <c r="AB40" s="3">
        <v>-20</v>
      </c>
      <c r="AD40" s="6">
        <f>Modell_vol30_d_Aspermont_table[[#This Row],[wage 1]]/AE32-1</f>
        <v>-7.5933231502950393E-3</v>
      </c>
      <c r="AF40" s="6">
        <f>Modell_vol30_d_Aspermont_table[[#This Row],[wage 2]]/AG32-1</f>
        <v>1.2950140589793602E-3</v>
      </c>
      <c r="AI4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356</v>
      </c>
      <c r="AJ40" s="6">
        <v>-2.1988769354182924E-2</v>
      </c>
      <c r="AK4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356</v>
      </c>
      <c r="AL40" s="6">
        <v>-2.5317114172053512E-2</v>
      </c>
    </row>
    <row r="41" spans="1:38" x14ac:dyDescent="0.25">
      <c r="A41" s="3">
        <v>40</v>
      </c>
      <c r="B41" s="4" t="s">
        <v>21</v>
      </c>
      <c r="C41" s="4" t="s">
        <v>91</v>
      </c>
      <c r="D41" s="4" t="s">
        <v>23</v>
      </c>
      <c r="E41" s="4" t="s">
        <v>24</v>
      </c>
      <c r="F41" s="4" t="s">
        <v>25</v>
      </c>
      <c r="G41" s="3" t="b">
        <v>0</v>
      </c>
      <c r="H41" s="3" t="b">
        <v>0</v>
      </c>
      <c r="I41" s="3" t="b">
        <v>0</v>
      </c>
      <c r="J41" s="3" t="b">
        <v>0</v>
      </c>
      <c r="K41" s="3" t="b">
        <v>0</v>
      </c>
      <c r="L41" s="3">
        <v>500</v>
      </c>
      <c r="M41" s="3">
        <v>2</v>
      </c>
      <c r="N41" s="3">
        <v>0</v>
      </c>
      <c r="O41" s="3">
        <v>0.3</v>
      </c>
      <c r="P41" s="3">
        <v>0</v>
      </c>
      <c r="Q41" s="4">
        <v>500</v>
      </c>
      <c r="R41" s="4">
        <v>0</v>
      </c>
      <c r="S41" s="4">
        <v>1</v>
      </c>
      <c r="T41" s="4">
        <v>0</v>
      </c>
      <c r="U41" s="3" t="b">
        <v>0</v>
      </c>
      <c r="V41" s="3">
        <v>706</v>
      </c>
      <c r="W41" s="3">
        <v>2686.56</v>
      </c>
      <c r="X41" s="3">
        <v>2707.98</v>
      </c>
      <c r="Y41" s="3">
        <v>367.36</v>
      </c>
      <c r="Z41" s="3">
        <v>368.5</v>
      </c>
      <c r="AA41" s="3">
        <v>20</v>
      </c>
      <c r="AB41" s="3">
        <v>-20</v>
      </c>
      <c r="AD41" s="6">
        <f>Modell_vol30_d_Aspermont_table[[#This Row],[wage 1]]/AE32-1</f>
        <v>9.219678904627493E-3</v>
      </c>
      <c r="AF41" s="6">
        <f>Modell_vol30_d_Aspermont_table[[#This Row],[wage 2]]/AG32-1</f>
        <v>8.9063017629165131E-3</v>
      </c>
      <c r="AI4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356</v>
      </c>
      <c r="AJ41" s="6">
        <v>-2.1988769354182924E-2</v>
      </c>
      <c r="AK4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356</v>
      </c>
      <c r="AL41" s="6">
        <v>-2.5317114172053512E-2</v>
      </c>
    </row>
    <row r="42" spans="1:38" x14ac:dyDescent="0.25">
      <c r="A42" s="1">
        <v>41</v>
      </c>
      <c r="B42" s="2" t="s">
        <v>21</v>
      </c>
      <c r="C42" s="2" t="s">
        <v>91</v>
      </c>
      <c r="D42" s="2" t="s">
        <v>23</v>
      </c>
      <c r="E42" s="2" t="s">
        <v>24</v>
      </c>
      <c r="F42" s="2" t="s">
        <v>25</v>
      </c>
      <c r="G42" s="1" t="b">
        <v>0</v>
      </c>
      <c r="H42" s="1" t="b">
        <v>0</v>
      </c>
      <c r="I42" s="1" t="b">
        <v>0</v>
      </c>
      <c r="J42" s="1" t="b">
        <v>0</v>
      </c>
      <c r="K42" s="1" t="b">
        <v>0</v>
      </c>
      <c r="L42" s="1">
        <v>500</v>
      </c>
      <c r="M42" s="1">
        <v>2</v>
      </c>
      <c r="N42" s="1">
        <v>0</v>
      </c>
      <c r="O42" s="1">
        <v>0.4</v>
      </c>
      <c r="P42" s="1">
        <v>0</v>
      </c>
      <c r="Q42" s="2">
        <v>150</v>
      </c>
      <c r="R42" s="2">
        <v>0</v>
      </c>
      <c r="S42" s="2">
        <v>1</v>
      </c>
      <c r="T42" s="2">
        <v>0</v>
      </c>
      <c r="U42" s="1" t="b">
        <v>0</v>
      </c>
      <c r="V42" s="1">
        <v>701</v>
      </c>
      <c r="W42" s="1">
        <v>5080.92</v>
      </c>
      <c r="X42" s="1">
        <v>5043.46</v>
      </c>
      <c r="Y42" s="1">
        <v>253.49</v>
      </c>
      <c r="Z42" s="1">
        <v>251.22</v>
      </c>
      <c r="AA42" s="1">
        <v>20</v>
      </c>
      <c r="AB42" s="1">
        <v>-20</v>
      </c>
      <c r="AD42" s="6">
        <f>Modell_vol30_d_Aspermont_table[[#This Row],[wage 1]]/AE42-1</f>
        <v>-9.4758025125530887E-3</v>
      </c>
      <c r="AE42">
        <f>AVERAGE(Y42:Y51)</f>
        <v>255.91500000000002</v>
      </c>
      <c r="AF42" s="6">
        <f>Modell_vol30_d_Aspermont_table[[#This Row],[wage 2]]/AG42-1</f>
        <v>-2.1828008067718896E-2</v>
      </c>
      <c r="AG42">
        <f>AVERAGE(Z42:Z51)</f>
        <v>256.82599999999996</v>
      </c>
      <c r="AI4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243.99999999999994</v>
      </c>
      <c r="AJ42" s="6">
        <f t="array" ref="AJ42:AJ51">AI42:AI51/AE42-1</f>
        <v>-4.6558427602915287E-2</v>
      </c>
      <c r="AK4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243.99999999999994</v>
      </c>
      <c r="AL42" s="6">
        <f t="array" ref="AL42:AL51">AK42:AK51/AG42-1</f>
        <v>-4.9940426592323339E-2</v>
      </c>
    </row>
    <row r="43" spans="1:38" x14ac:dyDescent="0.25">
      <c r="A43" s="1">
        <v>42</v>
      </c>
      <c r="B43" s="2" t="s">
        <v>21</v>
      </c>
      <c r="C43" s="2" t="s">
        <v>91</v>
      </c>
      <c r="D43" s="2" t="s">
        <v>23</v>
      </c>
      <c r="E43" s="2" t="s">
        <v>24</v>
      </c>
      <c r="F43" s="2" t="s">
        <v>25</v>
      </c>
      <c r="G43" s="1" t="b">
        <v>0</v>
      </c>
      <c r="H43" s="1" t="b">
        <v>0</v>
      </c>
      <c r="I43" s="1" t="b">
        <v>0</v>
      </c>
      <c r="J43" s="1" t="b">
        <v>0</v>
      </c>
      <c r="K43" s="1" t="b">
        <v>0</v>
      </c>
      <c r="L43" s="1">
        <v>500</v>
      </c>
      <c r="M43" s="1">
        <v>2</v>
      </c>
      <c r="N43" s="1">
        <v>0</v>
      </c>
      <c r="O43" s="1">
        <v>0.4</v>
      </c>
      <c r="P43" s="1">
        <v>0</v>
      </c>
      <c r="Q43" s="2">
        <v>150</v>
      </c>
      <c r="R43" s="2">
        <v>0</v>
      </c>
      <c r="S43" s="2">
        <v>1</v>
      </c>
      <c r="T43" s="2">
        <v>0</v>
      </c>
      <c r="U43" s="1" t="b">
        <v>0</v>
      </c>
      <c r="V43" s="1">
        <v>711</v>
      </c>
      <c r="W43" s="1">
        <v>5199</v>
      </c>
      <c r="X43" s="1">
        <v>5248.76</v>
      </c>
      <c r="Y43" s="1">
        <v>243.32</v>
      </c>
      <c r="Z43" s="1">
        <v>245.48</v>
      </c>
      <c r="AA43" s="1">
        <v>20</v>
      </c>
      <c r="AB43" s="1">
        <v>-20</v>
      </c>
      <c r="AD43" s="6">
        <f>Modell_vol30_d_Aspermont_table[[#This Row],[wage 1]]/AE42-1</f>
        <v>-4.9215559853857838E-2</v>
      </c>
      <c r="AF43" s="6">
        <f>Modell_vol30_d_Aspermont_table[[#This Row],[wage 2]]/AG42-1</f>
        <v>-4.417777016345692E-2</v>
      </c>
      <c r="AI4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243.99999999999994</v>
      </c>
      <c r="AJ43" s="6">
        <v>-4.6558427602915287E-2</v>
      </c>
      <c r="AK4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243.99999999999994</v>
      </c>
      <c r="AL43" s="6">
        <v>-4.9940426592323339E-2</v>
      </c>
    </row>
    <row r="44" spans="1:38" x14ac:dyDescent="0.25">
      <c r="A44" s="1">
        <v>43</v>
      </c>
      <c r="B44" s="2" t="s">
        <v>21</v>
      </c>
      <c r="C44" s="2" t="s">
        <v>91</v>
      </c>
      <c r="D44" s="2" t="s">
        <v>23</v>
      </c>
      <c r="E44" s="2" t="s">
        <v>24</v>
      </c>
      <c r="F44" s="2" t="s">
        <v>25</v>
      </c>
      <c r="G44" s="1" t="b">
        <v>0</v>
      </c>
      <c r="H44" s="1" t="b">
        <v>0</v>
      </c>
      <c r="I44" s="1" t="b">
        <v>0</v>
      </c>
      <c r="J44" s="1" t="b">
        <v>0</v>
      </c>
      <c r="K44" s="1" t="b">
        <v>0</v>
      </c>
      <c r="L44" s="1">
        <v>500</v>
      </c>
      <c r="M44" s="1">
        <v>2</v>
      </c>
      <c r="N44" s="1">
        <v>0</v>
      </c>
      <c r="O44" s="1">
        <v>0.4</v>
      </c>
      <c r="P44" s="1">
        <v>0</v>
      </c>
      <c r="Q44" s="2">
        <v>150</v>
      </c>
      <c r="R44" s="2">
        <v>0</v>
      </c>
      <c r="S44" s="2">
        <v>1</v>
      </c>
      <c r="T44" s="2">
        <v>0</v>
      </c>
      <c r="U44" s="1" t="b">
        <v>0</v>
      </c>
      <c r="V44" s="1">
        <v>709</v>
      </c>
      <c r="W44" s="1">
        <v>5037.93</v>
      </c>
      <c r="X44" s="1">
        <v>5039.2700000000004</v>
      </c>
      <c r="Y44" s="1">
        <v>253.24</v>
      </c>
      <c r="Z44" s="1">
        <v>253.77</v>
      </c>
      <c r="AA44" s="1">
        <v>20</v>
      </c>
      <c r="AB44" s="1">
        <v>-20</v>
      </c>
      <c r="AD44" s="6">
        <f>Modell_vol30_d_Aspermont_table[[#This Row],[wage 1]]/AE42-1</f>
        <v>-1.0452689369517265E-2</v>
      </c>
      <c r="AF44" s="6">
        <f>Modell_vol30_d_Aspermont_table[[#This Row],[wage 2]]/AG42-1</f>
        <v>-1.1899106788253344E-2</v>
      </c>
      <c r="AI4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243.99999999999994</v>
      </c>
      <c r="AJ44" s="6">
        <v>-4.6558427602915287E-2</v>
      </c>
      <c r="AK4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243.99999999999994</v>
      </c>
      <c r="AL44" s="6">
        <v>-4.9940426592323339E-2</v>
      </c>
    </row>
    <row r="45" spans="1:38" x14ac:dyDescent="0.25">
      <c r="A45" s="1">
        <v>44</v>
      </c>
      <c r="B45" s="2" t="s">
        <v>21</v>
      </c>
      <c r="C45" s="2" t="s">
        <v>91</v>
      </c>
      <c r="D45" s="2" t="s">
        <v>23</v>
      </c>
      <c r="E45" s="2" t="s">
        <v>24</v>
      </c>
      <c r="F45" s="2" t="s">
        <v>25</v>
      </c>
      <c r="G45" s="1" t="b">
        <v>0</v>
      </c>
      <c r="H45" s="1" t="b">
        <v>0</v>
      </c>
      <c r="I45" s="1" t="b">
        <v>0</v>
      </c>
      <c r="J45" s="1" t="b">
        <v>0</v>
      </c>
      <c r="K45" s="1" t="b">
        <v>0</v>
      </c>
      <c r="L45" s="1">
        <v>500</v>
      </c>
      <c r="M45" s="1">
        <v>2</v>
      </c>
      <c r="N45" s="1">
        <v>0</v>
      </c>
      <c r="O45" s="1">
        <v>0.4</v>
      </c>
      <c r="P45" s="1">
        <v>0</v>
      </c>
      <c r="Q45" s="2">
        <v>150</v>
      </c>
      <c r="R45" s="2">
        <v>0</v>
      </c>
      <c r="S45" s="2">
        <v>1</v>
      </c>
      <c r="T45" s="2">
        <v>0</v>
      </c>
      <c r="U45" s="1" t="b">
        <v>0</v>
      </c>
      <c r="V45" s="1">
        <v>800</v>
      </c>
      <c r="W45" s="1">
        <v>4910.8</v>
      </c>
      <c r="X45" s="1">
        <v>4956.5200000000004</v>
      </c>
      <c r="Y45" s="1">
        <v>256.98</v>
      </c>
      <c r="Z45" s="1">
        <v>260.06</v>
      </c>
      <c r="AA45" s="1">
        <v>20</v>
      </c>
      <c r="AB45" s="1">
        <v>-20</v>
      </c>
      <c r="AD45" s="6">
        <f>Modell_vol30_d_Aspermont_table[[#This Row],[wage 1]]/AE42-1</f>
        <v>4.1615380106676536E-3</v>
      </c>
      <c r="AF45" s="6">
        <f>Modell_vol30_d_Aspermont_table[[#This Row],[wage 2]]/AG42-1</f>
        <v>1.2592183034428217E-2</v>
      </c>
      <c r="AI4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243.99999999999994</v>
      </c>
      <c r="AJ45" s="6">
        <v>-4.6558427602915287E-2</v>
      </c>
      <c r="AK4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243.99999999999994</v>
      </c>
      <c r="AL45" s="6">
        <v>-4.9940426592323339E-2</v>
      </c>
    </row>
    <row r="46" spans="1:38" x14ac:dyDescent="0.25">
      <c r="A46" s="1">
        <v>45</v>
      </c>
      <c r="B46" s="2" t="s">
        <v>21</v>
      </c>
      <c r="C46" s="2" t="s">
        <v>91</v>
      </c>
      <c r="D46" s="2" t="s">
        <v>23</v>
      </c>
      <c r="E46" s="2" t="s">
        <v>24</v>
      </c>
      <c r="F46" s="2" t="s">
        <v>25</v>
      </c>
      <c r="G46" s="1" t="b">
        <v>0</v>
      </c>
      <c r="H46" s="1" t="b">
        <v>0</v>
      </c>
      <c r="I46" s="1" t="b">
        <v>0</v>
      </c>
      <c r="J46" s="1" t="b">
        <v>0</v>
      </c>
      <c r="K46" s="1" t="b">
        <v>0</v>
      </c>
      <c r="L46" s="1">
        <v>500</v>
      </c>
      <c r="M46" s="1">
        <v>2</v>
      </c>
      <c r="N46" s="1">
        <v>0</v>
      </c>
      <c r="O46" s="1">
        <v>0.4</v>
      </c>
      <c r="P46" s="1">
        <v>0</v>
      </c>
      <c r="Q46" s="2">
        <v>150</v>
      </c>
      <c r="R46" s="2">
        <v>0</v>
      </c>
      <c r="S46" s="2">
        <v>1</v>
      </c>
      <c r="T46" s="2">
        <v>0</v>
      </c>
      <c r="U46" s="1" t="b">
        <v>0</v>
      </c>
      <c r="V46" s="1">
        <v>751</v>
      </c>
      <c r="W46" s="1">
        <v>4835.2299999999996</v>
      </c>
      <c r="X46" s="1">
        <v>4957.24</v>
      </c>
      <c r="Y46" s="1">
        <v>257.27</v>
      </c>
      <c r="Z46" s="1">
        <v>263.16000000000003</v>
      </c>
      <c r="AA46" s="1">
        <v>20</v>
      </c>
      <c r="AB46" s="1">
        <v>-20</v>
      </c>
      <c r="AD46" s="6">
        <f>Modell_vol30_d_Aspermont_table[[#This Row],[wage 1]]/AE42-1</f>
        <v>5.2947267647458496E-3</v>
      </c>
      <c r="AF46" s="6">
        <f>Modell_vol30_d_Aspermont_table[[#This Row],[wage 2]]/AG42-1</f>
        <v>2.4662612040837306E-2</v>
      </c>
      <c r="AI4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243.99999999999994</v>
      </c>
      <c r="AJ46" s="6">
        <v>-4.6558427602915287E-2</v>
      </c>
      <c r="AK4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243.99999999999994</v>
      </c>
      <c r="AL46" s="6">
        <v>-4.9940426592323339E-2</v>
      </c>
    </row>
    <row r="47" spans="1:38" x14ac:dyDescent="0.25">
      <c r="A47" s="1">
        <v>46</v>
      </c>
      <c r="B47" s="2" t="s">
        <v>21</v>
      </c>
      <c r="C47" s="2" t="s">
        <v>91</v>
      </c>
      <c r="D47" s="2" t="s">
        <v>23</v>
      </c>
      <c r="E47" s="2" t="s">
        <v>24</v>
      </c>
      <c r="F47" s="2" t="s">
        <v>25</v>
      </c>
      <c r="G47" s="1" t="b">
        <v>0</v>
      </c>
      <c r="H47" s="1" t="b">
        <v>0</v>
      </c>
      <c r="I47" s="1" t="b">
        <v>0</v>
      </c>
      <c r="J47" s="1" t="b">
        <v>0</v>
      </c>
      <c r="K47" s="1" t="b">
        <v>0</v>
      </c>
      <c r="L47" s="1">
        <v>500</v>
      </c>
      <c r="M47" s="1">
        <v>2</v>
      </c>
      <c r="N47" s="1">
        <v>0</v>
      </c>
      <c r="O47" s="1">
        <v>0.4</v>
      </c>
      <c r="P47" s="1">
        <v>0</v>
      </c>
      <c r="Q47" s="2">
        <v>150</v>
      </c>
      <c r="R47" s="2">
        <v>0</v>
      </c>
      <c r="S47" s="2">
        <v>1</v>
      </c>
      <c r="T47" s="2">
        <v>0</v>
      </c>
      <c r="U47" s="1" t="b">
        <v>0</v>
      </c>
      <c r="V47" s="1">
        <v>701</v>
      </c>
      <c r="W47" s="1">
        <v>4918.8100000000004</v>
      </c>
      <c r="X47" s="1">
        <v>4744.6899999999996</v>
      </c>
      <c r="Y47" s="1">
        <v>268.55</v>
      </c>
      <c r="Z47" s="1">
        <v>257.83999999999997</v>
      </c>
      <c r="AA47" s="1">
        <v>20</v>
      </c>
      <c r="AB47" s="1">
        <v>-20</v>
      </c>
      <c r="AD47" s="6">
        <f>Modell_vol30_d_Aspermont_table[[#This Row],[wage 1]]/AE42-1</f>
        <v>4.9371861750971968E-2</v>
      </c>
      <c r="AF47" s="6">
        <f>Modell_vol30_d_Aspermont_table[[#This Row],[wage 2]]/AG42-1</f>
        <v>3.9481983911286989E-3</v>
      </c>
      <c r="AI4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243.99999999999994</v>
      </c>
      <c r="AJ47" s="6">
        <v>-4.6558427602915287E-2</v>
      </c>
      <c r="AK4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243.99999999999994</v>
      </c>
      <c r="AL47" s="6">
        <v>-4.9940426592323339E-2</v>
      </c>
    </row>
    <row r="48" spans="1:38" x14ac:dyDescent="0.25">
      <c r="A48" s="1">
        <v>47</v>
      </c>
      <c r="B48" s="2" t="s">
        <v>21</v>
      </c>
      <c r="C48" s="2" t="s">
        <v>91</v>
      </c>
      <c r="D48" s="2" t="s">
        <v>23</v>
      </c>
      <c r="E48" s="2" t="s">
        <v>24</v>
      </c>
      <c r="F48" s="2" t="s">
        <v>25</v>
      </c>
      <c r="G48" s="1" t="b">
        <v>0</v>
      </c>
      <c r="H48" s="1" t="b">
        <v>0</v>
      </c>
      <c r="I48" s="1" t="b">
        <v>0</v>
      </c>
      <c r="J48" s="1" t="b">
        <v>0</v>
      </c>
      <c r="K48" s="1" t="b">
        <v>0</v>
      </c>
      <c r="L48" s="1">
        <v>500</v>
      </c>
      <c r="M48" s="1">
        <v>2</v>
      </c>
      <c r="N48" s="1">
        <v>0</v>
      </c>
      <c r="O48" s="1">
        <v>0.4</v>
      </c>
      <c r="P48" s="1">
        <v>0</v>
      </c>
      <c r="Q48" s="2">
        <v>150</v>
      </c>
      <c r="R48" s="2">
        <v>0</v>
      </c>
      <c r="S48" s="2">
        <v>1</v>
      </c>
      <c r="T48" s="2">
        <v>0</v>
      </c>
      <c r="U48" s="1" t="b">
        <v>0</v>
      </c>
      <c r="V48" s="1">
        <v>768</v>
      </c>
      <c r="W48" s="1">
        <v>4990.9799999999996</v>
      </c>
      <c r="X48" s="1">
        <v>4978.13</v>
      </c>
      <c r="Y48" s="1">
        <v>255.68</v>
      </c>
      <c r="Z48" s="1">
        <v>256.44</v>
      </c>
      <c r="AA48" s="1">
        <v>20</v>
      </c>
      <c r="AB48" s="1">
        <v>-20</v>
      </c>
      <c r="AD48" s="6">
        <f>Modell_vol30_d_Aspermont_table[[#This Row],[wage 1]]/AE42-1</f>
        <v>-9.182736455464191E-4</v>
      </c>
      <c r="AF48" s="6">
        <f>Modell_vol30_d_Aspermont_table[[#This Row],[wage 2]]/AG42-1</f>
        <v>-1.502963095636578E-3</v>
      </c>
      <c r="AI4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243.99999999999994</v>
      </c>
      <c r="AJ48" s="6">
        <v>-4.6558427602915287E-2</v>
      </c>
      <c r="AK4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243.99999999999994</v>
      </c>
      <c r="AL48" s="6">
        <v>-4.9940426592323339E-2</v>
      </c>
    </row>
    <row r="49" spans="1:38" x14ac:dyDescent="0.25">
      <c r="A49" s="1">
        <v>48</v>
      </c>
      <c r="B49" s="2" t="s">
        <v>21</v>
      </c>
      <c r="C49" s="2" t="s">
        <v>91</v>
      </c>
      <c r="D49" s="2" t="s">
        <v>23</v>
      </c>
      <c r="E49" s="2" t="s">
        <v>24</v>
      </c>
      <c r="F49" s="2" t="s">
        <v>25</v>
      </c>
      <c r="G49" s="1" t="b">
        <v>0</v>
      </c>
      <c r="H49" s="1" t="b">
        <v>0</v>
      </c>
      <c r="I49" s="1" t="b">
        <v>0</v>
      </c>
      <c r="J49" s="1" t="b">
        <v>0</v>
      </c>
      <c r="K49" s="1" t="b">
        <v>0</v>
      </c>
      <c r="L49" s="1">
        <v>500</v>
      </c>
      <c r="M49" s="1">
        <v>2</v>
      </c>
      <c r="N49" s="1">
        <v>0</v>
      </c>
      <c r="O49" s="1">
        <v>0.4</v>
      </c>
      <c r="P49" s="1">
        <v>0</v>
      </c>
      <c r="Q49" s="2">
        <v>150</v>
      </c>
      <c r="R49" s="2">
        <v>0</v>
      </c>
      <c r="S49" s="2">
        <v>1</v>
      </c>
      <c r="T49" s="2">
        <v>0</v>
      </c>
      <c r="U49" s="1" t="b">
        <v>0</v>
      </c>
      <c r="V49" s="1">
        <v>701</v>
      </c>
      <c r="W49" s="1">
        <v>4822.58</v>
      </c>
      <c r="X49" s="1">
        <v>4840.83</v>
      </c>
      <c r="Y49" s="1">
        <v>262.66000000000003</v>
      </c>
      <c r="Z49" s="1">
        <v>263.88</v>
      </c>
      <c r="AA49" s="1">
        <v>20</v>
      </c>
      <c r="AB49" s="1">
        <v>-20</v>
      </c>
      <c r="AD49" s="6">
        <f>Modell_vol30_d_Aspermont_table[[#This Row],[wage 1]]/AE42-1</f>
        <v>2.6356407400894843E-2</v>
      </c>
      <c r="AF49" s="6">
        <f>Modell_vol30_d_Aspermont_table[[#This Row],[wage 2]]/AG42-1</f>
        <v>2.7466066519745036E-2</v>
      </c>
      <c r="AI4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243.99999999999994</v>
      </c>
      <c r="AJ49" s="6">
        <v>-4.6558427602915287E-2</v>
      </c>
      <c r="AK4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243.99999999999994</v>
      </c>
      <c r="AL49" s="6">
        <v>-4.9940426592323339E-2</v>
      </c>
    </row>
    <row r="50" spans="1:38" x14ac:dyDescent="0.25">
      <c r="A50" s="1">
        <v>49</v>
      </c>
      <c r="B50" s="2" t="s">
        <v>21</v>
      </c>
      <c r="C50" s="2" t="s">
        <v>91</v>
      </c>
      <c r="D50" s="2" t="s">
        <v>23</v>
      </c>
      <c r="E50" s="2" t="s">
        <v>24</v>
      </c>
      <c r="F50" s="2" t="s">
        <v>25</v>
      </c>
      <c r="G50" s="1" t="b">
        <v>0</v>
      </c>
      <c r="H50" s="1" t="b">
        <v>0</v>
      </c>
      <c r="I50" s="1" t="b">
        <v>0</v>
      </c>
      <c r="J50" s="1" t="b">
        <v>0</v>
      </c>
      <c r="K50" s="1" t="b">
        <v>0</v>
      </c>
      <c r="L50" s="1">
        <v>500</v>
      </c>
      <c r="M50" s="1">
        <v>2</v>
      </c>
      <c r="N50" s="1">
        <v>0</v>
      </c>
      <c r="O50" s="1">
        <v>0.4</v>
      </c>
      <c r="P50" s="1">
        <v>0</v>
      </c>
      <c r="Q50" s="2">
        <v>150</v>
      </c>
      <c r="R50" s="2">
        <v>0</v>
      </c>
      <c r="S50" s="2">
        <v>1</v>
      </c>
      <c r="T50" s="2">
        <v>0</v>
      </c>
      <c r="U50" s="1" t="b">
        <v>0</v>
      </c>
      <c r="V50" s="1">
        <v>701</v>
      </c>
      <c r="W50" s="1">
        <v>4834.1000000000004</v>
      </c>
      <c r="X50" s="1">
        <v>4931.55</v>
      </c>
      <c r="Y50" s="1">
        <v>257.94</v>
      </c>
      <c r="Z50" s="1">
        <v>263.7</v>
      </c>
      <c r="AA50" s="1">
        <v>20</v>
      </c>
      <c r="AB50" s="1">
        <v>-20</v>
      </c>
      <c r="AD50" s="6">
        <f>Modell_vol30_d_Aspermont_table[[#This Row],[wage 1]]/AE42-1</f>
        <v>7.9127835414101177E-3</v>
      </c>
      <c r="AF50" s="6">
        <f>Modell_vol30_d_Aspermont_table[[#This Row],[wage 2]]/AG42-1</f>
        <v>2.6765202900018048E-2</v>
      </c>
      <c r="AI5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243.99999999999994</v>
      </c>
      <c r="AJ50" s="6">
        <v>-4.6558427602915287E-2</v>
      </c>
      <c r="AK5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243.99999999999994</v>
      </c>
      <c r="AL50" s="6">
        <v>-4.9940426592323339E-2</v>
      </c>
    </row>
    <row r="51" spans="1:38" x14ac:dyDescent="0.25">
      <c r="A51" s="1">
        <v>50</v>
      </c>
      <c r="B51" s="2" t="s">
        <v>21</v>
      </c>
      <c r="C51" s="2" t="s">
        <v>91</v>
      </c>
      <c r="D51" s="2" t="s">
        <v>23</v>
      </c>
      <c r="E51" s="2" t="s">
        <v>24</v>
      </c>
      <c r="F51" s="2" t="s">
        <v>25</v>
      </c>
      <c r="G51" s="1" t="b">
        <v>0</v>
      </c>
      <c r="H51" s="1" t="b">
        <v>0</v>
      </c>
      <c r="I51" s="1" t="b">
        <v>0</v>
      </c>
      <c r="J51" s="1" t="b">
        <v>0</v>
      </c>
      <c r="K51" s="1" t="b">
        <v>0</v>
      </c>
      <c r="L51" s="1">
        <v>500</v>
      </c>
      <c r="M51" s="1">
        <v>2</v>
      </c>
      <c r="N51" s="1">
        <v>0</v>
      </c>
      <c r="O51" s="1">
        <v>0.4</v>
      </c>
      <c r="P51" s="1">
        <v>0</v>
      </c>
      <c r="Q51" s="2">
        <v>150</v>
      </c>
      <c r="R51" s="2">
        <v>0</v>
      </c>
      <c r="S51" s="2">
        <v>1</v>
      </c>
      <c r="T51" s="2">
        <v>0</v>
      </c>
      <c r="U51" s="1" t="b">
        <v>0</v>
      </c>
      <c r="V51" s="1">
        <v>701</v>
      </c>
      <c r="W51" s="1">
        <v>5060.76</v>
      </c>
      <c r="X51" s="1">
        <v>5104.41</v>
      </c>
      <c r="Y51" s="1">
        <v>250.02</v>
      </c>
      <c r="Z51" s="1">
        <v>252.71</v>
      </c>
      <c r="AA51" s="1">
        <v>20</v>
      </c>
      <c r="AB51" s="1">
        <v>-20</v>
      </c>
      <c r="AD51" s="6">
        <f>Modell_vol30_d_Aspermont_table[[#This Row],[wage 1]]/AE42-1</f>
        <v>-2.3034992087216488E-2</v>
      </c>
      <c r="AF51" s="6">
        <f>Modell_vol30_d_Aspermont_table[[#This Row],[wage 2]]/AG42-1</f>
        <v>-1.6026414771090014E-2</v>
      </c>
      <c r="AI5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243.99999999999994</v>
      </c>
      <c r="AJ51" s="6">
        <v>-4.6558427602915287E-2</v>
      </c>
      <c r="AK5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243.99999999999994</v>
      </c>
      <c r="AL51" s="6">
        <v>-4.9940426592323339E-2</v>
      </c>
    </row>
    <row r="52" spans="1:38" x14ac:dyDescent="0.25">
      <c r="A52" s="3">
        <v>51</v>
      </c>
      <c r="B52" s="4" t="s">
        <v>21</v>
      </c>
      <c r="C52" s="4" t="s">
        <v>91</v>
      </c>
      <c r="D52" s="4" t="s">
        <v>23</v>
      </c>
      <c r="E52" s="4" t="s">
        <v>24</v>
      </c>
      <c r="F52" s="4" t="s">
        <v>25</v>
      </c>
      <c r="G52" s="3" t="b">
        <v>0</v>
      </c>
      <c r="H52" s="3" t="b">
        <v>0</v>
      </c>
      <c r="I52" s="3" t="b">
        <v>0</v>
      </c>
      <c r="J52" s="3" t="b">
        <v>0</v>
      </c>
      <c r="K52" s="3" t="b">
        <v>0</v>
      </c>
      <c r="L52" s="3">
        <v>500</v>
      </c>
      <c r="M52" s="3">
        <v>2</v>
      </c>
      <c r="N52" s="3">
        <v>0</v>
      </c>
      <c r="O52" s="3">
        <v>0.4</v>
      </c>
      <c r="P52" s="3">
        <v>0</v>
      </c>
      <c r="Q52" s="4">
        <v>500</v>
      </c>
      <c r="R52" s="4">
        <v>0</v>
      </c>
      <c r="S52" s="4">
        <v>1</v>
      </c>
      <c r="T52" s="4">
        <v>0</v>
      </c>
      <c r="U52" s="3" t="b">
        <v>0</v>
      </c>
      <c r="V52" s="3">
        <v>701</v>
      </c>
      <c r="W52" s="3">
        <v>4797.37</v>
      </c>
      <c r="X52" s="3">
        <v>4820.3100000000004</v>
      </c>
      <c r="Y52" s="3">
        <v>263.93</v>
      </c>
      <c r="Z52" s="3">
        <v>265.32</v>
      </c>
      <c r="AA52" s="3">
        <v>20</v>
      </c>
      <c r="AB52" s="3">
        <v>-20</v>
      </c>
      <c r="AD52" s="6">
        <f>Modell_vol30_d_Aspermont_table[[#This Row],[wage 1]]/AE52-1</f>
        <v>2.5432816336679709E-2</v>
      </c>
      <c r="AE52">
        <f>AVERAGE(Y52:Y61)</f>
        <v>257.38400000000001</v>
      </c>
      <c r="AF52" s="6">
        <f>Modell_vol30_d_Aspermont_table[[#This Row],[wage 2]]/AG52-1</f>
        <v>2.6331364380127731E-2</v>
      </c>
      <c r="AG52">
        <f>AVERAGE(Z52:Z61)</f>
        <v>258.51300000000003</v>
      </c>
      <c r="AI5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243.99999999999994</v>
      </c>
      <c r="AJ52" s="6">
        <f t="array" ref="AJ52:AJ61">AI52:AI61/AE52-1</f>
        <v>-5.2000124327852837E-2</v>
      </c>
      <c r="AK5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243.99999999999994</v>
      </c>
      <c r="AL52" s="6">
        <f t="array" ref="AL52:AL61">AK52:AK61/AG52-1</f>
        <v>-5.6140310158483642E-2</v>
      </c>
    </row>
    <row r="53" spans="1:38" x14ac:dyDescent="0.25">
      <c r="A53" s="3">
        <v>52</v>
      </c>
      <c r="B53" s="4" t="s">
        <v>21</v>
      </c>
      <c r="C53" s="4" t="s">
        <v>91</v>
      </c>
      <c r="D53" s="4" t="s">
        <v>23</v>
      </c>
      <c r="E53" s="4" t="s">
        <v>24</v>
      </c>
      <c r="F53" s="4" t="s">
        <v>25</v>
      </c>
      <c r="G53" s="3" t="b">
        <v>0</v>
      </c>
      <c r="H53" s="3" t="b">
        <v>0</v>
      </c>
      <c r="I53" s="3" t="b">
        <v>0</v>
      </c>
      <c r="J53" s="3" t="b">
        <v>0</v>
      </c>
      <c r="K53" s="3" t="b">
        <v>0</v>
      </c>
      <c r="L53" s="3">
        <v>500</v>
      </c>
      <c r="M53" s="3">
        <v>2</v>
      </c>
      <c r="N53" s="3">
        <v>0</v>
      </c>
      <c r="O53" s="3">
        <v>0.4</v>
      </c>
      <c r="P53" s="3">
        <v>0</v>
      </c>
      <c r="Q53" s="4">
        <v>500</v>
      </c>
      <c r="R53" s="4">
        <v>0</v>
      </c>
      <c r="S53" s="4">
        <v>1</v>
      </c>
      <c r="T53" s="4">
        <v>0</v>
      </c>
      <c r="U53" s="3" t="b">
        <v>0</v>
      </c>
      <c r="V53" s="3">
        <v>701</v>
      </c>
      <c r="W53" s="3">
        <v>4723.57</v>
      </c>
      <c r="X53" s="3">
        <v>4948.08</v>
      </c>
      <c r="Y53" s="3">
        <v>256.35000000000002</v>
      </c>
      <c r="Z53" s="3">
        <v>269.97000000000003</v>
      </c>
      <c r="AA53" s="3">
        <v>20</v>
      </c>
      <c r="AB53" s="3">
        <v>-20</v>
      </c>
      <c r="AD53" s="6">
        <f>Modell_vol30_d_Aspermont_table[[#This Row],[wage 1]]/AE52-1</f>
        <v>-4.0173437354302788E-3</v>
      </c>
      <c r="AF53" s="6">
        <f>Modell_vol30_d_Aspermont_table[[#This Row],[wage 2]]/AG52-1</f>
        <v>4.4318854370960059E-2</v>
      </c>
      <c r="AI5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243.99999999999994</v>
      </c>
      <c r="AJ53" s="6">
        <v>-5.2000124327852837E-2</v>
      </c>
      <c r="AK5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243.99999999999994</v>
      </c>
      <c r="AL53" s="6">
        <v>-5.6140310158483642E-2</v>
      </c>
    </row>
    <row r="54" spans="1:38" x14ac:dyDescent="0.25">
      <c r="A54" s="3">
        <v>53</v>
      </c>
      <c r="B54" s="4" t="s">
        <v>21</v>
      </c>
      <c r="C54" s="4" t="s">
        <v>91</v>
      </c>
      <c r="D54" s="4" t="s">
        <v>23</v>
      </c>
      <c r="E54" s="4" t="s">
        <v>24</v>
      </c>
      <c r="F54" s="4" t="s">
        <v>25</v>
      </c>
      <c r="G54" s="3" t="b">
        <v>0</v>
      </c>
      <c r="H54" s="3" t="b">
        <v>0</v>
      </c>
      <c r="I54" s="3" t="b">
        <v>0</v>
      </c>
      <c r="J54" s="3" t="b">
        <v>0</v>
      </c>
      <c r="K54" s="3" t="b">
        <v>0</v>
      </c>
      <c r="L54" s="3">
        <v>500</v>
      </c>
      <c r="M54" s="3">
        <v>2</v>
      </c>
      <c r="N54" s="3">
        <v>0</v>
      </c>
      <c r="O54" s="3">
        <v>0.4</v>
      </c>
      <c r="P54" s="3">
        <v>0</v>
      </c>
      <c r="Q54" s="4">
        <v>500</v>
      </c>
      <c r="R54" s="4">
        <v>0</v>
      </c>
      <c r="S54" s="4">
        <v>1</v>
      </c>
      <c r="T54" s="4">
        <v>0</v>
      </c>
      <c r="U54" s="3" t="b">
        <v>0</v>
      </c>
      <c r="V54" s="3">
        <v>752</v>
      </c>
      <c r="W54" s="3">
        <v>4857.24</v>
      </c>
      <c r="X54" s="3">
        <v>4671.1400000000003</v>
      </c>
      <c r="Y54" s="3">
        <v>272.72000000000003</v>
      </c>
      <c r="Z54" s="3">
        <v>260.52999999999997</v>
      </c>
      <c r="AA54" s="3">
        <v>20</v>
      </c>
      <c r="AB54" s="3">
        <v>-20</v>
      </c>
      <c r="AD54" s="6">
        <f>Modell_vol30_d_Aspermont_table[[#This Row],[wage 1]]/AE52-1</f>
        <v>5.958412333322971E-2</v>
      </c>
      <c r="AF54" s="6">
        <f>Modell_vol30_d_Aspermont_table[[#This Row],[wage 2]]/AG52-1</f>
        <v>7.8023155508617492E-3</v>
      </c>
      <c r="AI5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243.99999999999994</v>
      </c>
      <c r="AJ54" s="6">
        <v>-5.2000124327852837E-2</v>
      </c>
      <c r="AK5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243.99999999999994</v>
      </c>
      <c r="AL54" s="6">
        <v>-5.6140310158483642E-2</v>
      </c>
    </row>
    <row r="55" spans="1:38" x14ac:dyDescent="0.25">
      <c r="A55" s="3">
        <v>54</v>
      </c>
      <c r="B55" s="4" t="s">
        <v>21</v>
      </c>
      <c r="C55" s="4" t="s">
        <v>91</v>
      </c>
      <c r="D55" s="4" t="s">
        <v>23</v>
      </c>
      <c r="E55" s="4" t="s">
        <v>24</v>
      </c>
      <c r="F55" s="4" t="s">
        <v>25</v>
      </c>
      <c r="G55" s="3" t="b">
        <v>0</v>
      </c>
      <c r="H55" s="3" t="b">
        <v>0</v>
      </c>
      <c r="I55" s="3" t="b">
        <v>0</v>
      </c>
      <c r="J55" s="3" t="b">
        <v>0</v>
      </c>
      <c r="K55" s="3" t="b">
        <v>0</v>
      </c>
      <c r="L55" s="3">
        <v>500</v>
      </c>
      <c r="M55" s="3">
        <v>2</v>
      </c>
      <c r="N55" s="3">
        <v>0</v>
      </c>
      <c r="O55" s="3">
        <v>0.4</v>
      </c>
      <c r="P55" s="3">
        <v>0</v>
      </c>
      <c r="Q55" s="4">
        <v>500</v>
      </c>
      <c r="R55" s="4">
        <v>0</v>
      </c>
      <c r="S55" s="4">
        <v>1</v>
      </c>
      <c r="T55" s="4">
        <v>0</v>
      </c>
      <c r="U55" s="3" t="b">
        <v>0</v>
      </c>
      <c r="V55" s="3">
        <v>756</v>
      </c>
      <c r="W55" s="3">
        <v>5081.71</v>
      </c>
      <c r="X55" s="3">
        <v>5202.1899999999996</v>
      </c>
      <c r="Y55" s="3">
        <v>245.46</v>
      </c>
      <c r="Z55" s="3">
        <v>251.79</v>
      </c>
      <c r="AA55" s="3">
        <v>20</v>
      </c>
      <c r="AB55" s="3">
        <v>-20</v>
      </c>
      <c r="AD55" s="6">
        <f>Modell_vol30_d_Aspermont_table[[#This Row],[wage 1]]/AE52-1</f>
        <v>-4.6327666055388073E-2</v>
      </c>
      <c r="AF55" s="6">
        <f>Modell_vol30_d_Aspermont_table[[#This Row],[wage 2]]/AG52-1</f>
        <v>-2.600642907706785E-2</v>
      </c>
      <c r="AI5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243.99999999999994</v>
      </c>
      <c r="AJ55" s="6">
        <v>-5.2000124327852837E-2</v>
      </c>
      <c r="AK5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243.99999999999994</v>
      </c>
      <c r="AL55" s="6">
        <v>-5.6140310158483642E-2</v>
      </c>
    </row>
    <row r="56" spans="1:38" x14ac:dyDescent="0.25">
      <c r="A56" s="3">
        <v>55</v>
      </c>
      <c r="B56" s="4" t="s">
        <v>21</v>
      </c>
      <c r="C56" s="4" t="s">
        <v>91</v>
      </c>
      <c r="D56" s="4" t="s">
        <v>23</v>
      </c>
      <c r="E56" s="4" t="s">
        <v>24</v>
      </c>
      <c r="F56" s="4" t="s">
        <v>25</v>
      </c>
      <c r="G56" s="3" t="b">
        <v>0</v>
      </c>
      <c r="H56" s="3" t="b">
        <v>0</v>
      </c>
      <c r="I56" s="3" t="b">
        <v>0</v>
      </c>
      <c r="J56" s="3" t="b">
        <v>0</v>
      </c>
      <c r="K56" s="3" t="b">
        <v>0</v>
      </c>
      <c r="L56" s="3">
        <v>500</v>
      </c>
      <c r="M56" s="3">
        <v>2</v>
      </c>
      <c r="N56" s="3">
        <v>0</v>
      </c>
      <c r="O56" s="3">
        <v>0.4</v>
      </c>
      <c r="P56" s="3">
        <v>0</v>
      </c>
      <c r="Q56" s="4">
        <v>500</v>
      </c>
      <c r="R56" s="4">
        <v>0</v>
      </c>
      <c r="S56" s="4">
        <v>1</v>
      </c>
      <c r="T56" s="4">
        <v>0</v>
      </c>
      <c r="U56" s="3" t="b">
        <v>0</v>
      </c>
      <c r="V56" s="3">
        <v>701</v>
      </c>
      <c r="W56" s="3">
        <v>5001.2299999999996</v>
      </c>
      <c r="X56" s="3">
        <v>5115.67</v>
      </c>
      <c r="Y56" s="3">
        <v>248.62</v>
      </c>
      <c r="Z56" s="3">
        <v>256.33999999999997</v>
      </c>
      <c r="AA56" s="3">
        <v>20</v>
      </c>
      <c r="AB56" s="3">
        <v>-20</v>
      </c>
      <c r="AD56" s="6">
        <f>Modell_vol30_d_Aspermont_table[[#This Row],[wage 1]]/AE52-1</f>
        <v>-3.4050290616355339E-2</v>
      </c>
      <c r="AF56" s="6">
        <f>Modell_vol30_d_Aspermont_table[[#This Row],[wage 2]]/AG52-1</f>
        <v>-8.4057668279741149E-3</v>
      </c>
      <c r="AI5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243.99999999999994</v>
      </c>
      <c r="AJ56" s="6">
        <v>-5.2000124327852837E-2</v>
      </c>
      <c r="AK5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243.99999999999994</v>
      </c>
      <c r="AL56" s="6">
        <v>-5.6140310158483642E-2</v>
      </c>
    </row>
    <row r="57" spans="1:38" x14ac:dyDescent="0.25">
      <c r="A57" s="3">
        <v>56</v>
      </c>
      <c r="B57" s="4" t="s">
        <v>21</v>
      </c>
      <c r="C57" s="4" t="s">
        <v>91</v>
      </c>
      <c r="D57" s="4" t="s">
        <v>23</v>
      </c>
      <c r="E57" s="4" t="s">
        <v>24</v>
      </c>
      <c r="F57" s="4" t="s">
        <v>25</v>
      </c>
      <c r="G57" s="3" t="b">
        <v>0</v>
      </c>
      <c r="H57" s="3" t="b">
        <v>0</v>
      </c>
      <c r="I57" s="3" t="b">
        <v>0</v>
      </c>
      <c r="J57" s="3" t="b">
        <v>0</v>
      </c>
      <c r="K57" s="3" t="b">
        <v>0</v>
      </c>
      <c r="L57" s="3">
        <v>500</v>
      </c>
      <c r="M57" s="3">
        <v>2</v>
      </c>
      <c r="N57" s="3">
        <v>0</v>
      </c>
      <c r="O57" s="3">
        <v>0.4</v>
      </c>
      <c r="P57" s="3">
        <v>0</v>
      </c>
      <c r="Q57" s="4">
        <v>500</v>
      </c>
      <c r="R57" s="4">
        <v>0</v>
      </c>
      <c r="S57" s="4">
        <v>1</v>
      </c>
      <c r="T57" s="4">
        <v>0</v>
      </c>
      <c r="U57" s="3" t="b">
        <v>0</v>
      </c>
      <c r="V57" s="3">
        <v>701</v>
      </c>
      <c r="W57" s="3">
        <v>5002.88</v>
      </c>
      <c r="X57" s="3">
        <v>5078.01</v>
      </c>
      <c r="Y57" s="3">
        <v>251.42</v>
      </c>
      <c r="Z57" s="3">
        <v>255.48</v>
      </c>
      <c r="AA57" s="3">
        <v>20</v>
      </c>
      <c r="AB57" s="3">
        <v>-20</v>
      </c>
      <c r="AD57" s="6">
        <f>Modell_vol30_d_Aspermont_table[[#This Row],[wage 1]]/AE52-1</f>
        <v>-2.3171603518478356E-2</v>
      </c>
      <c r="AF57" s="6">
        <f>Modell_vol30_d_Aspermont_table[[#This Row],[wage 2]]/AG52-1</f>
        <v>-1.1732485406923621E-2</v>
      </c>
      <c r="AI5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243.99999999999994</v>
      </c>
      <c r="AJ57" s="6">
        <v>-5.2000124327852837E-2</v>
      </c>
      <c r="AK5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243.99999999999994</v>
      </c>
      <c r="AL57" s="6">
        <v>-5.6140310158483642E-2</v>
      </c>
    </row>
    <row r="58" spans="1:38" x14ac:dyDescent="0.25">
      <c r="A58" s="3">
        <v>57</v>
      </c>
      <c r="B58" s="4" t="s">
        <v>21</v>
      </c>
      <c r="C58" s="4" t="s">
        <v>91</v>
      </c>
      <c r="D58" s="4" t="s">
        <v>23</v>
      </c>
      <c r="E58" s="4" t="s">
        <v>24</v>
      </c>
      <c r="F58" s="4" t="s">
        <v>25</v>
      </c>
      <c r="G58" s="3" t="b">
        <v>0</v>
      </c>
      <c r="H58" s="3" t="b">
        <v>0</v>
      </c>
      <c r="I58" s="3" t="b">
        <v>0</v>
      </c>
      <c r="J58" s="3" t="b">
        <v>0</v>
      </c>
      <c r="K58" s="3" t="b">
        <v>0</v>
      </c>
      <c r="L58" s="3">
        <v>500</v>
      </c>
      <c r="M58" s="3">
        <v>2</v>
      </c>
      <c r="N58" s="3">
        <v>0</v>
      </c>
      <c r="O58" s="3">
        <v>0.4</v>
      </c>
      <c r="P58" s="3">
        <v>0</v>
      </c>
      <c r="Q58" s="4">
        <v>500</v>
      </c>
      <c r="R58" s="4">
        <v>0</v>
      </c>
      <c r="S58" s="4">
        <v>1</v>
      </c>
      <c r="T58" s="4">
        <v>0</v>
      </c>
      <c r="U58" s="3" t="b">
        <v>0</v>
      </c>
      <c r="V58" s="3">
        <v>734</v>
      </c>
      <c r="W58" s="3">
        <v>5287.87</v>
      </c>
      <c r="X58" s="3">
        <v>5044.53</v>
      </c>
      <c r="Y58" s="3">
        <v>253.68</v>
      </c>
      <c r="Z58" s="3">
        <v>240.63</v>
      </c>
      <c r="AA58" s="3">
        <v>20</v>
      </c>
      <c r="AB58" s="3">
        <v>-20</v>
      </c>
      <c r="AD58" s="6">
        <f>Modell_vol30_d_Aspermont_table[[#This Row],[wage 1]]/AE52-1</f>
        <v>-1.4390948932334613E-2</v>
      </c>
      <c r="AF58" s="6">
        <f>Modell_vol30_d_Aspermont_table[[#This Row],[wage 2]]/AG52-1</f>
        <v>-6.917640505506506E-2</v>
      </c>
      <c r="AI5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243.99999999999994</v>
      </c>
      <c r="AJ58" s="6">
        <v>-5.2000124327852837E-2</v>
      </c>
      <c r="AK5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243.99999999999994</v>
      </c>
      <c r="AL58" s="6">
        <v>-5.6140310158483642E-2</v>
      </c>
    </row>
    <row r="59" spans="1:38" x14ac:dyDescent="0.25">
      <c r="A59" s="3">
        <v>58</v>
      </c>
      <c r="B59" s="4" t="s">
        <v>21</v>
      </c>
      <c r="C59" s="4" t="s">
        <v>91</v>
      </c>
      <c r="D59" s="4" t="s">
        <v>23</v>
      </c>
      <c r="E59" s="4" t="s">
        <v>24</v>
      </c>
      <c r="F59" s="4" t="s">
        <v>25</v>
      </c>
      <c r="G59" s="3" t="b">
        <v>0</v>
      </c>
      <c r="H59" s="3" t="b">
        <v>0</v>
      </c>
      <c r="I59" s="3" t="b">
        <v>0</v>
      </c>
      <c r="J59" s="3" t="b">
        <v>0</v>
      </c>
      <c r="K59" s="3" t="b">
        <v>0</v>
      </c>
      <c r="L59" s="3">
        <v>500</v>
      </c>
      <c r="M59" s="3">
        <v>2</v>
      </c>
      <c r="N59" s="3">
        <v>0</v>
      </c>
      <c r="O59" s="3">
        <v>0.4</v>
      </c>
      <c r="P59" s="3">
        <v>0</v>
      </c>
      <c r="Q59" s="4">
        <v>500</v>
      </c>
      <c r="R59" s="4">
        <v>0</v>
      </c>
      <c r="S59" s="4">
        <v>1</v>
      </c>
      <c r="T59" s="4">
        <v>0</v>
      </c>
      <c r="U59" s="3" t="b">
        <v>0</v>
      </c>
      <c r="V59" s="3">
        <v>702</v>
      </c>
      <c r="W59" s="3">
        <v>4748.76</v>
      </c>
      <c r="X59" s="3">
        <v>4836.6400000000003</v>
      </c>
      <c r="Y59" s="3">
        <v>263.3</v>
      </c>
      <c r="Z59" s="3">
        <v>267.49</v>
      </c>
      <c r="AA59" s="3">
        <v>20</v>
      </c>
      <c r="AB59" s="3">
        <v>-20</v>
      </c>
      <c r="AD59" s="6">
        <f>Modell_vol30_d_Aspermont_table[[#This Row],[wage 1]]/AE52-1</f>
        <v>2.298511173965756E-2</v>
      </c>
      <c r="AF59" s="6">
        <f>Modell_vol30_d_Aspermont_table[[#This Row],[wage 2]]/AG52-1</f>
        <v>3.4725526375849469E-2</v>
      </c>
      <c r="AI5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243.99999999999994</v>
      </c>
      <c r="AJ59" s="6">
        <v>-5.2000124327852837E-2</v>
      </c>
      <c r="AK5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243.99999999999994</v>
      </c>
      <c r="AL59" s="6">
        <v>-5.6140310158483642E-2</v>
      </c>
    </row>
    <row r="60" spans="1:38" x14ac:dyDescent="0.25">
      <c r="A60" s="3">
        <v>59</v>
      </c>
      <c r="B60" s="4" t="s">
        <v>21</v>
      </c>
      <c r="C60" s="4" t="s">
        <v>91</v>
      </c>
      <c r="D60" s="4" t="s">
        <v>23</v>
      </c>
      <c r="E60" s="4" t="s">
        <v>24</v>
      </c>
      <c r="F60" s="4" t="s">
        <v>25</v>
      </c>
      <c r="G60" s="3" t="b">
        <v>0</v>
      </c>
      <c r="H60" s="3" t="b">
        <v>0</v>
      </c>
      <c r="I60" s="3" t="b">
        <v>0</v>
      </c>
      <c r="J60" s="3" t="b">
        <v>0</v>
      </c>
      <c r="K60" s="3" t="b">
        <v>0</v>
      </c>
      <c r="L60" s="3">
        <v>500</v>
      </c>
      <c r="M60" s="3">
        <v>2</v>
      </c>
      <c r="N60" s="3">
        <v>0</v>
      </c>
      <c r="O60" s="3">
        <v>0.4</v>
      </c>
      <c r="P60" s="3">
        <v>0</v>
      </c>
      <c r="Q60" s="4">
        <v>500</v>
      </c>
      <c r="R60" s="4">
        <v>0</v>
      </c>
      <c r="S60" s="4">
        <v>1</v>
      </c>
      <c r="T60" s="4">
        <v>0</v>
      </c>
      <c r="U60" s="3" t="b">
        <v>0</v>
      </c>
      <c r="V60" s="3">
        <v>701</v>
      </c>
      <c r="W60" s="3">
        <v>4941.76</v>
      </c>
      <c r="X60" s="3">
        <v>4913.07</v>
      </c>
      <c r="Y60" s="3">
        <v>259.45999999999998</v>
      </c>
      <c r="Z60" s="3">
        <v>258.08</v>
      </c>
      <c r="AA60" s="3">
        <v>20</v>
      </c>
      <c r="AB60" s="3">
        <v>-20</v>
      </c>
      <c r="AD60" s="6">
        <f>Modell_vol30_d_Aspermont_table[[#This Row],[wage 1]]/AE52-1</f>
        <v>8.065769433997394E-3</v>
      </c>
      <c r="AF60" s="6">
        <f>Modell_vol30_d_Aspermont_table[[#This Row],[wage 2]]/AG52-1</f>
        <v>-1.6749641217271849E-3</v>
      </c>
      <c r="AI6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243.99999999999994</v>
      </c>
      <c r="AJ60" s="6">
        <v>-5.2000124327852837E-2</v>
      </c>
      <c r="AK6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243.99999999999994</v>
      </c>
      <c r="AL60" s="6">
        <v>-5.6140310158483642E-2</v>
      </c>
    </row>
    <row r="61" spans="1:38" x14ac:dyDescent="0.25">
      <c r="A61" s="3">
        <v>60</v>
      </c>
      <c r="B61" s="4" t="s">
        <v>21</v>
      </c>
      <c r="C61" s="4" t="s">
        <v>91</v>
      </c>
      <c r="D61" s="4" t="s">
        <v>23</v>
      </c>
      <c r="E61" s="4" t="s">
        <v>24</v>
      </c>
      <c r="F61" s="4" t="s">
        <v>25</v>
      </c>
      <c r="G61" s="3" t="b">
        <v>0</v>
      </c>
      <c r="H61" s="3" t="b">
        <v>0</v>
      </c>
      <c r="I61" s="3" t="b">
        <v>0</v>
      </c>
      <c r="J61" s="3" t="b">
        <v>0</v>
      </c>
      <c r="K61" s="3" t="b">
        <v>0</v>
      </c>
      <c r="L61" s="3">
        <v>500</v>
      </c>
      <c r="M61" s="3">
        <v>2</v>
      </c>
      <c r="N61" s="3">
        <v>0</v>
      </c>
      <c r="O61" s="3">
        <v>0.4</v>
      </c>
      <c r="P61" s="3">
        <v>0</v>
      </c>
      <c r="Q61" s="4">
        <v>500</v>
      </c>
      <c r="R61" s="4">
        <v>0</v>
      </c>
      <c r="S61" s="4">
        <v>1</v>
      </c>
      <c r="T61" s="4">
        <v>0</v>
      </c>
      <c r="U61" s="3" t="b">
        <v>0</v>
      </c>
      <c r="V61" s="3">
        <v>701</v>
      </c>
      <c r="W61" s="3">
        <v>4921.29</v>
      </c>
      <c r="X61" s="3">
        <v>4920.57</v>
      </c>
      <c r="Y61" s="3">
        <v>258.89999999999998</v>
      </c>
      <c r="Z61" s="3">
        <v>259.5</v>
      </c>
      <c r="AA61" s="3">
        <v>20</v>
      </c>
      <c r="AB61" s="3">
        <v>-20</v>
      </c>
      <c r="AD61" s="6">
        <f>Modell_vol30_d_Aspermont_table[[#This Row],[wage 1]]/AE52-1</f>
        <v>5.8900320144219531E-3</v>
      </c>
      <c r="AF61" s="6">
        <f>Modell_vol30_d_Aspermont_table[[#This Row],[wage 2]]/AG52-1</f>
        <v>3.8179898109571564E-3</v>
      </c>
      <c r="AI6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243.99999999999994</v>
      </c>
      <c r="AJ61" s="6">
        <v>-5.2000124327852837E-2</v>
      </c>
      <c r="AK6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243.99999999999994</v>
      </c>
      <c r="AL61" s="6">
        <v>-5.6140310158483642E-2</v>
      </c>
    </row>
    <row r="62" spans="1:38" x14ac:dyDescent="0.25">
      <c r="A62" s="1">
        <v>61</v>
      </c>
      <c r="B62" s="2" t="s">
        <v>21</v>
      </c>
      <c r="C62" s="2" t="s">
        <v>91</v>
      </c>
      <c r="D62" s="2" t="s">
        <v>23</v>
      </c>
      <c r="E62" s="2" t="s">
        <v>24</v>
      </c>
      <c r="F62" s="2" t="s">
        <v>25</v>
      </c>
      <c r="G62" s="1" t="b">
        <v>0</v>
      </c>
      <c r="H62" s="1" t="b">
        <v>0</v>
      </c>
      <c r="I62" s="1" t="b">
        <v>0</v>
      </c>
      <c r="J62" s="1" t="b">
        <v>0</v>
      </c>
      <c r="K62" s="1" t="b">
        <v>0</v>
      </c>
      <c r="L62" s="1">
        <v>800</v>
      </c>
      <c r="M62" s="1">
        <v>2</v>
      </c>
      <c r="N62" s="1">
        <v>0</v>
      </c>
      <c r="O62" s="1">
        <v>0.2</v>
      </c>
      <c r="P62" s="1">
        <v>0</v>
      </c>
      <c r="Q62" s="2">
        <v>150</v>
      </c>
      <c r="R62" s="2">
        <v>0</v>
      </c>
      <c r="S62" s="2">
        <v>1</v>
      </c>
      <c r="T62" s="2">
        <v>0</v>
      </c>
      <c r="U62" s="1" t="b">
        <v>0</v>
      </c>
      <c r="V62" s="1">
        <v>701</v>
      </c>
      <c r="W62" s="1">
        <v>1215.54</v>
      </c>
      <c r="X62" s="1">
        <v>1220.25</v>
      </c>
      <c r="Y62" s="1">
        <v>740.46</v>
      </c>
      <c r="Z62" s="1">
        <v>740.48</v>
      </c>
      <c r="AA62" s="1">
        <v>20</v>
      </c>
      <c r="AB62" s="1">
        <v>-20</v>
      </c>
      <c r="AD62" s="6">
        <f>Modell_vol30_d_Aspermont_table[[#This Row],[wage 1]]/AE62-1</f>
        <v>2.4870603812769954E-3</v>
      </c>
      <c r="AE62">
        <f>AVERAGE(Y62:Y71)</f>
        <v>738.62300000000005</v>
      </c>
      <c r="AF62" s="6">
        <f>Modell_vol30_d_Aspermont_table[[#This Row],[wage 2]]/AG62-1</f>
        <v>2.4517070568819133E-3</v>
      </c>
      <c r="AG62">
        <f>AVERAGE(Z62:Z71)</f>
        <v>738.6690000000001</v>
      </c>
      <c r="AI6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736</v>
      </c>
      <c r="AJ62" s="6">
        <f t="array" ref="AJ62:AJ71">AI62:AI71/AE62-1</f>
        <v>-3.5512027109906308E-3</v>
      </c>
      <c r="AK6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736</v>
      </c>
      <c r="AL62" s="6">
        <f t="array" ref="AL62:AL71">AK62:AK71/AG62-1</f>
        <v>-3.6132557343006022E-3</v>
      </c>
    </row>
    <row r="63" spans="1:38" x14ac:dyDescent="0.25">
      <c r="A63" s="1">
        <v>62</v>
      </c>
      <c r="B63" s="2" t="s">
        <v>21</v>
      </c>
      <c r="C63" s="2" t="s">
        <v>91</v>
      </c>
      <c r="D63" s="2" t="s">
        <v>23</v>
      </c>
      <c r="E63" s="2" t="s">
        <v>24</v>
      </c>
      <c r="F63" s="2" t="s">
        <v>25</v>
      </c>
      <c r="G63" s="1" t="b">
        <v>0</v>
      </c>
      <c r="H63" s="1" t="b">
        <v>0</v>
      </c>
      <c r="I63" s="1" t="b">
        <v>0</v>
      </c>
      <c r="J63" s="1" t="b">
        <v>0</v>
      </c>
      <c r="K63" s="1" t="b">
        <v>0</v>
      </c>
      <c r="L63" s="1">
        <v>800</v>
      </c>
      <c r="M63" s="1">
        <v>2</v>
      </c>
      <c r="N63" s="1">
        <v>0</v>
      </c>
      <c r="O63" s="1">
        <v>0.2</v>
      </c>
      <c r="P63" s="1">
        <v>0</v>
      </c>
      <c r="Q63" s="2">
        <v>150</v>
      </c>
      <c r="R63" s="2">
        <v>0</v>
      </c>
      <c r="S63" s="2">
        <v>1</v>
      </c>
      <c r="T63" s="2">
        <v>0</v>
      </c>
      <c r="U63" s="1" t="b">
        <v>0</v>
      </c>
      <c r="V63" s="1">
        <v>701</v>
      </c>
      <c r="W63" s="1">
        <v>1256.6300000000001</v>
      </c>
      <c r="X63" s="1">
        <v>1253.82</v>
      </c>
      <c r="Y63" s="1">
        <v>738.67</v>
      </c>
      <c r="Z63" s="1">
        <v>738.6</v>
      </c>
      <c r="AA63" s="1">
        <v>20</v>
      </c>
      <c r="AB63" s="1">
        <v>-20</v>
      </c>
      <c r="AD63" s="6">
        <f>Modell_vol30_d_Aspermont_table[[#This Row],[wage 1]]/AE62-1</f>
        <v>6.3631920478979254E-5</v>
      </c>
      <c r="AF63" s="6">
        <f>Modell_vol30_d_Aspermont_table[[#This Row],[wage 2]]/AG62-1</f>
        <v>-9.3411257275022308E-5</v>
      </c>
      <c r="AI6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736</v>
      </c>
      <c r="AJ63" s="6">
        <v>-3.5512027109906308E-3</v>
      </c>
      <c r="AK6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736</v>
      </c>
      <c r="AL63" s="6">
        <v>-3.6132557343006022E-3</v>
      </c>
    </row>
    <row r="64" spans="1:38" x14ac:dyDescent="0.25">
      <c r="A64" s="1">
        <v>63</v>
      </c>
      <c r="B64" s="2" t="s">
        <v>21</v>
      </c>
      <c r="C64" s="2" t="s">
        <v>91</v>
      </c>
      <c r="D64" s="2" t="s">
        <v>23</v>
      </c>
      <c r="E64" s="2" t="s">
        <v>24</v>
      </c>
      <c r="F64" s="2" t="s">
        <v>25</v>
      </c>
      <c r="G64" s="1" t="b">
        <v>0</v>
      </c>
      <c r="H64" s="1" t="b">
        <v>0</v>
      </c>
      <c r="I64" s="1" t="b">
        <v>0</v>
      </c>
      <c r="J64" s="1" t="b">
        <v>0</v>
      </c>
      <c r="K64" s="1" t="b">
        <v>0</v>
      </c>
      <c r="L64" s="1">
        <v>800</v>
      </c>
      <c r="M64" s="1">
        <v>2</v>
      </c>
      <c r="N64" s="1">
        <v>0</v>
      </c>
      <c r="O64" s="1">
        <v>0.2</v>
      </c>
      <c r="P64" s="1">
        <v>0</v>
      </c>
      <c r="Q64" s="2">
        <v>150</v>
      </c>
      <c r="R64" s="2">
        <v>0</v>
      </c>
      <c r="S64" s="2">
        <v>1</v>
      </c>
      <c r="T64" s="2">
        <v>0</v>
      </c>
      <c r="U64" s="1" t="b">
        <v>0</v>
      </c>
      <c r="V64" s="1">
        <v>701</v>
      </c>
      <c r="W64" s="1">
        <v>1253.08</v>
      </c>
      <c r="X64" s="1">
        <v>1251.1500000000001</v>
      </c>
      <c r="Y64" s="1">
        <v>738.87</v>
      </c>
      <c r="Z64" s="1">
        <v>738.66</v>
      </c>
      <c r="AA64" s="1">
        <v>20</v>
      </c>
      <c r="AB64" s="1">
        <v>-20</v>
      </c>
      <c r="AD64" s="6">
        <f>Modell_vol30_d_Aspermont_table[[#This Row],[wage 1]]/AE62-1</f>
        <v>3.3440605017709402E-4</v>
      </c>
      <c r="AF64" s="6">
        <f>Modell_vol30_d_Aspermont_table[[#This Row],[wage 2]]/AG62-1</f>
        <v>-1.2184077036070384E-5</v>
      </c>
      <c r="AI6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736</v>
      </c>
      <c r="AJ64" s="6">
        <v>-3.5512027109906308E-3</v>
      </c>
      <c r="AK6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736</v>
      </c>
      <c r="AL64" s="6">
        <v>-3.6132557343006022E-3</v>
      </c>
    </row>
    <row r="65" spans="1:38" x14ac:dyDescent="0.25">
      <c r="A65" s="1">
        <v>64</v>
      </c>
      <c r="B65" s="2" t="s">
        <v>21</v>
      </c>
      <c r="C65" s="2" t="s">
        <v>91</v>
      </c>
      <c r="D65" s="2" t="s">
        <v>23</v>
      </c>
      <c r="E65" s="2" t="s">
        <v>24</v>
      </c>
      <c r="F65" s="2" t="s">
        <v>25</v>
      </c>
      <c r="G65" s="1" t="b">
        <v>0</v>
      </c>
      <c r="H65" s="1" t="b">
        <v>0</v>
      </c>
      <c r="I65" s="1" t="b">
        <v>0</v>
      </c>
      <c r="J65" s="1" t="b">
        <v>0</v>
      </c>
      <c r="K65" s="1" t="b">
        <v>0</v>
      </c>
      <c r="L65" s="1">
        <v>800</v>
      </c>
      <c r="M65" s="1">
        <v>2</v>
      </c>
      <c r="N65" s="1">
        <v>0</v>
      </c>
      <c r="O65" s="1">
        <v>0.2</v>
      </c>
      <c r="P65" s="1">
        <v>0</v>
      </c>
      <c r="Q65" s="2">
        <v>150</v>
      </c>
      <c r="R65" s="2">
        <v>0</v>
      </c>
      <c r="S65" s="2">
        <v>1</v>
      </c>
      <c r="T65" s="2">
        <v>0</v>
      </c>
      <c r="U65" s="1" t="b">
        <v>0</v>
      </c>
      <c r="V65" s="1">
        <v>717</v>
      </c>
      <c r="W65" s="1">
        <v>1259.45</v>
      </c>
      <c r="X65" s="1">
        <v>1262.95</v>
      </c>
      <c r="Y65" s="1">
        <v>738.3</v>
      </c>
      <c r="Z65" s="1">
        <v>738.4</v>
      </c>
      <c r="AA65" s="1">
        <v>20</v>
      </c>
      <c r="AB65" s="1">
        <v>-20</v>
      </c>
      <c r="AD65" s="6">
        <f>Modell_vol30_d_Aspermont_table[[#This Row],[wage 1]]/AE62-1</f>
        <v>-4.3730021946253306E-4</v>
      </c>
      <c r="AF65" s="6">
        <f>Modell_vol30_d_Aspermont_table[[#This Row],[wage 2]]/AG62-1</f>
        <v>-3.6416852473852845E-4</v>
      </c>
      <c r="AI6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736</v>
      </c>
      <c r="AJ65" s="6">
        <v>-3.5512027109906308E-3</v>
      </c>
      <c r="AK6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736</v>
      </c>
      <c r="AL65" s="6">
        <v>-3.6132557343006022E-3</v>
      </c>
    </row>
    <row r="66" spans="1:38" x14ac:dyDescent="0.25">
      <c r="A66" s="1">
        <v>65</v>
      </c>
      <c r="B66" s="2" t="s">
        <v>21</v>
      </c>
      <c r="C66" s="2" t="s">
        <v>91</v>
      </c>
      <c r="D66" s="2" t="s">
        <v>23</v>
      </c>
      <c r="E66" s="2" t="s">
        <v>24</v>
      </c>
      <c r="F66" s="2" t="s">
        <v>25</v>
      </c>
      <c r="G66" s="1" t="b">
        <v>0</v>
      </c>
      <c r="H66" s="1" t="b">
        <v>0</v>
      </c>
      <c r="I66" s="1" t="b">
        <v>0</v>
      </c>
      <c r="J66" s="1" t="b">
        <v>0</v>
      </c>
      <c r="K66" s="1" t="b">
        <v>0</v>
      </c>
      <c r="L66" s="1">
        <v>800</v>
      </c>
      <c r="M66" s="1">
        <v>2</v>
      </c>
      <c r="N66" s="1">
        <v>0</v>
      </c>
      <c r="O66" s="1">
        <v>0.2</v>
      </c>
      <c r="P66" s="1">
        <v>0</v>
      </c>
      <c r="Q66" s="2">
        <v>150</v>
      </c>
      <c r="R66" s="2">
        <v>0</v>
      </c>
      <c r="S66" s="2">
        <v>1</v>
      </c>
      <c r="T66" s="2">
        <v>0</v>
      </c>
      <c r="U66" s="1" t="b">
        <v>0</v>
      </c>
      <c r="V66" s="1">
        <v>701</v>
      </c>
      <c r="W66" s="1">
        <v>1251.3699999999999</v>
      </c>
      <c r="X66" s="1">
        <v>1230.43</v>
      </c>
      <c r="Y66" s="1">
        <v>740.05</v>
      </c>
      <c r="Z66" s="1">
        <v>738.56</v>
      </c>
      <c r="AA66" s="1">
        <v>20</v>
      </c>
      <c r="AB66" s="1">
        <v>-20</v>
      </c>
      <c r="AD66" s="6">
        <f>Modell_vol30_d_Aspermont_table[[#This Row],[wage 1]]/AE62-1</f>
        <v>1.9319734153957491E-3</v>
      </c>
      <c r="AF66" s="6">
        <f>Modell_vol30_d_Aspermont_table[[#This Row],[wage 2]]/AG62-1</f>
        <v>-1.4756271076776795E-4</v>
      </c>
      <c r="AI6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736</v>
      </c>
      <c r="AJ66" s="6">
        <v>-3.5512027109906308E-3</v>
      </c>
      <c r="AK6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736</v>
      </c>
      <c r="AL66" s="6">
        <v>-3.6132557343006022E-3</v>
      </c>
    </row>
    <row r="67" spans="1:38" x14ac:dyDescent="0.25">
      <c r="A67" s="1">
        <v>66</v>
      </c>
      <c r="B67" s="2" t="s">
        <v>21</v>
      </c>
      <c r="C67" s="2" t="s">
        <v>91</v>
      </c>
      <c r="D67" s="2" t="s">
        <v>23</v>
      </c>
      <c r="E67" s="2" t="s">
        <v>24</v>
      </c>
      <c r="F67" s="2" t="s">
        <v>25</v>
      </c>
      <c r="G67" s="1" t="b">
        <v>0</v>
      </c>
      <c r="H67" s="1" t="b">
        <v>0</v>
      </c>
      <c r="I67" s="1" t="b">
        <v>0</v>
      </c>
      <c r="J67" s="1" t="b">
        <v>0</v>
      </c>
      <c r="K67" s="1" t="b">
        <v>0</v>
      </c>
      <c r="L67" s="1">
        <v>800</v>
      </c>
      <c r="M67" s="1">
        <v>2</v>
      </c>
      <c r="N67" s="1">
        <v>0</v>
      </c>
      <c r="O67" s="1">
        <v>0.2</v>
      </c>
      <c r="P67" s="1">
        <v>0</v>
      </c>
      <c r="Q67" s="2">
        <v>150</v>
      </c>
      <c r="R67" s="2">
        <v>0</v>
      </c>
      <c r="S67" s="2">
        <v>1</v>
      </c>
      <c r="T67" s="2">
        <v>0</v>
      </c>
      <c r="U67" s="1" t="b">
        <v>0</v>
      </c>
      <c r="V67" s="1">
        <v>792</v>
      </c>
      <c r="W67" s="1">
        <v>1233.3699999999999</v>
      </c>
      <c r="X67" s="1">
        <v>1216.43</v>
      </c>
      <c r="Y67" s="1">
        <v>740.62</v>
      </c>
      <c r="Z67" s="1">
        <v>739.58</v>
      </c>
      <c r="AA67" s="1">
        <v>20</v>
      </c>
      <c r="AB67" s="1">
        <v>-20</v>
      </c>
      <c r="AD67" s="6">
        <f>Modell_vol30_d_Aspermont_table[[#This Row],[wage 1]]/AE62-1</f>
        <v>2.7036796850354872E-3</v>
      </c>
      <c r="AF67" s="6">
        <f>Modell_vol30_d_Aspermont_table[[#This Row],[wage 2]]/AG62-1</f>
        <v>1.2332993532961911E-3</v>
      </c>
      <c r="AI6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736</v>
      </c>
      <c r="AJ67" s="6">
        <v>-3.5512027109906308E-3</v>
      </c>
      <c r="AK6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736</v>
      </c>
      <c r="AL67" s="6">
        <v>-3.6132557343006022E-3</v>
      </c>
    </row>
    <row r="68" spans="1:38" x14ac:dyDescent="0.25">
      <c r="A68" s="1">
        <v>67</v>
      </c>
      <c r="B68" s="2" t="s">
        <v>21</v>
      </c>
      <c r="C68" s="2" t="s">
        <v>91</v>
      </c>
      <c r="D68" s="2" t="s">
        <v>23</v>
      </c>
      <c r="E68" s="2" t="s">
        <v>24</v>
      </c>
      <c r="F68" s="2" t="s">
        <v>25</v>
      </c>
      <c r="G68" s="1" t="b">
        <v>0</v>
      </c>
      <c r="H68" s="1" t="b">
        <v>0</v>
      </c>
      <c r="I68" s="1" t="b">
        <v>0</v>
      </c>
      <c r="J68" s="1" t="b">
        <v>0</v>
      </c>
      <c r="K68" s="1" t="b">
        <v>0</v>
      </c>
      <c r="L68" s="1">
        <v>800</v>
      </c>
      <c r="M68" s="1">
        <v>2</v>
      </c>
      <c r="N68" s="1">
        <v>0</v>
      </c>
      <c r="O68" s="1">
        <v>0.2</v>
      </c>
      <c r="P68" s="1">
        <v>0</v>
      </c>
      <c r="Q68" s="2">
        <v>150</v>
      </c>
      <c r="R68" s="2">
        <v>0</v>
      </c>
      <c r="S68" s="2">
        <v>1</v>
      </c>
      <c r="T68" s="2">
        <v>0</v>
      </c>
      <c r="U68" s="1" t="b">
        <v>0</v>
      </c>
      <c r="V68" s="1">
        <v>701</v>
      </c>
      <c r="W68" s="1">
        <v>1268.72</v>
      </c>
      <c r="X68" s="1">
        <v>1263.9000000000001</v>
      </c>
      <c r="Y68" s="1">
        <v>738.13</v>
      </c>
      <c r="Z68" s="1">
        <v>737.98</v>
      </c>
      <c r="AA68" s="1">
        <v>20</v>
      </c>
      <c r="AB68" s="1">
        <v>-20</v>
      </c>
      <c r="AD68" s="6">
        <f>Modell_vol30_d_Aspermont_table[[#This Row],[wage 1]]/AE62-1</f>
        <v>-6.6745822970593061E-4</v>
      </c>
      <c r="AF68" s="6">
        <f>Modell_vol30_d_Aspermont_table[[#This Row],[wage 2]]/AG62-1</f>
        <v>-9.3275878641185805E-4</v>
      </c>
      <c r="AI6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736</v>
      </c>
      <c r="AJ68" s="6">
        <v>-3.5512027109906308E-3</v>
      </c>
      <c r="AK6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736</v>
      </c>
      <c r="AL68" s="6">
        <v>-3.6132557343006022E-3</v>
      </c>
    </row>
    <row r="69" spans="1:38" x14ac:dyDescent="0.25">
      <c r="A69" s="1">
        <v>68</v>
      </c>
      <c r="B69" s="2" t="s">
        <v>21</v>
      </c>
      <c r="C69" s="2" t="s">
        <v>91</v>
      </c>
      <c r="D69" s="2" t="s">
        <v>23</v>
      </c>
      <c r="E69" s="2" t="s">
        <v>24</v>
      </c>
      <c r="F69" s="2" t="s">
        <v>25</v>
      </c>
      <c r="G69" s="1" t="b">
        <v>0</v>
      </c>
      <c r="H69" s="1" t="b">
        <v>0</v>
      </c>
      <c r="I69" s="1" t="b">
        <v>0</v>
      </c>
      <c r="J69" s="1" t="b">
        <v>0</v>
      </c>
      <c r="K69" s="1" t="b">
        <v>0</v>
      </c>
      <c r="L69" s="1">
        <v>800</v>
      </c>
      <c r="M69" s="1">
        <v>2</v>
      </c>
      <c r="N69" s="1">
        <v>0</v>
      </c>
      <c r="O69" s="1">
        <v>0.2</v>
      </c>
      <c r="P69" s="1">
        <v>0</v>
      </c>
      <c r="Q69" s="2">
        <v>150</v>
      </c>
      <c r="R69" s="2">
        <v>0</v>
      </c>
      <c r="S69" s="2">
        <v>1</v>
      </c>
      <c r="T69" s="2">
        <v>0</v>
      </c>
      <c r="U69" s="1" t="b">
        <v>0</v>
      </c>
      <c r="V69" s="1">
        <v>701</v>
      </c>
      <c r="W69" s="1">
        <v>1323.19</v>
      </c>
      <c r="X69" s="1">
        <v>1351.81</v>
      </c>
      <c r="Y69" s="1">
        <v>733.74</v>
      </c>
      <c r="Z69" s="1">
        <v>735.39</v>
      </c>
      <c r="AA69" s="1">
        <v>20</v>
      </c>
      <c r="AB69" s="1">
        <v>-20</v>
      </c>
      <c r="AD69" s="6">
        <f>Modell_vol30_d_Aspermont_table[[#This Row],[wage 1]]/AE62-1</f>
        <v>-6.6109503765792166E-3</v>
      </c>
      <c r="AF69" s="6">
        <f>Modell_vol30_d_Aspermont_table[[#This Row],[wage 2]]/AG62-1</f>
        <v>-4.4390654000643348E-3</v>
      </c>
      <c r="AI6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736</v>
      </c>
      <c r="AJ69" s="6">
        <v>-3.5512027109906308E-3</v>
      </c>
      <c r="AK6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736</v>
      </c>
      <c r="AL69" s="6">
        <v>-3.6132557343006022E-3</v>
      </c>
    </row>
    <row r="70" spans="1:38" x14ac:dyDescent="0.25">
      <c r="A70" s="1">
        <v>69</v>
      </c>
      <c r="B70" s="2" t="s">
        <v>21</v>
      </c>
      <c r="C70" s="2" t="s">
        <v>91</v>
      </c>
      <c r="D70" s="2" t="s">
        <v>23</v>
      </c>
      <c r="E70" s="2" t="s">
        <v>24</v>
      </c>
      <c r="F70" s="2" t="s">
        <v>25</v>
      </c>
      <c r="G70" s="1" t="b">
        <v>0</v>
      </c>
      <c r="H70" s="1" t="b">
        <v>0</v>
      </c>
      <c r="I70" s="1" t="b">
        <v>0</v>
      </c>
      <c r="J70" s="1" t="b">
        <v>0</v>
      </c>
      <c r="K70" s="1" t="b">
        <v>0</v>
      </c>
      <c r="L70" s="1">
        <v>800</v>
      </c>
      <c r="M70" s="1">
        <v>2</v>
      </c>
      <c r="N70" s="1">
        <v>0</v>
      </c>
      <c r="O70" s="1">
        <v>0.2</v>
      </c>
      <c r="P70" s="1">
        <v>0</v>
      </c>
      <c r="Q70" s="2">
        <v>150</v>
      </c>
      <c r="R70" s="2">
        <v>0</v>
      </c>
      <c r="S70" s="2">
        <v>1</v>
      </c>
      <c r="T70" s="2">
        <v>0</v>
      </c>
      <c r="U70" s="1" t="b">
        <v>0</v>
      </c>
      <c r="V70" s="1">
        <v>701</v>
      </c>
      <c r="W70" s="1">
        <v>1240.2</v>
      </c>
      <c r="X70" s="1">
        <v>1244.4000000000001</v>
      </c>
      <c r="Y70" s="1">
        <v>739.19</v>
      </c>
      <c r="Z70" s="1">
        <v>739.31</v>
      </c>
      <c r="AA70" s="1">
        <v>20</v>
      </c>
      <c r="AB70" s="1">
        <v>-20</v>
      </c>
      <c r="AD70" s="6">
        <f>Modell_vol30_d_Aspermont_table[[#This Row],[wage 1]]/AE62-1</f>
        <v>7.6764465769407764E-4</v>
      </c>
      <c r="AF70" s="6">
        <f>Modell_vol30_d_Aspermont_table[[#This Row],[wage 2]]/AG62-1</f>
        <v>8.6777704222029683E-4</v>
      </c>
      <c r="AI7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736</v>
      </c>
      <c r="AJ70" s="6">
        <v>-3.5512027109906308E-3</v>
      </c>
      <c r="AK7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736</v>
      </c>
      <c r="AL70" s="6">
        <v>-3.6132557343006022E-3</v>
      </c>
    </row>
    <row r="71" spans="1:38" x14ac:dyDescent="0.25">
      <c r="A71" s="1">
        <v>70</v>
      </c>
      <c r="B71" s="2" t="s">
        <v>21</v>
      </c>
      <c r="C71" s="2" t="s">
        <v>91</v>
      </c>
      <c r="D71" s="2" t="s">
        <v>23</v>
      </c>
      <c r="E71" s="2" t="s">
        <v>24</v>
      </c>
      <c r="F71" s="2" t="s">
        <v>25</v>
      </c>
      <c r="G71" s="1" t="b">
        <v>0</v>
      </c>
      <c r="H71" s="1" t="b">
        <v>0</v>
      </c>
      <c r="I71" s="1" t="b">
        <v>0</v>
      </c>
      <c r="J71" s="1" t="b">
        <v>0</v>
      </c>
      <c r="K71" s="1" t="b">
        <v>0</v>
      </c>
      <c r="L71" s="1">
        <v>800</v>
      </c>
      <c r="M71" s="1">
        <v>2</v>
      </c>
      <c r="N71" s="1">
        <v>0</v>
      </c>
      <c r="O71" s="1">
        <v>0.2</v>
      </c>
      <c r="P71" s="1">
        <v>0</v>
      </c>
      <c r="Q71" s="2">
        <v>150</v>
      </c>
      <c r="R71" s="2">
        <v>0</v>
      </c>
      <c r="S71" s="2">
        <v>1</v>
      </c>
      <c r="T71" s="2">
        <v>0</v>
      </c>
      <c r="U71" s="1" t="b">
        <v>0</v>
      </c>
      <c r="V71" s="1">
        <v>701</v>
      </c>
      <c r="W71" s="1">
        <v>1234.9000000000001</v>
      </c>
      <c r="X71" s="1">
        <v>1262.1300000000001</v>
      </c>
      <c r="Y71" s="1">
        <v>738.2</v>
      </c>
      <c r="Z71" s="1">
        <v>739.73</v>
      </c>
      <c r="AA71" s="1">
        <v>20</v>
      </c>
      <c r="AB71" s="1">
        <v>-20</v>
      </c>
      <c r="AD71" s="6">
        <f>Modell_vol30_d_Aspermont_table[[#This Row],[wage 1]]/AE62-1</f>
        <v>-5.7268728431147942E-4</v>
      </c>
      <c r="AF71" s="6">
        <f>Modell_vol30_d_Aspermont_table[[#This Row],[wage 2]]/AG62-1</f>
        <v>1.4363673038937375E-3</v>
      </c>
      <c r="AI7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736</v>
      </c>
      <c r="AJ71" s="6">
        <v>-3.5512027109906308E-3</v>
      </c>
      <c r="AK7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736</v>
      </c>
      <c r="AL71" s="6">
        <v>-3.6132557343006022E-3</v>
      </c>
    </row>
    <row r="72" spans="1:38" x14ac:dyDescent="0.25">
      <c r="A72" s="3">
        <v>71</v>
      </c>
      <c r="B72" s="4" t="s">
        <v>21</v>
      </c>
      <c r="C72" s="4" t="s">
        <v>91</v>
      </c>
      <c r="D72" s="4" t="s">
        <v>23</v>
      </c>
      <c r="E72" s="4" t="s">
        <v>24</v>
      </c>
      <c r="F72" s="4" t="s">
        <v>25</v>
      </c>
      <c r="G72" s="3" t="b">
        <v>0</v>
      </c>
      <c r="H72" s="3" t="b">
        <v>0</v>
      </c>
      <c r="I72" s="3" t="b">
        <v>0</v>
      </c>
      <c r="J72" s="3" t="b">
        <v>0</v>
      </c>
      <c r="K72" s="3" t="b">
        <v>0</v>
      </c>
      <c r="L72" s="3">
        <v>800</v>
      </c>
      <c r="M72" s="3">
        <v>2</v>
      </c>
      <c r="N72" s="3">
        <v>0</v>
      </c>
      <c r="O72" s="3">
        <v>0.2</v>
      </c>
      <c r="P72" s="3">
        <v>0</v>
      </c>
      <c r="Q72" s="4">
        <v>500</v>
      </c>
      <c r="R72" s="4">
        <v>0</v>
      </c>
      <c r="S72" s="4">
        <v>1</v>
      </c>
      <c r="T72" s="4">
        <v>0</v>
      </c>
      <c r="U72" s="3" t="b">
        <v>0</v>
      </c>
      <c r="V72" s="3">
        <v>701</v>
      </c>
      <c r="W72" s="3">
        <v>1240.68</v>
      </c>
      <c r="X72" s="3">
        <v>1254.24</v>
      </c>
      <c r="Y72" s="3">
        <v>738.61</v>
      </c>
      <c r="Z72" s="3">
        <v>739.37</v>
      </c>
      <c r="AA72" s="3">
        <v>20</v>
      </c>
      <c r="AB72" s="3">
        <v>-20</v>
      </c>
      <c r="AD72" s="6">
        <f>Modell_vol30_d_Aspermont_table[[#This Row],[wage 1]]/AE72-1</f>
        <v>-1.8954163417350678E-5</v>
      </c>
      <c r="AE72">
        <f>AVERAGE(Y72:Y81)</f>
        <v>738.62400000000002</v>
      </c>
      <c r="AF72" s="6">
        <f>Modell_vol30_d_Aspermont_table[[#This Row],[wage 2]]/AG72-1</f>
        <v>5.5077182484097875E-4</v>
      </c>
      <c r="AG72">
        <f>AVERAGE(Z72:Z81)</f>
        <v>738.96299999999997</v>
      </c>
      <c r="AI7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736</v>
      </c>
      <c r="AJ72" s="6">
        <f t="array" ref="AJ72:AJ81">AI72:AI81/AE72-1</f>
        <v>-3.5525517719435795E-3</v>
      </c>
      <c r="AK7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736</v>
      </c>
      <c r="AL72" s="6">
        <f t="array" ref="AL72:AL81">AK72:AK81/AG72-1</f>
        <v>-4.0096730147517468E-3</v>
      </c>
    </row>
    <row r="73" spans="1:38" x14ac:dyDescent="0.25">
      <c r="A73" s="3">
        <v>72</v>
      </c>
      <c r="B73" s="4" t="s">
        <v>21</v>
      </c>
      <c r="C73" s="4" t="s">
        <v>91</v>
      </c>
      <c r="D73" s="4" t="s">
        <v>23</v>
      </c>
      <c r="E73" s="4" t="s">
        <v>24</v>
      </c>
      <c r="F73" s="4" t="s">
        <v>25</v>
      </c>
      <c r="G73" s="3" t="b">
        <v>0</v>
      </c>
      <c r="H73" s="3" t="b">
        <v>0</v>
      </c>
      <c r="I73" s="3" t="b">
        <v>0</v>
      </c>
      <c r="J73" s="3" t="b">
        <v>0</v>
      </c>
      <c r="K73" s="3" t="b">
        <v>0</v>
      </c>
      <c r="L73" s="3">
        <v>800</v>
      </c>
      <c r="M73" s="3">
        <v>2</v>
      </c>
      <c r="N73" s="3">
        <v>0</v>
      </c>
      <c r="O73" s="3">
        <v>0.2</v>
      </c>
      <c r="P73" s="3">
        <v>0</v>
      </c>
      <c r="Q73" s="4">
        <v>500</v>
      </c>
      <c r="R73" s="4">
        <v>0</v>
      </c>
      <c r="S73" s="4">
        <v>1</v>
      </c>
      <c r="T73" s="4">
        <v>0</v>
      </c>
      <c r="U73" s="3" t="b">
        <v>0</v>
      </c>
      <c r="V73" s="3">
        <v>701</v>
      </c>
      <c r="W73" s="3">
        <v>1239.97</v>
      </c>
      <c r="X73" s="3">
        <v>1225.69</v>
      </c>
      <c r="Y73" s="3">
        <v>740.2</v>
      </c>
      <c r="Z73" s="3">
        <v>739.24</v>
      </c>
      <c r="AA73" s="3">
        <v>20</v>
      </c>
      <c r="AB73" s="3">
        <v>-20</v>
      </c>
      <c r="AD73" s="6">
        <f>Modell_vol30_d_Aspermont_table[[#This Row],[wage 1]]/AE72-1</f>
        <v>2.1336972532710607E-3</v>
      </c>
      <c r="AF73" s="6">
        <f>Modell_vol30_d_Aspermont_table[[#This Row],[wage 2]]/AG72-1</f>
        <v>3.748496203463958E-4</v>
      </c>
      <c r="AI7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736</v>
      </c>
      <c r="AJ73" s="6">
        <v>-3.5525517719435795E-3</v>
      </c>
      <c r="AK7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736</v>
      </c>
      <c r="AL73" s="6">
        <v>-4.0096730147517468E-3</v>
      </c>
    </row>
    <row r="74" spans="1:38" x14ac:dyDescent="0.25">
      <c r="A74" s="3">
        <v>73</v>
      </c>
      <c r="B74" s="4" t="s">
        <v>21</v>
      </c>
      <c r="C74" s="4" t="s">
        <v>91</v>
      </c>
      <c r="D74" s="4" t="s">
        <v>23</v>
      </c>
      <c r="E74" s="4" t="s">
        <v>24</v>
      </c>
      <c r="F74" s="4" t="s">
        <v>25</v>
      </c>
      <c r="G74" s="3" t="b">
        <v>0</v>
      </c>
      <c r="H74" s="3" t="b">
        <v>0</v>
      </c>
      <c r="I74" s="3" t="b">
        <v>0</v>
      </c>
      <c r="J74" s="3" t="b">
        <v>0</v>
      </c>
      <c r="K74" s="3" t="b">
        <v>0</v>
      </c>
      <c r="L74" s="3">
        <v>800</v>
      </c>
      <c r="M74" s="3">
        <v>2</v>
      </c>
      <c r="N74" s="3">
        <v>0</v>
      </c>
      <c r="O74" s="3">
        <v>0.2</v>
      </c>
      <c r="P74" s="3">
        <v>0</v>
      </c>
      <c r="Q74" s="4">
        <v>500</v>
      </c>
      <c r="R74" s="4">
        <v>0</v>
      </c>
      <c r="S74" s="4">
        <v>1</v>
      </c>
      <c r="T74" s="4">
        <v>0</v>
      </c>
      <c r="U74" s="3" t="b">
        <v>0</v>
      </c>
      <c r="V74" s="3">
        <v>701</v>
      </c>
      <c r="W74" s="3">
        <v>1207.48</v>
      </c>
      <c r="X74" s="3">
        <v>1204.83</v>
      </c>
      <c r="Y74" s="3">
        <v>741.02</v>
      </c>
      <c r="Z74" s="3">
        <v>741.01</v>
      </c>
      <c r="AA74" s="3">
        <v>20</v>
      </c>
      <c r="AB74" s="3">
        <v>-20</v>
      </c>
      <c r="AD74" s="6">
        <f>Modell_vol30_d_Aspermont_table[[#This Row],[wage 1]]/AE72-1</f>
        <v>3.2438696820031865E-3</v>
      </c>
      <c r="AF74" s="6">
        <f>Modell_vol30_d_Aspermont_table[[#This Row],[wage 2]]/AG72-1</f>
        <v>2.7700980969278532E-3</v>
      </c>
      <c r="AI7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736</v>
      </c>
      <c r="AJ74" s="6">
        <v>-3.5525517719435795E-3</v>
      </c>
      <c r="AK7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736</v>
      </c>
      <c r="AL74" s="6">
        <v>-4.0096730147517468E-3</v>
      </c>
    </row>
    <row r="75" spans="1:38" x14ac:dyDescent="0.25">
      <c r="A75" s="3">
        <v>74</v>
      </c>
      <c r="B75" s="4" t="s">
        <v>21</v>
      </c>
      <c r="C75" s="4" t="s">
        <v>91</v>
      </c>
      <c r="D75" s="4" t="s">
        <v>23</v>
      </c>
      <c r="E75" s="4" t="s">
        <v>24</v>
      </c>
      <c r="F75" s="4" t="s">
        <v>25</v>
      </c>
      <c r="G75" s="3" t="b">
        <v>0</v>
      </c>
      <c r="H75" s="3" t="b">
        <v>0</v>
      </c>
      <c r="I75" s="3" t="b">
        <v>0</v>
      </c>
      <c r="J75" s="3" t="b">
        <v>0</v>
      </c>
      <c r="K75" s="3" t="b">
        <v>0</v>
      </c>
      <c r="L75" s="3">
        <v>800</v>
      </c>
      <c r="M75" s="3">
        <v>2</v>
      </c>
      <c r="N75" s="3">
        <v>0</v>
      </c>
      <c r="O75" s="3">
        <v>0.2</v>
      </c>
      <c r="P75" s="3">
        <v>0</v>
      </c>
      <c r="Q75" s="4">
        <v>500</v>
      </c>
      <c r="R75" s="4">
        <v>0</v>
      </c>
      <c r="S75" s="4">
        <v>1</v>
      </c>
      <c r="T75" s="4">
        <v>0</v>
      </c>
      <c r="U75" s="3" t="b">
        <v>0</v>
      </c>
      <c r="V75" s="3">
        <v>701</v>
      </c>
      <c r="W75" s="3">
        <v>1251.33</v>
      </c>
      <c r="X75" s="3">
        <v>1260.67</v>
      </c>
      <c r="Y75" s="3">
        <v>738.04</v>
      </c>
      <c r="Z75" s="3">
        <v>739.06</v>
      </c>
      <c r="AA75" s="3">
        <v>20</v>
      </c>
      <c r="AB75" s="3">
        <v>-20</v>
      </c>
      <c r="AD75" s="6">
        <f>Modell_vol30_d_Aspermont_table[[#This Row],[wage 1]]/AE72-1</f>
        <v>-7.9065938826794468E-4</v>
      </c>
      <c r="AF75" s="6">
        <f>Modell_vol30_d_Aspermont_table[[#This Row],[wage 2]]/AG72-1</f>
        <v>1.3126502950755459E-4</v>
      </c>
      <c r="AI7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736</v>
      </c>
      <c r="AJ75" s="6">
        <v>-3.5525517719435795E-3</v>
      </c>
      <c r="AK7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736</v>
      </c>
      <c r="AL75" s="6">
        <v>-4.0096730147517468E-3</v>
      </c>
    </row>
    <row r="76" spans="1:38" x14ac:dyDescent="0.25">
      <c r="A76" s="3">
        <v>75</v>
      </c>
      <c r="B76" s="4" t="s">
        <v>21</v>
      </c>
      <c r="C76" s="4" t="s">
        <v>91</v>
      </c>
      <c r="D76" s="4" t="s">
        <v>23</v>
      </c>
      <c r="E76" s="4" t="s">
        <v>24</v>
      </c>
      <c r="F76" s="4" t="s">
        <v>25</v>
      </c>
      <c r="G76" s="3" t="b">
        <v>0</v>
      </c>
      <c r="H76" s="3" t="b">
        <v>0</v>
      </c>
      <c r="I76" s="3" t="b">
        <v>0</v>
      </c>
      <c r="J76" s="3" t="b">
        <v>0</v>
      </c>
      <c r="K76" s="3" t="b">
        <v>0</v>
      </c>
      <c r="L76" s="3">
        <v>800</v>
      </c>
      <c r="M76" s="3">
        <v>2</v>
      </c>
      <c r="N76" s="3">
        <v>0</v>
      </c>
      <c r="O76" s="3">
        <v>0.2</v>
      </c>
      <c r="P76" s="3">
        <v>0</v>
      </c>
      <c r="Q76" s="4">
        <v>500</v>
      </c>
      <c r="R76" s="4">
        <v>0</v>
      </c>
      <c r="S76" s="4">
        <v>1</v>
      </c>
      <c r="T76" s="4">
        <v>0</v>
      </c>
      <c r="U76" s="3" t="b">
        <v>0</v>
      </c>
      <c r="V76" s="3">
        <v>701</v>
      </c>
      <c r="W76" s="3">
        <v>1249.43</v>
      </c>
      <c r="X76" s="3">
        <v>1273.7</v>
      </c>
      <c r="Y76" s="3">
        <v>737.6</v>
      </c>
      <c r="Z76" s="3">
        <v>739.04</v>
      </c>
      <c r="AA76" s="3">
        <v>20</v>
      </c>
      <c r="AB76" s="3">
        <v>-20</v>
      </c>
      <c r="AD76" s="6">
        <f>Modell_vol30_d_Aspermont_table[[#This Row],[wage 1]]/AE72-1</f>
        <v>-1.3863616670999335E-3</v>
      </c>
      <c r="AF76" s="6">
        <f>Modell_vol30_d_Aspermont_table[[#This Row],[wage 2]]/AG72-1</f>
        <v>1.0420007497002892E-4</v>
      </c>
      <c r="AI7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736</v>
      </c>
      <c r="AJ76" s="6">
        <v>-3.5525517719435795E-3</v>
      </c>
      <c r="AK7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736</v>
      </c>
      <c r="AL76" s="6">
        <v>-4.0096730147517468E-3</v>
      </c>
    </row>
    <row r="77" spans="1:38" x14ac:dyDescent="0.25">
      <c r="A77" s="3">
        <v>76</v>
      </c>
      <c r="B77" s="4" t="s">
        <v>21</v>
      </c>
      <c r="C77" s="4" t="s">
        <v>91</v>
      </c>
      <c r="D77" s="4" t="s">
        <v>23</v>
      </c>
      <c r="E77" s="4" t="s">
        <v>24</v>
      </c>
      <c r="F77" s="4" t="s">
        <v>25</v>
      </c>
      <c r="G77" s="3" t="b">
        <v>0</v>
      </c>
      <c r="H77" s="3" t="b">
        <v>0</v>
      </c>
      <c r="I77" s="3" t="b">
        <v>0</v>
      </c>
      <c r="J77" s="3" t="b">
        <v>0</v>
      </c>
      <c r="K77" s="3" t="b">
        <v>0</v>
      </c>
      <c r="L77" s="3">
        <v>800</v>
      </c>
      <c r="M77" s="3">
        <v>2</v>
      </c>
      <c r="N77" s="3">
        <v>0</v>
      </c>
      <c r="O77" s="3">
        <v>0.2</v>
      </c>
      <c r="P77" s="3">
        <v>0</v>
      </c>
      <c r="Q77" s="4">
        <v>500</v>
      </c>
      <c r="R77" s="4">
        <v>0</v>
      </c>
      <c r="S77" s="4">
        <v>1</v>
      </c>
      <c r="T77" s="4">
        <v>0</v>
      </c>
      <c r="U77" s="3" t="b">
        <v>0</v>
      </c>
      <c r="V77" s="3">
        <v>781</v>
      </c>
      <c r="W77" s="3">
        <v>1270.04</v>
      </c>
      <c r="X77" s="3">
        <v>1265.25</v>
      </c>
      <c r="Y77" s="3">
        <v>738.21</v>
      </c>
      <c r="Z77" s="3">
        <v>737.77</v>
      </c>
      <c r="AA77" s="3">
        <v>20</v>
      </c>
      <c r="AB77" s="3">
        <v>-20</v>
      </c>
      <c r="AD77" s="6">
        <f>Modell_vol30_d_Aspermont_table[[#This Row],[wage 1]]/AE72-1</f>
        <v>-5.6050168962828995E-4</v>
      </c>
      <c r="AF77" s="6">
        <f>Modell_vol30_d_Aspermont_table[[#This Row],[wage 2]]/AG72-1</f>
        <v>-1.6144245381704003E-3</v>
      </c>
      <c r="AI7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736</v>
      </c>
      <c r="AJ77" s="6">
        <v>-3.5525517719435795E-3</v>
      </c>
      <c r="AK7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736</v>
      </c>
      <c r="AL77" s="6">
        <v>-4.0096730147517468E-3</v>
      </c>
    </row>
    <row r="78" spans="1:38" x14ac:dyDescent="0.25">
      <c r="A78" s="3">
        <v>77</v>
      </c>
      <c r="B78" s="4" t="s">
        <v>21</v>
      </c>
      <c r="C78" s="4" t="s">
        <v>91</v>
      </c>
      <c r="D78" s="4" t="s">
        <v>23</v>
      </c>
      <c r="E78" s="4" t="s">
        <v>24</v>
      </c>
      <c r="F78" s="4" t="s">
        <v>25</v>
      </c>
      <c r="G78" s="3" t="b">
        <v>0</v>
      </c>
      <c r="H78" s="3" t="b">
        <v>0</v>
      </c>
      <c r="I78" s="3" t="b">
        <v>0</v>
      </c>
      <c r="J78" s="3" t="b">
        <v>0</v>
      </c>
      <c r="K78" s="3" t="b">
        <v>0</v>
      </c>
      <c r="L78" s="3">
        <v>800</v>
      </c>
      <c r="M78" s="3">
        <v>2</v>
      </c>
      <c r="N78" s="3">
        <v>0</v>
      </c>
      <c r="O78" s="3">
        <v>0.2</v>
      </c>
      <c r="P78" s="3">
        <v>0</v>
      </c>
      <c r="Q78" s="4">
        <v>500</v>
      </c>
      <c r="R78" s="4">
        <v>0</v>
      </c>
      <c r="S78" s="4">
        <v>1</v>
      </c>
      <c r="T78" s="4">
        <v>0</v>
      </c>
      <c r="U78" s="3" t="b">
        <v>0</v>
      </c>
      <c r="V78" s="3">
        <v>701</v>
      </c>
      <c r="W78" s="3">
        <v>1290.17</v>
      </c>
      <c r="X78" s="3">
        <v>1287</v>
      </c>
      <c r="Y78" s="3">
        <v>737.07</v>
      </c>
      <c r="Z78" s="3">
        <v>736.88</v>
      </c>
      <c r="AA78" s="3">
        <v>20</v>
      </c>
      <c r="AB78" s="3">
        <v>-20</v>
      </c>
      <c r="AD78" s="6">
        <f>Modell_vol30_d_Aspermont_table[[#This Row],[wage 1]]/AE72-1</f>
        <v>-2.1039121393293669E-3</v>
      </c>
      <c r="AF78" s="6">
        <f>Modell_vol30_d_Aspermont_table[[#This Row],[wage 2]]/AG72-1</f>
        <v>-2.8188150150953994E-3</v>
      </c>
      <c r="AI7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736</v>
      </c>
      <c r="AJ78" s="6">
        <v>-3.5525517719435795E-3</v>
      </c>
      <c r="AK7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736</v>
      </c>
      <c r="AL78" s="6">
        <v>-4.0096730147517468E-3</v>
      </c>
    </row>
    <row r="79" spans="1:38" x14ac:dyDescent="0.25">
      <c r="A79" s="3">
        <v>78</v>
      </c>
      <c r="B79" s="4" t="s">
        <v>21</v>
      </c>
      <c r="C79" s="4" t="s">
        <v>91</v>
      </c>
      <c r="D79" s="4" t="s">
        <v>23</v>
      </c>
      <c r="E79" s="4" t="s">
        <v>24</v>
      </c>
      <c r="F79" s="4" t="s">
        <v>25</v>
      </c>
      <c r="G79" s="3" t="b">
        <v>0</v>
      </c>
      <c r="H79" s="3" t="b">
        <v>0</v>
      </c>
      <c r="I79" s="3" t="b">
        <v>0</v>
      </c>
      <c r="J79" s="3" t="b">
        <v>0</v>
      </c>
      <c r="K79" s="3" t="b">
        <v>0</v>
      </c>
      <c r="L79" s="3">
        <v>800</v>
      </c>
      <c r="M79" s="3">
        <v>2</v>
      </c>
      <c r="N79" s="3">
        <v>0</v>
      </c>
      <c r="O79" s="3">
        <v>0.2</v>
      </c>
      <c r="P79" s="3">
        <v>0</v>
      </c>
      <c r="Q79" s="4">
        <v>500</v>
      </c>
      <c r="R79" s="4">
        <v>0</v>
      </c>
      <c r="S79" s="4">
        <v>1</v>
      </c>
      <c r="T79" s="4">
        <v>0</v>
      </c>
      <c r="U79" s="3" t="b">
        <v>0</v>
      </c>
      <c r="V79" s="3">
        <v>762</v>
      </c>
      <c r="W79" s="3">
        <v>1236.32</v>
      </c>
      <c r="X79" s="3">
        <v>1259.8900000000001</v>
      </c>
      <c r="Y79" s="3">
        <v>738.28</v>
      </c>
      <c r="Z79" s="3">
        <v>739.61</v>
      </c>
      <c r="AA79" s="3">
        <v>20</v>
      </c>
      <c r="AB79" s="3">
        <v>-20</v>
      </c>
      <c r="AD79" s="6">
        <f>Modell_vol30_d_Aspermont_table[[#This Row],[wage 1]]/AE72-1</f>
        <v>-4.6573087254142553E-4</v>
      </c>
      <c r="AF79" s="6">
        <f>Modell_vol30_d_Aspermont_table[[#This Row],[wage 2]]/AG72-1</f>
        <v>8.7555127929284104E-4</v>
      </c>
      <c r="AI7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736</v>
      </c>
      <c r="AJ79" s="6">
        <v>-3.5525517719435795E-3</v>
      </c>
      <c r="AK7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736</v>
      </c>
      <c r="AL79" s="6">
        <v>-4.0096730147517468E-3</v>
      </c>
    </row>
    <row r="80" spans="1:38" x14ac:dyDescent="0.25">
      <c r="A80" s="3">
        <v>79</v>
      </c>
      <c r="B80" s="4" t="s">
        <v>21</v>
      </c>
      <c r="C80" s="4" t="s">
        <v>91</v>
      </c>
      <c r="D80" s="4" t="s">
        <v>23</v>
      </c>
      <c r="E80" s="4" t="s">
        <v>24</v>
      </c>
      <c r="F80" s="4" t="s">
        <v>25</v>
      </c>
      <c r="G80" s="3" t="b">
        <v>0</v>
      </c>
      <c r="H80" s="3" t="b">
        <v>0</v>
      </c>
      <c r="I80" s="3" t="b">
        <v>0</v>
      </c>
      <c r="J80" s="3" t="b">
        <v>0</v>
      </c>
      <c r="K80" s="3" t="b">
        <v>0</v>
      </c>
      <c r="L80" s="3">
        <v>800</v>
      </c>
      <c r="M80" s="3">
        <v>2</v>
      </c>
      <c r="N80" s="3">
        <v>0</v>
      </c>
      <c r="O80" s="3">
        <v>0.2</v>
      </c>
      <c r="P80" s="3">
        <v>0</v>
      </c>
      <c r="Q80" s="4">
        <v>500</v>
      </c>
      <c r="R80" s="4">
        <v>0</v>
      </c>
      <c r="S80" s="4">
        <v>1</v>
      </c>
      <c r="T80" s="4">
        <v>0</v>
      </c>
      <c r="U80" s="3" t="b">
        <v>0</v>
      </c>
      <c r="V80" s="3">
        <v>701</v>
      </c>
      <c r="W80" s="3">
        <v>1262.1300000000001</v>
      </c>
      <c r="X80" s="3">
        <v>1239.19</v>
      </c>
      <c r="Y80" s="3">
        <v>739.37</v>
      </c>
      <c r="Z80" s="3">
        <v>738.36</v>
      </c>
      <c r="AA80" s="3">
        <v>20</v>
      </c>
      <c r="AB80" s="3">
        <v>-20</v>
      </c>
      <c r="AD80" s="6">
        <f>Modell_vol30_d_Aspermont_table[[#This Row],[wage 1]]/AE72-1</f>
        <v>1.0099861363832563E-3</v>
      </c>
      <c r="AF80" s="6">
        <f>Modell_vol30_d_Aspermont_table[[#This Row],[wage 2]]/AG72-1</f>
        <v>-8.1600837930984049E-4</v>
      </c>
      <c r="AI8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736</v>
      </c>
      <c r="AJ80" s="6">
        <v>-3.5525517719435795E-3</v>
      </c>
      <c r="AK8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736</v>
      </c>
      <c r="AL80" s="6">
        <v>-4.0096730147517468E-3</v>
      </c>
    </row>
    <row r="81" spans="1:38" x14ac:dyDescent="0.25">
      <c r="A81" s="3">
        <v>80</v>
      </c>
      <c r="B81" s="4" t="s">
        <v>21</v>
      </c>
      <c r="C81" s="4" t="s">
        <v>91</v>
      </c>
      <c r="D81" s="4" t="s">
        <v>23</v>
      </c>
      <c r="E81" s="4" t="s">
        <v>24</v>
      </c>
      <c r="F81" s="4" t="s">
        <v>25</v>
      </c>
      <c r="G81" s="3" t="b">
        <v>0</v>
      </c>
      <c r="H81" s="3" t="b">
        <v>0</v>
      </c>
      <c r="I81" s="3" t="b">
        <v>0</v>
      </c>
      <c r="J81" s="3" t="b">
        <v>0</v>
      </c>
      <c r="K81" s="3" t="b">
        <v>0</v>
      </c>
      <c r="L81" s="3">
        <v>800</v>
      </c>
      <c r="M81" s="3">
        <v>2</v>
      </c>
      <c r="N81" s="3">
        <v>0</v>
      </c>
      <c r="O81" s="3">
        <v>0.2</v>
      </c>
      <c r="P81" s="3">
        <v>0</v>
      </c>
      <c r="Q81" s="4">
        <v>500</v>
      </c>
      <c r="R81" s="4">
        <v>0</v>
      </c>
      <c r="S81" s="4">
        <v>1</v>
      </c>
      <c r="T81" s="4">
        <v>0</v>
      </c>
      <c r="U81" s="3" t="b">
        <v>0</v>
      </c>
      <c r="V81" s="3">
        <v>701</v>
      </c>
      <c r="W81" s="3">
        <v>1246.4100000000001</v>
      </c>
      <c r="X81" s="3">
        <v>1267.24</v>
      </c>
      <c r="Y81" s="3">
        <v>737.84</v>
      </c>
      <c r="Z81" s="3">
        <v>739.29</v>
      </c>
      <c r="AA81" s="3">
        <v>20</v>
      </c>
      <c r="AB81" s="3">
        <v>-20</v>
      </c>
      <c r="AD81" s="6">
        <f>Modell_vol30_d_Aspermont_table[[#This Row],[wage 1]]/AE72-1</f>
        <v>-1.0614331513733033E-3</v>
      </c>
      <c r="AF81" s="6">
        <f>Modell_vol30_d_Aspermont_table[[#This Row],[wage 2]]/AG72-1</f>
        <v>4.42512006690432E-4</v>
      </c>
      <c r="AI8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736</v>
      </c>
      <c r="AJ81" s="6">
        <v>-3.5525517719435795E-3</v>
      </c>
      <c r="AK8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736</v>
      </c>
      <c r="AL81" s="6">
        <v>-4.0096730147517468E-3</v>
      </c>
    </row>
    <row r="82" spans="1:38" x14ac:dyDescent="0.25">
      <c r="A82" s="1">
        <v>81</v>
      </c>
      <c r="B82" s="2" t="s">
        <v>21</v>
      </c>
      <c r="C82" s="2" t="s">
        <v>91</v>
      </c>
      <c r="D82" s="2" t="s">
        <v>23</v>
      </c>
      <c r="E82" s="2" t="s">
        <v>24</v>
      </c>
      <c r="F82" s="2" t="s">
        <v>25</v>
      </c>
      <c r="G82" s="1" t="b">
        <v>0</v>
      </c>
      <c r="H82" s="1" t="b">
        <v>0</v>
      </c>
      <c r="I82" s="1" t="b">
        <v>0</v>
      </c>
      <c r="J82" s="1" t="b">
        <v>0</v>
      </c>
      <c r="K82" s="1" t="b">
        <v>0</v>
      </c>
      <c r="L82" s="1">
        <v>800</v>
      </c>
      <c r="M82" s="1">
        <v>2</v>
      </c>
      <c r="N82" s="1">
        <v>0</v>
      </c>
      <c r="O82" s="1">
        <v>0.3</v>
      </c>
      <c r="P82" s="1">
        <v>0</v>
      </c>
      <c r="Q82" s="2">
        <v>150</v>
      </c>
      <c r="R82" s="2">
        <v>0</v>
      </c>
      <c r="S82" s="2">
        <v>1</v>
      </c>
      <c r="T82" s="2">
        <v>0</v>
      </c>
      <c r="U82" s="1" t="b">
        <v>0</v>
      </c>
      <c r="V82" s="1">
        <v>736</v>
      </c>
      <c r="W82" s="1">
        <v>2722.64</v>
      </c>
      <c r="X82" s="1">
        <v>2650.67</v>
      </c>
      <c r="Y82" s="1">
        <v>670.88</v>
      </c>
      <c r="Z82" s="1">
        <v>666.14</v>
      </c>
      <c r="AA82" s="1">
        <v>20</v>
      </c>
      <c r="AB82" s="1">
        <v>-20</v>
      </c>
      <c r="AD82" s="6">
        <f>Modell_vol30_d_Aspermont_table[[#This Row],[wage 1]]/AE82-1</f>
        <v>7.2925409482857972E-3</v>
      </c>
      <c r="AE82">
        <f>AVERAGE(Y82:Y91)</f>
        <v>666.02299999999991</v>
      </c>
      <c r="AF82" s="6">
        <f>Modell_vol30_d_Aspermont_table[[#This Row],[wage 2]]/AG82-1</f>
        <v>6.1736832855396884E-4</v>
      </c>
      <c r="AG82">
        <f>AVERAGE(Z82:Z91)</f>
        <v>665.72900000000004</v>
      </c>
      <c r="AI8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656</v>
      </c>
      <c r="AJ82" s="6">
        <f t="array" ref="AJ82:AJ91">AI82:AI91/AE82-1</f>
        <v>-1.5049029838308803E-2</v>
      </c>
      <c r="AK8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656</v>
      </c>
      <c r="AL82" s="6">
        <f t="array" ref="AL82:AL91">AK82:AK91/AG82-1</f>
        <v>-1.4614054667890453E-2</v>
      </c>
    </row>
    <row r="83" spans="1:38" x14ac:dyDescent="0.25">
      <c r="A83" s="1">
        <v>82</v>
      </c>
      <c r="B83" s="2" t="s">
        <v>21</v>
      </c>
      <c r="C83" s="2" t="s">
        <v>91</v>
      </c>
      <c r="D83" s="2" t="s">
        <v>23</v>
      </c>
      <c r="E83" s="2" t="s">
        <v>24</v>
      </c>
      <c r="F83" s="2" t="s">
        <v>25</v>
      </c>
      <c r="G83" s="1" t="b">
        <v>0</v>
      </c>
      <c r="H83" s="1" t="b">
        <v>0</v>
      </c>
      <c r="I83" s="1" t="b">
        <v>0</v>
      </c>
      <c r="J83" s="1" t="b">
        <v>0</v>
      </c>
      <c r="K83" s="1" t="b">
        <v>0</v>
      </c>
      <c r="L83" s="1">
        <v>800</v>
      </c>
      <c r="M83" s="1">
        <v>2</v>
      </c>
      <c r="N83" s="1">
        <v>0</v>
      </c>
      <c r="O83" s="1">
        <v>0.3</v>
      </c>
      <c r="P83" s="1">
        <v>0</v>
      </c>
      <c r="Q83" s="2">
        <v>150</v>
      </c>
      <c r="R83" s="2">
        <v>0</v>
      </c>
      <c r="S83" s="2">
        <v>1</v>
      </c>
      <c r="T83" s="2">
        <v>0</v>
      </c>
      <c r="U83" s="1" t="b">
        <v>0</v>
      </c>
      <c r="V83" s="1">
        <v>740</v>
      </c>
      <c r="W83" s="1">
        <v>2673.81</v>
      </c>
      <c r="X83" s="1">
        <v>2712.78</v>
      </c>
      <c r="Y83" s="1">
        <v>667.1</v>
      </c>
      <c r="Z83" s="1">
        <v>669.2</v>
      </c>
      <c r="AA83" s="1">
        <v>20</v>
      </c>
      <c r="AB83" s="1">
        <v>-20</v>
      </c>
      <c r="AD83" s="6">
        <f>Modell_vol30_d_Aspermont_table[[#This Row],[wage 1]]/AE82-1</f>
        <v>1.6170612726589262E-3</v>
      </c>
      <c r="AF83" s="6">
        <f>Modell_vol30_d_Aspermont_table[[#This Row],[wage 2]]/AG82-1</f>
        <v>5.2138332564752865E-3</v>
      </c>
      <c r="AI8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656</v>
      </c>
      <c r="AJ83" s="6">
        <v>-1.5049029838308803E-2</v>
      </c>
      <c r="AK8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656</v>
      </c>
      <c r="AL83" s="6">
        <v>-1.4614054667890453E-2</v>
      </c>
    </row>
    <row r="84" spans="1:38" x14ac:dyDescent="0.25">
      <c r="A84" s="1">
        <v>83</v>
      </c>
      <c r="B84" s="2" t="s">
        <v>21</v>
      </c>
      <c r="C84" s="2" t="s">
        <v>91</v>
      </c>
      <c r="D84" s="2" t="s">
        <v>23</v>
      </c>
      <c r="E84" s="2" t="s">
        <v>24</v>
      </c>
      <c r="F84" s="2" t="s">
        <v>25</v>
      </c>
      <c r="G84" s="1" t="b">
        <v>0</v>
      </c>
      <c r="H84" s="1" t="b">
        <v>0</v>
      </c>
      <c r="I84" s="1" t="b">
        <v>0</v>
      </c>
      <c r="J84" s="1" t="b">
        <v>0</v>
      </c>
      <c r="K84" s="1" t="b">
        <v>0</v>
      </c>
      <c r="L84" s="1">
        <v>800</v>
      </c>
      <c r="M84" s="1">
        <v>2</v>
      </c>
      <c r="N84" s="1">
        <v>0</v>
      </c>
      <c r="O84" s="1">
        <v>0.3</v>
      </c>
      <c r="P84" s="1">
        <v>0</v>
      </c>
      <c r="Q84" s="2">
        <v>150</v>
      </c>
      <c r="R84" s="2">
        <v>0</v>
      </c>
      <c r="S84" s="2">
        <v>1</v>
      </c>
      <c r="T84" s="2">
        <v>0</v>
      </c>
      <c r="U84" s="1" t="b">
        <v>0</v>
      </c>
      <c r="V84" s="1">
        <v>701</v>
      </c>
      <c r="W84" s="1">
        <v>2571.5</v>
      </c>
      <c r="X84" s="1">
        <v>2573.56</v>
      </c>
      <c r="Y84" s="1">
        <v>674</v>
      </c>
      <c r="Z84" s="1">
        <v>674.04</v>
      </c>
      <c r="AA84" s="1">
        <v>20</v>
      </c>
      <c r="AB84" s="1">
        <v>-20</v>
      </c>
      <c r="AD84" s="6">
        <f>Modell_vol30_d_Aspermont_table[[#This Row],[wage 1]]/AE82-1</f>
        <v>1.1977063855152181E-2</v>
      </c>
      <c r="AF84" s="6">
        <f>Modell_vol30_d_Aspermont_table[[#This Row],[wage 2]]/AG82-1</f>
        <v>1.2484058828742484E-2</v>
      </c>
      <c r="AI8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656</v>
      </c>
      <c r="AJ84" s="6">
        <v>-1.5049029838308803E-2</v>
      </c>
      <c r="AK8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656</v>
      </c>
      <c r="AL84" s="6">
        <v>-1.4614054667890453E-2</v>
      </c>
    </row>
    <row r="85" spans="1:38" x14ac:dyDescent="0.25">
      <c r="A85" s="1">
        <v>84</v>
      </c>
      <c r="B85" s="2" t="s">
        <v>21</v>
      </c>
      <c r="C85" s="2" t="s">
        <v>91</v>
      </c>
      <c r="D85" s="2" t="s">
        <v>23</v>
      </c>
      <c r="E85" s="2" t="s">
        <v>24</v>
      </c>
      <c r="F85" s="2" t="s">
        <v>25</v>
      </c>
      <c r="G85" s="1" t="b">
        <v>0</v>
      </c>
      <c r="H85" s="1" t="b">
        <v>0</v>
      </c>
      <c r="I85" s="1" t="b">
        <v>0</v>
      </c>
      <c r="J85" s="1" t="b">
        <v>0</v>
      </c>
      <c r="K85" s="1" t="b">
        <v>0</v>
      </c>
      <c r="L85" s="1">
        <v>800</v>
      </c>
      <c r="M85" s="1">
        <v>2</v>
      </c>
      <c r="N85" s="1">
        <v>0</v>
      </c>
      <c r="O85" s="1">
        <v>0.3</v>
      </c>
      <c r="P85" s="1">
        <v>0</v>
      </c>
      <c r="Q85" s="2">
        <v>150</v>
      </c>
      <c r="R85" s="2">
        <v>0</v>
      </c>
      <c r="S85" s="2">
        <v>1</v>
      </c>
      <c r="T85" s="2">
        <v>0</v>
      </c>
      <c r="U85" s="1" t="b">
        <v>0</v>
      </c>
      <c r="V85" s="1">
        <v>714</v>
      </c>
      <c r="W85" s="1">
        <v>2704.26</v>
      </c>
      <c r="X85" s="1">
        <v>2694.9</v>
      </c>
      <c r="Y85" s="1">
        <v>668.22</v>
      </c>
      <c r="Z85" s="1">
        <v>667.46</v>
      </c>
      <c r="AA85" s="1">
        <v>20</v>
      </c>
      <c r="AB85" s="1">
        <v>-20</v>
      </c>
      <c r="AD85" s="6">
        <f>Modell_vol30_d_Aspermont_table[[#This Row],[wage 1]]/AE82-1</f>
        <v>3.2986848802520896E-3</v>
      </c>
      <c r="AF85" s="6">
        <f>Modell_vol30_d_Aspermont_table[[#This Row],[wage 2]]/AG82-1</f>
        <v>2.6001571209905983E-3</v>
      </c>
      <c r="AI8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656</v>
      </c>
      <c r="AJ85" s="6">
        <v>-1.5049029838308803E-2</v>
      </c>
      <c r="AK8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656</v>
      </c>
      <c r="AL85" s="6">
        <v>-1.4614054667890453E-2</v>
      </c>
    </row>
    <row r="86" spans="1:38" x14ac:dyDescent="0.25">
      <c r="A86" s="1">
        <v>85</v>
      </c>
      <c r="B86" s="2" t="s">
        <v>21</v>
      </c>
      <c r="C86" s="2" t="s">
        <v>91</v>
      </c>
      <c r="D86" s="2" t="s">
        <v>23</v>
      </c>
      <c r="E86" s="2" t="s">
        <v>24</v>
      </c>
      <c r="F86" s="2" t="s">
        <v>25</v>
      </c>
      <c r="G86" s="1" t="b">
        <v>0</v>
      </c>
      <c r="H86" s="1" t="b">
        <v>0</v>
      </c>
      <c r="I86" s="1" t="b">
        <v>0</v>
      </c>
      <c r="J86" s="1" t="b">
        <v>0</v>
      </c>
      <c r="K86" s="1" t="b">
        <v>0</v>
      </c>
      <c r="L86" s="1">
        <v>800</v>
      </c>
      <c r="M86" s="1">
        <v>2</v>
      </c>
      <c r="N86" s="1">
        <v>0</v>
      </c>
      <c r="O86" s="1">
        <v>0.3</v>
      </c>
      <c r="P86" s="1">
        <v>0</v>
      </c>
      <c r="Q86" s="2">
        <v>150</v>
      </c>
      <c r="R86" s="2">
        <v>0</v>
      </c>
      <c r="S86" s="2">
        <v>1</v>
      </c>
      <c r="T86" s="2">
        <v>0</v>
      </c>
      <c r="U86" s="1" t="b">
        <v>0</v>
      </c>
      <c r="V86" s="1">
        <v>734</v>
      </c>
      <c r="W86" s="1">
        <v>2870.82</v>
      </c>
      <c r="X86" s="1">
        <v>2894.05</v>
      </c>
      <c r="Y86" s="1">
        <v>658.82</v>
      </c>
      <c r="Z86" s="1">
        <v>659.21</v>
      </c>
      <c r="AA86" s="1">
        <v>20</v>
      </c>
      <c r="AB86" s="1">
        <v>-20</v>
      </c>
      <c r="AD86" s="6">
        <f>Modell_vol30_d_Aspermont_table[[#This Row],[wage 1]]/AE82-1</f>
        <v>-1.0814941826333135E-2</v>
      </c>
      <c r="AF86" s="6">
        <f>Modell_vol30_d_Aspermont_table[[#This Row],[wage 2]]/AG82-1</f>
        <v>-9.7922728317378915E-3</v>
      </c>
      <c r="AI8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656</v>
      </c>
      <c r="AJ86" s="6">
        <v>-1.5049029838308803E-2</v>
      </c>
      <c r="AK8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656</v>
      </c>
      <c r="AL86" s="6">
        <v>-1.4614054667890453E-2</v>
      </c>
    </row>
    <row r="87" spans="1:38" x14ac:dyDescent="0.25">
      <c r="A87" s="1">
        <v>86</v>
      </c>
      <c r="B87" s="2" t="s">
        <v>21</v>
      </c>
      <c r="C87" s="2" t="s">
        <v>91</v>
      </c>
      <c r="D87" s="2" t="s">
        <v>23</v>
      </c>
      <c r="E87" s="2" t="s">
        <v>24</v>
      </c>
      <c r="F87" s="2" t="s">
        <v>25</v>
      </c>
      <c r="G87" s="1" t="b">
        <v>0</v>
      </c>
      <c r="H87" s="1" t="b">
        <v>0</v>
      </c>
      <c r="I87" s="1" t="b">
        <v>0</v>
      </c>
      <c r="J87" s="1" t="b">
        <v>0</v>
      </c>
      <c r="K87" s="1" t="b">
        <v>0</v>
      </c>
      <c r="L87" s="1">
        <v>800</v>
      </c>
      <c r="M87" s="1">
        <v>2</v>
      </c>
      <c r="N87" s="1">
        <v>0</v>
      </c>
      <c r="O87" s="1">
        <v>0.3</v>
      </c>
      <c r="P87" s="1">
        <v>0</v>
      </c>
      <c r="Q87" s="2">
        <v>150</v>
      </c>
      <c r="R87" s="2">
        <v>0</v>
      </c>
      <c r="S87" s="2">
        <v>1</v>
      </c>
      <c r="T87" s="2">
        <v>0</v>
      </c>
      <c r="U87" s="1" t="b">
        <v>0</v>
      </c>
      <c r="V87" s="1">
        <v>701</v>
      </c>
      <c r="W87" s="1">
        <v>2916.23</v>
      </c>
      <c r="X87" s="1">
        <v>2875.7</v>
      </c>
      <c r="Y87" s="1">
        <v>659.5</v>
      </c>
      <c r="Z87" s="1">
        <v>657.1</v>
      </c>
      <c r="AA87" s="1">
        <v>20</v>
      </c>
      <c r="AB87" s="1">
        <v>-20</v>
      </c>
      <c r="AD87" s="6">
        <f>Modell_vol30_d_Aspermont_table[[#This Row],[wage 1]]/AE82-1</f>
        <v>-9.7939560645802226E-3</v>
      </c>
      <c r="AF87" s="6">
        <f>Modell_vol30_d_Aspermont_table[[#This Row],[wage 2]]/AG82-1</f>
        <v>-1.2961730674193261E-2</v>
      </c>
      <c r="AI8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656</v>
      </c>
      <c r="AJ87" s="6">
        <v>-1.5049029838308803E-2</v>
      </c>
      <c r="AK8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656</v>
      </c>
      <c r="AL87" s="6">
        <v>-1.4614054667890453E-2</v>
      </c>
    </row>
    <row r="88" spans="1:38" x14ac:dyDescent="0.25">
      <c r="A88" s="1">
        <v>87</v>
      </c>
      <c r="B88" s="2" t="s">
        <v>21</v>
      </c>
      <c r="C88" s="2" t="s">
        <v>91</v>
      </c>
      <c r="D88" s="2" t="s">
        <v>23</v>
      </c>
      <c r="E88" s="2" t="s">
        <v>24</v>
      </c>
      <c r="F88" s="2" t="s">
        <v>25</v>
      </c>
      <c r="G88" s="1" t="b">
        <v>0</v>
      </c>
      <c r="H88" s="1" t="b">
        <v>0</v>
      </c>
      <c r="I88" s="1" t="b">
        <v>0</v>
      </c>
      <c r="J88" s="1" t="b">
        <v>0</v>
      </c>
      <c r="K88" s="1" t="b">
        <v>0</v>
      </c>
      <c r="L88" s="1">
        <v>800</v>
      </c>
      <c r="M88" s="1">
        <v>2</v>
      </c>
      <c r="N88" s="1">
        <v>0</v>
      </c>
      <c r="O88" s="1">
        <v>0.3</v>
      </c>
      <c r="P88" s="1">
        <v>0</v>
      </c>
      <c r="Q88" s="2">
        <v>150</v>
      </c>
      <c r="R88" s="2">
        <v>0</v>
      </c>
      <c r="S88" s="2">
        <v>1</v>
      </c>
      <c r="T88" s="2">
        <v>0</v>
      </c>
      <c r="U88" s="1" t="b">
        <v>0</v>
      </c>
      <c r="V88" s="1">
        <v>757</v>
      </c>
      <c r="W88" s="1">
        <v>2643.3</v>
      </c>
      <c r="X88" s="1">
        <v>2669.59</v>
      </c>
      <c r="Y88" s="1">
        <v>669.16</v>
      </c>
      <c r="Z88" s="1">
        <v>670.82</v>
      </c>
      <c r="AA88" s="1">
        <v>20</v>
      </c>
      <c r="AB88" s="1">
        <v>-20</v>
      </c>
      <c r="AD88" s="6">
        <f>Modell_vol30_d_Aspermont_table[[#This Row],[wage 1]]/AE82-1</f>
        <v>4.7100475509105344E-3</v>
      </c>
      <c r="AF88" s="6">
        <f>Modell_vol30_d_Aspermont_table[[#This Row],[wage 2]]/AG82-1</f>
        <v>7.6472558653746248E-3</v>
      </c>
      <c r="AI8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656</v>
      </c>
      <c r="AJ88" s="6">
        <v>-1.5049029838308803E-2</v>
      </c>
      <c r="AK8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656</v>
      </c>
      <c r="AL88" s="6">
        <v>-1.4614054667890453E-2</v>
      </c>
    </row>
    <row r="89" spans="1:38" x14ac:dyDescent="0.25">
      <c r="A89" s="1">
        <v>88</v>
      </c>
      <c r="B89" s="2" t="s">
        <v>21</v>
      </c>
      <c r="C89" s="2" t="s">
        <v>91</v>
      </c>
      <c r="D89" s="2" t="s">
        <v>23</v>
      </c>
      <c r="E89" s="2" t="s">
        <v>24</v>
      </c>
      <c r="F89" s="2" t="s">
        <v>25</v>
      </c>
      <c r="G89" s="1" t="b">
        <v>0</v>
      </c>
      <c r="H89" s="1" t="b">
        <v>0</v>
      </c>
      <c r="I89" s="1" t="b">
        <v>0</v>
      </c>
      <c r="J89" s="1" t="b">
        <v>0</v>
      </c>
      <c r="K89" s="1" t="b">
        <v>0</v>
      </c>
      <c r="L89" s="1">
        <v>800</v>
      </c>
      <c r="M89" s="1">
        <v>2</v>
      </c>
      <c r="N89" s="1">
        <v>0</v>
      </c>
      <c r="O89" s="1">
        <v>0.3</v>
      </c>
      <c r="P89" s="1">
        <v>0</v>
      </c>
      <c r="Q89" s="2">
        <v>150</v>
      </c>
      <c r="R89" s="2">
        <v>0</v>
      </c>
      <c r="S89" s="2">
        <v>1</v>
      </c>
      <c r="T89" s="2">
        <v>0</v>
      </c>
      <c r="U89" s="1" t="b">
        <v>0</v>
      </c>
      <c r="V89" s="1">
        <v>705</v>
      </c>
      <c r="W89" s="1">
        <v>2754.35</v>
      </c>
      <c r="X89" s="1">
        <v>2764.31</v>
      </c>
      <c r="Y89" s="1">
        <v>664.81</v>
      </c>
      <c r="Z89" s="1">
        <v>665.1</v>
      </c>
      <c r="AA89" s="1">
        <v>20</v>
      </c>
      <c r="AB89" s="1">
        <v>-20</v>
      </c>
      <c r="AD89" s="6">
        <f>Modell_vol30_d_Aspermont_table[[#This Row],[wage 1]]/AE82-1</f>
        <v>-1.8212584250092423E-3</v>
      </c>
      <c r="AF89" s="6">
        <f>Modell_vol30_d_Aspermont_table[[#This Row],[wage 2]]/AG82-1</f>
        <v>-9.4482890185043633E-4</v>
      </c>
      <c r="AI8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656</v>
      </c>
      <c r="AJ89" s="6">
        <v>-1.5049029838308803E-2</v>
      </c>
      <c r="AK8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656</v>
      </c>
      <c r="AL89" s="6">
        <v>-1.4614054667890453E-2</v>
      </c>
    </row>
    <row r="90" spans="1:38" x14ac:dyDescent="0.25">
      <c r="A90" s="1">
        <v>89</v>
      </c>
      <c r="B90" s="2" t="s">
        <v>21</v>
      </c>
      <c r="C90" s="2" t="s">
        <v>91</v>
      </c>
      <c r="D90" s="2" t="s">
        <v>23</v>
      </c>
      <c r="E90" s="2" t="s">
        <v>24</v>
      </c>
      <c r="F90" s="2" t="s">
        <v>25</v>
      </c>
      <c r="G90" s="1" t="b">
        <v>0</v>
      </c>
      <c r="H90" s="1" t="b">
        <v>0</v>
      </c>
      <c r="I90" s="1" t="b">
        <v>0</v>
      </c>
      <c r="J90" s="1" t="b">
        <v>0</v>
      </c>
      <c r="K90" s="1" t="b">
        <v>0</v>
      </c>
      <c r="L90" s="1">
        <v>800</v>
      </c>
      <c r="M90" s="1">
        <v>2</v>
      </c>
      <c r="N90" s="1">
        <v>0</v>
      </c>
      <c r="O90" s="1">
        <v>0.3</v>
      </c>
      <c r="P90" s="1">
        <v>0</v>
      </c>
      <c r="Q90" s="2">
        <v>150</v>
      </c>
      <c r="R90" s="2">
        <v>0</v>
      </c>
      <c r="S90" s="2">
        <v>1</v>
      </c>
      <c r="T90" s="2">
        <v>0</v>
      </c>
      <c r="U90" s="1" t="b">
        <v>0</v>
      </c>
      <c r="V90" s="1">
        <v>701</v>
      </c>
      <c r="W90" s="1">
        <v>2728.06</v>
      </c>
      <c r="X90" s="1">
        <v>2745.07</v>
      </c>
      <c r="Y90" s="1">
        <v>665.36</v>
      </c>
      <c r="Z90" s="1">
        <v>666.85</v>
      </c>
      <c r="AA90" s="1">
        <v>20</v>
      </c>
      <c r="AB90" s="1">
        <v>-20</v>
      </c>
      <c r="AD90" s="6">
        <f>Modell_vol30_d_Aspermont_table[[#This Row],[wage 1]]/AE82-1</f>
        <v>-9.9546111770898449E-4</v>
      </c>
      <c r="AF90" s="6">
        <f>Modell_vol30_d_Aspermont_table[[#This Row],[wage 2]]/AG82-1</f>
        <v>1.6838683608495497E-3</v>
      </c>
      <c r="AI9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656</v>
      </c>
      <c r="AJ90" s="6">
        <v>-1.5049029838308803E-2</v>
      </c>
      <c r="AK9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656</v>
      </c>
      <c r="AL90" s="6">
        <v>-1.4614054667890453E-2</v>
      </c>
    </row>
    <row r="91" spans="1:38" x14ac:dyDescent="0.25">
      <c r="A91" s="1">
        <v>90</v>
      </c>
      <c r="B91" s="2" t="s">
        <v>21</v>
      </c>
      <c r="C91" s="2" t="s">
        <v>91</v>
      </c>
      <c r="D91" s="2" t="s">
        <v>23</v>
      </c>
      <c r="E91" s="2" t="s">
        <v>24</v>
      </c>
      <c r="F91" s="2" t="s">
        <v>25</v>
      </c>
      <c r="G91" s="1" t="b">
        <v>0</v>
      </c>
      <c r="H91" s="1" t="b">
        <v>0</v>
      </c>
      <c r="I91" s="1" t="b">
        <v>0</v>
      </c>
      <c r="J91" s="1" t="b">
        <v>0</v>
      </c>
      <c r="K91" s="1" t="b">
        <v>0</v>
      </c>
      <c r="L91" s="1">
        <v>800</v>
      </c>
      <c r="M91" s="1">
        <v>2</v>
      </c>
      <c r="N91" s="1">
        <v>0</v>
      </c>
      <c r="O91" s="1">
        <v>0.3</v>
      </c>
      <c r="P91" s="1">
        <v>0</v>
      </c>
      <c r="Q91" s="2">
        <v>150</v>
      </c>
      <c r="R91" s="2">
        <v>0</v>
      </c>
      <c r="S91" s="2">
        <v>1</v>
      </c>
      <c r="T91" s="2">
        <v>0</v>
      </c>
      <c r="U91" s="1" t="b">
        <v>0</v>
      </c>
      <c r="V91" s="1">
        <v>720</v>
      </c>
      <c r="W91" s="1">
        <v>2837.93</v>
      </c>
      <c r="X91" s="1">
        <v>2807.53</v>
      </c>
      <c r="Y91" s="1">
        <v>662.38</v>
      </c>
      <c r="Z91" s="1">
        <v>661.37</v>
      </c>
      <c r="AA91" s="1">
        <v>20</v>
      </c>
      <c r="AB91" s="1">
        <v>-20</v>
      </c>
      <c r="AD91" s="6">
        <f>Modell_vol30_d_Aspermont_table[[#This Row],[wage 1]]/AE82-1</f>
        <v>-5.4697810736265007E-3</v>
      </c>
      <c r="AF91" s="6">
        <f>Modell_vol30_d_Aspermont_table[[#This Row],[wage 2]]/AG82-1</f>
        <v>-6.5477093532053665E-3</v>
      </c>
      <c r="AI9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656</v>
      </c>
      <c r="AJ91" s="6">
        <v>-1.5049029838308803E-2</v>
      </c>
      <c r="AK9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656</v>
      </c>
      <c r="AL91" s="6">
        <v>-1.4614054667890453E-2</v>
      </c>
    </row>
    <row r="92" spans="1:38" x14ac:dyDescent="0.25">
      <c r="A92" s="3">
        <v>91</v>
      </c>
      <c r="B92" s="4" t="s">
        <v>21</v>
      </c>
      <c r="C92" s="4" t="s">
        <v>91</v>
      </c>
      <c r="D92" s="4" t="s">
        <v>23</v>
      </c>
      <c r="E92" s="4" t="s">
        <v>24</v>
      </c>
      <c r="F92" s="4" t="s">
        <v>25</v>
      </c>
      <c r="G92" s="3" t="b">
        <v>0</v>
      </c>
      <c r="H92" s="3" t="b">
        <v>0</v>
      </c>
      <c r="I92" s="3" t="b">
        <v>0</v>
      </c>
      <c r="J92" s="3" t="b">
        <v>0</v>
      </c>
      <c r="K92" s="3" t="b">
        <v>0</v>
      </c>
      <c r="L92" s="3">
        <v>800</v>
      </c>
      <c r="M92" s="3">
        <v>2</v>
      </c>
      <c r="N92" s="3">
        <v>0</v>
      </c>
      <c r="O92" s="3">
        <v>0.3</v>
      </c>
      <c r="P92" s="3">
        <v>0</v>
      </c>
      <c r="Q92" s="4">
        <v>500</v>
      </c>
      <c r="R92" s="4">
        <v>0</v>
      </c>
      <c r="S92" s="4">
        <v>1</v>
      </c>
      <c r="T92" s="4">
        <v>0</v>
      </c>
      <c r="U92" s="3" t="b">
        <v>0</v>
      </c>
      <c r="V92" s="3">
        <v>701</v>
      </c>
      <c r="W92" s="3">
        <v>2815</v>
      </c>
      <c r="X92" s="3">
        <v>2816.63</v>
      </c>
      <c r="Y92" s="3">
        <v>662.36</v>
      </c>
      <c r="Z92" s="3">
        <v>661.86</v>
      </c>
      <c r="AA92" s="3">
        <v>20</v>
      </c>
      <c r="AB92" s="3">
        <v>-20</v>
      </c>
      <c r="AD92" s="6">
        <f>Modell_vol30_d_Aspermont_table[[#This Row],[wage 1]]/AE92-1</f>
        <v>-4.5477362012423805E-3</v>
      </c>
      <c r="AE92">
        <f>AVERAGE(Y92:Y101)</f>
        <v>665.38599999999985</v>
      </c>
      <c r="AF92" s="6">
        <f>Modell_vol30_d_Aspermont_table[[#This Row],[wage 2]]/AG92-1</f>
        <v>-5.0868553493154112E-3</v>
      </c>
      <c r="AG92">
        <f>AVERAGE(Z92:Z101)</f>
        <v>665.24400000000003</v>
      </c>
      <c r="AI9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656</v>
      </c>
      <c r="AJ92" s="6">
        <f t="array" ref="AJ92:AJ101">AI92:AI101/AE92-1</f>
        <v>-1.4106097813900265E-2</v>
      </c>
      <c r="AK9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656</v>
      </c>
      <c r="AL92" s="6">
        <f t="array" ref="AL92:AL101">AK92:AK101/AG92-1</f>
        <v>-1.3895653324193846E-2</v>
      </c>
    </row>
    <row r="93" spans="1:38" x14ac:dyDescent="0.25">
      <c r="A93" s="3">
        <v>92</v>
      </c>
      <c r="B93" s="4" t="s">
        <v>21</v>
      </c>
      <c r="C93" s="4" t="s">
        <v>91</v>
      </c>
      <c r="D93" s="4" t="s">
        <v>23</v>
      </c>
      <c r="E93" s="4" t="s">
        <v>24</v>
      </c>
      <c r="F93" s="4" t="s">
        <v>25</v>
      </c>
      <c r="G93" s="3" t="b">
        <v>0</v>
      </c>
      <c r="H93" s="3" t="b">
        <v>0</v>
      </c>
      <c r="I93" s="3" t="b">
        <v>0</v>
      </c>
      <c r="J93" s="3" t="b">
        <v>0</v>
      </c>
      <c r="K93" s="3" t="b">
        <v>0</v>
      </c>
      <c r="L93" s="3">
        <v>800</v>
      </c>
      <c r="M93" s="3">
        <v>2</v>
      </c>
      <c r="N93" s="3">
        <v>0</v>
      </c>
      <c r="O93" s="3">
        <v>0.3</v>
      </c>
      <c r="P93" s="3">
        <v>0</v>
      </c>
      <c r="Q93" s="4">
        <v>500</v>
      </c>
      <c r="R93" s="4">
        <v>0</v>
      </c>
      <c r="S93" s="4">
        <v>1</v>
      </c>
      <c r="T93" s="4">
        <v>0</v>
      </c>
      <c r="U93" s="3" t="b">
        <v>0</v>
      </c>
      <c r="V93" s="3">
        <v>810</v>
      </c>
      <c r="W93" s="3">
        <v>2681.08</v>
      </c>
      <c r="X93" s="3">
        <v>2630.94</v>
      </c>
      <c r="Y93" s="3">
        <v>671.43</v>
      </c>
      <c r="Z93" s="3">
        <v>668.57</v>
      </c>
      <c r="AA93" s="3">
        <v>20</v>
      </c>
      <c r="AB93" s="3">
        <v>-20</v>
      </c>
      <c r="AD93" s="6">
        <f>Modell_vol30_d_Aspermont_table[[#This Row],[wage 1]]/AE92-1</f>
        <v>9.0834493061171528E-3</v>
      </c>
      <c r="AF93" s="6">
        <f>Modell_vol30_d_Aspermont_table[[#This Row],[wage 2]]/AG92-1</f>
        <v>4.9996692942739784E-3</v>
      </c>
      <c r="AI9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656</v>
      </c>
      <c r="AJ93" s="6">
        <v>-1.4106097813900265E-2</v>
      </c>
      <c r="AK9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656</v>
      </c>
      <c r="AL93" s="6">
        <v>-1.3895653324193846E-2</v>
      </c>
    </row>
    <row r="94" spans="1:38" x14ac:dyDescent="0.25">
      <c r="A94" s="3">
        <v>93</v>
      </c>
      <c r="B94" s="4" t="s">
        <v>21</v>
      </c>
      <c r="C94" s="4" t="s">
        <v>91</v>
      </c>
      <c r="D94" s="4" t="s">
        <v>23</v>
      </c>
      <c r="E94" s="4" t="s">
        <v>24</v>
      </c>
      <c r="F94" s="4" t="s">
        <v>25</v>
      </c>
      <c r="G94" s="3" t="b">
        <v>0</v>
      </c>
      <c r="H94" s="3" t="b">
        <v>0</v>
      </c>
      <c r="I94" s="3" t="b">
        <v>0</v>
      </c>
      <c r="J94" s="3" t="b">
        <v>0</v>
      </c>
      <c r="K94" s="3" t="b">
        <v>0</v>
      </c>
      <c r="L94" s="3">
        <v>800</v>
      </c>
      <c r="M94" s="3">
        <v>2</v>
      </c>
      <c r="N94" s="3">
        <v>0</v>
      </c>
      <c r="O94" s="3">
        <v>0.3</v>
      </c>
      <c r="P94" s="3">
        <v>0</v>
      </c>
      <c r="Q94" s="4">
        <v>500</v>
      </c>
      <c r="R94" s="4">
        <v>0</v>
      </c>
      <c r="S94" s="4">
        <v>1</v>
      </c>
      <c r="T94" s="4">
        <v>0</v>
      </c>
      <c r="U94" s="3" t="b">
        <v>0</v>
      </c>
      <c r="V94" s="3">
        <v>721</v>
      </c>
      <c r="W94" s="3">
        <v>2639</v>
      </c>
      <c r="X94" s="3">
        <v>2725.66</v>
      </c>
      <c r="Y94" s="3">
        <v>665.89</v>
      </c>
      <c r="Z94" s="3">
        <v>671.61</v>
      </c>
      <c r="AA94" s="3">
        <v>20</v>
      </c>
      <c r="AB94" s="3">
        <v>-20</v>
      </c>
      <c r="AD94" s="6">
        <f>Modell_vol30_d_Aspermont_table[[#This Row],[wage 1]]/AE92-1</f>
        <v>7.5745507119195921E-4</v>
      </c>
      <c r="AF94" s="6">
        <f>Modell_vol30_d_Aspermont_table[[#This Row],[wage 2]]/AG92-1</f>
        <v>9.5694211447228117E-3</v>
      </c>
      <c r="AI9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656</v>
      </c>
      <c r="AJ94" s="6">
        <v>-1.4106097813900265E-2</v>
      </c>
      <c r="AK9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656</v>
      </c>
      <c r="AL94" s="6">
        <v>-1.3895653324193846E-2</v>
      </c>
    </row>
    <row r="95" spans="1:38" x14ac:dyDescent="0.25">
      <c r="A95" s="3">
        <v>94</v>
      </c>
      <c r="B95" s="4" t="s">
        <v>21</v>
      </c>
      <c r="C95" s="4" t="s">
        <v>91</v>
      </c>
      <c r="D95" s="4" t="s">
        <v>23</v>
      </c>
      <c r="E95" s="4" t="s">
        <v>24</v>
      </c>
      <c r="F95" s="4" t="s">
        <v>25</v>
      </c>
      <c r="G95" s="3" t="b">
        <v>0</v>
      </c>
      <c r="H95" s="3" t="b">
        <v>0</v>
      </c>
      <c r="I95" s="3" t="b">
        <v>0</v>
      </c>
      <c r="J95" s="3" t="b">
        <v>0</v>
      </c>
      <c r="K95" s="3" t="b">
        <v>0</v>
      </c>
      <c r="L95" s="3">
        <v>800</v>
      </c>
      <c r="M95" s="3">
        <v>2</v>
      </c>
      <c r="N95" s="3">
        <v>0</v>
      </c>
      <c r="O95" s="3">
        <v>0.3</v>
      </c>
      <c r="P95" s="3">
        <v>0</v>
      </c>
      <c r="Q95" s="4">
        <v>500</v>
      </c>
      <c r="R95" s="4">
        <v>0</v>
      </c>
      <c r="S95" s="4">
        <v>1</v>
      </c>
      <c r="T95" s="4">
        <v>0</v>
      </c>
      <c r="U95" s="3" t="b">
        <v>0</v>
      </c>
      <c r="V95" s="3">
        <v>731</v>
      </c>
      <c r="W95" s="3">
        <v>2653.26</v>
      </c>
      <c r="X95" s="3">
        <v>2610.29</v>
      </c>
      <c r="Y95" s="3">
        <v>672.89</v>
      </c>
      <c r="Z95" s="3">
        <v>669.42</v>
      </c>
      <c r="AA95" s="3">
        <v>20</v>
      </c>
      <c r="AB95" s="3">
        <v>-20</v>
      </c>
      <c r="AD95" s="6">
        <f>Modell_vol30_d_Aspermont_table[[#This Row],[wage 1]]/AE92-1</f>
        <v>1.1277664393299691E-2</v>
      </c>
      <c r="AF95" s="6">
        <f>Modell_vol30_d_Aspermont_table[[#This Row],[wage 2]]/AG92-1</f>
        <v>6.277395962984933E-3</v>
      </c>
      <c r="AI9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656</v>
      </c>
      <c r="AJ95" s="6">
        <v>-1.4106097813900265E-2</v>
      </c>
      <c r="AK9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656</v>
      </c>
      <c r="AL95" s="6">
        <v>-1.3895653324193846E-2</v>
      </c>
    </row>
    <row r="96" spans="1:38" x14ac:dyDescent="0.25">
      <c r="A96" s="3">
        <v>95</v>
      </c>
      <c r="B96" s="4" t="s">
        <v>21</v>
      </c>
      <c r="C96" s="4" t="s">
        <v>91</v>
      </c>
      <c r="D96" s="4" t="s">
        <v>23</v>
      </c>
      <c r="E96" s="4" t="s">
        <v>24</v>
      </c>
      <c r="F96" s="4" t="s">
        <v>25</v>
      </c>
      <c r="G96" s="3" t="b">
        <v>0</v>
      </c>
      <c r="H96" s="3" t="b">
        <v>0</v>
      </c>
      <c r="I96" s="3" t="b">
        <v>0</v>
      </c>
      <c r="J96" s="3" t="b">
        <v>0</v>
      </c>
      <c r="K96" s="3" t="b">
        <v>0</v>
      </c>
      <c r="L96" s="3">
        <v>800</v>
      </c>
      <c r="M96" s="3">
        <v>2</v>
      </c>
      <c r="N96" s="3">
        <v>0</v>
      </c>
      <c r="O96" s="3">
        <v>0.3</v>
      </c>
      <c r="P96" s="3">
        <v>0</v>
      </c>
      <c r="Q96" s="4">
        <v>500</v>
      </c>
      <c r="R96" s="4">
        <v>0</v>
      </c>
      <c r="S96" s="4">
        <v>1</v>
      </c>
      <c r="T96" s="4">
        <v>0</v>
      </c>
      <c r="U96" s="3" t="b">
        <v>0</v>
      </c>
      <c r="V96" s="3">
        <v>701</v>
      </c>
      <c r="W96" s="3">
        <v>2925.2</v>
      </c>
      <c r="X96" s="3">
        <v>2926.26</v>
      </c>
      <c r="Y96" s="3">
        <v>656.85</v>
      </c>
      <c r="Z96" s="3">
        <v>656.9</v>
      </c>
      <c r="AA96" s="3">
        <v>20</v>
      </c>
      <c r="AB96" s="3">
        <v>-20</v>
      </c>
      <c r="AD96" s="6">
        <f>Modell_vol30_d_Aspermont_table[[#This Row],[wage 1]]/AE92-1</f>
        <v>-1.2828643824787211E-2</v>
      </c>
      <c r="AF96" s="6">
        <f>Modell_vol30_d_Aspermont_table[[#This Row],[wage 2]]/AG92-1</f>
        <v>-1.2542766263205718E-2</v>
      </c>
      <c r="AI9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656</v>
      </c>
      <c r="AJ96" s="6">
        <v>-1.4106097813900265E-2</v>
      </c>
      <c r="AK9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656</v>
      </c>
      <c r="AL96" s="6">
        <v>-1.3895653324193846E-2</v>
      </c>
    </row>
    <row r="97" spans="1:38" x14ac:dyDescent="0.25">
      <c r="A97" s="3">
        <v>96</v>
      </c>
      <c r="B97" s="4" t="s">
        <v>21</v>
      </c>
      <c r="C97" s="4" t="s">
        <v>91</v>
      </c>
      <c r="D97" s="4" t="s">
        <v>23</v>
      </c>
      <c r="E97" s="4" t="s">
        <v>24</v>
      </c>
      <c r="F97" s="4" t="s">
        <v>25</v>
      </c>
      <c r="G97" s="3" t="b">
        <v>0</v>
      </c>
      <c r="H97" s="3" t="b">
        <v>0</v>
      </c>
      <c r="I97" s="3" t="b">
        <v>0</v>
      </c>
      <c r="J97" s="3" t="b">
        <v>0</v>
      </c>
      <c r="K97" s="3" t="b">
        <v>0</v>
      </c>
      <c r="L97" s="3">
        <v>800</v>
      </c>
      <c r="M97" s="3">
        <v>2</v>
      </c>
      <c r="N97" s="3">
        <v>0</v>
      </c>
      <c r="O97" s="3">
        <v>0.3</v>
      </c>
      <c r="P97" s="3">
        <v>0</v>
      </c>
      <c r="Q97" s="4">
        <v>500</v>
      </c>
      <c r="R97" s="4">
        <v>0</v>
      </c>
      <c r="S97" s="4">
        <v>1</v>
      </c>
      <c r="T97" s="4">
        <v>0</v>
      </c>
      <c r="U97" s="3" t="b">
        <v>0</v>
      </c>
      <c r="V97" s="3">
        <v>701</v>
      </c>
      <c r="W97" s="3">
        <v>2796.91</v>
      </c>
      <c r="X97" s="3">
        <v>2803.85</v>
      </c>
      <c r="Y97" s="3">
        <v>662.97</v>
      </c>
      <c r="Z97" s="3">
        <v>663.02</v>
      </c>
      <c r="AA97" s="3">
        <v>20</v>
      </c>
      <c r="AB97" s="3">
        <v>-20</v>
      </c>
      <c r="AD97" s="6">
        <f>Modell_vol30_d_Aspermont_table[[#This Row],[wage 1]]/AE92-1</f>
        <v>-3.6309751031728954E-3</v>
      </c>
      <c r="AF97" s="6">
        <f>Modell_vol30_d_Aspermont_table[[#This Row],[wage 2]]/AG92-1</f>
        <v>-3.3431342484863125E-3</v>
      </c>
      <c r="AI9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656</v>
      </c>
      <c r="AJ97" s="6">
        <v>-1.4106097813900265E-2</v>
      </c>
      <c r="AK9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656</v>
      </c>
      <c r="AL97" s="6">
        <v>-1.3895653324193846E-2</v>
      </c>
    </row>
    <row r="98" spans="1:38" x14ac:dyDescent="0.25">
      <c r="A98" s="3">
        <v>97</v>
      </c>
      <c r="B98" s="4" t="s">
        <v>21</v>
      </c>
      <c r="C98" s="4" t="s">
        <v>91</v>
      </c>
      <c r="D98" s="4" t="s">
        <v>23</v>
      </c>
      <c r="E98" s="4" t="s">
        <v>24</v>
      </c>
      <c r="F98" s="4" t="s">
        <v>25</v>
      </c>
      <c r="G98" s="3" t="b">
        <v>0</v>
      </c>
      <c r="H98" s="3" t="b">
        <v>0</v>
      </c>
      <c r="I98" s="3" t="b">
        <v>0</v>
      </c>
      <c r="J98" s="3" t="b">
        <v>0</v>
      </c>
      <c r="K98" s="3" t="b">
        <v>0</v>
      </c>
      <c r="L98" s="3">
        <v>800</v>
      </c>
      <c r="M98" s="3">
        <v>2</v>
      </c>
      <c r="N98" s="3">
        <v>0</v>
      </c>
      <c r="O98" s="3">
        <v>0.3</v>
      </c>
      <c r="P98" s="3">
        <v>0</v>
      </c>
      <c r="Q98" s="4">
        <v>500</v>
      </c>
      <c r="R98" s="4">
        <v>0</v>
      </c>
      <c r="S98" s="4">
        <v>1</v>
      </c>
      <c r="T98" s="4">
        <v>0</v>
      </c>
      <c r="U98" s="3" t="b">
        <v>0</v>
      </c>
      <c r="V98" s="3">
        <v>701</v>
      </c>
      <c r="W98" s="3">
        <v>2788.74</v>
      </c>
      <c r="X98" s="3">
        <v>2792.48</v>
      </c>
      <c r="Y98" s="3">
        <v>663.37</v>
      </c>
      <c r="Z98" s="3">
        <v>663.64</v>
      </c>
      <c r="AA98" s="3">
        <v>20</v>
      </c>
      <c r="AB98" s="3">
        <v>-20</v>
      </c>
      <c r="AD98" s="6">
        <f>Modell_vol30_d_Aspermont_table[[#This Row],[wage 1]]/AE92-1</f>
        <v>-3.0298202847668376E-3</v>
      </c>
      <c r="AF98" s="6">
        <f>Modell_vol30_d_Aspermont_table[[#This Row],[wage 2]]/AG92-1</f>
        <v>-2.4111453842500241E-3</v>
      </c>
      <c r="AI9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656</v>
      </c>
      <c r="AJ98" s="6">
        <v>-1.4106097813900265E-2</v>
      </c>
      <c r="AK9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656</v>
      </c>
      <c r="AL98" s="6">
        <v>-1.3895653324193846E-2</v>
      </c>
    </row>
    <row r="99" spans="1:38" x14ac:dyDescent="0.25">
      <c r="A99" s="3">
        <v>98</v>
      </c>
      <c r="B99" s="4" t="s">
        <v>21</v>
      </c>
      <c r="C99" s="4" t="s">
        <v>91</v>
      </c>
      <c r="D99" s="4" t="s">
        <v>23</v>
      </c>
      <c r="E99" s="4" t="s">
        <v>24</v>
      </c>
      <c r="F99" s="4" t="s">
        <v>25</v>
      </c>
      <c r="G99" s="3" t="b">
        <v>0</v>
      </c>
      <c r="H99" s="3" t="b">
        <v>0</v>
      </c>
      <c r="I99" s="3" t="b">
        <v>0</v>
      </c>
      <c r="J99" s="3" t="b">
        <v>0</v>
      </c>
      <c r="K99" s="3" t="b">
        <v>0</v>
      </c>
      <c r="L99" s="3">
        <v>800</v>
      </c>
      <c r="M99" s="3">
        <v>2</v>
      </c>
      <c r="N99" s="3">
        <v>0</v>
      </c>
      <c r="O99" s="3">
        <v>0.3</v>
      </c>
      <c r="P99" s="3">
        <v>0</v>
      </c>
      <c r="Q99" s="4">
        <v>500</v>
      </c>
      <c r="R99" s="4">
        <v>0</v>
      </c>
      <c r="S99" s="4">
        <v>1</v>
      </c>
      <c r="T99" s="4">
        <v>0</v>
      </c>
      <c r="U99" s="3" t="b">
        <v>0</v>
      </c>
      <c r="V99" s="3">
        <v>713</v>
      </c>
      <c r="W99" s="3">
        <v>2801.89</v>
      </c>
      <c r="X99" s="3">
        <v>2766.94</v>
      </c>
      <c r="Y99" s="3">
        <v>665.03</v>
      </c>
      <c r="Z99" s="3">
        <v>662.35</v>
      </c>
      <c r="AA99" s="3">
        <v>20</v>
      </c>
      <c r="AB99" s="3">
        <v>-20</v>
      </c>
      <c r="AD99" s="6">
        <f>Modell_vol30_d_Aspermont_table[[#This Row],[wage 1]]/AE92-1</f>
        <v>-5.3502778838132592E-4</v>
      </c>
      <c r="AF99" s="6">
        <f>Modell_vol30_d_Aspermont_table[[#This Row],[wage 2]]/AG92-1</f>
        <v>-4.3502835049996635E-3</v>
      </c>
      <c r="AI9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656</v>
      </c>
      <c r="AJ99" s="6">
        <v>-1.4106097813900265E-2</v>
      </c>
      <c r="AK9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656</v>
      </c>
      <c r="AL99" s="6">
        <v>-1.3895653324193846E-2</v>
      </c>
    </row>
    <row r="100" spans="1:38" x14ac:dyDescent="0.25">
      <c r="A100" s="3">
        <v>99</v>
      </c>
      <c r="B100" s="4" t="s">
        <v>21</v>
      </c>
      <c r="C100" s="4" t="s">
        <v>91</v>
      </c>
      <c r="D100" s="4" t="s">
        <v>23</v>
      </c>
      <c r="E100" s="4" t="s">
        <v>24</v>
      </c>
      <c r="F100" s="4" t="s">
        <v>25</v>
      </c>
      <c r="G100" s="3" t="b">
        <v>0</v>
      </c>
      <c r="H100" s="3" t="b">
        <v>0</v>
      </c>
      <c r="I100" s="3" t="b">
        <v>0</v>
      </c>
      <c r="J100" s="3" t="b">
        <v>0</v>
      </c>
      <c r="K100" s="3" t="b">
        <v>0</v>
      </c>
      <c r="L100" s="3">
        <v>800</v>
      </c>
      <c r="M100" s="3">
        <v>2</v>
      </c>
      <c r="N100" s="3">
        <v>0</v>
      </c>
      <c r="O100" s="3">
        <v>0.3</v>
      </c>
      <c r="P100" s="3">
        <v>0</v>
      </c>
      <c r="Q100" s="4">
        <v>500</v>
      </c>
      <c r="R100" s="4">
        <v>0</v>
      </c>
      <c r="S100" s="4">
        <v>1</v>
      </c>
      <c r="T100" s="4">
        <v>0</v>
      </c>
      <c r="U100" s="3" t="b">
        <v>0</v>
      </c>
      <c r="V100" s="3">
        <v>701</v>
      </c>
      <c r="W100" s="3">
        <v>2704.69</v>
      </c>
      <c r="X100" s="3">
        <v>2718.85</v>
      </c>
      <c r="Y100" s="3">
        <v>666.87</v>
      </c>
      <c r="Z100" s="3">
        <v>667.62</v>
      </c>
      <c r="AA100" s="3">
        <v>20</v>
      </c>
      <c r="AB100" s="3">
        <v>-20</v>
      </c>
      <c r="AD100" s="6">
        <f>Modell_vol30_d_Aspermont_table[[#This Row],[wage 1]]/AE92-1</f>
        <v>2.2302843762871394E-3</v>
      </c>
      <c r="AF100" s="6">
        <f>Modell_vol30_d_Aspermont_table[[#This Row],[wage 2]]/AG92-1</f>
        <v>3.5716218410086764E-3</v>
      </c>
      <c r="AI10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656</v>
      </c>
      <c r="AJ100" s="6">
        <v>-1.4106097813900265E-2</v>
      </c>
      <c r="AK10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656</v>
      </c>
      <c r="AL100" s="6">
        <v>-1.3895653324193846E-2</v>
      </c>
    </row>
    <row r="101" spans="1:38" x14ac:dyDescent="0.25">
      <c r="A101" s="3">
        <v>100</v>
      </c>
      <c r="B101" s="4" t="s">
        <v>21</v>
      </c>
      <c r="C101" s="4" t="s">
        <v>91</v>
      </c>
      <c r="D101" s="4" t="s">
        <v>23</v>
      </c>
      <c r="E101" s="4" t="s">
        <v>24</v>
      </c>
      <c r="F101" s="4" t="s">
        <v>25</v>
      </c>
      <c r="G101" s="3" t="b">
        <v>0</v>
      </c>
      <c r="H101" s="3" t="b">
        <v>0</v>
      </c>
      <c r="I101" s="3" t="b">
        <v>0</v>
      </c>
      <c r="J101" s="3" t="b">
        <v>0</v>
      </c>
      <c r="K101" s="3" t="b">
        <v>0</v>
      </c>
      <c r="L101" s="3">
        <v>800</v>
      </c>
      <c r="M101" s="3">
        <v>2</v>
      </c>
      <c r="N101" s="3">
        <v>0</v>
      </c>
      <c r="O101" s="3">
        <v>0.3</v>
      </c>
      <c r="P101" s="3">
        <v>0</v>
      </c>
      <c r="Q101" s="4">
        <v>500</v>
      </c>
      <c r="R101" s="4">
        <v>0</v>
      </c>
      <c r="S101" s="4">
        <v>1</v>
      </c>
      <c r="T101" s="4">
        <v>0</v>
      </c>
      <c r="U101" s="3" t="b">
        <v>0</v>
      </c>
      <c r="V101" s="3">
        <v>701</v>
      </c>
      <c r="W101" s="3">
        <v>2709.17</v>
      </c>
      <c r="X101" s="3">
        <v>2734.67</v>
      </c>
      <c r="Y101" s="3">
        <v>666.2</v>
      </c>
      <c r="Z101" s="3">
        <v>667.45</v>
      </c>
      <c r="AA101" s="3">
        <v>20</v>
      </c>
      <c r="AB101" s="3">
        <v>-20</v>
      </c>
      <c r="AD101" s="6">
        <f>Modell_vol30_d_Aspermont_table[[#This Row],[wage 1]]/AE92-1</f>
        <v>1.2233500554568177E-3</v>
      </c>
      <c r="AF101" s="6">
        <f>Modell_vol30_d_Aspermont_table[[#This Row],[wage 2]]/AG92-1</f>
        <v>3.3160765072666187E-3</v>
      </c>
      <c r="AI10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656</v>
      </c>
      <c r="AJ101" s="6">
        <v>-1.4106097813900265E-2</v>
      </c>
      <c r="AK10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656</v>
      </c>
      <c r="AL101" s="6">
        <v>-1.3895653324193846E-2</v>
      </c>
    </row>
    <row r="102" spans="1:38" x14ac:dyDescent="0.25">
      <c r="A102" s="1">
        <v>101</v>
      </c>
      <c r="B102" s="2" t="s">
        <v>21</v>
      </c>
      <c r="C102" s="2" t="s">
        <v>91</v>
      </c>
      <c r="D102" s="2" t="s">
        <v>23</v>
      </c>
      <c r="E102" s="2" t="s">
        <v>24</v>
      </c>
      <c r="F102" s="2" t="s">
        <v>25</v>
      </c>
      <c r="G102" s="1" t="b">
        <v>0</v>
      </c>
      <c r="H102" s="1" t="b">
        <v>0</v>
      </c>
      <c r="I102" s="1" t="b">
        <v>0</v>
      </c>
      <c r="J102" s="1" t="b">
        <v>0</v>
      </c>
      <c r="K102" s="1" t="b">
        <v>0</v>
      </c>
      <c r="L102" s="1">
        <v>800</v>
      </c>
      <c r="M102" s="1">
        <v>2</v>
      </c>
      <c r="N102" s="1">
        <v>0</v>
      </c>
      <c r="O102" s="1">
        <v>0.4</v>
      </c>
      <c r="P102" s="1">
        <v>0</v>
      </c>
      <c r="Q102" s="2">
        <v>150</v>
      </c>
      <c r="R102" s="2">
        <v>0</v>
      </c>
      <c r="S102" s="2">
        <v>1</v>
      </c>
      <c r="T102" s="2">
        <v>0</v>
      </c>
      <c r="U102" s="1" t="b">
        <v>0</v>
      </c>
      <c r="V102" s="1">
        <v>701</v>
      </c>
      <c r="W102" s="1">
        <v>4774.8999999999996</v>
      </c>
      <c r="X102" s="1">
        <v>4943.82</v>
      </c>
      <c r="Y102" s="1">
        <v>557.16999999999996</v>
      </c>
      <c r="Z102" s="1">
        <v>566.95000000000005</v>
      </c>
      <c r="AA102" s="1">
        <v>20</v>
      </c>
      <c r="AB102" s="1">
        <v>-20</v>
      </c>
      <c r="AD102" s="6">
        <f>Modell_vol30_d_Aspermont_table[[#This Row],[wage 1]]/AE102-1</f>
        <v>-5.4993208401235005E-3</v>
      </c>
      <c r="AE102">
        <f>AVERAGE(Y102:Y111)</f>
        <v>560.25099999999998</v>
      </c>
      <c r="AF102" s="6">
        <f>Modell_vol30_d_Aspermont_table[[#This Row],[wage 2]]/AG102-1</f>
        <v>8.5978541833819921E-3</v>
      </c>
      <c r="AG102">
        <f>AVERAGE(Z102:Z111)</f>
        <v>562.11699999999996</v>
      </c>
      <c r="AI10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544</v>
      </c>
      <c r="AJ102" s="6">
        <f t="array" ref="AJ102:AJ111">AI102:AI111/AE102-1</f>
        <v>-2.9006641665967559E-2</v>
      </c>
      <c r="AK10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544</v>
      </c>
      <c r="AL102" s="6">
        <f t="array" ref="AL102:AL111">AK102:AK111/AG102-1</f>
        <v>-3.2229945011447714E-2</v>
      </c>
    </row>
    <row r="103" spans="1:38" x14ac:dyDescent="0.25">
      <c r="A103" s="1">
        <v>102</v>
      </c>
      <c r="B103" s="2" t="s">
        <v>21</v>
      </c>
      <c r="C103" s="2" t="s">
        <v>91</v>
      </c>
      <c r="D103" s="2" t="s">
        <v>23</v>
      </c>
      <c r="E103" s="2" t="s">
        <v>24</v>
      </c>
      <c r="F103" s="2" t="s">
        <v>25</v>
      </c>
      <c r="G103" s="1" t="b">
        <v>0</v>
      </c>
      <c r="H103" s="1" t="b">
        <v>0</v>
      </c>
      <c r="I103" s="1" t="b">
        <v>0</v>
      </c>
      <c r="J103" s="1" t="b">
        <v>0</v>
      </c>
      <c r="K103" s="1" t="b">
        <v>0</v>
      </c>
      <c r="L103" s="1">
        <v>800</v>
      </c>
      <c r="M103" s="1">
        <v>2</v>
      </c>
      <c r="N103" s="1">
        <v>0</v>
      </c>
      <c r="O103" s="1">
        <v>0.4</v>
      </c>
      <c r="P103" s="1">
        <v>0</v>
      </c>
      <c r="Q103" s="2">
        <v>150</v>
      </c>
      <c r="R103" s="2">
        <v>0</v>
      </c>
      <c r="S103" s="2">
        <v>1</v>
      </c>
      <c r="T103" s="2">
        <v>0</v>
      </c>
      <c r="U103" s="1" t="b">
        <v>0</v>
      </c>
      <c r="V103" s="1">
        <v>805</v>
      </c>
      <c r="W103" s="1">
        <v>4931.1400000000003</v>
      </c>
      <c r="X103" s="1">
        <v>4911</v>
      </c>
      <c r="Y103" s="1">
        <v>559.41</v>
      </c>
      <c r="Z103" s="1">
        <v>558.59</v>
      </c>
      <c r="AA103" s="1">
        <v>20</v>
      </c>
      <c r="AB103" s="1">
        <v>-20</v>
      </c>
      <c r="AD103" s="6">
        <f>Modell_vol30_d_Aspermont_table[[#This Row],[wage 1]]/AE102-1</f>
        <v>-1.5011128940422003E-3</v>
      </c>
      <c r="AF103" s="6">
        <f>Modell_vol30_d_Aspermont_table[[#This Row],[wage 2]]/AG102-1</f>
        <v>-6.2744944557804327E-3</v>
      </c>
      <c r="AI10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544</v>
      </c>
      <c r="AJ103" s="6">
        <v>-2.9006641665967559E-2</v>
      </c>
      <c r="AK10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544</v>
      </c>
      <c r="AL103" s="6">
        <v>-3.2229945011447714E-2</v>
      </c>
    </row>
    <row r="104" spans="1:38" x14ac:dyDescent="0.25">
      <c r="A104" s="1">
        <v>103</v>
      </c>
      <c r="B104" s="2" t="s">
        <v>21</v>
      </c>
      <c r="C104" s="2" t="s">
        <v>91</v>
      </c>
      <c r="D104" s="2" t="s">
        <v>23</v>
      </c>
      <c r="E104" s="2" t="s">
        <v>24</v>
      </c>
      <c r="F104" s="2" t="s">
        <v>25</v>
      </c>
      <c r="G104" s="1" t="b">
        <v>0</v>
      </c>
      <c r="H104" s="1" t="b">
        <v>0</v>
      </c>
      <c r="I104" s="1" t="b">
        <v>0</v>
      </c>
      <c r="J104" s="1" t="b">
        <v>0</v>
      </c>
      <c r="K104" s="1" t="b">
        <v>0</v>
      </c>
      <c r="L104" s="1">
        <v>800</v>
      </c>
      <c r="M104" s="1">
        <v>2</v>
      </c>
      <c r="N104" s="1">
        <v>0</v>
      </c>
      <c r="O104" s="1">
        <v>0.4</v>
      </c>
      <c r="P104" s="1">
        <v>0</v>
      </c>
      <c r="Q104" s="2">
        <v>150</v>
      </c>
      <c r="R104" s="2">
        <v>0</v>
      </c>
      <c r="S104" s="2">
        <v>1</v>
      </c>
      <c r="T104" s="2">
        <v>0</v>
      </c>
      <c r="U104" s="1" t="b">
        <v>0</v>
      </c>
      <c r="V104" s="1">
        <v>701</v>
      </c>
      <c r="W104" s="1">
        <v>4899.3599999999997</v>
      </c>
      <c r="X104" s="1">
        <v>4908.83</v>
      </c>
      <c r="Y104" s="1">
        <v>559.69000000000005</v>
      </c>
      <c r="Z104" s="1">
        <v>560.46</v>
      </c>
      <c r="AA104" s="1">
        <v>20</v>
      </c>
      <c r="AB104" s="1">
        <v>-20</v>
      </c>
      <c r="AD104" s="6">
        <f>Modell_vol30_d_Aspermont_table[[#This Row],[wage 1]]/AE102-1</f>
        <v>-1.0013369007818573E-3</v>
      </c>
      <c r="AF104" s="6">
        <f>Modell_vol30_d_Aspermont_table[[#This Row],[wage 2]]/AG102-1</f>
        <v>-2.947784891757288E-3</v>
      </c>
      <c r="AI10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544</v>
      </c>
      <c r="AJ104" s="6">
        <v>-2.9006641665967559E-2</v>
      </c>
      <c r="AK10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544</v>
      </c>
      <c r="AL104" s="6">
        <v>-3.2229945011447714E-2</v>
      </c>
    </row>
    <row r="105" spans="1:38" x14ac:dyDescent="0.25">
      <c r="A105" s="1">
        <v>104</v>
      </c>
      <c r="B105" s="2" t="s">
        <v>21</v>
      </c>
      <c r="C105" s="2" t="s">
        <v>91</v>
      </c>
      <c r="D105" s="2" t="s">
        <v>23</v>
      </c>
      <c r="E105" s="2" t="s">
        <v>24</v>
      </c>
      <c r="F105" s="2" t="s">
        <v>25</v>
      </c>
      <c r="G105" s="1" t="b">
        <v>0</v>
      </c>
      <c r="H105" s="1" t="b">
        <v>0</v>
      </c>
      <c r="I105" s="1" t="b">
        <v>0</v>
      </c>
      <c r="J105" s="1" t="b">
        <v>0</v>
      </c>
      <c r="K105" s="1" t="b">
        <v>0</v>
      </c>
      <c r="L105" s="1">
        <v>800</v>
      </c>
      <c r="M105" s="1">
        <v>2</v>
      </c>
      <c r="N105" s="1">
        <v>0</v>
      </c>
      <c r="O105" s="1">
        <v>0.4</v>
      </c>
      <c r="P105" s="1">
        <v>0</v>
      </c>
      <c r="Q105" s="2">
        <v>150</v>
      </c>
      <c r="R105" s="2">
        <v>0</v>
      </c>
      <c r="S105" s="2">
        <v>1</v>
      </c>
      <c r="T105" s="2">
        <v>0</v>
      </c>
      <c r="U105" s="1" t="b">
        <v>0</v>
      </c>
      <c r="V105" s="1">
        <v>701</v>
      </c>
      <c r="W105" s="1">
        <v>4742.3599999999997</v>
      </c>
      <c r="X105" s="1">
        <v>4761.16</v>
      </c>
      <c r="Y105" s="1">
        <v>567.22</v>
      </c>
      <c r="Z105" s="1">
        <v>567.32000000000005</v>
      </c>
      <c r="AA105" s="1">
        <v>20</v>
      </c>
      <c r="AB105" s="1">
        <v>-20</v>
      </c>
      <c r="AD105" s="6">
        <f>Modell_vol30_d_Aspermont_table[[#This Row],[wage 1]]/AE102-1</f>
        <v>1.2439067489393274E-2</v>
      </c>
      <c r="AF105" s="6">
        <f>Modell_vol30_d_Aspermont_table[[#This Row],[wage 2]]/AG102-1</f>
        <v>9.2560801398997583E-3</v>
      </c>
      <c r="AI10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544</v>
      </c>
      <c r="AJ105" s="6">
        <v>-2.9006641665967559E-2</v>
      </c>
      <c r="AK10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544</v>
      </c>
      <c r="AL105" s="6">
        <v>-3.2229945011447714E-2</v>
      </c>
    </row>
    <row r="106" spans="1:38" x14ac:dyDescent="0.25">
      <c r="A106" s="1">
        <v>105</v>
      </c>
      <c r="B106" s="2" t="s">
        <v>21</v>
      </c>
      <c r="C106" s="2" t="s">
        <v>91</v>
      </c>
      <c r="D106" s="2" t="s">
        <v>23</v>
      </c>
      <c r="E106" s="2" t="s">
        <v>24</v>
      </c>
      <c r="F106" s="2" t="s">
        <v>25</v>
      </c>
      <c r="G106" s="1" t="b">
        <v>0</v>
      </c>
      <c r="H106" s="1" t="b">
        <v>0</v>
      </c>
      <c r="I106" s="1" t="b">
        <v>0</v>
      </c>
      <c r="J106" s="1" t="b">
        <v>0</v>
      </c>
      <c r="K106" s="1" t="b">
        <v>0</v>
      </c>
      <c r="L106" s="1">
        <v>800</v>
      </c>
      <c r="M106" s="1">
        <v>2</v>
      </c>
      <c r="N106" s="1">
        <v>0</v>
      </c>
      <c r="O106" s="1">
        <v>0.4</v>
      </c>
      <c r="P106" s="1">
        <v>0</v>
      </c>
      <c r="Q106" s="2">
        <v>150</v>
      </c>
      <c r="R106" s="2">
        <v>0</v>
      </c>
      <c r="S106" s="2">
        <v>1</v>
      </c>
      <c r="T106" s="2">
        <v>0</v>
      </c>
      <c r="U106" s="1" t="b">
        <v>0</v>
      </c>
      <c r="V106" s="1">
        <v>701</v>
      </c>
      <c r="W106" s="1">
        <v>5089.21</v>
      </c>
      <c r="X106" s="1">
        <v>5104.97</v>
      </c>
      <c r="Y106" s="1">
        <v>549.03</v>
      </c>
      <c r="Z106" s="1">
        <v>552.04999999999995</v>
      </c>
      <c r="AA106" s="1">
        <v>20</v>
      </c>
      <c r="AB106" s="1">
        <v>-20</v>
      </c>
      <c r="AD106" s="6">
        <f>Modell_vol30_d_Aspermont_table[[#This Row],[wage 1]]/AE102-1</f>
        <v>-2.0028522929901094E-2</v>
      </c>
      <c r="AF106" s="6">
        <f>Modell_vol30_d_Aspermont_table[[#This Row],[wage 2]]/AG102-1</f>
        <v>-1.7909082984503222E-2</v>
      </c>
      <c r="AI10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544</v>
      </c>
      <c r="AJ106" s="6">
        <v>-2.9006641665967559E-2</v>
      </c>
      <c r="AK10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544</v>
      </c>
      <c r="AL106" s="6">
        <v>-3.2229945011447714E-2</v>
      </c>
    </row>
    <row r="107" spans="1:38" x14ac:dyDescent="0.25">
      <c r="A107" s="1">
        <v>106</v>
      </c>
      <c r="B107" s="2" t="s">
        <v>21</v>
      </c>
      <c r="C107" s="2" t="s">
        <v>91</v>
      </c>
      <c r="D107" s="2" t="s">
        <v>23</v>
      </c>
      <c r="E107" s="2" t="s">
        <v>24</v>
      </c>
      <c r="F107" s="2" t="s">
        <v>25</v>
      </c>
      <c r="G107" s="1" t="b">
        <v>0</v>
      </c>
      <c r="H107" s="1" t="b">
        <v>0</v>
      </c>
      <c r="I107" s="1" t="b">
        <v>0</v>
      </c>
      <c r="J107" s="1" t="b">
        <v>0</v>
      </c>
      <c r="K107" s="1" t="b">
        <v>0</v>
      </c>
      <c r="L107" s="1">
        <v>800</v>
      </c>
      <c r="M107" s="1">
        <v>2</v>
      </c>
      <c r="N107" s="1">
        <v>0</v>
      </c>
      <c r="O107" s="1">
        <v>0.4</v>
      </c>
      <c r="P107" s="1">
        <v>0</v>
      </c>
      <c r="Q107" s="2">
        <v>150</v>
      </c>
      <c r="R107" s="2">
        <v>0</v>
      </c>
      <c r="S107" s="2">
        <v>1</v>
      </c>
      <c r="T107" s="2">
        <v>0</v>
      </c>
      <c r="U107" s="1" t="b">
        <v>0</v>
      </c>
      <c r="V107" s="1">
        <v>701</v>
      </c>
      <c r="W107" s="1">
        <v>4808.07</v>
      </c>
      <c r="X107" s="1">
        <v>4802.96</v>
      </c>
      <c r="Y107" s="1">
        <v>565.30999999999995</v>
      </c>
      <c r="Z107" s="1">
        <v>564.29</v>
      </c>
      <c r="AA107" s="1">
        <v>20</v>
      </c>
      <c r="AB107" s="1">
        <v>-20</v>
      </c>
      <c r="AD107" s="6">
        <f>Modell_vol30_d_Aspermont_table[[#This Row],[wage 1]]/AE102-1</f>
        <v>9.0298812496540926E-3</v>
      </c>
      <c r="AF107" s="6">
        <f>Modell_vol30_d_Aspermont_table[[#This Row],[wage 2]]/AG102-1</f>
        <v>3.86574325273914E-3</v>
      </c>
      <c r="AI10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544</v>
      </c>
      <c r="AJ107" s="6">
        <v>-2.9006641665967559E-2</v>
      </c>
      <c r="AK10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544</v>
      </c>
      <c r="AL107" s="6">
        <v>-3.2229945011447714E-2</v>
      </c>
    </row>
    <row r="108" spans="1:38" x14ac:dyDescent="0.25">
      <c r="A108" s="1">
        <v>107</v>
      </c>
      <c r="B108" s="2" t="s">
        <v>21</v>
      </c>
      <c r="C108" s="2" t="s">
        <v>91</v>
      </c>
      <c r="D108" s="2" t="s">
        <v>23</v>
      </c>
      <c r="E108" s="2" t="s">
        <v>24</v>
      </c>
      <c r="F108" s="2" t="s">
        <v>25</v>
      </c>
      <c r="G108" s="1" t="b">
        <v>0</v>
      </c>
      <c r="H108" s="1" t="b">
        <v>0</v>
      </c>
      <c r="I108" s="1" t="b">
        <v>0</v>
      </c>
      <c r="J108" s="1" t="b">
        <v>0</v>
      </c>
      <c r="K108" s="1" t="b">
        <v>0</v>
      </c>
      <c r="L108" s="1">
        <v>800</v>
      </c>
      <c r="M108" s="1">
        <v>2</v>
      </c>
      <c r="N108" s="1">
        <v>0</v>
      </c>
      <c r="O108" s="1">
        <v>0.4</v>
      </c>
      <c r="P108" s="1">
        <v>0</v>
      </c>
      <c r="Q108" s="2">
        <v>150</v>
      </c>
      <c r="R108" s="2">
        <v>0</v>
      </c>
      <c r="S108" s="2">
        <v>1</v>
      </c>
      <c r="T108" s="2">
        <v>0</v>
      </c>
      <c r="U108" s="1" t="b">
        <v>0</v>
      </c>
      <c r="V108" s="1">
        <v>794</v>
      </c>
      <c r="W108" s="1">
        <v>4877.3100000000004</v>
      </c>
      <c r="X108" s="1">
        <v>4942.62</v>
      </c>
      <c r="Y108" s="1">
        <v>558.02</v>
      </c>
      <c r="Z108" s="1">
        <v>561.29999999999995</v>
      </c>
      <c r="AA108" s="1">
        <v>20</v>
      </c>
      <c r="AB108" s="1">
        <v>-20</v>
      </c>
      <c r="AD108" s="6">
        <f>Modell_vol30_d_Aspermont_table[[#This Row],[wage 1]]/AE102-1</f>
        <v>-3.9821437177265384E-3</v>
      </c>
      <c r="AF108" s="6">
        <f>Modell_vol30_d_Aspermont_table[[#This Row],[wage 2]]/AG102-1</f>
        <v>-1.4534340715545158E-3</v>
      </c>
      <c r="AI10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544</v>
      </c>
      <c r="AJ108" s="6">
        <v>-2.9006641665967559E-2</v>
      </c>
      <c r="AK10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544</v>
      </c>
      <c r="AL108" s="6">
        <v>-3.2229945011447714E-2</v>
      </c>
    </row>
    <row r="109" spans="1:38" x14ac:dyDescent="0.25">
      <c r="A109" s="1">
        <v>108</v>
      </c>
      <c r="B109" s="2" t="s">
        <v>21</v>
      </c>
      <c r="C109" s="2" t="s">
        <v>91</v>
      </c>
      <c r="D109" s="2" t="s">
        <v>23</v>
      </c>
      <c r="E109" s="2" t="s">
        <v>24</v>
      </c>
      <c r="F109" s="2" t="s">
        <v>25</v>
      </c>
      <c r="G109" s="1" t="b">
        <v>0</v>
      </c>
      <c r="H109" s="1" t="b">
        <v>0</v>
      </c>
      <c r="I109" s="1" t="b">
        <v>0</v>
      </c>
      <c r="J109" s="1" t="b">
        <v>0</v>
      </c>
      <c r="K109" s="1" t="b">
        <v>0</v>
      </c>
      <c r="L109" s="1">
        <v>800</v>
      </c>
      <c r="M109" s="1">
        <v>2</v>
      </c>
      <c r="N109" s="1">
        <v>0</v>
      </c>
      <c r="O109" s="1">
        <v>0.4</v>
      </c>
      <c r="P109" s="1">
        <v>0</v>
      </c>
      <c r="Q109" s="2">
        <v>150</v>
      </c>
      <c r="R109" s="2">
        <v>0</v>
      </c>
      <c r="S109" s="2">
        <v>1</v>
      </c>
      <c r="T109" s="2">
        <v>0</v>
      </c>
      <c r="U109" s="1" t="b">
        <v>0</v>
      </c>
      <c r="V109" s="1">
        <v>701</v>
      </c>
      <c r="W109" s="1">
        <v>4904.54</v>
      </c>
      <c r="X109" s="1">
        <v>4972.8999999999996</v>
      </c>
      <c r="Y109" s="1">
        <v>556.34</v>
      </c>
      <c r="Z109" s="1">
        <v>560.29999999999995</v>
      </c>
      <c r="AA109" s="1">
        <v>20</v>
      </c>
      <c r="AB109" s="1">
        <v>-20</v>
      </c>
      <c r="AD109" s="6">
        <f>Modell_vol30_d_Aspermont_table[[#This Row],[wage 1]]/AE102-1</f>
        <v>-6.9807996772873748E-3</v>
      </c>
      <c r="AF109" s="6">
        <f>Modell_vol30_d_Aspermont_table[[#This Row],[wage 2]]/AG102-1</f>
        <v>-3.2324231432246942E-3</v>
      </c>
      <c r="AI10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544</v>
      </c>
      <c r="AJ109" s="6">
        <v>-2.9006641665967559E-2</v>
      </c>
      <c r="AK10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544</v>
      </c>
      <c r="AL109" s="6">
        <v>-3.2229945011447714E-2</v>
      </c>
    </row>
    <row r="110" spans="1:38" x14ac:dyDescent="0.25">
      <c r="A110" s="1">
        <v>109</v>
      </c>
      <c r="B110" s="2" t="s">
        <v>21</v>
      </c>
      <c r="C110" s="2" t="s">
        <v>91</v>
      </c>
      <c r="D110" s="2" t="s">
        <v>23</v>
      </c>
      <c r="E110" s="2" t="s">
        <v>24</v>
      </c>
      <c r="F110" s="2" t="s">
        <v>25</v>
      </c>
      <c r="G110" s="1" t="b">
        <v>0</v>
      </c>
      <c r="H110" s="1" t="b">
        <v>0</v>
      </c>
      <c r="I110" s="1" t="b">
        <v>0</v>
      </c>
      <c r="J110" s="1" t="b">
        <v>0</v>
      </c>
      <c r="K110" s="1" t="b">
        <v>0</v>
      </c>
      <c r="L110" s="1">
        <v>800</v>
      </c>
      <c r="M110" s="1">
        <v>2</v>
      </c>
      <c r="N110" s="1">
        <v>0</v>
      </c>
      <c r="O110" s="1">
        <v>0.4</v>
      </c>
      <c r="P110" s="1">
        <v>0</v>
      </c>
      <c r="Q110" s="2">
        <v>150</v>
      </c>
      <c r="R110" s="2">
        <v>0</v>
      </c>
      <c r="S110" s="2">
        <v>1</v>
      </c>
      <c r="T110" s="2">
        <v>0</v>
      </c>
      <c r="U110" s="1" t="b">
        <v>0</v>
      </c>
      <c r="V110" s="1">
        <v>756</v>
      </c>
      <c r="W110" s="1">
        <v>4823.2700000000004</v>
      </c>
      <c r="X110" s="1">
        <v>4792.5600000000004</v>
      </c>
      <c r="Y110" s="1">
        <v>565.70000000000005</v>
      </c>
      <c r="Z110" s="1">
        <v>563.26</v>
      </c>
      <c r="AA110" s="1">
        <v>20</v>
      </c>
      <c r="AB110" s="1">
        <v>-20</v>
      </c>
      <c r="AD110" s="6">
        <f>Modell_vol30_d_Aspermont_table[[#This Row],[wage 1]]/AE102-1</f>
        <v>9.7259978116952528E-3</v>
      </c>
      <c r="AF110" s="6">
        <f>Modell_vol30_d_Aspermont_table[[#This Row],[wage 2]]/AG102-1</f>
        <v>2.0333845089191005E-3</v>
      </c>
      <c r="AI11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544</v>
      </c>
      <c r="AJ110" s="6">
        <v>-2.9006641665967559E-2</v>
      </c>
      <c r="AK11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544</v>
      </c>
      <c r="AL110" s="6">
        <v>-3.2229945011447714E-2</v>
      </c>
    </row>
    <row r="111" spans="1:38" x14ac:dyDescent="0.25">
      <c r="A111" s="1">
        <v>110</v>
      </c>
      <c r="B111" s="2" t="s">
        <v>21</v>
      </c>
      <c r="C111" s="2" t="s">
        <v>91</v>
      </c>
      <c r="D111" s="2" t="s">
        <v>23</v>
      </c>
      <c r="E111" s="2" t="s">
        <v>24</v>
      </c>
      <c r="F111" s="2" t="s">
        <v>25</v>
      </c>
      <c r="G111" s="1" t="b">
        <v>0</v>
      </c>
      <c r="H111" s="1" t="b">
        <v>0</v>
      </c>
      <c r="I111" s="1" t="b">
        <v>0</v>
      </c>
      <c r="J111" s="1" t="b">
        <v>0</v>
      </c>
      <c r="K111" s="1" t="b">
        <v>0</v>
      </c>
      <c r="L111" s="1">
        <v>800</v>
      </c>
      <c r="M111" s="1">
        <v>2</v>
      </c>
      <c r="N111" s="1">
        <v>0</v>
      </c>
      <c r="O111" s="1">
        <v>0.4</v>
      </c>
      <c r="P111" s="1">
        <v>0</v>
      </c>
      <c r="Q111" s="2">
        <v>150</v>
      </c>
      <c r="R111" s="2">
        <v>0</v>
      </c>
      <c r="S111" s="2">
        <v>1</v>
      </c>
      <c r="T111" s="2">
        <v>0</v>
      </c>
      <c r="U111" s="1" t="b">
        <v>0</v>
      </c>
      <c r="V111" s="1">
        <v>701</v>
      </c>
      <c r="W111" s="1">
        <v>4770.26</v>
      </c>
      <c r="X111" s="1">
        <v>4797.67</v>
      </c>
      <c r="Y111" s="1">
        <v>564.62</v>
      </c>
      <c r="Z111" s="1">
        <v>566.65</v>
      </c>
      <c r="AA111" s="1">
        <v>20</v>
      </c>
      <c r="AB111" s="1">
        <v>-20</v>
      </c>
      <c r="AD111" s="6">
        <f>Modell_vol30_d_Aspermont_table[[#This Row],[wage 1]]/AE102-1</f>
        <v>7.7982904091202787E-3</v>
      </c>
      <c r="AF111" s="6">
        <f>Modell_vol30_d_Aspermont_table[[#This Row],[wage 2]]/AG102-1</f>
        <v>8.0641574618807166E-3</v>
      </c>
      <c r="AI11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544</v>
      </c>
      <c r="AJ111" s="6">
        <v>-2.9006641665967559E-2</v>
      </c>
      <c r="AK11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544</v>
      </c>
      <c r="AL111" s="6">
        <v>-3.2229945011447714E-2</v>
      </c>
    </row>
    <row r="112" spans="1:38" x14ac:dyDescent="0.25">
      <c r="A112" s="3">
        <v>111</v>
      </c>
      <c r="B112" s="4" t="s">
        <v>21</v>
      </c>
      <c r="C112" s="4" t="s">
        <v>91</v>
      </c>
      <c r="D112" s="4" t="s">
        <v>23</v>
      </c>
      <c r="E112" s="4" t="s">
        <v>24</v>
      </c>
      <c r="F112" s="4" t="s">
        <v>25</v>
      </c>
      <c r="G112" s="3" t="b">
        <v>0</v>
      </c>
      <c r="H112" s="3" t="b">
        <v>0</v>
      </c>
      <c r="I112" s="3" t="b">
        <v>0</v>
      </c>
      <c r="J112" s="3" t="b">
        <v>0</v>
      </c>
      <c r="K112" s="3" t="b">
        <v>0</v>
      </c>
      <c r="L112" s="3">
        <v>800</v>
      </c>
      <c r="M112" s="3">
        <v>2</v>
      </c>
      <c r="N112" s="3">
        <v>0</v>
      </c>
      <c r="O112" s="3">
        <v>0.4</v>
      </c>
      <c r="P112" s="3">
        <v>0</v>
      </c>
      <c r="Q112" s="4">
        <v>500</v>
      </c>
      <c r="R112" s="4">
        <v>0</v>
      </c>
      <c r="S112" s="4">
        <v>1</v>
      </c>
      <c r="T112" s="4">
        <v>0</v>
      </c>
      <c r="U112" s="3" t="b">
        <v>0</v>
      </c>
      <c r="V112" s="3">
        <v>866</v>
      </c>
      <c r="W112" s="3">
        <v>4993.29</v>
      </c>
      <c r="X112" s="3">
        <v>5094.45</v>
      </c>
      <c r="Y112" s="3">
        <v>550.04</v>
      </c>
      <c r="Z112" s="3">
        <v>556.37</v>
      </c>
      <c r="AA112" s="3">
        <v>20</v>
      </c>
      <c r="AB112" s="3">
        <v>-20</v>
      </c>
      <c r="AD112" s="6">
        <f>Modell_vol30_d_Aspermont_table[[#This Row],[wage 1]]/AE112-1</f>
        <v>-9.4027853567959507E-3</v>
      </c>
      <c r="AE112">
        <f>AVERAGE(Y112:Y121)</f>
        <v>555.26099999999985</v>
      </c>
      <c r="AF112" s="6">
        <f>Modell_vol30_d_Aspermont_table[[#This Row],[wage 2]]/AG112-1</f>
        <v>-1.2332669726796697E-3</v>
      </c>
      <c r="AG112">
        <f>AVERAGE(Z112:Z121)</f>
        <v>557.05700000000002</v>
      </c>
      <c r="AI11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544</v>
      </c>
      <c r="AJ112" s="6">
        <f t="array" ref="AJ112:AJ121">AI112:AI121/AE112-1</f>
        <v>-2.028055274906726E-2</v>
      </c>
      <c r="AK11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544</v>
      </c>
      <c r="AL112" s="6">
        <f t="array" ref="AL112:AL121">AK112:AK121/AG112-1</f>
        <v>-2.3439253074640454E-2</v>
      </c>
    </row>
    <row r="113" spans="1:38" x14ac:dyDescent="0.25">
      <c r="A113" s="3">
        <v>112</v>
      </c>
      <c r="B113" s="4" t="s">
        <v>21</v>
      </c>
      <c r="C113" s="4" t="s">
        <v>91</v>
      </c>
      <c r="D113" s="4" t="s">
        <v>23</v>
      </c>
      <c r="E113" s="4" t="s">
        <v>24</v>
      </c>
      <c r="F113" s="4" t="s">
        <v>25</v>
      </c>
      <c r="G113" s="3" t="b">
        <v>0</v>
      </c>
      <c r="H113" s="3" t="b">
        <v>0</v>
      </c>
      <c r="I113" s="3" t="b">
        <v>0</v>
      </c>
      <c r="J113" s="3" t="b">
        <v>0</v>
      </c>
      <c r="K113" s="3" t="b">
        <v>0</v>
      </c>
      <c r="L113" s="3">
        <v>800</v>
      </c>
      <c r="M113" s="3">
        <v>2</v>
      </c>
      <c r="N113" s="3">
        <v>0</v>
      </c>
      <c r="O113" s="3">
        <v>0.4</v>
      </c>
      <c r="P113" s="3">
        <v>0</v>
      </c>
      <c r="Q113" s="4">
        <v>500</v>
      </c>
      <c r="R113" s="4">
        <v>0</v>
      </c>
      <c r="S113" s="4">
        <v>1</v>
      </c>
      <c r="T113" s="4">
        <v>0</v>
      </c>
      <c r="U113" s="3" t="b">
        <v>0</v>
      </c>
      <c r="V113" s="3">
        <v>701</v>
      </c>
      <c r="W113" s="3">
        <v>4910.16</v>
      </c>
      <c r="X113" s="3">
        <v>4893.8100000000004</v>
      </c>
      <c r="Y113" s="3">
        <v>560.54999999999995</v>
      </c>
      <c r="Z113" s="3">
        <v>559.63</v>
      </c>
      <c r="AA113" s="3">
        <v>20</v>
      </c>
      <c r="AB113" s="3">
        <v>-20</v>
      </c>
      <c r="AD113" s="6">
        <f>Modell_vol30_d_Aspermont_table[[#This Row],[wage 1]]/AE112-1</f>
        <v>9.5252502877027911E-3</v>
      </c>
      <c r="AF113" s="6">
        <f>Modell_vol30_d_Aspermont_table[[#This Row],[wage 2]]/AG112-1</f>
        <v>4.6189169151451548E-3</v>
      </c>
      <c r="AI11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544</v>
      </c>
      <c r="AJ113" s="6">
        <v>-2.028055274906726E-2</v>
      </c>
      <c r="AK11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544</v>
      </c>
      <c r="AL113" s="6">
        <v>-2.3439253074640454E-2</v>
      </c>
    </row>
    <row r="114" spans="1:38" x14ac:dyDescent="0.25">
      <c r="A114" s="3">
        <v>113</v>
      </c>
      <c r="B114" s="4" t="s">
        <v>21</v>
      </c>
      <c r="C114" s="4" t="s">
        <v>91</v>
      </c>
      <c r="D114" s="4" t="s">
        <v>23</v>
      </c>
      <c r="E114" s="4" t="s">
        <v>24</v>
      </c>
      <c r="F114" s="4" t="s">
        <v>25</v>
      </c>
      <c r="G114" s="3" t="b">
        <v>0</v>
      </c>
      <c r="H114" s="3" t="b">
        <v>0</v>
      </c>
      <c r="I114" s="3" t="b">
        <v>0</v>
      </c>
      <c r="J114" s="3" t="b">
        <v>0</v>
      </c>
      <c r="K114" s="3" t="b">
        <v>0</v>
      </c>
      <c r="L114" s="3">
        <v>800</v>
      </c>
      <c r="M114" s="3">
        <v>2</v>
      </c>
      <c r="N114" s="3">
        <v>0</v>
      </c>
      <c r="O114" s="3">
        <v>0.4</v>
      </c>
      <c r="P114" s="3">
        <v>0</v>
      </c>
      <c r="Q114" s="4">
        <v>500</v>
      </c>
      <c r="R114" s="4">
        <v>0</v>
      </c>
      <c r="S114" s="4">
        <v>1</v>
      </c>
      <c r="T114" s="4">
        <v>0</v>
      </c>
      <c r="U114" s="3" t="b">
        <v>0</v>
      </c>
      <c r="V114" s="3">
        <v>701</v>
      </c>
      <c r="W114" s="3">
        <v>5055.68</v>
      </c>
      <c r="X114" s="3">
        <v>4996.7</v>
      </c>
      <c r="Y114" s="3">
        <v>555.84</v>
      </c>
      <c r="Z114" s="3">
        <v>552.17999999999995</v>
      </c>
      <c r="AA114" s="3">
        <v>20</v>
      </c>
      <c r="AB114" s="3">
        <v>-20</v>
      </c>
      <c r="AD114" s="6">
        <f>Modell_vol30_d_Aspermont_table[[#This Row],[wage 1]]/AE112-1</f>
        <v>1.0427528675707176E-3</v>
      </c>
      <c r="AF114" s="6">
        <f>Modell_vol30_d_Aspermont_table[[#This Row],[wage 2]]/AG112-1</f>
        <v>-8.7549389021231994E-3</v>
      </c>
      <c r="AI11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544</v>
      </c>
      <c r="AJ114" s="6">
        <v>-2.028055274906726E-2</v>
      </c>
      <c r="AK11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544</v>
      </c>
      <c r="AL114" s="6">
        <v>-2.3439253074640454E-2</v>
      </c>
    </row>
    <row r="115" spans="1:38" x14ac:dyDescent="0.25">
      <c r="A115" s="3">
        <v>114</v>
      </c>
      <c r="B115" s="4" t="s">
        <v>21</v>
      </c>
      <c r="C115" s="4" t="s">
        <v>91</v>
      </c>
      <c r="D115" s="4" t="s">
        <v>23</v>
      </c>
      <c r="E115" s="4" t="s">
        <v>24</v>
      </c>
      <c r="F115" s="4" t="s">
        <v>25</v>
      </c>
      <c r="G115" s="3" t="b">
        <v>0</v>
      </c>
      <c r="H115" s="3" t="b">
        <v>0</v>
      </c>
      <c r="I115" s="3" t="b">
        <v>0</v>
      </c>
      <c r="J115" s="3" t="b">
        <v>0</v>
      </c>
      <c r="K115" s="3" t="b">
        <v>0</v>
      </c>
      <c r="L115" s="3">
        <v>800</v>
      </c>
      <c r="M115" s="3">
        <v>2</v>
      </c>
      <c r="N115" s="3">
        <v>0</v>
      </c>
      <c r="O115" s="3">
        <v>0.4</v>
      </c>
      <c r="P115" s="3">
        <v>0</v>
      </c>
      <c r="Q115" s="4">
        <v>500</v>
      </c>
      <c r="R115" s="4">
        <v>0</v>
      </c>
      <c r="S115" s="4">
        <v>1</v>
      </c>
      <c r="T115" s="4">
        <v>0</v>
      </c>
      <c r="U115" s="3" t="b">
        <v>0</v>
      </c>
      <c r="V115" s="3">
        <v>701</v>
      </c>
      <c r="W115" s="3">
        <v>5010.32</v>
      </c>
      <c r="X115" s="3">
        <v>5023.3</v>
      </c>
      <c r="Y115" s="3">
        <v>554.29999999999995</v>
      </c>
      <c r="Z115" s="3">
        <v>554.54999999999995</v>
      </c>
      <c r="AA115" s="3">
        <v>20</v>
      </c>
      <c r="AB115" s="3">
        <v>-20</v>
      </c>
      <c r="AD115" s="6">
        <f>Modell_vol30_d_Aspermont_table[[#This Row],[wage 1]]/AE112-1</f>
        <v>-1.7307176264853563E-3</v>
      </c>
      <c r="AF115" s="6">
        <f>Modell_vol30_d_Aspermont_table[[#This Row],[wage 2]]/AG112-1</f>
        <v>-4.5004371186432301E-3</v>
      </c>
      <c r="AI11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544</v>
      </c>
      <c r="AJ115" s="6">
        <v>-2.028055274906726E-2</v>
      </c>
      <c r="AK11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544</v>
      </c>
      <c r="AL115" s="6">
        <v>-2.3439253074640454E-2</v>
      </c>
    </row>
    <row r="116" spans="1:38" x14ac:dyDescent="0.25">
      <c r="A116" s="3">
        <v>115</v>
      </c>
      <c r="B116" s="4" t="s">
        <v>21</v>
      </c>
      <c r="C116" s="4" t="s">
        <v>91</v>
      </c>
      <c r="D116" s="4" t="s">
        <v>23</v>
      </c>
      <c r="E116" s="4" t="s">
        <v>24</v>
      </c>
      <c r="F116" s="4" t="s">
        <v>25</v>
      </c>
      <c r="G116" s="3" t="b">
        <v>0</v>
      </c>
      <c r="H116" s="3" t="b">
        <v>0</v>
      </c>
      <c r="I116" s="3" t="b">
        <v>0</v>
      </c>
      <c r="J116" s="3" t="b">
        <v>0</v>
      </c>
      <c r="K116" s="3" t="b">
        <v>0</v>
      </c>
      <c r="L116" s="3">
        <v>800</v>
      </c>
      <c r="M116" s="3">
        <v>2</v>
      </c>
      <c r="N116" s="3">
        <v>0</v>
      </c>
      <c r="O116" s="3">
        <v>0.4</v>
      </c>
      <c r="P116" s="3">
        <v>0</v>
      </c>
      <c r="Q116" s="4">
        <v>500</v>
      </c>
      <c r="R116" s="4">
        <v>0</v>
      </c>
      <c r="S116" s="4">
        <v>1</v>
      </c>
      <c r="T116" s="4">
        <v>0</v>
      </c>
      <c r="U116" s="3" t="b">
        <v>0</v>
      </c>
      <c r="V116" s="3">
        <v>701</v>
      </c>
      <c r="W116" s="3">
        <v>5004.1099999999997</v>
      </c>
      <c r="X116" s="3">
        <v>5061.26</v>
      </c>
      <c r="Y116" s="3">
        <v>552.27</v>
      </c>
      <c r="Z116" s="3">
        <v>555.24</v>
      </c>
      <c r="AA116" s="3">
        <v>20</v>
      </c>
      <c r="AB116" s="3">
        <v>-20</v>
      </c>
      <c r="AD116" s="6">
        <f>Modell_vol30_d_Aspermont_table[[#This Row],[wage 1]]/AE112-1</f>
        <v>-5.3866560050136458E-3</v>
      </c>
      <c r="AF116" s="6">
        <f>Modell_vol30_d_Aspermont_table[[#This Row],[wage 2]]/AG112-1</f>
        <v>-3.2617847006679579E-3</v>
      </c>
      <c r="AI11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544</v>
      </c>
      <c r="AJ116" s="6">
        <v>-2.028055274906726E-2</v>
      </c>
      <c r="AK11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544</v>
      </c>
      <c r="AL116" s="6">
        <v>-2.3439253074640454E-2</v>
      </c>
    </row>
    <row r="117" spans="1:38" x14ac:dyDescent="0.25">
      <c r="A117" s="3">
        <v>116</v>
      </c>
      <c r="B117" s="4" t="s">
        <v>21</v>
      </c>
      <c r="C117" s="4" t="s">
        <v>91</v>
      </c>
      <c r="D117" s="4" t="s">
        <v>23</v>
      </c>
      <c r="E117" s="4" t="s">
        <v>24</v>
      </c>
      <c r="F117" s="4" t="s">
        <v>25</v>
      </c>
      <c r="G117" s="3" t="b">
        <v>0</v>
      </c>
      <c r="H117" s="3" t="b">
        <v>0</v>
      </c>
      <c r="I117" s="3" t="b">
        <v>0</v>
      </c>
      <c r="J117" s="3" t="b">
        <v>0</v>
      </c>
      <c r="K117" s="3" t="b">
        <v>0</v>
      </c>
      <c r="L117" s="3">
        <v>800</v>
      </c>
      <c r="M117" s="3">
        <v>2</v>
      </c>
      <c r="N117" s="3">
        <v>0</v>
      </c>
      <c r="O117" s="3">
        <v>0.4</v>
      </c>
      <c r="P117" s="3">
        <v>0</v>
      </c>
      <c r="Q117" s="4">
        <v>500</v>
      </c>
      <c r="R117" s="4">
        <v>0</v>
      </c>
      <c r="S117" s="4">
        <v>1</v>
      </c>
      <c r="T117" s="4">
        <v>0</v>
      </c>
      <c r="U117" s="3" t="b">
        <v>0</v>
      </c>
      <c r="V117" s="3">
        <v>709</v>
      </c>
      <c r="W117" s="3">
        <v>5066.6099999999997</v>
      </c>
      <c r="X117" s="3">
        <v>5182.3599999999997</v>
      </c>
      <c r="Y117" s="3">
        <v>546.04999999999995</v>
      </c>
      <c r="Z117" s="3">
        <v>552.29</v>
      </c>
      <c r="AA117" s="3">
        <v>20</v>
      </c>
      <c r="AB117" s="3">
        <v>-20</v>
      </c>
      <c r="AD117" s="6">
        <f>Modell_vol30_d_Aspermont_table[[#This Row],[wage 1]]/AE112-1</f>
        <v>-1.6588595273213658E-2</v>
      </c>
      <c r="AF117" s="6">
        <f>Modell_vol30_d_Aspermont_table[[#This Row],[wage 2]]/AG112-1</f>
        <v>-8.5574725746199176E-3</v>
      </c>
      <c r="AI11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544</v>
      </c>
      <c r="AJ117" s="6">
        <v>-2.028055274906726E-2</v>
      </c>
      <c r="AK11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544</v>
      </c>
      <c r="AL117" s="6">
        <v>-2.3439253074640454E-2</v>
      </c>
    </row>
    <row r="118" spans="1:38" x14ac:dyDescent="0.25">
      <c r="A118" s="3">
        <v>117</v>
      </c>
      <c r="B118" s="4" t="s">
        <v>21</v>
      </c>
      <c r="C118" s="4" t="s">
        <v>91</v>
      </c>
      <c r="D118" s="4" t="s">
        <v>23</v>
      </c>
      <c r="E118" s="4" t="s">
        <v>24</v>
      </c>
      <c r="F118" s="4" t="s">
        <v>25</v>
      </c>
      <c r="G118" s="3" t="b">
        <v>0</v>
      </c>
      <c r="H118" s="3" t="b">
        <v>0</v>
      </c>
      <c r="I118" s="3" t="b">
        <v>0</v>
      </c>
      <c r="J118" s="3" t="b">
        <v>0</v>
      </c>
      <c r="K118" s="3" t="b">
        <v>0</v>
      </c>
      <c r="L118" s="3">
        <v>800</v>
      </c>
      <c r="M118" s="3">
        <v>2</v>
      </c>
      <c r="N118" s="3">
        <v>0</v>
      </c>
      <c r="O118" s="3">
        <v>0.4</v>
      </c>
      <c r="P118" s="3">
        <v>0</v>
      </c>
      <c r="Q118" s="4">
        <v>500</v>
      </c>
      <c r="R118" s="4">
        <v>0</v>
      </c>
      <c r="S118" s="4">
        <v>1</v>
      </c>
      <c r="T118" s="4">
        <v>0</v>
      </c>
      <c r="U118" s="3" t="b">
        <v>0</v>
      </c>
      <c r="V118" s="3">
        <v>760</v>
      </c>
      <c r="W118" s="3">
        <v>4923.1000000000004</v>
      </c>
      <c r="X118" s="3">
        <v>5033.6000000000004</v>
      </c>
      <c r="Y118" s="3">
        <v>553.12</v>
      </c>
      <c r="Z118" s="3">
        <v>559.32000000000005</v>
      </c>
      <c r="AA118" s="3">
        <v>20</v>
      </c>
      <c r="AB118" s="3">
        <v>-20</v>
      </c>
      <c r="AD118" s="6">
        <f>Modell_vol30_d_Aspermont_table[[#This Row],[wage 1]]/AE112-1</f>
        <v>-3.8558443686840249E-3</v>
      </c>
      <c r="AF118" s="6">
        <f>Modell_vol30_d_Aspermont_table[[#This Row],[wage 2]]/AG112-1</f>
        <v>4.0624209012722901E-3</v>
      </c>
      <c r="AI11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544</v>
      </c>
      <c r="AJ118" s="6">
        <v>-2.028055274906726E-2</v>
      </c>
      <c r="AK11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544</v>
      </c>
      <c r="AL118" s="6">
        <v>-2.3439253074640454E-2</v>
      </c>
    </row>
    <row r="119" spans="1:38" x14ac:dyDescent="0.25">
      <c r="A119" s="3">
        <v>118</v>
      </c>
      <c r="B119" s="4" t="s">
        <v>21</v>
      </c>
      <c r="C119" s="4" t="s">
        <v>91</v>
      </c>
      <c r="D119" s="4" t="s">
        <v>23</v>
      </c>
      <c r="E119" s="4" t="s">
        <v>24</v>
      </c>
      <c r="F119" s="4" t="s">
        <v>25</v>
      </c>
      <c r="G119" s="3" t="b">
        <v>0</v>
      </c>
      <c r="H119" s="3" t="b">
        <v>0</v>
      </c>
      <c r="I119" s="3" t="b">
        <v>0</v>
      </c>
      <c r="J119" s="3" t="b">
        <v>0</v>
      </c>
      <c r="K119" s="3" t="b">
        <v>0</v>
      </c>
      <c r="L119" s="3">
        <v>800</v>
      </c>
      <c r="M119" s="3">
        <v>2</v>
      </c>
      <c r="N119" s="3">
        <v>0</v>
      </c>
      <c r="O119" s="3">
        <v>0.4</v>
      </c>
      <c r="P119" s="3">
        <v>0</v>
      </c>
      <c r="Q119" s="4">
        <v>500</v>
      </c>
      <c r="R119" s="4">
        <v>0</v>
      </c>
      <c r="S119" s="4">
        <v>1</v>
      </c>
      <c r="T119" s="4">
        <v>0</v>
      </c>
      <c r="U119" s="3" t="b">
        <v>0</v>
      </c>
      <c r="V119" s="3">
        <v>701</v>
      </c>
      <c r="W119" s="3">
        <v>4888.97</v>
      </c>
      <c r="X119" s="3">
        <v>4806.9799999999996</v>
      </c>
      <c r="Y119" s="3">
        <v>564.27</v>
      </c>
      <c r="Z119" s="3">
        <v>561.25</v>
      </c>
      <c r="AA119" s="3">
        <v>20</v>
      </c>
      <c r="AB119" s="3">
        <v>-20</v>
      </c>
      <c r="AD119" s="6">
        <f>Modell_vol30_d_Aspermont_table[[#This Row],[wage 1]]/AE112-1</f>
        <v>1.6224802390227611E-2</v>
      </c>
      <c r="AF119" s="6">
        <f>Modell_vol30_d_Aspermont_table[[#This Row],[wage 2]]/AG112-1</f>
        <v>7.5270573747390213E-3</v>
      </c>
      <c r="AI11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544</v>
      </c>
      <c r="AJ119" s="6">
        <v>-2.028055274906726E-2</v>
      </c>
      <c r="AK11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544</v>
      </c>
      <c r="AL119" s="6">
        <v>-2.3439253074640454E-2</v>
      </c>
    </row>
    <row r="120" spans="1:38" x14ac:dyDescent="0.25">
      <c r="A120" s="3">
        <v>119</v>
      </c>
      <c r="B120" s="4" t="s">
        <v>21</v>
      </c>
      <c r="C120" s="4" t="s">
        <v>91</v>
      </c>
      <c r="D120" s="4" t="s">
        <v>23</v>
      </c>
      <c r="E120" s="4" t="s">
        <v>24</v>
      </c>
      <c r="F120" s="4" t="s">
        <v>25</v>
      </c>
      <c r="G120" s="3" t="b">
        <v>0</v>
      </c>
      <c r="H120" s="3" t="b">
        <v>0</v>
      </c>
      <c r="I120" s="3" t="b">
        <v>0</v>
      </c>
      <c r="J120" s="3" t="b">
        <v>0</v>
      </c>
      <c r="K120" s="3" t="b">
        <v>0</v>
      </c>
      <c r="L120" s="3">
        <v>800</v>
      </c>
      <c r="M120" s="3">
        <v>2</v>
      </c>
      <c r="N120" s="3">
        <v>0</v>
      </c>
      <c r="O120" s="3">
        <v>0.4</v>
      </c>
      <c r="P120" s="3">
        <v>0</v>
      </c>
      <c r="Q120" s="4">
        <v>500</v>
      </c>
      <c r="R120" s="4">
        <v>0</v>
      </c>
      <c r="S120" s="4">
        <v>1</v>
      </c>
      <c r="T120" s="4">
        <v>0</v>
      </c>
      <c r="U120" s="3" t="b">
        <v>0</v>
      </c>
      <c r="V120" s="3">
        <v>716</v>
      </c>
      <c r="W120" s="3">
        <v>4902.99</v>
      </c>
      <c r="X120" s="3">
        <v>5008.16</v>
      </c>
      <c r="Y120" s="3">
        <v>554.57000000000005</v>
      </c>
      <c r="Z120" s="3">
        <v>560.32000000000005</v>
      </c>
      <c r="AA120" s="3">
        <v>20</v>
      </c>
      <c r="AB120" s="3">
        <v>-20</v>
      </c>
      <c r="AD120" s="6">
        <f>Modell_vol30_d_Aspermont_table[[#This Row],[wage 1]]/AE112-1</f>
        <v>-1.2444598125922468E-3</v>
      </c>
      <c r="AF120" s="6">
        <f>Modell_vol30_d_Aspermont_table[[#This Row],[wage 2]]/AG112-1</f>
        <v>5.857569333120427E-3</v>
      </c>
      <c r="AI12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544</v>
      </c>
      <c r="AJ120" s="6">
        <v>-2.028055274906726E-2</v>
      </c>
      <c r="AK12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544</v>
      </c>
      <c r="AL120" s="6">
        <v>-2.3439253074640454E-2</v>
      </c>
    </row>
    <row r="121" spans="1:38" x14ac:dyDescent="0.25">
      <c r="A121" s="3">
        <v>120</v>
      </c>
      <c r="B121" s="4" t="s">
        <v>21</v>
      </c>
      <c r="C121" s="4" t="s">
        <v>91</v>
      </c>
      <c r="D121" s="4" t="s">
        <v>23</v>
      </c>
      <c r="E121" s="4" t="s">
        <v>24</v>
      </c>
      <c r="F121" s="4" t="s">
        <v>25</v>
      </c>
      <c r="G121" s="3" t="b">
        <v>0</v>
      </c>
      <c r="H121" s="3" t="b">
        <v>0</v>
      </c>
      <c r="I121" s="3" t="b">
        <v>0</v>
      </c>
      <c r="J121" s="3" t="b">
        <v>0</v>
      </c>
      <c r="K121" s="3" t="b">
        <v>0</v>
      </c>
      <c r="L121" s="3">
        <v>800</v>
      </c>
      <c r="M121" s="3">
        <v>2</v>
      </c>
      <c r="N121" s="3">
        <v>0</v>
      </c>
      <c r="O121" s="3">
        <v>0.4</v>
      </c>
      <c r="P121" s="3">
        <v>0</v>
      </c>
      <c r="Q121" s="4">
        <v>500</v>
      </c>
      <c r="R121" s="4">
        <v>0</v>
      </c>
      <c r="S121" s="4">
        <v>1</v>
      </c>
      <c r="T121" s="4">
        <v>0</v>
      </c>
      <c r="U121" s="3" t="b">
        <v>0</v>
      </c>
      <c r="V121" s="3">
        <v>701</v>
      </c>
      <c r="W121" s="3">
        <v>4908.95</v>
      </c>
      <c r="X121" s="3">
        <v>4874.5600000000004</v>
      </c>
      <c r="Y121" s="3">
        <v>561.6</v>
      </c>
      <c r="Z121" s="3">
        <v>559.41999999999996</v>
      </c>
      <c r="AA121" s="3">
        <v>20</v>
      </c>
      <c r="AB121" s="3">
        <v>-20</v>
      </c>
      <c r="AD121" s="6">
        <f>Modell_vol30_d_Aspermont_table[[#This Row],[wage 1]]/AE112-1</f>
        <v>1.1416252897286538E-2</v>
      </c>
      <c r="AF121" s="6">
        <f>Modell_vol30_d_Aspermont_table[[#This Row],[wage 2]]/AG112-1</f>
        <v>4.2419357444569705E-3</v>
      </c>
      <c r="AI12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544</v>
      </c>
      <c r="AJ121" s="6">
        <v>-2.028055274906726E-2</v>
      </c>
      <c r="AK12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544</v>
      </c>
      <c r="AL121" s="6">
        <v>-2.3439253074640454E-2</v>
      </c>
    </row>
    <row r="122" spans="1:38" x14ac:dyDescent="0.25">
      <c r="A122" s="1">
        <v>121</v>
      </c>
      <c r="B122" s="2" t="s">
        <v>21</v>
      </c>
      <c r="C122" s="2" t="s">
        <v>91</v>
      </c>
      <c r="D122" s="2" t="s">
        <v>23</v>
      </c>
      <c r="E122" s="2" t="s">
        <v>26</v>
      </c>
      <c r="F122" s="2" t="s">
        <v>25</v>
      </c>
      <c r="G122" s="1" t="b">
        <v>0</v>
      </c>
      <c r="H122" s="1" t="b">
        <v>0</v>
      </c>
      <c r="I122" s="1" t="b">
        <v>0</v>
      </c>
      <c r="J122" s="1" t="b">
        <v>0</v>
      </c>
      <c r="K122" s="1" t="b">
        <v>0</v>
      </c>
      <c r="L122" s="1">
        <v>500</v>
      </c>
      <c r="M122" s="1">
        <v>2</v>
      </c>
      <c r="N122" s="1">
        <v>0</v>
      </c>
      <c r="O122" s="1">
        <v>0.2</v>
      </c>
      <c r="P122" s="1">
        <v>0</v>
      </c>
      <c r="Q122" s="2">
        <v>150</v>
      </c>
      <c r="R122" s="2">
        <v>0</v>
      </c>
      <c r="S122" s="2">
        <v>1</v>
      </c>
      <c r="T122" s="2">
        <v>0</v>
      </c>
      <c r="U122" s="1" t="b">
        <v>0</v>
      </c>
      <c r="V122" s="1">
        <v>701</v>
      </c>
      <c r="W122" s="1">
        <v>42</v>
      </c>
      <c r="X122" s="1">
        <v>40</v>
      </c>
      <c r="Y122" s="1">
        <v>498</v>
      </c>
      <c r="Z122" s="1">
        <v>498</v>
      </c>
      <c r="AA122" s="1">
        <v>0</v>
      </c>
      <c r="AB122" s="1">
        <v>1</v>
      </c>
      <c r="AD122" s="6">
        <f>Modell_vol30_d_Aspermont_table[[#This Row],[wage 1]]/AE122-1</f>
        <v>0</v>
      </c>
      <c r="AE122">
        <f>AVERAGE(Y122:Y131)</f>
        <v>498</v>
      </c>
      <c r="AF122" s="6">
        <f>Modell_vol30_d_Aspermont_table[[#This Row],[wage 2]]/AG122-1</f>
        <v>0</v>
      </c>
      <c r="AG122">
        <f>AVERAGE(Z122:Z131)</f>
        <v>498</v>
      </c>
      <c r="AI12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501.58666666666664</v>
      </c>
      <c r="AJ122" s="6">
        <f t="array" ref="AJ122:AJ131">AI122:AI131/AE122-1</f>
        <v>7.2021419009369314E-3</v>
      </c>
      <c r="AK12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501.61333333333334</v>
      </c>
      <c r="AL122" s="6">
        <f t="array" ref="AL122:AL131">AK122:AK131/AG122-1</f>
        <v>7.2556894243640535E-3</v>
      </c>
    </row>
    <row r="123" spans="1:38" x14ac:dyDescent="0.25">
      <c r="A123" s="1">
        <v>122</v>
      </c>
      <c r="B123" s="2" t="s">
        <v>21</v>
      </c>
      <c r="C123" s="2" t="s">
        <v>91</v>
      </c>
      <c r="D123" s="2" t="s">
        <v>23</v>
      </c>
      <c r="E123" s="2" t="s">
        <v>26</v>
      </c>
      <c r="F123" s="2" t="s">
        <v>25</v>
      </c>
      <c r="G123" s="1" t="b">
        <v>0</v>
      </c>
      <c r="H123" s="1" t="b">
        <v>0</v>
      </c>
      <c r="I123" s="1" t="b">
        <v>0</v>
      </c>
      <c r="J123" s="1" t="b">
        <v>0</v>
      </c>
      <c r="K123" s="1" t="b">
        <v>0</v>
      </c>
      <c r="L123" s="1">
        <v>500</v>
      </c>
      <c r="M123" s="1">
        <v>2</v>
      </c>
      <c r="N123" s="1">
        <v>0</v>
      </c>
      <c r="O123" s="1">
        <v>0.2</v>
      </c>
      <c r="P123" s="1">
        <v>0</v>
      </c>
      <c r="Q123" s="2">
        <v>150</v>
      </c>
      <c r="R123" s="2">
        <v>0</v>
      </c>
      <c r="S123" s="2">
        <v>1</v>
      </c>
      <c r="T123" s="2">
        <v>0</v>
      </c>
      <c r="U123" s="1" t="b">
        <v>0</v>
      </c>
      <c r="V123" s="1">
        <v>701</v>
      </c>
      <c r="W123" s="1">
        <v>42</v>
      </c>
      <c r="X123" s="1">
        <v>40</v>
      </c>
      <c r="Y123" s="1">
        <v>498</v>
      </c>
      <c r="Z123" s="1">
        <v>498</v>
      </c>
      <c r="AA123" s="1">
        <v>0</v>
      </c>
      <c r="AB123" s="1">
        <v>1</v>
      </c>
      <c r="AD123" s="6">
        <f>Modell_vol30_d_Aspermont_table[[#This Row],[wage 1]]/AE122-1</f>
        <v>0</v>
      </c>
      <c r="AF123" s="6">
        <f>Modell_vol30_d_Aspermont_table[[#This Row],[wage 2]]/AG122-1</f>
        <v>0</v>
      </c>
      <c r="AI12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501.58666666666664</v>
      </c>
      <c r="AJ123" s="6">
        <v>7.2021419009369314E-3</v>
      </c>
      <c r="AK12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501.61333333333334</v>
      </c>
      <c r="AL123" s="6">
        <v>7.2556894243640535E-3</v>
      </c>
    </row>
    <row r="124" spans="1:38" x14ac:dyDescent="0.25">
      <c r="A124" s="1">
        <v>123</v>
      </c>
      <c r="B124" s="2" t="s">
        <v>21</v>
      </c>
      <c r="C124" s="2" t="s">
        <v>91</v>
      </c>
      <c r="D124" s="2" t="s">
        <v>23</v>
      </c>
      <c r="E124" s="2" t="s">
        <v>26</v>
      </c>
      <c r="F124" s="2" t="s">
        <v>25</v>
      </c>
      <c r="G124" s="1" t="b">
        <v>0</v>
      </c>
      <c r="H124" s="1" t="b">
        <v>0</v>
      </c>
      <c r="I124" s="1" t="b">
        <v>0</v>
      </c>
      <c r="J124" s="1" t="b">
        <v>0</v>
      </c>
      <c r="K124" s="1" t="b">
        <v>0</v>
      </c>
      <c r="L124" s="1">
        <v>500</v>
      </c>
      <c r="M124" s="1">
        <v>2</v>
      </c>
      <c r="N124" s="1">
        <v>0</v>
      </c>
      <c r="O124" s="1">
        <v>0.2</v>
      </c>
      <c r="P124" s="1">
        <v>0</v>
      </c>
      <c r="Q124" s="2">
        <v>150</v>
      </c>
      <c r="R124" s="2">
        <v>0</v>
      </c>
      <c r="S124" s="2">
        <v>1</v>
      </c>
      <c r="T124" s="2">
        <v>0</v>
      </c>
      <c r="U124" s="1" t="b">
        <v>0</v>
      </c>
      <c r="V124" s="1">
        <v>701</v>
      </c>
      <c r="W124" s="1">
        <v>42</v>
      </c>
      <c r="X124" s="1">
        <v>40</v>
      </c>
      <c r="Y124" s="1">
        <v>498</v>
      </c>
      <c r="Z124" s="1">
        <v>498</v>
      </c>
      <c r="AA124" s="1">
        <v>0</v>
      </c>
      <c r="AB124" s="1">
        <v>1</v>
      </c>
      <c r="AD124" s="6">
        <f>Modell_vol30_d_Aspermont_table[[#This Row],[wage 1]]/AE122-1</f>
        <v>0</v>
      </c>
      <c r="AF124" s="6">
        <f>Modell_vol30_d_Aspermont_table[[#This Row],[wage 2]]/AG122-1</f>
        <v>0</v>
      </c>
      <c r="AI12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501.58666666666664</v>
      </c>
      <c r="AJ124" s="6">
        <v>7.2021419009369314E-3</v>
      </c>
      <c r="AK12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501.61333333333334</v>
      </c>
      <c r="AL124" s="6">
        <v>7.2556894243640535E-3</v>
      </c>
    </row>
    <row r="125" spans="1:38" x14ac:dyDescent="0.25">
      <c r="A125" s="1">
        <v>124</v>
      </c>
      <c r="B125" s="2" t="s">
        <v>21</v>
      </c>
      <c r="C125" s="2" t="s">
        <v>91</v>
      </c>
      <c r="D125" s="2" t="s">
        <v>23</v>
      </c>
      <c r="E125" s="2" t="s">
        <v>26</v>
      </c>
      <c r="F125" s="2" t="s">
        <v>25</v>
      </c>
      <c r="G125" s="1" t="b">
        <v>0</v>
      </c>
      <c r="H125" s="1" t="b">
        <v>0</v>
      </c>
      <c r="I125" s="1" t="b">
        <v>0</v>
      </c>
      <c r="J125" s="1" t="b">
        <v>0</v>
      </c>
      <c r="K125" s="1" t="b">
        <v>0</v>
      </c>
      <c r="L125" s="1">
        <v>500</v>
      </c>
      <c r="M125" s="1">
        <v>2</v>
      </c>
      <c r="N125" s="1">
        <v>0</v>
      </c>
      <c r="O125" s="1">
        <v>0.2</v>
      </c>
      <c r="P125" s="1">
        <v>0</v>
      </c>
      <c r="Q125" s="2">
        <v>150</v>
      </c>
      <c r="R125" s="2">
        <v>0</v>
      </c>
      <c r="S125" s="2">
        <v>1</v>
      </c>
      <c r="T125" s="2">
        <v>0</v>
      </c>
      <c r="U125" s="1" t="b">
        <v>0</v>
      </c>
      <c r="V125" s="1">
        <v>701</v>
      </c>
      <c r="W125" s="1">
        <v>42</v>
      </c>
      <c r="X125" s="1">
        <v>40</v>
      </c>
      <c r="Y125" s="1">
        <v>498</v>
      </c>
      <c r="Z125" s="1">
        <v>498</v>
      </c>
      <c r="AA125" s="1">
        <v>0</v>
      </c>
      <c r="AB125" s="1">
        <v>1</v>
      </c>
      <c r="AD125" s="6">
        <f>Modell_vol30_d_Aspermont_table[[#This Row],[wage 1]]/AE122-1</f>
        <v>0</v>
      </c>
      <c r="AF125" s="6">
        <f>Modell_vol30_d_Aspermont_table[[#This Row],[wage 2]]/AG122-1</f>
        <v>0</v>
      </c>
      <c r="AI12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501.58666666666664</v>
      </c>
      <c r="AJ125" s="6">
        <v>7.2021419009369314E-3</v>
      </c>
      <c r="AK12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501.61333333333334</v>
      </c>
      <c r="AL125" s="6">
        <v>7.2556894243640535E-3</v>
      </c>
    </row>
    <row r="126" spans="1:38" x14ac:dyDescent="0.25">
      <c r="A126" s="1">
        <v>125</v>
      </c>
      <c r="B126" s="2" t="s">
        <v>21</v>
      </c>
      <c r="C126" s="2" t="s">
        <v>91</v>
      </c>
      <c r="D126" s="2" t="s">
        <v>23</v>
      </c>
      <c r="E126" s="2" t="s">
        <v>26</v>
      </c>
      <c r="F126" s="2" t="s">
        <v>25</v>
      </c>
      <c r="G126" s="1" t="b">
        <v>0</v>
      </c>
      <c r="H126" s="1" t="b">
        <v>0</v>
      </c>
      <c r="I126" s="1" t="b">
        <v>0</v>
      </c>
      <c r="J126" s="1" t="b">
        <v>0</v>
      </c>
      <c r="K126" s="1" t="b">
        <v>0</v>
      </c>
      <c r="L126" s="1">
        <v>500</v>
      </c>
      <c r="M126" s="1">
        <v>2</v>
      </c>
      <c r="N126" s="1">
        <v>0</v>
      </c>
      <c r="O126" s="1">
        <v>0.2</v>
      </c>
      <c r="P126" s="1">
        <v>0</v>
      </c>
      <c r="Q126" s="2">
        <v>150</v>
      </c>
      <c r="R126" s="2">
        <v>0</v>
      </c>
      <c r="S126" s="2">
        <v>1</v>
      </c>
      <c r="T126" s="2">
        <v>0</v>
      </c>
      <c r="U126" s="1" t="b">
        <v>0</v>
      </c>
      <c r="V126" s="1">
        <v>701</v>
      </c>
      <c r="W126" s="1">
        <v>42</v>
      </c>
      <c r="X126" s="1">
        <v>40</v>
      </c>
      <c r="Y126" s="1">
        <v>498</v>
      </c>
      <c r="Z126" s="1">
        <v>498</v>
      </c>
      <c r="AA126" s="1">
        <v>0</v>
      </c>
      <c r="AB126" s="1">
        <v>1</v>
      </c>
      <c r="AD126" s="6">
        <f>Modell_vol30_d_Aspermont_table[[#This Row],[wage 1]]/AE122-1</f>
        <v>0</v>
      </c>
      <c r="AF126" s="6">
        <f>Modell_vol30_d_Aspermont_table[[#This Row],[wage 2]]/AG122-1</f>
        <v>0</v>
      </c>
      <c r="AI12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501.58666666666664</v>
      </c>
      <c r="AJ126" s="6">
        <v>7.2021419009369314E-3</v>
      </c>
      <c r="AK12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501.61333333333334</v>
      </c>
      <c r="AL126" s="6">
        <v>7.2556894243640535E-3</v>
      </c>
    </row>
    <row r="127" spans="1:38" x14ac:dyDescent="0.25">
      <c r="A127" s="1">
        <v>126</v>
      </c>
      <c r="B127" s="2" t="s">
        <v>21</v>
      </c>
      <c r="C127" s="2" t="s">
        <v>91</v>
      </c>
      <c r="D127" s="2" t="s">
        <v>23</v>
      </c>
      <c r="E127" s="2" t="s">
        <v>26</v>
      </c>
      <c r="F127" s="2" t="s">
        <v>25</v>
      </c>
      <c r="G127" s="1" t="b">
        <v>0</v>
      </c>
      <c r="H127" s="1" t="b">
        <v>0</v>
      </c>
      <c r="I127" s="1" t="b">
        <v>0</v>
      </c>
      <c r="J127" s="1" t="b">
        <v>0</v>
      </c>
      <c r="K127" s="1" t="b">
        <v>0</v>
      </c>
      <c r="L127" s="1">
        <v>500</v>
      </c>
      <c r="M127" s="1">
        <v>2</v>
      </c>
      <c r="N127" s="1">
        <v>0</v>
      </c>
      <c r="O127" s="1">
        <v>0.2</v>
      </c>
      <c r="P127" s="1">
        <v>0</v>
      </c>
      <c r="Q127" s="2">
        <v>150</v>
      </c>
      <c r="R127" s="2">
        <v>0</v>
      </c>
      <c r="S127" s="2">
        <v>1</v>
      </c>
      <c r="T127" s="2">
        <v>0</v>
      </c>
      <c r="U127" s="1" t="b">
        <v>0</v>
      </c>
      <c r="V127" s="1">
        <v>701</v>
      </c>
      <c r="W127" s="1">
        <v>42</v>
      </c>
      <c r="X127" s="1">
        <v>40</v>
      </c>
      <c r="Y127" s="1">
        <v>498</v>
      </c>
      <c r="Z127" s="1">
        <v>498</v>
      </c>
      <c r="AA127" s="1">
        <v>0</v>
      </c>
      <c r="AB127" s="1">
        <v>1</v>
      </c>
      <c r="AD127" s="6">
        <f>Modell_vol30_d_Aspermont_table[[#This Row],[wage 1]]/AE122-1</f>
        <v>0</v>
      </c>
      <c r="AF127" s="6">
        <f>Modell_vol30_d_Aspermont_table[[#This Row],[wage 2]]/AG122-1</f>
        <v>0</v>
      </c>
      <c r="AI12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501.58666666666664</v>
      </c>
      <c r="AJ127" s="6">
        <v>7.2021419009369314E-3</v>
      </c>
      <c r="AK12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501.61333333333334</v>
      </c>
      <c r="AL127" s="6">
        <v>7.2556894243640535E-3</v>
      </c>
    </row>
    <row r="128" spans="1:38" x14ac:dyDescent="0.25">
      <c r="A128" s="1">
        <v>127</v>
      </c>
      <c r="B128" s="2" t="s">
        <v>21</v>
      </c>
      <c r="C128" s="2" t="s">
        <v>91</v>
      </c>
      <c r="D128" s="2" t="s">
        <v>23</v>
      </c>
      <c r="E128" s="2" t="s">
        <v>26</v>
      </c>
      <c r="F128" s="2" t="s">
        <v>25</v>
      </c>
      <c r="G128" s="1" t="b">
        <v>0</v>
      </c>
      <c r="H128" s="1" t="b">
        <v>0</v>
      </c>
      <c r="I128" s="1" t="b">
        <v>0</v>
      </c>
      <c r="J128" s="1" t="b">
        <v>0</v>
      </c>
      <c r="K128" s="1" t="b">
        <v>0</v>
      </c>
      <c r="L128" s="1">
        <v>500</v>
      </c>
      <c r="M128" s="1">
        <v>2</v>
      </c>
      <c r="N128" s="1">
        <v>0</v>
      </c>
      <c r="O128" s="1">
        <v>0.2</v>
      </c>
      <c r="P128" s="1">
        <v>0</v>
      </c>
      <c r="Q128" s="2">
        <v>150</v>
      </c>
      <c r="R128" s="2">
        <v>0</v>
      </c>
      <c r="S128" s="2">
        <v>1</v>
      </c>
      <c r="T128" s="2">
        <v>0</v>
      </c>
      <c r="U128" s="1" t="b">
        <v>0</v>
      </c>
      <c r="V128" s="1">
        <v>701</v>
      </c>
      <c r="W128" s="1">
        <v>42</v>
      </c>
      <c r="X128" s="1">
        <v>40</v>
      </c>
      <c r="Y128" s="1">
        <v>498</v>
      </c>
      <c r="Z128" s="1">
        <v>498</v>
      </c>
      <c r="AA128" s="1">
        <v>0</v>
      </c>
      <c r="AB128" s="1">
        <v>1</v>
      </c>
      <c r="AD128" s="6">
        <f>Modell_vol30_d_Aspermont_table[[#This Row],[wage 1]]/AE122-1</f>
        <v>0</v>
      </c>
      <c r="AF128" s="6">
        <f>Modell_vol30_d_Aspermont_table[[#This Row],[wage 2]]/AG122-1</f>
        <v>0</v>
      </c>
      <c r="AI12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501.58666666666664</v>
      </c>
      <c r="AJ128" s="6">
        <v>7.2021419009369314E-3</v>
      </c>
      <c r="AK12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501.61333333333334</v>
      </c>
      <c r="AL128" s="6">
        <v>7.2556894243640535E-3</v>
      </c>
    </row>
    <row r="129" spans="1:38" x14ac:dyDescent="0.25">
      <c r="A129" s="1">
        <v>128</v>
      </c>
      <c r="B129" s="2" t="s">
        <v>21</v>
      </c>
      <c r="C129" s="2" t="s">
        <v>91</v>
      </c>
      <c r="D129" s="2" t="s">
        <v>23</v>
      </c>
      <c r="E129" s="2" t="s">
        <v>26</v>
      </c>
      <c r="F129" s="2" t="s">
        <v>25</v>
      </c>
      <c r="G129" s="1" t="b">
        <v>0</v>
      </c>
      <c r="H129" s="1" t="b">
        <v>0</v>
      </c>
      <c r="I129" s="1" t="b">
        <v>0</v>
      </c>
      <c r="J129" s="1" t="b">
        <v>0</v>
      </c>
      <c r="K129" s="1" t="b">
        <v>0</v>
      </c>
      <c r="L129" s="1">
        <v>500</v>
      </c>
      <c r="M129" s="1">
        <v>2</v>
      </c>
      <c r="N129" s="1">
        <v>0</v>
      </c>
      <c r="O129" s="1">
        <v>0.2</v>
      </c>
      <c r="P129" s="1">
        <v>0</v>
      </c>
      <c r="Q129" s="2">
        <v>150</v>
      </c>
      <c r="R129" s="2">
        <v>0</v>
      </c>
      <c r="S129" s="2">
        <v>1</v>
      </c>
      <c r="T129" s="2">
        <v>0</v>
      </c>
      <c r="U129" s="1" t="b">
        <v>0</v>
      </c>
      <c r="V129" s="1">
        <v>701</v>
      </c>
      <c r="W129" s="1">
        <v>42</v>
      </c>
      <c r="X129" s="1">
        <v>40</v>
      </c>
      <c r="Y129" s="1">
        <v>498</v>
      </c>
      <c r="Z129" s="1">
        <v>498</v>
      </c>
      <c r="AA129" s="1">
        <v>0</v>
      </c>
      <c r="AB129" s="1">
        <v>1</v>
      </c>
      <c r="AD129" s="6">
        <f>Modell_vol30_d_Aspermont_table[[#This Row],[wage 1]]/AE122-1</f>
        <v>0</v>
      </c>
      <c r="AF129" s="6">
        <f>Modell_vol30_d_Aspermont_table[[#This Row],[wage 2]]/AG122-1</f>
        <v>0</v>
      </c>
      <c r="AI12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501.58666666666664</v>
      </c>
      <c r="AJ129" s="6">
        <v>7.2021419009369314E-3</v>
      </c>
      <c r="AK12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501.61333333333334</v>
      </c>
      <c r="AL129" s="6">
        <v>7.2556894243640535E-3</v>
      </c>
    </row>
    <row r="130" spans="1:38" x14ac:dyDescent="0.25">
      <c r="A130" s="1">
        <v>129</v>
      </c>
      <c r="B130" s="2" t="s">
        <v>21</v>
      </c>
      <c r="C130" s="2" t="s">
        <v>91</v>
      </c>
      <c r="D130" s="2" t="s">
        <v>23</v>
      </c>
      <c r="E130" s="2" t="s">
        <v>26</v>
      </c>
      <c r="F130" s="2" t="s">
        <v>25</v>
      </c>
      <c r="G130" s="1" t="b">
        <v>0</v>
      </c>
      <c r="H130" s="1" t="b">
        <v>0</v>
      </c>
      <c r="I130" s="1" t="b">
        <v>0</v>
      </c>
      <c r="J130" s="1" t="b">
        <v>0</v>
      </c>
      <c r="K130" s="1" t="b">
        <v>0</v>
      </c>
      <c r="L130" s="1">
        <v>500</v>
      </c>
      <c r="M130" s="1">
        <v>2</v>
      </c>
      <c r="N130" s="1">
        <v>0</v>
      </c>
      <c r="O130" s="1">
        <v>0.2</v>
      </c>
      <c r="P130" s="1">
        <v>0</v>
      </c>
      <c r="Q130" s="2">
        <v>150</v>
      </c>
      <c r="R130" s="2">
        <v>0</v>
      </c>
      <c r="S130" s="2">
        <v>1</v>
      </c>
      <c r="T130" s="2">
        <v>0</v>
      </c>
      <c r="U130" s="1" t="b">
        <v>0</v>
      </c>
      <c r="V130" s="1">
        <v>701</v>
      </c>
      <c r="W130" s="1">
        <v>42</v>
      </c>
      <c r="X130" s="1">
        <v>40</v>
      </c>
      <c r="Y130" s="1">
        <v>498</v>
      </c>
      <c r="Z130" s="1">
        <v>498</v>
      </c>
      <c r="AA130" s="1">
        <v>0</v>
      </c>
      <c r="AB130" s="1">
        <v>1</v>
      </c>
      <c r="AD130" s="6">
        <f>Modell_vol30_d_Aspermont_table[[#This Row],[wage 1]]/AE122-1</f>
        <v>0</v>
      </c>
      <c r="AF130" s="6">
        <f>Modell_vol30_d_Aspermont_table[[#This Row],[wage 2]]/AG122-1</f>
        <v>0</v>
      </c>
      <c r="AI13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501.58666666666664</v>
      </c>
      <c r="AJ130" s="6">
        <v>7.2021419009369314E-3</v>
      </c>
      <c r="AK13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501.61333333333334</v>
      </c>
      <c r="AL130" s="6">
        <v>7.2556894243640535E-3</v>
      </c>
    </row>
    <row r="131" spans="1:38" x14ac:dyDescent="0.25">
      <c r="A131" s="1">
        <v>130</v>
      </c>
      <c r="B131" s="2" t="s">
        <v>21</v>
      </c>
      <c r="C131" s="2" t="s">
        <v>91</v>
      </c>
      <c r="D131" s="2" t="s">
        <v>23</v>
      </c>
      <c r="E131" s="2" t="s">
        <v>26</v>
      </c>
      <c r="F131" s="2" t="s">
        <v>25</v>
      </c>
      <c r="G131" s="1" t="b">
        <v>0</v>
      </c>
      <c r="H131" s="1" t="b">
        <v>0</v>
      </c>
      <c r="I131" s="1" t="b">
        <v>0</v>
      </c>
      <c r="J131" s="1" t="b">
        <v>0</v>
      </c>
      <c r="K131" s="1" t="b">
        <v>0</v>
      </c>
      <c r="L131" s="1">
        <v>500</v>
      </c>
      <c r="M131" s="1">
        <v>2</v>
      </c>
      <c r="N131" s="1">
        <v>0</v>
      </c>
      <c r="O131" s="1">
        <v>0.2</v>
      </c>
      <c r="P131" s="1">
        <v>0</v>
      </c>
      <c r="Q131" s="2">
        <v>150</v>
      </c>
      <c r="R131" s="2">
        <v>0</v>
      </c>
      <c r="S131" s="2">
        <v>1</v>
      </c>
      <c r="T131" s="2">
        <v>0</v>
      </c>
      <c r="U131" s="1" t="b">
        <v>0</v>
      </c>
      <c r="V131" s="1">
        <v>701</v>
      </c>
      <c r="W131" s="1">
        <v>42</v>
      </c>
      <c r="X131" s="1">
        <v>40</v>
      </c>
      <c r="Y131" s="1">
        <v>498</v>
      </c>
      <c r="Z131" s="1">
        <v>498</v>
      </c>
      <c r="AA131" s="1">
        <v>0</v>
      </c>
      <c r="AB131" s="1">
        <v>1</v>
      </c>
      <c r="AD131" s="6">
        <f>Modell_vol30_d_Aspermont_table[[#This Row],[wage 1]]/AE122-1</f>
        <v>0</v>
      </c>
      <c r="AF131" s="6">
        <f>Modell_vol30_d_Aspermont_table[[#This Row],[wage 2]]/AG122-1</f>
        <v>0</v>
      </c>
      <c r="AI13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501.58666666666664</v>
      </c>
      <c r="AJ131" s="6">
        <v>7.2021419009369314E-3</v>
      </c>
      <c r="AK13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501.61333333333334</v>
      </c>
      <c r="AL131" s="6">
        <v>7.2556894243640535E-3</v>
      </c>
    </row>
    <row r="132" spans="1:38" x14ac:dyDescent="0.25">
      <c r="A132" s="3">
        <v>131</v>
      </c>
      <c r="B132" s="4" t="s">
        <v>21</v>
      </c>
      <c r="C132" s="4" t="s">
        <v>91</v>
      </c>
      <c r="D132" s="4" t="s">
        <v>23</v>
      </c>
      <c r="E132" s="4" t="s">
        <v>26</v>
      </c>
      <c r="F132" s="4" t="s">
        <v>25</v>
      </c>
      <c r="G132" s="3" t="b">
        <v>0</v>
      </c>
      <c r="H132" s="3" t="b">
        <v>0</v>
      </c>
      <c r="I132" s="3" t="b">
        <v>0</v>
      </c>
      <c r="J132" s="3" t="b">
        <v>0</v>
      </c>
      <c r="K132" s="3" t="b">
        <v>0</v>
      </c>
      <c r="L132" s="3">
        <v>500</v>
      </c>
      <c r="M132" s="3">
        <v>2</v>
      </c>
      <c r="N132" s="3">
        <v>0</v>
      </c>
      <c r="O132" s="3">
        <v>0.2</v>
      </c>
      <c r="P132" s="3">
        <v>0</v>
      </c>
      <c r="Q132" s="4">
        <v>500</v>
      </c>
      <c r="R132" s="4">
        <v>0</v>
      </c>
      <c r="S132" s="4">
        <v>1</v>
      </c>
      <c r="T132" s="4">
        <v>0</v>
      </c>
      <c r="U132" s="3" t="b">
        <v>0</v>
      </c>
      <c r="V132" s="3">
        <v>701</v>
      </c>
      <c r="W132" s="3">
        <v>21</v>
      </c>
      <c r="X132" s="3">
        <v>20</v>
      </c>
      <c r="Y132" s="3">
        <v>499</v>
      </c>
      <c r="Z132" s="3">
        <v>499</v>
      </c>
      <c r="AA132" s="3">
        <v>0</v>
      </c>
      <c r="AB132" s="3">
        <v>1</v>
      </c>
      <c r="AD132" s="6">
        <f>Modell_vol30_d_Aspermont_table[[#This Row],[wage 1]]/AE132-1</f>
        <v>0</v>
      </c>
      <c r="AE132">
        <f>AVERAGE(Y132:Y141)</f>
        <v>499</v>
      </c>
      <c r="AF132" s="6">
        <f>Modell_vol30_d_Aspermont_table[[#This Row],[wage 2]]/AG132-1</f>
        <v>0</v>
      </c>
      <c r="AG132">
        <f>AVERAGE(Z132:Z141)</f>
        <v>499</v>
      </c>
      <c r="AI13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501.58666666666664</v>
      </c>
      <c r="AJ132" s="6">
        <f t="array" ref="AJ132:AJ141">AI132:AI141/AE132-1</f>
        <v>5.1837007348027875E-3</v>
      </c>
      <c r="AK13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501.61333333333334</v>
      </c>
      <c r="AL132" s="6">
        <f t="array" ref="AL132:AL141">AK132:AK141/AG132-1</f>
        <v>5.2371409485638676E-3</v>
      </c>
    </row>
    <row r="133" spans="1:38" x14ac:dyDescent="0.25">
      <c r="A133" s="3">
        <v>132</v>
      </c>
      <c r="B133" s="4" t="s">
        <v>21</v>
      </c>
      <c r="C133" s="4" t="s">
        <v>91</v>
      </c>
      <c r="D133" s="4" t="s">
        <v>23</v>
      </c>
      <c r="E133" s="4" t="s">
        <v>26</v>
      </c>
      <c r="F133" s="4" t="s">
        <v>25</v>
      </c>
      <c r="G133" s="3" t="b">
        <v>0</v>
      </c>
      <c r="H133" s="3" t="b">
        <v>0</v>
      </c>
      <c r="I133" s="3" t="b">
        <v>0</v>
      </c>
      <c r="J133" s="3" t="b">
        <v>0</v>
      </c>
      <c r="K133" s="3" t="b">
        <v>0</v>
      </c>
      <c r="L133" s="3">
        <v>500</v>
      </c>
      <c r="M133" s="3">
        <v>2</v>
      </c>
      <c r="N133" s="3">
        <v>0</v>
      </c>
      <c r="O133" s="3">
        <v>0.2</v>
      </c>
      <c r="P133" s="3">
        <v>0</v>
      </c>
      <c r="Q133" s="4">
        <v>500</v>
      </c>
      <c r="R133" s="4">
        <v>0</v>
      </c>
      <c r="S133" s="4">
        <v>1</v>
      </c>
      <c r="T133" s="4">
        <v>0</v>
      </c>
      <c r="U133" s="3" t="b">
        <v>0</v>
      </c>
      <c r="V133" s="3">
        <v>701</v>
      </c>
      <c r="W133" s="3">
        <v>21</v>
      </c>
      <c r="X133" s="3">
        <v>20</v>
      </c>
      <c r="Y133" s="3">
        <v>499</v>
      </c>
      <c r="Z133" s="3">
        <v>499</v>
      </c>
      <c r="AA133" s="3">
        <v>0</v>
      </c>
      <c r="AB133" s="3">
        <v>1</v>
      </c>
      <c r="AD133" s="6">
        <f>Modell_vol30_d_Aspermont_table[[#This Row],[wage 1]]/AE132-1</f>
        <v>0</v>
      </c>
      <c r="AF133" s="6">
        <f>Modell_vol30_d_Aspermont_table[[#This Row],[wage 2]]/AG132-1</f>
        <v>0</v>
      </c>
      <c r="AI13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501.58666666666664</v>
      </c>
      <c r="AJ133" s="6">
        <v>5.1837007348027875E-3</v>
      </c>
      <c r="AK13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501.61333333333334</v>
      </c>
      <c r="AL133" s="6">
        <v>5.2371409485638676E-3</v>
      </c>
    </row>
    <row r="134" spans="1:38" x14ac:dyDescent="0.25">
      <c r="A134" s="3">
        <v>133</v>
      </c>
      <c r="B134" s="4" t="s">
        <v>21</v>
      </c>
      <c r="C134" s="4" t="s">
        <v>91</v>
      </c>
      <c r="D134" s="4" t="s">
        <v>23</v>
      </c>
      <c r="E134" s="4" t="s">
        <v>26</v>
      </c>
      <c r="F134" s="4" t="s">
        <v>25</v>
      </c>
      <c r="G134" s="3" t="b">
        <v>0</v>
      </c>
      <c r="H134" s="3" t="b">
        <v>0</v>
      </c>
      <c r="I134" s="3" t="b">
        <v>0</v>
      </c>
      <c r="J134" s="3" t="b">
        <v>0</v>
      </c>
      <c r="K134" s="3" t="b">
        <v>0</v>
      </c>
      <c r="L134" s="3">
        <v>500</v>
      </c>
      <c r="M134" s="3">
        <v>2</v>
      </c>
      <c r="N134" s="3">
        <v>0</v>
      </c>
      <c r="O134" s="3">
        <v>0.2</v>
      </c>
      <c r="P134" s="3">
        <v>0</v>
      </c>
      <c r="Q134" s="4">
        <v>500</v>
      </c>
      <c r="R134" s="4">
        <v>0</v>
      </c>
      <c r="S134" s="4">
        <v>1</v>
      </c>
      <c r="T134" s="4">
        <v>0</v>
      </c>
      <c r="U134" s="3" t="b">
        <v>0</v>
      </c>
      <c r="V134" s="3">
        <v>701</v>
      </c>
      <c r="W134" s="3">
        <v>21</v>
      </c>
      <c r="X134" s="3">
        <v>20</v>
      </c>
      <c r="Y134" s="3">
        <v>499</v>
      </c>
      <c r="Z134" s="3">
        <v>499</v>
      </c>
      <c r="AA134" s="3">
        <v>0</v>
      </c>
      <c r="AB134" s="3">
        <v>1</v>
      </c>
      <c r="AD134" s="6">
        <f>Modell_vol30_d_Aspermont_table[[#This Row],[wage 1]]/AE132-1</f>
        <v>0</v>
      </c>
      <c r="AF134" s="6">
        <f>Modell_vol30_d_Aspermont_table[[#This Row],[wage 2]]/AG132-1</f>
        <v>0</v>
      </c>
      <c r="AI13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501.58666666666664</v>
      </c>
      <c r="AJ134" s="6">
        <v>5.1837007348027875E-3</v>
      </c>
      <c r="AK13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501.61333333333334</v>
      </c>
      <c r="AL134" s="6">
        <v>5.2371409485638676E-3</v>
      </c>
    </row>
    <row r="135" spans="1:38" x14ac:dyDescent="0.25">
      <c r="A135" s="3">
        <v>134</v>
      </c>
      <c r="B135" s="4" t="s">
        <v>21</v>
      </c>
      <c r="C135" s="4" t="s">
        <v>91</v>
      </c>
      <c r="D135" s="4" t="s">
        <v>23</v>
      </c>
      <c r="E135" s="4" t="s">
        <v>26</v>
      </c>
      <c r="F135" s="4" t="s">
        <v>25</v>
      </c>
      <c r="G135" s="3" t="b">
        <v>0</v>
      </c>
      <c r="H135" s="3" t="b">
        <v>0</v>
      </c>
      <c r="I135" s="3" t="b">
        <v>0</v>
      </c>
      <c r="J135" s="3" t="b">
        <v>0</v>
      </c>
      <c r="K135" s="3" t="b">
        <v>0</v>
      </c>
      <c r="L135" s="3">
        <v>500</v>
      </c>
      <c r="M135" s="3">
        <v>2</v>
      </c>
      <c r="N135" s="3">
        <v>0</v>
      </c>
      <c r="O135" s="3">
        <v>0.2</v>
      </c>
      <c r="P135" s="3">
        <v>0</v>
      </c>
      <c r="Q135" s="4">
        <v>500</v>
      </c>
      <c r="R135" s="4">
        <v>0</v>
      </c>
      <c r="S135" s="4">
        <v>1</v>
      </c>
      <c r="T135" s="4">
        <v>0</v>
      </c>
      <c r="U135" s="3" t="b">
        <v>0</v>
      </c>
      <c r="V135" s="3">
        <v>701</v>
      </c>
      <c r="W135" s="3">
        <v>21</v>
      </c>
      <c r="X135" s="3">
        <v>20</v>
      </c>
      <c r="Y135" s="3">
        <v>499</v>
      </c>
      <c r="Z135" s="3">
        <v>499</v>
      </c>
      <c r="AA135" s="3">
        <v>0</v>
      </c>
      <c r="AB135" s="3">
        <v>1</v>
      </c>
      <c r="AD135" s="6">
        <f>Modell_vol30_d_Aspermont_table[[#This Row],[wage 1]]/AE132-1</f>
        <v>0</v>
      </c>
      <c r="AF135" s="6">
        <f>Modell_vol30_d_Aspermont_table[[#This Row],[wage 2]]/AG132-1</f>
        <v>0</v>
      </c>
      <c r="AI13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501.58666666666664</v>
      </c>
      <c r="AJ135" s="6">
        <v>5.1837007348027875E-3</v>
      </c>
      <c r="AK13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501.61333333333334</v>
      </c>
      <c r="AL135" s="6">
        <v>5.2371409485638676E-3</v>
      </c>
    </row>
    <row r="136" spans="1:38" x14ac:dyDescent="0.25">
      <c r="A136" s="3">
        <v>135</v>
      </c>
      <c r="B136" s="4" t="s">
        <v>21</v>
      </c>
      <c r="C136" s="4" t="s">
        <v>91</v>
      </c>
      <c r="D136" s="4" t="s">
        <v>23</v>
      </c>
      <c r="E136" s="4" t="s">
        <v>26</v>
      </c>
      <c r="F136" s="4" t="s">
        <v>25</v>
      </c>
      <c r="G136" s="3" t="b">
        <v>0</v>
      </c>
      <c r="H136" s="3" t="b">
        <v>0</v>
      </c>
      <c r="I136" s="3" t="b">
        <v>0</v>
      </c>
      <c r="J136" s="3" t="b">
        <v>0</v>
      </c>
      <c r="K136" s="3" t="b">
        <v>0</v>
      </c>
      <c r="L136" s="3">
        <v>500</v>
      </c>
      <c r="M136" s="3">
        <v>2</v>
      </c>
      <c r="N136" s="3">
        <v>0</v>
      </c>
      <c r="O136" s="3">
        <v>0.2</v>
      </c>
      <c r="P136" s="3">
        <v>0</v>
      </c>
      <c r="Q136" s="4">
        <v>500</v>
      </c>
      <c r="R136" s="4">
        <v>0</v>
      </c>
      <c r="S136" s="4">
        <v>1</v>
      </c>
      <c r="T136" s="4">
        <v>0</v>
      </c>
      <c r="U136" s="3" t="b">
        <v>0</v>
      </c>
      <c r="V136" s="3">
        <v>701</v>
      </c>
      <c r="W136" s="3">
        <v>21</v>
      </c>
      <c r="X136" s="3">
        <v>20</v>
      </c>
      <c r="Y136" s="3">
        <v>499</v>
      </c>
      <c r="Z136" s="3">
        <v>499</v>
      </c>
      <c r="AA136" s="3">
        <v>0</v>
      </c>
      <c r="AB136" s="3">
        <v>1</v>
      </c>
      <c r="AD136" s="6">
        <f>Modell_vol30_d_Aspermont_table[[#This Row],[wage 1]]/AE132-1</f>
        <v>0</v>
      </c>
      <c r="AF136" s="6">
        <f>Modell_vol30_d_Aspermont_table[[#This Row],[wage 2]]/AG132-1</f>
        <v>0</v>
      </c>
      <c r="AI13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501.58666666666664</v>
      </c>
      <c r="AJ136" s="6">
        <v>5.1837007348027875E-3</v>
      </c>
      <c r="AK13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501.61333333333334</v>
      </c>
      <c r="AL136" s="6">
        <v>5.2371409485638676E-3</v>
      </c>
    </row>
    <row r="137" spans="1:38" x14ac:dyDescent="0.25">
      <c r="A137" s="3">
        <v>136</v>
      </c>
      <c r="B137" s="4" t="s">
        <v>21</v>
      </c>
      <c r="C137" s="4" t="s">
        <v>91</v>
      </c>
      <c r="D137" s="4" t="s">
        <v>23</v>
      </c>
      <c r="E137" s="4" t="s">
        <v>26</v>
      </c>
      <c r="F137" s="4" t="s">
        <v>25</v>
      </c>
      <c r="G137" s="3" t="b">
        <v>0</v>
      </c>
      <c r="H137" s="3" t="b">
        <v>0</v>
      </c>
      <c r="I137" s="3" t="b">
        <v>0</v>
      </c>
      <c r="J137" s="3" t="b">
        <v>0</v>
      </c>
      <c r="K137" s="3" t="b">
        <v>0</v>
      </c>
      <c r="L137" s="3">
        <v>500</v>
      </c>
      <c r="M137" s="3">
        <v>2</v>
      </c>
      <c r="N137" s="3">
        <v>0</v>
      </c>
      <c r="O137" s="3">
        <v>0.2</v>
      </c>
      <c r="P137" s="3">
        <v>0</v>
      </c>
      <c r="Q137" s="4">
        <v>500</v>
      </c>
      <c r="R137" s="4">
        <v>0</v>
      </c>
      <c r="S137" s="4">
        <v>1</v>
      </c>
      <c r="T137" s="4">
        <v>0</v>
      </c>
      <c r="U137" s="3" t="b">
        <v>0</v>
      </c>
      <c r="V137" s="3">
        <v>701</v>
      </c>
      <c r="W137" s="3">
        <v>21</v>
      </c>
      <c r="X137" s="3">
        <v>20</v>
      </c>
      <c r="Y137" s="3">
        <v>499</v>
      </c>
      <c r="Z137" s="3">
        <v>499</v>
      </c>
      <c r="AA137" s="3">
        <v>0</v>
      </c>
      <c r="AB137" s="3">
        <v>1</v>
      </c>
      <c r="AD137" s="6">
        <f>Modell_vol30_d_Aspermont_table[[#This Row],[wage 1]]/AE132-1</f>
        <v>0</v>
      </c>
      <c r="AF137" s="6">
        <f>Modell_vol30_d_Aspermont_table[[#This Row],[wage 2]]/AG132-1</f>
        <v>0</v>
      </c>
      <c r="AI13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501.58666666666664</v>
      </c>
      <c r="AJ137" s="6">
        <v>5.1837007348027875E-3</v>
      </c>
      <c r="AK13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501.61333333333334</v>
      </c>
      <c r="AL137" s="6">
        <v>5.2371409485638676E-3</v>
      </c>
    </row>
    <row r="138" spans="1:38" x14ac:dyDescent="0.25">
      <c r="A138" s="3">
        <v>137</v>
      </c>
      <c r="B138" s="4" t="s">
        <v>21</v>
      </c>
      <c r="C138" s="4" t="s">
        <v>91</v>
      </c>
      <c r="D138" s="4" t="s">
        <v>23</v>
      </c>
      <c r="E138" s="4" t="s">
        <v>26</v>
      </c>
      <c r="F138" s="4" t="s">
        <v>25</v>
      </c>
      <c r="G138" s="3" t="b">
        <v>0</v>
      </c>
      <c r="H138" s="3" t="b">
        <v>0</v>
      </c>
      <c r="I138" s="3" t="b">
        <v>0</v>
      </c>
      <c r="J138" s="3" t="b">
        <v>0</v>
      </c>
      <c r="K138" s="3" t="b">
        <v>0</v>
      </c>
      <c r="L138" s="3">
        <v>500</v>
      </c>
      <c r="M138" s="3">
        <v>2</v>
      </c>
      <c r="N138" s="3">
        <v>0</v>
      </c>
      <c r="O138" s="3">
        <v>0.2</v>
      </c>
      <c r="P138" s="3">
        <v>0</v>
      </c>
      <c r="Q138" s="4">
        <v>500</v>
      </c>
      <c r="R138" s="4">
        <v>0</v>
      </c>
      <c r="S138" s="4">
        <v>1</v>
      </c>
      <c r="T138" s="4">
        <v>0</v>
      </c>
      <c r="U138" s="3" t="b">
        <v>0</v>
      </c>
      <c r="V138" s="3">
        <v>701</v>
      </c>
      <c r="W138" s="3">
        <v>21</v>
      </c>
      <c r="X138" s="3">
        <v>20</v>
      </c>
      <c r="Y138" s="3">
        <v>499</v>
      </c>
      <c r="Z138" s="3">
        <v>499</v>
      </c>
      <c r="AA138" s="3">
        <v>0</v>
      </c>
      <c r="AB138" s="3">
        <v>1</v>
      </c>
      <c r="AD138" s="6">
        <f>Modell_vol30_d_Aspermont_table[[#This Row],[wage 1]]/AE132-1</f>
        <v>0</v>
      </c>
      <c r="AF138" s="6">
        <f>Modell_vol30_d_Aspermont_table[[#This Row],[wage 2]]/AG132-1</f>
        <v>0</v>
      </c>
      <c r="AI13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501.58666666666664</v>
      </c>
      <c r="AJ138" s="6">
        <v>5.1837007348027875E-3</v>
      </c>
      <c r="AK13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501.61333333333334</v>
      </c>
      <c r="AL138" s="6">
        <v>5.2371409485638676E-3</v>
      </c>
    </row>
    <row r="139" spans="1:38" x14ac:dyDescent="0.25">
      <c r="A139" s="3">
        <v>138</v>
      </c>
      <c r="B139" s="4" t="s">
        <v>21</v>
      </c>
      <c r="C139" s="4" t="s">
        <v>91</v>
      </c>
      <c r="D139" s="4" t="s">
        <v>23</v>
      </c>
      <c r="E139" s="4" t="s">
        <v>26</v>
      </c>
      <c r="F139" s="4" t="s">
        <v>25</v>
      </c>
      <c r="G139" s="3" t="b">
        <v>0</v>
      </c>
      <c r="H139" s="3" t="b">
        <v>0</v>
      </c>
      <c r="I139" s="3" t="b">
        <v>0</v>
      </c>
      <c r="J139" s="3" t="b">
        <v>0</v>
      </c>
      <c r="K139" s="3" t="b">
        <v>0</v>
      </c>
      <c r="L139" s="3">
        <v>500</v>
      </c>
      <c r="M139" s="3">
        <v>2</v>
      </c>
      <c r="N139" s="3">
        <v>0</v>
      </c>
      <c r="O139" s="3">
        <v>0.2</v>
      </c>
      <c r="P139" s="3">
        <v>0</v>
      </c>
      <c r="Q139" s="4">
        <v>500</v>
      </c>
      <c r="R139" s="4">
        <v>0</v>
      </c>
      <c r="S139" s="4">
        <v>1</v>
      </c>
      <c r="T139" s="4">
        <v>0</v>
      </c>
      <c r="U139" s="3" t="b">
        <v>0</v>
      </c>
      <c r="V139" s="3">
        <v>701</v>
      </c>
      <c r="W139" s="3">
        <v>21</v>
      </c>
      <c r="X139" s="3">
        <v>20</v>
      </c>
      <c r="Y139" s="3">
        <v>499</v>
      </c>
      <c r="Z139" s="3">
        <v>499</v>
      </c>
      <c r="AA139" s="3">
        <v>0</v>
      </c>
      <c r="AB139" s="3">
        <v>1</v>
      </c>
      <c r="AD139" s="6">
        <f>Modell_vol30_d_Aspermont_table[[#This Row],[wage 1]]/AE132-1</f>
        <v>0</v>
      </c>
      <c r="AF139" s="6">
        <f>Modell_vol30_d_Aspermont_table[[#This Row],[wage 2]]/AG132-1</f>
        <v>0</v>
      </c>
      <c r="AI13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501.58666666666664</v>
      </c>
      <c r="AJ139" s="6">
        <v>5.1837007348027875E-3</v>
      </c>
      <c r="AK13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501.61333333333334</v>
      </c>
      <c r="AL139" s="6">
        <v>5.2371409485638676E-3</v>
      </c>
    </row>
    <row r="140" spans="1:38" x14ac:dyDescent="0.25">
      <c r="A140" s="3">
        <v>139</v>
      </c>
      <c r="B140" s="4" t="s">
        <v>21</v>
      </c>
      <c r="C140" s="4" t="s">
        <v>91</v>
      </c>
      <c r="D140" s="4" t="s">
        <v>23</v>
      </c>
      <c r="E140" s="4" t="s">
        <v>26</v>
      </c>
      <c r="F140" s="4" t="s">
        <v>25</v>
      </c>
      <c r="G140" s="3" t="b">
        <v>0</v>
      </c>
      <c r="H140" s="3" t="b">
        <v>0</v>
      </c>
      <c r="I140" s="3" t="b">
        <v>0</v>
      </c>
      <c r="J140" s="3" t="b">
        <v>0</v>
      </c>
      <c r="K140" s="3" t="b">
        <v>0</v>
      </c>
      <c r="L140" s="3">
        <v>500</v>
      </c>
      <c r="M140" s="3">
        <v>2</v>
      </c>
      <c r="N140" s="3">
        <v>0</v>
      </c>
      <c r="O140" s="3">
        <v>0.2</v>
      </c>
      <c r="P140" s="3">
        <v>0</v>
      </c>
      <c r="Q140" s="4">
        <v>500</v>
      </c>
      <c r="R140" s="4">
        <v>0</v>
      </c>
      <c r="S140" s="4">
        <v>1</v>
      </c>
      <c r="T140" s="4">
        <v>0</v>
      </c>
      <c r="U140" s="3" t="b">
        <v>0</v>
      </c>
      <c r="V140" s="3">
        <v>701</v>
      </c>
      <c r="W140" s="3">
        <v>21</v>
      </c>
      <c r="X140" s="3">
        <v>20</v>
      </c>
      <c r="Y140" s="3">
        <v>499</v>
      </c>
      <c r="Z140" s="3">
        <v>499</v>
      </c>
      <c r="AA140" s="3">
        <v>0</v>
      </c>
      <c r="AB140" s="3">
        <v>1</v>
      </c>
      <c r="AD140" s="6">
        <f>Modell_vol30_d_Aspermont_table[[#This Row],[wage 1]]/AE132-1</f>
        <v>0</v>
      </c>
      <c r="AF140" s="6">
        <f>Modell_vol30_d_Aspermont_table[[#This Row],[wage 2]]/AG132-1</f>
        <v>0</v>
      </c>
      <c r="AI14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501.58666666666664</v>
      </c>
      <c r="AJ140" s="6">
        <v>5.1837007348027875E-3</v>
      </c>
      <c r="AK14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501.61333333333334</v>
      </c>
      <c r="AL140" s="6">
        <v>5.2371409485638676E-3</v>
      </c>
    </row>
    <row r="141" spans="1:38" x14ac:dyDescent="0.25">
      <c r="A141" s="3">
        <v>140</v>
      </c>
      <c r="B141" s="4" t="s">
        <v>21</v>
      </c>
      <c r="C141" s="4" t="s">
        <v>91</v>
      </c>
      <c r="D141" s="4" t="s">
        <v>23</v>
      </c>
      <c r="E141" s="4" t="s">
        <v>26</v>
      </c>
      <c r="F141" s="4" t="s">
        <v>25</v>
      </c>
      <c r="G141" s="3" t="b">
        <v>0</v>
      </c>
      <c r="H141" s="3" t="b">
        <v>0</v>
      </c>
      <c r="I141" s="3" t="b">
        <v>0</v>
      </c>
      <c r="J141" s="3" t="b">
        <v>0</v>
      </c>
      <c r="K141" s="3" t="b">
        <v>0</v>
      </c>
      <c r="L141" s="3">
        <v>500</v>
      </c>
      <c r="M141" s="3">
        <v>2</v>
      </c>
      <c r="N141" s="3">
        <v>0</v>
      </c>
      <c r="O141" s="3">
        <v>0.2</v>
      </c>
      <c r="P141" s="3">
        <v>0</v>
      </c>
      <c r="Q141" s="4">
        <v>500</v>
      </c>
      <c r="R141" s="4">
        <v>0</v>
      </c>
      <c r="S141" s="4">
        <v>1</v>
      </c>
      <c r="T141" s="4">
        <v>0</v>
      </c>
      <c r="U141" s="3" t="b">
        <v>0</v>
      </c>
      <c r="V141" s="3">
        <v>701</v>
      </c>
      <c r="W141" s="3">
        <v>21</v>
      </c>
      <c r="X141" s="3">
        <v>20</v>
      </c>
      <c r="Y141" s="3">
        <v>499</v>
      </c>
      <c r="Z141" s="3">
        <v>499</v>
      </c>
      <c r="AA141" s="3">
        <v>0</v>
      </c>
      <c r="AB141" s="3">
        <v>1</v>
      </c>
      <c r="AD141" s="6">
        <f>Modell_vol30_d_Aspermont_table[[#This Row],[wage 1]]/AE132-1</f>
        <v>0</v>
      </c>
      <c r="AF141" s="6">
        <f>Modell_vol30_d_Aspermont_table[[#This Row],[wage 2]]/AG132-1</f>
        <v>0</v>
      </c>
      <c r="AI14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501.58666666666664</v>
      </c>
      <c r="AJ141" s="6">
        <v>5.1837007348027875E-3</v>
      </c>
      <c r="AK14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501.61333333333334</v>
      </c>
      <c r="AL141" s="6">
        <v>5.2371409485638676E-3</v>
      </c>
    </row>
    <row r="142" spans="1:38" x14ac:dyDescent="0.25">
      <c r="A142" s="1">
        <v>141</v>
      </c>
      <c r="B142" s="2" t="s">
        <v>21</v>
      </c>
      <c r="C142" s="2" t="s">
        <v>91</v>
      </c>
      <c r="D142" s="2" t="s">
        <v>23</v>
      </c>
      <c r="E142" s="2" t="s">
        <v>26</v>
      </c>
      <c r="F142" s="2" t="s">
        <v>25</v>
      </c>
      <c r="G142" s="1" t="b">
        <v>0</v>
      </c>
      <c r="H142" s="1" t="b">
        <v>0</v>
      </c>
      <c r="I142" s="1" t="b">
        <v>0</v>
      </c>
      <c r="J142" s="1" t="b">
        <v>0</v>
      </c>
      <c r="K142" s="1" t="b">
        <v>0</v>
      </c>
      <c r="L142" s="1">
        <v>500</v>
      </c>
      <c r="M142" s="1">
        <v>2</v>
      </c>
      <c r="N142" s="1">
        <v>0</v>
      </c>
      <c r="O142" s="1">
        <v>0.3</v>
      </c>
      <c r="P142" s="1">
        <v>0</v>
      </c>
      <c r="Q142" s="2">
        <v>150</v>
      </c>
      <c r="R142" s="2">
        <v>0</v>
      </c>
      <c r="S142" s="2">
        <v>1</v>
      </c>
      <c r="T142" s="2">
        <v>0</v>
      </c>
      <c r="U142" s="1" t="b">
        <v>0</v>
      </c>
      <c r="V142" s="1">
        <v>701</v>
      </c>
      <c r="W142" s="1">
        <v>84</v>
      </c>
      <c r="X142" s="1">
        <v>80</v>
      </c>
      <c r="Y142" s="1">
        <v>496</v>
      </c>
      <c r="Z142" s="1">
        <v>496</v>
      </c>
      <c r="AA142" s="1">
        <v>0</v>
      </c>
      <c r="AB142" s="1">
        <v>1</v>
      </c>
      <c r="AD142" s="6">
        <f>Modell_vol30_d_Aspermont_table[[#This Row],[wage 1]]/AE142-1</f>
        <v>0</v>
      </c>
      <c r="AE142">
        <f>AVERAGE(Y142:Y151)</f>
        <v>496</v>
      </c>
      <c r="AF142" s="6">
        <f>Modell_vol30_d_Aspermont_table[[#This Row],[wage 2]]/AG142-1</f>
        <v>0</v>
      </c>
      <c r="AG142">
        <f>AVERAGE(Z142:Z151)</f>
        <v>496</v>
      </c>
      <c r="AI14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503.57</v>
      </c>
      <c r="AJ142" s="6">
        <f t="array" ref="AJ142:AJ151">AI142:AI151/AE142-1</f>
        <v>1.5262096774193434E-2</v>
      </c>
      <c r="AK14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503.63</v>
      </c>
      <c r="AL142" s="6">
        <f t="array" ref="AL142:AL151">AK142:AK151/AG142-1</f>
        <v>1.538306451612903E-2</v>
      </c>
    </row>
    <row r="143" spans="1:38" x14ac:dyDescent="0.25">
      <c r="A143" s="1">
        <v>142</v>
      </c>
      <c r="B143" s="2" t="s">
        <v>21</v>
      </c>
      <c r="C143" s="2" t="s">
        <v>91</v>
      </c>
      <c r="D143" s="2" t="s">
        <v>23</v>
      </c>
      <c r="E143" s="2" t="s">
        <v>26</v>
      </c>
      <c r="F143" s="2" t="s">
        <v>25</v>
      </c>
      <c r="G143" s="1" t="b">
        <v>0</v>
      </c>
      <c r="H143" s="1" t="b">
        <v>0</v>
      </c>
      <c r="I143" s="1" t="b">
        <v>0</v>
      </c>
      <c r="J143" s="1" t="b">
        <v>0</v>
      </c>
      <c r="K143" s="1" t="b">
        <v>0</v>
      </c>
      <c r="L143" s="1">
        <v>500</v>
      </c>
      <c r="M143" s="1">
        <v>2</v>
      </c>
      <c r="N143" s="1">
        <v>0</v>
      </c>
      <c r="O143" s="1">
        <v>0.3</v>
      </c>
      <c r="P143" s="1">
        <v>0</v>
      </c>
      <c r="Q143" s="2">
        <v>150</v>
      </c>
      <c r="R143" s="2">
        <v>0</v>
      </c>
      <c r="S143" s="2">
        <v>1</v>
      </c>
      <c r="T143" s="2">
        <v>0</v>
      </c>
      <c r="U143" s="1" t="b">
        <v>0</v>
      </c>
      <c r="V143" s="1">
        <v>701</v>
      </c>
      <c r="W143" s="1">
        <v>84</v>
      </c>
      <c r="X143" s="1">
        <v>80</v>
      </c>
      <c r="Y143" s="1">
        <v>496</v>
      </c>
      <c r="Z143" s="1">
        <v>496</v>
      </c>
      <c r="AA143" s="1">
        <v>0</v>
      </c>
      <c r="AB143" s="1">
        <v>1</v>
      </c>
      <c r="AD143" s="6">
        <f>Modell_vol30_d_Aspermont_table[[#This Row],[wage 1]]/AE142-1</f>
        <v>0</v>
      </c>
      <c r="AF143" s="6">
        <f>Modell_vol30_d_Aspermont_table[[#This Row],[wage 2]]/AG142-1</f>
        <v>0</v>
      </c>
      <c r="AI14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503.57</v>
      </c>
      <c r="AJ143" s="6">
        <v>1.5262096774193434E-2</v>
      </c>
      <c r="AK14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503.63</v>
      </c>
      <c r="AL143" s="6">
        <v>1.538306451612903E-2</v>
      </c>
    </row>
    <row r="144" spans="1:38" x14ac:dyDescent="0.25">
      <c r="A144" s="1">
        <v>143</v>
      </c>
      <c r="B144" s="2" t="s">
        <v>21</v>
      </c>
      <c r="C144" s="2" t="s">
        <v>91</v>
      </c>
      <c r="D144" s="2" t="s">
        <v>23</v>
      </c>
      <c r="E144" s="2" t="s">
        <v>26</v>
      </c>
      <c r="F144" s="2" t="s">
        <v>25</v>
      </c>
      <c r="G144" s="1" t="b">
        <v>0</v>
      </c>
      <c r="H144" s="1" t="b">
        <v>0</v>
      </c>
      <c r="I144" s="1" t="b">
        <v>0</v>
      </c>
      <c r="J144" s="1" t="b">
        <v>0</v>
      </c>
      <c r="K144" s="1" t="b">
        <v>0</v>
      </c>
      <c r="L144" s="1">
        <v>500</v>
      </c>
      <c r="M144" s="1">
        <v>2</v>
      </c>
      <c r="N144" s="1">
        <v>0</v>
      </c>
      <c r="O144" s="1">
        <v>0.3</v>
      </c>
      <c r="P144" s="1">
        <v>0</v>
      </c>
      <c r="Q144" s="2">
        <v>150</v>
      </c>
      <c r="R144" s="2">
        <v>0</v>
      </c>
      <c r="S144" s="2">
        <v>1</v>
      </c>
      <c r="T144" s="2">
        <v>0</v>
      </c>
      <c r="U144" s="1" t="b">
        <v>0</v>
      </c>
      <c r="V144" s="1">
        <v>701</v>
      </c>
      <c r="W144" s="1">
        <v>84</v>
      </c>
      <c r="X144" s="1">
        <v>80</v>
      </c>
      <c r="Y144" s="1">
        <v>496</v>
      </c>
      <c r="Z144" s="1">
        <v>496</v>
      </c>
      <c r="AA144" s="1">
        <v>0</v>
      </c>
      <c r="AB144" s="1">
        <v>1</v>
      </c>
      <c r="AD144" s="6">
        <f>Modell_vol30_d_Aspermont_table[[#This Row],[wage 1]]/AE142-1</f>
        <v>0</v>
      </c>
      <c r="AF144" s="6">
        <f>Modell_vol30_d_Aspermont_table[[#This Row],[wage 2]]/AG142-1</f>
        <v>0</v>
      </c>
      <c r="AI14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503.57</v>
      </c>
      <c r="AJ144" s="6">
        <v>1.5262096774193434E-2</v>
      </c>
      <c r="AK14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503.63</v>
      </c>
      <c r="AL144" s="6">
        <v>1.538306451612903E-2</v>
      </c>
    </row>
    <row r="145" spans="1:38" x14ac:dyDescent="0.25">
      <c r="A145" s="1">
        <v>144</v>
      </c>
      <c r="B145" s="2" t="s">
        <v>21</v>
      </c>
      <c r="C145" s="2" t="s">
        <v>91</v>
      </c>
      <c r="D145" s="2" t="s">
        <v>23</v>
      </c>
      <c r="E145" s="2" t="s">
        <v>26</v>
      </c>
      <c r="F145" s="2" t="s">
        <v>25</v>
      </c>
      <c r="G145" s="1" t="b">
        <v>0</v>
      </c>
      <c r="H145" s="1" t="b">
        <v>0</v>
      </c>
      <c r="I145" s="1" t="b">
        <v>0</v>
      </c>
      <c r="J145" s="1" t="b">
        <v>0</v>
      </c>
      <c r="K145" s="1" t="b">
        <v>0</v>
      </c>
      <c r="L145" s="1">
        <v>500</v>
      </c>
      <c r="M145" s="1">
        <v>2</v>
      </c>
      <c r="N145" s="1">
        <v>0</v>
      </c>
      <c r="O145" s="1">
        <v>0.3</v>
      </c>
      <c r="P145" s="1">
        <v>0</v>
      </c>
      <c r="Q145" s="2">
        <v>150</v>
      </c>
      <c r="R145" s="2">
        <v>0</v>
      </c>
      <c r="S145" s="2">
        <v>1</v>
      </c>
      <c r="T145" s="2">
        <v>0</v>
      </c>
      <c r="U145" s="1" t="b">
        <v>0</v>
      </c>
      <c r="V145" s="1">
        <v>701</v>
      </c>
      <c r="W145" s="1">
        <v>84</v>
      </c>
      <c r="X145" s="1">
        <v>80</v>
      </c>
      <c r="Y145" s="1">
        <v>496</v>
      </c>
      <c r="Z145" s="1">
        <v>496</v>
      </c>
      <c r="AA145" s="1">
        <v>0</v>
      </c>
      <c r="AB145" s="1">
        <v>1</v>
      </c>
      <c r="AD145" s="6">
        <f>Modell_vol30_d_Aspermont_table[[#This Row],[wage 1]]/AE142-1</f>
        <v>0</v>
      </c>
      <c r="AF145" s="6">
        <f>Modell_vol30_d_Aspermont_table[[#This Row],[wage 2]]/AG142-1</f>
        <v>0</v>
      </c>
      <c r="AI14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503.57</v>
      </c>
      <c r="AJ145" s="6">
        <v>1.5262096774193434E-2</v>
      </c>
      <c r="AK14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503.63</v>
      </c>
      <c r="AL145" s="6">
        <v>1.538306451612903E-2</v>
      </c>
    </row>
    <row r="146" spans="1:38" x14ac:dyDescent="0.25">
      <c r="A146" s="1">
        <v>145</v>
      </c>
      <c r="B146" s="2" t="s">
        <v>21</v>
      </c>
      <c r="C146" s="2" t="s">
        <v>91</v>
      </c>
      <c r="D146" s="2" t="s">
        <v>23</v>
      </c>
      <c r="E146" s="2" t="s">
        <v>26</v>
      </c>
      <c r="F146" s="2" t="s">
        <v>25</v>
      </c>
      <c r="G146" s="1" t="b">
        <v>0</v>
      </c>
      <c r="H146" s="1" t="b">
        <v>0</v>
      </c>
      <c r="I146" s="1" t="b">
        <v>0</v>
      </c>
      <c r="J146" s="1" t="b">
        <v>0</v>
      </c>
      <c r="K146" s="1" t="b">
        <v>0</v>
      </c>
      <c r="L146" s="1">
        <v>500</v>
      </c>
      <c r="M146" s="1">
        <v>2</v>
      </c>
      <c r="N146" s="1">
        <v>0</v>
      </c>
      <c r="O146" s="1">
        <v>0.3</v>
      </c>
      <c r="P146" s="1">
        <v>0</v>
      </c>
      <c r="Q146" s="2">
        <v>150</v>
      </c>
      <c r="R146" s="2">
        <v>0</v>
      </c>
      <c r="S146" s="2">
        <v>1</v>
      </c>
      <c r="T146" s="2">
        <v>0</v>
      </c>
      <c r="U146" s="1" t="b">
        <v>0</v>
      </c>
      <c r="V146" s="1">
        <v>701</v>
      </c>
      <c r="W146" s="1">
        <v>84</v>
      </c>
      <c r="X146" s="1">
        <v>80</v>
      </c>
      <c r="Y146" s="1">
        <v>496</v>
      </c>
      <c r="Z146" s="1">
        <v>496</v>
      </c>
      <c r="AA146" s="1">
        <v>0</v>
      </c>
      <c r="AB146" s="1">
        <v>1</v>
      </c>
      <c r="AD146" s="6">
        <f>Modell_vol30_d_Aspermont_table[[#This Row],[wage 1]]/AE142-1</f>
        <v>0</v>
      </c>
      <c r="AF146" s="6">
        <f>Modell_vol30_d_Aspermont_table[[#This Row],[wage 2]]/AG142-1</f>
        <v>0</v>
      </c>
      <c r="AI14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503.57</v>
      </c>
      <c r="AJ146" s="6">
        <v>1.5262096774193434E-2</v>
      </c>
      <c r="AK14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503.63</v>
      </c>
      <c r="AL146" s="6">
        <v>1.538306451612903E-2</v>
      </c>
    </row>
    <row r="147" spans="1:38" x14ac:dyDescent="0.25">
      <c r="A147" s="1">
        <v>146</v>
      </c>
      <c r="B147" s="2" t="s">
        <v>21</v>
      </c>
      <c r="C147" s="2" t="s">
        <v>91</v>
      </c>
      <c r="D147" s="2" t="s">
        <v>23</v>
      </c>
      <c r="E147" s="2" t="s">
        <v>26</v>
      </c>
      <c r="F147" s="2" t="s">
        <v>25</v>
      </c>
      <c r="G147" s="1" t="b">
        <v>0</v>
      </c>
      <c r="H147" s="1" t="b">
        <v>0</v>
      </c>
      <c r="I147" s="1" t="b">
        <v>0</v>
      </c>
      <c r="J147" s="1" t="b">
        <v>0</v>
      </c>
      <c r="K147" s="1" t="b">
        <v>0</v>
      </c>
      <c r="L147" s="1">
        <v>500</v>
      </c>
      <c r="M147" s="1">
        <v>2</v>
      </c>
      <c r="N147" s="1">
        <v>0</v>
      </c>
      <c r="O147" s="1">
        <v>0.3</v>
      </c>
      <c r="P147" s="1">
        <v>0</v>
      </c>
      <c r="Q147" s="2">
        <v>150</v>
      </c>
      <c r="R147" s="2">
        <v>0</v>
      </c>
      <c r="S147" s="2">
        <v>1</v>
      </c>
      <c r="T147" s="2">
        <v>0</v>
      </c>
      <c r="U147" s="1" t="b">
        <v>0</v>
      </c>
      <c r="V147" s="1">
        <v>701</v>
      </c>
      <c r="W147" s="1">
        <v>84</v>
      </c>
      <c r="X147" s="1">
        <v>80</v>
      </c>
      <c r="Y147" s="1">
        <v>496</v>
      </c>
      <c r="Z147" s="1">
        <v>496</v>
      </c>
      <c r="AA147" s="1">
        <v>0</v>
      </c>
      <c r="AB147" s="1">
        <v>1</v>
      </c>
      <c r="AD147" s="6">
        <f>Modell_vol30_d_Aspermont_table[[#This Row],[wage 1]]/AE142-1</f>
        <v>0</v>
      </c>
      <c r="AF147" s="6">
        <f>Modell_vol30_d_Aspermont_table[[#This Row],[wage 2]]/AG142-1</f>
        <v>0</v>
      </c>
      <c r="AI14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503.57</v>
      </c>
      <c r="AJ147" s="6">
        <v>1.5262096774193434E-2</v>
      </c>
      <c r="AK14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503.63</v>
      </c>
      <c r="AL147" s="6">
        <v>1.538306451612903E-2</v>
      </c>
    </row>
    <row r="148" spans="1:38" x14ac:dyDescent="0.25">
      <c r="A148" s="1">
        <v>147</v>
      </c>
      <c r="B148" s="2" t="s">
        <v>21</v>
      </c>
      <c r="C148" s="2" t="s">
        <v>91</v>
      </c>
      <c r="D148" s="2" t="s">
        <v>23</v>
      </c>
      <c r="E148" s="2" t="s">
        <v>26</v>
      </c>
      <c r="F148" s="2" t="s">
        <v>25</v>
      </c>
      <c r="G148" s="1" t="b">
        <v>0</v>
      </c>
      <c r="H148" s="1" t="b">
        <v>0</v>
      </c>
      <c r="I148" s="1" t="b">
        <v>0</v>
      </c>
      <c r="J148" s="1" t="b">
        <v>0</v>
      </c>
      <c r="K148" s="1" t="b">
        <v>0</v>
      </c>
      <c r="L148" s="1">
        <v>500</v>
      </c>
      <c r="M148" s="1">
        <v>2</v>
      </c>
      <c r="N148" s="1">
        <v>0</v>
      </c>
      <c r="O148" s="1">
        <v>0.3</v>
      </c>
      <c r="P148" s="1">
        <v>0</v>
      </c>
      <c r="Q148" s="2">
        <v>150</v>
      </c>
      <c r="R148" s="2">
        <v>0</v>
      </c>
      <c r="S148" s="2">
        <v>1</v>
      </c>
      <c r="T148" s="2">
        <v>0</v>
      </c>
      <c r="U148" s="1" t="b">
        <v>0</v>
      </c>
      <c r="V148" s="1">
        <v>701</v>
      </c>
      <c r="W148" s="1">
        <v>84</v>
      </c>
      <c r="X148" s="1">
        <v>80</v>
      </c>
      <c r="Y148" s="1">
        <v>496</v>
      </c>
      <c r="Z148" s="1">
        <v>496</v>
      </c>
      <c r="AA148" s="1">
        <v>0</v>
      </c>
      <c r="AB148" s="1">
        <v>1</v>
      </c>
      <c r="AD148" s="6">
        <f>Modell_vol30_d_Aspermont_table[[#This Row],[wage 1]]/AE142-1</f>
        <v>0</v>
      </c>
      <c r="AF148" s="6">
        <f>Modell_vol30_d_Aspermont_table[[#This Row],[wage 2]]/AG142-1</f>
        <v>0</v>
      </c>
      <c r="AI14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503.57</v>
      </c>
      <c r="AJ148" s="6">
        <v>1.5262096774193434E-2</v>
      </c>
      <c r="AK14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503.63</v>
      </c>
      <c r="AL148" s="6">
        <v>1.538306451612903E-2</v>
      </c>
    </row>
    <row r="149" spans="1:38" x14ac:dyDescent="0.25">
      <c r="A149" s="1">
        <v>148</v>
      </c>
      <c r="B149" s="2" t="s">
        <v>21</v>
      </c>
      <c r="C149" s="2" t="s">
        <v>91</v>
      </c>
      <c r="D149" s="2" t="s">
        <v>23</v>
      </c>
      <c r="E149" s="2" t="s">
        <v>26</v>
      </c>
      <c r="F149" s="2" t="s">
        <v>25</v>
      </c>
      <c r="G149" s="1" t="b">
        <v>0</v>
      </c>
      <c r="H149" s="1" t="b">
        <v>0</v>
      </c>
      <c r="I149" s="1" t="b">
        <v>0</v>
      </c>
      <c r="J149" s="1" t="b">
        <v>0</v>
      </c>
      <c r="K149" s="1" t="b">
        <v>0</v>
      </c>
      <c r="L149" s="1">
        <v>500</v>
      </c>
      <c r="M149" s="1">
        <v>2</v>
      </c>
      <c r="N149" s="1">
        <v>0</v>
      </c>
      <c r="O149" s="1">
        <v>0.3</v>
      </c>
      <c r="P149" s="1">
        <v>0</v>
      </c>
      <c r="Q149" s="2">
        <v>150</v>
      </c>
      <c r="R149" s="2">
        <v>0</v>
      </c>
      <c r="S149" s="2">
        <v>1</v>
      </c>
      <c r="T149" s="2">
        <v>0</v>
      </c>
      <c r="U149" s="1" t="b">
        <v>0</v>
      </c>
      <c r="V149" s="1">
        <v>701</v>
      </c>
      <c r="W149" s="1">
        <v>84</v>
      </c>
      <c r="X149" s="1">
        <v>80</v>
      </c>
      <c r="Y149" s="1">
        <v>496</v>
      </c>
      <c r="Z149" s="1">
        <v>496</v>
      </c>
      <c r="AA149" s="1">
        <v>0</v>
      </c>
      <c r="AB149" s="1">
        <v>1</v>
      </c>
      <c r="AD149" s="6">
        <f>Modell_vol30_d_Aspermont_table[[#This Row],[wage 1]]/AE142-1</f>
        <v>0</v>
      </c>
      <c r="AF149" s="6">
        <f>Modell_vol30_d_Aspermont_table[[#This Row],[wage 2]]/AG142-1</f>
        <v>0</v>
      </c>
      <c r="AI14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503.57</v>
      </c>
      <c r="AJ149" s="6">
        <v>1.5262096774193434E-2</v>
      </c>
      <c r="AK14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503.63</v>
      </c>
      <c r="AL149" s="6">
        <v>1.538306451612903E-2</v>
      </c>
    </row>
    <row r="150" spans="1:38" x14ac:dyDescent="0.25">
      <c r="A150" s="1">
        <v>149</v>
      </c>
      <c r="B150" s="2" t="s">
        <v>21</v>
      </c>
      <c r="C150" s="2" t="s">
        <v>91</v>
      </c>
      <c r="D150" s="2" t="s">
        <v>23</v>
      </c>
      <c r="E150" s="2" t="s">
        <v>26</v>
      </c>
      <c r="F150" s="2" t="s">
        <v>25</v>
      </c>
      <c r="G150" s="1" t="b">
        <v>0</v>
      </c>
      <c r="H150" s="1" t="b">
        <v>0</v>
      </c>
      <c r="I150" s="1" t="b">
        <v>0</v>
      </c>
      <c r="J150" s="1" t="b">
        <v>0</v>
      </c>
      <c r="K150" s="1" t="b">
        <v>0</v>
      </c>
      <c r="L150" s="1">
        <v>500</v>
      </c>
      <c r="M150" s="1">
        <v>2</v>
      </c>
      <c r="N150" s="1">
        <v>0</v>
      </c>
      <c r="O150" s="1">
        <v>0.3</v>
      </c>
      <c r="P150" s="1">
        <v>0</v>
      </c>
      <c r="Q150" s="2">
        <v>150</v>
      </c>
      <c r="R150" s="2">
        <v>0</v>
      </c>
      <c r="S150" s="2">
        <v>1</v>
      </c>
      <c r="T150" s="2">
        <v>0</v>
      </c>
      <c r="U150" s="1" t="b">
        <v>0</v>
      </c>
      <c r="V150" s="1">
        <v>701</v>
      </c>
      <c r="W150" s="1">
        <v>84</v>
      </c>
      <c r="X150" s="1">
        <v>80</v>
      </c>
      <c r="Y150" s="1">
        <v>496</v>
      </c>
      <c r="Z150" s="1">
        <v>496</v>
      </c>
      <c r="AA150" s="1">
        <v>0</v>
      </c>
      <c r="AB150" s="1">
        <v>1</v>
      </c>
      <c r="AD150" s="6">
        <f>Modell_vol30_d_Aspermont_table[[#This Row],[wage 1]]/AE142-1</f>
        <v>0</v>
      </c>
      <c r="AF150" s="6">
        <f>Modell_vol30_d_Aspermont_table[[#This Row],[wage 2]]/AG142-1</f>
        <v>0</v>
      </c>
      <c r="AI15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503.57</v>
      </c>
      <c r="AJ150" s="6">
        <v>1.5262096774193434E-2</v>
      </c>
      <c r="AK15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503.63</v>
      </c>
      <c r="AL150" s="6">
        <v>1.538306451612903E-2</v>
      </c>
    </row>
    <row r="151" spans="1:38" x14ac:dyDescent="0.25">
      <c r="A151" s="1">
        <v>150</v>
      </c>
      <c r="B151" s="2" t="s">
        <v>21</v>
      </c>
      <c r="C151" s="2" t="s">
        <v>91</v>
      </c>
      <c r="D151" s="2" t="s">
        <v>23</v>
      </c>
      <c r="E151" s="2" t="s">
        <v>26</v>
      </c>
      <c r="F151" s="2" t="s">
        <v>25</v>
      </c>
      <c r="G151" s="1" t="b">
        <v>0</v>
      </c>
      <c r="H151" s="1" t="b">
        <v>0</v>
      </c>
      <c r="I151" s="1" t="b">
        <v>0</v>
      </c>
      <c r="J151" s="1" t="b">
        <v>0</v>
      </c>
      <c r="K151" s="1" t="b">
        <v>0</v>
      </c>
      <c r="L151" s="1">
        <v>500</v>
      </c>
      <c r="M151" s="1">
        <v>2</v>
      </c>
      <c r="N151" s="1">
        <v>0</v>
      </c>
      <c r="O151" s="1">
        <v>0.3</v>
      </c>
      <c r="P151" s="1">
        <v>0</v>
      </c>
      <c r="Q151" s="2">
        <v>150</v>
      </c>
      <c r="R151" s="2">
        <v>0</v>
      </c>
      <c r="S151" s="2">
        <v>1</v>
      </c>
      <c r="T151" s="2">
        <v>0</v>
      </c>
      <c r="U151" s="1" t="b">
        <v>0</v>
      </c>
      <c r="V151" s="1">
        <v>701</v>
      </c>
      <c r="W151" s="1">
        <v>84</v>
      </c>
      <c r="X151" s="1">
        <v>80</v>
      </c>
      <c r="Y151" s="1">
        <v>496</v>
      </c>
      <c r="Z151" s="1">
        <v>496</v>
      </c>
      <c r="AA151" s="1">
        <v>0</v>
      </c>
      <c r="AB151" s="1">
        <v>1</v>
      </c>
      <c r="AD151" s="6">
        <f>Modell_vol30_d_Aspermont_table[[#This Row],[wage 1]]/AE142-1</f>
        <v>0</v>
      </c>
      <c r="AF151" s="6">
        <f>Modell_vol30_d_Aspermont_table[[#This Row],[wage 2]]/AG142-1</f>
        <v>0</v>
      </c>
      <c r="AI15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503.57</v>
      </c>
      <c r="AJ151" s="6">
        <v>1.5262096774193434E-2</v>
      </c>
      <c r="AK15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503.63</v>
      </c>
      <c r="AL151" s="6">
        <v>1.538306451612903E-2</v>
      </c>
    </row>
    <row r="152" spans="1:38" x14ac:dyDescent="0.25">
      <c r="A152" s="3">
        <v>151</v>
      </c>
      <c r="B152" s="4" t="s">
        <v>21</v>
      </c>
      <c r="C152" s="4" t="s">
        <v>91</v>
      </c>
      <c r="D152" s="4" t="s">
        <v>23</v>
      </c>
      <c r="E152" s="4" t="s">
        <v>26</v>
      </c>
      <c r="F152" s="4" t="s">
        <v>25</v>
      </c>
      <c r="G152" s="3" t="b">
        <v>0</v>
      </c>
      <c r="H152" s="3" t="b">
        <v>0</v>
      </c>
      <c r="I152" s="3" t="b">
        <v>0</v>
      </c>
      <c r="J152" s="3" t="b">
        <v>0</v>
      </c>
      <c r="K152" s="3" t="b">
        <v>0</v>
      </c>
      <c r="L152" s="3">
        <v>500</v>
      </c>
      <c r="M152" s="3">
        <v>2</v>
      </c>
      <c r="N152" s="3">
        <v>0</v>
      </c>
      <c r="O152" s="3">
        <v>0.3</v>
      </c>
      <c r="P152" s="3">
        <v>0</v>
      </c>
      <c r="Q152" s="4">
        <v>500</v>
      </c>
      <c r="R152" s="4">
        <v>0</v>
      </c>
      <c r="S152" s="4">
        <v>1</v>
      </c>
      <c r="T152" s="4">
        <v>0</v>
      </c>
      <c r="U152" s="3" t="b">
        <v>0</v>
      </c>
      <c r="V152" s="3">
        <v>701</v>
      </c>
      <c r="W152" s="3">
        <v>63</v>
      </c>
      <c r="X152" s="3">
        <v>60</v>
      </c>
      <c r="Y152" s="3">
        <v>497</v>
      </c>
      <c r="Z152" s="3">
        <v>497</v>
      </c>
      <c r="AA152" s="3">
        <v>0</v>
      </c>
      <c r="AB152" s="3">
        <v>1</v>
      </c>
      <c r="AD152" s="6">
        <f>Modell_vol30_d_Aspermont_table[[#This Row],[wage 1]]/AE152-1</f>
        <v>0</v>
      </c>
      <c r="AE152">
        <f>AVERAGE(Y152:Y161)</f>
        <v>497</v>
      </c>
      <c r="AF152" s="6">
        <f>Modell_vol30_d_Aspermont_table[[#This Row],[wage 2]]/AG152-1</f>
        <v>0</v>
      </c>
      <c r="AG152">
        <f>AVERAGE(Z152:Z161)</f>
        <v>497</v>
      </c>
      <c r="AI15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503.57</v>
      </c>
      <c r="AJ152" s="6">
        <f t="array" ref="AJ152:AJ161">AI152:AI161/AE152-1</f>
        <v>1.3219315895372175E-2</v>
      </c>
      <c r="AK15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503.63</v>
      </c>
      <c r="AL152" s="6">
        <f t="array" ref="AL152:AL161">AK152:AK161/AG152-1</f>
        <v>1.3340040241448747E-2</v>
      </c>
    </row>
    <row r="153" spans="1:38" x14ac:dyDescent="0.25">
      <c r="A153" s="3">
        <v>152</v>
      </c>
      <c r="B153" s="4" t="s">
        <v>21</v>
      </c>
      <c r="C153" s="4" t="s">
        <v>91</v>
      </c>
      <c r="D153" s="4" t="s">
        <v>23</v>
      </c>
      <c r="E153" s="4" t="s">
        <v>26</v>
      </c>
      <c r="F153" s="4" t="s">
        <v>25</v>
      </c>
      <c r="G153" s="3" t="b">
        <v>0</v>
      </c>
      <c r="H153" s="3" t="b">
        <v>0</v>
      </c>
      <c r="I153" s="3" t="b">
        <v>0</v>
      </c>
      <c r="J153" s="3" t="b">
        <v>0</v>
      </c>
      <c r="K153" s="3" t="b">
        <v>0</v>
      </c>
      <c r="L153" s="3">
        <v>500</v>
      </c>
      <c r="M153" s="3">
        <v>2</v>
      </c>
      <c r="N153" s="3">
        <v>0</v>
      </c>
      <c r="O153" s="3">
        <v>0.3</v>
      </c>
      <c r="P153" s="3">
        <v>0</v>
      </c>
      <c r="Q153" s="4">
        <v>500</v>
      </c>
      <c r="R153" s="4">
        <v>0</v>
      </c>
      <c r="S153" s="4">
        <v>1</v>
      </c>
      <c r="T153" s="4">
        <v>0</v>
      </c>
      <c r="U153" s="3" t="b">
        <v>0</v>
      </c>
      <c r="V153" s="3">
        <v>701</v>
      </c>
      <c r="W153" s="3">
        <v>63</v>
      </c>
      <c r="X153" s="3">
        <v>60</v>
      </c>
      <c r="Y153" s="3">
        <v>497</v>
      </c>
      <c r="Z153" s="3">
        <v>497</v>
      </c>
      <c r="AA153" s="3">
        <v>0</v>
      </c>
      <c r="AB153" s="3">
        <v>1</v>
      </c>
      <c r="AD153" s="6">
        <f>Modell_vol30_d_Aspermont_table[[#This Row],[wage 1]]/AE152-1</f>
        <v>0</v>
      </c>
      <c r="AF153" s="6">
        <f>Modell_vol30_d_Aspermont_table[[#This Row],[wage 2]]/AG152-1</f>
        <v>0</v>
      </c>
      <c r="AI15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503.57</v>
      </c>
      <c r="AJ153" s="6">
        <v>1.3219315895372175E-2</v>
      </c>
      <c r="AK15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503.63</v>
      </c>
      <c r="AL153" s="6">
        <v>1.3340040241448747E-2</v>
      </c>
    </row>
    <row r="154" spans="1:38" x14ac:dyDescent="0.25">
      <c r="A154" s="3">
        <v>153</v>
      </c>
      <c r="B154" s="4" t="s">
        <v>21</v>
      </c>
      <c r="C154" s="4" t="s">
        <v>91</v>
      </c>
      <c r="D154" s="4" t="s">
        <v>23</v>
      </c>
      <c r="E154" s="4" t="s">
        <v>26</v>
      </c>
      <c r="F154" s="4" t="s">
        <v>25</v>
      </c>
      <c r="G154" s="3" t="b">
        <v>0</v>
      </c>
      <c r="H154" s="3" t="b">
        <v>0</v>
      </c>
      <c r="I154" s="3" t="b">
        <v>0</v>
      </c>
      <c r="J154" s="3" t="b">
        <v>0</v>
      </c>
      <c r="K154" s="3" t="b">
        <v>0</v>
      </c>
      <c r="L154" s="3">
        <v>500</v>
      </c>
      <c r="M154" s="3">
        <v>2</v>
      </c>
      <c r="N154" s="3">
        <v>0</v>
      </c>
      <c r="O154" s="3">
        <v>0.3</v>
      </c>
      <c r="P154" s="3">
        <v>0</v>
      </c>
      <c r="Q154" s="4">
        <v>500</v>
      </c>
      <c r="R154" s="4">
        <v>0</v>
      </c>
      <c r="S154" s="4">
        <v>1</v>
      </c>
      <c r="T154" s="4">
        <v>0</v>
      </c>
      <c r="U154" s="3" t="b">
        <v>0</v>
      </c>
      <c r="V154" s="3">
        <v>701</v>
      </c>
      <c r="W154" s="3">
        <v>63</v>
      </c>
      <c r="X154" s="3">
        <v>60</v>
      </c>
      <c r="Y154" s="3">
        <v>497</v>
      </c>
      <c r="Z154" s="3">
        <v>497</v>
      </c>
      <c r="AA154" s="3">
        <v>0</v>
      </c>
      <c r="AB154" s="3">
        <v>1</v>
      </c>
      <c r="AD154" s="6">
        <f>Modell_vol30_d_Aspermont_table[[#This Row],[wage 1]]/AE152-1</f>
        <v>0</v>
      </c>
      <c r="AF154" s="6">
        <f>Modell_vol30_d_Aspermont_table[[#This Row],[wage 2]]/AG152-1</f>
        <v>0</v>
      </c>
      <c r="AI15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503.57</v>
      </c>
      <c r="AJ154" s="6">
        <v>1.3219315895372175E-2</v>
      </c>
      <c r="AK15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503.63</v>
      </c>
      <c r="AL154" s="6">
        <v>1.3340040241448747E-2</v>
      </c>
    </row>
    <row r="155" spans="1:38" x14ac:dyDescent="0.25">
      <c r="A155" s="3">
        <v>154</v>
      </c>
      <c r="B155" s="4" t="s">
        <v>21</v>
      </c>
      <c r="C155" s="4" t="s">
        <v>91</v>
      </c>
      <c r="D155" s="4" t="s">
        <v>23</v>
      </c>
      <c r="E155" s="4" t="s">
        <v>26</v>
      </c>
      <c r="F155" s="4" t="s">
        <v>25</v>
      </c>
      <c r="G155" s="3" t="b">
        <v>0</v>
      </c>
      <c r="H155" s="3" t="b">
        <v>0</v>
      </c>
      <c r="I155" s="3" t="b">
        <v>0</v>
      </c>
      <c r="J155" s="3" t="b">
        <v>0</v>
      </c>
      <c r="K155" s="3" t="b">
        <v>0</v>
      </c>
      <c r="L155" s="3">
        <v>500</v>
      </c>
      <c r="M155" s="3">
        <v>2</v>
      </c>
      <c r="N155" s="3">
        <v>0</v>
      </c>
      <c r="O155" s="3">
        <v>0.3</v>
      </c>
      <c r="P155" s="3">
        <v>0</v>
      </c>
      <c r="Q155" s="4">
        <v>500</v>
      </c>
      <c r="R155" s="4">
        <v>0</v>
      </c>
      <c r="S155" s="4">
        <v>1</v>
      </c>
      <c r="T155" s="4">
        <v>0</v>
      </c>
      <c r="U155" s="3" t="b">
        <v>0</v>
      </c>
      <c r="V155" s="3">
        <v>701</v>
      </c>
      <c r="W155" s="3">
        <v>63</v>
      </c>
      <c r="X155" s="3">
        <v>60</v>
      </c>
      <c r="Y155" s="3">
        <v>497</v>
      </c>
      <c r="Z155" s="3">
        <v>497</v>
      </c>
      <c r="AA155" s="3">
        <v>0</v>
      </c>
      <c r="AB155" s="3">
        <v>1</v>
      </c>
      <c r="AD155" s="6">
        <f>Modell_vol30_d_Aspermont_table[[#This Row],[wage 1]]/AE152-1</f>
        <v>0</v>
      </c>
      <c r="AF155" s="6">
        <f>Modell_vol30_d_Aspermont_table[[#This Row],[wage 2]]/AG152-1</f>
        <v>0</v>
      </c>
      <c r="AI15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503.57</v>
      </c>
      <c r="AJ155" s="6">
        <v>1.3219315895372175E-2</v>
      </c>
      <c r="AK15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503.63</v>
      </c>
      <c r="AL155" s="6">
        <v>1.3340040241448747E-2</v>
      </c>
    </row>
    <row r="156" spans="1:38" x14ac:dyDescent="0.25">
      <c r="A156" s="3">
        <v>155</v>
      </c>
      <c r="B156" s="4" t="s">
        <v>21</v>
      </c>
      <c r="C156" s="4" t="s">
        <v>91</v>
      </c>
      <c r="D156" s="4" t="s">
        <v>23</v>
      </c>
      <c r="E156" s="4" t="s">
        <v>26</v>
      </c>
      <c r="F156" s="4" t="s">
        <v>25</v>
      </c>
      <c r="G156" s="3" t="b">
        <v>0</v>
      </c>
      <c r="H156" s="3" t="b">
        <v>0</v>
      </c>
      <c r="I156" s="3" t="b">
        <v>0</v>
      </c>
      <c r="J156" s="3" t="b">
        <v>0</v>
      </c>
      <c r="K156" s="3" t="b">
        <v>0</v>
      </c>
      <c r="L156" s="3">
        <v>500</v>
      </c>
      <c r="M156" s="3">
        <v>2</v>
      </c>
      <c r="N156" s="3">
        <v>0</v>
      </c>
      <c r="O156" s="3">
        <v>0.3</v>
      </c>
      <c r="P156" s="3">
        <v>0</v>
      </c>
      <c r="Q156" s="4">
        <v>500</v>
      </c>
      <c r="R156" s="4">
        <v>0</v>
      </c>
      <c r="S156" s="4">
        <v>1</v>
      </c>
      <c r="T156" s="4">
        <v>0</v>
      </c>
      <c r="U156" s="3" t="b">
        <v>0</v>
      </c>
      <c r="V156" s="3">
        <v>701</v>
      </c>
      <c r="W156" s="3">
        <v>63</v>
      </c>
      <c r="X156" s="3">
        <v>60</v>
      </c>
      <c r="Y156" s="3">
        <v>497</v>
      </c>
      <c r="Z156" s="3">
        <v>497</v>
      </c>
      <c r="AA156" s="3">
        <v>0</v>
      </c>
      <c r="AB156" s="3">
        <v>1</v>
      </c>
      <c r="AD156" s="6">
        <f>Modell_vol30_d_Aspermont_table[[#This Row],[wage 1]]/AE152-1</f>
        <v>0</v>
      </c>
      <c r="AF156" s="6">
        <f>Modell_vol30_d_Aspermont_table[[#This Row],[wage 2]]/AG152-1</f>
        <v>0</v>
      </c>
      <c r="AI15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503.57</v>
      </c>
      <c r="AJ156" s="6">
        <v>1.3219315895372175E-2</v>
      </c>
      <c r="AK15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503.63</v>
      </c>
      <c r="AL156" s="6">
        <v>1.3340040241448747E-2</v>
      </c>
    </row>
    <row r="157" spans="1:38" x14ac:dyDescent="0.25">
      <c r="A157" s="3">
        <v>156</v>
      </c>
      <c r="B157" s="4" t="s">
        <v>21</v>
      </c>
      <c r="C157" s="4" t="s">
        <v>91</v>
      </c>
      <c r="D157" s="4" t="s">
        <v>23</v>
      </c>
      <c r="E157" s="4" t="s">
        <v>26</v>
      </c>
      <c r="F157" s="4" t="s">
        <v>25</v>
      </c>
      <c r="G157" s="3" t="b">
        <v>0</v>
      </c>
      <c r="H157" s="3" t="b">
        <v>0</v>
      </c>
      <c r="I157" s="3" t="b">
        <v>0</v>
      </c>
      <c r="J157" s="3" t="b">
        <v>0</v>
      </c>
      <c r="K157" s="3" t="b">
        <v>0</v>
      </c>
      <c r="L157" s="3">
        <v>500</v>
      </c>
      <c r="M157" s="3">
        <v>2</v>
      </c>
      <c r="N157" s="3">
        <v>0</v>
      </c>
      <c r="O157" s="3">
        <v>0.3</v>
      </c>
      <c r="P157" s="3">
        <v>0</v>
      </c>
      <c r="Q157" s="4">
        <v>500</v>
      </c>
      <c r="R157" s="4">
        <v>0</v>
      </c>
      <c r="S157" s="4">
        <v>1</v>
      </c>
      <c r="T157" s="4">
        <v>0</v>
      </c>
      <c r="U157" s="3" t="b">
        <v>0</v>
      </c>
      <c r="V157" s="3">
        <v>701</v>
      </c>
      <c r="W157" s="3">
        <v>63</v>
      </c>
      <c r="X157" s="3">
        <v>60</v>
      </c>
      <c r="Y157" s="3">
        <v>497</v>
      </c>
      <c r="Z157" s="3">
        <v>497</v>
      </c>
      <c r="AA157" s="3">
        <v>0</v>
      </c>
      <c r="AB157" s="3">
        <v>1</v>
      </c>
      <c r="AD157" s="6">
        <f>Modell_vol30_d_Aspermont_table[[#This Row],[wage 1]]/AE152-1</f>
        <v>0</v>
      </c>
      <c r="AF157" s="6">
        <f>Modell_vol30_d_Aspermont_table[[#This Row],[wage 2]]/AG152-1</f>
        <v>0</v>
      </c>
      <c r="AI15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503.57</v>
      </c>
      <c r="AJ157" s="6">
        <v>1.3219315895372175E-2</v>
      </c>
      <c r="AK15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503.63</v>
      </c>
      <c r="AL157" s="6">
        <v>1.3340040241448747E-2</v>
      </c>
    </row>
    <row r="158" spans="1:38" x14ac:dyDescent="0.25">
      <c r="A158" s="3">
        <v>157</v>
      </c>
      <c r="B158" s="4" t="s">
        <v>21</v>
      </c>
      <c r="C158" s="4" t="s">
        <v>91</v>
      </c>
      <c r="D158" s="4" t="s">
        <v>23</v>
      </c>
      <c r="E158" s="4" t="s">
        <v>26</v>
      </c>
      <c r="F158" s="4" t="s">
        <v>25</v>
      </c>
      <c r="G158" s="3" t="b">
        <v>0</v>
      </c>
      <c r="H158" s="3" t="b">
        <v>0</v>
      </c>
      <c r="I158" s="3" t="b">
        <v>0</v>
      </c>
      <c r="J158" s="3" t="b">
        <v>0</v>
      </c>
      <c r="K158" s="3" t="b">
        <v>0</v>
      </c>
      <c r="L158" s="3">
        <v>500</v>
      </c>
      <c r="M158" s="3">
        <v>2</v>
      </c>
      <c r="N158" s="3">
        <v>0</v>
      </c>
      <c r="O158" s="3">
        <v>0.3</v>
      </c>
      <c r="P158" s="3">
        <v>0</v>
      </c>
      <c r="Q158" s="4">
        <v>500</v>
      </c>
      <c r="R158" s="4">
        <v>0</v>
      </c>
      <c r="S158" s="4">
        <v>1</v>
      </c>
      <c r="T158" s="4">
        <v>0</v>
      </c>
      <c r="U158" s="3" t="b">
        <v>0</v>
      </c>
      <c r="V158" s="3">
        <v>701</v>
      </c>
      <c r="W158" s="3">
        <v>63</v>
      </c>
      <c r="X158" s="3">
        <v>60</v>
      </c>
      <c r="Y158" s="3">
        <v>497</v>
      </c>
      <c r="Z158" s="3">
        <v>497</v>
      </c>
      <c r="AA158" s="3">
        <v>0</v>
      </c>
      <c r="AB158" s="3">
        <v>1</v>
      </c>
      <c r="AD158" s="6">
        <f>Modell_vol30_d_Aspermont_table[[#This Row],[wage 1]]/AE152-1</f>
        <v>0</v>
      </c>
      <c r="AF158" s="6">
        <f>Modell_vol30_d_Aspermont_table[[#This Row],[wage 2]]/AG152-1</f>
        <v>0</v>
      </c>
      <c r="AI15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503.57</v>
      </c>
      <c r="AJ158" s="6">
        <v>1.3219315895372175E-2</v>
      </c>
      <c r="AK15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503.63</v>
      </c>
      <c r="AL158" s="6">
        <v>1.3340040241448747E-2</v>
      </c>
    </row>
    <row r="159" spans="1:38" x14ac:dyDescent="0.25">
      <c r="A159" s="3">
        <v>158</v>
      </c>
      <c r="B159" s="4" t="s">
        <v>21</v>
      </c>
      <c r="C159" s="4" t="s">
        <v>91</v>
      </c>
      <c r="D159" s="4" t="s">
        <v>23</v>
      </c>
      <c r="E159" s="4" t="s">
        <v>26</v>
      </c>
      <c r="F159" s="4" t="s">
        <v>25</v>
      </c>
      <c r="G159" s="3" t="b">
        <v>0</v>
      </c>
      <c r="H159" s="3" t="b">
        <v>0</v>
      </c>
      <c r="I159" s="3" t="b">
        <v>0</v>
      </c>
      <c r="J159" s="3" t="b">
        <v>0</v>
      </c>
      <c r="K159" s="3" t="b">
        <v>0</v>
      </c>
      <c r="L159" s="3">
        <v>500</v>
      </c>
      <c r="M159" s="3">
        <v>2</v>
      </c>
      <c r="N159" s="3">
        <v>0</v>
      </c>
      <c r="O159" s="3">
        <v>0.3</v>
      </c>
      <c r="P159" s="3">
        <v>0</v>
      </c>
      <c r="Q159" s="4">
        <v>500</v>
      </c>
      <c r="R159" s="4">
        <v>0</v>
      </c>
      <c r="S159" s="4">
        <v>1</v>
      </c>
      <c r="T159" s="4">
        <v>0</v>
      </c>
      <c r="U159" s="3" t="b">
        <v>0</v>
      </c>
      <c r="V159" s="3">
        <v>701</v>
      </c>
      <c r="W159" s="3">
        <v>63</v>
      </c>
      <c r="X159" s="3">
        <v>60</v>
      </c>
      <c r="Y159" s="3">
        <v>497</v>
      </c>
      <c r="Z159" s="3">
        <v>497</v>
      </c>
      <c r="AA159" s="3">
        <v>0</v>
      </c>
      <c r="AB159" s="3">
        <v>1</v>
      </c>
      <c r="AD159" s="6">
        <f>Modell_vol30_d_Aspermont_table[[#This Row],[wage 1]]/AE152-1</f>
        <v>0</v>
      </c>
      <c r="AF159" s="6">
        <f>Modell_vol30_d_Aspermont_table[[#This Row],[wage 2]]/AG152-1</f>
        <v>0</v>
      </c>
      <c r="AI15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503.57</v>
      </c>
      <c r="AJ159" s="6">
        <v>1.3219315895372175E-2</v>
      </c>
      <c r="AK15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503.63</v>
      </c>
      <c r="AL159" s="6">
        <v>1.3340040241448747E-2</v>
      </c>
    </row>
    <row r="160" spans="1:38" x14ac:dyDescent="0.25">
      <c r="A160" s="3">
        <v>159</v>
      </c>
      <c r="B160" s="4" t="s">
        <v>21</v>
      </c>
      <c r="C160" s="4" t="s">
        <v>91</v>
      </c>
      <c r="D160" s="4" t="s">
        <v>23</v>
      </c>
      <c r="E160" s="4" t="s">
        <v>26</v>
      </c>
      <c r="F160" s="4" t="s">
        <v>25</v>
      </c>
      <c r="G160" s="3" t="b">
        <v>0</v>
      </c>
      <c r="H160" s="3" t="b">
        <v>0</v>
      </c>
      <c r="I160" s="3" t="b">
        <v>0</v>
      </c>
      <c r="J160" s="3" t="b">
        <v>0</v>
      </c>
      <c r="K160" s="3" t="b">
        <v>0</v>
      </c>
      <c r="L160" s="3">
        <v>500</v>
      </c>
      <c r="M160" s="3">
        <v>2</v>
      </c>
      <c r="N160" s="3">
        <v>0</v>
      </c>
      <c r="O160" s="3">
        <v>0.3</v>
      </c>
      <c r="P160" s="3">
        <v>0</v>
      </c>
      <c r="Q160" s="4">
        <v>500</v>
      </c>
      <c r="R160" s="4">
        <v>0</v>
      </c>
      <c r="S160" s="4">
        <v>1</v>
      </c>
      <c r="T160" s="4">
        <v>0</v>
      </c>
      <c r="U160" s="3" t="b">
        <v>0</v>
      </c>
      <c r="V160" s="3">
        <v>701</v>
      </c>
      <c r="W160" s="3">
        <v>63</v>
      </c>
      <c r="X160" s="3">
        <v>60</v>
      </c>
      <c r="Y160" s="3">
        <v>497</v>
      </c>
      <c r="Z160" s="3">
        <v>497</v>
      </c>
      <c r="AA160" s="3">
        <v>0</v>
      </c>
      <c r="AB160" s="3">
        <v>1</v>
      </c>
      <c r="AD160" s="6">
        <f>Modell_vol30_d_Aspermont_table[[#This Row],[wage 1]]/AE152-1</f>
        <v>0</v>
      </c>
      <c r="AF160" s="6">
        <f>Modell_vol30_d_Aspermont_table[[#This Row],[wage 2]]/AG152-1</f>
        <v>0</v>
      </c>
      <c r="AI16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503.57</v>
      </c>
      <c r="AJ160" s="6">
        <v>1.3219315895372175E-2</v>
      </c>
      <c r="AK16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503.63</v>
      </c>
      <c r="AL160" s="6">
        <v>1.3340040241448747E-2</v>
      </c>
    </row>
    <row r="161" spans="1:38" x14ac:dyDescent="0.25">
      <c r="A161" s="3">
        <v>160</v>
      </c>
      <c r="B161" s="4" t="s">
        <v>21</v>
      </c>
      <c r="C161" s="4" t="s">
        <v>91</v>
      </c>
      <c r="D161" s="4" t="s">
        <v>23</v>
      </c>
      <c r="E161" s="4" t="s">
        <v>26</v>
      </c>
      <c r="F161" s="4" t="s">
        <v>25</v>
      </c>
      <c r="G161" s="3" t="b">
        <v>0</v>
      </c>
      <c r="H161" s="3" t="b">
        <v>0</v>
      </c>
      <c r="I161" s="3" t="b">
        <v>0</v>
      </c>
      <c r="J161" s="3" t="b">
        <v>0</v>
      </c>
      <c r="K161" s="3" t="b">
        <v>0</v>
      </c>
      <c r="L161" s="3">
        <v>500</v>
      </c>
      <c r="M161" s="3">
        <v>2</v>
      </c>
      <c r="N161" s="3">
        <v>0</v>
      </c>
      <c r="O161" s="3">
        <v>0.3</v>
      </c>
      <c r="P161" s="3">
        <v>0</v>
      </c>
      <c r="Q161" s="4">
        <v>500</v>
      </c>
      <c r="R161" s="4">
        <v>0</v>
      </c>
      <c r="S161" s="4">
        <v>1</v>
      </c>
      <c r="T161" s="4">
        <v>0</v>
      </c>
      <c r="U161" s="3" t="b">
        <v>0</v>
      </c>
      <c r="V161" s="3">
        <v>701</v>
      </c>
      <c r="W161" s="3">
        <v>63</v>
      </c>
      <c r="X161" s="3">
        <v>60</v>
      </c>
      <c r="Y161" s="3">
        <v>497</v>
      </c>
      <c r="Z161" s="3">
        <v>497</v>
      </c>
      <c r="AA161" s="3">
        <v>0</v>
      </c>
      <c r="AB161" s="3">
        <v>1</v>
      </c>
      <c r="AD161" s="6">
        <f>Modell_vol30_d_Aspermont_table[[#This Row],[wage 1]]/AE152-1</f>
        <v>0</v>
      </c>
      <c r="AF161" s="6">
        <f>Modell_vol30_d_Aspermont_table[[#This Row],[wage 2]]/AG152-1</f>
        <v>0</v>
      </c>
      <c r="AI16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503.57</v>
      </c>
      <c r="AJ161" s="6">
        <v>1.3219315895372175E-2</v>
      </c>
      <c r="AK16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503.63</v>
      </c>
      <c r="AL161" s="6">
        <v>1.3340040241448747E-2</v>
      </c>
    </row>
    <row r="162" spans="1:38" x14ac:dyDescent="0.25">
      <c r="A162" s="1">
        <v>161</v>
      </c>
      <c r="B162" s="2" t="s">
        <v>21</v>
      </c>
      <c r="C162" s="2" t="s">
        <v>91</v>
      </c>
      <c r="D162" s="2" t="s">
        <v>23</v>
      </c>
      <c r="E162" s="2" t="s">
        <v>26</v>
      </c>
      <c r="F162" s="2" t="s">
        <v>25</v>
      </c>
      <c r="G162" s="1" t="b">
        <v>0</v>
      </c>
      <c r="H162" s="1" t="b">
        <v>0</v>
      </c>
      <c r="I162" s="1" t="b">
        <v>0</v>
      </c>
      <c r="J162" s="1" t="b">
        <v>0</v>
      </c>
      <c r="K162" s="1" t="b">
        <v>0</v>
      </c>
      <c r="L162" s="1">
        <v>500</v>
      </c>
      <c r="M162" s="1">
        <v>2</v>
      </c>
      <c r="N162" s="1">
        <v>0</v>
      </c>
      <c r="O162" s="1">
        <v>0.4</v>
      </c>
      <c r="P162" s="1">
        <v>0</v>
      </c>
      <c r="Q162" s="2">
        <v>150</v>
      </c>
      <c r="R162" s="2">
        <v>0</v>
      </c>
      <c r="S162" s="2">
        <v>1</v>
      </c>
      <c r="T162" s="2">
        <v>0</v>
      </c>
      <c r="U162" s="1" t="b">
        <v>0</v>
      </c>
      <c r="V162" s="1">
        <v>701</v>
      </c>
      <c r="W162" s="1">
        <v>147</v>
      </c>
      <c r="X162" s="1">
        <v>140</v>
      </c>
      <c r="Y162" s="1">
        <v>493</v>
      </c>
      <c r="Z162" s="1">
        <v>493</v>
      </c>
      <c r="AA162" s="1">
        <v>0</v>
      </c>
      <c r="AB162" s="1">
        <v>1</v>
      </c>
      <c r="AD162" s="6">
        <f>Modell_vol30_d_Aspermont_table[[#This Row],[wage 1]]/AE162-1</f>
        <v>0</v>
      </c>
      <c r="AE162">
        <f>AVERAGE(Y162:Y171)</f>
        <v>493</v>
      </c>
      <c r="AF162" s="6">
        <f>Modell_vol30_d_Aspermont_table[[#This Row],[wage 2]]/AG162-1</f>
        <v>0</v>
      </c>
      <c r="AG162">
        <f>AVERAGE(Z162:Z171)</f>
        <v>493</v>
      </c>
      <c r="AI16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506.34666666666669</v>
      </c>
      <c r="AJ162" s="6">
        <f t="array" ref="AJ162:AJ171">AI162:AI171/AE162-1</f>
        <v>2.7072346179851214E-2</v>
      </c>
      <c r="AK16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506.45333333333332</v>
      </c>
      <c r="AL162" s="6">
        <f t="array" ref="AL162:AL171">AK162:AK171/AG162-1</f>
        <v>2.7288708586882926E-2</v>
      </c>
    </row>
    <row r="163" spans="1:38" x14ac:dyDescent="0.25">
      <c r="A163" s="1">
        <v>162</v>
      </c>
      <c r="B163" s="2" t="s">
        <v>21</v>
      </c>
      <c r="C163" s="2" t="s">
        <v>91</v>
      </c>
      <c r="D163" s="2" t="s">
        <v>23</v>
      </c>
      <c r="E163" s="2" t="s">
        <v>26</v>
      </c>
      <c r="F163" s="2" t="s">
        <v>25</v>
      </c>
      <c r="G163" s="1" t="b">
        <v>0</v>
      </c>
      <c r="H163" s="1" t="b">
        <v>0</v>
      </c>
      <c r="I163" s="1" t="b">
        <v>0</v>
      </c>
      <c r="J163" s="1" t="b">
        <v>0</v>
      </c>
      <c r="K163" s="1" t="b">
        <v>0</v>
      </c>
      <c r="L163" s="1">
        <v>500</v>
      </c>
      <c r="M163" s="1">
        <v>2</v>
      </c>
      <c r="N163" s="1">
        <v>0</v>
      </c>
      <c r="O163" s="1">
        <v>0.4</v>
      </c>
      <c r="P163" s="1">
        <v>0</v>
      </c>
      <c r="Q163" s="2">
        <v>150</v>
      </c>
      <c r="R163" s="2">
        <v>0</v>
      </c>
      <c r="S163" s="2">
        <v>1</v>
      </c>
      <c r="T163" s="2">
        <v>0</v>
      </c>
      <c r="U163" s="1" t="b">
        <v>0</v>
      </c>
      <c r="V163" s="1">
        <v>701</v>
      </c>
      <c r="W163" s="1">
        <v>147</v>
      </c>
      <c r="X163" s="1">
        <v>140</v>
      </c>
      <c r="Y163" s="1">
        <v>493</v>
      </c>
      <c r="Z163" s="1">
        <v>493</v>
      </c>
      <c r="AA163" s="1">
        <v>0</v>
      </c>
      <c r="AB163" s="1">
        <v>1</v>
      </c>
      <c r="AD163" s="6">
        <f>Modell_vol30_d_Aspermont_table[[#This Row],[wage 1]]/AE162-1</f>
        <v>0</v>
      </c>
      <c r="AF163" s="6">
        <f>Modell_vol30_d_Aspermont_table[[#This Row],[wage 2]]/AG162-1</f>
        <v>0</v>
      </c>
      <c r="AI16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506.34666666666669</v>
      </c>
      <c r="AJ163" s="6">
        <v>2.7072346179851214E-2</v>
      </c>
      <c r="AK16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506.45333333333332</v>
      </c>
      <c r="AL163" s="6">
        <v>2.7288708586882926E-2</v>
      </c>
    </row>
    <row r="164" spans="1:38" x14ac:dyDescent="0.25">
      <c r="A164" s="1">
        <v>163</v>
      </c>
      <c r="B164" s="2" t="s">
        <v>21</v>
      </c>
      <c r="C164" s="2" t="s">
        <v>91</v>
      </c>
      <c r="D164" s="2" t="s">
        <v>23</v>
      </c>
      <c r="E164" s="2" t="s">
        <v>26</v>
      </c>
      <c r="F164" s="2" t="s">
        <v>25</v>
      </c>
      <c r="G164" s="1" t="b">
        <v>0</v>
      </c>
      <c r="H164" s="1" t="b">
        <v>0</v>
      </c>
      <c r="I164" s="1" t="b">
        <v>0</v>
      </c>
      <c r="J164" s="1" t="b">
        <v>0</v>
      </c>
      <c r="K164" s="1" t="b">
        <v>0</v>
      </c>
      <c r="L164" s="1">
        <v>500</v>
      </c>
      <c r="M164" s="1">
        <v>2</v>
      </c>
      <c r="N164" s="1">
        <v>0</v>
      </c>
      <c r="O164" s="1">
        <v>0.4</v>
      </c>
      <c r="P164" s="1">
        <v>0</v>
      </c>
      <c r="Q164" s="2">
        <v>150</v>
      </c>
      <c r="R164" s="2">
        <v>0</v>
      </c>
      <c r="S164" s="2">
        <v>1</v>
      </c>
      <c r="T164" s="2">
        <v>0</v>
      </c>
      <c r="U164" s="1" t="b">
        <v>0</v>
      </c>
      <c r="V164" s="1">
        <v>701</v>
      </c>
      <c r="W164" s="1">
        <v>147</v>
      </c>
      <c r="X164" s="1">
        <v>140</v>
      </c>
      <c r="Y164" s="1">
        <v>493</v>
      </c>
      <c r="Z164" s="1">
        <v>493</v>
      </c>
      <c r="AA164" s="1">
        <v>0</v>
      </c>
      <c r="AB164" s="1">
        <v>1</v>
      </c>
      <c r="AD164" s="6">
        <f>Modell_vol30_d_Aspermont_table[[#This Row],[wage 1]]/AE162-1</f>
        <v>0</v>
      </c>
      <c r="AF164" s="6">
        <f>Modell_vol30_d_Aspermont_table[[#This Row],[wage 2]]/AG162-1</f>
        <v>0</v>
      </c>
      <c r="AI16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506.34666666666669</v>
      </c>
      <c r="AJ164" s="6">
        <v>2.7072346179851214E-2</v>
      </c>
      <c r="AK16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506.45333333333332</v>
      </c>
      <c r="AL164" s="6">
        <v>2.7288708586882926E-2</v>
      </c>
    </row>
    <row r="165" spans="1:38" x14ac:dyDescent="0.25">
      <c r="A165" s="1">
        <v>164</v>
      </c>
      <c r="B165" s="2" t="s">
        <v>21</v>
      </c>
      <c r="C165" s="2" t="s">
        <v>91</v>
      </c>
      <c r="D165" s="2" t="s">
        <v>23</v>
      </c>
      <c r="E165" s="2" t="s">
        <v>26</v>
      </c>
      <c r="F165" s="2" t="s">
        <v>25</v>
      </c>
      <c r="G165" s="1" t="b">
        <v>0</v>
      </c>
      <c r="H165" s="1" t="b">
        <v>0</v>
      </c>
      <c r="I165" s="1" t="b">
        <v>0</v>
      </c>
      <c r="J165" s="1" t="b">
        <v>0</v>
      </c>
      <c r="K165" s="1" t="b">
        <v>0</v>
      </c>
      <c r="L165" s="1">
        <v>500</v>
      </c>
      <c r="M165" s="1">
        <v>2</v>
      </c>
      <c r="N165" s="1">
        <v>0</v>
      </c>
      <c r="O165" s="1">
        <v>0.4</v>
      </c>
      <c r="P165" s="1">
        <v>0</v>
      </c>
      <c r="Q165" s="2">
        <v>150</v>
      </c>
      <c r="R165" s="2">
        <v>0</v>
      </c>
      <c r="S165" s="2">
        <v>1</v>
      </c>
      <c r="T165" s="2">
        <v>0</v>
      </c>
      <c r="U165" s="1" t="b">
        <v>0</v>
      </c>
      <c r="V165" s="1">
        <v>701</v>
      </c>
      <c r="W165" s="1">
        <v>147</v>
      </c>
      <c r="X165" s="1">
        <v>140</v>
      </c>
      <c r="Y165" s="1">
        <v>493</v>
      </c>
      <c r="Z165" s="1">
        <v>493</v>
      </c>
      <c r="AA165" s="1">
        <v>0</v>
      </c>
      <c r="AB165" s="1">
        <v>1</v>
      </c>
      <c r="AD165" s="6">
        <f>Modell_vol30_d_Aspermont_table[[#This Row],[wage 1]]/AE162-1</f>
        <v>0</v>
      </c>
      <c r="AF165" s="6">
        <f>Modell_vol30_d_Aspermont_table[[#This Row],[wage 2]]/AG162-1</f>
        <v>0</v>
      </c>
      <c r="AI16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506.34666666666669</v>
      </c>
      <c r="AJ165" s="6">
        <v>2.7072346179851214E-2</v>
      </c>
      <c r="AK16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506.45333333333332</v>
      </c>
      <c r="AL165" s="6">
        <v>2.7288708586882926E-2</v>
      </c>
    </row>
    <row r="166" spans="1:38" x14ac:dyDescent="0.25">
      <c r="A166" s="1">
        <v>165</v>
      </c>
      <c r="B166" s="2" t="s">
        <v>21</v>
      </c>
      <c r="C166" s="2" t="s">
        <v>91</v>
      </c>
      <c r="D166" s="2" t="s">
        <v>23</v>
      </c>
      <c r="E166" s="2" t="s">
        <v>26</v>
      </c>
      <c r="F166" s="2" t="s">
        <v>25</v>
      </c>
      <c r="G166" s="1" t="b">
        <v>0</v>
      </c>
      <c r="H166" s="1" t="b">
        <v>0</v>
      </c>
      <c r="I166" s="1" t="b">
        <v>0</v>
      </c>
      <c r="J166" s="1" t="b">
        <v>0</v>
      </c>
      <c r="K166" s="1" t="b">
        <v>0</v>
      </c>
      <c r="L166" s="1">
        <v>500</v>
      </c>
      <c r="M166" s="1">
        <v>2</v>
      </c>
      <c r="N166" s="1">
        <v>0</v>
      </c>
      <c r="O166" s="1">
        <v>0.4</v>
      </c>
      <c r="P166" s="1">
        <v>0</v>
      </c>
      <c r="Q166" s="2">
        <v>150</v>
      </c>
      <c r="R166" s="2">
        <v>0</v>
      </c>
      <c r="S166" s="2">
        <v>1</v>
      </c>
      <c r="T166" s="2">
        <v>0</v>
      </c>
      <c r="U166" s="1" t="b">
        <v>0</v>
      </c>
      <c r="V166" s="1">
        <v>701</v>
      </c>
      <c r="W166" s="1">
        <v>147</v>
      </c>
      <c r="X166" s="1">
        <v>140</v>
      </c>
      <c r="Y166" s="1">
        <v>493</v>
      </c>
      <c r="Z166" s="1">
        <v>493</v>
      </c>
      <c r="AA166" s="1">
        <v>0</v>
      </c>
      <c r="AB166" s="1">
        <v>1</v>
      </c>
      <c r="AD166" s="6">
        <f>Modell_vol30_d_Aspermont_table[[#This Row],[wage 1]]/AE162-1</f>
        <v>0</v>
      </c>
      <c r="AF166" s="6">
        <f>Modell_vol30_d_Aspermont_table[[#This Row],[wage 2]]/AG162-1</f>
        <v>0</v>
      </c>
      <c r="AI16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506.34666666666669</v>
      </c>
      <c r="AJ166" s="6">
        <v>2.7072346179851214E-2</v>
      </c>
      <c r="AK16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506.45333333333332</v>
      </c>
      <c r="AL166" s="6">
        <v>2.7288708586882926E-2</v>
      </c>
    </row>
    <row r="167" spans="1:38" x14ac:dyDescent="0.25">
      <c r="A167" s="1">
        <v>166</v>
      </c>
      <c r="B167" s="2" t="s">
        <v>21</v>
      </c>
      <c r="C167" s="2" t="s">
        <v>91</v>
      </c>
      <c r="D167" s="2" t="s">
        <v>23</v>
      </c>
      <c r="E167" s="2" t="s">
        <v>26</v>
      </c>
      <c r="F167" s="2" t="s">
        <v>25</v>
      </c>
      <c r="G167" s="1" t="b">
        <v>0</v>
      </c>
      <c r="H167" s="1" t="b">
        <v>0</v>
      </c>
      <c r="I167" s="1" t="b">
        <v>0</v>
      </c>
      <c r="J167" s="1" t="b">
        <v>0</v>
      </c>
      <c r="K167" s="1" t="b">
        <v>0</v>
      </c>
      <c r="L167" s="1">
        <v>500</v>
      </c>
      <c r="M167" s="1">
        <v>2</v>
      </c>
      <c r="N167" s="1">
        <v>0</v>
      </c>
      <c r="O167" s="1">
        <v>0.4</v>
      </c>
      <c r="P167" s="1">
        <v>0</v>
      </c>
      <c r="Q167" s="2">
        <v>150</v>
      </c>
      <c r="R167" s="2">
        <v>0</v>
      </c>
      <c r="S167" s="2">
        <v>1</v>
      </c>
      <c r="T167" s="2">
        <v>0</v>
      </c>
      <c r="U167" s="1" t="b">
        <v>0</v>
      </c>
      <c r="V167" s="1">
        <v>701</v>
      </c>
      <c r="W167" s="1">
        <v>147</v>
      </c>
      <c r="X167" s="1">
        <v>140</v>
      </c>
      <c r="Y167" s="1">
        <v>493</v>
      </c>
      <c r="Z167" s="1">
        <v>493</v>
      </c>
      <c r="AA167" s="1">
        <v>0</v>
      </c>
      <c r="AB167" s="1">
        <v>1</v>
      </c>
      <c r="AD167" s="6">
        <f>Modell_vol30_d_Aspermont_table[[#This Row],[wage 1]]/AE162-1</f>
        <v>0</v>
      </c>
      <c r="AF167" s="6">
        <f>Modell_vol30_d_Aspermont_table[[#This Row],[wage 2]]/AG162-1</f>
        <v>0</v>
      </c>
      <c r="AI16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506.34666666666669</v>
      </c>
      <c r="AJ167" s="6">
        <v>2.7072346179851214E-2</v>
      </c>
      <c r="AK16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506.45333333333332</v>
      </c>
      <c r="AL167" s="6">
        <v>2.7288708586882926E-2</v>
      </c>
    </row>
    <row r="168" spans="1:38" x14ac:dyDescent="0.25">
      <c r="A168" s="1">
        <v>167</v>
      </c>
      <c r="B168" s="2" t="s">
        <v>21</v>
      </c>
      <c r="C168" s="2" t="s">
        <v>91</v>
      </c>
      <c r="D168" s="2" t="s">
        <v>23</v>
      </c>
      <c r="E168" s="2" t="s">
        <v>26</v>
      </c>
      <c r="F168" s="2" t="s">
        <v>25</v>
      </c>
      <c r="G168" s="1" t="b">
        <v>0</v>
      </c>
      <c r="H168" s="1" t="b">
        <v>0</v>
      </c>
      <c r="I168" s="1" t="b">
        <v>0</v>
      </c>
      <c r="J168" s="1" t="b">
        <v>0</v>
      </c>
      <c r="K168" s="1" t="b">
        <v>0</v>
      </c>
      <c r="L168" s="1">
        <v>500</v>
      </c>
      <c r="M168" s="1">
        <v>2</v>
      </c>
      <c r="N168" s="1">
        <v>0</v>
      </c>
      <c r="O168" s="1">
        <v>0.4</v>
      </c>
      <c r="P168" s="1">
        <v>0</v>
      </c>
      <c r="Q168" s="2">
        <v>150</v>
      </c>
      <c r="R168" s="2">
        <v>0</v>
      </c>
      <c r="S168" s="2">
        <v>1</v>
      </c>
      <c r="T168" s="2">
        <v>0</v>
      </c>
      <c r="U168" s="1" t="b">
        <v>0</v>
      </c>
      <c r="V168" s="1">
        <v>701</v>
      </c>
      <c r="W168" s="1">
        <v>147</v>
      </c>
      <c r="X168" s="1">
        <v>140</v>
      </c>
      <c r="Y168" s="1">
        <v>493</v>
      </c>
      <c r="Z168" s="1">
        <v>493</v>
      </c>
      <c r="AA168" s="1">
        <v>0</v>
      </c>
      <c r="AB168" s="1">
        <v>1</v>
      </c>
      <c r="AD168" s="6">
        <f>Modell_vol30_d_Aspermont_table[[#This Row],[wage 1]]/AE162-1</f>
        <v>0</v>
      </c>
      <c r="AF168" s="6">
        <f>Modell_vol30_d_Aspermont_table[[#This Row],[wage 2]]/AG162-1</f>
        <v>0</v>
      </c>
      <c r="AI16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506.34666666666669</v>
      </c>
      <c r="AJ168" s="6">
        <v>2.7072346179851214E-2</v>
      </c>
      <c r="AK16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506.45333333333332</v>
      </c>
      <c r="AL168" s="6">
        <v>2.7288708586882926E-2</v>
      </c>
    </row>
    <row r="169" spans="1:38" x14ac:dyDescent="0.25">
      <c r="A169" s="1">
        <v>168</v>
      </c>
      <c r="B169" s="2" t="s">
        <v>21</v>
      </c>
      <c r="C169" s="2" t="s">
        <v>91</v>
      </c>
      <c r="D169" s="2" t="s">
        <v>23</v>
      </c>
      <c r="E169" s="2" t="s">
        <v>26</v>
      </c>
      <c r="F169" s="2" t="s">
        <v>25</v>
      </c>
      <c r="G169" s="1" t="b">
        <v>0</v>
      </c>
      <c r="H169" s="1" t="b">
        <v>0</v>
      </c>
      <c r="I169" s="1" t="b">
        <v>0</v>
      </c>
      <c r="J169" s="1" t="b">
        <v>0</v>
      </c>
      <c r="K169" s="1" t="b">
        <v>0</v>
      </c>
      <c r="L169" s="1">
        <v>500</v>
      </c>
      <c r="M169" s="1">
        <v>2</v>
      </c>
      <c r="N169" s="1">
        <v>0</v>
      </c>
      <c r="O169" s="1">
        <v>0.4</v>
      </c>
      <c r="P169" s="1">
        <v>0</v>
      </c>
      <c r="Q169" s="2">
        <v>150</v>
      </c>
      <c r="R169" s="2">
        <v>0</v>
      </c>
      <c r="S169" s="2">
        <v>1</v>
      </c>
      <c r="T169" s="2">
        <v>0</v>
      </c>
      <c r="U169" s="1" t="b">
        <v>0</v>
      </c>
      <c r="V169" s="1">
        <v>701</v>
      </c>
      <c r="W169" s="1">
        <v>147</v>
      </c>
      <c r="X169" s="1">
        <v>140</v>
      </c>
      <c r="Y169" s="1">
        <v>493</v>
      </c>
      <c r="Z169" s="1">
        <v>493</v>
      </c>
      <c r="AA169" s="1">
        <v>0</v>
      </c>
      <c r="AB169" s="1">
        <v>1</v>
      </c>
      <c r="AD169" s="6">
        <f>Modell_vol30_d_Aspermont_table[[#This Row],[wage 1]]/AE162-1</f>
        <v>0</v>
      </c>
      <c r="AF169" s="6">
        <f>Modell_vol30_d_Aspermont_table[[#This Row],[wage 2]]/AG162-1</f>
        <v>0</v>
      </c>
      <c r="AI16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506.34666666666669</v>
      </c>
      <c r="AJ169" s="6">
        <v>2.7072346179851214E-2</v>
      </c>
      <c r="AK16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506.45333333333332</v>
      </c>
      <c r="AL169" s="6">
        <v>2.7288708586882926E-2</v>
      </c>
    </row>
    <row r="170" spans="1:38" x14ac:dyDescent="0.25">
      <c r="A170" s="1">
        <v>169</v>
      </c>
      <c r="B170" s="2" t="s">
        <v>21</v>
      </c>
      <c r="C170" s="2" t="s">
        <v>91</v>
      </c>
      <c r="D170" s="2" t="s">
        <v>23</v>
      </c>
      <c r="E170" s="2" t="s">
        <v>26</v>
      </c>
      <c r="F170" s="2" t="s">
        <v>25</v>
      </c>
      <c r="G170" s="1" t="b">
        <v>0</v>
      </c>
      <c r="H170" s="1" t="b">
        <v>0</v>
      </c>
      <c r="I170" s="1" t="b">
        <v>0</v>
      </c>
      <c r="J170" s="1" t="b">
        <v>0</v>
      </c>
      <c r="K170" s="1" t="b">
        <v>0</v>
      </c>
      <c r="L170" s="1">
        <v>500</v>
      </c>
      <c r="M170" s="1">
        <v>2</v>
      </c>
      <c r="N170" s="1">
        <v>0</v>
      </c>
      <c r="O170" s="1">
        <v>0.4</v>
      </c>
      <c r="P170" s="1">
        <v>0</v>
      </c>
      <c r="Q170" s="2">
        <v>150</v>
      </c>
      <c r="R170" s="2">
        <v>0</v>
      </c>
      <c r="S170" s="2">
        <v>1</v>
      </c>
      <c r="T170" s="2">
        <v>0</v>
      </c>
      <c r="U170" s="1" t="b">
        <v>0</v>
      </c>
      <c r="V170" s="1">
        <v>701</v>
      </c>
      <c r="W170" s="1">
        <v>147</v>
      </c>
      <c r="X170" s="1">
        <v>140</v>
      </c>
      <c r="Y170" s="1">
        <v>493</v>
      </c>
      <c r="Z170" s="1">
        <v>493</v>
      </c>
      <c r="AA170" s="1">
        <v>0</v>
      </c>
      <c r="AB170" s="1">
        <v>1</v>
      </c>
      <c r="AD170" s="6">
        <f>Modell_vol30_d_Aspermont_table[[#This Row],[wage 1]]/AE162-1</f>
        <v>0</v>
      </c>
      <c r="AF170" s="6">
        <f>Modell_vol30_d_Aspermont_table[[#This Row],[wage 2]]/AG162-1</f>
        <v>0</v>
      </c>
      <c r="AI17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506.34666666666669</v>
      </c>
      <c r="AJ170" s="6">
        <v>2.7072346179851214E-2</v>
      </c>
      <c r="AK17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506.45333333333332</v>
      </c>
      <c r="AL170" s="6">
        <v>2.7288708586882926E-2</v>
      </c>
    </row>
    <row r="171" spans="1:38" x14ac:dyDescent="0.25">
      <c r="A171" s="1">
        <v>170</v>
      </c>
      <c r="B171" s="2" t="s">
        <v>21</v>
      </c>
      <c r="C171" s="2" t="s">
        <v>91</v>
      </c>
      <c r="D171" s="2" t="s">
        <v>23</v>
      </c>
      <c r="E171" s="2" t="s">
        <v>26</v>
      </c>
      <c r="F171" s="2" t="s">
        <v>25</v>
      </c>
      <c r="G171" s="1" t="b">
        <v>0</v>
      </c>
      <c r="H171" s="1" t="b">
        <v>0</v>
      </c>
      <c r="I171" s="1" t="b">
        <v>0</v>
      </c>
      <c r="J171" s="1" t="b">
        <v>0</v>
      </c>
      <c r="K171" s="1" t="b">
        <v>0</v>
      </c>
      <c r="L171" s="1">
        <v>500</v>
      </c>
      <c r="M171" s="1">
        <v>2</v>
      </c>
      <c r="N171" s="1">
        <v>0</v>
      </c>
      <c r="O171" s="1">
        <v>0.4</v>
      </c>
      <c r="P171" s="1">
        <v>0</v>
      </c>
      <c r="Q171" s="2">
        <v>150</v>
      </c>
      <c r="R171" s="2">
        <v>0</v>
      </c>
      <c r="S171" s="2">
        <v>1</v>
      </c>
      <c r="T171" s="2">
        <v>0</v>
      </c>
      <c r="U171" s="1" t="b">
        <v>0</v>
      </c>
      <c r="V171" s="1">
        <v>701</v>
      </c>
      <c r="W171" s="1">
        <v>147</v>
      </c>
      <c r="X171" s="1">
        <v>140</v>
      </c>
      <c r="Y171" s="1">
        <v>493</v>
      </c>
      <c r="Z171" s="1">
        <v>493</v>
      </c>
      <c r="AA171" s="1">
        <v>0</v>
      </c>
      <c r="AB171" s="1">
        <v>1</v>
      </c>
      <c r="AD171" s="6">
        <f>Modell_vol30_d_Aspermont_table[[#This Row],[wage 1]]/AE162-1</f>
        <v>0</v>
      </c>
      <c r="AF171" s="6">
        <f>Modell_vol30_d_Aspermont_table[[#This Row],[wage 2]]/AG162-1</f>
        <v>0</v>
      </c>
      <c r="AI17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506.34666666666669</v>
      </c>
      <c r="AJ171" s="6">
        <v>2.7072346179851214E-2</v>
      </c>
      <c r="AK17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506.45333333333332</v>
      </c>
      <c r="AL171" s="6">
        <v>2.7288708586882926E-2</v>
      </c>
    </row>
    <row r="172" spans="1:38" x14ac:dyDescent="0.25">
      <c r="A172" s="3">
        <v>171</v>
      </c>
      <c r="B172" s="4" t="s">
        <v>21</v>
      </c>
      <c r="C172" s="4" t="s">
        <v>91</v>
      </c>
      <c r="D172" s="4" t="s">
        <v>23</v>
      </c>
      <c r="E172" s="4" t="s">
        <v>26</v>
      </c>
      <c r="F172" s="4" t="s">
        <v>25</v>
      </c>
      <c r="G172" s="3" t="b">
        <v>0</v>
      </c>
      <c r="H172" s="3" t="b">
        <v>0</v>
      </c>
      <c r="I172" s="3" t="b">
        <v>0</v>
      </c>
      <c r="J172" s="3" t="b">
        <v>0</v>
      </c>
      <c r="K172" s="3" t="b">
        <v>0</v>
      </c>
      <c r="L172" s="3">
        <v>500</v>
      </c>
      <c r="M172" s="3">
        <v>2</v>
      </c>
      <c r="N172" s="3">
        <v>0</v>
      </c>
      <c r="O172" s="3">
        <v>0.4</v>
      </c>
      <c r="P172" s="3">
        <v>0</v>
      </c>
      <c r="Q172" s="4">
        <v>500</v>
      </c>
      <c r="R172" s="4">
        <v>0</v>
      </c>
      <c r="S172" s="4">
        <v>1</v>
      </c>
      <c r="T172" s="4">
        <v>0</v>
      </c>
      <c r="U172" s="3" t="b">
        <v>0</v>
      </c>
      <c r="V172" s="3">
        <v>701</v>
      </c>
      <c r="W172" s="3">
        <v>126</v>
      </c>
      <c r="X172" s="3">
        <v>120</v>
      </c>
      <c r="Y172" s="3">
        <v>494</v>
      </c>
      <c r="Z172" s="3">
        <v>494</v>
      </c>
      <c r="AA172" s="3">
        <v>0</v>
      </c>
      <c r="AB172" s="3">
        <v>1</v>
      </c>
      <c r="AD172" s="6">
        <f>Modell_vol30_d_Aspermont_table[[#This Row],[wage 1]]/AE172-1</f>
        <v>0</v>
      </c>
      <c r="AE172">
        <f>AVERAGE(Y172:Y181)</f>
        <v>494</v>
      </c>
      <c r="AF172" s="6">
        <f>Modell_vol30_d_Aspermont_table[[#This Row],[wage 2]]/AG172-1</f>
        <v>0</v>
      </c>
      <c r="AG172">
        <f>AVERAGE(Z172:Z181)</f>
        <v>494</v>
      </c>
      <c r="AI17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506.34666666666669</v>
      </c>
      <c r="AJ172" s="6">
        <f t="array" ref="AJ172:AJ181">AI172:AI181/AE172-1</f>
        <v>2.4993252361673379E-2</v>
      </c>
      <c r="AK17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506.45333333333332</v>
      </c>
      <c r="AL172" s="6">
        <f t="array" ref="AL172:AL181">AK172:AK181/AG172-1</f>
        <v>2.5209176788124177E-2</v>
      </c>
    </row>
    <row r="173" spans="1:38" x14ac:dyDescent="0.25">
      <c r="A173" s="3">
        <v>172</v>
      </c>
      <c r="B173" s="4" t="s">
        <v>21</v>
      </c>
      <c r="C173" s="4" t="s">
        <v>91</v>
      </c>
      <c r="D173" s="4" t="s">
        <v>23</v>
      </c>
      <c r="E173" s="4" t="s">
        <v>26</v>
      </c>
      <c r="F173" s="4" t="s">
        <v>25</v>
      </c>
      <c r="G173" s="3" t="b">
        <v>0</v>
      </c>
      <c r="H173" s="3" t="b">
        <v>0</v>
      </c>
      <c r="I173" s="3" t="b">
        <v>0</v>
      </c>
      <c r="J173" s="3" t="b">
        <v>0</v>
      </c>
      <c r="K173" s="3" t="b">
        <v>0</v>
      </c>
      <c r="L173" s="3">
        <v>500</v>
      </c>
      <c r="M173" s="3">
        <v>2</v>
      </c>
      <c r="N173" s="3">
        <v>0</v>
      </c>
      <c r="O173" s="3">
        <v>0.4</v>
      </c>
      <c r="P173" s="3">
        <v>0</v>
      </c>
      <c r="Q173" s="4">
        <v>500</v>
      </c>
      <c r="R173" s="4">
        <v>0</v>
      </c>
      <c r="S173" s="4">
        <v>1</v>
      </c>
      <c r="T173" s="4">
        <v>0</v>
      </c>
      <c r="U173" s="3" t="b">
        <v>0</v>
      </c>
      <c r="V173" s="3">
        <v>701</v>
      </c>
      <c r="W173" s="3">
        <v>126</v>
      </c>
      <c r="X173" s="3">
        <v>120</v>
      </c>
      <c r="Y173" s="3">
        <v>494</v>
      </c>
      <c r="Z173" s="3">
        <v>494</v>
      </c>
      <c r="AA173" s="3">
        <v>0</v>
      </c>
      <c r="AB173" s="3">
        <v>1</v>
      </c>
      <c r="AD173" s="6">
        <f>Modell_vol30_d_Aspermont_table[[#This Row],[wage 1]]/AE172-1</f>
        <v>0</v>
      </c>
      <c r="AF173" s="6">
        <f>Modell_vol30_d_Aspermont_table[[#This Row],[wage 2]]/AG172-1</f>
        <v>0</v>
      </c>
      <c r="AI17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506.34666666666669</v>
      </c>
      <c r="AJ173" s="6">
        <v>2.4993252361673379E-2</v>
      </c>
      <c r="AK17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506.45333333333332</v>
      </c>
      <c r="AL173" s="6">
        <v>2.5209176788124177E-2</v>
      </c>
    </row>
    <row r="174" spans="1:38" x14ac:dyDescent="0.25">
      <c r="A174" s="3">
        <v>173</v>
      </c>
      <c r="B174" s="4" t="s">
        <v>21</v>
      </c>
      <c r="C174" s="4" t="s">
        <v>91</v>
      </c>
      <c r="D174" s="4" t="s">
        <v>23</v>
      </c>
      <c r="E174" s="4" t="s">
        <v>26</v>
      </c>
      <c r="F174" s="4" t="s">
        <v>25</v>
      </c>
      <c r="G174" s="3" t="b">
        <v>0</v>
      </c>
      <c r="H174" s="3" t="b">
        <v>0</v>
      </c>
      <c r="I174" s="3" t="b">
        <v>0</v>
      </c>
      <c r="J174" s="3" t="b">
        <v>0</v>
      </c>
      <c r="K174" s="3" t="b">
        <v>0</v>
      </c>
      <c r="L174" s="3">
        <v>500</v>
      </c>
      <c r="M174" s="3">
        <v>2</v>
      </c>
      <c r="N174" s="3">
        <v>0</v>
      </c>
      <c r="O174" s="3">
        <v>0.4</v>
      </c>
      <c r="P174" s="3">
        <v>0</v>
      </c>
      <c r="Q174" s="4">
        <v>500</v>
      </c>
      <c r="R174" s="4">
        <v>0</v>
      </c>
      <c r="S174" s="4">
        <v>1</v>
      </c>
      <c r="T174" s="4">
        <v>0</v>
      </c>
      <c r="U174" s="3" t="b">
        <v>0</v>
      </c>
      <c r="V174" s="3">
        <v>701</v>
      </c>
      <c r="W174" s="3">
        <v>126</v>
      </c>
      <c r="X174" s="3">
        <v>120</v>
      </c>
      <c r="Y174" s="3">
        <v>494</v>
      </c>
      <c r="Z174" s="3">
        <v>494</v>
      </c>
      <c r="AA174" s="3">
        <v>0</v>
      </c>
      <c r="AB174" s="3">
        <v>1</v>
      </c>
      <c r="AD174" s="6">
        <f>Modell_vol30_d_Aspermont_table[[#This Row],[wage 1]]/AE172-1</f>
        <v>0</v>
      </c>
      <c r="AF174" s="6">
        <f>Modell_vol30_d_Aspermont_table[[#This Row],[wage 2]]/AG172-1</f>
        <v>0</v>
      </c>
      <c r="AI17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506.34666666666669</v>
      </c>
      <c r="AJ174" s="6">
        <v>2.4993252361673379E-2</v>
      </c>
      <c r="AK17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506.45333333333332</v>
      </c>
      <c r="AL174" s="6">
        <v>2.5209176788124177E-2</v>
      </c>
    </row>
    <row r="175" spans="1:38" x14ac:dyDescent="0.25">
      <c r="A175" s="3">
        <v>174</v>
      </c>
      <c r="B175" s="4" t="s">
        <v>21</v>
      </c>
      <c r="C175" s="4" t="s">
        <v>91</v>
      </c>
      <c r="D175" s="4" t="s">
        <v>23</v>
      </c>
      <c r="E175" s="4" t="s">
        <v>26</v>
      </c>
      <c r="F175" s="4" t="s">
        <v>25</v>
      </c>
      <c r="G175" s="3" t="b">
        <v>0</v>
      </c>
      <c r="H175" s="3" t="b">
        <v>0</v>
      </c>
      <c r="I175" s="3" t="b">
        <v>0</v>
      </c>
      <c r="J175" s="3" t="b">
        <v>0</v>
      </c>
      <c r="K175" s="3" t="b">
        <v>0</v>
      </c>
      <c r="L175" s="3">
        <v>500</v>
      </c>
      <c r="M175" s="3">
        <v>2</v>
      </c>
      <c r="N175" s="3">
        <v>0</v>
      </c>
      <c r="O175" s="3">
        <v>0.4</v>
      </c>
      <c r="P175" s="3">
        <v>0</v>
      </c>
      <c r="Q175" s="4">
        <v>500</v>
      </c>
      <c r="R175" s="4">
        <v>0</v>
      </c>
      <c r="S175" s="4">
        <v>1</v>
      </c>
      <c r="T175" s="4">
        <v>0</v>
      </c>
      <c r="U175" s="3" t="b">
        <v>0</v>
      </c>
      <c r="V175" s="3">
        <v>701</v>
      </c>
      <c r="W175" s="3">
        <v>126</v>
      </c>
      <c r="X175" s="3">
        <v>120</v>
      </c>
      <c r="Y175" s="3">
        <v>494</v>
      </c>
      <c r="Z175" s="3">
        <v>494</v>
      </c>
      <c r="AA175" s="3">
        <v>0</v>
      </c>
      <c r="AB175" s="3">
        <v>1</v>
      </c>
      <c r="AD175" s="6">
        <f>Modell_vol30_d_Aspermont_table[[#This Row],[wage 1]]/AE172-1</f>
        <v>0</v>
      </c>
      <c r="AF175" s="6">
        <f>Modell_vol30_d_Aspermont_table[[#This Row],[wage 2]]/AG172-1</f>
        <v>0</v>
      </c>
      <c r="AI17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506.34666666666669</v>
      </c>
      <c r="AJ175" s="6">
        <v>2.4993252361673379E-2</v>
      </c>
      <c r="AK17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506.45333333333332</v>
      </c>
      <c r="AL175" s="6">
        <v>2.5209176788124177E-2</v>
      </c>
    </row>
    <row r="176" spans="1:38" x14ac:dyDescent="0.25">
      <c r="A176" s="3">
        <v>175</v>
      </c>
      <c r="B176" s="4" t="s">
        <v>21</v>
      </c>
      <c r="C176" s="4" t="s">
        <v>91</v>
      </c>
      <c r="D176" s="4" t="s">
        <v>23</v>
      </c>
      <c r="E176" s="4" t="s">
        <v>26</v>
      </c>
      <c r="F176" s="4" t="s">
        <v>25</v>
      </c>
      <c r="G176" s="3" t="b">
        <v>0</v>
      </c>
      <c r="H176" s="3" t="b">
        <v>0</v>
      </c>
      <c r="I176" s="3" t="b">
        <v>0</v>
      </c>
      <c r="J176" s="3" t="b">
        <v>0</v>
      </c>
      <c r="K176" s="3" t="b">
        <v>0</v>
      </c>
      <c r="L176" s="3">
        <v>500</v>
      </c>
      <c r="M176" s="3">
        <v>2</v>
      </c>
      <c r="N176" s="3">
        <v>0</v>
      </c>
      <c r="O176" s="3">
        <v>0.4</v>
      </c>
      <c r="P176" s="3">
        <v>0</v>
      </c>
      <c r="Q176" s="4">
        <v>500</v>
      </c>
      <c r="R176" s="4">
        <v>0</v>
      </c>
      <c r="S176" s="4">
        <v>1</v>
      </c>
      <c r="T176" s="4">
        <v>0</v>
      </c>
      <c r="U176" s="3" t="b">
        <v>0</v>
      </c>
      <c r="V176" s="3">
        <v>701</v>
      </c>
      <c r="W176" s="3">
        <v>126</v>
      </c>
      <c r="X176" s="3">
        <v>120</v>
      </c>
      <c r="Y176" s="3">
        <v>494</v>
      </c>
      <c r="Z176" s="3">
        <v>494</v>
      </c>
      <c r="AA176" s="3">
        <v>0</v>
      </c>
      <c r="AB176" s="3">
        <v>1</v>
      </c>
      <c r="AD176" s="6">
        <f>Modell_vol30_d_Aspermont_table[[#This Row],[wage 1]]/AE172-1</f>
        <v>0</v>
      </c>
      <c r="AF176" s="6">
        <f>Modell_vol30_d_Aspermont_table[[#This Row],[wage 2]]/AG172-1</f>
        <v>0</v>
      </c>
      <c r="AI17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506.34666666666669</v>
      </c>
      <c r="AJ176" s="6">
        <v>2.4993252361673379E-2</v>
      </c>
      <c r="AK17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506.45333333333332</v>
      </c>
      <c r="AL176" s="6">
        <v>2.5209176788124177E-2</v>
      </c>
    </row>
    <row r="177" spans="1:38" x14ac:dyDescent="0.25">
      <c r="A177" s="3">
        <v>176</v>
      </c>
      <c r="B177" s="4" t="s">
        <v>21</v>
      </c>
      <c r="C177" s="4" t="s">
        <v>91</v>
      </c>
      <c r="D177" s="4" t="s">
        <v>23</v>
      </c>
      <c r="E177" s="4" t="s">
        <v>26</v>
      </c>
      <c r="F177" s="4" t="s">
        <v>25</v>
      </c>
      <c r="G177" s="3" t="b">
        <v>0</v>
      </c>
      <c r="H177" s="3" t="b">
        <v>0</v>
      </c>
      <c r="I177" s="3" t="b">
        <v>0</v>
      </c>
      <c r="J177" s="3" t="b">
        <v>0</v>
      </c>
      <c r="K177" s="3" t="b">
        <v>0</v>
      </c>
      <c r="L177" s="3">
        <v>500</v>
      </c>
      <c r="M177" s="3">
        <v>2</v>
      </c>
      <c r="N177" s="3">
        <v>0</v>
      </c>
      <c r="O177" s="3">
        <v>0.4</v>
      </c>
      <c r="P177" s="3">
        <v>0</v>
      </c>
      <c r="Q177" s="4">
        <v>500</v>
      </c>
      <c r="R177" s="4">
        <v>0</v>
      </c>
      <c r="S177" s="4">
        <v>1</v>
      </c>
      <c r="T177" s="4">
        <v>0</v>
      </c>
      <c r="U177" s="3" t="b">
        <v>0</v>
      </c>
      <c r="V177" s="3">
        <v>701</v>
      </c>
      <c r="W177" s="3">
        <v>126</v>
      </c>
      <c r="X177" s="3">
        <v>120</v>
      </c>
      <c r="Y177" s="3">
        <v>494</v>
      </c>
      <c r="Z177" s="3">
        <v>494</v>
      </c>
      <c r="AA177" s="3">
        <v>0</v>
      </c>
      <c r="AB177" s="3">
        <v>1</v>
      </c>
      <c r="AD177" s="6">
        <f>Modell_vol30_d_Aspermont_table[[#This Row],[wage 1]]/AE172-1</f>
        <v>0</v>
      </c>
      <c r="AF177" s="6">
        <f>Modell_vol30_d_Aspermont_table[[#This Row],[wage 2]]/AG172-1</f>
        <v>0</v>
      </c>
      <c r="AI17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506.34666666666669</v>
      </c>
      <c r="AJ177" s="6">
        <v>2.4993252361673379E-2</v>
      </c>
      <c r="AK17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506.45333333333332</v>
      </c>
      <c r="AL177" s="6">
        <v>2.5209176788124177E-2</v>
      </c>
    </row>
    <row r="178" spans="1:38" x14ac:dyDescent="0.25">
      <c r="A178" s="3">
        <v>177</v>
      </c>
      <c r="B178" s="4" t="s">
        <v>21</v>
      </c>
      <c r="C178" s="4" t="s">
        <v>91</v>
      </c>
      <c r="D178" s="4" t="s">
        <v>23</v>
      </c>
      <c r="E178" s="4" t="s">
        <v>26</v>
      </c>
      <c r="F178" s="4" t="s">
        <v>25</v>
      </c>
      <c r="G178" s="3" t="b">
        <v>0</v>
      </c>
      <c r="H178" s="3" t="b">
        <v>0</v>
      </c>
      <c r="I178" s="3" t="b">
        <v>0</v>
      </c>
      <c r="J178" s="3" t="b">
        <v>0</v>
      </c>
      <c r="K178" s="3" t="b">
        <v>0</v>
      </c>
      <c r="L178" s="3">
        <v>500</v>
      </c>
      <c r="M178" s="3">
        <v>2</v>
      </c>
      <c r="N178" s="3">
        <v>0</v>
      </c>
      <c r="O178" s="3">
        <v>0.4</v>
      </c>
      <c r="P178" s="3">
        <v>0</v>
      </c>
      <c r="Q178" s="4">
        <v>500</v>
      </c>
      <c r="R178" s="4">
        <v>0</v>
      </c>
      <c r="S178" s="4">
        <v>1</v>
      </c>
      <c r="T178" s="4">
        <v>0</v>
      </c>
      <c r="U178" s="3" t="b">
        <v>0</v>
      </c>
      <c r="V178" s="3">
        <v>701</v>
      </c>
      <c r="W178" s="3">
        <v>126</v>
      </c>
      <c r="X178" s="3">
        <v>120</v>
      </c>
      <c r="Y178" s="3">
        <v>494</v>
      </c>
      <c r="Z178" s="3">
        <v>494</v>
      </c>
      <c r="AA178" s="3">
        <v>0</v>
      </c>
      <c r="AB178" s="3">
        <v>1</v>
      </c>
      <c r="AD178" s="6">
        <f>Modell_vol30_d_Aspermont_table[[#This Row],[wage 1]]/AE172-1</f>
        <v>0</v>
      </c>
      <c r="AF178" s="6">
        <f>Modell_vol30_d_Aspermont_table[[#This Row],[wage 2]]/AG172-1</f>
        <v>0</v>
      </c>
      <c r="AI17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506.34666666666669</v>
      </c>
      <c r="AJ178" s="6">
        <v>2.4993252361673379E-2</v>
      </c>
      <c r="AK17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506.45333333333332</v>
      </c>
      <c r="AL178" s="6">
        <v>2.5209176788124177E-2</v>
      </c>
    </row>
    <row r="179" spans="1:38" x14ac:dyDescent="0.25">
      <c r="A179" s="3">
        <v>178</v>
      </c>
      <c r="B179" s="4" t="s">
        <v>21</v>
      </c>
      <c r="C179" s="4" t="s">
        <v>91</v>
      </c>
      <c r="D179" s="4" t="s">
        <v>23</v>
      </c>
      <c r="E179" s="4" t="s">
        <v>26</v>
      </c>
      <c r="F179" s="4" t="s">
        <v>25</v>
      </c>
      <c r="G179" s="3" t="b">
        <v>0</v>
      </c>
      <c r="H179" s="3" t="b">
        <v>0</v>
      </c>
      <c r="I179" s="3" t="b">
        <v>0</v>
      </c>
      <c r="J179" s="3" t="b">
        <v>0</v>
      </c>
      <c r="K179" s="3" t="b">
        <v>0</v>
      </c>
      <c r="L179" s="3">
        <v>500</v>
      </c>
      <c r="M179" s="3">
        <v>2</v>
      </c>
      <c r="N179" s="3">
        <v>0</v>
      </c>
      <c r="O179" s="3">
        <v>0.4</v>
      </c>
      <c r="P179" s="3">
        <v>0</v>
      </c>
      <c r="Q179" s="4">
        <v>500</v>
      </c>
      <c r="R179" s="4">
        <v>0</v>
      </c>
      <c r="S179" s="4">
        <v>1</v>
      </c>
      <c r="T179" s="4">
        <v>0</v>
      </c>
      <c r="U179" s="3" t="b">
        <v>0</v>
      </c>
      <c r="V179" s="3">
        <v>701</v>
      </c>
      <c r="W179" s="3">
        <v>126</v>
      </c>
      <c r="X179" s="3">
        <v>120</v>
      </c>
      <c r="Y179" s="3">
        <v>494</v>
      </c>
      <c r="Z179" s="3">
        <v>494</v>
      </c>
      <c r="AA179" s="3">
        <v>0</v>
      </c>
      <c r="AB179" s="3">
        <v>1</v>
      </c>
      <c r="AD179" s="6">
        <f>Modell_vol30_d_Aspermont_table[[#This Row],[wage 1]]/AE172-1</f>
        <v>0</v>
      </c>
      <c r="AF179" s="6">
        <f>Modell_vol30_d_Aspermont_table[[#This Row],[wage 2]]/AG172-1</f>
        <v>0</v>
      </c>
      <c r="AI17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506.34666666666669</v>
      </c>
      <c r="AJ179" s="6">
        <v>2.4993252361673379E-2</v>
      </c>
      <c r="AK17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506.45333333333332</v>
      </c>
      <c r="AL179" s="6">
        <v>2.5209176788124177E-2</v>
      </c>
    </row>
    <row r="180" spans="1:38" x14ac:dyDescent="0.25">
      <c r="A180" s="3">
        <v>179</v>
      </c>
      <c r="B180" s="4" t="s">
        <v>21</v>
      </c>
      <c r="C180" s="4" t="s">
        <v>91</v>
      </c>
      <c r="D180" s="4" t="s">
        <v>23</v>
      </c>
      <c r="E180" s="4" t="s">
        <v>26</v>
      </c>
      <c r="F180" s="4" t="s">
        <v>25</v>
      </c>
      <c r="G180" s="3" t="b">
        <v>0</v>
      </c>
      <c r="H180" s="3" t="b">
        <v>0</v>
      </c>
      <c r="I180" s="3" t="b">
        <v>0</v>
      </c>
      <c r="J180" s="3" t="b">
        <v>0</v>
      </c>
      <c r="K180" s="3" t="b">
        <v>0</v>
      </c>
      <c r="L180" s="3">
        <v>500</v>
      </c>
      <c r="M180" s="3">
        <v>2</v>
      </c>
      <c r="N180" s="3">
        <v>0</v>
      </c>
      <c r="O180" s="3">
        <v>0.4</v>
      </c>
      <c r="P180" s="3">
        <v>0</v>
      </c>
      <c r="Q180" s="4">
        <v>500</v>
      </c>
      <c r="R180" s="4">
        <v>0</v>
      </c>
      <c r="S180" s="4">
        <v>1</v>
      </c>
      <c r="T180" s="4">
        <v>0</v>
      </c>
      <c r="U180" s="3" t="b">
        <v>0</v>
      </c>
      <c r="V180" s="3">
        <v>701</v>
      </c>
      <c r="W180" s="3">
        <v>126</v>
      </c>
      <c r="X180" s="3">
        <v>120</v>
      </c>
      <c r="Y180" s="3">
        <v>494</v>
      </c>
      <c r="Z180" s="3">
        <v>494</v>
      </c>
      <c r="AA180" s="3">
        <v>0</v>
      </c>
      <c r="AB180" s="3">
        <v>1</v>
      </c>
      <c r="AD180" s="6">
        <f>Modell_vol30_d_Aspermont_table[[#This Row],[wage 1]]/AE172-1</f>
        <v>0</v>
      </c>
      <c r="AF180" s="6">
        <f>Modell_vol30_d_Aspermont_table[[#This Row],[wage 2]]/AG172-1</f>
        <v>0</v>
      </c>
      <c r="AI18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506.34666666666669</v>
      </c>
      <c r="AJ180" s="6">
        <v>2.4993252361673379E-2</v>
      </c>
      <c r="AK18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506.45333333333332</v>
      </c>
      <c r="AL180" s="6">
        <v>2.5209176788124177E-2</v>
      </c>
    </row>
    <row r="181" spans="1:38" x14ac:dyDescent="0.25">
      <c r="A181" s="3">
        <v>180</v>
      </c>
      <c r="B181" s="4" t="s">
        <v>21</v>
      </c>
      <c r="C181" s="4" t="s">
        <v>91</v>
      </c>
      <c r="D181" s="4" t="s">
        <v>23</v>
      </c>
      <c r="E181" s="4" t="s">
        <v>26</v>
      </c>
      <c r="F181" s="4" t="s">
        <v>25</v>
      </c>
      <c r="G181" s="3" t="b">
        <v>0</v>
      </c>
      <c r="H181" s="3" t="b">
        <v>0</v>
      </c>
      <c r="I181" s="3" t="b">
        <v>0</v>
      </c>
      <c r="J181" s="3" t="b">
        <v>0</v>
      </c>
      <c r="K181" s="3" t="b">
        <v>0</v>
      </c>
      <c r="L181" s="3">
        <v>500</v>
      </c>
      <c r="M181" s="3">
        <v>2</v>
      </c>
      <c r="N181" s="3">
        <v>0</v>
      </c>
      <c r="O181" s="3">
        <v>0.4</v>
      </c>
      <c r="P181" s="3">
        <v>0</v>
      </c>
      <c r="Q181" s="4">
        <v>500</v>
      </c>
      <c r="R181" s="4">
        <v>0</v>
      </c>
      <c r="S181" s="4">
        <v>1</v>
      </c>
      <c r="T181" s="4">
        <v>0</v>
      </c>
      <c r="U181" s="3" t="b">
        <v>0</v>
      </c>
      <c r="V181" s="3">
        <v>701</v>
      </c>
      <c r="W181" s="3">
        <v>126</v>
      </c>
      <c r="X181" s="3">
        <v>120</v>
      </c>
      <c r="Y181" s="3">
        <v>494</v>
      </c>
      <c r="Z181" s="3">
        <v>494</v>
      </c>
      <c r="AA181" s="3">
        <v>0</v>
      </c>
      <c r="AB181" s="3">
        <v>1</v>
      </c>
      <c r="AD181" s="6">
        <f>Modell_vol30_d_Aspermont_table[[#This Row],[wage 1]]/AE172-1</f>
        <v>0</v>
      </c>
      <c r="AF181" s="6">
        <f>Modell_vol30_d_Aspermont_table[[#This Row],[wage 2]]/AG172-1</f>
        <v>0</v>
      </c>
      <c r="AI18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506.34666666666669</v>
      </c>
      <c r="AJ181" s="6">
        <v>2.4993252361673379E-2</v>
      </c>
      <c r="AK18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506.45333333333332</v>
      </c>
      <c r="AL181" s="6">
        <v>2.5209176788124177E-2</v>
      </c>
    </row>
    <row r="182" spans="1:38" x14ac:dyDescent="0.25">
      <c r="A182" s="1">
        <v>181</v>
      </c>
      <c r="B182" s="2" t="s">
        <v>21</v>
      </c>
      <c r="C182" s="2" t="s">
        <v>91</v>
      </c>
      <c r="D182" s="2" t="s">
        <v>23</v>
      </c>
      <c r="E182" s="2" t="s">
        <v>26</v>
      </c>
      <c r="F182" s="2" t="s">
        <v>25</v>
      </c>
      <c r="G182" s="1" t="b">
        <v>0</v>
      </c>
      <c r="H182" s="1" t="b">
        <v>0</v>
      </c>
      <c r="I182" s="1" t="b">
        <v>0</v>
      </c>
      <c r="J182" s="1" t="b">
        <v>0</v>
      </c>
      <c r="K182" s="1" t="b">
        <v>0</v>
      </c>
      <c r="L182" s="1">
        <v>800</v>
      </c>
      <c r="M182" s="1">
        <v>2</v>
      </c>
      <c r="N182" s="1">
        <v>0</v>
      </c>
      <c r="O182" s="1">
        <v>0.2</v>
      </c>
      <c r="P182" s="1">
        <v>0</v>
      </c>
      <c r="Q182" s="2">
        <v>150</v>
      </c>
      <c r="R182" s="2">
        <v>0</v>
      </c>
      <c r="S182" s="2">
        <v>1</v>
      </c>
      <c r="T182" s="2">
        <v>0</v>
      </c>
      <c r="U182" s="1" t="b">
        <v>0</v>
      </c>
      <c r="V182" s="1">
        <v>747</v>
      </c>
      <c r="W182" s="1">
        <v>42</v>
      </c>
      <c r="X182" s="1">
        <v>40</v>
      </c>
      <c r="Y182" s="1">
        <v>798</v>
      </c>
      <c r="Z182" s="1">
        <v>798</v>
      </c>
      <c r="AA182" s="1">
        <v>0</v>
      </c>
      <c r="AB182" s="1">
        <v>1</v>
      </c>
      <c r="AD182" s="6">
        <f>Modell_vol30_d_Aspermont_table[[#This Row],[wage 1]]/AE182-1</f>
        <v>0</v>
      </c>
      <c r="AE182">
        <f>AVERAGE(Y182:Y191)</f>
        <v>798</v>
      </c>
      <c r="AF182" s="6">
        <f>Modell_vol30_d_Aspermont_table[[#This Row],[wage 2]]/AG182-1</f>
        <v>0</v>
      </c>
      <c r="AG182">
        <f>AVERAGE(Z182:Z191)</f>
        <v>798</v>
      </c>
      <c r="AI18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801.5866666666667</v>
      </c>
      <c r="AJ182" s="6">
        <f t="array" ref="AJ182:AJ191">AI182:AI191/AE182-1</f>
        <v>4.4945697577276622E-3</v>
      </c>
      <c r="AK18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801.61333333333334</v>
      </c>
      <c r="AL182" s="6">
        <f t="array" ref="AL182:AL191">AK182:AK191/AG182-1</f>
        <v>4.5279866332497143E-3</v>
      </c>
    </row>
    <row r="183" spans="1:38" x14ac:dyDescent="0.25">
      <c r="A183" s="1">
        <v>182</v>
      </c>
      <c r="B183" s="2" t="s">
        <v>21</v>
      </c>
      <c r="C183" s="2" t="s">
        <v>91</v>
      </c>
      <c r="D183" s="2" t="s">
        <v>23</v>
      </c>
      <c r="E183" s="2" t="s">
        <v>26</v>
      </c>
      <c r="F183" s="2" t="s">
        <v>25</v>
      </c>
      <c r="G183" s="1" t="b">
        <v>0</v>
      </c>
      <c r="H183" s="1" t="b">
        <v>0</v>
      </c>
      <c r="I183" s="1" t="b">
        <v>0</v>
      </c>
      <c r="J183" s="1" t="b">
        <v>0</v>
      </c>
      <c r="K183" s="1" t="b">
        <v>0</v>
      </c>
      <c r="L183" s="1">
        <v>800</v>
      </c>
      <c r="M183" s="1">
        <v>2</v>
      </c>
      <c r="N183" s="1">
        <v>0</v>
      </c>
      <c r="O183" s="1">
        <v>0.2</v>
      </c>
      <c r="P183" s="1">
        <v>0</v>
      </c>
      <c r="Q183" s="2">
        <v>150</v>
      </c>
      <c r="R183" s="2">
        <v>0</v>
      </c>
      <c r="S183" s="2">
        <v>1</v>
      </c>
      <c r="T183" s="2">
        <v>0</v>
      </c>
      <c r="U183" s="1" t="b">
        <v>0</v>
      </c>
      <c r="V183" s="1">
        <v>747</v>
      </c>
      <c r="W183" s="1">
        <v>42</v>
      </c>
      <c r="X183" s="1">
        <v>40</v>
      </c>
      <c r="Y183" s="1">
        <v>798</v>
      </c>
      <c r="Z183" s="1">
        <v>798</v>
      </c>
      <c r="AA183" s="1">
        <v>0</v>
      </c>
      <c r="AB183" s="1">
        <v>1</v>
      </c>
      <c r="AD183" s="6">
        <f>Modell_vol30_d_Aspermont_table[[#This Row],[wage 1]]/AE182-1</f>
        <v>0</v>
      </c>
      <c r="AF183" s="6">
        <f>Modell_vol30_d_Aspermont_table[[#This Row],[wage 2]]/AG182-1</f>
        <v>0</v>
      </c>
      <c r="AI18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801.5866666666667</v>
      </c>
      <c r="AJ183" s="6">
        <v>4.4945697577276622E-3</v>
      </c>
      <c r="AK18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801.61333333333334</v>
      </c>
      <c r="AL183" s="6">
        <v>4.5279866332497143E-3</v>
      </c>
    </row>
    <row r="184" spans="1:38" x14ac:dyDescent="0.25">
      <c r="A184" s="1">
        <v>183</v>
      </c>
      <c r="B184" s="2" t="s">
        <v>21</v>
      </c>
      <c r="C184" s="2" t="s">
        <v>91</v>
      </c>
      <c r="D184" s="2" t="s">
        <v>23</v>
      </c>
      <c r="E184" s="2" t="s">
        <v>26</v>
      </c>
      <c r="F184" s="2" t="s">
        <v>25</v>
      </c>
      <c r="G184" s="1" t="b">
        <v>0</v>
      </c>
      <c r="H184" s="1" t="b">
        <v>0</v>
      </c>
      <c r="I184" s="1" t="b">
        <v>0</v>
      </c>
      <c r="J184" s="1" t="b">
        <v>0</v>
      </c>
      <c r="K184" s="1" t="b">
        <v>0</v>
      </c>
      <c r="L184" s="1">
        <v>800</v>
      </c>
      <c r="M184" s="1">
        <v>2</v>
      </c>
      <c r="N184" s="1">
        <v>0</v>
      </c>
      <c r="O184" s="1">
        <v>0.2</v>
      </c>
      <c r="P184" s="1">
        <v>0</v>
      </c>
      <c r="Q184" s="2">
        <v>150</v>
      </c>
      <c r="R184" s="2">
        <v>0</v>
      </c>
      <c r="S184" s="2">
        <v>1</v>
      </c>
      <c r="T184" s="2">
        <v>0</v>
      </c>
      <c r="U184" s="1" t="b">
        <v>0</v>
      </c>
      <c r="V184" s="1">
        <v>747</v>
      </c>
      <c r="W184" s="1">
        <v>42</v>
      </c>
      <c r="X184" s="1">
        <v>40</v>
      </c>
      <c r="Y184" s="1">
        <v>798</v>
      </c>
      <c r="Z184" s="1">
        <v>798</v>
      </c>
      <c r="AA184" s="1">
        <v>0</v>
      </c>
      <c r="AB184" s="1">
        <v>1</v>
      </c>
      <c r="AD184" s="6">
        <f>Modell_vol30_d_Aspermont_table[[#This Row],[wage 1]]/AE182-1</f>
        <v>0</v>
      </c>
      <c r="AF184" s="6">
        <f>Modell_vol30_d_Aspermont_table[[#This Row],[wage 2]]/AG182-1</f>
        <v>0</v>
      </c>
      <c r="AI18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801.5866666666667</v>
      </c>
      <c r="AJ184" s="6">
        <v>4.4945697577276622E-3</v>
      </c>
      <c r="AK18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801.61333333333334</v>
      </c>
      <c r="AL184" s="6">
        <v>4.5279866332497143E-3</v>
      </c>
    </row>
    <row r="185" spans="1:38" x14ac:dyDescent="0.25">
      <c r="A185" s="1">
        <v>184</v>
      </c>
      <c r="B185" s="2" t="s">
        <v>21</v>
      </c>
      <c r="C185" s="2" t="s">
        <v>91</v>
      </c>
      <c r="D185" s="2" t="s">
        <v>23</v>
      </c>
      <c r="E185" s="2" t="s">
        <v>26</v>
      </c>
      <c r="F185" s="2" t="s">
        <v>25</v>
      </c>
      <c r="G185" s="1" t="b">
        <v>0</v>
      </c>
      <c r="H185" s="1" t="b">
        <v>0</v>
      </c>
      <c r="I185" s="1" t="b">
        <v>0</v>
      </c>
      <c r="J185" s="1" t="b">
        <v>0</v>
      </c>
      <c r="K185" s="1" t="b">
        <v>0</v>
      </c>
      <c r="L185" s="1">
        <v>800</v>
      </c>
      <c r="M185" s="1">
        <v>2</v>
      </c>
      <c r="N185" s="1">
        <v>0</v>
      </c>
      <c r="O185" s="1">
        <v>0.2</v>
      </c>
      <c r="P185" s="1">
        <v>0</v>
      </c>
      <c r="Q185" s="2">
        <v>150</v>
      </c>
      <c r="R185" s="2">
        <v>0</v>
      </c>
      <c r="S185" s="2">
        <v>1</v>
      </c>
      <c r="T185" s="2">
        <v>0</v>
      </c>
      <c r="U185" s="1" t="b">
        <v>0</v>
      </c>
      <c r="V185" s="1">
        <v>747</v>
      </c>
      <c r="W185" s="1">
        <v>42</v>
      </c>
      <c r="X185" s="1">
        <v>40</v>
      </c>
      <c r="Y185" s="1">
        <v>798</v>
      </c>
      <c r="Z185" s="1">
        <v>798</v>
      </c>
      <c r="AA185" s="1">
        <v>0</v>
      </c>
      <c r="AB185" s="1">
        <v>1</v>
      </c>
      <c r="AD185" s="6">
        <f>Modell_vol30_d_Aspermont_table[[#This Row],[wage 1]]/AE182-1</f>
        <v>0</v>
      </c>
      <c r="AF185" s="6">
        <f>Modell_vol30_d_Aspermont_table[[#This Row],[wage 2]]/AG182-1</f>
        <v>0</v>
      </c>
      <c r="AI18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801.5866666666667</v>
      </c>
      <c r="AJ185" s="6">
        <v>4.4945697577276622E-3</v>
      </c>
      <c r="AK18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801.61333333333334</v>
      </c>
      <c r="AL185" s="6">
        <v>4.5279866332497143E-3</v>
      </c>
    </row>
    <row r="186" spans="1:38" x14ac:dyDescent="0.25">
      <c r="A186" s="1">
        <v>185</v>
      </c>
      <c r="B186" s="2" t="s">
        <v>21</v>
      </c>
      <c r="C186" s="2" t="s">
        <v>91</v>
      </c>
      <c r="D186" s="2" t="s">
        <v>23</v>
      </c>
      <c r="E186" s="2" t="s">
        <v>26</v>
      </c>
      <c r="F186" s="2" t="s">
        <v>25</v>
      </c>
      <c r="G186" s="1" t="b">
        <v>0</v>
      </c>
      <c r="H186" s="1" t="b">
        <v>0</v>
      </c>
      <c r="I186" s="1" t="b">
        <v>0</v>
      </c>
      <c r="J186" s="1" t="b">
        <v>0</v>
      </c>
      <c r="K186" s="1" t="b">
        <v>0</v>
      </c>
      <c r="L186" s="1">
        <v>800</v>
      </c>
      <c r="M186" s="1">
        <v>2</v>
      </c>
      <c r="N186" s="1">
        <v>0</v>
      </c>
      <c r="O186" s="1">
        <v>0.2</v>
      </c>
      <c r="P186" s="1">
        <v>0</v>
      </c>
      <c r="Q186" s="2">
        <v>150</v>
      </c>
      <c r="R186" s="2">
        <v>0</v>
      </c>
      <c r="S186" s="2">
        <v>1</v>
      </c>
      <c r="T186" s="2">
        <v>0</v>
      </c>
      <c r="U186" s="1" t="b">
        <v>0</v>
      </c>
      <c r="V186" s="1">
        <v>747</v>
      </c>
      <c r="W186" s="1">
        <v>42</v>
      </c>
      <c r="X186" s="1">
        <v>40</v>
      </c>
      <c r="Y186" s="1">
        <v>798</v>
      </c>
      <c r="Z186" s="1">
        <v>798</v>
      </c>
      <c r="AA186" s="1">
        <v>0</v>
      </c>
      <c r="AB186" s="1">
        <v>1</v>
      </c>
      <c r="AD186" s="6">
        <f>Modell_vol30_d_Aspermont_table[[#This Row],[wage 1]]/AE182-1</f>
        <v>0</v>
      </c>
      <c r="AF186" s="6">
        <f>Modell_vol30_d_Aspermont_table[[#This Row],[wage 2]]/AG182-1</f>
        <v>0</v>
      </c>
      <c r="AI18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801.5866666666667</v>
      </c>
      <c r="AJ186" s="6">
        <v>4.4945697577276622E-3</v>
      </c>
      <c r="AK18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801.61333333333334</v>
      </c>
      <c r="AL186" s="6">
        <v>4.5279866332497143E-3</v>
      </c>
    </row>
    <row r="187" spans="1:38" x14ac:dyDescent="0.25">
      <c r="A187" s="1">
        <v>186</v>
      </c>
      <c r="B187" s="2" t="s">
        <v>21</v>
      </c>
      <c r="C187" s="2" t="s">
        <v>91</v>
      </c>
      <c r="D187" s="2" t="s">
        <v>23</v>
      </c>
      <c r="E187" s="2" t="s">
        <v>26</v>
      </c>
      <c r="F187" s="2" t="s">
        <v>25</v>
      </c>
      <c r="G187" s="1" t="b">
        <v>0</v>
      </c>
      <c r="H187" s="1" t="b">
        <v>0</v>
      </c>
      <c r="I187" s="1" t="b">
        <v>0</v>
      </c>
      <c r="J187" s="1" t="b">
        <v>0</v>
      </c>
      <c r="K187" s="1" t="b">
        <v>0</v>
      </c>
      <c r="L187" s="1">
        <v>800</v>
      </c>
      <c r="M187" s="1">
        <v>2</v>
      </c>
      <c r="N187" s="1">
        <v>0</v>
      </c>
      <c r="O187" s="1">
        <v>0.2</v>
      </c>
      <c r="P187" s="1">
        <v>0</v>
      </c>
      <c r="Q187" s="2">
        <v>150</v>
      </c>
      <c r="R187" s="2">
        <v>0</v>
      </c>
      <c r="S187" s="2">
        <v>1</v>
      </c>
      <c r="T187" s="2">
        <v>0</v>
      </c>
      <c r="U187" s="1" t="b">
        <v>0</v>
      </c>
      <c r="V187" s="1">
        <v>747</v>
      </c>
      <c r="W187" s="1">
        <v>42</v>
      </c>
      <c r="X187" s="1">
        <v>40</v>
      </c>
      <c r="Y187" s="1">
        <v>798</v>
      </c>
      <c r="Z187" s="1">
        <v>798</v>
      </c>
      <c r="AA187" s="1">
        <v>0</v>
      </c>
      <c r="AB187" s="1">
        <v>1</v>
      </c>
      <c r="AD187" s="6">
        <f>Modell_vol30_d_Aspermont_table[[#This Row],[wage 1]]/AE182-1</f>
        <v>0</v>
      </c>
      <c r="AF187" s="6">
        <f>Modell_vol30_d_Aspermont_table[[#This Row],[wage 2]]/AG182-1</f>
        <v>0</v>
      </c>
      <c r="AI18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801.5866666666667</v>
      </c>
      <c r="AJ187" s="6">
        <v>4.4945697577276622E-3</v>
      </c>
      <c r="AK18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801.61333333333334</v>
      </c>
      <c r="AL187" s="6">
        <v>4.5279866332497143E-3</v>
      </c>
    </row>
    <row r="188" spans="1:38" x14ac:dyDescent="0.25">
      <c r="A188" s="1">
        <v>187</v>
      </c>
      <c r="B188" s="2" t="s">
        <v>21</v>
      </c>
      <c r="C188" s="2" t="s">
        <v>91</v>
      </c>
      <c r="D188" s="2" t="s">
        <v>23</v>
      </c>
      <c r="E188" s="2" t="s">
        <v>26</v>
      </c>
      <c r="F188" s="2" t="s">
        <v>25</v>
      </c>
      <c r="G188" s="1" t="b">
        <v>0</v>
      </c>
      <c r="H188" s="1" t="b">
        <v>0</v>
      </c>
      <c r="I188" s="1" t="b">
        <v>0</v>
      </c>
      <c r="J188" s="1" t="b">
        <v>0</v>
      </c>
      <c r="K188" s="1" t="b">
        <v>0</v>
      </c>
      <c r="L188" s="1">
        <v>800</v>
      </c>
      <c r="M188" s="1">
        <v>2</v>
      </c>
      <c r="N188" s="1">
        <v>0</v>
      </c>
      <c r="O188" s="1">
        <v>0.2</v>
      </c>
      <c r="P188" s="1">
        <v>0</v>
      </c>
      <c r="Q188" s="2">
        <v>150</v>
      </c>
      <c r="R188" s="2">
        <v>0</v>
      </c>
      <c r="S188" s="2">
        <v>1</v>
      </c>
      <c r="T188" s="2">
        <v>0</v>
      </c>
      <c r="U188" s="1" t="b">
        <v>0</v>
      </c>
      <c r="V188" s="1">
        <v>747</v>
      </c>
      <c r="W188" s="1">
        <v>42</v>
      </c>
      <c r="X188" s="1">
        <v>40</v>
      </c>
      <c r="Y188" s="1">
        <v>798</v>
      </c>
      <c r="Z188" s="1">
        <v>798</v>
      </c>
      <c r="AA188" s="1">
        <v>0</v>
      </c>
      <c r="AB188" s="1">
        <v>1</v>
      </c>
      <c r="AD188" s="6">
        <f>Modell_vol30_d_Aspermont_table[[#This Row],[wage 1]]/AE182-1</f>
        <v>0</v>
      </c>
      <c r="AF188" s="6">
        <f>Modell_vol30_d_Aspermont_table[[#This Row],[wage 2]]/AG182-1</f>
        <v>0</v>
      </c>
      <c r="AI18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801.5866666666667</v>
      </c>
      <c r="AJ188" s="6">
        <v>4.4945697577276622E-3</v>
      </c>
      <c r="AK18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801.61333333333334</v>
      </c>
      <c r="AL188" s="6">
        <v>4.5279866332497143E-3</v>
      </c>
    </row>
    <row r="189" spans="1:38" x14ac:dyDescent="0.25">
      <c r="A189" s="1">
        <v>188</v>
      </c>
      <c r="B189" s="2" t="s">
        <v>21</v>
      </c>
      <c r="C189" s="2" t="s">
        <v>91</v>
      </c>
      <c r="D189" s="2" t="s">
        <v>23</v>
      </c>
      <c r="E189" s="2" t="s">
        <v>26</v>
      </c>
      <c r="F189" s="2" t="s">
        <v>25</v>
      </c>
      <c r="G189" s="1" t="b">
        <v>0</v>
      </c>
      <c r="H189" s="1" t="b">
        <v>0</v>
      </c>
      <c r="I189" s="1" t="b">
        <v>0</v>
      </c>
      <c r="J189" s="1" t="b">
        <v>0</v>
      </c>
      <c r="K189" s="1" t="b">
        <v>0</v>
      </c>
      <c r="L189" s="1">
        <v>800</v>
      </c>
      <c r="M189" s="1">
        <v>2</v>
      </c>
      <c r="N189" s="1">
        <v>0</v>
      </c>
      <c r="O189" s="1">
        <v>0.2</v>
      </c>
      <c r="P189" s="1">
        <v>0</v>
      </c>
      <c r="Q189" s="2">
        <v>150</v>
      </c>
      <c r="R189" s="2">
        <v>0</v>
      </c>
      <c r="S189" s="2">
        <v>1</v>
      </c>
      <c r="T189" s="2">
        <v>0</v>
      </c>
      <c r="U189" s="1" t="b">
        <v>0</v>
      </c>
      <c r="V189" s="1">
        <v>747</v>
      </c>
      <c r="W189" s="1">
        <v>42</v>
      </c>
      <c r="X189" s="1">
        <v>40</v>
      </c>
      <c r="Y189" s="1">
        <v>798</v>
      </c>
      <c r="Z189" s="1">
        <v>798</v>
      </c>
      <c r="AA189" s="1">
        <v>0</v>
      </c>
      <c r="AB189" s="1">
        <v>1</v>
      </c>
      <c r="AD189" s="6">
        <f>Modell_vol30_d_Aspermont_table[[#This Row],[wage 1]]/AE182-1</f>
        <v>0</v>
      </c>
      <c r="AF189" s="6">
        <f>Modell_vol30_d_Aspermont_table[[#This Row],[wage 2]]/AG182-1</f>
        <v>0</v>
      </c>
      <c r="AI18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801.5866666666667</v>
      </c>
      <c r="AJ189" s="6">
        <v>4.4945697577276622E-3</v>
      </c>
      <c r="AK18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801.61333333333334</v>
      </c>
      <c r="AL189" s="6">
        <v>4.5279866332497143E-3</v>
      </c>
    </row>
    <row r="190" spans="1:38" x14ac:dyDescent="0.25">
      <c r="A190" s="1">
        <v>189</v>
      </c>
      <c r="B190" s="2" t="s">
        <v>21</v>
      </c>
      <c r="C190" s="2" t="s">
        <v>91</v>
      </c>
      <c r="D190" s="2" t="s">
        <v>23</v>
      </c>
      <c r="E190" s="2" t="s">
        <v>26</v>
      </c>
      <c r="F190" s="2" t="s">
        <v>25</v>
      </c>
      <c r="G190" s="1" t="b">
        <v>0</v>
      </c>
      <c r="H190" s="1" t="b">
        <v>0</v>
      </c>
      <c r="I190" s="1" t="b">
        <v>0</v>
      </c>
      <c r="J190" s="1" t="b">
        <v>0</v>
      </c>
      <c r="K190" s="1" t="b">
        <v>0</v>
      </c>
      <c r="L190" s="1">
        <v>800</v>
      </c>
      <c r="M190" s="1">
        <v>2</v>
      </c>
      <c r="N190" s="1">
        <v>0</v>
      </c>
      <c r="O190" s="1">
        <v>0.2</v>
      </c>
      <c r="P190" s="1">
        <v>0</v>
      </c>
      <c r="Q190" s="2">
        <v>150</v>
      </c>
      <c r="R190" s="2">
        <v>0</v>
      </c>
      <c r="S190" s="2">
        <v>1</v>
      </c>
      <c r="T190" s="2">
        <v>0</v>
      </c>
      <c r="U190" s="1" t="b">
        <v>0</v>
      </c>
      <c r="V190" s="1">
        <v>747</v>
      </c>
      <c r="W190" s="1">
        <v>42</v>
      </c>
      <c r="X190" s="1">
        <v>40</v>
      </c>
      <c r="Y190" s="1">
        <v>798</v>
      </c>
      <c r="Z190" s="1">
        <v>798</v>
      </c>
      <c r="AA190" s="1">
        <v>0</v>
      </c>
      <c r="AB190" s="1">
        <v>1</v>
      </c>
      <c r="AD190" s="6">
        <f>Modell_vol30_d_Aspermont_table[[#This Row],[wage 1]]/AE182-1</f>
        <v>0</v>
      </c>
      <c r="AF190" s="6">
        <f>Modell_vol30_d_Aspermont_table[[#This Row],[wage 2]]/AG182-1</f>
        <v>0</v>
      </c>
      <c r="AI19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801.5866666666667</v>
      </c>
      <c r="AJ190" s="6">
        <v>4.4945697577276622E-3</v>
      </c>
      <c r="AK19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801.61333333333334</v>
      </c>
      <c r="AL190" s="6">
        <v>4.5279866332497143E-3</v>
      </c>
    </row>
    <row r="191" spans="1:38" x14ac:dyDescent="0.25">
      <c r="A191" s="1">
        <v>190</v>
      </c>
      <c r="B191" s="2" t="s">
        <v>21</v>
      </c>
      <c r="C191" s="2" t="s">
        <v>91</v>
      </c>
      <c r="D191" s="2" t="s">
        <v>23</v>
      </c>
      <c r="E191" s="2" t="s">
        <v>26</v>
      </c>
      <c r="F191" s="2" t="s">
        <v>25</v>
      </c>
      <c r="G191" s="1" t="b">
        <v>0</v>
      </c>
      <c r="H191" s="1" t="b">
        <v>0</v>
      </c>
      <c r="I191" s="1" t="b">
        <v>0</v>
      </c>
      <c r="J191" s="1" t="b">
        <v>0</v>
      </c>
      <c r="K191" s="1" t="b">
        <v>0</v>
      </c>
      <c r="L191" s="1">
        <v>800</v>
      </c>
      <c r="M191" s="1">
        <v>2</v>
      </c>
      <c r="N191" s="1">
        <v>0</v>
      </c>
      <c r="O191" s="1">
        <v>0.2</v>
      </c>
      <c r="P191" s="1">
        <v>0</v>
      </c>
      <c r="Q191" s="2">
        <v>150</v>
      </c>
      <c r="R191" s="2">
        <v>0</v>
      </c>
      <c r="S191" s="2">
        <v>1</v>
      </c>
      <c r="T191" s="2">
        <v>0</v>
      </c>
      <c r="U191" s="1" t="b">
        <v>0</v>
      </c>
      <c r="V191" s="1">
        <v>747</v>
      </c>
      <c r="W191" s="1">
        <v>42</v>
      </c>
      <c r="X191" s="1">
        <v>40</v>
      </c>
      <c r="Y191" s="1">
        <v>798</v>
      </c>
      <c r="Z191" s="1">
        <v>798</v>
      </c>
      <c r="AA191" s="1">
        <v>0</v>
      </c>
      <c r="AB191" s="1">
        <v>1</v>
      </c>
      <c r="AD191" s="6">
        <f>Modell_vol30_d_Aspermont_table[[#This Row],[wage 1]]/AE182-1</f>
        <v>0</v>
      </c>
      <c r="AF191" s="6">
        <f>Modell_vol30_d_Aspermont_table[[#This Row],[wage 2]]/AG182-1</f>
        <v>0</v>
      </c>
      <c r="AI19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801.5866666666667</v>
      </c>
      <c r="AJ191" s="6">
        <v>4.4945697577276622E-3</v>
      </c>
      <c r="AK19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801.61333333333334</v>
      </c>
      <c r="AL191" s="6">
        <v>4.5279866332497143E-3</v>
      </c>
    </row>
    <row r="192" spans="1:38" x14ac:dyDescent="0.25">
      <c r="A192" s="3">
        <v>191</v>
      </c>
      <c r="B192" s="4" t="s">
        <v>21</v>
      </c>
      <c r="C192" s="4" t="s">
        <v>91</v>
      </c>
      <c r="D192" s="4" t="s">
        <v>23</v>
      </c>
      <c r="E192" s="4" t="s">
        <v>26</v>
      </c>
      <c r="F192" s="4" t="s">
        <v>25</v>
      </c>
      <c r="G192" s="3" t="b">
        <v>0</v>
      </c>
      <c r="H192" s="3" t="b">
        <v>0</v>
      </c>
      <c r="I192" s="3" t="b">
        <v>0</v>
      </c>
      <c r="J192" s="3" t="b">
        <v>0</v>
      </c>
      <c r="K192" s="3" t="b">
        <v>0</v>
      </c>
      <c r="L192" s="3">
        <v>800</v>
      </c>
      <c r="M192" s="3">
        <v>2</v>
      </c>
      <c r="N192" s="3">
        <v>0</v>
      </c>
      <c r="O192" s="3">
        <v>0.2</v>
      </c>
      <c r="P192" s="3">
        <v>0</v>
      </c>
      <c r="Q192" s="4">
        <v>500</v>
      </c>
      <c r="R192" s="4">
        <v>0</v>
      </c>
      <c r="S192" s="4">
        <v>1</v>
      </c>
      <c r="T192" s="4">
        <v>0</v>
      </c>
      <c r="U192" s="3" t="b">
        <v>0</v>
      </c>
      <c r="V192" s="3">
        <v>701</v>
      </c>
      <c r="W192" s="3">
        <v>42</v>
      </c>
      <c r="X192" s="3">
        <v>40</v>
      </c>
      <c r="Y192" s="3">
        <v>798</v>
      </c>
      <c r="Z192" s="3">
        <v>798</v>
      </c>
      <c r="AA192" s="3">
        <v>0</v>
      </c>
      <c r="AB192" s="3">
        <v>1</v>
      </c>
      <c r="AD192" s="6">
        <f>Modell_vol30_d_Aspermont_table[[#This Row],[wage 1]]/AE192-1</f>
        <v>0</v>
      </c>
      <c r="AE192">
        <f>AVERAGE(Y192:Y201)</f>
        <v>798</v>
      </c>
      <c r="AF192" s="6">
        <f>Modell_vol30_d_Aspermont_table[[#This Row],[wage 2]]/AG192-1</f>
        <v>0</v>
      </c>
      <c r="AG192">
        <f>AVERAGE(Z192:Z201)</f>
        <v>798</v>
      </c>
      <c r="AI19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801.5866666666667</v>
      </c>
      <c r="AJ192" s="6">
        <f t="array" ref="AJ192:AJ201">AI192:AI201/AE192-1</f>
        <v>4.4945697577276622E-3</v>
      </c>
      <c r="AK19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801.61333333333334</v>
      </c>
      <c r="AL192" s="6">
        <f t="array" ref="AL192:AL201">AK192:AK201/AG192-1</f>
        <v>4.5279866332497143E-3</v>
      </c>
    </row>
    <row r="193" spans="1:38" x14ac:dyDescent="0.25">
      <c r="A193" s="3">
        <v>192</v>
      </c>
      <c r="B193" s="4" t="s">
        <v>21</v>
      </c>
      <c r="C193" s="4" t="s">
        <v>91</v>
      </c>
      <c r="D193" s="4" t="s">
        <v>23</v>
      </c>
      <c r="E193" s="4" t="s">
        <v>26</v>
      </c>
      <c r="F193" s="4" t="s">
        <v>25</v>
      </c>
      <c r="G193" s="3" t="b">
        <v>0</v>
      </c>
      <c r="H193" s="3" t="b">
        <v>0</v>
      </c>
      <c r="I193" s="3" t="b">
        <v>0</v>
      </c>
      <c r="J193" s="3" t="b">
        <v>0</v>
      </c>
      <c r="K193" s="3" t="b">
        <v>0</v>
      </c>
      <c r="L193" s="3">
        <v>800</v>
      </c>
      <c r="M193" s="3">
        <v>2</v>
      </c>
      <c r="N193" s="3">
        <v>0</v>
      </c>
      <c r="O193" s="3">
        <v>0.2</v>
      </c>
      <c r="P193" s="3">
        <v>0</v>
      </c>
      <c r="Q193" s="4">
        <v>500</v>
      </c>
      <c r="R193" s="4">
        <v>0</v>
      </c>
      <c r="S193" s="4">
        <v>1</v>
      </c>
      <c r="T193" s="4">
        <v>0</v>
      </c>
      <c r="U193" s="3" t="b">
        <v>0</v>
      </c>
      <c r="V193" s="3">
        <v>701</v>
      </c>
      <c r="W193" s="3">
        <v>42</v>
      </c>
      <c r="X193" s="3">
        <v>40</v>
      </c>
      <c r="Y193" s="3">
        <v>798</v>
      </c>
      <c r="Z193" s="3">
        <v>798</v>
      </c>
      <c r="AA193" s="3">
        <v>0</v>
      </c>
      <c r="AB193" s="3">
        <v>1</v>
      </c>
      <c r="AD193" s="6">
        <f>Modell_vol30_d_Aspermont_table[[#This Row],[wage 1]]/AE192-1</f>
        <v>0</v>
      </c>
      <c r="AF193" s="6">
        <f>Modell_vol30_d_Aspermont_table[[#This Row],[wage 2]]/AG192-1</f>
        <v>0</v>
      </c>
      <c r="AI19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801.5866666666667</v>
      </c>
      <c r="AJ193" s="6">
        <v>4.4945697577276622E-3</v>
      </c>
      <c r="AK19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801.61333333333334</v>
      </c>
      <c r="AL193" s="6">
        <v>4.5279866332497143E-3</v>
      </c>
    </row>
    <row r="194" spans="1:38" x14ac:dyDescent="0.25">
      <c r="A194" s="3">
        <v>193</v>
      </c>
      <c r="B194" s="4" t="s">
        <v>21</v>
      </c>
      <c r="C194" s="4" t="s">
        <v>91</v>
      </c>
      <c r="D194" s="4" t="s">
        <v>23</v>
      </c>
      <c r="E194" s="4" t="s">
        <v>26</v>
      </c>
      <c r="F194" s="4" t="s">
        <v>25</v>
      </c>
      <c r="G194" s="3" t="b">
        <v>0</v>
      </c>
      <c r="H194" s="3" t="b">
        <v>0</v>
      </c>
      <c r="I194" s="3" t="b">
        <v>0</v>
      </c>
      <c r="J194" s="3" t="b">
        <v>0</v>
      </c>
      <c r="K194" s="3" t="b">
        <v>0</v>
      </c>
      <c r="L194" s="3">
        <v>800</v>
      </c>
      <c r="M194" s="3">
        <v>2</v>
      </c>
      <c r="N194" s="3">
        <v>0</v>
      </c>
      <c r="O194" s="3">
        <v>0.2</v>
      </c>
      <c r="P194" s="3">
        <v>0</v>
      </c>
      <c r="Q194" s="4">
        <v>500</v>
      </c>
      <c r="R194" s="4">
        <v>0</v>
      </c>
      <c r="S194" s="4">
        <v>1</v>
      </c>
      <c r="T194" s="4">
        <v>0</v>
      </c>
      <c r="U194" s="3" t="b">
        <v>0</v>
      </c>
      <c r="V194" s="3">
        <v>701</v>
      </c>
      <c r="W194" s="3">
        <v>42</v>
      </c>
      <c r="X194" s="3">
        <v>40</v>
      </c>
      <c r="Y194" s="3">
        <v>798</v>
      </c>
      <c r="Z194" s="3">
        <v>798</v>
      </c>
      <c r="AA194" s="3">
        <v>0</v>
      </c>
      <c r="AB194" s="3">
        <v>1</v>
      </c>
      <c r="AD194" s="6">
        <f>Modell_vol30_d_Aspermont_table[[#This Row],[wage 1]]/AE192-1</f>
        <v>0</v>
      </c>
      <c r="AF194" s="6">
        <f>Modell_vol30_d_Aspermont_table[[#This Row],[wage 2]]/AG192-1</f>
        <v>0</v>
      </c>
      <c r="AI19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801.5866666666667</v>
      </c>
      <c r="AJ194" s="6">
        <v>4.4945697577276622E-3</v>
      </c>
      <c r="AK19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801.61333333333334</v>
      </c>
      <c r="AL194" s="6">
        <v>4.5279866332497143E-3</v>
      </c>
    </row>
    <row r="195" spans="1:38" x14ac:dyDescent="0.25">
      <c r="A195" s="3">
        <v>194</v>
      </c>
      <c r="B195" s="4" t="s">
        <v>21</v>
      </c>
      <c r="C195" s="4" t="s">
        <v>91</v>
      </c>
      <c r="D195" s="4" t="s">
        <v>23</v>
      </c>
      <c r="E195" s="4" t="s">
        <v>26</v>
      </c>
      <c r="F195" s="4" t="s">
        <v>25</v>
      </c>
      <c r="G195" s="3" t="b">
        <v>0</v>
      </c>
      <c r="H195" s="3" t="b">
        <v>0</v>
      </c>
      <c r="I195" s="3" t="b">
        <v>0</v>
      </c>
      <c r="J195" s="3" t="b">
        <v>0</v>
      </c>
      <c r="K195" s="3" t="b">
        <v>0</v>
      </c>
      <c r="L195" s="3">
        <v>800</v>
      </c>
      <c r="M195" s="3">
        <v>2</v>
      </c>
      <c r="N195" s="3">
        <v>0</v>
      </c>
      <c r="O195" s="3">
        <v>0.2</v>
      </c>
      <c r="P195" s="3">
        <v>0</v>
      </c>
      <c r="Q195" s="4">
        <v>500</v>
      </c>
      <c r="R195" s="4">
        <v>0</v>
      </c>
      <c r="S195" s="4">
        <v>1</v>
      </c>
      <c r="T195" s="4">
        <v>0</v>
      </c>
      <c r="U195" s="3" t="b">
        <v>0</v>
      </c>
      <c r="V195" s="3">
        <v>701</v>
      </c>
      <c r="W195" s="3">
        <v>42</v>
      </c>
      <c r="X195" s="3">
        <v>40</v>
      </c>
      <c r="Y195" s="3">
        <v>798</v>
      </c>
      <c r="Z195" s="3">
        <v>798</v>
      </c>
      <c r="AA195" s="3">
        <v>0</v>
      </c>
      <c r="AB195" s="3">
        <v>1</v>
      </c>
      <c r="AD195" s="6">
        <f>Modell_vol30_d_Aspermont_table[[#This Row],[wage 1]]/AE192-1</f>
        <v>0</v>
      </c>
      <c r="AF195" s="6">
        <f>Modell_vol30_d_Aspermont_table[[#This Row],[wage 2]]/AG192-1</f>
        <v>0</v>
      </c>
      <c r="AI19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801.5866666666667</v>
      </c>
      <c r="AJ195" s="6">
        <v>4.4945697577276622E-3</v>
      </c>
      <c r="AK19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801.61333333333334</v>
      </c>
      <c r="AL195" s="6">
        <v>4.5279866332497143E-3</v>
      </c>
    </row>
    <row r="196" spans="1:38" x14ac:dyDescent="0.25">
      <c r="A196" s="3">
        <v>195</v>
      </c>
      <c r="B196" s="4" t="s">
        <v>21</v>
      </c>
      <c r="C196" s="4" t="s">
        <v>91</v>
      </c>
      <c r="D196" s="4" t="s">
        <v>23</v>
      </c>
      <c r="E196" s="4" t="s">
        <v>26</v>
      </c>
      <c r="F196" s="4" t="s">
        <v>25</v>
      </c>
      <c r="G196" s="3" t="b">
        <v>0</v>
      </c>
      <c r="H196" s="3" t="b">
        <v>0</v>
      </c>
      <c r="I196" s="3" t="b">
        <v>0</v>
      </c>
      <c r="J196" s="3" t="b">
        <v>0</v>
      </c>
      <c r="K196" s="3" t="b">
        <v>0</v>
      </c>
      <c r="L196" s="3">
        <v>800</v>
      </c>
      <c r="M196" s="3">
        <v>2</v>
      </c>
      <c r="N196" s="3">
        <v>0</v>
      </c>
      <c r="O196" s="3">
        <v>0.2</v>
      </c>
      <c r="P196" s="3">
        <v>0</v>
      </c>
      <c r="Q196" s="4">
        <v>500</v>
      </c>
      <c r="R196" s="4">
        <v>0</v>
      </c>
      <c r="S196" s="4">
        <v>1</v>
      </c>
      <c r="T196" s="4">
        <v>0</v>
      </c>
      <c r="U196" s="3" t="b">
        <v>0</v>
      </c>
      <c r="V196" s="3">
        <v>701</v>
      </c>
      <c r="W196" s="3">
        <v>42</v>
      </c>
      <c r="X196" s="3">
        <v>40</v>
      </c>
      <c r="Y196" s="3">
        <v>798</v>
      </c>
      <c r="Z196" s="3">
        <v>798</v>
      </c>
      <c r="AA196" s="3">
        <v>0</v>
      </c>
      <c r="AB196" s="3">
        <v>1</v>
      </c>
      <c r="AD196" s="6">
        <f>Modell_vol30_d_Aspermont_table[[#This Row],[wage 1]]/AE192-1</f>
        <v>0</v>
      </c>
      <c r="AF196" s="6">
        <f>Modell_vol30_d_Aspermont_table[[#This Row],[wage 2]]/AG192-1</f>
        <v>0</v>
      </c>
      <c r="AI19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801.5866666666667</v>
      </c>
      <c r="AJ196" s="6">
        <v>4.4945697577276622E-3</v>
      </c>
      <c r="AK19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801.61333333333334</v>
      </c>
      <c r="AL196" s="6">
        <v>4.5279866332497143E-3</v>
      </c>
    </row>
    <row r="197" spans="1:38" x14ac:dyDescent="0.25">
      <c r="A197" s="3">
        <v>196</v>
      </c>
      <c r="B197" s="4" t="s">
        <v>21</v>
      </c>
      <c r="C197" s="4" t="s">
        <v>91</v>
      </c>
      <c r="D197" s="4" t="s">
        <v>23</v>
      </c>
      <c r="E197" s="4" t="s">
        <v>26</v>
      </c>
      <c r="F197" s="4" t="s">
        <v>25</v>
      </c>
      <c r="G197" s="3" t="b">
        <v>0</v>
      </c>
      <c r="H197" s="3" t="b">
        <v>0</v>
      </c>
      <c r="I197" s="3" t="b">
        <v>0</v>
      </c>
      <c r="J197" s="3" t="b">
        <v>0</v>
      </c>
      <c r="K197" s="3" t="b">
        <v>0</v>
      </c>
      <c r="L197" s="3">
        <v>800</v>
      </c>
      <c r="M197" s="3">
        <v>2</v>
      </c>
      <c r="N197" s="3">
        <v>0</v>
      </c>
      <c r="O197" s="3">
        <v>0.2</v>
      </c>
      <c r="P197" s="3">
        <v>0</v>
      </c>
      <c r="Q197" s="4">
        <v>500</v>
      </c>
      <c r="R197" s="4">
        <v>0</v>
      </c>
      <c r="S197" s="4">
        <v>1</v>
      </c>
      <c r="T197" s="4">
        <v>0</v>
      </c>
      <c r="U197" s="3" t="b">
        <v>0</v>
      </c>
      <c r="V197" s="3">
        <v>701</v>
      </c>
      <c r="W197" s="3">
        <v>42</v>
      </c>
      <c r="X197" s="3">
        <v>40</v>
      </c>
      <c r="Y197" s="3">
        <v>798</v>
      </c>
      <c r="Z197" s="3">
        <v>798</v>
      </c>
      <c r="AA197" s="3">
        <v>0</v>
      </c>
      <c r="AB197" s="3">
        <v>1</v>
      </c>
      <c r="AD197" s="6">
        <f>Modell_vol30_d_Aspermont_table[[#This Row],[wage 1]]/AE192-1</f>
        <v>0</v>
      </c>
      <c r="AF197" s="6">
        <f>Modell_vol30_d_Aspermont_table[[#This Row],[wage 2]]/AG192-1</f>
        <v>0</v>
      </c>
      <c r="AI19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801.5866666666667</v>
      </c>
      <c r="AJ197" s="6">
        <v>4.4945697577276622E-3</v>
      </c>
      <c r="AK19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801.61333333333334</v>
      </c>
      <c r="AL197" s="6">
        <v>4.5279866332497143E-3</v>
      </c>
    </row>
    <row r="198" spans="1:38" x14ac:dyDescent="0.25">
      <c r="A198" s="3">
        <v>197</v>
      </c>
      <c r="B198" s="4" t="s">
        <v>21</v>
      </c>
      <c r="C198" s="4" t="s">
        <v>91</v>
      </c>
      <c r="D198" s="4" t="s">
        <v>23</v>
      </c>
      <c r="E198" s="4" t="s">
        <v>26</v>
      </c>
      <c r="F198" s="4" t="s">
        <v>25</v>
      </c>
      <c r="G198" s="3" t="b">
        <v>0</v>
      </c>
      <c r="H198" s="3" t="b">
        <v>0</v>
      </c>
      <c r="I198" s="3" t="b">
        <v>0</v>
      </c>
      <c r="J198" s="3" t="b">
        <v>0</v>
      </c>
      <c r="K198" s="3" t="b">
        <v>0</v>
      </c>
      <c r="L198" s="3">
        <v>800</v>
      </c>
      <c r="M198" s="3">
        <v>2</v>
      </c>
      <c r="N198" s="3">
        <v>0</v>
      </c>
      <c r="O198" s="3">
        <v>0.2</v>
      </c>
      <c r="P198" s="3">
        <v>0</v>
      </c>
      <c r="Q198" s="4">
        <v>500</v>
      </c>
      <c r="R198" s="4">
        <v>0</v>
      </c>
      <c r="S198" s="4">
        <v>1</v>
      </c>
      <c r="T198" s="4">
        <v>0</v>
      </c>
      <c r="U198" s="3" t="b">
        <v>0</v>
      </c>
      <c r="V198" s="3">
        <v>701</v>
      </c>
      <c r="W198" s="3">
        <v>42</v>
      </c>
      <c r="X198" s="3">
        <v>40</v>
      </c>
      <c r="Y198" s="3">
        <v>798</v>
      </c>
      <c r="Z198" s="3">
        <v>798</v>
      </c>
      <c r="AA198" s="3">
        <v>0</v>
      </c>
      <c r="AB198" s="3">
        <v>1</v>
      </c>
      <c r="AD198" s="6">
        <f>Modell_vol30_d_Aspermont_table[[#This Row],[wage 1]]/AE192-1</f>
        <v>0</v>
      </c>
      <c r="AF198" s="6">
        <f>Modell_vol30_d_Aspermont_table[[#This Row],[wage 2]]/AG192-1</f>
        <v>0</v>
      </c>
      <c r="AI19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801.5866666666667</v>
      </c>
      <c r="AJ198" s="6">
        <v>4.4945697577276622E-3</v>
      </c>
      <c r="AK19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801.61333333333334</v>
      </c>
      <c r="AL198" s="6">
        <v>4.5279866332497143E-3</v>
      </c>
    </row>
    <row r="199" spans="1:38" x14ac:dyDescent="0.25">
      <c r="A199" s="3">
        <v>198</v>
      </c>
      <c r="B199" s="4" t="s">
        <v>21</v>
      </c>
      <c r="C199" s="4" t="s">
        <v>91</v>
      </c>
      <c r="D199" s="4" t="s">
        <v>23</v>
      </c>
      <c r="E199" s="4" t="s">
        <v>26</v>
      </c>
      <c r="F199" s="4" t="s">
        <v>25</v>
      </c>
      <c r="G199" s="3" t="b">
        <v>0</v>
      </c>
      <c r="H199" s="3" t="b">
        <v>0</v>
      </c>
      <c r="I199" s="3" t="b">
        <v>0</v>
      </c>
      <c r="J199" s="3" t="b">
        <v>0</v>
      </c>
      <c r="K199" s="3" t="b">
        <v>0</v>
      </c>
      <c r="L199" s="3">
        <v>800</v>
      </c>
      <c r="M199" s="3">
        <v>2</v>
      </c>
      <c r="N199" s="3">
        <v>0</v>
      </c>
      <c r="O199" s="3">
        <v>0.2</v>
      </c>
      <c r="P199" s="3">
        <v>0</v>
      </c>
      <c r="Q199" s="4">
        <v>500</v>
      </c>
      <c r="R199" s="4">
        <v>0</v>
      </c>
      <c r="S199" s="4">
        <v>1</v>
      </c>
      <c r="T199" s="4">
        <v>0</v>
      </c>
      <c r="U199" s="3" t="b">
        <v>0</v>
      </c>
      <c r="V199" s="3">
        <v>701</v>
      </c>
      <c r="W199" s="3">
        <v>42</v>
      </c>
      <c r="X199" s="3">
        <v>40</v>
      </c>
      <c r="Y199" s="3">
        <v>798</v>
      </c>
      <c r="Z199" s="3">
        <v>798</v>
      </c>
      <c r="AA199" s="3">
        <v>0</v>
      </c>
      <c r="AB199" s="3">
        <v>1</v>
      </c>
      <c r="AD199" s="6">
        <f>Modell_vol30_d_Aspermont_table[[#This Row],[wage 1]]/AE192-1</f>
        <v>0</v>
      </c>
      <c r="AF199" s="6">
        <f>Modell_vol30_d_Aspermont_table[[#This Row],[wage 2]]/AG192-1</f>
        <v>0</v>
      </c>
      <c r="AI19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801.5866666666667</v>
      </c>
      <c r="AJ199" s="6">
        <v>4.4945697577276622E-3</v>
      </c>
      <c r="AK19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801.61333333333334</v>
      </c>
      <c r="AL199" s="6">
        <v>4.5279866332497143E-3</v>
      </c>
    </row>
    <row r="200" spans="1:38" x14ac:dyDescent="0.25">
      <c r="A200" s="3">
        <v>199</v>
      </c>
      <c r="B200" s="4" t="s">
        <v>21</v>
      </c>
      <c r="C200" s="4" t="s">
        <v>91</v>
      </c>
      <c r="D200" s="4" t="s">
        <v>23</v>
      </c>
      <c r="E200" s="4" t="s">
        <v>26</v>
      </c>
      <c r="F200" s="4" t="s">
        <v>25</v>
      </c>
      <c r="G200" s="3" t="b">
        <v>0</v>
      </c>
      <c r="H200" s="3" t="b">
        <v>0</v>
      </c>
      <c r="I200" s="3" t="b">
        <v>0</v>
      </c>
      <c r="J200" s="3" t="b">
        <v>0</v>
      </c>
      <c r="K200" s="3" t="b">
        <v>0</v>
      </c>
      <c r="L200" s="3">
        <v>800</v>
      </c>
      <c r="M200" s="3">
        <v>2</v>
      </c>
      <c r="N200" s="3">
        <v>0</v>
      </c>
      <c r="O200" s="3">
        <v>0.2</v>
      </c>
      <c r="P200" s="3">
        <v>0</v>
      </c>
      <c r="Q200" s="4">
        <v>500</v>
      </c>
      <c r="R200" s="4">
        <v>0</v>
      </c>
      <c r="S200" s="4">
        <v>1</v>
      </c>
      <c r="T200" s="4">
        <v>0</v>
      </c>
      <c r="U200" s="3" t="b">
        <v>0</v>
      </c>
      <c r="V200" s="3">
        <v>701</v>
      </c>
      <c r="W200" s="3">
        <v>42</v>
      </c>
      <c r="X200" s="3">
        <v>40</v>
      </c>
      <c r="Y200" s="3">
        <v>798</v>
      </c>
      <c r="Z200" s="3">
        <v>798</v>
      </c>
      <c r="AA200" s="3">
        <v>0</v>
      </c>
      <c r="AB200" s="3">
        <v>1</v>
      </c>
      <c r="AD200" s="6">
        <f>Modell_vol30_d_Aspermont_table[[#This Row],[wage 1]]/AE192-1</f>
        <v>0</v>
      </c>
      <c r="AF200" s="6">
        <f>Modell_vol30_d_Aspermont_table[[#This Row],[wage 2]]/AG192-1</f>
        <v>0</v>
      </c>
      <c r="AI20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801.5866666666667</v>
      </c>
      <c r="AJ200" s="6">
        <v>4.4945697577276622E-3</v>
      </c>
      <c r="AK20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801.61333333333334</v>
      </c>
      <c r="AL200" s="6">
        <v>4.5279866332497143E-3</v>
      </c>
    </row>
    <row r="201" spans="1:38" x14ac:dyDescent="0.25">
      <c r="A201" s="3">
        <v>200</v>
      </c>
      <c r="B201" s="4" t="s">
        <v>21</v>
      </c>
      <c r="C201" s="4" t="s">
        <v>91</v>
      </c>
      <c r="D201" s="4" t="s">
        <v>23</v>
      </c>
      <c r="E201" s="4" t="s">
        <v>26</v>
      </c>
      <c r="F201" s="4" t="s">
        <v>25</v>
      </c>
      <c r="G201" s="3" t="b">
        <v>0</v>
      </c>
      <c r="H201" s="3" t="b">
        <v>0</v>
      </c>
      <c r="I201" s="3" t="b">
        <v>0</v>
      </c>
      <c r="J201" s="3" t="b">
        <v>0</v>
      </c>
      <c r="K201" s="3" t="b">
        <v>0</v>
      </c>
      <c r="L201" s="3">
        <v>800</v>
      </c>
      <c r="M201" s="3">
        <v>2</v>
      </c>
      <c r="N201" s="3">
        <v>0</v>
      </c>
      <c r="O201" s="3">
        <v>0.2</v>
      </c>
      <c r="P201" s="3">
        <v>0</v>
      </c>
      <c r="Q201" s="4">
        <v>500</v>
      </c>
      <c r="R201" s="4">
        <v>0</v>
      </c>
      <c r="S201" s="4">
        <v>1</v>
      </c>
      <c r="T201" s="4">
        <v>0</v>
      </c>
      <c r="U201" s="3" t="b">
        <v>0</v>
      </c>
      <c r="V201" s="3">
        <v>701</v>
      </c>
      <c r="W201" s="3">
        <v>42</v>
      </c>
      <c r="X201" s="3">
        <v>40</v>
      </c>
      <c r="Y201" s="3">
        <v>798</v>
      </c>
      <c r="Z201" s="3">
        <v>798</v>
      </c>
      <c r="AA201" s="3">
        <v>0</v>
      </c>
      <c r="AB201" s="3">
        <v>1</v>
      </c>
      <c r="AD201" s="6">
        <f>Modell_vol30_d_Aspermont_table[[#This Row],[wage 1]]/AE192-1</f>
        <v>0</v>
      </c>
      <c r="AF201" s="6">
        <f>Modell_vol30_d_Aspermont_table[[#This Row],[wage 2]]/AG192-1</f>
        <v>0</v>
      </c>
      <c r="AI20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801.5866666666667</v>
      </c>
      <c r="AJ201" s="6">
        <v>4.4945697577276622E-3</v>
      </c>
      <c r="AK20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801.61333333333334</v>
      </c>
      <c r="AL201" s="6">
        <v>4.5279866332497143E-3</v>
      </c>
    </row>
    <row r="202" spans="1:38" x14ac:dyDescent="0.25">
      <c r="A202" s="1">
        <v>201</v>
      </c>
      <c r="B202" s="2" t="s">
        <v>21</v>
      </c>
      <c r="C202" s="2" t="s">
        <v>91</v>
      </c>
      <c r="D202" s="2" t="s">
        <v>23</v>
      </c>
      <c r="E202" s="2" t="s">
        <v>26</v>
      </c>
      <c r="F202" s="2" t="s">
        <v>25</v>
      </c>
      <c r="G202" s="1" t="b">
        <v>0</v>
      </c>
      <c r="H202" s="1" t="b">
        <v>0</v>
      </c>
      <c r="I202" s="1" t="b">
        <v>0</v>
      </c>
      <c r="J202" s="1" t="b">
        <v>0</v>
      </c>
      <c r="K202" s="1" t="b">
        <v>0</v>
      </c>
      <c r="L202" s="1">
        <v>800</v>
      </c>
      <c r="M202" s="1">
        <v>2</v>
      </c>
      <c r="N202" s="1">
        <v>0</v>
      </c>
      <c r="O202" s="1">
        <v>0.3</v>
      </c>
      <c r="P202" s="1">
        <v>0</v>
      </c>
      <c r="Q202" s="2">
        <v>150</v>
      </c>
      <c r="R202" s="2">
        <v>0</v>
      </c>
      <c r="S202" s="2">
        <v>1</v>
      </c>
      <c r="T202" s="2">
        <v>0</v>
      </c>
      <c r="U202" s="1" t="b">
        <v>0</v>
      </c>
      <c r="V202" s="1">
        <v>745</v>
      </c>
      <c r="W202" s="1">
        <v>84</v>
      </c>
      <c r="X202" s="1">
        <v>80</v>
      </c>
      <c r="Y202" s="1">
        <v>796</v>
      </c>
      <c r="Z202" s="1">
        <v>796</v>
      </c>
      <c r="AA202" s="1">
        <v>0</v>
      </c>
      <c r="AB202" s="1">
        <v>1</v>
      </c>
      <c r="AD202" s="6">
        <f>Modell_vol30_d_Aspermont_table[[#This Row],[wage 1]]/AE202-1</f>
        <v>0</v>
      </c>
      <c r="AE202">
        <f>AVERAGE(Y202:Y211)</f>
        <v>796</v>
      </c>
      <c r="AF202" s="6">
        <f>Modell_vol30_d_Aspermont_table[[#This Row],[wage 2]]/AG202-1</f>
        <v>0</v>
      </c>
      <c r="AG202">
        <f>AVERAGE(Z202:Z211)</f>
        <v>796</v>
      </c>
      <c r="AI20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803.57</v>
      </c>
      <c r="AJ202" s="6">
        <f t="array" ref="AJ202:AJ211">AI202:AI211/AE202-1</f>
        <v>9.5100502512563967E-3</v>
      </c>
      <c r="AK20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803.63</v>
      </c>
      <c r="AL202" s="6">
        <f t="array" ref="AL202:AL211">AK202:AK211/AG202-1</f>
        <v>9.5854271356783372E-3</v>
      </c>
    </row>
    <row r="203" spans="1:38" x14ac:dyDescent="0.25">
      <c r="A203" s="1">
        <v>202</v>
      </c>
      <c r="B203" s="2" t="s">
        <v>21</v>
      </c>
      <c r="C203" s="2" t="s">
        <v>91</v>
      </c>
      <c r="D203" s="2" t="s">
        <v>23</v>
      </c>
      <c r="E203" s="2" t="s">
        <v>26</v>
      </c>
      <c r="F203" s="2" t="s">
        <v>25</v>
      </c>
      <c r="G203" s="1" t="b">
        <v>0</v>
      </c>
      <c r="H203" s="1" t="b">
        <v>0</v>
      </c>
      <c r="I203" s="1" t="b">
        <v>0</v>
      </c>
      <c r="J203" s="1" t="b">
        <v>0</v>
      </c>
      <c r="K203" s="1" t="b">
        <v>0</v>
      </c>
      <c r="L203" s="1">
        <v>800</v>
      </c>
      <c r="M203" s="1">
        <v>2</v>
      </c>
      <c r="N203" s="1">
        <v>0</v>
      </c>
      <c r="O203" s="1">
        <v>0.3</v>
      </c>
      <c r="P203" s="1">
        <v>0</v>
      </c>
      <c r="Q203" s="2">
        <v>150</v>
      </c>
      <c r="R203" s="2">
        <v>0</v>
      </c>
      <c r="S203" s="2">
        <v>1</v>
      </c>
      <c r="T203" s="2">
        <v>0</v>
      </c>
      <c r="U203" s="1" t="b">
        <v>0</v>
      </c>
      <c r="V203" s="1">
        <v>745</v>
      </c>
      <c r="W203" s="1">
        <v>84</v>
      </c>
      <c r="X203" s="1">
        <v>80</v>
      </c>
      <c r="Y203" s="1">
        <v>796</v>
      </c>
      <c r="Z203" s="1">
        <v>796</v>
      </c>
      <c r="AA203" s="1">
        <v>0</v>
      </c>
      <c r="AB203" s="1">
        <v>1</v>
      </c>
      <c r="AD203" s="6">
        <f>Modell_vol30_d_Aspermont_table[[#This Row],[wage 1]]/AE202-1</f>
        <v>0</v>
      </c>
      <c r="AF203" s="6">
        <f>Modell_vol30_d_Aspermont_table[[#This Row],[wage 2]]/AG202-1</f>
        <v>0</v>
      </c>
      <c r="AI20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803.57</v>
      </c>
      <c r="AJ203" s="6">
        <v>9.5100502512563967E-3</v>
      </c>
      <c r="AK20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803.63</v>
      </c>
      <c r="AL203" s="6">
        <v>9.5854271356783372E-3</v>
      </c>
    </row>
    <row r="204" spans="1:38" x14ac:dyDescent="0.25">
      <c r="A204" s="1">
        <v>203</v>
      </c>
      <c r="B204" s="2" t="s">
        <v>21</v>
      </c>
      <c r="C204" s="2" t="s">
        <v>91</v>
      </c>
      <c r="D204" s="2" t="s">
        <v>23</v>
      </c>
      <c r="E204" s="2" t="s">
        <v>26</v>
      </c>
      <c r="F204" s="2" t="s">
        <v>25</v>
      </c>
      <c r="G204" s="1" t="b">
        <v>0</v>
      </c>
      <c r="H204" s="1" t="b">
        <v>0</v>
      </c>
      <c r="I204" s="1" t="b">
        <v>0</v>
      </c>
      <c r="J204" s="1" t="b">
        <v>0</v>
      </c>
      <c r="K204" s="1" t="b">
        <v>0</v>
      </c>
      <c r="L204" s="1">
        <v>800</v>
      </c>
      <c r="M204" s="1">
        <v>2</v>
      </c>
      <c r="N204" s="1">
        <v>0</v>
      </c>
      <c r="O204" s="1">
        <v>0.3</v>
      </c>
      <c r="P204" s="1">
        <v>0</v>
      </c>
      <c r="Q204" s="2">
        <v>150</v>
      </c>
      <c r="R204" s="2">
        <v>0</v>
      </c>
      <c r="S204" s="2">
        <v>1</v>
      </c>
      <c r="T204" s="2">
        <v>0</v>
      </c>
      <c r="U204" s="1" t="b">
        <v>0</v>
      </c>
      <c r="V204" s="1">
        <v>745</v>
      </c>
      <c r="W204" s="1">
        <v>84</v>
      </c>
      <c r="X204" s="1">
        <v>80</v>
      </c>
      <c r="Y204" s="1">
        <v>796</v>
      </c>
      <c r="Z204" s="1">
        <v>796</v>
      </c>
      <c r="AA204" s="1">
        <v>0</v>
      </c>
      <c r="AB204" s="1">
        <v>1</v>
      </c>
      <c r="AD204" s="6">
        <f>Modell_vol30_d_Aspermont_table[[#This Row],[wage 1]]/AE202-1</f>
        <v>0</v>
      </c>
      <c r="AF204" s="6">
        <f>Modell_vol30_d_Aspermont_table[[#This Row],[wage 2]]/AG202-1</f>
        <v>0</v>
      </c>
      <c r="AI20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803.57</v>
      </c>
      <c r="AJ204" s="6">
        <v>9.5100502512563967E-3</v>
      </c>
      <c r="AK20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803.63</v>
      </c>
      <c r="AL204" s="6">
        <v>9.5854271356783372E-3</v>
      </c>
    </row>
    <row r="205" spans="1:38" x14ac:dyDescent="0.25">
      <c r="A205" s="1">
        <v>204</v>
      </c>
      <c r="B205" s="2" t="s">
        <v>21</v>
      </c>
      <c r="C205" s="2" t="s">
        <v>91</v>
      </c>
      <c r="D205" s="2" t="s">
        <v>23</v>
      </c>
      <c r="E205" s="2" t="s">
        <v>26</v>
      </c>
      <c r="F205" s="2" t="s">
        <v>25</v>
      </c>
      <c r="G205" s="1" t="b">
        <v>0</v>
      </c>
      <c r="H205" s="1" t="b">
        <v>0</v>
      </c>
      <c r="I205" s="1" t="b">
        <v>0</v>
      </c>
      <c r="J205" s="1" t="b">
        <v>0</v>
      </c>
      <c r="K205" s="1" t="b">
        <v>0</v>
      </c>
      <c r="L205" s="1">
        <v>800</v>
      </c>
      <c r="M205" s="1">
        <v>2</v>
      </c>
      <c r="N205" s="1">
        <v>0</v>
      </c>
      <c r="O205" s="1">
        <v>0.3</v>
      </c>
      <c r="P205" s="1">
        <v>0</v>
      </c>
      <c r="Q205" s="2">
        <v>150</v>
      </c>
      <c r="R205" s="2">
        <v>0</v>
      </c>
      <c r="S205" s="2">
        <v>1</v>
      </c>
      <c r="T205" s="2">
        <v>0</v>
      </c>
      <c r="U205" s="1" t="b">
        <v>0</v>
      </c>
      <c r="V205" s="1">
        <v>745</v>
      </c>
      <c r="W205" s="1">
        <v>84</v>
      </c>
      <c r="X205" s="1">
        <v>80</v>
      </c>
      <c r="Y205" s="1">
        <v>796</v>
      </c>
      <c r="Z205" s="1">
        <v>796</v>
      </c>
      <c r="AA205" s="1">
        <v>0</v>
      </c>
      <c r="AB205" s="1">
        <v>1</v>
      </c>
      <c r="AD205" s="6">
        <f>Modell_vol30_d_Aspermont_table[[#This Row],[wage 1]]/AE202-1</f>
        <v>0</v>
      </c>
      <c r="AF205" s="6">
        <f>Modell_vol30_d_Aspermont_table[[#This Row],[wage 2]]/AG202-1</f>
        <v>0</v>
      </c>
      <c r="AI20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803.57</v>
      </c>
      <c r="AJ205" s="6">
        <v>9.5100502512563967E-3</v>
      </c>
      <c r="AK20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803.63</v>
      </c>
      <c r="AL205" s="6">
        <v>9.5854271356783372E-3</v>
      </c>
    </row>
    <row r="206" spans="1:38" x14ac:dyDescent="0.25">
      <c r="A206" s="1">
        <v>205</v>
      </c>
      <c r="B206" s="2" t="s">
        <v>21</v>
      </c>
      <c r="C206" s="2" t="s">
        <v>91</v>
      </c>
      <c r="D206" s="2" t="s">
        <v>23</v>
      </c>
      <c r="E206" s="2" t="s">
        <v>26</v>
      </c>
      <c r="F206" s="2" t="s">
        <v>25</v>
      </c>
      <c r="G206" s="1" t="b">
        <v>0</v>
      </c>
      <c r="H206" s="1" t="b">
        <v>0</v>
      </c>
      <c r="I206" s="1" t="b">
        <v>0</v>
      </c>
      <c r="J206" s="1" t="b">
        <v>0</v>
      </c>
      <c r="K206" s="1" t="b">
        <v>0</v>
      </c>
      <c r="L206" s="1">
        <v>800</v>
      </c>
      <c r="M206" s="1">
        <v>2</v>
      </c>
      <c r="N206" s="1">
        <v>0</v>
      </c>
      <c r="O206" s="1">
        <v>0.3</v>
      </c>
      <c r="P206" s="1">
        <v>0</v>
      </c>
      <c r="Q206" s="2">
        <v>150</v>
      </c>
      <c r="R206" s="2">
        <v>0</v>
      </c>
      <c r="S206" s="2">
        <v>1</v>
      </c>
      <c r="T206" s="2">
        <v>0</v>
      </c>
      <c r="U206" s="1" t="b">
        <v>0</v>
      </c>
      <c r="V206" s="1">
        <v>745</v>
      </c>
      <c r="W206" s="1">
        <v>84</v>
      </c>
      <c r="X206" s="1">
        <v>80</v>
      </c>
      <c r="Y206" s="1">
        <v>796</v>
      </c>
      <c r="Z206" s="1">
        <v>796</v>
      </c>
      <c r="AA206" s="1">
        <v>0</v>
      </c>
      <c r="AB206" s="1">
        <v>1</v>
      </c>
      <c r="AD206" s="6">
        <f>Modell_vol30_d_Aspermont_table[[#This Row],[wage 1]]/AE202-1</f>
        <v>0</v>
      </c>
      <c r="AF206" s="6">
        <f>Modell_vol30_d_Aspermont_table[[#This Row],[wage 2]]/AG202-1</f>
        <v>0</v>
      </c>
      <c r="AI20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803.57</v>
      </c>
      <c r="AJ206" s="6">
        <v>9.5100502512563967E-3</v>
      </c>
      <c r="AK20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803.63</v>
      </c>
      <c r="AL206" s="6">
        <v>9.5854271356783372E-3</v>
      </c>
    </row>
    <row r="207" spans="1:38" x14ac:dyDescent="0.25">
      <c r="A207" s="1">
        <v>206</v>
      </c>
      <c r="B207" s="2" t="s">
        <v>21</v>
      </c>
      <c r="C207" s="2" t="s">
        <v>91</v>
      </c>
      <c r="D207" s="2" t="s">
        <v>23</v>
      </c>
      <c r="E207" s="2" t="s">
        <v>26</v>
      </c>
      <c r="F207" s="2" t="s">
        <v>25</v>
      </c>
      <c r="G207" s="1" t="b">
        <v>0</v>
      </c>
      <c r="H207" s="1" t="b">
        <v>0</v>
      </c>
      <c r="I207" s="1" t="b">
        <v>0</v>
      </c>
      <c r="J207" s="1" t="b">
        <v>0</v>
      </c>
      <c r="K207" s="1" t="b">
        <v>0</v>
      </c>
      <c r="L207" s="1">
        <v>800</v>
      </c>
      <c r="M207" s="1">
        <v>2</v>
      </c>
      <c r="N207" s="1">
        <v>0</v>
      </c>
      <c r="O207" s="1">
        <v>0.3</v>
      </c>
      <c r="P207" s="1">
        <v>0</v>
      </c>
      <c r="Q207" s="2">
        <v>150</v>
      </c>
      <c r="R207" s="2">
        <v>0</v>
      </c>
      <c r="S207" s="2">
        <v>1</v>
      </c>
      <c r="T207" s="2">
        <v>0</v>
      </c>
      <c r="U207" s="1" t="b">
        <v>0</v>
      </c>
      <c r="V207" s="1">
        <v>745</v>
      </c>
      <c r="W207" s="1">
        <v>84</v>
      </c>
      <c r="X207" s="1">
        <v>80</v>
      </c>
      <c r="Y207" s="1">
        <v>796</v>
      </c>
      <c r="Z207" s="1">
        <v>796</v>
      </c>
      <c r="AA207" s="1">
        <v>0</v>
      </c>
      <c r="AB207" s="1">
        <v>1</v>
      </c>
      <c r="AD207" s="6">
        <f>Modell_vol30_d_Aspermont_table[[#This Row],[wage 1]]/AE202-1</f>
        <v>0</v>
      </c>
      <c r="AF207" s="6">
        <f>Modell_vol30_d_Aspermont_table[[#This Row],[wage 2]]/AG202-1</f>
        <v>0</v>
      </c>
      <c r="AI20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803.57</v>
      </c>
      <c r="AJ207" s="6">
        <v>9.5100502512563967E-3</v>
      </c>
      <c r="AK20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803.63</v>
      </c>
      <c r="AL207" s="6">
        <v>9.5854271356783372E-3</v>
      </c>
    </row>
    <row r="208" spans="1:38" x14ac:dyDescent="0.25">
      <c r="A208" s="1">
        <v>207</v>
      </c>
      <c r="B208" s="2" t="s">
        <v>21</v>
      </c>
      <c r="C208" s="2" t="s">
        <v>91</v>
      </c>
      <c r="D208" s="2" t="s">
        <v>23</v>
      </c>
      <c r="E208" s="2" t="s">
        <v>26</v>
      </c>
      <c r="F208" s="2" t="s">
        <v>25</v>
      </c>
      <c r="G208" s="1" t="b">
        <v>0</v>
      </c>
      <c r="H208" s="1" t="b">
        <v>0</v>
      </c>
      <c r="I208" s="1" t="b">
        <v>0</v>
      </c>
      <c r="J208" s="1" t="b">
        <v>0</v>
      </c>
      <c r="K208" s="1" t="b">
        <v>0</v>
      </c>
      <c r="L208" s="1">
        <v>800</v>
      </c>
      <c r="M208" s="1">
        <v>2</v>
      </c>
      <c r="N208" s="1">
        <v>0</v>
      </c>
      <c r="O208" s="1">
        <v>0.3</v>
      </c>
      <c r="P208" s="1">
        <v>0</v>
      </c>
      <c r="Q208" s="2">
        <v>150</v>
      </c>
      <c r="R208" s="2">
        <v>0</v>
      </c>
      <c r="S208" s="2">
        <v>1</v>
      </c>
      <c r="T208" s="2">
        <v>0</v>
      </c>
      <c r="U208" s="1" t="b">
        <v>0</v>
      </c>
      <c r="V208" s="1">
        <v>745</v>
      </c>
      <c r="W208" s="1">
        <v>84</v>
      </c>
      <c r="X208" s="1">
        <v>80</v>
      </c>
      <c r="Y208" s="1">
        <v>796</v>
      </c>
      <c r="Z208" s="1">
        <v>796</v>
      </c>
      <c r="AA208" s="1">
        <v>0</v>
      </c>
      <c r="AB208" s="1">
        <v>1</v>
      </c>
      <c r="AD208" s="6">
        <f>Modell_vol30_d_Aspermont_table[[#This Row],[wage 1]]/AE202-1</f>
        <v>0</v>
      </c>
      <c r="AF208" s="6">
        <f>Modell_vol30_d_Aspermont_table[[#This Row],[wage 2]]/AG202-1</f>
        <v>0</v>
      </c>
      <c r="AI20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803.57</v>
      </c>
      <c r="AJ208" s="6">
        <v>9.5100502512563967E-3</v>
      </c>
      <c r="AK20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803.63</v>
      </c>
      <c r="AL208" s="6">
        <v>9.5854271356783372E-3</v>
      </c>
    </row>
    <row r="209" spans="1:38" x14ac:dyDescent="0.25">
      <c r="A209" s="1">
        <v>208</v>
      </c>
      <c r="B209" s="2" t="s">
        <v>21</v>
      </c>
      <c r="C209" s="2" t="s">
        <v>91</v>
      </c>
      <c r="D209" s="2" t="s">
        <v>23</v>
      </c>
      <c r="E209" s="2" t="s">
        <v>26</v>
      </c>
      <c r="F209" s="2" t="s">
        <v>25</v>
      </c>
      <c r="G209" s="1" t="b">
        <v>0</v>
      </c>
      <c r="H209" s="1" t="b">
        <v>0</v>
      </c>
      <c r="I209" s="1" t="b">
        <v>0</v>
      </c>
      <c r="J209" s="1" t="b">
        <v>0</v>
      </c>
      <c r="K209" s="1" t="b">
        <v>0</v>
      </c>
      <c r="L209" s="1">
        <v>800</v>
      </c>
      <c r="M209" s="1">
        <v>2</v>
      </c>
      <c r="N209" s="1">
        <v>0</v>
      </c>
      <c r="O209" s="1">
        <v>0.3</v>
      </c>
      <c r="P209" s="1">
        <v>0</v>
      </c>
      <c r="Q209" s="2">
        <v>150</v>
      </c>
      <c r="R209" s="2">
        <v>0</v>
      </c>
      <c r="S209" s="2">
        <v>1</v>
      </c>
      <c r="T209" s="2">
        <v>0</v>
      </c>
      <c r="U209" s="1" t="b">
        <v>0</v>
      </c>
      <c r="V209" s="1">
        <v>745</v>
      </c>
      <c r="W209" s="1">
        <v>84</v>
      </c>
      <c r="X209" s="1">
        <v>80</v>
      </c>
      <c r="Y209" s="1">
        <v>796</v>
      </c>
      <c r="Z209" s="1">
        <v>796</v>
      </c>
      <c r="AA209" s="1">
        <v>0</v>
      </c>
      <c r="AB209" s="1">
        <v>1</v>
      </c>
      <c r="AD209" s="6">
        <f>Modell_vol30_d_Aspermont_table[[#This Row],[wage 1]]/AE202-1</f>
        <v>0</v>
      </c>
      <c r="AF209" s="6">
        <f>Modell_vol30_d_Aspermont_table[[#This Row],[wage 2]]/AG202-1</f>
        <v>0</v>
      </c>
      <c r="AI20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803.57</v>
      </c>
      <c r="AJ209" s="6">
        <v>9.5100502512563967E-3</v>
      </c>
      <c r="AK20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803.63</v>
      </c>
      <c r="AL209" s="6">
        <v>9.5854271356783372E-3</v>
      </c>
    </row>
    <row r="210" spans="1:38" x14ac:dyDescent="0.25">
      <c r="A210" s="1">
        <v>209</v>
      </c>
      <c r="B210" s="2" t="s">
        <v>21</v>
      </c>
      <c r="C210" s="2" t="s">
        <v>91</v>
      </c>
      <c r="D210" s="2" t="s">
        <v>23</v>
      </c>
      <c r="E210" s="2" t="s">
        <v>26</v>
      </c>
      <c r="F210" s="2" t="s">
        <v>25</v>
      </c>
      <c r="G210" s="1" t="b">
        <v>0</v>
      </c>
      <c r="H210" s="1" t="b">
        <v>0</v>
      </c>
      <c r="I210" s="1" t="b">
        <v>0</v>
      </c>
      <c r="J210" s="1" t="b">
        <v>0</v>
      </c>
      <c r="K210" s="1" t="b">
        <v>0</v>
      </c>
      <c r="L210" s="1">
        <v>800</v>
      </c>
      <c r="M210" s="1">
        <v>2</v>
      </c>
      <c r="N210" s="1">
        <v>0</v>
      </c>
      <c r="O210" s="1">
        <v>0.3</v>
      </c>
      <c r="P210" s="1">
        <v>0</v>
      </c>
      <c r="Q210" s="2">
        <v>150</v>
      </c>
      <c r="R210" s="2">
        <v>0</v>
      </c>
      <c r="S210" s="2">
        <v>1</v>
      </c>
      <c r="T210" s="2">
        <v>0</v>
      </c>
      <c r="U210" s="1" t="b">
        <v>0</v>
      </c>
      <c r="V210" s="1">
        <v>745</v>
      </c>
      <c r="W210" s="1">
        <v>84</v>
      </c>
      <c r="X210" s="1">
        <v>80</v>
      </c>
      <c r="Y210" s="1">
        <v>796</v>
      </c>
      <c r="Z210" s="1">
        <v>796</v>
      </c>
      <c r="AA210" s="1">
        <v>0</v>
      </c>
      <c r="AB210" s="1">
        <v>1</v>
      </c>
      <c r="AD210" s="6">
        <f>Modell_vol30_d_Aspermont_table[[#This Row],[wage 1]]/AE202-1</f>
        <v>0</v>
      </c>
      <c r="AF210" s="6">
        <f>Modell_vol30_d_Aspermont_table[[#This Row],[wage 2]]/AG202-1</f>
        <v>0</v>
      </c>
      <c r="AI21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803.57</v>
      </c>
      <c r="AJ210" s="6">
        <v>9.5100502512563967E-3</v>
      </c>
      <c r="AK21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803.63</v>
      </c>
      <c r="AL210" s="6">
        <v>9.5854271356783372E-3</v>
      </c>
    </row>
    <row r="211" spans="1:38" x14ac:dyDescent="0.25">
      <c r="A211" s="1">
        <v>210</v>
      </c>
      <c r="B211" s="2" t="s">
        <v>21</v>
      </c>
      <c r="C211" s="2" t="s">
        <v>91</v>
      </c>
      <c r="D211" s="2" t="s">
        <v>23</v>
      </c>
      <c r="E211" s="2" t="s">
        <v>26</v>
      </c>
      <c r="F211" s="2" t="s">
        <v>25</v>
      </c>
      <c r="G211" s="1" t="b">
        <v>0</v>
      </c>
      <c r="H211" s="1" t="b">
        <v>0</v>
      </c>
      <c r="I211" s="1" t="b">
        <v>0</v>
      </c>
      <c r="J211" s="1" t="b">
        <v>0</v>
      </c>
      <c r="K211" s="1" t="b">
        <v>0</v>
      </c>
      <c r="L211" s="1">
        <v>800</v>
      </c>
      <c r="M211" s="1">
        <v>2</v>
      </c>
      <c r="N211" s="1">
        <v>0</v>
      </c>
      <c r="O211" s="1">
        <v>0.3</v>
      </c>
      <c r="P211" s="1">
        <v>0</v>
      </c>
      <c r="Q211" s="2">
        <v>150</v>
      </c>
      <c r="R211" s="2">
        <v>0</v>
      </c>
      <c r="S211" s="2">
        <v>1</v>
      </c>
      <c r="T211" s="2">
        <v>0</v>
      </c>
      <c r="U211" s="1" t="b">
        <v>0</v>
      </c>
      <c r="V211" s="1">
        <v>745</v>
      </c>
      <c r="W211" s="1">
        <v>84</v>
      </c>
      <c r="X211" s="1">
        <v>80</v>
      </c>
      <c r="Y211" s="1">
        <v>796</v>
      </c>
      <c r="Z211" s="1">
        <v>796</v>
      </c>
      <c r="AA211" s="1">
        <v>0</v>
      </c>
      <c r="AB211" s="1">
        <v>1</v>
      </c>
      <c r="AD211" s="6">
        <f>Modell_vol30_d_Aspermont_table[[#This Row],[wage 1]]/AE202-1</f>
        <v>0</v>
      </c>
      <c r="AF211" s="6">
        <f>Modell_vol30_d_Aspermont_table[[#This Row],[wage 2]]/AG202-1</f>
        <v>0</v>
      </c>
      <c r="AI21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803.57</v>
      </c>
      <c r="AJ211" s="6">
        <v>9.5100502512563967E-3</v>
      </c>
      <c r="AK21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803.63</v>
      </c>
      <c r="AL211" s="6">
        <v>9.5854271356783372E-3</v>
      </c>
    </row>
    <row r="212" spans="1:38" x14ac:dyDescent="0.25">
      <c r="A212" s="3">
        <v>211</v>
      </c>
      <c r="B212" s="4" t="s">
        <v>21</v>
      </c>
      <c r="C212" s="4" t="s">
        <v>91</v>
      </c>
      <c r="D212" s="4" t="s">
        <v>23</v>
      </c>
      <c r="E212" s="4" t="s">
        <v>26</v>
      </c>
      <c r="F212" s="4" t="s">
        <v>25</v>
      </c>
      <c r="G212" s="3" t="b">
        <v>0</v>
      </c>
      <c r="H212" s="3" t="b">
        <v>0</v>
      </c>
      <c r="I212" s="3" t="b">
        <v>0</v>
      </c>
      <c r="J212" s="3" t="b">
        <v>0</v>
      </c>
      <c r="K212" s="3" t="b">
        <v>0</v>
      </c>
      <c r="L212" s="3">
        <v>800</v>
      </c>
      <c r="M212" s="3">
        <v>2</v>
      </c>
      <c r="N212" s="3">
        <v>0</v>
      </c>
      <c r="O212" s="3">
        <v>0.3</v>
      </c>
      <c r="P212" s="3">
        <v>0</v>
      </c>
      <c r="Q212" s="4">
        <v>500</v>
      </c>
      <c r="R212" s="4">
        <v>0</v>
      </c>
      <c r="S212" s="4">
        <v>1</v>
      </c>
      <c r="T212" s="4">
        <v>0</v>
      </c>
      <c r="U212" s="3" t="b">
        <v>0</v>
      </c>
      <c r="V212" s="3">
        <v>701</v>
      </c>
      <c r="W212" s="3">
        <v>84</v>
      </c>
      <c r="X212" s="3">
        <v>80</v>
      </c>
      <c r="Y212" s="3">
        <v>796</v>
      </c>
      <c r="Z212" s="3">
        <v>796</v>
      </c>
      <c r="AA212" s="3">
        <v>0</v>
      </c>
      <c r="AB212" s="3">
        <v>1</v>
      </c>
      <c r="AD212" s="6">
        <f>Modell_vol30_d_Aspermont_table[[#This Row],[wage 1]]/AE212-1</f>
        <v>0</v>
      </c>
      <c r="AE212">
        <f>AVERAGE(Y212:Y221)</f>
        <v>796</v>
      </c>
      <c r="AF212" s="6">
        <f>Modell_vol30_d_Aspermont_table[[#This Row],[wage 2]]/AG212-1</f>
        <v>0</v>
      </c>
      <c r="AG212">
        <f>AVERAGE(Z212:Z221)</f>
        <v>796</v>
      </c>
      <c r="AI21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803.57</v>
      </c>
      <c r="AJ212" s="6">
        <f t="array" ref="AJ212:AJ221">AI212:AI221/AE212-1</f>
        <v>9.5100502512563967E-3</v>
      </c>
      <c r="AK21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803.63</v>
      </c>
      <c r="AL212" s="6">
        <f t="array" ref="AL212:AL221">AK212:AK221/AG212-1</f>
        <v>9.5854271356783372E-3</v>
      </c>
    </row>
    <row r="213" spans="1:38" x14ac:dyDescent="0.25">
      <c r="A213" s="3">
        <v>212</v>
      </c>
      <c r="B213" s="4" t="s">
        <v>21</v>
      </c>
      <c r="C213" s="4" t="s">
        <v>91</v>
      </c>
      <c r="D213" s="4" t="s">
        <v>23</v>
      </c>
      <c r="E213" s="4" t="s">
        <v>26</v>
      </c>
      <c r="F213" s="4" t="s">
        <v>25</v>
      </c>
      <c r="G213" s="3" t="b">
        <v>0</v>
      </c>
      <c r="H213" s="3" t="b">
        <v>0</v>
      </c>
      <c r="I213" s="3" t="b">
        <v>0</v>
      </c>
      <c r="J213" s="3" t="b">
        <v>0</v>
      </c>
      <c r="K213" s="3" t="b">
        <v>0</v>
      </c>
      <c r="L213" s="3">
        <v>800</v>
      </c>
      <c r="M213" s="3">
        <v>2</v>
      </c>
      <c r="N213" s="3">
        <v>0</v>
      </c>
      <c r="O213" s="3">
        <v>0.3</v>
      </c>
      <c r="P213" s="3">
        <v>0</v>
      </c>
      <c r="Q213" s="4">
        <v>500</v>
      </c>
      <c r="R213" s="4">
        <v>0</v>
      </c>
      <c r="S213" s="4">
        <v>1</v>
      </c>
      <c r="T213" s="4">
        <v>0</v>
      </c>
      <c r="U213" s="3" t="b">
        <v>0</v>
      </c>
      <c r="V213" s="3">
        <v>701</v>
      </c>
      <c r="W213" s="3">
        <v>84</v>
      </c>
      <c r="X213" s="3">
        <v>80</v>
      </c>
      <c r="Y213" s="3">
        <v>796</v>
      </c>
      <c r="Z213" s="3">
        <v>796</v>
      </c>
      <c r="AA213" s="3">
        <v>0</v>
      </c>
      <c r="AB213" s="3">
        <v>1</v>
      </c>
      <c r="AD213" s="6">
        <f>Modell_vol30_d_Aspermont_table[[#This Row],[wage 1]]/AE212-1</f>
        <v>0</v>
      </c>
      <c r="AF213" s="6">
        <f>Modell_vol30_d_Aspermont_table[[#This Row],[wage 2]]/AG212-1</f>
        <v>0</v>
      </c>
      <c r="AI21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803.57</v>
      </c>
      <c r="AJ213" s="6">
        <v>9.5100502512563967E-3</v>
      </c>
      <c r="AK21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803.63</v>
      </c>
      <c r="AL213" s="6">
        <v>9.5854271356783372E-3</v>
      </c>
    </row>
    <row r="214" spans="1:38" x14ac:dyDescent="0.25">
      <c r="A214" s="3">
        <v>213</v>
      </c>
      <c r="B214" s="4" t="s">
        <v>21</v>
      </c>
      <c r="C214" s="4" t="s">
        <v>91</v>
      </c>
      <c r="D214" s="4" t="s">
        <v>23</v>
      </c>
      <c r="E214" s="4" t="s">
        <v>26</v>
      </c>
      <c r="F214" s="4" t="s">
        <v>25</v>
      </c>
      <c r="G214" s="3" t="b">
        <v>0</v>
      </c>
      <c r="H214" s="3" t="b">
        <v>0</v>
      </c>
      <c r="I214" s="3" t="b">
        <v>0</v>
      </c>
      <c r="J214" s="3" t="b">
        <v>0</v>
      </c>
      <c r="K214" s="3" t="b">
        <v>0</v>
      </c>
      <c r="L214" s="3">
        <v>800</v>
      </c>
      <c r="M214" s="3">
        <v>2</v>
      </c>
      <c r="N214" s="3">
        <v>0</v>
      </c>
      <c r="O214" s="3">
        <v>0.3</v>
      </c>
      <c r="P214" s="3">
        <v>0</v>
      </c>
      <c r="Q214" s="4">
        <v>500</v>
      </c>
      <c r="R214" s="4">
        <v>0</v>
      </c>
      <c r="S214" s="4">
        <v>1</v>
      </c>
      <c r="T214" s="4">
        <v>0</v>
      </c>
      <c r="U214" s="3" t="b">
        <v>0</v>
      </c>
      <c r="V214" s="3">
        <v>701</v>
      </c>
      <c r="W214" s="3">
        <v>84</v>
      </c>
      <c r="X214" s="3">
        <v>80</v>
      </c>
      <c r="Y214" s="3">
        <v>796</v>
      </c>
      <c r="Z214" s="3">
        <v>796</v>
      </c>
      <c r="AA214" s="3">
        <v>0</v>
      </c>
      <c r="AB214" s="3">
        <v>1</v>
      </c>
      <c r="AD214" s="6">
        <f>Modell_vol30_d_Aspermont_table[[#This Row],[wage 1]]/AE212-1</f>
        <v>0</v>
      </c>
      <c r="AF214" s="6">
        <f>Modell_vol30_d_Aspermont_table[[#This Row],[wage 2]]/AG212-1</f>
        <v>0</v>
      </c>
      <c r="AI21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803.57</v>
      </c>
      <c r="AJ214" s="6">
        <v>9.5100502512563967E-3</v>
      </c>
      <c r="AK21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803.63</v>
      </c>
      <c r="AL214" s="6">
        <v>9.5854271356783372E-3</v>
      </c>
    </row>
    <row r="215" spans="1:38" x14ac:dyDescent="0.25">
      <c r="A215" s="3">
        <v>214</v>
      </c>
      <c r="B215" s="4" t="s">
        <v>21</v>
      </c>
      <c r="C215" s="4" t="s">
        <v>91</v>
      </c>
      <c r="D215" s="4" t="s">
        <v>23</v>
      </c>
      <c r="E215" s="4" t="s">
        <v>26</v>
      </c>
      <c r="F215" s="4" t="s">
        <v>25</v>
      </c>
      <c r="G215" s="3" t="b">
        <v>0</v>
      </c>
      <c r="H215" s="3" t="b">
        <v>0</v>
      </c>
      <c r="I215" s="3" t="b">
        <v>0</v>
      </c>
      <c r="J215" s="3" t="b">
        <v>0</v>
      </c>
      <c r="K215" s="3" t="b">
        <v>0</v>
      </c>
      <c r="L215" s="3">
        <v>800</v>
      </c>
      <c r="M215" s="3">
        <v>2</v>
      </c>
      <c r="N215" s="3">
        <v>0</v>
      </c>
      <c r="O215" s="3">
        <v>0.3</v>
      </c>
      <c r="P215" s="3">
        <v>0</v>
      </c>
      <c r="Q215" s="4">
        <v>500</v>
      </c>
      <c r="R215" s="4">
        <v>0</v>
      </c>
      <c r="S215" s="4">
        <v>1</v>
      </c>
      <c r="T215" s="4">
        <v>0</v>
      </c>
      <c r="U215" s="3" t="b">
        <v>0</v>
      </c>
      <c r="V215" s="3">
        <v>701</v>
      </c>
      <c r="W215" s="3">
        <v>84</v>
      </c>
      <c r="X215" s="3">
        <v>80</v>
      </c>
      <c r="Y215" s="3">
        <v>796</v>
      </c>
      <c r="Z215" s="3">
        <v>796</v>
      </c>
      <c r="AA215" s="3">
        <v>0</v>
      </c>
      <c r="AB215" s="3">
        <v>1</v>
      </c>
      <c r="AD215" s="6">
        <f>Modell_vol30_d_Aspermont_table[[#This Row],[wage 1]]/AE212-1</f>
        <v>0</v>
      </c>
      <c r="AF215" s="6">
        <f>Modell_vol30_d_Aspermont_table[[#This Row],[wage 2]]/AG212-1</f>
        <v>0</v>
      </c>
      <c r="AI21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803.57</v>
      </c>
      <c r="AJ215" s="6">
        <v>9.5100502512563967E-3</v>
      </c>
      <c r="AK21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803.63</v>
      </c>
      <c r="AL215" s="6">
        <v>9.5854271356783372E-3</v>
      </c>
    </row>
    <row r="216" spans="1:38" x14ac:dyDescent="0.25">
      <c r="A216" s="3">
        <v>215</v>
      </c>
      <c r="B216" s="4" t="s">
        <v>21</v>
      </c>
      <c r="C216" s="4" t="s">
        <v>91</v>
      </c>
      <c r="D216" s="4" t="s">
        <v>23</v>
      </c>
      <c r="E216" s="4" t="s">
        <v>26</v>
      </c>
      <c r="F216" s="4" t="s">
        <v>25</v>
      </c>
      <c r="G216" s="3" t="b">
        <v>0</v>
      </c>
      <c r="H216" s="3" t="b">
        <v>0</v>
      </c>
      <c r="I216" s="3" t="b">
        <v>0</v>
      </c>
      <c r="J216" s="3" t="b">
        <v>0</v>
      </c>
      <c r="K216" s="3" t="b">
        <v>0</v>
      </c>
      <c r="L216" s="3">
        <v>800</v>
      </c>
      <c r="M216" s="3">
        <v>2</v>
      </c>
      <c r="N216" s="3">
        <v>0</v>
      </c>
      <c r="O216" s="3">
        <v>0.3</v>
      </c>
      <c r="P216" s="3">
        <v>0</v>
      </c>
      <c r="Q216" s="4">
        <v>500</v>
      </c>
      <c r="R216" s="4">
        <v>0</v>
      </c>
      <c r="S216" s="4">
        <v>1</v>
      </c>
      <c r="T216" s="4">
        <v>0</v>
      </c>
      <c r="U216" s="3" t="b">
        <v>0</v>
      </c>
      <c r="V216" s="3">
        <v>701</v>
      </c>
      <c r="W216" s="3">
        <v>84</v>
      </c>
      <c r="X216" s="3">
        <v>80</v>
      </c>
      <c r="Y216" s="3">
        <v>796</v>
      </c>
      <c r="Z216" s="3">
        <v>796</v>
      </c>
      <c r="AA216" s="3">
        <v>0</v>
      </c>
      <c r="AB216" s="3">
        <v>1</v>
      </c>
      <c r="AD216" s="6">
        <f>Modell_vol30_d_Aspermont_table[[#This Row],[wage 1]]/AE212-1</f>
        <v>0</v>
      </c>
      <c r="AF216" s="6">
        <f>Modell_vol30_d_Aspermont_table[[#This Row],[wage 2]]/AG212-1</f>
        <v>0</v>
      </c>
      <c r="AI21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803.57</v>
      </c>
      <c r="AJ216" s="6">
        <v>9.5100502512563967E-3</v>
      </c>
      <c r="AK21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803.63</v>
      </c>
      <c r="AL216" s="6">
        <v>9.5854271356783372E-3</v>
      </c>
    </row>
    <row r="217" spans="1:38" x14ac:dyDescent="0.25">
      <c r="A217" s="3">
        <v>216</v>
      </c>
      <c r="B217" s="4" t="s">
        <v>21</v>
      </c>
      <c r="C217" s="4" t="s">
        <v>91</v>
      </c>
      <c r="D217" s="4" t="s">
        <v>23</v>
      </c>
      <c r="E217" s="4" t="s">
        <v>26</v>
      </c>
      <c r="F217" s="4" t="s">
        <v>25</v>
      </c>
      <c r="G217" s="3" t="b">
        <v>0</v>
      </c>
      <c r="H217" s="3" t="b">
        <v>0</v>
      </c>
      <c r="I217" s="3" t="b">
        <v>0</v>
      </c>
      <c r="J217" s="3" t="b">
        <v>0</v>
      </c>
      <c r="K217" s="3" t="b">
        <v>0</v>
      </c>
      <c r="L217" s="3">
        <v>800</v>
      </c>
      <c r="M217" s="3">
        <v>2</v>
      </c>
      <c r="N217" s="3">
        <v>0</v>
      </c>
      <c r="O217" s="3">
        <v>0.3</v>
      </c>
      <c r="P217" s="3">
        <v>0</v>
      </c>
      <c r="Q217" s="4">
        <v>500</v>
      </c>
      <c r="R217" s="4">
        <v>0</v>
      </c>
      <c r="S217" s="4">
        <v>1</v>
      </c>
      <c r="T217" s="4">
        <v>0</v>
      </c>
      <c r="U217" s="3" t="b">
        <v>0</v>
      </c>
      <c r="V217" s="3">
        <v>701</v>
      </c>
      <c r="W217" s="3">
        <v>84</v>
      </c>
      <c r="X217" s="3">
        <v>80</v>
      </c>
      <c r="Y217" s="3">
        <v>796</v>
      </c>
      <c r="Z217" s="3">
        <v>796</v>
      </c>
      <c r="AA217" s="3">
        <v>0</v>
      </c>
      <c r="AB217" s="3">
        <v>1</v>
      </c>
      <c r="AD217" s="6">
        <f>Modell_vol30_d_Aspermont_table[[#This Row],[wage 1]]/AE212-1</f>
        <v>0</v>
      </c>
      <c r="AF217" s="6">
        <f>Modell_vol30_d_Aspermont_table[[#This Row],[wage 2]]/AG212-1</f>
        <v>0</v>
      </c>
      <c r="AI21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803.57</v>
      </c>
      <c r="AJ217" s="6">
        <v>9.5100502512563967E-3</v>
      </c>
      <c r="AK21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803.63</v>
      </c>
      <c r="AL217" s="6">
        <v>9.5854271356783372E-3</v>
      </c>
    </row>
    <row r="218" spans="1:38" x14ac:dyDescent="0.25">
      <c r="A218" s="3">
        <v>217</v>
      </c>
      <c r="B218" s="4" t="s">
        <v>21</v>
      </c>
      <c r="C218" s="4" t="s">
        <v>91</v>
      </c>
      <c r="D218" s="4" t="s">
        <v>23</v>
      </c>
      <c r="E218" s="4" t="s">
        <v>26</v>
      </c>
      <c r="F218" s="4" t="s">
        <v>25</v>
      </c>
      <c r="G218" s="3" t="b">
        <v>0</v>
      </c>
      <c r="H218" s="3" t="b">
        <v>0</v>
      </c>
      <c r="I218" s="3" t="b">
        <v>0</v>
      </c>
      <c r="J218" s="3" t="b">
        <v>0</v>
      </c>
      <c r="K218" s="3" t="b">
        <v>0</v>
      </c>
      <c r="L218" s="3">
        <v>800</v>
      </c>
      <c r="M218" s="3">
        <v>2</v>
      </c>
      <c r="N218" s="3">
        <v>0</v>
      </c>
      <c r="O218" s="3">
        <v>0.3</v>
      </c>
      <c r="P218" s="3">
        <v>0</v>
      </c>
      <c r="Q218" s="4">
        <v>500</v>
      </c>
      <c r="R218" s="4">
        <v>0</v>
      </c>
      <c r="S218" s="4">
        <v>1</v>
      </c>
      <c r="T218" s="4">
        <v>0</v>
      </c>
      <c r="U218" s="3" t="b">
        <v>0</v>
      </c>
      <c r="V218" s="3">
        <v>701</v>
      </c>
      <c r="W218" s="3">
        <v>84</v>
      </c>
      <c r="X218" s="3">
        <v>80</v>
      </c>
      <c r="Y218" s="3">
        <v>796</v>
      </c>
      <c r="Z218" s="3">
        <v>796</v>
      </c>
      <c r="AA218" s="3">
        <v>0</v>
      </c>
      <c r="AB218" s="3">
        <v>1</v>
      </c>
      <c r="AD218" s="6">
        <f>Modell_vol30_d_Aspermont_table[[#This Row],[wage 1]]/AE212-1</f>
        <v>0</v>
      </c>
      <c r="AF218" s="6">
        <f>Modell_vol30_d_Aspermont_table[[#This Row],[wage 2]]/AG212-1</f>
        <v>0</v>
      </c>
      <c r="AI21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803.57</v>
      </c>
      <c r="AJ218" s="6">
        <v>9.5100502512563967E-3</v>
      </c>
      <c r="AK21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803.63</v>
      </c>
      <c r="AL218" s="6">
        <v>9.5854271356783372E-3</v>
      </c>
    </row>
    <row r="219" spans="1:38" x14ac:dyDescent="0.25">
      <c r="A219" s="3">
        <v>218</v>
      </c>
      <c r="B219" s="4" t="s">
        <v>21</v>
      </c>
      <c r="C219" s="4" t="s">
        <v>91</v>
      </c>
      <c r="D219" s="4" t="s">
        <v>23</v>
      </c>
      <c r="E219" s="4" t="s">
        <v>26</v>
      </c>
      <c r="F219" s="4" t="s">
        <v>25</v>
      </c>
      <c r="G219" s="3" t="b">
        <v>0</v>
      </c>
      <c r="H219" s="3" t="b">
        <v>0</v>
      </c>
      <c r="I219" s="3" t="b">
        <v>0</v>
      </c>
      <c r="J219" s="3" t="b">
        <v>0</v>
      </c>
      <c r="K219" s="3" t="b">
        <v>0</v>
      </c>
      <c r="L219" s="3">
        <v>800</v>
      </c>
      <c r="M219" s="3">
        <v>2</v>
      </c>
      <c r="N219" s="3">
        <v>0</v>
      </c>
      <c r="O219" s="3">
        <v>0.3</v>
      </c>
      <c r="P219" s="3">
        <v>0</v>
      </c>
      <c r="Q219" s="4">
        <v>500</v>
      </c>
      <c r="R219" s="4">
        <v>0</v>
      </c>
      <c r="S219" s="4">
        <v>1</v>
      </c>
      <c r="T219" s="4">
        <v>0</v>
      </c>
      <c r="U219" s="3" t="b">
        <v>0</v>
      </c>
      <c r="V219" s="3">
        <v>701</v>
      </c>
      <c r="W219" s="3">
        <v>84</v>
      </c>
      <c r="X219" s="3">
        <v>80</v>
      </c>
      <c r="Y219" s="3">
        <v>796</v>
      </c>
      <c r="Z219" s="3">
        <v>796</v>
      </c>
      <c r="AA219" s="3">
        <v>0</v>
      </c>
      <c r="AB219" s="3">
        <v>1</v>
      </c>
      <c r="AD219" s="6">
        <f>Modell_vol30_d_Aspermont_table[[#This Row],[wage 1]]/AE212-1</f>
        <v>0</v>
      </c>
      <c r="AF219" s="6">
        <f>Modell_vol30_d_Aspermont_table[[#This Row],[wage 2]]/AG212-1</f>
        <v>0</v>
      </c>
      <c r="AI21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803.57</v>
      </c>
      <c r="AJ219" s="6">
        <v>9.5100502512563967E-3</v>
      </c>
      <c r="AK21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803.63</v>
      </c>
      <c r="AL219" s="6">
        <v>9.5854271356783372E-3</v>
      </c>
    </row>
    <row r="220" spans="1:38" x14ac:dyDescent="0.25">
      <c r="A220" s="3">
        <v>219</v>
      </c>
      <c r="B220" s="4" t="s">
        <v>21</v>
      </c>
      <c r="C220" s="4" t="s">
        <v>91</v>
      </c>
      <c r="D220" s="4" t="s">
        <v>23</v>
      </c>
      <c r="E220" s="4" t="s">
        <v>26</v>
      </c>
      <c r="F220" s="4" t="s">
        <v>25</v>
      </c>
      <c r="G220" s="3" t="b">
        <v>0</v>
      </c>
      <c r="H220" s="3" t="b">
        <v>0</v>
      </c>
      <c r="I220" s="3" t="b">
        <v>0</v>
      </c>
      <c r="J220" s="3" t="b">
        <v>0</v>
      </c>
      <c r="K220" s="3" t="b">
        <v>0</v>
      </c>
      <c r="L220" s="3">
        <v>800</v>
      </c>
      <c r="M220" s="3">
        <v>2</v>
      </c>
      <c r="N220" s="3">
        <v>0</v>
      </c>
      <c r="O220" s="3">
        <v>0.3</v>
      </c>
      <c r="P220" s="3">
        <v>0</v>
      </c>
      <c r="Q220" s="4">
        <v>500</v>
      </c>
      <c r="R220" s="4">
        <v>0</v>
      </c>
      <c r="S220" s="4">
        <v>1</v>
      </c>
      <c r="T220" s="4">
        <v>0</v>
      </c>
      <c r="U220" s="3" t="b">
        <v>0</v>
      </c>
      <c r="V220" s="3">
        <v>701</v>
      </c>
      <c r="W220" s="3">
        <v>84</v>
      </c>
      <c r="X220" s="3">
        <v>80</v>
      </c>
      <c r="Y220" s="3">
        <v>796</v>
      </c>
      <c r="Z220" s="3">
        <v>796</v>
      </c>
      <c r="AA220" s="3">
        <v>0</v>
      </c>
      <c r="AB220" s="3">
        <v>1</v>
      </c>
      <c r="AD220" s="6">
        <f>Modell_vol30_d_Aspermont_table[[#This Row],[wage 1]]/AE212-1</f>
        <v>0</v>
      </c>
      <c r="AF220" s="6">
        <f>Modell_vol30_d_Aspermont_table[[#This Row],[wage 2]]/AG212-1</f>
        <v>0</v>
      </c>
      <c r="AI22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803.57</v>
      </c>
      <c r="AJ220" s="6">
        <v>9.5100502512563967E-3</v>
      </c>
      <c r="AK22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803.63</v>
      </c>
      <c r="AL220" s="6">
        <v>9.5854271356783372E-3</v>
      </c>
    </row>
    <row r="221" spans="1:38" x14ac:dyDescent="0.25">
      <c r="A221" s="3">
        <v>220</v>
      </c>
      <c r="B221" s="4" t="s">
        <v>21</v>
      </c>
      <c r="C221" s="4" t="s">
        <v>91</v>
      </c>
      <c r="D221" s="4" t="s">
        <v>23</v>
      </c>
      <c r="E221" s="4" t="s">
        <v>26</v>
      </c>
      <c r="F221" s="4" t="s">
        <v>25</v>
      </c>
      <c r="G221" s="3" t="b">
        <v>0</v>
      </c>
      <c r="H221" s="3" t="b">
        <v>0</v>
      </c>
      <c r="I221" s="3" t="b">
        <v>0</v>
      </c>
      <c r="J221" s="3" t="b">
        <v>0</v>
      </c>
      <c r="K221" s="3" t="b">
        <v>0</v>
      </c>
      <c r="L221" s="3">
        <v>800</v>
      </c>
      <c r="M221" s="3">
        <v>2</v>
      </c>
      <c r="N221" s="3">
        <v>0</v>
      </c>
      <c r="O221" s="3">
        <v>0.3</v>
      </c>
      <c r="P221" s="3">
        <v>0</v>
      </c>
      <c r="Q221" s="4">
        <v>500</v>
      </c>
      <c r="R221" s="4">
        <v>0</v>
      </c>
      <c r="S221" s="4">
        <v>1</v>
      </c>
      <c r="T221" s="4">
        <v>0</v>
      </c>
      <c r="U221" s="3" t="b">
        <v>0</v>
      </c>
      <c r="V221" s="3">
        <v>701</v>
      </c>
      <c r="W221" s="3">
        <v>84</v>
      </c>
      <c r="X221" s="3">
        <v>80</v>
      </c>
      <c r="Y221" s="3">
        <v>796</v>
      </c>
      <c r="Z221" s="3">
        <v>796</v>
      </c>
      <c r="AA221" s="3">
        <v>0</v>
      </c>
      <c r="AB221" s="3">
        <v>1</v>
      </c>
      <c r="AD221" s="6">
        <f>Modell_vol30_d_Aspermont_table[[#This Row],[wage 1]]/AE212-1</f>
        <v>0</v>
      </c>
      <c r="AF221" s="6">
        <f>Modell_vol30_d_Aspermont_table[[#This Row],[wage 2]]/AG212-1</f>
        <v>0</v>
      </c>
      <c r="AI22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803.57</v>
      </c>
      <c r="AJ221" s="6">
        <v>9.5100502512563967E-3</v>
      </c>
      <c r="AK22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803.63</v>
      </c>
      <c r="AL221" s="6">
        <v>9.5854271356783372E-3</v>
      </c>
    </row>
    <row r="222" spans="1:38" x14ac:dyDescent="0.25">
      <c r="A222" s="1">
        <v>221</v>
      </c>
      <c r="B222" s="2" t="s">
        <v>21</v>
      </c>
      <c r="C222" s="2" t="s">
        <v>91</v>
      </c>
      <c r="D222" s="2" t="s">
        <v>23</v>
      </c>
      <c r="E222" s="2" t="s">
        <v>26</v>
      </c>
      <c r="F222" s="2" t="s">
        <v>25</v>
      </c>
      <c r="G222" s="1" t="b">
        <v>0</v>
      </c>
      <c r="H222" s="1" t="b">
        <v>0</v>
      </c>
      <c r="I222" s="1" t="b">
        <v>0</v>
      </c>
      <c r="J222" s="1" t="b">
        <v>0</v>
      </c>
      <c r="K222" s="1" t="b">
        <v>0</v>
      </c>
      <c r="L222" s="1">
        <v>800</v>
      </c>
      <c r="M222" s="1">
        <v>2</v>
      </c>
      <c r="N222" s="1">
        <v>0</v>
      </c>
      <c r="O222" s="1">
        <v>0.4</v>
      </c>
      <c r="P222" s="1">
        <v>0</v>
      </c>
      <c r="Q222" s="2">
        <v>150</v>
      </c>
      <c r="R222" s="2">
        <v>0</v>
      </c>
      <c r="S222" s="2">
        <v>1</v>
      </c>
      <c r="T222" s="2">
        <v>0</v>
      </c>
      <c r="U222" s="1" t="b">
        <v>0</v>
      </c>
      <c r="V222" s="1">
        <v>741</v>
      </c>
      <c r="W222" s="1">
        <v>147.18</v>
      </c>
      <c r="X222" s="1">
        <v>140.41</v>
      </c>
      <c r="Y222" s="1">
        <v>792.98</v>
      </c>
      <c r="Z222" s="1">
        <v>792.99</v>
      </c>
      <c r="AA222" s="1">
        <v>0</v>
      </c>
      <c r="AB222" s="1">
        <v>1</v>
      </c>
      <c r="AD222" s="6">
        <f>Modell_vol30_d_Aspermont_table[[#This Row],[wage 1]]/AE222-1</f>
        <v>0</v>
      </c>
      <c r="AE222">
        <f>AVERAGE(Y222:Y231)</f>
        <v>792.9799999999999</v>
      </c>
      <c r="AF222" s="6">
        <f>Modell_vol30_d_Aspermont_table[[#This Row],[wage 2]]/AG222-1</f>
        <v>0</v>
      </c>
      <c r="AG222">
        <f>AVERAGE(Z222:Z231)</f>
        <v>792.9899999999999</v>
      </c>
      <c r="AI22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806.34666666666669</v>
      </c>
      <c r="AJ222" s="6">
        <f t="array" ref="AJ222:AJ231">AI222:AI231/AE222-1</f>
        <v>1.6856246899879856E-2</v>
      </c>
      <c r="AK22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806.45333333333338</v>
      </c>
      <c r="AL222" s="6">
        <f t="array" ref="AL222:AL231">AK222:AK231/AG222-1</f>
        <v>1.6977935829371793E-2</v>
      </c>
    </row>
    <row r="223" spans="1:38" x14ac:dyDescent="0.25">
      <c r="A223" s="1">
        <v>222</v>
      </c>
      <c r="B223" s="2" t="s">
        <v>21</v>
      </c>
      <c r="C223" s="2" t="s">
        <v>91</v>
      </c>
      <c r="D223" s="2" t="s">
        <v>23</v>
      </c>
      <c r="E223" s="2" t="s">
        <v>26</v>
      </c>
      <c r="F223" s="2" t="s">
        <v>25</v>
      </c>
      <c r="G223" s="1" t="b">
        <v>0</v>
      </c>
      <c r="H223" s="1" t="b">
        <v>0</v>
      </c>
      <c r="I223" s="1" t="b">
        <v>0</v>
      </c>
      <c r="J223" s="1" t="b">
        <v>0</v>
      </c>
      <c r="K223" s="1" t="b">
        <v>0</v>
      </c>
      <c r="L223" s="1">
        <v>800</v>
      </c>
      <c r="M223" s="1">
        <v>2</v>
      </c>
      <c r="N223" s="1">
        <v>0</v>
      </c>
      <c r="O223" s="1">
        <v>0.4</v>
      </c>
      <c r="P223" s="1">
        <v>0</v>
      </c>
      <c r="Q223" s="2">
        <v>150</v>
      </c>
      <c r="R223" s="2">
        <v>0</v>
      </c>
      <c r="S223" s="2">
        <v>1</v>
      </c>
      <c r="T223" s="2">
        <v>0</v>
      </c>
      <c r="U223" s="1" t="b">
        <v>0</v>
      </c>
      <c r="V223" s="1">
        <v>741</v>
      </c>
      <c r="W223" s="1">
        <v>147.18</v>
      </c>
      <c r="X223" s="1">
        <v>140.41</v>
      </c>
      <c r="Y223" s="1">
        <v>792.98</v>
      </c>
      <c r="Z223" s="1">
        <v>792.99</v>
      </c>
      <c r="AA223" s="1">
        <v>0</v>
      </c>
      <c r="AB223" s="1">
        <v>1</v>
      </c>
      <c r="AD223" s="6">
        <f>Modell_vol30_d_Aspermont_table[[#This Row],[wage 1]]/AE222-1</f>
        <v>0</v>
      </c>
      <c r="AF223" s="6">
        <f>Modell_vol30_d_Aspermont_table[[#This Row],[wage 2]]/AG222-1</f>
        <v>0</v>
      </c>
      <c r="AI22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806.34666666666669</v>
      </c>
      <c r="AJ223" s="6">
        <v>1.6856246899879856E-2</v>
      </c>
      <c r="AK22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806.45333333333338</v>
      </c>
      <c r="AL223" s="6">
        <v>1.6977935829371793E-2</v>
      </c>
    </row>
    <row r="224" spans="1:38" x14ac:dyDescent="0.25">
      <c r="A224" s="1">
        <v>223</v>
      </c>
      <c r="B224" s="2" t="s">
        <v>21</v>
      </c>
      <c r="C224" s="2" t="s">
        <v>91</v>
      </c>
      <c r="D224" s="2" t="s">
        <v>23</v>
      </c>
      <c r="E224" s="2" t="s">
        <v>26</v>
      </c>
      <c r="F224" s="2" t="s">
        <v>25</v>
      </c>
      <c r="G224" s="1" t="b">
        <v>0</v>
      </c>
      <c r="H224" s="1" t="b">
        <v>0</v>
      </c>
      <c r="I224" s="1" t="b">
        <v>0</v>
      </c>
      <c r="J224" s="1" t="b">
        <v>0</v>
      </c>
      <c r="K224" s="1" t="b">
        <v>0</v>
      </c>
      <c r="L224" s="1">
        <v>800</v>
      </c>
      <c r="M224" s="1">
        <v>2</v>
      </c>
      <c r="N224" s="1">
        <v>0</v>
      </c>
      <c r="O224" s="1">
        <v>0.4</v>
      </c>
      <c r="P224" s="1">
        <v>0</v>
      </c>
      <c r="Q224" s="2">
        <v>150</v>
      </c>
      <c r="R224" s="2">
        <v>0</v>
      </c>
      <c r="S224" s="2">
        <v>1</v>
      </c>
      <c r="T224" s="2">
        <v>0</v>
      </c>
      <c r="U224" s="1" t="b">
        <v>0</v>
      </c>
      <c r="V224" s="1">
        <v>741</v>
      </c>
      <c r="W224" s="1">
        <v>147.18</v>
      </c>
      <c r="X224" s="1">
        <v>140.41</v>
      </c>
      <c r="Y224" s="1">
        <v>792.98</v>
      </c>
      <c r="Z224" s="1">
        <v>792.99</v>
      </c>
      <c r="AA224" s="1">
        <v>0</v>
      </c>
      <c r="AB224" s="1">
        <v>1</v>
      </c>
      <c r="AD224" s="6">
        <f>Modell_vol30_d_Aspermont_table[[#This Row],[wage 1]]/AE222-1</f>
        <v>0</v>
      </c>
      <c r="AF224" s="6">
        <f>Modell_vol30_d_Aspermont_table[[#This Row],[wage 2]]/AG222-1</f>
        <v>0</v>
      </c>
      <c r="AI22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806.34666666666669</v>
      </c>
      <c r="AJ224" s="6">
        <v>1.6856246899879856E-2</v>
      </c>
      <c r="AK22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806.45333333333338</v>
      </c>
      <c r="AL224" s="6">
        <v>1.6977935829371793E-2</v>
      </c>
    </row>
    <row r="225" spans="1:38" x14ac:dyDescent="0.25">
      <c r="A225" s="1">
        <v>224</v>
      </c>
      <c r="B225" s="2" t="s">
        <v>21</v>
      </c>
      <c r="C225" s="2" t="s">
        <v>91</v>
      </c>
      <c r="D225" s="2" t="s">
        <v>23</v>
      </c>
      <c r="E225" s="2" t="s">
        <v>26</v>
      </c>
      <c r="F225" s="2" t="s">
        <v>25</v>
      </c>
      <c r="G225" s="1" t="b">
        <v>0</v>
      </c>
      <c r="H225" s="1" t="b">
        <v>0</v>
      </c>
      <c r="I225" s="1" t="b">
        <v>0</v>
      </c>
      <c r="J225" s="1" t="b">
        <v>0</v>
      </c>
      <c r="K225" s="1" t="b">
        <v>0</v>
      </c>
      <c r="L225" s="1">
        <v>800</v>
      </c>
      <c r="M225" s="1">
        <v>2</v>
      </c>
      <c r="N225" s="1">
        <v>0</v>
      </c>
      <c r="O225" s="1">
        <v>0.4</v>
      </c>
      <c r="P225" s="1">
        <v>0</v>
      </c>
      <c r="Q225" s="2">
        <v>150</v>
      </c>
      <c r="R225" s="2">
        <v>0</v>
      </c>
      <c r="S225" s="2">
        <v>1</v>
      </c>
      <c r="T225" s="2">
        <v>0</v>
      </c>
      <c r="U225" s="1" t="b">
        <v>0</v>
      </c>
      <c r="V225" s="1">
        <v>741</v>
      </c>
      <c r="W225" s="1">
        <v>147.18</v>
      </c>
      <c r="X225" s="1">
        <v>140.41</v>
      </c>
      <c r="Y225" s="1">
        <v>792.98</v>
      </c>
      <c r="Z225" s="1">
        <v>792.99</v>
      </c>
      <c r="AA225" s="1">
        <v>0</v>
      </c>
      <c r="AB225" s="1">
        <v>1</v>
      </c>
      <c r="AD225" s="6">
        <f>Modell_vol30_d_Aspermont_table[[#This Row],[wage 1]]/AE222-1</f>
        <v>0</v>
      </c>
      <c r="AF225" s="6">
        <f>Modell_vol30_d_Aspermont_table[[#This Row],[wage 2]]/AG222-1</f>
        <v>0</v>
      </c>
      <c r="AI22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806.34666666666669</v>
      </c>
      <c r="AJ225" s="6">
        <v>1.6856246899879856E-2</v>
      </c>
      <c r="AK22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806.45333333333338</v>
      </c>
      <c r="AL225" s="6">
        <v>1.6977935829371793E-2</v>
      </c>
    </row>
    <row r="226" spans="1:38" x14ac:dyDescent="0.25">
      <c r="A226" s="1">
        <v>225</v>
      </c>
      <c r="B226" s="2" t="s">
        <v>21</v>
      </c>
      <c r="C226" s="2" t="s">
        <v>91</v>
      </c>
      <c r="D226" s="2" t="s">
        <v>23</v>
      </c>
      <c r="E226" s="2" t="s">
        <v>26</v>
      </c>
      <c r="F226" s="2" t="s">
        <v>25</v>
      </c>
      <c r="G226" s="1" t="b">
        <v>0</v>
      </c>
      <c r="H226" s="1" t="b">
        <v>0</v>
      </c>
      <c r="I226" s="1" t="b">
        <v>0</v>
      </c>
      <c r="J226" s="1" t="b">
        <v>0</v>
      </c>
      <c r="K226" s="1" t="b">
        <v>0</v>
      </c>
      <c r="L226" s="1">
        <v>800</v>
      </c>
      <c r="M226" s="1">
        <v>2</v>
      </c>
      <c r="N226" s="1">
        <v>0</v>
      </c>
      <c r="O226" s="1">
        <v>0.4</v>
      </c>
      <c r="P226" s="1">
        <v>0</v>
      </c>
      <c r="Q226" s="2">
        <v>150</v>
      </c>
      <c r="R226" s="2">
        <v>0</v>
      </c>
      <c r="S226" s="2">
        <v>1</v>
      </c>
      <c r="T226" s="2">
        <v>0</v>
      </c>
      <c r="U226" s="1" t="b">
        <v>0</v>
      </c>
      <c r="V226" s="1">
        <v>741</v>
      </c>
      <c r="W226" s="1">
        <v>147.18</v>
      </c>
      <c r="X226" s="1">
        <v>140.41</v>
      </c>
      <c r="Y226" s="1">
        <v>792.98</v>
      </c>
      <c r="Z226" s="1">
        <v>792.99</v>
      </c>
      <c r="AA226" s="1">
        <v>0</v>
      </c>
      <c r="AB226" s="1">
        <v>1</v>
      </c>
      <c r="AD226" s="6">
        <f>Modell_vol30_d_Aspermont_table[[#This Row],[wage 1]]/AE222-1</f>
        <v>0</v>
      </c>
      <c r="AF226" s="6">
        <f>Modell_vol30_d_Aspermont_table[[#This Row],[wage 2]]/AG222-1</f>
        <v>0</v>
      </c>
      <c r="AI22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806.34666666666669</v>
      </c>
      <c r="AJ226" s="6">
        <v>1.6856246899879856E-2</v>
      </c>
      <c r="AK22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806.45333333333338</v>
      </c>
      <c r="AL226" s="6">
        <v>1.6977935829371793E-2</v>
      </c>
    </row>
    <row r="227" spans="1:38" x14ac:dyDescent="0.25">
      <c r="A227" s="1">
        <v>226</v>
      </c>
      <c r="B227" s="2" t="s">
        <v>21</v>
      </c>
      <c r="C227" s="2" t="s">
        <v>91</v>
      </c>
      <c r="D227" s="2" t="s">
        <v>23</v>
      </c>
      <c r="E227" s="2" t="s">
        <v>26</v>
      </c>
      <c r="F227" s="2" t="s">
        <v>25</v>
      </c>
      <c r="G227" s="1" t="b">
        <v>0</v>
      </c>
      <c r="H227" s="1" t="b">
        <v>0</v>
      </c>
      <c r="I227" s="1" t="b">
        <v>0</v>
      </c>
      <c r="J227" s="1" t="b">
        <v>0</v>
      </c>
      <c r="K227" s="1" t="b">
        <v>0</v>
      </c>
      <c r="L227" s="1">
        <v>800</v>
      </c>
      <c r="M227" s="1">
        <v>2</v>
      </c>
      <c r="N227" s="1">
        <v>0</v>
      </c>
      <c r="O227" s="1">
        <v>0.4</v>
      </c>
      <c r="P227" s="1">
        <v>0</v>
      </c>
      <c r="Q227" s="2">
        <v>150</v>
      </c>
      <c r="R227" s="2">
        <v>0</v>
      </c>
      <c r="S227" s="2">
        <v>1</v>
      </c>
      <c r="T227" s="2">
        <v>0</v>
      </c>
      <c r="U227" s="1" t="b">
        <v>0</v>
      </c>
      <c r="V227" s="1">
        <v>741</v>
      </c>
      <c r="W227" s="1">
        <v>147.18</v>
      </c>
      <c r="X227" s="1">
        <v>140.41</v>
      </c>
      <c r="Y227" s="1">
        <v>792.98</v>
      </c>
      <c r="Z227" s="1">
        <v>792.99</v>
      </c>
      <c r="AA227" s="1">
        <v>0</v>
      </c>
      <c r="AB227" s="1">
        <v>1</v>
      </c>
      <c r="AD227" s="6">
        <f>Modell_vol30_d_Aspermont_table[[#This Row],[wage 1]]/AE222-1</f>
        <v>0</v>
      </c>
      <c r="AF227" s="6">
        <f>Modell_vol30_d_Aspermont_table[[#This Row],[wage 2]]/AG222-1</f>
        <v>0</v>
      </c>
      <c r="AI22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806.34666666666669</v>
      </c>
      <c r="AJ227" s="6">
        <v>1.6856246899879856E-2</v>
      </c>
      <c r="AK22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806.45333333333338</v>
      </c>
      <c r="AL227" s="6">
        <v>1.6977935829371793E-2</v>
      </c>
    </row>
    <row r="228" spans="1:38" x14ac:dyDescent="0.25">
      <c r="A228" s="1">
        <v>227</v>
      </c>
      <c r="B228" s="2" t="s">
        <v>21</v>
      </c>
      <c r="C228" s="2" t="s">
        <v>91</v>
      </c>
      <c r="D228" s="2" t="s">
        <v>23</v>
      </c>
      <c r="E228" s="2" t="s">
        <v>26</v>
      </c>
      <c r="F228" s="2" t="s">
        <v>25</v>
      </c>
      <c r="G228" s="1" t="b">
        <v>0</v>
      </c>
      <c r="H228" s="1" t="b">
        <v>0</v>
      </c>
      <c r="I228" s="1" t="b">
        <v>0</v>
      </c>
      <c r="J228" s="1" t="b">
        <v>0</v>
      </c>
      <c r="K228" s="1" t="b">
        <v>0</v>
      </c>
      <c r="L228" s="1">
        <v>800</v>
      </c>
      <c r="M228" s="1">
        <v>2</v>
      </c>
      <c r="N228" s="1">
        <v>0</v>
      </c>
      <c r="O228" s="1">
        <v>0.4</v>
      </c>
      <c r="P228" s="1">
        <v>0</v>
      </c>
      <c r="Q228" s="2">
        <v>150</v>
      </c>
      <c r="R228" s="2">
        <v>0</v>
      </c>
      <c r="S228" s="2">
        <v>1</v>
      </c>
      <c r="T228" s="2">
        <v>0</v>
      </c>
      <c r="U228" s="1" t="b">
        <v>0</v>
      </c>
      <c r="V228" s="1">
        <v>741</v>
      </c>
      <c r="W228" s="1">
        <v>147.18</v>
      </c>
      <c r="X228" s="1">
        <v>140.41</v>
      </c>
      <c r="Y228" s="1">
        <v>792.98</v>
      </c>
      <c r="Z228" s="1">
        <v>792.99</v>
      </c>
      <c r="AA228" s="1">
        <v>0</v>
      </c>
      <c r="AB228" s="1">
        <v>1</v>
      </c>
      <c r="AD228" s="6">
        <f>Modell_vol30_d_Aspermont_table[[#This Row],[wage 1]]/AE222-1</f>
        <v>0</v>
      </c>
      <c r="AF228" s="6">
        <f>Modell_vol30_d_Aspermont_table[[#This Row],[wage 2]]/AG222-1</f>
        <v>0</v>
      </c>
      <c r="AI22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806.34666666666669</v>
      </c>
      <c r="AJ228" s="6">
        <v>1.6856246899879856E-2</v>
      </c>
      <c r="AK22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806.45333333333338</v>
      </c>
      <c r="AL228" s="6">
        <v>1.6977935829371793E-2</v>
      </c>
    </row>
    <row r="229" spans="1:38" x14ac:dyDescent="0.25">
      <c r="A229" s="1">
        <v>228</v>
      </c>
      <c r="B229" s="2" t="s">
        <v>21</v>
      </c>
      <c r="C229" s="2" t="s">
        <v>91</v>
      </c>
      <c r="D229" s="2" t="s">
        <v>23</v>
      </c>
      <c r="E229" s="2" t="s">
        <v>26</v>
      </c>
      <c r="F229" s="2" t="s">
        <v>25</v>
      </c>
      <c r="G229" s="1" t="b">
        <v>0</v>
      </c>
      <c r="H229" s="1" t="b">
        <v>0</v>
      </c>
      <c r="I229" s="1" t="b">
        <v>0</v>
      </c>
      <c r="J229" s="1" t="b">
        <v>0</v>
      </c>
      <c r="K229" s="1" t="b">
        <v>0</v>
      </c>
      <c r="L229" s="1">
        <v>800</v>
      </c>
      <c r="M229" s="1">
        <v>2</v>
      </c>
      <c r="N229" s="1">
        <v>0</v>
      </c>
      <c r="O229" s="1">
        <v>0.4</v>
      </c>
      <c r="P229" s="1">
        <v>0</v>
      </c>
      <c r="Q229" s="2">
        <v>150</v>
      </c>
      <c r="R229" s="2">
        <v>0</v>
      </c>
      <c r="S229" s="2">
        <v>1</v>
      </c>
      <c r="T229" s="2">
        <v>0</v>
      </c>
      <c r="U229" s="1" t="b">
        <v>0</v>
      </c>
      <c r="V229" s="1">
        <v>741</v>
      </c>
      <c r="W229" s="1">
        <v>147.18</v>
      </c>
      <c r="X229" s="1">
        <v>140.41</v>
      </c>
      <c r="Y229" s="1">
        <v>792.98</v>
      </c>
      <c r="Z229" s="1">
        <v>792.99</v>
      </c>
      <c r="AA229" s="1">
        <v>0</v>
      </c>
      <c r="AB229" s="1">
        <v>1</v>
      </c>
      <c r="AD229" s="6">
        <f>Modell_vol30_d_Aspermont_table[[#This Row],[wage 1]]/AE222-1</f>
        <v>0</v>
      </c>
      <c r="AF229" s="6">
        <f>Modell_vol30_d_Aspermont_table[[#This Row],[wage 2]]/AG222-1</f>
        <v>0</v>
      </c>
      <c r="AI22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806.34666666666669</v>
      </c>
      <c r="AJ229" s="6">
        <v>1.6856246899879856E-2</v>
      </c>
      <c r="AK22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806.45333333333338</v>
      </c>
      <c r="AL229" s="6">
        <v>1.6977935829371793E-2</v>
      </c>
    </row>
    <row r="230" spans="1:38" x14ac:dyDescent="0.25">
      <c r="A230" s="1">
        <v>229</v>
      </c>
      <c r="B230" s="2" t="s">
        <v>21</v>
      </c>
      <c r="C230" s="2" t="s">
        <v>91</v>
      </c>
      <c r="D230" s="2" t="s">
        <v>23</v>
      </c>
      <c r="E230" s="2" t="s">
        <v>26</v>
      </c>
      <c r="F230" s="2" t="s">
        <v>25</v>
      </c>
      <c r="G230" s="1" t="b">
        <v>0</v>
      </c>
      <c r="H230" s="1" t="b">
        <v>0</v>
      </c>
      <c r="I230" s="1" t="b">
        <v>0</v>
      </c>
      <c r="J230" s="1" t="b">
        <v>0</v>
      </c>
      <c r="K230" s="1" t="b">
        <v>0</v>
      </c>
      <c r="L230" s="1">
        <v>800</v>
      </c>
      <c r="M230" s="1">
        <v>2</v>
      </c>
      <c r="N230" s="1">
        <v>0</v>
      </c>
      <c r="O230" s="1">
        <v>0.4</v>
      </c>
      <c r="P230" s="1">
        <v>0</v>
      </c>
      <c r="Q230" s="2">
        <v>150</v>
      </c>
      <c r="R230" s="2">
        <v>0</v>
      </c>
      <c r="S230" s="2">
        <v>1</v>
      </c>
      <c r="T230" s="2">
        <v>0</v>
      </c>
      <c r="U230" s="1" t="b">
        <v>0</v>
      </c>
      <c r="V230" s="1">
        <v>741</v>
      </c>
      <c r="W230" s="1">
        <v>147.18</v>
      </c>
      <c r="X230" s="1">
        <v>140.41</v>
      </c>
      <c r="Y230" s="1">
        <v>792.98</v>
      </c>
      <c r="Z230" s="1">
        <v>792.99</v>
      </c>
      <c r="AA230" s="1">
        <v>0</v>
      </c>
      <c r="AB230" s="1">
        <v>1</v>
      </c>
      <c r="AD230" s="6">
        <f>Modell_vol30_d_Aspermont_table[[#This Row],[wage 1]]/AE222-1</f>
        <v>0</v>
      </c>
      <c r="AF230" s="6">
        <f>Modell_vol30_d_Aspermont_table[[#This Row],[wage 2]]/AG222-1</f>
        <v>0</v>
      </c>
      <c r="AI23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806.34666666666669</v>
      </c>
      <c r="AJ230" s="6">
        <v>1.6856246899879856E-2</v>
      </c>
      <c r="AK23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806.45333333333338</v>
      </c>
      <c r="AL230" s="6">
        <v>1.6977935829371793E-2</v>
      </c>
    </row>
    <row r="231" spans="1:38" x14ac:dyDescent="0.25">
      <c r="A231" s="1">
        <v>230</v>
      </c>
      <c r="B231" s="2" t="s">
        <v>21</v>
      </c>
      <c r="C231" s="2" t="s">
        <v>91</v>
      </c>
      <c r="D231" s="2" t="s">
        <v>23</v>
      </c>
      <c r="E231" s="2" t="s">
        <v>26</v>
      </c>
      <c r="F231" s="2" t="s">
        <v>25</v>
      </c>
      <c r="G231" s="1" t="b">
        <v>0</v>
      </c>
      <c r="H231" s="1" t="b">
        <v>0</v>
      </c>
      <c r="I231" s="1" t="b">
        <v>0</v>
      </c>
      <c r="J231" s="1" t="b">
        <v>0</v>
      </c>
      <c r="K231" s="1" t="b">
        <v>0</v>
      </c>
      <c r="L231" s="1">
        <v>800</v>
      </c>
      <c r="M231" s="1">
        <v>2</v>
      </c>
      <c r="N231" s="1">
        <v>0</v>
      </c>
      <c r="O231" s="1">
        <v>0.4</v>
      </c>
      <c r="P231" s="1">
        <v>0</v>
      </c>
      <c r="Q231" s="2">
        <v>150</v>
      </c>
      <c r="R231" s="2">
        <v>0</v>
      </c>
      <c r="S231" s="2">
        <v>1</v>
      </c>
      <c r="T231" s="2">
        <v>0</v>
      </c>
      <c r="U231" s="1" t="b">
        <v>0</v>
      </c>
      <c r="V231" s="1">
        <v>741</v>
      </c>
      <c r="W231" s="1">
        <v>147.18</v>
      </c>
      <c r="X231" s="1">
        <v>140.41</v>
      </c>
      <c r="Y231" s="1">
        <v>792.98</v>
      </c>
      <c r="Z231" s="1">
        <v>792.99</v>
      </c>
      <c r="AA231" s="1">
        <v>0</v>
      </c>
      <c r="AB231" s="1">
        <v>1</v>
      </c>
      <c r="AD231" s="6">
        <f>Modell_vol30_d_Aspermont_table[[#This Row],[wage 1]]/AE222-1</f>
        <v>0</v>
      </c>
      <c r="AF231" s="6">
        <f>Modell_vol30_d_Aspermont_table[[#This Row],[wage 2]]/AG222-1</f>
        <v>0</v>
      </c>
      <c r="AI23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806.34666666666669</v>
      </c>
      <c r="AJ231" s="6">
        <v>1.6856246899879856E-2</v>
      </c>
      <c r="AK23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806.45333333333338</v>
      </c>
      <c r="AL231" s="6">
        <v>1.6977935829371793E-2</v>
      </c>
    </row>
    <row r="232" spans="1:38" x14ac:dyDescent="0.25">
      <c r="A232" s="3">
        <v>231</v>
      </c>
      <c r="B232" s="4" t="s">
        <v>21</v>
      </c>
      <c r="C232" s="4" t="s">
        <v>91</v>
      </c>
      <c r="D232" s="4" t="s">
        <v>23</v>
      </c>
      <c r="E232" s="4" t="s">
        <v>26</v>
      </c>
      <c r="F232" s="4" t="s">
        <v>25</v>
      </c>
      <c r="G232" s="3" t="b">
        <v>0</v>
      </c>
      <c r="H232" s="3" t="b">
        <v>0</v>
      </c>
      <c r="I232" s="3" t="b">
        <v>0</v>
      </c>
      <c r="J232" s="3" t="b">
        <v>0</v>
      </c>
      <c r="K232" s="3" t="b">
        <v>0</v>
      </c>
      <c r="L232" s="3">
        <v>800</v>
      </c>
      <c r="M232" s="3">
        <v>2</v>
      </c>
      <c r="N232" s="3">
        <v>0</v>
      </c>
      <c r="O232" s="3">
        <v>0.4</v>
      </c>
      <c r="P232" s="3">
        <v>0</v>
      </c>
      <c r="Q232" s="4">
        <v>500</v>
      </c>
      <c r="R232" s="4">
        <v>0</v>
      </c>
      <c r="S232" s="4">
        <v>1</v>
      </c>
      <c r="T232" s="4">
        <v>0</v>
      </c>
      <c r="U232" s="3" t="b">
        <v>0</v>
      </c>
      <c r="V232" s="3">
        <v>701</v>
      </c>
      <c r="W232" s="3">
        <v>147</v>
      </c>
      <c r="X232" s="3">
        <v>140</v>
      </c>
      <c r="Y232" s="3">
        <v>793</v>
      </c>
      <c r="Z232" s="3">
        <v>793</v>
      </c>
      <c r="AA232" s="3">
        <v>0</v>
      </c>
      <c r="AB232" s="3">
        <v>1</v>
      </c>
      <c r="AD232" s="6">
        <f>Modell_vol30_d_Aspermont_table[[#This Row],[wage 1]]/AE232-1</f>
        <v>0</v>
      </c>
      <c r="AE232">
        <f>AVERAGE(Y232:Y241)</f>
        <v>793</v>
      </c>
      <c r="AF232" s="6">
        <f>Modell_vol30_d_Aspermont_table[[#This Row],[wage 2]]/AG232-1</f>
        <v>0</v>
      </c>
      <c r="AG232">
        <f>AVERAGE(Z232:Z241)</f>
        <v>793</v>
      </c>
      <c r="AI23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806.34666666666669</v>
      </c>
      <c r="AJ232" s="6">
        <f t="array" ref="AJ232:AJ241">AI232:AI241/AE232-1</f>
        <v>1.6830601092896247E-2</v>
      </c>
      <c r="AK23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806.45333333333338</v>
      </c>
      <c r="AL232" s="6">
        <f t="array" ref="AL232:AL241">AK232:AK241/AG232-1</f>
        <v>1.6965111391340937E-2</v>
      </c>
    </row>
    <row r="233" spans="1:38" x14ac:dyDescent="0.25">
      <c r="A233" s="3">
        <v>232</v>
      </c>
      <c r="B233" s="4" t="s">
        <v>21</v>
      </c>
      <c r="C233" s="4" t="s">
        <v>91</v>
      </c>
      <c r="D233" s="4" t="s">
        <v>23</v>
      </c>
      <c r="E233" s="4" t="s">
        <v>26</v>
      </c>
      <c r="F233" s="4" t="s">
        <v>25</v>
      </c>
      <c r="G233" s="3" t="b">
        <v>0</v>
      </c>
      <c r="H233" s="3" t="b">
        <v>0</v>
      </c>
      <c r="I233" s="3" t="b">
        <v>0</v>
      </c>
      <c r="J233" s="3" t="b">
        <v>0</v>
      </c>
      <c r="K233" s="3" t="b">
        <v>0</v>
      </c>
      <c r="L233" s="3">
        <v>800</v>
      </c>
      <c r="M233" s="3">
        <v>2</v>
      </c>
      <c r="N233" s="3">
        <v>0</v>
      </c>
      <c r="O233" s="3">
        <v>0.4</v>
      </c>
      <c r="P233" s="3">
        <v>0</v>
      </c>
      <c r="Q233" s="4">
        <v>500</v>
      </c>
      <c r="R233" s="4">
        <v>0</v>
      </c>
      <c r="S233" s="4">
        <v>1</v>
      </c>
      <c r="T233" s="4">
        <v>0</v>
      </c>
      <c r="U233" s="3" t="b">
        <v>0</v>
      </c>
      <c r="V233" s="3">
        <v>701</v>
      </c>
      <c r="W233" s="3">
        <v>147</v>
      </c>
      <c r="X233" s="3">
        <v>140</v>
      </c>
      <c r="Y233" s="3">
        <v>793</v>
      </c>
      <c r="Z233" s="3">
        <v>793</v>
      </c>
      <c r="AA233" s="3">
        <v>0</v>
      </c>
      <c r="AB233" s="3">
        <v>1</v>
      </c>
      <c r="AD233" s="6">
        <f>Modell_vol30_d_Aspermont_table[[#This Row],[wage 1]]/AE232-1</f>
        <v>0</v>
      </c>
      <c r="AF233" s="6">
        <f>Modell_vol30_d_Aspermont_table[[#This Row],[wage 2]]/AG232-1</f>
        <v>0</v>
      </c>
      <c r="AI23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806.34666666666669</v>
      </c>
      <c r="AJ233" s="6">
        <v>1.6830601092896247E-2</v>
      </c>
      <c r="AK23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806.45333333333338</v>
      </c>
      <c r="AL233" s="6">
        <v>1.6965111391340937E-2</v>
      </c>
    </row>
    <row r="234" spans="1:38" x14ac:dyDescent="0.25">
      <c r="A234" s="3">
        <v>233</v>
      </c>
      <c r="B234" s="4" t="s">
        <v>21</v>
      </c>
      <c r="C234" s="4" t="s">
        <v>91</v>
      </c>
      <c r="D234" s="4" t="s">
        <v>23</v>
      </c>
      <c r="E234" s="4" t="s">
        <v>26</v>
      </c>
      <c r="F234" s="4" t="s">
        <v>25</v>
      </c>
      <c r="G234" s="3" t="b">
        <v>0</v>
      </c>
      <c r="H234" s="3" t="b">
        <v>0</v>
      </c>
      <c r="I234" s="3" t="b">
        <v>0</v>
      </c>
      <c r="J234" s="3" t="b">
        <v>0</v>
      </c>
      <c r="K234" s="3" t="b">
        <v>0</v>
      </c>
      <c r="L234" s="3">
        <v>800</v>
      </c>
      <c r="M234" s="3">
        <v>2</v>
      </c>
      <c r="N234" s="3">
        <v>0</v>
      </c>
      <c r="O234" s="3">
        <v>0.4</v>
      </c>
      <c r="P234" s="3">
        <v>0</v>
      </c>
      <c r="Q234" s="4">
        <v>500</v>
      </c>
      <c r="R234" s="4">
        <v>0</v>
      </c>
      <c r="S234" s="4">
        <v>1</v>
      </c>
      <c r="T234" s="4">
        <v>0</v>
      </c>
      <c r="U234" s="3" t="b">
        <v>0</v>
      </c>
      <c r="V234" s="3">
        <v>701</v>
      </c>
      <c r="W234" s="3">
        <v>147</v>
      </c>
      <c r="X234" s="3">
        <v>140</v>
      </c>
      <c r="Y234" s="3">
        <v>793</v>
      </c>
      <c r="Z234" s="3">
        <v>793</v>
      </c>
      <c r="AA234" s="3">
        <v>0</v>
      </c>
      <c r="AB234" s="3">
        <v>1</v>
      </c>
      <c r="AD234" s="6">
        <f>Modell_vol30_d_Aspermont_table[[#This Row],[wage 1]]/AE232-1</f>
        <v>0</v>
      </c>
      <c r="AF234" s="6">
        <f>Modell_vol30_d_Aspermont_table[[#This Row],[wage 2]]/AG232-1</f>
        <v>0</v>
      </c>
      <c r="AI23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806.34666666666669</v>
      </c>
      <c r="AJ234" s="6">
        <v>1.6830601092896247E-2</v>
      </c>
      <c r="AK23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806.45333333333338</v>
      </c>
      <c r="AL234" s="6">
        <v>1.6965111391340937E-2</v>
      </c>
    </row>
    <row r="235" spans="1:38" x14ac:dyDescent="0.25">
      <c r="A235" s="3">
        <v>234</v>
      </c>
      <c r="B235" s="4" t="s">
        <v>21</v>
      </c>
      <c r="C235" s="4" t="s">
        <v>91</v>
      </c>
      <c r="D235" s="4" t="s">
        <v>23</v>
      </c>
      <c r="E235" s="4" t="s">
        <v>26</v>
      </c>
      <c r="F235" s="4" t="s">
        <v>25</v>
      </c>
      <c r="G235" s="3" t="b">
        <v>0</v>
      </c>
      <c r="H235" s="3" t="b">
        <v>0</v>
      </c>
      <c r="I235" s="3" t="b">
        <v>0</v>
      </c>
      <c r="J235" s="3" t="b">
        <v>0</v>
      </c>
      <c r="K235" s="3" t="b">
        <v>0</v>
      </c>
      <c r="L235" s="3">
        <v>800</v>
      </c>
      <c r="M235" s="3">
        <v>2</v>
      </c>
      <c r="N235" s="3">
        <v>0</v>
      </c>
      <c r="O235" s="3">
        <v>0.4</v>
      </c>
      <c r="P235" s="3">
        <v>0</v>
      </c>
      <c r="Q235" s="4">
        <v>500</v>
      </c>
      <c r="R235" s="4">
        <v>0</v>
      </c>
      <c r="S235" s="4">
        <v>1</v>
      </c>
      <c r="T235" s="4">
        <v>0</v>
      </c>
      <c r="U235" s="3" t="b">
        <v>0</v>
      </c>
      <c r="V235" s="3">
        <v>701</v>
      </c>
      <c r="W235" s="3">
        <v>147</v>
      </c>
      <c r="X235" s="3">
        <v>140</v>
      </c>
      <c r="Y235" s="3">
        <v>793</v>
      </c>
      <c r="Z235" s="3">
        <v>793</v>
      </c>
      <c r="AA235" s="3">
        <v>0</v>
      </c>
      <c r="AB235" s="3">
        <v>1</v>
      </c>
      <c r="AD235" s="6">
        <f>Modell_vol30_d_Aspermont_table[[#This Row],[wage 1]]/AE232-1</f>
        <v>0</v>
      </c>
      <c r="AF235" s="6">
        <f>Modell_vol30_d_Aspermont_table[[#This Row],[wage 2]]/AG232-1</f>
        <v>0</v>
      </c>
      <c r="AI23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806.34666666666669</v>
      </c>
      <c r="AJ235" s="6">
        <v>1.6830601092896247E-2</v>
      </c>
      <c r="AK23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806.45333333333338</v>
      </c>
      <c r="AL235" s="6">
        <v>1.6965111391340937E-2</v>
      </c>
    </row>
    <row r="236" spans="1:38" x14ac:dyDescent="0.25">
      <c r="A236" s="3">
        <v>235</v>
      </c>
      <c r="B236" s="4" t="s">
        <v>21</v>
      </c>
      <c r="C236" s="4" t="s">
        <v>91</v>
      </c>
      <c r="D236" s="4" t="s">
        <v>23</v>
      </c>
      <c r="E236" s="4" t="s">
        <v>26</v>
      </c>
      <c r="F236" s="4" t="s">
        <v>25</v>
      </c>
      <c r="G236" s="3" t="b">
        <v>0</v>
      </c>
      <c r="H236" s="3" t="b">
        <v>0</v>
      </c>
      <c r="I236" s="3" t="b">
        <v>0</v>
      </c>
      <c r="J236" s="3" t="b">
        <v>0</v>
      </c>
      <c r="K236" s="3" t="b">
        <v>0</v>
      </c>
      <c r="L236" s="3">
        <v>800</v>
      </c>
      <c r="M236" s="3">
        <v>2</v>
      </c>
      <c r="N236" s="3">
        <v>0</v>
      </c>
      <c r="O236" s="3">
        <v>0.4</v>
      </c>
      <c r="P236" s="3">
        <v>0</v>
      </c>
      <c r="Q236" s="4">
        <v>500</v>
      </c>
      <c r="R236" s="4">
        <v>0</v>
      </c>
      <c r="S236" s="4">
        <v>1</v>
      </c>
      <c r="T236" s="4">
        <v>0</v>
      </c>
      <c r="U236" s="3" t="b">
        <v>0</v>
      </c>
      <c r="V236" s="3">
        <v>701</v>
      </c>
      <c r="W236" s="3">
        <v>147</v>
      </c>
      <c r="X236" s="3">
        <v>140</v>
      </c>
      <c r="Y236" s="3">
        <v>793</v>
      </c>
      <c r="Z236" s="3">
        <v>793</v>
      </c>
      <c r="AA236" s="3">
        <v>0</v>
      </c>
      <c r="AB236" s="3">
        <v>1</v>
      </c>
      <c r="AD236" s="6">
        <f>Modell_vol30_d_Aspermont_table[[#This Row],[wage 1]]/AE232-1</f>
        <v>0</v>
      </c>
      <c r="AF236" s="6">
        <f>Modell_vol30_d_Aspermont_table[[#This Row],[wage 2]]/AG232-1</f>
        <v>0</v>
      </c>
      <c r="AI23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806.34666666666669</v>
      </c>
      <c r="AJ236" s="6">
        <v>1.6830601092896247E-2</v>
      </c>
      <c r="AK23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806.45333333333338</v>
      </c>
      <c r="AL236" s="6">
        <v>1.6965111391340937E-2</v>
      </c>
    </row>
    <row r="237" spans="1:38" x14ac:dyDescent="0.25">
      <c r="A237" s="3">
        <v>236</v>
      </c>
      <c r="B237" s="4" t="s">
        <v>21</v>
      </c>
      <c r="C237" s="4" t="s">
        <v>91</v>
      </c>
      <c r="D237" s="4" t="s">
        <v>23</v>
      </c>
      <c r="E237" s="4" t="s">
        <v>26</v>
      </c>
      <c r="F237" s="4" t="s">
        <v>25</v>
      </c>
      <c r="G237" s="3" t="b">
        <v>0</v>
      </c>
      <c r="H237" s="3" t="b">
        <v>0</v>
      </c>
      <c r="I237" s="3" t="b">
        <v>0</v>
      </c>
      <c r="J237" s="3" t="b">
        <v>0</v>
      </c>
      <c r="K237" s="3" t="b">
        <v>0</v>
      </c>
      <c r="L237" s="3">
        <v>800</v>
      </c>
      <c r="M237" s="3">
        <v>2</v>
      </c>
      <c r="N237" s="3">
        <v>0</v>
      </c>
      <c r="O237" s="3">
        <v>0.4</v>
      </c>
      <c r="P237" s="3">
        <v>0</v>
      </c>
      <c r="Q237" s="4">
        <v>500</v>
      </c>
      <c r="R237" s="4">
        <v>0</v>
      </c>
      <c r="S237" s="4">
        <v>1</v>
      </c>
      <c r="T237" s="4">
        <v>0</v>
      </c>
      <c r="U237" s="3" t="b">
        <v>0</v>
      </c>
      <c r="V237" s="3">
        <v>701</v>
      </c>
      <c r="W237" s="3">
        <v>147</v>
      </c>
      <c r="X237" s="3">
        <v>140</v>
      </c>
      <c r="Y237" s="3">
        <v>793</v>
      </c>
      <c r="Z237" s="3">
        <v>793</v>
      </c>
      <c r="AA237" s="3">
        <v>0</v>
      </c>
      <c r="AB237" s="3">
        <v>1</v>
      </c>
      <c r="AD237" s="6">
        <f>Modell_vol30_d_Aspermont_table[[#This Row],[wage 1]]/AE232-1</f>
        <v>0</v>
      </c>
      <c r="AF237" s="6">
        <f>Modell_vol30_d_Aspermont_table[[#This Row],[wage 2]]/AG232-1</f>
        <v>0</v>
      </c>
      <c r="AI23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806.34666666666669</v>
      </c>
      <c r="AJ237" s="6">
        <v>1.6830601092896247E-2</v>
      </c>
      <c r="AK23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806.45333333333338</v>
      </c>
      <c r="AL237" s="6">
        <v>1.6965111391340937E-2</v>
      </c>
    </row>
    <row r="238" spans="1:38" x14ac:dyDescent="0.25">
      <c r="A238" s="3">
        <v>237</v>
      </c>
      <c r="B238" s="4" t="s">
        <v>21</v>
      </c>
      <c r="C238" s="4" t="s">
        <v>91</v>
      </c>
      <c r="D238" s="4" t="s">
        <v>23</v>
      </c>
      <c r="E238" s="4" t="s">
        <v>26</v>
      </c>
      <c r="F238" s="4" t="s">
        <v>25</v>
      </c>
      <c r="G238" s="3" t="b">
        <v>0</v>
      </c>
      <c r="H238" s="3" t="b">
        <v>0</v>
      </c>
      <c r="I238" s="3" t="b">
        <v>0</v>
      </c>
      <c r="J238" s="3" t="b">
        <v>0</v>
      </c>
      <c r="K238" s="3" t="b">
        <v>0</v>
      </c>
      <c r="L238" s="3">
        <v>800</v>
      </c>
      <c r="M238" s="3">
        <v>2</v>
      </c>
      <c r="N238" s="3">
        <v>0</v>
      </c>
      <c r="O238" s="3">
        <v>0.4</v>
      </c>
      <c r="P238" s="3">
        <v>0</v>
      </c>
      <c r="Q238" s="4">
        <v>500</v>
      </c>
      <c r="R238" s="4">
        <v>0</v>
      </c>
      <c r="S238" s="4">
        <v>1</v>
      </c>
      <c r="T238" s="4">
        <v>0</v>
      </c>
      <c r="U238" s="3" t="b">
        <v>0</v>
      </c>
      <c r="V238" s="3">
        <v>701</v>
      </c>
      <c r="W238" s="3">
        <v>147</v>
      </c>
      <c r="X238" s="3">
        <v>140</v>
      </c>
      <c r="Y238" s="3">
        <v>793</v>
      </c>
      <c r="Z238" s="3">
        <v>793</v>
      </c>
      <c r="AA238" s="3">
        <v>0</v>
      </c>
      <c r="AB238" s="3">
        <v>1</v>
      </c>
      <c r="AD238" s="6">
        <f>Modell_vol30_d_Aspermont_table[[#This Row],[wage 1]]/AE232-1</f>
        <v>0</v>
      </c>
      <c r="AF238" s="6">
        <f>Modell_vol30_d_Aspermont_table[[#This Row],[wage 2]]/AG232-1</f>
        <v>0</v>
      </c>
      <c r="AI23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806.34666666666669</v>
      </c>
      <c r="AJ238" s="6">
        <v>1.6830601092896247E-2</v>
      </c>
      <c r="AK23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806.45333333333338</v>
      </c>
      <c r="AL238" s="6">
        <v>1.6965111391340937E-2</v>
      </c>
    </row>
    <row r="239" spans="1:38" x14ac:dyDescent="0.25">
      <c r="A239" s="3">
        <v>238</v>
      </c>
      <c r="B239" s="4" t="s">
        <v>21</v>
      </c>
      <c r="C239" s="4" t="s">
        <v>91</v>
      </c>
      <c r="D239" s="4" t="s">
        <v>23</v>
      </c>
      <c r="E239" s="4" t="s">
        <v>26</v>
      </c>
      <c r="F239" s="4" t="s">
        <v>25</v>
      </c>
      <c r="G239" s="3" t="b">
        <v>0</v>
      </c>
      <c r="H239" s="3" t="b">
        <v>0</v>
      </c>
      <c r="I239" s="3" t="b">
        <v>0</v>
      </c>
      <c r="J239" s="3" t="b">
        <v>0</v>
      </c>
      <c r="K239" s="3" t="b">
        <v>0</v>
      </c>
      <c r="L239" s="3">
        <v>800</v>
      </c>
      <c r="M239" s="3">
        <v>2</v>
      </c>
      <c r="N239" s="3">
        <v>0</v>
      </c>
      <c r="O239" s="3">
        <v>0.4</v>
      </c>
      <c r="P239" s="3">
        <v>0</v>
      </c>
      <c r="Q239" s="4">
        <v>500</v>
      </c>
      <c r="R239" s="4">
        <v>0</v>
      </c>
      <c r="S239" s="4">
        <v>1</v>
      </c>
      <c r="T239" s="4">
        <v>0</v>
      </c>
      <c r="U239" s="3" t="b">
        <v>0</v>
      </c>
      <c r="V239" s="3">
        <v>701</v>
      </c>
      <c r="W239" s="3">
        <v>147</v>
      </c>
      <c r="X239" s="3">
        <v>140</v>
      </c>
      <c r="Y239" s="3">
        <v>793</v>
      </c>
      <c r="Z239" s="3">
        <v>793</v>
      </c>
      <c r="AA239" s="3">
        <v>0</v>
      </c>
      <c r="AB239" s="3">
        <v>1</v>
      </c>
      <c r="AD239" s="6">
        <f>Modell_vol30_d_Aspermont_table[[#This Row],[wage 1]]/AE232-1</f>
        <v>0</v>
      </c>
      <c r="AF239" s="6">
        <f>Modell_vol30_d_Aspermont_table[[#This Row],[wage 2]]/AG232-1</f>
        <v>0</v>
      </c>
      <c r="AI23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806.34666666666669</v>
      </c>
      <c r="AJ239" s="6">
        <v>1.6830601092896247E-2</v>
      </c>
      <c r="AK23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806.45333333333338</v>
      </c>
      <c r="AL239" s="6">
        <v>1.6965111391340937E-2</v>
      </c>
    </row>
    <row r="240" spans="1:38" x14ac:dyDescent="0.25">
      <c r="A240" s="3">
        <v>239</v>
      </c>
      <c r="B240" s="4" t="s">
        <v>21</v>
      </c>
      <c r="C240" s="4" t="s">
        <v>91</v>
      </c>
      <c r="D240" s="4" t="s">
        <v>23</v>
      </c>
      <c r="E240" s="4" t="s">
        <v>26</v>
      </c>
      <c r="F240" s="4" t="s">
        <v>25</v>
      </c>
      <c r="G240" s="3" t="b">
        <v>0</v>
      </c>
      <c r="H240" s="3" t="b">
        <v>0</v>
      </c>
      <c r="I240" s="3" t="b">
        <v>0</v>
      </c>
      <c r="J240" s="3" t="b">
        <v>0</v>
      </c>
      <c r="K240" s="3" t="b">
        <v>0</v>
      </c>
      <c r="L240" s="3">
        <v>800</v>
      </c>
      <c r="M240" s="3">
        <v>2</v>
      </c>
      <c r="N240" s="3">
        <v>0</v>
      </c>
      <c r="O240" s="3">
        <v>0.4</v>
      </c>
      <c r="P240" s="3">
        <v>0</v>
      </c>
      <c r="Q240" s="4">
        <v>500</v>
      </c>
      <c r="R240" s="4">
        <v>0</v>
      </c>
      <c r="S240" s="4">
        <v>1</v>
      </c>
      <c r="T240" s="4">
        <v>0</v>
      </c>
      <c r="U240" s="3" t="b">
        <v>0</v>
      </c>
      <c r="V240" s="3">
        <v>701</v>
      </c>
      <c r="W240" s="3">
        <v>147</v>
      </c>
      <c r="X240" s="3">
        <v>140</v>
      </c>
      <c r="Y240" s="3">
        <v>793</v>
      </c>
      <c r="Z240" s="3">
        <v>793</v>
      </c>
      <c r="AA240" s="3">
        <v>0</v>
      </c>
      <c r="AB240" s="3">
        <v>1</v>
      </c>
      <c r="AD240" s="6">
        <f>Modell_vol30_d_Aspermont_table[[#This Row],[wage 1]]/AE232-1</f>
        <v>0</v>
      </c>
      <c r="AF240" s="6">
        <f>Modell_vol30_d_Aspermont_table[[#This Row],[wage 2]]/AG232-1</f>
        <v>0</v>
      </c>
      <c r="AI24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806.34666666666669</v>
      </c>
      <c r="AJ240" s="6">
        <v>1.6830601092896247E-2</v>
      </c>
      <c r="AK24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806.45333333333338</v>
      </c>
      <c r="AL240" s="6">
        <v>1.6965111391340937E-2</v>
      </c>
    </row>
    <row r="241" spans="1:38" x14ac:dyDescent="0.25">
      <c r="A241" s="3">
        <v>240</v>
      </c>
      <c r="B241" s="4" t="s">
        <v>21</v>
      </c>
      <c r="C241" s="4" t="s">
        <v>91</v>
      </c>
      <c r="D241" s="4" t="s">
        <v>23</v>
      </c>
      <c r="E241" s="4" t="s">
        <v>26</v>
      </c>
      <c r="F241" s="4" t="s">
        <v>25</v>
      </c>
      <c r="G241" s="3" t="b">
        <v>0</v>
      </c>
      <c r="H241" s="3" t="b">
        <v>0</v>
      </c>
      <c r="I241" s="3" t="b">
        <v>0</v>
      </c>
      <c r="J241" s="3" t="b">
        <v>0</v>
      </c>
      <c r="K241" s="3" t="b">
        <v>0</v>
      </c>
      <c r="L241" s="3">
        <v>800</v>
      </c>
      <c r="M241" s="3">
        <v>2</v>
      </c>
      <c r="N241" s="3">
        <v>0</v>
      </c>
      <c r="O241" s="3">
        <v>0.4</v>
      </c>
      <c r="P241" s="3">
        <v>0</v>
      </c>
      <c r="Q241" s="4">
        <v>500</v>
      </c>
      <c r="R241" s="4">
        <v>0</v>
      </c>
      <c r="S241" s="4">
        <v>1</v>
      </c>
      <c r="T241" s="4">
        <v>0</v>
      </c>
      <c r="U241" s="3" t="b">
        <v>0</v>
      </c>
      <c r="V241" s="3">
        <v>701</v>
      </c>
      <c r="W241" s="3">
        <v>147</v>
      </c>
      <c r="X241" s="3">
        <v>140</v>
      </c>
      <c r="Y241" s="3">
        <v>793</v>
      </c>
      <c r="Z241" s="3">
        <v>793</v>
      </c>
      <c r="AA241" s="3">
        <v>0</v>
      </c>
      <c r="AB241" s="3">
        <v>1</v>
      </c>
      <c r="AD241" s="6">
        <f>Modell_vol30_d_Aspermont_table[[#This Row],[wage 1]]/AE232-1</f>
        <v>0</v>
      </c>
      <c r="AF241" s="6">
        <f>Modell_vol30_d_Aspermont_table[[#This Row],[wage 2]]/AG232-1</f>
        <v>0</v>
      </c>
      <c r="AI24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806.34666666666669</v>
      </c>
      <c r="AJ241" s="6">
        <v>1.6830601092896247E-2</v>
      </c>
      <c r="AK24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806.45333333333338</v>
      </c>
      <c r="AL241" s="6">
        <v>1.6965111391340937E-2</v>
      </c>
    </row>
    <row r="242" spans="1:38" x14ac:dyDescent="0.25">
      <c r="A242" s="1">
        <v>241</v>
      </c>
      <c r="B242" s="2" t="s">
        <v>21</v>
      </c>
      <c r="C242" s="2" t="s">
        <v>91</v>
      </c>
      <c r="D242" s="2" t="s">
        <v>23</v>
      </c>
      <c r="E242" s="2" t="s">
        <v>27</v>
      </c>
      <c r="F242" s="2" t="s">
        <v>25</v>
      </c>
      <c r="G242" s="1" t="b">
        <v>0</v>
      </c>
      <c r="H242" s="1" t="b">
        <v>0</v>
      </c>
      <c r="I242" s="1" t="b">
        <v>0</v>
      </c>
      <c r="J242" s="1" t="b">
        <v>0</v>
      </c>
      <c r="K242" s="1" t="b">
        <v>0</v>
      </c>
      <c r="L242" s="1">
        <v>500</v>
      </c>
      <c r="M242" s="1">
        <v>2</v>
      </c>
      <c r="N242" s="1">
        <v>0</v>
      </c>
      <c r="O242" s="1">
        <v>0.2</v>
      </c>
      <c r="P242" s="1">
        <v>0</v>
      </c>
      <c r="Q242" s="2">
        <v>150</v>
      </c>
      <c r="R242" s="2">
        <v>0</v>
      </c>
      <c r="S242" s="2">
        <v>1</v>
      </c>
      <c r="T242" s="2">
        <v>0</v>
      </c>
      <c r="U242" s="1" t="b">
        <v>0</v>
      </c>
      <c r="V242" s="1">
        <v>701</v>
      </c>
      <c r="W242" s="1">
        <v>658.04</v>
      </c>
      <c r="X242" s="1">
        <v>654.72</v>
      </c>
      <c r="Y242" s="1">
        <v>467.92</v>
      </c>
      <c r="Z242" s="1">
        <v>467.84</v>
      </c>
      <c r="AA242" s="1">
        <v>10</v>
      </c>
      <c r="AB242" s="1">
        <v>-10</v>
      </c>
      <c r="AD242" s="6">
        <f>Modell_vol30_d_Aspermont_table[[#This Row],[wage 1]]/AE242-1</f>
        <v>8.2774905728610904E-4</v>
      </c>
      <c r="AE242">
        <f>AVERAGE(Y242:Y251)</f>
        <v>467.5329999999999</v>
      </c>
      <c r="AF242" s="6">
        <f>Modell_vol30_d_Aspermont_table[[#This Row],[wage 2]]/AG242-1</f>
        <v>1.9454878578017976E-4</v>
      </c>
      <c r="AG242">
        <f>AVERAGE(Z242:Z251)</f>
        <v>467.74900000000008</v>
      </c>
      <c r="AI24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468</v>
      </c>
      <c r="AJ242" s="6">
        <f t="array" ref="AJ242:AJ251">AI242:AI251/AE242-1</f>
        <v>9.9885997352089362E-4</v>
      </c>
      <c r="AK24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468</v>
      </c>
      <c r="AL242" s="6">
        <f t="array" ref="AL242:AL251">AK242:AK251/AG242-1</f>
        <v>5.3661258495463215E-4</v>
      </c>
    </row>
    <row r="243" spans="1:38" x14ac:dyDescent="0.25">
      <c r="A243" s="1">
        <v>242</v>
      </c>
      <c r="B243" s="2" t="s">
        <v>21</v>
      </c>
      <c r="C243" s="2" t="s">
        <v>91</v>
      </c>
      <c r="D243" s="2" t="s">
        <v>23</v>
      </c>
      <c r="E243" s="2" t="s">
        <v>27</v>
      </c>
      <c r="F243" s="2" t="s">
        <v>25</v>
      </c>
      <c r="G243" s="1" t="b">
        <v>0</v>
      </c>
      <c r="H243" s="1" t="b">
        <v>0</v>
      </c>
      <c r="I243" s="1" t="b">
        <v>0</v>
      </c>
      <c r="J243" s="1" t="b">
        <v>0</v>
      </c>
      <c r="K243" s="1" t="b">
        <v>0</v>
      </c>
      <c r="L243" s="1">
        <v>500</v>
      </c>
      <c r="M243" s="1">
        <v>2</v>
      </c>
      <c r="N243" s="1">
        <v>0</v>
      </c>
      <c r="O243" s="1">
        <v>0.2</v>
      </c>
      <c r="P243" s="1">
        <v>0</v>
      </c>
      <c r="Q243" s="2">
        <v>150</v>
      </c>
      <c r="R243" s="2">
        <v>0</v>
      </c>
      <c r="S243" s="2">
        <v>1</v>
      </c>
      <c r="T243" s="2">
        <v>0</v>
      </c>
      <c r="U243" s="1" t="b">
        <v>0</v>
      </c>
      <c r="V243" s="1">
        <v>701</v>
      </c>
      <c r="W243" s="1">
        <v>666.97</v>
      </c>
      <c r="X243" s="1">
        <v>686.18</v>
      </c>
      <c r="Y243" s="1">
        <v>466.48</v>
      </c>
      <c r="Z243" s="1">
        <v>467.37</v>
      </c>
      <c r="AA243" s="1">
        <v>10</v>
      </c>
      <c r="AB243" s="1">
        <v>-10</v>
      </c>
      <c r="AD243" s="6">
        <f>Modell_vol30_d_Aspermont_table[[#This Row],[wage 1]]/AE242-1</f>
        <v>-2.2522474349401245E-3</v>
      </c>
      <c r="AF243" s="6">
        <f>Modell_vol30_d_Aspermont_table[[#This Row],[wage 2]]/AG242-1</f>
        <v>-8.1026362429437171E-4</v>
      </c>
      <c r="AI24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468</v>
      </c>
      <c r="AJ243" s="6">
        <v>9.9885997352089362E-4</v>
      </c>
      <c r="AK24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468</v>
      </c>
      <c r="AL243" s="6">
        <v>5.3661258495463215E-4</v>
      </c>
    </row>
    <row r="244" spans="1:38" x14ac:dyDescent="0.25">
      <c r="A244" s="1">
        <v>243</v>
      </c>
      <c r="B244" s="2" t="s">
        <v>21</v>
      </c>
      <c r="C244" s="2" t="s">
        <v>91</v>
      </c>
      <c r="D244" s="2" t="s">
        <v>23</v>
      </c>
      <c r="E244" s="2" t="s">
        <v>27</v>
      </c>
      <c r="F244" s="2" t="s">
        <v>25</v>
      </c>
      <c r="G244" s="1" t="b">
        <v>0</v>
      </c>
      <c r="H244" s="1" t="b">
        <v>0</v>
      </c>
      <c r="I244" s="1" t="b">
        <v>0</v>
      </c>
      <c r="J244" s="1" t="b">
        <v>0</v>
      </c>
      <c r="K244" s="1" t="b">
        <v>0</v>
      </c>
      <c r="L244" s="1">
        <v>500</v>
      </c>
      <c r="M244" s="1">
        <v>2</v>
      </c>
      <c r="N244" s="1">
        <v>0</v>
      </c>
      <c r="O244" s="1">
        <v>0.2</v>
      </c>
      <c r="P244" s="1">
        <v>0</v>
      </c>
      <c r="Q244" s="2">
        <v>150</v>
      </c>
      <c r="R244" s="2">
        <v>0</v>
      </c>
      <c r="S244" s="2">
        <v>1</v>
      </c>
      <c r="T244" s="2">
        <v>0</v>
      </c>
      <c r="U244" s="1" t="b">
        <v>0</v>
      </c>
      <c r="V244" s="1">
        <v>701</v>
      </c>
      <c r="W244" s="1">
        <v>663.22</v>
      </c>
      <c r="X244" s="1">
        <v>662.71</v>
      </c>
      <c r="Y244" s="1">
        <v>467.58</v>
      </c>
      <c r="Z244" s="1">
        <v>467.61</v>
      </c>
      <c r="AA244" s="1">
        <v>10</v>
      </c>
      <c r="AB244" s="1">
        <v>-10</v>
      </c>
      <c r="AD244" s="6">
        <f>Modell_vol30_d_Aspermont_table[[#This Row],[wage 1]]/AE242-1</f>
        <v>1.0052766328816354E-4</v>
      </c>
      <c r="AF244" s="6">
        <f>Modell_vol30_d_Aspermont_table[[#This Row],[wage 2]]/AG242-1</f>
        <v>-2.9716792553280413E-4</v>
      </c>
      <c r="AI24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468</v>
      </c>
      <c r="AJ244" s="6">
        <v>9.9885997352089362E-4</v>
      </c>
      <c r="AK24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468</v>
      </c>
      <c r="AL244" s="6">
        <v>5.3661258495463215E-4</v>
      </c>
    </row>
    <row r="245" spans="1:38" x14ac:dyDescent="0.25">
      <c r="A245" s="1">
        <v>244</v>
      </c>
      <c r="B245" s="2" t="s">
        <v>21</v>
      </c>
      <c r="C245" s="2" t="s">
        <v>91</v>
      </c>
      <c r="D245" s="2" t="s">
        <v>23</v>
      </c>
      <c r="E245" s="2" t="s">
        <v>27</v>
      </c>
      <c r="F245" s="2" t="s">
        <v>25</v>
      </c>
      <c r="G245" s="1" t="b">
        <v>0</v>
      </c>
      <c r="H245" s="1" t="b">
        <v>0</v>
      </c>
      <c r="I245" s="1" t="b">
        <v>0</v>
      </c>
      <c r="J245" s="1" t="b">
        <v>0</v>
      </c>
      <c r="K245" s="1" t="b">
        <v>0</v>
      </c>
      <c r="L245" s="1">
        <v>500</v>
      </c>
      <c r="M245" s="1">
        <v>2</v>
      </c>
      <c r="N245" s="1">
        <v>0</v>
      </c>
      <c r="O245" s="1">
        <v>0.2</v>
      </c>
      <c r="P245" s="1">
        <v>0</v>
      </c>
      <c r="Q245" s="2">
        <v>150</v>
      </c>
      <c r="R245" s="2">
        <v>0</v>
      </c>
      <c r="S245" s="2">
        <v>1</v>
      </c>
      <c r="T245" s="2">
        <v>0</v>
      </c>
      <c r="U245" s="1" t="b">
        <v>0</v>
      </c>
      <c r="V245" s="1">
        <v>701</v>
      </c>
      <c r="W245" s="1">
        <v>666.02</v>
      </c>
      <c r="X245" s="1">
        <v>661.59</v>
      </c>
      <c r="Y245" s="1">
        <v>467.59</v>
      </c>
      <c r="Z245" s="1">
        <v>467.51</v>
      </c>
      <c r="AA245" s="1">
        <v>10</v>
      </c>
      <c r="AB245" s="1">
        <v>-10</v>
      </c>
      <c r="AD245" s="6">
        <f>Modell_vol30_d_Aspermont_table[[#This Row],[wage 1]]/AE242-1</f>
        <v>1.219165278174561E-4</v>
      </c>
      <c r="AF245" s="6">
        <f>Modell_vol30_d_Aspermont_table[[#This Row],[wage 2]]/AG242-1</f>
        <v>-5.1095780001686464E-4</v>
      </c>
      <c r="AI24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468</v>
      </c>
      <c r="AJ245" s="6">
        <v>9.9885997352089362E-4</v>
      </c>
      <c r="AK24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468</v>
      </c>
      <c r="AL245" s="6">
        <v>5.3661258495463215E-4</v>
      </c>
    </row>
    <row r="246" spans="1:38" x14ac:dyDescent="0.25">
      <c r="A246" s="1">
        <v>245</v>
      </c>
      <c r="B246" s="2" t="s">
        <v>21</v>
      </c>
      <c r="C246" s="2" t="s">
        <v>91</v>
      </c>
      <c r="D246" s="2" t="s">
        <v>23</v>
      </c>
      <c r="E246" s="2" t="s">
        <v>27</v>
      </c>
      <c r="F246" s="2" t="s">
        <v>25</v>
      </c>
      <c r="G246" s="1" t="b">
        <v>0</v>
      </c>
      <c r="H246" s="1" t="b">
        <v>0</v>
      </c>
      <c r="I246" s="1" t="b">
        <v>0</v>
      </c>
      <c r="J246" s="1" t="b">
        <v>0</v>
      </c>
      <c r="K246" s="1" t="b">
        <v>0</v>
      </c>
      <c r="L246" s="1">
        <v>500</v>
      </c>
      <c r="M246" s="1">
        <v>2</v>
      </c>
      <c r="N246" s="1">
        <v>0</v>
      </c>
      <c r="O246" s="1">
        <v>0.2</v>
      </c>
      <c r="P246" s="1">
        <v>0</v>
      </c>
      <c r="Q246" s="2">
        <v>150</v>
      </c>
      <c r="R246" s="2">
        <v>0</v>
      </c>
      <c r="S246" s="2">
        <v>1</v>
      </c>
      <c r="T246" s="2">
        <v>0</v>
      </c>
      <c r="U246" s="1" t="b">
        <v>0</v>
      </c>
      <c r="V246" s="1">
        <v>701</v>
      </c>
      <c r="W246" s="1">
        <v>641.70000000000005</v>
      </c>
      <c r="X246" s="1">
        <v>651.75</v>
      </c>
      <c r="Y246" s="1">
        <v>468.18</v>
      </c>
      <c r="Z246" s="1">
        <v>468.56</v>
      </c>
      <c r="AA246" s="1">
        <v>10</v>
      </c>
      <c r="AB246" s="1">
        <v>-10</v>
      </c>
      <c r="AD246" s="6">
        <f>Modell_vol30_d_Aspermont_table[[#This Row],[wage 1]]/AE242-1</f>
        <v>1.3838595350490479E-3</v>
      </c>
      <c r="AF246" s="6">
        <f>Modell_vol30_d_Aspermont_table[[#This Row],[wage 2]]/AG242-1</f>
        <v>1.7338358820648825E-3</v>
      </c>
      <c r="AI24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468</v>
      </c>
      <c r="AJ246" s="6">
        <v>9.9885997352089362E-4</v>
      </c>
      <c r="AK24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468</v>
      </c>
      <c r="AL246" s="6">
        <v>5.3661258495463215E-4</v>
      </c>
    </row>
    <row r="247" spans="1:38" x14ac:dyDescent="0.25">
      <c r="A247" s="1">
        <v>246</v>
      </c>
      <c r="B247" s="2" t="s">
        <v>21</v>
      </c>
      <c r="C247" s="2" t="s">
        <v>91</v>
      </c>
      <c r="D247" s="2" t="s">
        <v>23</v>
      </c>
      <c r="E247" s="2" t="s">
        <v>27</v>
      </c>
      <c r="F247" s="2" t="s">
        <v>25</v>
      </c>
      <c r="G247" s="1" t="b">
        <v>0</v>
      </c>
      <c r="H247" s="1" t="b">
        <v>0</v>
      </c>
      <c r="I247" s="1" t="b">
        <v>0</v>
      </c>
      <c r="J247" s="1" t="b">
        <v>0</v>
      </c>
      <c r="K247" s="1" t="b">
        <v>0</v>
      </c>
      <c r="L247" s="1">
        <v>500</v>
      </c>
      <c r="M247" s="1">
        <v>2</v>
      </c>
      <c r="N247" s="1">
        <v>0</v>
      </c>
      <c r="O247" s="1">
        <v>0.2</v>
      </c>
      <c r="P247" s="1">
        <v>0</v>
      </c>
      <c r="Q247" s="2">
        <v>150</v>
      </c>
      <c r="R247" s="2">
        <v>0</v>
      </c>
      <c r="S247" s="2">
        <v>1</v>
      </c>
      <c r="T247" s="2">
        <v>0</v>
      </c>
      <c r="U247" s="1" t="b">
        <v>0</v>
      </c>
      <c r="V247" s="1">
        <v>701</v>
      </c>
      <c r="W247" s="1">
        <v>649.4</v>
      </c>
      <c r="X247" s="1">
        <v>654.82000000000005</v>
      </c>
      <c r="Y247" s="1">
        <v>467.95</v>
      </c>
      <c r="Z247" s="1">
        <v>468.32</v>
      </c>
      <c r="AA247" s="1">
        <v>10</v>
      </c>
      <c r="AB247" s="1">
        <v>-10</v>
      </c>
      <c r="AD247" s="6">
        <f>Modell_vol30_d_Aspermont_table[[#This Row],[wage 1]]/AE242-1</f>
        <v>8.9191565087398672E-4</v>
      </c>
      <c r="AF247" s="6">
        <f>Modell_vol30_d_Aspermont_table[[#This Row],[wage 2]]/AG242-1</f>
        <v>1.2207401833033149E-3</v>
      </c>
      <c r="AI24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468</v>
      </c>
      <c r="AJ247" s="6">
        <v>9.9885997352089362E-4</v>
      </c>
      <c r="AK24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468</v>
      </c>
      <c r="AL247" s="6">
        <v>5.3661258495463215E-4</v>
      </c>
    </row>
    <row r="248" spans="1:38" x14ac:dyDescent="0.25">
      <c r="A248" s="1">
        <v>247</v>
      </c>
      <c r="B248" s="2" t="s">
        <v>21</v>
      </c>
      <c r="C248" s="2" t="s">
        <v>91</v>
      </c>
      <c r="D248" s="2" t="s">
        <v>23</v>
      </c>
      <c r="E248" s="2" t="s">
        <v>27</v>
      </c>
      <c r="F248" s="2" t="s">
        <v>25</v>
      </c>
      <c r="G248" s="1" t="b">
        <v>0</v>
      </c>
      <c r="H248" s="1" t="b">
        <v>0</v>
      </c>
      <c r="I248" s="1" t="b">
        <v>0</v>
      </c>
      <c r="J248" s="1" t="b">
        <v>0</v>
      </c>
      <c r="K248" s="1" t="b">
        <v>0</v>
      </c>
      <c r="L248" s="1">
        <v>500</v>
      </c>
      <c r="M248" s="1">
        <v>2</v>
      </c>
      <c r="N248" s="1">
        <v>0</v>
      </c>
      <c r="O248" s="1">
        <v>0.2</v>
      </c>
      <c r="P248" s="1">
        <v>0</v>
      </c>
      <c r="Q248" s="2">
        <v>150</v>
      </c>
      <c r="R248" s="2">
        <v>0</v>
      </c>
      <c r="S248" s="2">
        <v>1</v>
      </c>
      <c r="T248" s="2">
        <v>0</v>
      </c>
      <c r="U248" s="1" t="b">
        <v>0</v>
      </c>
      <c r="V248" s="1">
        <v>701</v>
      </c>
      <c r="W248" s="1">
        <v>655.95</v>
      </c>
      <c r="X248" s="1">
        <v>662.32</v>
      </c>
      <c r="Y248" s="1">
        <v>467.58</v>
      </c>
      <c r="Z248" s="1">
        <v>467.99</v>
      </c>
      <c r="AA248" s="1">
        <v>10</v>
      </c>
      <c r="AB248" s="1">
        <v>-10</v>
      </c>
      <c r="AD248" s="6">
        <f>Modell_vol30_d_Aspermont_table[[#This Row],[wage 1]]/AE242-1</f>
        <v>1.0052766328816354E-4</v>
      </c>
      <c r="AF248" s="6">
        <f>Modell_vol30_d_Aspermont_table[[#This Row],[wage 2]]/AG242-1</f>
        <v>5.1523359750627051E-4</v>
      </c>
      <c r="AI24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468</v>
      </c>
      <c r="AJ248" s="6">
        <v>9.9885997352089362E-4</v>
      </c>
      <c r="AK24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468</v>
      </c>
      <c r="AL248" s="6">
        <v>5.3661258495463215E-4</v>
      </c>
    </row>
    <row r="249" spans="1:38" x14ac:dyDescent="0.25">
      <c r="A249" s="1">
        <v>248</v>
      </c>
      <c r="B249" s="2" t="s">
        <v>21</v>
      </c>
      <c r="C249" s="2" t="s">
        <v>91</v>
      </c>
      <c r="D249" s="2" t="s">
        <v>23</v>
      </c>
      <c r="E249" s="2" t="s">
        <v>27</v>
      </c>
      <c r="F249" s="2" t="s">
        <v>25</v>
      </c>
      <c r="G249" s="1" t="b">
        <v>0</v>
      </c>
      <c r="H249" s="1" t="b">
        <v>0</v>
      </c>
      <c r="I249" s="1" t="b">
        <v>0</v>
      </c>
      <c r="J249" s="1" t="b">
        <v>0</v>
      </c>
      <c r="K249" s="1" t="b">
        <v>0</v>
      </c>
      <c r="L249" s="1">
        <v>500</v>
      </c>
      <c r="M249" s="1">
        <v>2</v>
      </c>
      <c r="N249" s="1">
        <v>0</v>
      </c>
      <c r="O249" s="1">
        <v>0.2</v>
      </c>
      <c r="P249" s="1">
        <v>0</v>
      </c>
      <c r="Q249" s="2">
        <v>150</v>
      </c>
      <c r="R249" s="2">
        <v>0</v>
      </c>
      <c r="S249" s="2">
        <v>1</v>
      </c>
      <c r="T249" s="2">
        <v>0</v>
      </c>
      <c r="U249" s="1" t="b">
        <v>0</v>
      </c>
      <c r="V249" s="1">
        <v>701</v>
      </c>
      <c r="W249" s="1">
        <v>679.34</v>
      </c>
      <c r="X249" s="1">
        <v>681.63</v>
      </c>
      <c r="Y249" s="1">
        <v>466.62</v>
      </c>
      <c r="Z249" s="1">
        <v>466.81</v>
      </c>
      <c r="AA249" s="1">
        <v>10</v>
      </c>
      <c r="AB249" s="1">
        <v>-10</v>
      </c>
      <c r="AD249" s="6">
        <f>Modell_vol30_d_Aspermont_table[[#This Row],[wage 1]]/AE242-1</f>
        <v>-1.9528033315293625E-3</v>
      </c>
      <c r="AF249" s="6">
        <f>Modell_vol30_d_Aspermont_table[[#This Row],[wage 2]]/AG242-1</f>
        <v>-2.007486921404622E-3</v>
      </c>
      <c r="AI24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468</v>
      </c>
      <c r="AJ249" s="6">
        <v>9.9885997352089362E-4</v>
      </c>
      <c r="AK24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468</v>
      </c>
      <c r="AL249" s="6">
        <v>5.3661258495463215E-4</v>
      </c>
    </row>
    <row r="250" spans="1:38" x14ac:dyDescent="0.25">
      <c r="A250" s="1">
        <v>249</v>
      </c>
      <c r="B250" s="2" t="s">
        <v>21</v>
      </c>
      <c r="C250" s="2" t="s">
        <v>91</v>
      </c>
      <c r="D250" s="2" t="s">
        <v>23</v>
      </c>
      <c r="E250" s="2" t="s">
        <v>27</v>
      </c>
      <c r="F250" s="2" t="s">
        <v>25</v>
      </c>
      <c r="G250" s="1" t="b">
        <v>0</v>
      </c>
      <c r="H250" s="1" t="b">
        <v>0</v>
      </c>
      <c r="I250" s="1" t="b">
        <v>0</v>
      </c>
      <c r="J250" s="1" t="b">
        <v>0</v>
      </c>
      <c r="K250" s="1" t="b">
        <v>0</v>
      </c>
      <c r="L250" s="1">
        <v>500</v>
      </c>
      <c r="M250" s="1">
        <v>2</v>
      </c>
      <c r="N250" s="1">
        <v>0</v>
      </c>
      <c r="O250" s="1">
        <v>0.2</v>
      </c>
      <c r="P250" s="1">
        <v>0</v>
      </c>
      <c r="Q250" s="2">
        <v>150</v>
      </c>
      <c r="R250" s="2">
        <v>0</v>
      </c>
      <c r="S250" s="2">
        <v>1</v>
      </c>
      <c r="T250" s="2">
        <v>0</v>
      </c>
      <c r="U250" s="1" t="b">
        <v>0</v>
      </c>
      <c r="V250" s="1">
        <v>701</v>
      </c>
      <c r="W250" s="1">
        <v>651.23</v>
      </c>
      <c r="X250" s="1">
        <v>659.35</v>
      </c>
      <c r="Y250" s="1">
        <v>467.73</v>
      </c>
      <c r="Z250" s="1">
        <v>468.23</v>
      </c>
      <c r="AA250" s="1">
        <v>10</v>
      </c>
      <c r="AB250" s="1">
        <v>-10</v>
      </c>
      <c r="AD250" s="6">
        <f>Modell_vol30_d_Aspermont_table[[#This Row],[wage 1]]/AE242-1</f>
        <v>4.2136063122844014E-4</v>
      </c>
      <c r="AF250" s="6">
        <f>Modell_vol30_d_Aspermont_table[[#This Row],[wage 2]]/AG242-1</f>
        <v>1.0283292962678381E-3</v>
      </c>
      <c r="AI25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468</v>
      </c>
      <c r="AJ250" s="6">
        <v>9.9885997352089362E-4</v>
      </c>
      <c r="AK25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468</v>
      </c>
      <c r="AL250" s="6">
        <v>5.3661258495463215E-4</v>
      </c>
    </row>
    <row r="251" spans="1:38" x14ac:dyDescent="0.25">
      <c r="A251" s="1">
        <v>250</v>
      </c>
      <c r="B251" s="2" t="s">
        <v>21</v>
      </c>
      <c r="C251" s="2" t="s">
        <v>91</v>
      </c>
      <c r="D251" s="2" t="s">
        <v>23</v>
      </c>
      <c r="E251" s="2" t="s">
        <v>27</v>
      </c>
      <c r="F251" s="2" t="s">
        <v>25</v>
      </c>
      <c r="G251" s="1" t="b">
        <v>0</v>
      </c>
      <c r="H251" s="1" t="b">
        <v>0</v>
      </c>
      <c r="I251" s="1" t="b">
        <v>0</v>
      </c>
      <c r="J251" s="1" t="b">
        <v>0</v>
      </c>
      <c r="K251" s="1" t="b">
        <v>0</v>
      </c>
      <c r="L251" s="1">
        <v>500</v>
      </c>
      <c r="M251" s="1">
        <v>2</v>
      </c>
      <c r="N251" s="1">
        <v>0</v>
      </c>
      <c r="O251" s="1">
        <v>0.2</v>
      </c>
      <c r="P251" s="1">
        <v>0</v>
      </c>
      <c r="Q251" s="2">
        <v>150</v>
      </c>
      <c r="R251" s="2">
        <v>0</v>
      </c>
      <c r="S251" s="2">
        <v>1</v>
      </c>
      <c r="T251" s="2">
        <v>0</v>
      </c>
      <c r="U251" s="1" t="b">
        <v>0</v>
      </c>
      <c r="V251" s="1">
        <v>701</v>
      </c>
      <c r="W251" s="1">
        <v>671.15</v>
      </c>
      <c r="X251" s="1">
        <v>659.44</v>
      </c>
      <c r="Y251" s="1">
        <v>467.7</v>
      </c>
      <c r="Z251" s="1">
        <v>467.25</v>
      </c>
      <c r="AA251" s="1">
        <v>10</v>
      </c>
      <c r="AB251" s="1">
        <v>-10</v>
      </c>
      <c r="AD251" s="6">
        <f>Modell_vol30_d_Aspermont_table[[#This Row],[wage 1]]/AE242-1</f>
        <v>3.5719403764034041E-4</v>
      </c>
      <c r="AF251" s="6">
        <f>Modell_vol30_d_Aspermont_table[[#This Row],[wage 2]]/AG242-1</f>
        <v>-1.0668114736751555E-3</v>
      </c>
      <c r="AI25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468</v>
      </c>
      <c r="AJ251" s="6">
        <v>9.9885997352089362E-4</v>
      </c>
      <c r="AK25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468</v>
      </c>
      <c r="AL251" s="6">
        <v>5.3661258495463215E-4</v>
      </c>
    </row>
    <row r="252" spans="1:38" x14ac:dyDescent="0.25">
      <c r="A252" s="3">
        <v>251</v>
      </c>
      <c r="B252" s="4" t="s">
        <v>21</v>
      </c>
      <c r="C252" s="4" t="s">
        <v>91</v>
      </c>
      <c r="D252" s="4" t="s">
        <v>23</v>
      </c>
      <c r="E252" s="4" t="s">
        <v>27</v>
      </c>
      <c r="F252" s="4" t="s">
        <v>25</v>
      </c>
      <c r="G252" s="3" t="b">
        <v>0</v>
      </c>
      <c r="H252" s="3" t="b">
        <v>0</v>
      </c>
      <c r="I252" s="3" t="b">
        <v>0</v>
      </c>
      <c r="J252" s="3" t="b">
        <v>0</v>
      </c>
      <c r="K252" s="3" t="b">
        <v>0</v>
      </c>
      <c r="L252" s="3">
        <v>500</v>
      </c>
      <c r="M252" s="3">
        <v>2</v>
      </c>
      <c r="N252" s="3">
        <v>0</v>
      </c>
      <c r="O252" s="3">
        <v>0.2</v>
      </c>
      <c r="P252" s="3">
        <v>0</v>
      </c>
      <c r="Q252" s="4">
        <v>500</v>
      </c>
      <c r="R252" s="4">
        <v>0</v>
      </c>
      <c r="S252" s="4">
        <v>1</v>
      </c>
      <c r="T252" s="4">
        <v>0</v>
      </c>
      <c r="U252" s="3" t="b">
        <v>0</v>
      </c>
      <c r="V252" s="3">
        <v>701</v>
      </c>
      <c r="W252" s="3">
        <v>668.68</v>
      </c>
      <c r="X252" s="3">
        <v>667.63</v>
      </c>
      <c r="Y252" s="3">
        <v>467.4</v>
      </c>
      <c r="Z252" s="3">
        <v>467.32</v>
      </c>
      <c r="AA252" s="3">
        <v>10</v>
      </c>
      <c r="AB252" s="3">
        <v>-10</v>
      </c>
      <c r="AD252" s="6">
        <f>Modell_vol30_d_Aspermont_table[[#This Row],[wage 1]]/AE252-1</f>
        <v>-9.0205249004970955E-4</v>
      </c>
      <c r="AE252">
        <f>AVERAGE(Y252:Y261)</f>
        <v>467.822</v>
      </c>
      <c r="AF252" s="6">
        <f>Modell_vol30_d_Aspermont_table[[#This Row],[wage 2]]/AG252-1</f>
        <v>-8.3598632488857127E-4</v>
      </c>
      <c r="AG252">
        <f>AVERAGE(Z252:Z261)</f>
        <v>467.71099999999996</v>
      </c>
      <c r="AI25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468</v>
      </c>
      <c r="AJ252" s="6">
        <f t="array" ref="AJ252:AJ261">AI252:AI261/AE252-1</f>
        <v>3.80486595328966E-4</v>
      </c>
      <c r="AK25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468</v>
      </c>
      <c r="AL252" s="6">
        <f t="array" ref="AL252:AL261">AK252:AK261/AG252-1</f>
        <v>6.1790293578734001E-4</v>
      </c>
    </row>
    <row r="253" spans="1:38" x14ac:dyDescent="0.25">
      <c r="A253" s="3">
        <v>252</v>
      </c>
      <c r="B253" s="4" t="s">
        <v>21</v>
      </c>
      <c r="C253" s="4" t="s">
        <v>91</v>
      </c>
      <c r="D253" s="4" t="s">
        <v>23</v>
      </c>
      <c r="E253" s="4" t="s">
        <v>27</v>
      </c>
      <c r="F253" s="4" t="s">
        <v>25</v>
      </c>
      <c r="G253" s="3" t="b">
        <v>0</v>
      </c>
      <c r="H253" s="3" t="b">
        <v>0</v>
      </c>
      <c r="I253" s="3" t="b">
        <v>0</v>
      </c>
      <c r="J253" s="3" t="b">
        <v>0</v>
      </c>
      <c r="K253" s="3" t="b">
        <v>0</v>
      </c>
      <c r="L253" s="3">
        <v>500</v>
      </c>
      <c r="M253" s="3">
        <v>2</v>
      </c>
      <c r="N253" s="3">
        <v>0</v>
      </c>
      <c r="O253" s="3">
        <v>0.2</v>
      </c>
      <c r="P253" s="3">
        <v>0</v>
      </c>
      <c r="Q253" s="4">
        <v>500</v>
      </c>
      <c r="R253" s="4">
        <v>0</v>
      </c>
      <c r="S253" s="4">
        <v>1</v>
      </c>
      <c r="T253" s="4">
        <v>0</v>
      </c>
      <c r="U253" s="3" t="b">
        <v>0</v>
      </c>
      <c r="V253" s="3">
        <v>701</v>
      </c>
      <c r="W253" s="3">
        <v>652.71</v>
      </c>
      <c r="X253" s="3">
        <v>664.35</v>
      </c>
      <c r="Y253" s="3">
        <v>467.57</v>
      </c>
      <c r="Z253" s="3">
        <v>468.08</v>
      </c>
      <c r="AA253" s="3">
        <v>10</v>
      </c>
      <c r="AB253" s="3">
        <v>-10</v>
      </c>
      <c r="AD253" s="6">
        <f>Modell_vol30_d_Aspermont_table[[#This Row],[wage 1]]/AE252-1</f>
        <v>-5.3866641585909036E-4</v>
      </c>
      <c r="AF253" s="6">
        <f>Modell_vol30_d_Aspermont_table[[#This Row],[wage 2]]/AG252-1</f>
        <v>7.8894873116097664E-4</v>
      </c>
      <c r="AI25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468</v>
      </c>
      <c r="AJ253" s="6">
        <v>3.80486595328966E-4</v>
      </c>
      <c r="AK25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468</v>
      </c>
      <c r="AL253" s="6">
        <v>6.1790293578734001E-4</v>
      </c>
    </row>
    <row r="254" spans="1:38" x14ac:dyDescent="0.25">
      <c r="A254" s="3">
        <v>253</v>
      </c>
      <c r="B254" s="4" t="s">
        <v>21</v>
      </c>
      <c r="C254" s="4" t="s">
        <v>91</v>
      </c>
      <c r="D254" s="4" t="s">
        <v>23</v>
      </c>
      <c r="E254" s="4" t="s">
        <v>27</v>
      </c>
      <c r="F254" s="4" t="s">
        <v>25</v>
      </c>
      <c r="G254" s="3" t="b">
        <v>0</v>
      </c>
      <c r="H254" s="3" t="b">
        <v>0</v>
      </c>
      <c r="I254" s="3" t="b">
        <v>0</v>
      </c>
      <c r="J254" s="3" t="b">
        <v>0</v>
      </c>
      <c r="K254" s="3" t="b">
        <v>0</v>
      </c>
      <c r="L254" s="3">
        <v>500</v>
      </c>
      <c r="M254" s="3">
        <v>2</v>
      </c>
      <c r="N254" s="3">
        <v>0</v>
      </c>
      <c r="O254" s="3">
        <v>0.2</v>
      </c>
      <c r="P254" s="3">
        <v>0</v>
      </c>
      <c r="Q254" s="4">
        <v>500</v>
      </c>
      <c r="R254" s="4">
        <v>0</v>
      </c>
      <c r="S254" s="4">
        <v>1</v>
      </c>
      <c r="T254" s="4">
        <v>0</v>
      </c>
      <c r="U254" s="3" t="b">
        <v>0</v>
      </c>
      <c r="V254" s="3">
        <v>701</v>
      </c>
      <c r="W254" s="3">
        <v>654.53</v>
      </c>
      <c r="X254" s="3">
        <v>655.46</v>
      </c>
      <c r="Y254" s="3">
        <v>468.01</v>
      </c>
      <c r="Z254" s="3">
        <v>467.95</v>
      </c>
      <c r="AA254" s="3">
        <v>10</v>
      </c>
      <c r="AB254" s="3">
        <v>-10</v>
      </c>
      <c r="AD254" s="6">
        <f>Modell_vol30_d_Aspermont_table[[#This Row],[wage 1]]/AE252-1</f>
        <v>4.0186224675187177E-4</v>
      </c>
      <c r="AF254" s="6">
        <f>Modell_vol30_d_Aspermont_table[[#This Row],[wage 2]]/AG252-1</f>
        <v>5.109993136787061E-4</v>
      </c>
      <c r="AI25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468</v>
      </c>
      <c r="AJ254" s="6">
        <v>3.80486595328966E-4</v>
      </c>
      <c r="AK25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468</v>
      </c>
      <c r="AL254" s="6">
        <v>6.1790293578734001E-4</v>
      </c>
    </row>
    <row r="255" spans="1:38" x14ac:dyDescent="0.25">
      <c r="A255" s="3">
        <v>254</v>
      </c>
      <c r="B255" s="4" t="s">
        <v>21</v>
      </c>
      <c r="C255" s="4" t="s">
        <v>91</v>
      </c>
      <c r="D255" s="4" t="s">
        <v>23</v>
      </c>
      <c r="E255" s="4" t="s">
        <v>27</v>
      </c>
      <c r="F255" s="4" t="s">
        <v>25</v>
      </c>
      <c r="G255" s="3" t="b">
        <v>0</v>
      </c>
      <c r="H255" s="3" t="b">
        <v>0</v>
      </c>
      <c r="I255" s="3" t="b">
        <v>0</v>
      </c>
      <c r="J255" s="3" t="b">
        <v>0</v>
      </c>
      <c r="K255" s="3" t="b">
        <v>0</v>
      </c>
      <c r="L255" s="3">
        <v>500</v>
      </c>
      <c r="M255" s="3">
        <v>2</v>
      </c>
      <c r="N255" s="3">
        <v>0</v>
      </c>
      <c r="O255" s="3">
        <v>0.2</v>
      </c>
      <c r="P255" s="3">
        <v>0</v>
      </c>
      <c r="Q255" s="4">
        <v>500</v>
      </c>
      <c r="R255" s="4">
        <v>0</v>
      </c>
      <c r="S255" s="4">
        <v>1</v>
      </c>
      <c r="T255" s="4">
        <v>0</v>
      </c>
      <c r="U255" s="3" t="b">
        <v>0</v>
      </c>
      <c r="V255" s="3">
        <v>701</v>
      </c>
      <c r="W255" s="3">
        <v>671.42</v>
      </c>
      <c r="X255" s="3">
        <v>662.11</v>
      </c>
      <c r="Y255" s="3">
        <v>467.63</v>
      </c>
      <c r="Z255" s="3">
        <v>467.17</v>
      </c>
      <c r="AA255" s="3">
        <v>10</v>
      </c>
      <c r="AB255" s="3">
        <v>-10</v>
      </c>
      <c r="AD255" s="6">
        <f>Modell_vol30_d_Aspermont_table[[#This Row],[wage 1]]/AE252-1</f>
        <v>-4.1041250732121171E-4</v>
      </c>
      <c r="AF255" s="6">
        <f>Modell_vol30_d_Aspermont_table[[#This Row],[wage 2]]/AG252-1</f>
        <v>-1.1566971912141399E-3</v>
      </c>
      <c r="AI25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468</v>
      </c>
      <c r="AJ255" s="6">
        <v>3.80486595328966E-4</v>
      </c>
      <c r="AK25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468</v>
      </c>
      <c r="AL255" s="6">
        <v>6.1790293578734001E-4</v>
      </c>
    </row>
    <row r="256" spans="1:38" x14ac:dyDescent="0.25">
      <c r="A256" s="3">
        <v>255</v>
      </c>
      <c r="B256" s="4" t="s">
        <v>21</v>
      </c>
      <c r="C256" s="4" t="s">
        <v>91</v>
      </c>
      <c r="D256" s="4" t="s">
        <v>23</v>
      </c>
      <c r="E256" s="4" t="s">
        <v>27</v>
      </c>
      <c r="F256" s="4" t="s">
        <v>25</v>
      </c>
      <c r="G256" s="3" t="b">
        <v>0</v>
      </c>
      <c r="H256" s="3" t="b">
        <v>0</v>
      </c>
      <c r="I256" s="3" t="b">
        <v>0</v>
      </c>
      <c r="J256" s="3" t="b">
        <v>0</v>
      </c>
      <c r="K256" s="3" t="b">
        <v>0</v>
      </c>
      <c r="L256" s="3">
        <v>500</v>
      </c>
      <c r="M256" s="3">
        <v>2</v>
      </c>
      <c r="N256" s="3">
        <v>0</v>
      </c>
      <c r="O256" s="3">
        <v>0.2</v>
      </c>
      <c r="P256" s="3">
        <v>0</v>
      </c>
      <c r="Q256" s="4">
        <v>500</v>
      </c>
      <c r="R256" s="4">
        <v>0</v>
      </c>
      <c r="S256" s="4">
        <v>1</v>
      </c>
      <c r="T256" s="4">
        <v>0</v>
      </c>
      <c r="U256" s="3" t="b">
        <v>0</v>
      </c>
      <c r="V256" s="3">
        <v>701</v>
      </c>
      <c r="W256" s="3">
        <v>648.39</v>
      </c>
      <c r="X256" s="3">
        <v>640.37</v>
      </c>
      <c r="Y256" s="3">
        <v>468.73</v>
      </c>
      <c r="Z256" s="3">
        <v>468.26</v>
      </c>
      <c r="AA256" s="3">
        <v>10</v>
      </c>
      <c r="AB256" s="3">
        <v>-10</v>
      </c>
      <c r="AD256" s="6">
        <f>Modell_vol30_d_Aspermont_table[[#This Row],[wage 1]]/AE252-1</f>
        <v>1.9409091492064157E-3</v>
      </c>
      <c r="AF256" s="6">
        <f>Modell_vol30_d_Aspermont_table[[#This Row],[wage 2]]/AG252-1</f>
        <v>1.173801770751659E-3</v>
      </c>
      <c r="AI25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468</v>
      </c>
      <c r="AJ256" s="6">
        <v>3.80486595328966E-4</v>
      </c>
      <c r="AK25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468</v>
      </c>
      <c r="AL256" s="6">
        <v>6.1790293578734001E-4</v>
      </c>
    </row>
    <row r="257" spans="1:38" x14ac:dyDescent="0.25">
      <c r="A257" s="3">
        <v>256</v>
      </c>
      <c r="B257" s="4" t="s">
        <v>21</v>
      </c>
      <c r="C257" s="4" t="s">
        <v>91</v>
      </c>
      <c r="D257" s="4" t="s">
        <v>23</v>
      </c>
      <c r="E257" s="4" t="s">
        <v>27</v>
      </c>
      <c r="F257" s="4" t="s">
        <v>25</v>
      </c>
      <c r="G257" s="3" t="b">
        <v>0</v>
      </c>
      <c r="H257" s="3" t="b">
        <v>0</v>
      </c>
      <c r="I257" s="3" t="b">
        <v>0</v>
      </c>
      <c r="J257" s="3" t="b">
        <v>0</v>
      </c>
      <c r="K257" s="3" t="b">
        <v>0</v>
      </c>
      <c r="L257" s="3">
        <v>500</v>
      </c>
      <c r="M257" s="3">
        <v>2</v>
      </c>
      <c r="N257" s="3">
        <v>0</v>
      </c>
      <c r="O257" s="3">
        <v>0.2</v>
      </c>
      <c r="P257" s="3">
        <v>0</v>
      </c>
      <c r="Q257" s="4">
        <v>500</v>
      </c>
      <c r="R257" s="4">
        <v>0</v>
      </c>
      <c r="S257" s="4">
        <v>1</v>
      </c>
      <c r="T257" s="4">
        <v>0</v>
      </c>
      <c r="U257" s="3" t="b">
        <v>0</v>
      </c>
      <c r="V257" s="3">
        <v>701</v>
      </c>
      <c r="W257" s="3">
        <v>668.74</v>
      </c>
      <c r="X257" s="3">
        <v>670.94</v>
      </c>
      <c r="Y257" s="3">
        <v>467.13</v>
      </c>
      <c r="Z257" s="3">
        <v>467.36</v>
      </c>
      <c r="AA257" s="3">
        <v>10</v>
      </c>
      <c r="AB257" s="3">
        <v>-10</v>
      </c>
      <c r="AD257" s="6">
        <f>Modell_vol30_d_Aspermont_table[[#This Row],[wage 1]]/AE252-1</f>
        <v>-1.4791950784700525E-3</v>
      </c>
      <c r="AF257" s="6">
        <f>Modell_vol30_d_Aspermont_table[[#This Row],[wage 2]]/AG252-1</f>
        <v>-7.5046342720175296E-4</v>
      </c>
      <c r="AI25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468</v>
      </c>
      <c r="AJ257" s="6">
        <v>3.80486595328966E-4</v>
      </c>
      <c r="AK25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468</v>
      </c>
      <c r="AL257" s="6">
        <v>6.1790293578734001E-4</v>
      </c>
    </row>
    <row r="258" spans="1:38" x14ac:dyDescent="0.25">
      <c r="A258" s="3">
        <v>257</v>
      </c>
      <c r="B258" s="4" t="s">
        <v>21</v>
      </c>
      <c r="C258" s="4" t="s">
        <v>91</v>
      </c>
      <c r="D258" s="4" t="s">
        <v>23</v>
      </c>
      <c r="E258" s="4" t="s">
        <v>27</v>
      </c>
      <c r="F258" s="4" t="s">
        <v>25</v>
      </c>
      <c r="G258" s="3" t="b">
        <v>0</v>
      </c>
      <c r="H258" s="3" t="b">
        <v>0</v>
      </c>
      <c r="I258" s="3" t="b">
        <v>0</v>
      </c>
      <c r="J258" s="3" t="b">
        <v>0</v>
      </c>
      <c r="K258" s="3" t="b">
        <v>0</v>
      </c>
      <c r="L258" s="3">
        <v>500</v>
      </c>
      <c r="M258" s="3">
        <v>2</v>
      </c>
      <c r="N258" s="3">
        <v>0</v>
      </c>
      <c r="O258" s="3">
        <v>0.2</v>
      </c>
      <c r="P258" s="3">
        <v>0</v>
      </c>
      <c r="Q258" s="4">
        <v>500</v>
      </c>
      <c r="R258" s="4">
        <v>0</v>
      </c>
      <c r="S258" s="4">
        <v>1</v>
      </c>
      <c r="T258" s="4">
        <v>0</v>
      </c>
      <c r="U258" s="3" t="b">
        <v>0</v>
      </c>
      <c r="V258" s="3">
        <v>701</v>
      </c>
      <c r="W258" s="3">
        <v>657.87</v>
      </c>
      <c r="X258" s="3">
        <v>651.02</v>
      </c>
      <c r="Y258" s="3">
        <v>468.17</v>
      </c>
      <c r="Z258" s="3">
        <v>467.82</v>
      </c>
      <c r="AA258" s="3">
        <v>10</v>
      </c>
      <c r="AB258" s="3">
        <v>-10</v>
      </c>
      <c r="AD258" s="6">
        <f>Modell_vol30_d_Aspermont_table[[#This Row],[wage 1]]/AE252-1</f>
        <v>7.4387266951969622E-4</v>
      </c>
      <c r="AF258" s="6">
        <f>Modell_vol30_d_Aspermont_table[[#This Row],[wage 2]]/AG252-1</f>
        <v>2.3304989619665761E-4</v>
      </c>
      <c r="AI25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468</v>
      </c>
      <c r="AJ258" s="6">
        <v>3.80486595328966E-4</v>
      </c>
      <c r="AK25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468</v>
      </c>
      <c r="AL258" s="6">
        <v>6.1790293578734001E-4</v>
      </c>
    </row>
    <row r="259" spans="1:38" x14ac:dyDescent="0.25">
      <c r="A259" s="3">
        <v>258</v>
      </c>
      <c r="B259" s="4" t="s">
        <v>21</v>
      </c>
      <c r="C259" s="4" t="s">
        <v>91</v>
      </c>
      <c r="D259" s="4" t="s">
        <v>23</v>
      </c>
      <c r="E259" s="4" t="s">
        <v>27</v>
      </c>
      <c r="F259" s="4" t="s">
        <v>25</v>
      </c>
      <c r="G259" s="3" t="b">
        <v>0</v>
      </c>
      <c r="H259" s="3" t="b">
        <v>0</v>
      </c>
      <c r="I259" s="3" t="b">
        <v>0</v>
      </c>
      <c r="J259" s="3" t="b">
        <v>0</v>
      </c>
      <c r="K259" s="3" t="b">
        <v>0</v>
      </c>
      <c r="L259" s="3">
        <v>500</v>
      </c>
      <c r="M259" s="3">
        <v>2</v>
      </c>
      <c r="N259" s="3">
        <v>0</v>
      </c>
      <c r="O259" s="3">
        <v>0.2</v>
      </c>
      <c r="P259" s="3">
        <v>0</v>
      </c>
      <c r="Q259" s="4">
        <v>500</v>
      </c>
      <c r="R259" s="4">
        <v>0</v>
      </c>
      <c r="S259" s="4">
        <v>1</v>
      </c>
      <c r="T259" s="4">
        <v>0</v>
      </c>
      <c r="U259" s="3" t="b">
        <v>0</v>
      </c>
      <c r="V259" s="3">
        <v>701</v>
      </c>
      <c r="W259" s="3">
        <v>662.15</v>
      </c>
      <c r="X259" s="3">
        <v>664.98</v>
      </c>
      <c r="Y259" s="3">
        <v>467.53</v>
      </c>
      <c r="Z259" s="3">
        <v>467.59</v>
      </c>
      <c r="AA259" s="3">
        <v>10</v>
      </c>
      <c r="AB259" s="3">
        <v>-10</v>
      </c>
      <c r="AD259" s="6">
        <f>Modell_vol30_d_Aspermont_table[[#This Row],[wage 1]]/AE252-1</f>
        <v>-6.2416902155104648E-4</v>
      </c>
      <c r="AF259" s="6">
        <f>Modell_vol30_d_Aspermont_table[[#This Row],[wage 2]]/AG252-1</f>
        <v>-2.5870676550254768E-4</v>
      </c>
      <c r="AI25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468</v>
      </c>
      <c r="AJ259" s="6">
        <v>3.80486595328966E-4</v>
      </c>
      <c r="AK25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468</v>
      </c>
      <c r="AL259" s="6">
        <v>6.1790293578734001E-4</v>
      </c>
    </row>
    <row r="260" spans="1:38" x14ac:dyDescent="0.25">
      <c r="A260" s="3">
        <v>259</v>
      </c>
      <c r="B260" s="4" t="s">
        <v>21</v>
      </c>
      <c r="C260" s="4" t="s">
        <v>91</v>
      </c>
      <c r="D260" s="4" t="s">
        <v>23</v>
      </c>
      <c r="E260" s="4" t="s">
        <v>27</v>
      </c>
      <c r="F260" s="4" t="s">
        <v>25</v>
      </c>
      <c r="G260" s="3" t="b">
        <v>0</v>
      </c>
      <c r="H260" s="3" t="b">
        <v>0</v>
      </c>
      <c r="I260" s="3" t="b">
        <v>0</v>
      </c>
      <c r="J260" s="3" t="b">
        <v>0</v>
      </c>
      <c r="K260" s="3" t="b">
        <v>0</v>
      </c>
      <c r="L260" s="3">
        <v>500</v>
      </c>
      <c r="M260" s="3">
        <v>2</v>
      </c>
      <c r="N260" s="3">
        <v>0</v>
      </c>
      <c r="O260" s="3">
        <v>0.2</v>
      </c>
      <c r="P260" s="3">
        <v>0</v>
      </c>
      <c r="Q260" s="4">
        <v>500</v>
      </c>
      <c r="R260" s="4">
        <v>0</v>
      </c>
      <c r="S260" s="4">
        <v>1</v>
      </c>
      <c r="T260" s="4">
        <v>0</v>
      </c>
      <c r="U260" s="3" t="b">
        <v>0</v>
      </c>
      <c r="V260" s="3">
        <v>701</v>
      </c>
      <c r="W260" s="3">
        <v>656.79</v>
      </c>
      <c r="X260" s="3">
        <v>654.27</v>
      </c>
      <c r="Y260" s="3">
        <v>468.01</v>
      </c>
      <c r="Z260" s="3">
        <v>467.86</v>
      </c>
      <c r="AA260" s="3">
        <v>10</v>
      </c>
      <c r="AB260" s="3">
        <v>-10</v>
      </c>
      <c r="AD260" s="6">
        <f>Modell_vol30_d_Aspermont_table[[#This Row],[wage 1]]/AE252-1</f>
        <v>4.0186224675187177E-4</v>
      </c>
      <c r="AF260" s="6">
        <f>Modell_vol30_d_Aspermont_table[[#This Row],[wage 2]]/AG252-1</f>
        <v>3.1857279388347592E-4</v>
      </c>
      <c r="AI26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468</v>
      </c>
      <c r="AJ260" s="6">
        <v>3.80486595328966E-4</v>
      </c>
      <c r="AK26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468</v>
      </c>
      <c r="AL260" s="6">
        <v>6.1790293578734001E-4</v>
      </c>
    </row>
    <row r="261" spans="1:38" x14ac:dyDescent="0.25">
      <c r="A261" s="3">
        <v>260</v>
      </c>
      <c r="B261" s="4" t="s">
        <v>21</v>
      </c>
      <c r="C261" s="4" t="s">
        <v>91</v>
      </c>
      <c r="D261" s="4" t="s">
        <v>23</v>
      </c>
      <c r="E261" s="4" t="s">
        <v>27</v>
      </c>
      <c r="F261" s="4" t="s">
        <v>25</v>
      </c>
      <c r="G261" s="3" t="b">
        <v>0</v>
      </c>
      <c r="H261" s="3" t="b">
        <v>0</v>
      </c>
      <c r="I261" s="3" t="b">
        <v>0</v>
      </c>
      <c r="J261" s="3" t="b">
        <v>0</v>
      </c>
      <c r="K261" s="3" t="b">
        <v>0</v>
      </c>
      <c r="L261" s="3">
        <v>500</v>
      </c>
      <c r="M261" s="3">
        <v>2</v>
      </c>
      <c r="N261" s="3">
        <v>0</v>
      </c>
      <c r="O261" s="3">
        <v>0.2</v>
      </c>
      <c r="P261" s="3">
        <v>0</v>
      </c>
      <c r="Q261" s="4">
        <v>500</v>
      </c>
      <c r="R261" s="4">
        <v>0</v>
      </c>
      <c r="S261" s="4">
        <v>1</v>
      </c>
      <c r="T261" s="4">
        <v>0</v>
      </c>
      <c r="U261" s="3" t="b">
        <v>0</v>
      </c>
      <c r="V261" s="3">
        <v>701</v>
      </c>
      <c r="W261" s="3">
        <v>661.6</v>
      </c>
      <c r="X261" s="3">
        <v>653.30999999999995</v>
      </c>
      <c r="Y261" s="3">
        <v>468.04</v>
      </c>
      <c r="Z261" s="3">
        <v>467.7</v>
      </c>
      <c r="AA261" s="3">
        <v>10</v>
      </c>
      <c r="AB261" s="3">
        <v>-10</v>
      </c>
      <c r="AD261" s="6">
        <f>Modell_vol30_d_Aspermont_table[[#This Row],[wage 1]]/AE252-1</f>
        <v>4.6598920102103314E-4</v>
      </c>
      <c r="AF261" s="6">
        <f>Modell_vol30_d_Aspermont_table[[#This Row],[wage 2]]/AG252-1</f>
        <v>-2.351879686379732E-5</v>
      </c>
      <c r="AI26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468</v>
      </c>
      <c r="AJ261" s="6">
        <v>3.80486595328966E-4</v>
      </c>
      <c r="AK26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468</v>
      </c>
      <c r="AL261" s="6">
        <v>6.1790293578734001E-4</v>
      </c>
    </row>
    <row r="262" spans="1:38" x14ac:dyDescent="0.25">
      <c r="A262" s="1">
        <v>261</v>
      </c>
      <c r="B262" s="2" t="s">
        <v>21</v>
      </c>
      <c r="C262" s="2" t="s">
        <v>91</v>
      </c>
      <c r="D262" s="2" t="s">
        <v>23</v>
      </c>
      <c r="E262" s="2" t="s">
        <v>27</v>
      </c>
      <c r="F262" s="2" t="s">
        <v>25</v>
      </c>
      <c r="G262" s="1" t="b">
        <v>0</v>
      </c>
      <c r="H262" s="1" t="b">
        <v>0</v>
      </c>
      <c r="I262" s="1" t="b">
        <v>0</v>
      </c>
      <c r="J262" s="1" t="b">
        <v>0</v>
      </c>
      <c r="K262" s="1" t="b">
        <v>0</v>
      </c>
      <c r="L262" s="1">
        <v>500</v>
      </c>
      <c r="M262" s="1">
        <v>2</v>
      </c>
      <c r="N262" s="1">
        <v>0</v>
      </c>
      <c r="O262" s="1">
        <v>0.3</v>
      </c>
      <c r="P262" s="1">
        <v>0</v>
      </c>
      <c r="Q262" s="2">
        <v>150</v>
      </c>
      <c r="R262" s="2">
        <v>0</v>
      </c>
      <c r="S262" s="2">
        <v>1</v>
      </c>
      <c r="T262" s="2">
        <v>0</v>
      </c>
      <c r="U262" s="1" t="b">
        <v>0</v>
      </c>
      <c r="V262" s="1">
        <v>701</v>
      </c>
      <c r="W262" s="1">
        <v>1389.35</v>
      </c>
      <c r="X262" s="1">
        <v>1409.5</v>
      </c>
      <c r="Y262" s="1">
        <v>430.72</v>
      </c>
      <c r="Z262" s="1">
        <v>432.24</v>
      </c>
      <c r="AA262" s="1">
        <v>10</v>
      </c>
      <c r="AB262" s="1">
        <v>-10</v>
      </c>
      <c r="AD262" s="6">
        <f>Modell_vol30_d_Aspermont_table[[#This Row],[wage 1]]/AE262-1</f>
        <v>-2.0574224759503101E-3</v>
      </c>
      <c r="AE262">
        <f>AVERAGE(Y262:Y271)</f>
        <v>431.608</v>
      </c>
      <c r="AF262" s="6">
        <f>Modell_vol30_d_Aspermont_table[[#This Row],[wage 2]]/AG262-1</f>
        <v>2.4304718083822952E-3</v>
      </c>
      <c r="AG262">
        <f>AVERAGE(Z262:Z271)</f>
        <v>431.19200000000001</v>
      </c>
      <c r="AI26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428</v>
      </c>
      <c r="AJ262" s="6">
        <f t="array" ref="AJ262:AJ271">AI262:AI271/AE262-1</f>
        <v>-8.3594372671498274E-3</v>
      </c>
      <c r="AK26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428</v>
      </c>
      <c r="AL262" s="6">
        <f t="array" ref="AL262:AL271">AK262:AK271/AG262-1</f>
        <v>-7.4027347446149472E-3</v>
      </c>
    </row>
    <row r="263" spans="1:38" x14ac:dyDescent="0.25">
      <c r="A263" s="1">
        <v>262</v>
      </c>
      <c r="B263" s="2" t="s">
        <v>21</v>
      </c>
      <c r="C263" s="2" t="s">
        <v>91</v>
      </c>
      <c r="D263" s="2" t="s">
        <v>23</v>
      </c>
      <c r="E263" s="2" t="s">
        <v>27</v>
      </c>
      <c r="F263" s="2" t="s">
        <v>25</v>
      </c>
      <c r="G263" s="1" t="b">
        <v>0</v>
      </c>
      <c r="H263" s="1" t="b">
        <v>0</v>
      </c>
      <c r="I263" s="1" t="b">
        <v>0</v>
      </c>
      <c r="J263" s="1" t="b">
        <v>0</v>
      </c>
      <c r="K263" s="1" t="b">
        <v>0</v>
      </c>
      <c r="L263" s="1">
        <v>500</v>
      </c>
      <c r="M263" s="1">
        <v>2</v>
      </c>
      <c r="N263" s="1">
        <v>0</v>
      </c>
      <c r="O263" s="1">
        <v>0.3</v>
      </c>
      <c r="P263" s="1">
        <v>0</v>
      </c>
      <c r="Q263" s="2">
        <v>150</v>
      </c>
      <c r="R263" s="2">
        <v>0</v>
      </c>
      <c r="S263" s="2">
        <v>1</v>
      </c>
      <c r="T263" s="2">
        <v>0</v>
      </c>
      <c r="U263" s="1" t="b">
        <v>0</v>
      </c>
      <c r="V263" s="1">
        <v>701</v>
      </c>
      <c r="W263" s="1">
        <v>1455.48</v>
      </c>
      <c r="X263" s="1">
        <v>1403.07</v>
      </c>
      <c r="Y263" s="1">
        <v>431.43</v>
      </c>
      <c r="Z263" s="1">
        <v>428.66</v>
      </c>
      <c r="AA263" s="1">
        <v>10</v>
      </c>
      <c r="AB263" s="1">
        <v>-10</v>
      </c>
      <c r="AD263" s="6">
        <f>Modell_vol30_d_Aspermont_table[[#This Row],[wage 1]]/AE262-1</f>
        <v>-4.1241126207114398E-4</v>
      </c>
      <c r="AF263" s="6">
        <f>Modell_vol30_d_Aspermont_table[[#This Row],[wage 2]]/AG262-1</f>
        <v>-5.8720941019313466E-3</v>
      </c>
      <c r="AI26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428</v>
      </c>
      <c r="AJ263" s="6">
        <v>-8.3594372671498274E-3</v>
      </c>
      <c r="AK26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428</v>
      </c>
      <c r="AL263" s="6">
        <v>-7.4027347446149472E-3</v>
      </c>
    </row>
    <row r="264" spans="1:38" x14ac:dyDescent="0.25">
      <c r="A264" s="1">
        <v>263</v>
      </c>
      <c r="B264" s="2" t="s">
        <v>21</v>
      </c>
      <c r="C264" s="2" t="s">
        <v>91</v>
      </c>
      <c r="D264" s="2" t="s">
        <v>23</v>
      </c>
      <c r="E264" s="2" t="s">
        <v>27</v>
      </c>
      <c r="F264" s="2" t="s">
        <v>25</v>
      </c>
      <c r="G264" s="1" t="b">
        <v>0</v>
      </c>
      <c r="H264" s="1" t="b">
        <v>0</v>
      </c>
      <c r="I264" s="1" t="b">
        <v>0</v>
      </c>
      <c r="J264" s="1" t="b">
        <v>0</v>
      </c>
      <c r="K264" s="1" t="b">
        <v>0</v>
      </c>
      <c r="L264" s="1">
        <v>500</v>
      </c>
      <c r="M264" s="1">
        <v>2</v>
      </c>
      <c r="N264" s="1">
        <v>0</v>
      </c>
      <c r="O264" s="1">
        <v>0.3</v>
      </c>
      <c r="P264" s="1">
        <v>0</v>
      </c>
      <c r="Q264" s="2">
        <v>150</v>
      </c>
      <c r="R264" s="2">
        <v>0</v>
      </c>
      <c r="S264" s="2">
        <v>1</v>
      </c>
      <c r="T264" s="2">
        <v>0</v>
      </c>
      <c r="U264" s="1" t="b">
        <v>0</v>
      </c>
      <c r="V264" s="1">
        <v>716</v>
      </c>
      <c r="W264" s="1">
        <v>1425.95</v>
      </c>
      <c r="X264" s="1">
        <v>1362.61</v>
      </c>
      <c r="Y264" s="1">
        <v>433.51</v>
      </c>
      <c r="Z264" s="1">
        <v>430.01</v>
      </c>
      <c r="AA264" s="1">
        <v>10</v>
      </c>
      <c r="AB264" s="1">
        <v>-10</v>
      </c>
      <c r="AD264" s="6">
        <f>Modell_vol30_d_Aspermont_table[[#This Row],[wage 1]]/AE262-1</f>
        <v>4.406776519434219E-3</v>
      </c>
      <c r="AF264" s="6">
        <f>Modell_vol30_d_Aspermont_table[[#This Row],[wage 2]]/AG262-1</f>
        <v>-2.7412382418968706E-3</v>
      </c>
      <c r="AI26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428</v>
      </c>
      <c r="AJ264" s="6">
        <v>-8.3594372671498274E-3</v>
      </c>
      <c r="AK26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428</v>
      </c>
      <c r="AL264" s="6">
        <v>-7.4027347446149472E-3</v>
      </c>
    </row>
    <row r="265" spans="1:38" x14ac:dyDescent="0.25">
      <c r="A265" s="1">
        <v>264</v>
      </c>
      <c r="B265" s="2" t="s">
        <v>21</v>
      </c>
      <c r="C265" s="2" t="s">
        <v>91</v>
      </c>
      <c r="D265" s="2" t="s">
        <v>23</v>
      </c>
      <c r="E265" s="2" t="s">
        <v>27</v>
      </c>
      <c r="F265" s="2" t="s">
        <v>25</v>
      </c>
      <c r="G265" s="1" t="b">
        <v>0</v>
      </c>
      <c r="H265" s="1" t="b">
        <v>0</v>
      </c>
      <c r="I265" s="1" t="b">
        <v>0</v>
      </c>
      <c r="J265" s="1" t="b">
        <v>0</v>
      </c>
      <c r="K265" s="1" t="b">
        <v>0</v>
      </c>
      <c r="L265" s="1">
        <v>500</v>
      </c>
      <c r="M265" s="1">
        <v>2</v>
      </c>
      <c r="N265" s="1">
        <v>0</v>
      </c>
      <c r="O265" s="1">
        <v>0.3</v>
      </c>
      <c r="P265" s="1">
        <v>0</v>
      </c>
      <c r="Q265" s="2">
        <v>150</v>
      </c>
      <c r="R265" s="2">
        <v>0</v>
      </c>
      <c r="S265" s="2">
        <v>1</v>
      </c>
      <c r="T265" s="2">
        <v>0</v>
      </c>
      <c r="U265" s="1" t="b">
        <v>0</v>
      </c>
      <c r="V265" s="1">
        <v>701</v>
      </c>
      <c r="W265" s="1">
        <v>1444.93</v>
      </c>
      <c r="X265" s="1">
        <v>1442.18</v>
      </c>
      <c r="Y265" s="1">
        <v>429.64</v>
      </c>
      <c r="Z265" s="1">
        <v>429.05</v>
      </c>
      <c r="AA265" s="1">
        <v>10</v>
      </c>
      <c r="AB265" s="1">
        <v>-10</v>
      </c>
      <c r="AD265" s="6">
        <f>Modell_vol30_d_Aspermont_table[[#This Row],[wage 1]]/AE262-1</f>
        <v>-4.5596930548090775E-3</v>
      </c>
      <c r="AF265" s="6">
        <f>Modell_vol30_d_Aspermont_table[[#This Row],[wage 2]]/AG262-1</f>
        <v>-4.9676246312547745E-3</v>
      </c>
      <c r="AI26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428</v>
      </c>
      <c r="AJ265" s="6">
        <v>-8.3594372671498274E-3</v>
      </c>
      <c r="AK26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428</v>
      </c>
      <c r="AL265" s="6">
        <v>-7.4027347446149472E-3</v>
      </c>
    </row>
    <row r="266" spans="1:38" x14ac:dyDescent="0.25">
      <c r="A266" s="1">
        <v>265</v>
      </c>
      <c r="B266" s="2" t="s">
        <v>21</v>
      </c>
      <c r="C266" s="2" t="s">
        <v>91</v>
      </c>
      <c r="D266" s="2" t="s">
        <v>23</v>
      </c>
      <c r="E266" s="2" t="s">
        <v>27</v>
      </c>
      <c r="F266" s="2" t="s">
        <v>25</v>
      </c>
      <c r="G266" s="1" t="b">
        <v>0</v>
      </c>
      <c r="H266" s="1" t="b">
        <v>0</v>
      </c>
      <c r="I266" s="1" t="b">
        <v>0</v>
      </c>
      <c r="J266" s="1" t="b">
        <v>0</v>
      </c>
      <c r="K266" s="1" t="b">
        <v>0</v>
      </c>
      <c r="L266" s="1">
        <v>500</v>
      </c>
      <c r="M266" s="1">
        <v>2</v>
      </c>
      <c r="N266" s="1">
        <v>0</v>
      </c>
      <c r="O266" s="1">
        <v>0.3</v>
      </c>
      <c r="P266" s="1">
        <v>0</v>
      </c>
      <c r="Q266" s="2">
        <v>150</v>
      </c>
      <c r="R266" s="2">
        <v>0</v>
      </c>
      <c r="S266" s="2">
        <v>1</v>
      </c>
      <c r="T266" s="2">
        <v>0</v>
      </c>
      <c r="U266" s="1" t="b">
        <v>0</v>
      </c>
      <c r="V266" s="1">
        <v>715</v>
      </c>
      <c r="W266" s="1">
        <v>1388.32</v>
      </c>
      <c r="X266" s="1">
        <v>1401.69</v>
      </c>
      <c r="Y266" s="1">
        <v>431.18</v>
      </c>
      <c r="Z266" s="1">
        <v>432.24</v>
      </c>
      <c r="AA266" s="1">
        <v>10</v>
      </c>
      <c r="AB266" s="1">
        <v>-10</v>
      </c>
      <c r="AD266" s="6">
        <f>Modell_vol30_d_Aspermont_table[[#This Row],[wage 1]]/AE262-1</f>
        <v>-9.9164056273282064E-4</v>
      </c>
      <c r="AF266" s="6">
        <f>Modell_vol30_d_Aspermont_table[[#This Row],[wage 2]]/AG262-1</f>
        <v>2.4304718083822952E-3</v>
      </c>
      <c r="AI26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428</v>
      </c>
      <c r="AJ266" s="6">
        <v>-8.3594372671498274E-3</v>
      </c>
      <c r="AK26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428</v>
      </c>
      <c r="AL266" s="6">
        <v>-7.4027347446149472E-3</v>
      </c>
    </row>
    <row r="267" spans="1:38" x14ac:dyDescent="0.25">
      <c r="A267" s="1">
        <v>266</v>
      </c>
      <c r="B267" s="2" t="s">
        <v>21</v>
      </c>
      <c r="C267" s="2" t="s">
        <v>91</v>
      </c>
      <c r="D267" s="2" t="s">
        <v>23</v>
      </c>
      <c r="E267" s="2" t="s">
        <v>27</v>
      </c>
      <c r="F267" s="2" t="s">
        <v>25</v>
      </c>
      <c r="G267" s="1" t="b">
        <v>0</v>
      </c>
      <c r="H267" s="1" t="b">
        <v>0</v>
      </c>
      <c r="I267" s="1" t="b">
        <v>0</v>
      </c>
      <c r="J267" s="1" t="b">
        <v>0</v>
      </c>
      <c r="K267" s="1" t="b">
        <v>0</v>
      </c>
      <c r="L267" s="1">
        <v>500</v>
      </c>
      <c r="M267" s="1">
        <v>2</v>
      </c>
      <c r="N267" s="1">
        <v>0</v>
      </c>
      <c r="O267" s="1">
        <v>0.3</v>
      </c>
      <c r="P267" s="1">
        <v>0</v>
      </c>
      <c r="Q267" s="2">
        <v>150</v>
      </c>
      <c r="R267" s="2">
        <v>0</v>
      </c>
      <c r="S267" s="2">
        <v>1</v>
      </c>
      <c r="T267" s="2">
        <v>0</v>
      </c>
      <c r="U267" s="1" t="b">
        <v>0</v>
      </c>
      <c r="V267" s="1">
        <v>701</v>
      </c>
      <c r="W267" s="1">
        <v>1336.8</v>
      </c>
      <c r="X267" s="1">
        <v>1355.66</v>
      </c>
      <c r="Y267" s="1">
        <v>433.67</v>
      </c>
      <c r="Z267" s="1">
        <v>434.55</v>
      </c>
      <c r="AA267" s="1">
        <v>10</v>
      </c>
      <c r="AB267" s="1">
        <v>-10</v>
      </c>
      <c r="AD267" s="6">
        <f>Modell_vol30_d_Aspermont_table[[#This Row],[wage 1]]/AE262-1</f>
        <v>4.7774832718578963E-3</v>
      </c>
      <c r="AF267" s="6">
        <f>Modell_vol30_d_Aspermont_table[[#This Row],[wage 2]]/AG262-1</f>
        <v>7.7877140577746751E-3</v>
      </c>
      <c r="AI26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428</v>
      </c>
      <c r="AJ267" s="6">
        <v>-8.3594372671498274E-3</v>
      </c>
      <c r="AK26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428</v>
      </c>
      <c r="AL267" s="6">
        <v>-7.4027347446149472E-3</v>
      </c>
    </row>
    <row r="268" spans="1:38" x14ac:dyDescent="0.25">
      <c r="A268" s="1">
        <v>267</v>
      </c>
      <c r="B268" s="2" t="s">
        <v>21</v>
      </c>
      <c r="C268" s="2" t="s">
        <v>91</v>
      </c>
      <c r="D268" s="2" t="s">
        <v>23</v>
      </c>
      <c r="E268" s="2" t="s">
        <v>27</v>
      </c>
      <c r="F268" s="2" t="s">
        <v>25</v>
      </c>
      <c r="G268" s="1" t="b">
        <v>0</v>
      </c>
      <c r="H268" s="1" t="b">
        <v>0</v>
      </c>
      <c r="I268" s="1" t="b">
        <v>0</v>
      </c>
      <c r="J268" s="1" t="b">
        <v>0</v>
      </c>
      <c r="K268" s="1" t="b">
        <v>0</v>
      </c>
      <c r="L268" s="1">
        <v>500</v>
      </c>
      <c r="M268" s="1">
        <v>2</v>
      </c>
      <c r="N268" s="1">
        <v>0</v>
      </c>
      <c r="O268" s="1">
        <v>0.3</v>
      </c>
      <c r="P268" s="1">
        <v>0</v>
      </c>
      <c r="Q268" s="2">
        <v>150</v>
      </c>
      <c r="R268" s="2">
        <v>0</v>
      </c>
      <c r="S268" s="2">
        <v>1</v>
      </c>
      <c r="T268" s="2">
        <v>0</v>
      </c>
      <c r="U268" s="1" t="b">
        <v>0</v>
      </c>
      <c r="V268" s="1">
        <v>701</v>
      </c>
      <c r="W268" s="1">
        <v>1401.25</v>
      </c>
      <c r="X268" s="1">
        <v>1406.75</v>
      </c>
      <c r="Y268" s="1">
        <v>431.18</v>
      </c>
      <c r="Z268" s="1">
        <v>431.34</v>
      </c>
      <c r="AA268" s="1">
        <v>10</v>
      </c>
      <c r="AB268" s="1">
        <v>-10</v>
      </c>
      <c r="AD268" s="6">
        <f>Modell_vol30_d_Aspermont_table[[#This Row],[wage 1]]/AE262-1</f>
        <v>-9.9164056273282064E-4</v>
      </c>
      <c r="AF268" s="6">
        <f>Modell_vol30_d_Aspermont_table[[#This Row],[wage 2]]/AG262-1</f>
        <v>3.4323456835916311E-4</v>
      </c>
      <c r="AI26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428</v>
      </c>
      <c r="AJ268" s="6">
        <v>-8.3594372671498274E-3</v>
      </c>
      <c r="AK26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428</v>
      </c>
      <c r="AL268" s="6">
        <v>-7.4027347446149472E-3</v>
      </c>
    </row>
    <row r="269" spans="1:38" x14ac:dyDescent="0.25">
      <c r="A269" s="1">
        <v>268</v>
      </c>
      <c r="B269" s="2" t="s">
        <v>21</v>
      </c>
      <c r="C269" s="2" t="s">
        <v>91</v>
      </c>
      <c r="D269" s="2" t="s">
        <v>23</v>
      </c>
      <c r="E269" s="2" t="s">
        <v>27</v>
      </c>
      <c r="F269" s="2" t="s">
        <v>25</v>
      </c>
      <c r="G269" s="1" t="b">
        <v>0</v>
      </c>
      <c r="H269" s="1" t="b">
        <v>0</v>
      </c>
      <c r="I269" s="1" t="b">
        <v>0</v>
      </c>
      <c r="J269" s="1" t="b">
        <v>0</v>
      </c>
      <c r="K269" s="1" t="b">
        <v>0</v>
      </c>
      <c r="L269" s="1">
        <v>500</v>
      </c>
      <c r="M269" s="1">
        <v>2</v>
      </c>
      <c r="N269" s="1">
        <v>0</v>
      </c>
      <c r="O269" s="1">
        <v>0.3</v>
      </c>
      <c r="P269" s="1">
        <v>0</v>
      </c>
      <c r="Q269" s="2">
        <v>150</v>
      </c>
      <c r="R269" s="2">
        <v>0</v>
      </c>
      <c r="S269" s="2">
        <v>1</v>
      </c>
      <c r="T269" s="2">
        <v>0</v>
      </c>
      <c r="U269" s="1" t="b">
        <v>0</v>
      </c>
      <c r="V269" s="1">
        <v>701</v>
      </c>
      <c r="W269" s="1">
        <v>1389.23</v>
      </c>
      <c r="X269" s="1">
        <v>1386.57</v>
      </c>
      <c r="Y269" s="1">
        <v>432.32</v>
      </c>
      <c r="Z269" s="1">
        <v>431.82</v>
      </c>
      <c r="AA269" s="1">
        <v>10</v>
      </c>
      <c r="AB269" s="1">
        <v>-10</v>
      </c>
      <c r="AD269" s="6">
        <f>Modell_vol30_d_Aspermont_table[[#This Row],[wage 1]]/AE262-1</f>
        <v>1.6496450482845759E-3</v>
      </c>
      <c r="AF269" s="6">
        <f>Modell_vol30_d_Aspermont_table[[#This Row],[wage 2]]/AG262-1</f>
        <v>1.4564277630382261E-3</v>
      </c>
      <c r="AI26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428</v>
      </c>
      <c r="AJ269" s="6">
        <v>-8.3594372671498274E-3</v>
      </c>
      <c r="AK26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428</v>
      </c>
      <c r="AL269" s="6">
        <v>-7.4027347446149472E-3</v>
      </c>
    </row>
    <row r="270" spans="1:38" x14ac:dyDescent="0.25">
      <c r="A270" s="1">
        <v>269</v>
      </c>
      <c r="B270" s="2" t="s">
        <v>21</v>
      </c>
      <c r="C270" s="2" t="s">
        <v>91</v>
      </c>
      <c r="D270" s="2" t="s">
        <v>23</v>
      </c>
      <c r="E270" s="2" t="s">
        <v>27</v>
      </c>
      <c r="F270" s="2" t="s">
        <v>25</v>
      </c>
      <c r="G270" s="1" t="b">
        <v>0</v>
      </c>
      <c r="H270" s="1" t="b">
        <v>0</v>
      </c>
      <c r="I270" s="1" t="b">
        <v>0</v>
      </c>
      <c r="J270" s="1" t="b">
        <v>0</v>
      </c>
      <c r="K270" s="1" t="b">
        <v>0</v>
      </c>
      <c r="L270" s="1">
        <v>500</v>
      </c>
      <c r="M270" s="1">
        <v>2</v>
      </c>
      <c r="N270" s="1">
        <v>0</v>
      </c>
      <c r="O270" s="1">
        <v>0.3</v>
      </c>
      <c r="P270" s="1">
        <v>0</v>
      </c>
      <c r="Q270" s="2">
        <v>150</v>
      </c>
      <c r="R270" s="2">
        <v>0</v>
      </c>
      <c r="S270" s="2">
        <v>1</v>
      </c>
      <c r="T270" s="2">
        <v>0</v>
      </c>
      <c r="U270" s="1" t="b">
        <v>0</v>
      </c>
      <c r="V270" s="1">
        <v>701</v>
      </c>
      <c r="W270" s="1">
        <v>1429.54</v>
      </c>
      <c r="X270" s="1">
        <v>1420.58</v>
      </c>
      <c r="Y270" s="1">
        <v>430.37</v>
      </c>
      <c r="Z270" s="1">
        <v>430.13</v>
      </c>
      <c r="AA270" s="1">
        <v>10</v>
      </c>
      <c r="AB270" s="1">
        <v>-10</v>
      </c>
      <c r="AD270" s="6">
        <f>Modell_vol30_d_Aspermont_table[[#This Row],[wage 1]]/AE262-1</f>
        <v>-2.8683434968768129E-3</v>
      </c>
      <c r="AF270" s="6">
        <f>Modell_vol30_d_Aspermont_table[[#This Row],[wage 2]]/AG262-1</f>
        <v>-2.4629399432272159E-3</v>
      </c>
      <c r="AI27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428</v>
      </c>
      <c r="AJ270" s="6">
        <v>-8.3594372671498274E-3</v>
      </c>
      <c r="AK27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428</v>
      </c>
      <c r="AL270" s="6">
        <v>-7.4027347446149472E-3</v>
      </c>
    </row>
    <row r="271" spans="1:38" x14ac:dyDescent="0.25">
      <c r="A271" s="1">
        <v>270</v>
      </c>
      <c r="B271" s="2" t="s">
        <v>21</v>
      </c>
      <c r="C271" s="2" t="s">
        <v>91</v>
      </c>
      <c r="D271" s="2" t="s">
        <v>23</v>
      </c>
      <c r="E271" s="2" t="s">
        <v>27</v>
      </c>
      <c r="F271" s="2" t="s">
        <v>25</v>
      </c>
      <c r="G271" s="1" t="b">
        <v>0</v>
      </c>
      <c r="H271" s="1" t="b">
        <v>0</v>
      </c>
      <c r="I271" s="1" t="b">
        <v>0</v>
      </c>
      <c r="J271" s="1" t="b">
        <v>0</v>
      </c>
      <c r="K271" s="1" t="b">
        <v>0</v>
      </c>
      <c r="L271" s="1">
        <v>500</v>
      </c>
      <c r="M271" s="1">
        <v>2</v>
      </c>
      <c r="N271" s="1">
        <v>0</v>
      </c>
      <c r="O271" s="1">
        <v>0.3</v>
      </c>
      <c r="P271" s="1">
        <v>0</v>
      </c>
      <c r="Q271" s="2">
        <v>150</v>
      </c>
      <c r="R271" s="2">
        <v>0</v>
      </c>
      <c r="S271" s="2">
        <v>1</v>
      </c>
      <c r="T271" s="2">
        <v>0</v>
      </c>
      <c r="U271" s="1" t="b">
        <v>0</v>
      </c>
      <c r="V271" s="1">
        <v>701</v>
      </c>
      <c r="W271" s="1">
        <v>1389.79</v>
      </c>
      <c r="X271" s="1">
        <v>1388.7</v>
      </c>
      <c r="Y271" s="1">
        <v>432.06</v>
      </c>
      <c r="Z271" s="1">
        <v>431.88</v>
      </c>
      <c r="AA271" s="1">
        <v>10</v>
      </c>
      <c r="AB271" s="1">
        <v>-10</v>
      </c>
      <c r="AD271" s="6">
        <f>Modell_vol30_d_Aspermont_table[[#This Row],[wage 1]]/AE262-1</f>
        <v>1.0472465755964055E-3</v>
      </c>
      <c r="AF271" s="6">
        <f>Modell_vol30_d_Aspermont_table[[#This Row],[wage 2]]/AG262-1</f>
        <v>1.59557691237322E-3</v>
      </c>
      <c r="AI27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428</v>
      </c>
      <c r="AJ271" s="6">
        <v>-8.3594372671498274E-3</v>
      </c>
      <c r="AK27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428</v>
      </c>
      <c r="AL271" s="6">
        <v>-7.4027347446149472E-3</v>
      </c>
    </row>
    <row r="272" spans="1:38" x14ac:dyDescent="0.25">
      <c r="A272" s="3">
        <v>271</v>
      </c>
      <c r="B272" s="4" t="s">
        <v>21</v>
      </c>
      <c r="C272" s="4" t="s">
        <v>91</v>
      </c>
      <c r="D272" s="4" t="s">
        <v>23</v>
      </c>
      <c r="E272" s="4" t="s">
        <v>27</v>
      </c>
      <c r="F272" s="4" t="s">
        <v>25</v>
      </c>
      <c r="G272" s="3" t="b">
        <v>0</v>
      </c>
      <c r="H272" s="3" t="b">
        <v>0</v>
      </c>
      <c r="I272" s="3" t="b">
        <v>0</v>
      </c>
      <c r="J272" s="3" t="b">
        <v>0</v>
      </c>
      <c r="K272" s="3" t="b">
        <v>0</v>
      </c>
      <c r="L272" s="3">
        <v>500</v>
      </c>
      <c r="M272" s="3">
        <v>2</v>
      </c>
      <c r="N272" s="3">
        <v>0</v>
      </c>
      <c r="O272" s="3">
        <v>0.3</v>
      </c>
      <c r="P272" s="3">
        <v>0</v>
      </c>
      <c r="Q272" s="4">
        <v>500</v>
      </c>
      <c r="R272" s="4">
        <v>0</v>
      </c>
      <c r="S272" s="4">
        <v>1</v>
      </c>
      <c r="T272" s="4">
        <v>0</v>
      </c>
      <c r="U272" s="3" t="b">
        <v>0</v>
      </c>
      <c r="V272" s="3">
        <v>701</v>
      </c>
      <c r="W272" s="3">
        <v>1418.19</v>
      </c>
      <c r="X272" s="3">
        <v>1436.93</v>
      </c>
      <c r="Y272" s="3">
        <v>429.59</v>
      </c>
      <c r="Z272" s="3">
        <v>430.64</v>
      </c>
      <c r="AA272" s="3">
        <v>10</v>
      </c>
      <c r="AB272" s="3">
        <v>-10</v>
      </c>
      <c r="AD272" s="6">
        <f>Modell_vol30_d_Aspermont_table[[#This Row],[wage 1]]/AE272-1</f>
        <v>-4.0432704122560503E-3</v>
      </c>
      <c r="AE272">
        <f>AVERAGE(Y272:Y281)</f>
        <v>431.334</v>
      </c>
      <c r="AF272" s="6">
        <f>Modell_vol30_d_Aspermont_table[[#This Row],[wage 2]]/AG272-1</f>
        <v>-1.8195514863533768E-3</v>
      </c>
      <c r="AG272">
        <f>AVERAGE(Z272:Z281)</f>
        <v>431.42500000000001</v>
      </c>
      <c r="AI27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428</v>
      </c>
      <c r="AJ272" s="6">
        <f t="array" ref="AJ272:AJ281">AI272:AI281/AE272-1</f>
        <v>-7.7295089188424981E-3</v>
      </c>
      <c r="AK27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428</v>
      </c>
      <c r="AL272" s="6">
        <f t="array" ref="AL272:AL281">AK272:AK281/AG272-1</f>
        <v>-7.9388074404589393E-3</v>
      </c>
    </row>
    <row r="273" spans="1:38" x14ac:dyDescent="0.25">
      <c r="A273" s="3">
        <v>272</v>
      </c>
      <c r="B273" s="4" t="s">
        <v>21</v>
      </c>
      <c r="C273" s="4" t="s">
        <v>91</v>
      </c>
      <c r="D273" s="4" t="s">
        <v>23</v>
      </c>
      <c r="E273" s="4" t="s">
        <v>27</v>
      </c>
      <c r="F273" s="4" t="s">
        <v>25</v>
      </c>
      <c r="G273" s="3" t="b">
        <v>0</v>
      </c>
      <c r="H273" s="3" t="b">
        <v>0</v>
      </c>
      <c r="I273" s="3" t="b">
        <v>0</v>
      </c>
      <c r="J273" s="3" t="b">
        <v>0</v>
      </c>
      <c r="K273" s="3" t="b">
        <v>0</v>
      </c>
      <c r="L273" s="3">
        <v>500</v>
      </c>
      <c r="M273" s="3">
        <v>2</v>
      </c>
      <c r="N273" s="3">
        <v>0</v>
      </c>
      <c r="O273" s="3">
        <v>0.3</v>
      </c>
      <c r="P273" s="3">
        <v>0</v>
      </c>
      <c r="Q273" s="4">
        <v>500</v>
      </c>
      <c r="R273" s="4">
        <v>0</v>
      </c>
      <c r="S273" s="4">
        <v>1</v>
      </c>
      <c r="T273" s="4">
        <v>0</v>
      </c>
      <c r="U273" s="3" t="b">
        <v>0</v>
      </c>
      <c r="V273" s="3">
        <v>701</v>
      </c>
      <c r="W273" s="3">
        <v>1463.53</v>
      </c>
      <c r="X273" s="3">
        <v>1453.75</v>
      </c>
      <c r="Y273" s="3">
        <v>428.95</v>
      </c>
      <c r="Z273" s="3">
        <v>428.29</v>
      </c>
      <c r="AA273" s="3">
        <v>10</v>
      </c>
      <c r="AB273" s="3">
        <v>-10</v>
      </c>
      <c r="AD273" s="6">
        <f>Modell_vol30_d_Aspermont_table[[#This Row],[wage 1]]/AE272-1</f>
        <v>-5.5270393708819476E-3</v>
      </c>
      <c r="AF273" s="6">
        <f>Modell_vol30_d_Aspermont_table[[#This Row],[wage 2]]/AG272-1</f>
        <v>-7.2666164455003068E-3</v>
      </c>
      <c r="AI27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428</v>
      </c>
      <c r="AJ273" s="6">
        <v>-7.7295089188424981E-3</v>
      </c>
      <c r="AK27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428</v>
      </c>
      <c r="AL273" s="6">
        <v>-7.9388074404589393E-3</v>
      </c>
    </row>
    <row r="274" spans="1:38" x14ac:dyDescent="0.25">
      <c r="A274" s="3">
        <v>273</v>
      </c>
      <c r="B274" s="4" t="s">
        <v>21</v>
      </c>
      <c r="C274" s="4" t="s">
        <v>91</v>
      </c>
      <c r="D274" s="4" t="s">
        <v>23</v>
      </c>
      <c r="E274" s="4" t="s">
        <v>27</v>
      </c>
      <c r="F274" s="4" t="s">
        <v>25</v>
      </c>
      <c r="G274" s="3" t="b">
        <v>0</v>
      </c>
      <c r="H274" s="3" t="b">
        <v>0</v>
      </c>
      <c r="I274" s="3" t="b">
        <v>0</v>
      </c>
      <c r="J274" s="3" t="b">
        <v>0</v>
      </c>
      <c r="K274" s="3" t="b">
        <v>0</v>
      </c>
      <c r="L274" s="3">
        <v>500</v>
      </c>
      <c r="M274" s="3">
        <v>2</v>
      </c>
      <c r="N274" s="3">
        <v>0</v>
      </c>
      <c r="O274" s="3">
        <v>0.3</v>
      </c>
      <c r="P274" s="3">
        <v>0</v>
      </c>
      <c r="Q274" s="4">
        <v>500</v>
      </c>
      <c r="R274" s="4">
        <v>0</v>
      </c>
      <c r="S274" s="4">
        <v>1</v>
      </c>
      <c r="T274" s="4">
        <v>0</v>
      </c>
      <c r="U274" s="3" t="b">
        <v>0</v>
      </c>
      <c r="V274" s="3">
        <v>701</v>
      </c>
      <c r="W274" s="3">
        <v>1394.45</v>
      </c>
      <c r="X274" s="3">
        <v>1388.23</v>
      </c>
      <c r="Y274" s="3">
        <v>432.31</v>
      </c>
      <c r="Z274" s="3">
        <v>431.6</v>
      </c>
      <c r="AA274" s="3">
        <v>10</v>
      </c>
      <c r="AB274" s="3">
        <v>-10</v>
      </c>
      <c r="AD274" s="6">
        <f>Modell_vol30_d_Aspermont_table[[#This Row],[wage 1]]/AE272-1</f>
        <v>2.2627476619045961E-3</v>
      </c>
      <c r="AF274" s="6">
        <f>Modell_vol30_d_Aspermont_table[[#This Row],[wage 2]]/AG272-1</f>
        <v>4.0563249695768633E-4</v>
      </c>
      <c r="AI27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428</v>
      </c>
      <c r="AJ274" s="6">
        <v>-7.7295089188424981E-3</v>
      </c>
      <c r="AK27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428</v>
      </c>
      <c r="AL274" s="6">
        <v>-7.9388074404589393E-3</v>
      </c>
    </row>
    <row r="275" spans="1:38" x14ac:dyDescent="0.25">
      <c r="A275" s="3">
        <v>274</v>
      </c>
      <c r="B275" s="4" t="s">
        <v>21</v>
      </c>
      <c r="C275" s="4" t="s">
        <v>91</v>
      </c>
      <c r="D275" s="4" t="s">
        <v>23</v>
      </c>
      <c r="E275" s="4" t="s">
        <v>27</v>
      </c>
      <c r="F275" s="4" t="s">
        <v>25</v>
      </c>
      <c r="G275" s="3" t="b">
        <v>0</v>
      </c>
      <c r="H275" s="3" t="b">
        <v>0</v>
      </c>
      <c r="I275" s="3" t="b">
        <v>0</v>
      </c>
      <c r="J275" s="3" t="b">
        <v>0</v>
      </c>
      <c r="K275" s="3" t="b">
        <v>0</v>
      </c>
      <c r="L275" s="3">
        <v>500</v>
      </c>
      <c r="M275" s="3">
        <v>2</v>
      </c>
      <c r="N275" s="3">
        <v>0</v>
      </c>
      <c r="O275" s="3">
        <v>0.3</v>
      </c>
      <c r="P275" s="3">
        <v>0</v>
      </c>
      <c r="Q275" s="4">
        <v>500</v>
      </c>
      <c r="R275" s="4">
        <v>0</v>
      </c>
      <c r="S275" s="4">
        <v>1</v>
      </c>
      <c r="T275" s="4">
        <v>0</v>
      </c>
      <c r="U275" s="3" t="b">
        <v>0</v>
      </c>
      <c r="V275" s="3">
        <v>701</v>
      </c>
      <c r="W275" s="3">
        <v>1440.75</v>
      </c>
      <c r="X275" s="3">
        <v>1423.08</v>
      </c>
      <c r="Y275" s="3">
        <v>430.46</v>
      </c>
      <c r="Z275" s="3">
        <v>429.46</v>
      </c>
      <c r="AA275" s="3">
        <v>10</v>
      </c>
      <c r="AB275" s="3">
        <v>-10</v>
      </c>
      <c r="AD275" s="6">
        <f>Modell_vol30_d_Aspermont_table[[#This Row],[wage 1]]/AE272-1</f>
        <v>-2.0262719841237509E-3</v>
      </c>
      <c r="AF275" s="6">
        <f>Modell_vol30_d_Aspermont_table[[#This Row],[wage 2]]/AG272-1</f>
        <v>-4.5546734658400423E-3</v>
      </c>
      <c r="AI27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428</v>
      </c>
      <c r="AJ275" s="6">
        <v>-7.7295089188424981E-3</v>
      </c>
      <c r="AK27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428</v>
      </c>
      <c r="AL275" s="6">
        <v>-7.9388074404589393E-3</v>
      </c>
    </row>
    <row r="276" spans="1:38" x14ac:dyDescent="0.25">
      <c r="A276" s="3">
        <v>275</v>
      </c>
      <c r="B276" s="4" t="s">
        <v>21</v>
      </c>
      <c r="C276" s="4" t="s">
        <v>91</v>
      </c>
      <c r="D276" s="4" t="s">
        <v>23</v>
      </c>
      <c r="E276" s="4" t="s">
        <v>27</v>
      </c>
      <c r="F276" s="4" t="s">
        <v>25</v>
      </c>
      <c r="G276" s="3" t="b">
        <v>0</v>
      </c>
      <c r="H276" s="3" t="b">
        <v>0</v>
      </c>
      <c r="I276" s="3" t="b">
        <v>0</v>
      </c>
      <c r="J276" s="3" t="b">
        <v>0</v>
      </c>
      <c r="K276" s="3" t="b">
        <v>0</v>
      </c>
      <c r="L276" s="3">
        <v>500</v>
      </c>
      <c r="M276" s="3">
        <v>2</v>
      </c>
      <c r="N276" s="3">
        <v>0</v>
      </c>
      <c r="O276" s="3">
        <v>0.3</v>
      </c>
      <c r="P276" s="3">
        <v>0</v>
      </c>
      <c r="Q276" s="4">
        <v>500</v>
      </c>
      <c r="R276" s="4">
        <v>0</v>
      </c>
      <c r="S276" s="4">
        <v>1</v>
      </c>
      <c r="T276" s="4">
        <v>0</v>
      </c>
      <c r="U276" s="3" t="b">
        <v>0</v>
      </c>
      <c r="V276" s="3">
        <v>701</v>
      </c>
      <c r="W276" s="3">
        <v>1395.3</v>
      </c>
      <c r="X276" s="3">
        <v>1406.04</v>
      </c>
      <c r="Y276" s="3">
        <v>431.1</v>
      </c>
      <c r="Z276" s="3">
        <v>431.77</v>
      </c>
      <c r="AA276" s="3">
        <v>10</v>
      </c>
      <c r="AB276" s="3">
        <v>-10</v>
      </c>
      <c r="AD276" s="6">
        <f>Modell_vol30_d_Aspermont_table[[#This Row],[wage 1]]/AE272-1</f>
        <v>-5.4250302549763152E-4</v>
      </c>
      <c r="AF276" s="6">
        <f>Modell_vol30_d_Aspermont_table[[#This Row],[wage 2]]/AG272-1</f>
        <v>7.9967549400228322E-4</v>
      </c>
      <c r="AI27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428</v>
      </c>
      <c r="AJ276" s="6">
        <v>-7.7295089188424981E-3</v>
      </c>
      <c r="AK27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428</v>
      </c>
      <c r="AL276" s="6">
        <v>-7.9388074404589393E-3</v>
      </c>
    </row>
    <row r="277" spans="1:38" x14ac:dyDescent="0.25">
      <c r="A277" s="3">
        <v>276</v>
      </c>
      <c r="B277" s="4" t="s">
        <v>21</v>
      </c>
      <c r="C277" s="4" t="s">
        <v>91</v>
      </c>
      <c r="D277" s="4" t="s">
        <v>23</v>
      </c>
      <c r="E277" s="4" t="s">
        <v>27</v>
      </c>
      <c r="F277" s="4" t="s">
        <v>25</v>
      </c>
      <c r="G277" s="3" t="b">
        <v>0</v>
      </c>
      <c r="H277" s="3" t="b">
        <v>0</v>
      </c>
      <c r="I277" s="3" t="b">
        <v>0</v>
      </c>
      <c r="J277" s="3" t="b">
        <v>0</v>
      </c>
      <c r="K277" s="3" t="b">
        <v>0</v>
      </c>
      <c r="L277" s="3">
        <v>500</v>
      </c>
      <c r="M277" s="3">
        <v>2</v>
      </c>
      <c r="N277" s="3">
        <v>0</v>
      </c>
      <c r="O277" s="3">
        <v>0.3</v>
      </c>
      <c r="P277" s="3">
        <v>0</v>
      </c>
      <c r="Q277" s="4">
        <v>500</v>
      </c>
      <c r="R277" s="4">
        <v>0</v>
      </c>
      <c r="S277" s="4">
        <v>1</v>
      </c>
      <c r="T277" s="4">
        <v>0</v>
      </c>
      <c r="U277" s="3" t="b">
        <v>0</v>
      </c>
      <c r="V277" s="3">
        <v>701</v>
      </c>
      <c r="W277" s="3">
        <v>1359.92</v>
      </c>
      <c r="X277" s="3">
        <v>1372.57</v>
      </c>
      <c r="Y277" s="3">
        <v>432.89</v>
      </c>
      <c r="Z277" s="3">
        <v>433.48</v>
      </c>
      <c r="AA277" s="3">
        <v>10</v>
      </c>
      <c r="AB277" s="3">
        <v>-10</v>
      </c>
      <c r="AD277" s="6">
        <f>Modell_vol30_d_Aspermont_table[[#This Row],[wage 1]]/AE272-1</f>
        <v>3.6074132806593884E-3</v>
      </c>
      <c r="AF277" s="6">
        <f>Modell_vol30_d_Aspermont_table[[#This Row],[wage 2]]/AG272-1</f>
        <v>4.7632844642753192E-3</v>
      </c>
      <c r="AI27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428</v>
      </c>
      <c r="AJ277" s="6">
        <v>-7.7295089188424981E-3</v>
      </c>
      <c r="AK27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428</v>
      </c>
      <c r="AL277" s="6">
        <v>-7.9388074404589393E-3</v>
      </c>
    </row>
    <row r="278" spans="1:38" x14ac:dyDescent="0.25">
      <c r="A278" s="3">
        <v>277</v>
      </c>
      <c r="B278" s="4" t="s">
        <v>21</v>
      </c>
      <c r="C278" s="4" t="s">
        <v>91</v>
      </c>
      <c r="D278" s="4" t="s">
        <v>23</v>
      </c>
      <c r="E278" s="4" t="s">
        <v>27</v>
      </c>
      <c r="F278" s="4" t="s">
        <v>25</v>
      </c>
      <c r="G278" s="3" t="b">
        <v>0</v>
      </c>
      <c r="H278" s="3" t="b">
        <v>0</v>
      </c>
      <c r="I278" s="3" t="b">
        <v>0</v>
      </c>
      <c r="J278" s="3" t="b">
        <v>0</v>
      </c>
      <c r="K278" s="3" t="b">
        <v>0</v>
      </c>
      <c r="L278" s="3">
        <v>500</v>
      </c>
      <c r="M278" s="3">
        <v>2</v>
      </c>
      <c r="N278" s="3">
        <v>0</v>
      </c>
      <c r="O278" s="3">
        <v>0.3</v>
      </c>
      <c r="P278" s="3">
        <v>0</v>
      </c>
      <c r="Q278" s="4">
        <v>500</v>
      </c>
      <c r="R278" s="4">
        <v>0</v>
      </c>
      <c r="S278" s="4">
        <v>1</v>
      </c>
      <c r="T278" s="4">
        <v>0</v>
      </c>
      <c r="U278" s="3" t="b">
        <v>0</v>
      </c>
      <c r="V278" s="3">
        <v>701</v>
      </c>
      <c r="W278" s="3">
        <v>1415.66</v>
      </c>
      <c r="X278" s="3">
        <v>1357.26</v>
      </c>
      <c r="Y278" s="3">
        <v>433.67</v>
      </c>
      <c r="Z278" s="3">
        <v>430.61</v>
      </c>
      <c r="AA278" s="3">
        <v>10</v>
      </c>
      <c r="AB278" s="3">
        <v>-10</v>
      </c>
      <c r="AD278" s="6">
        <f>Modell_vol30_d_Aspermont_table[[#This Row],[wage 1]]/AE272-1</f>
        <v>5.4157566989849748E-3</v>
      </c>
      <c r="AF278" s="6">
        <f>Modell_vol30_d_Aspermont_table[[#This Row],[wage 2]]/AG272-1</f>
        <v>-1.8890884858318024E-3</v>
      </c>
      <c r="AI27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428</v>
      </c>
      <c r="AJ278" s="6">
        <v>-7.7295089188424981E-3</v>
      </c>
      <c r="AK27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428</v>
      </c>
      <c r="AL278" s="6">
        <v>-7.9388074404589393E-3</v>
      </c>
    </row>
    <row r="279" spans="1:38" x14ac:dyDescent="0.25">
      <c r="A279" s="3">
        <v>278</v>
      </c>
      <c r="B279" s="4" t="s">
        <v>21</v>
      </c>
      <c r="C279" s="4" t="s">
        <v>91</v>
      </c>
      <c r="D279" s="4" t="s">
        <v>23</v>
      </c>
      <c r="E279" s="4" t="s">
        <v>27</v>
      </c>
      <c r="F279" s="4" t="s">
        <v>25</v>
      </c>
      <c r="G279" s="3" t="b">
        <v>0</v>
      </c>
      <c r="H279" s="3" t="b">
        <v>0</v>
      </c>
      <c r="I279" s="3" t="b">
        <v>0</v>
      </c>
      <c r="J279" s="3" t="b">
        <v>0</v>
      </c>
      <c r="K279" s="3" t="b">
        <v>0</v>
      </c>
      <c r="L279" s="3">
        <v>500</v>
      </c>
      <c r="M279" s="3">
        <v>2</v>
      </c>
      <c r="N279" s="3">
        <v>0</v>
      </c>
      <c r="O279" s="3">
        <v>0.3</v>
      </c>
      <c r="P279" s="3">
        <v>0</v>
      </c>
      <c r="Q279" s="4">
        <v>500</v>
      </c>
      <c r="R279" s="4">
        <v>0</v>
      </c>
      <c r="S279" s="4">
        <v>1</v>
      </c>
      <c r="T279" s="4">
        <v>0</v>
      </c>
      <c r="U279" s="3" t="b">
        <v>0</v>
      </c>
      <c r="V279" s="3">
        <v>701</v>
      </c>
      <c r="W279" s="3">
        <v>1374.91</v>
      </c>
      <c r="X279" s="3">
        <v>1403.62</v>
      </c>
      <c r="Y279" s="3">
        <v>431.24</v>
      </c>
      <c r="Z279" s="3">
        <v>432.71</v>
      </c>
      <c r="AA279" s="3">
        <v>10</v>
      </c>
      <c r="AB279" s="3">
        <v>-10</v>
      </c>
      <c r="AD279" s="6">
        <f>Modell_vol30_d_Aspermont_table[[#This Row],[wage 1]]/AE272-1</f>
        <v>-2.1792856579816444E-4</v>
      </c>
      <c r="AF279" s="6">
        <f>Modell_vol30_d_Aspermont_table[[#This Row],[wage 2]]/AG272-1</f>
        <v>2.9785014776610996E-3</v>
      </c>
      <c r="AI27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428</v>
      </c>
      <c r="AJ279" s="6">
        <v>-7.7295089188424981E-3</v>
      </c>
      <c r="AK27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428</v>
      </c>
      <c r="AL279" s="6">
        <v>-7.9388074404589393E-3</v>
      </c>
    </row>
    <row r="280" spans="1:38" x14ac:dyDescent="0.25">
      <c r="A280" s="3">
        <v>279</v>
      </c>
      <c r="B280" s="4" t="s">
        <v>21</v>
      </c>
      <c r="C280" s="4" t="s">
        <v>91</v>
      </c>
      <c r="D280" s="4" t="s">
        <v>23</v>
      </c>
      <c r="E280" s="4" t="s">
        <v>27</v>
      </c>
      <c r="F280" s="4" t="s">
        <v>25</v>
      </c>
      <c r="G280" s="3" t="b">
        <v>0</v>
      </c>
      <c r="H280" s="3" t="b">
        <v>0</v>
      </c>
      <c r="I280" s="3" t="b">
        <v>0</v>
      </c>
      <c r="J280" s="3" t="b">
        <v>0</v>
      </c>
      <c r="K280" s="3" t="b">
        <v>0</v>
      </c>
      <c r="L280" s="3">
        <v>500</v>
      </c>
      <c r="M280" s="3">
        <v>2</v>
      </c>
      <c r="N280" s="3">
        <v>0</v>
      </c>
      <c r="O280" s="3">
        <v>0.3</v>
      </c>
      <c r="P280" s="3">
        <v>0</v>
      </c>
      <c r="Q280" s="4">
        <v>500</v>
      </c>
      <c r="R280" s="4">
        <v>0</v>
      </c>
      <c r="S280" s="4">
        <v>1</v>
      </c>
      <c r="T280" s="4">
        <v>0</v>
      </c>
      <c r="U280" s="3" t="b">
        <v>0</v>
      </c>
      <c r="V280" s="3">
        <v>701</v>
      </c>
      <c r="W280" s="3">
        <v>1389.49</v>
      </c>
      <c r="X280" s="3">
        <v>1409.05</v>
      </c>
      <c r="Y280" s="3">
        <v>430.77</v>
      </c>
      <c r="Z280" s="3">
        <v>432.12</v>
      </c>
      <c r="AA280" s="3">
        <v>10</v>
      </c>
      <c r="AB280" s="3">
        <v>-10</v>
      </c>
      <c r="AD280" s="6">
        <f>Modell_vol30_d_Aspermont_table[[#This Row],[wage 1]]/AE272-1</f>
        <v>-1.3075713947892087E-3</v>
      </c>
      <c r="AF280" s="6">
        <f>Modell_vol30_d_Aspermont_table[[#This Row],[wage 2]]/AG272-1</f>
        <v>1.6109404879178779E-3</v>
      </c>
      <c r="AI28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428</v>
      </c>
      <c r="AJ280" s="6">
        <v>-7.7295089188424981E-3</v>
      </c>
      <c r="AK28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428</v>
      </c>
      <c r="AL280" s="6">
        <v>-7.9388074404589393E-3</v>
      </c>
    </row>
    <row r="281" spans="1:38" x14ac:dyDescent="0.25">
      <c r="A281" s="3">
        <v>280</v>
      </c>
      <c r="B281" s="4" t="s">
        <v>21</v>
      </c>
      <c r="C281" s="4" t="s">
        <v>91</v>
      </c>
      <c r="D281" s="4" t="s">
        <v>23</v>
      </c>
      <c r="E281" s="4" t="s">
        <v>27</v>
      </c>
      <c r="F281" s="4" t="s">
        <v>25</v>
      </c>
      <c r="G281" s="3" t="b">
        <v>0</v>
      </c>
      <c r="H281" s="3" t="b">
        <v>0</v>
      </c>
      <c r="I281" s="3" t="b">
        <v>0</v>
      </c>
      <c r="J281" s="3" t="b">
        <v>0</v>
      </c>
      <c r="K281" s="3" t="b">
        <v>0</v>
      </c>
      <c r="L281" s="3">
        <v>500</v>
      </c>
      <c r="M281" s="3">
        <v>2</v>
      </c>
      <c r="N281" s="3">
        <v>0</v>
      </c>
      <c r="O281" s="3">
        <v>0.3</v>
      </c>
      <c r="P281" s="3">
        <v>0</v>
      </c>
      <c r="Q281" s="4">
        <v>500</v>
      </c>
      <c r="R281" s="4">
        <v>0</v>
      </c>
      <c r="S281" s="4">
        <v>1</v>
      </c>
      <c r="T281" s="4">
        <v>0</v>
      </c>
      <c r="U281" s="3" t="b">
        <v>0</v>
      </c>
      <c r="V281" s="3">
        <v>708</v>
      </c>
      <c r="W281" s="3">
        <v>1358.26</v>
      </c>
      <c r="X281" s="3">
        <v>1381.74</v>
      </c>
      <c r="Y281" s="3">
        <v>432.36</v>
      </c>
      <c r="Z281" s="3">
        <v>433.57</v>
      </c>
      <c r="AA281" s="3">
        <v>10</v>
      </c>
      <c r="AB281" s="3">
        <v>-10</v>
      </c>
      <c r="AD281" s="6">
        <f>Modell_vol30_d_Aspermont_table[[#This Row],[wage 1]]/AE272-1</f>
        <v>2.3786671117973501E-3</v>
      </c>
      <c r="AF281" s="6">
        <f>Modell_vol30_d_Aspermont_table[[#This Row],[wage 2]]/AG272-1</f>
        <v>4.971895462710707E-3</v>
      </c>
      <c r="AI28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428</v>
      </c>
      <c r="AJ281" s="6">
        <v>-7.7295089188424981E-3</v>
      </c>
      <c r="AK28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428</v>
      </c>
      <c r="AL281" s="6">
        <v>-7.9388074404589393E-3</v>
      </c>
    </row>
    <row r="282" spans="1:38" x14ac:dyDescent="0.25">
      <c r="A282" s="1">
        <v>281</v>
      </c>
      <c r="B282" s="2" t="s">
        <v>21</v>
      </c>
      <c r="C282" s="2" t="s">
        <v>91</v>
      </c>
      <c r="D282" s="2" t="s">
        <v>23</v>
      </c>
      <c r="E282" s="2" t="s">
        <v>27</v>
      </c>
      <c r="F282" s="2" t="s">
        <v>25</v>
      </c>
      <c r="G282" s="1" t="b">
        <v>0</v>
      </c>
      <c r="H282" s="1" t="b">
        <v>0</v>
      </c>
      <c r="I282" s="1" t="b">
        <v>0</v>
      </c>
      <c r="J282" s="1" t="b">
        <v>0</v>
      </c>
      <c r="K282" s="1" t="b">
        <v>0</v>
      </c>
      <c r="L282" s="1">
        <v>500</v>
      </c>
      <c r="M282" s="1">
        <v>2</v>
      </c>
      <c r="N282" s="1">
        <v>0</v>
      </c>
      <c r="O282" s="1">
        <v>0.4</v>
      </c>
      <c r="P282" s="1">
        <v>0</v>
      </c>
      <c r="Q282" s="2">
        <v>150</v>
      </c>
      <c r="R282" s="2">
        <v>0</v>
      </c>
      <c r="S282" s="2">
        <v>1</v>
      </c>
      <c r="T282" s="2">
        <v>0</v>
      </c>
      <c r="U282" s="1" t="b">
        <v>0</v>
      </c>
      <c r="V282" s="1">
        <v>701</v>
      </c>
      <c r="W282" s="1">
        <v>2422.9</v>
      </c>
      <c r="X282" s="1">
        <v>2406.0300000000002</v>
      </c>
      <c r="Y282" s="1">
        <v>382.17</v>
      </c>
      <c r="Z282" s="1">
        <v>381.28</v>
      </c>
      <c r="AA282" s="1">
        <v>10</v>
      </c>
      <c r="AB282" s="1">
        <v>-10</v>
      </c>
      <c r="AD282" s="6">
        <f>Modell_vol30_d_Aspermont_table[[#This Row],[wage 1]]/AE282-1</f>
        <v>4.0617512295599845E-3</v>
      </c>
      <c r="AE282">
        <f>AVERAGE(Y282:Y291)</f>
        <v>380.62399999999997</v>
      </c>
      <c r="AF282" s="6">
        <f>Modell_vol30_d_Aspermont_table[[#This Row],[wage 2]]/AG282-1</f>
        <v>2.2448518240076876E-3</v>
      </c>
      <c r="AG282">
        <f>AVERAGE(Z282:Z291)</f>
        <v>380.42600000000004</v>
      </c>
      <c r="AI28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372</v>
      </c>
      <c r="AJ282" s="6">
        <f t="array" ref="AJ282:AJ291">AI282:AI291/AE282-1</f>
        <v>-2.2657530791542202E-2</v>
      </c>
      <c r="AK28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372</v>
      </c>
      <c r="AL282" s="6">
        <f t="array" ref="AL282:AL291">AK282:AK291/AG282-1</f>
        <v>-2.2148854179262267E-2</v>
      </c>
    </row>
    <row r="283" spans="1:38" x14ac:dyDescent="0.25">
      <c r="A283" s="1">
        <v>282</v>
      </c>
      <c r="B283" s="2" t="s">
        <v>21</v>
      </c>
      <c r="C283" s="2" t="s">
        <v>91</v>
      </c>
      <c r="D283" s="2" t="s">
        <v>23</v>
      </c>
      <c r="E283" s="2" t="s">
        <v>27</v>
      </c>
      <c r="F283" s="2" t="s">
        <v>25</v>
      </c>
      <c r="G283" s="1" t="b">
        <v>0</v>
      </c>
      <c r="H283" s="1" t="b">
        <v>0</v>
      </c>
      <c r="I283" s="1" t="b">
        <v>0</v>
      </c>
      <c r="J283" s="1" t="b">
        <v>0</v>
      </c>
      <c r="K283" s="1" t="b">
        <v>0</v>
      </c>
      <c r="L283" s="1">
        <v>500</v>
      </c>
      <c r="M283" s="1">
        <v>2</v>
      </c>
      <c r="N283" s="1">
        <v>0</v>
      </c>
      <c r="O283" s="1">
        <v>0.4</v>
      </c>
      <c r="P283" s="1">
        <v>0</v>
      </c>
      <c r="Q283" s="2">
        <v>150</v>
      </c>
      <c r="R283" s="2">
        <v>0</v>
      </c>
      <c r="S283" s="2">
        <v>1</v>
      </c>
      <c r="T283" s="2">
        <v>0</v>
      </c>
      <c r="U283" s="1" t="b">
        <v>0</v>
      </c>
      <c r="V283" s="1">
        <v>701</v>
      </c>
      <c r="W283" s="1">
        <v>2489.19</v>
      </c>
      <c r="X283" s="1">
        <v>2519.86</v>
      </c>
      <c r="Y283" s="1">
        <v>376.8</v>
      </c>
      <c r="Z283" s="1">
        <v>378.27</v>
      </c>
      <c r="AA283" s="1">
        <v>10</v>
      </c>
      <c r="AB283" s="1">
        <v>-10</v>
      </c>
      <c r="AD283" s="6">
        <f>Modell_vol30_d_Aspermont_table[[#This Row],[wage 1]]/AE282-1</f>
        <v>-1.0046660221110448E-2</v>
      </c>
      <c r="AF283" s="6">
        <f>Modell_vol30_d_Aspermont_table[[#This Row],[wage 2]]/AG282-1</f>
        <v>-5.6673308343805351E-3</v>
      </c>
      <c r="AI28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372</v>
      </c>
      <c r="AJ283" s="6">
        <v>-2.2657530791542202E-2</v>
      </c>
      <c r="AK28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372</v>
      </c>
      <c r="AL283" s="6">
        <v>-2.2148854179262267E-2</v>
      </c>
    </row>
    <row r="284" spans="1:38" x14ac:dyDescent="0.25">
      <c r="A284" s="1">
        <v>283</v>
      </c>
      <c r="B284" s="2" t="s">
        <v>21</v>
      </c>
      <c r="C284" s="2" t="s">
        <v>91</v>
      </c>
      <c r="D284" s="2" t="s">
        <v>23</v>
      </c>
      <c r="E284" s="2" t="s">
        <v>27</v>
      </c>
      <c r="F284" s="2" t="s">
        <v>25</v>
      </c>
      <c r="G284" s="1" t="b">
        <v>0</v>
      </c>
      <c r="H284" s="1" t="b">
        <v>0</v>
      </c>
      <c r="I284" s="1" t="b">
        <v>0</v>
      </c>
      <c r="J284" s="1" t="b">
        <v>0</v>
      </c>
      <c r="K284" s="1" t="b">
        <v>0</v>
      </c>
      <c r="L284" s="1">
        <v>500</v>
      </c>
      <c r="M284" s="1">
        <v>2</v>
      </c>
      <c r="N284" s="1">
        <v>0</v>
      </c>
      <c r="O284" s="1">
        <v>0.4</v>
      </c>
      <c r="P284" s="1">
        <v>0</v>
      </c>
      <c r="Q284" s="2">
        <v>150</v>
      </c>
      <c r="R284" s="2">
        <v>0</v>
      </c>
      <c r="S284" s="2">
        <v>1</v>
      </c>
      <c r="T284" s="2">
        <v>0</v>
      </c>
      <c r="U284" s="1" t="b">
        <v>0</v>
      </c>
      <c r="V284" s="1">
        <v>701</v>
      </c>
      <c r="W284" s="1">
        <v>2437.19</v>
      </c>
      <c r="X284" s="1">
        <v>2482.62</v>
      </c>
      <c r="Y284" s="1">
        <v>378.19</v>
      </c>
      <c r="Z284" s="1">
        <v>381.05</v>
      </c>
      <c r="AA284" s="1">
        <v>10</v>
      </c>
      <c r="AB284" s="1">
        <v>-10</v>
      </c>
      <c r="AD284" s="6">
        <f>Modell_vol30_d_Aspermont_table[[#This Row],[wage 1]]/AE282-1</f>
        <v>-6.3947622850896169E-3</v>
      </c>
      <c r="AF284" s="6">
        <f>Modell_vol30_d_Aspermont_table[[#This Row],[wage 2]]/AG282-1</f>
        <v>1.6402664381507392E-3</v>
      </c>
      <c r="AI28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372</v>
      </c>
      <c r="AJ284" s="6">
        <v>-2.2657530791542202E-2</v>
      </c>
      <c r="AK28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372</v>
      </c>
      <c r="AL284" s="6">
        <v>-2.2148854179262267E-2</v>
      </c>
    </row>
    <row r="285" spans="1:38" x14ac:dyDescent="0.25">
      <c r="A285" s="1">
        <v>284</v>
      </c>
      <c r="B285" s="2" t="s">
        <v>21</v>
      </c>
      <c r="C285" s="2" t="s">
        <v>91</v>
      </c>
      <c r="D285" s="2" t="s">
        <v>23</v>
      </c>
      <c r="E285" s="2" t="s">
        <v>27</v>
      </c>
      <c r="F285" s="2" t="s">
        <v>25</v>
      </c>
      <c r="G285" s="1" t="b">
        <v>0</v>
      </c>
      <c r="H285" s="1" t="b">
        <v>0</v>
      </c>
      <c r="I285" s="1" t="b">
        <v>0</v>
      </c>
      <c r="J285" s="1" t="b">
        <v>0</v>
      </c>
      <c r="K285" s="1" t="b">
        <v>0</v>
      </c>
      <c r="L285" s="1">
        <v>500</v>
      </c>
      <c r="M285" s="1">
        <v>2</v>
      </c>
      <c r="N285" s="1">
        <v>0</v>
      </c>
      <c r="O285" s="1">
        <v>0.4</v>
      </c>
      <c r="P285" s="1">
        <v>0</v>
      </c>
      <c r="Q285" s="2">
        <v>150</v>
      </c>
      <c r="R285" s="2">
        <v>0</v>
      </c>
      <c r="S285" s="2">
        <v>1</v>
      </c>
      <c r="T285" s="2">
        <v>0</v>
      </c>
      <c r="U285" s="1" t="b">
        <v>0</v>
      </c>
      <c r="V285" s="1">
        <v>701</v>
      </c>
      <c r="W285" s="1">
        <v>2353.83</v>
      </c>
      <c r="X285" s="1">
        <v>2302.38</v>
      </c>
      <c r="Y285" s="1">
        <v>387.31</v>
      </c>
      <c r="Z285" s="1">
        <v>384.86</v>
      </c>
      <c r="AA285" s="1">
        <v>10</v>
      </c>
      <c r="AB285" s="1">
        <v>-10</v>
      </c>
      <c r="AD285" s="6">
        <f>Modell_vol30_d_Aspermont_table[[#This Row],[wage 1]]/AE282-1</f>
        <v>1.7565891798730693E-2</v>
      </c>
      <c r="AF285" s="6">
        <f>Modell_vol30_d_Aspermont_table[[#This Row],[wage 2]]/AG282-1</f>
        <v>1.1655354786476169E-2</v>
      </c>
      <c r="AI28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372</v>
      </c>
      <c r="AJ285" s="6">
        <v>-2.2657530791542202E-2</v>
      </c>
      <c r="AK28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372</v>
      </c>
      <c r="AL285" s="6">
        <v>-2.2148854179262267E-2</v>
      </c>
    </row>
    <row r="286" spans="1:38" x14ac:dyDescent="0.25">
      <c r="A286" s="1">
        <v>285</v>
      </c>
      <c r="B286" s="2" t="s">
        <v>21</v>
      </c>
      <c r="C286" s="2" t="s">
        <v>91</v>
      </c>
      <c r="D286" s="2" t="s">
        <v>23</v>
      </c>
      <c r="E286" s="2" t="s">
        <v>27</v>
      </c>
      <c r="F286" s="2" t="s">
        <v>25</v>
      </c>
      <c r="G286" s="1" t="b">
        <v>0</v>
      </c>
      <c r="H286" s="1" t="b">
        <v>0</v>
      </c>
      <c r="I286" s="1" t="b">
        <v>0</v>
      </c>
      <c r="J286" s="1" t="b">
        <v>0</v>
      </c>
      <c r="K286" s="1" t="b">
        <v>0</v>
      </c>
      <c r="L286" s="1">
        <v>500</v>
      </c>
      <c r="M286" s="1">
        <v>2</v>
      </c>
      <c r="N286" s="1">
        <v>0</v>
      </c>
      <c r="O286" s="1">
        <v>0.4</v>
      </c>
      <c r="P286" s="1">
        <v>0</v>
      </c>
      <c r="Q286" s="2">
        <v>150</v>
      </c>
      <c r="R286" s="2">
        <v>0</v>
      </c>
      <c r="S286" s="2">
        <v>1</v>
      </c>
      <c r="T286" s="2">
        <v>0</v>
      </c>
      <c r="U286" s="1" t="b">
        <v>0</v>
      </c>
      <c r="V286" s="1">
        <v>701</v>
      </c>
      <c r="W286" s="1">
        <v>2358.86</v>
      </c>
      <c r="X286" s="1">
        <v>2384.5300000000002</v>
      </c>
      <c r="Y286" s="1">
        <v>383.2</v>
      </c>
      <c r="Z286" s="1">
        <v>384.57</v>
      </c>
      <c r="AA286" s="1">
        <v>10</v>
      </c>
      <c r="AB286" s="1">
        <v>-10</v>
      </c>
      <c r="AD286" s="6">
        <f>Modell_vol30_d_Aspermont_table[[#This Row],[wage 1]]/AE282-1</f>
        <v>6.7678338727983345E-3</v>
      </c>
      <c r="AF286" s="6">
        <f>Modell_vol30_d_Aspermont_table[[#This Row],[wage 2]]/AG282-1</f>
        <v>1.0893051473873872E-2</v>
      </c>
      <c r="AI28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372</v>
      </c>
      <c r="AJ286" s="6">
        <v>-2.2657530791542202E-2</v>
      </c>
      <c r="AK28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372</v>
      </c>
      <c r="AL286" s="6">
        <v>-2.2148854179262267E-2</v>
      </c>
    </row>
    <row r="287" spans="1:38" x14ac:dyDescent="0.25">
      <c r="A287" s="1">
        <v>286</v>
      </c>
      <c r="B287" s="2" t="s">
        <v>21</v>
      </c>
      <c r="C287" s="2" t="s">
        <v>91</v>
      </c>
      <c r="D287" s="2" t="s">
        <v>23</v>
      </c>
      <c r="E287" s="2" t="s">
        <v>27</v>
      </c>
      <c r="F287" s="2" t="s">
        <v>25</v>
      </c>
      <c r="G287" s="1" t="b">
        <v>0</v>
      </c>
      <c r="H287" s="1" t="b">
        <v>0</v>
      </c>
      <c r="I287" s="1" t="b">
        <v>0</v>
      </c>
      <c r="J287" s="1" t="b">
        <v>0</v>
      </c>
      <c r="K287" s="1" t="b">
        <v>0</v>
      </c>
      <c r="L287" s="1">
        <v>500</v>
      </c>
      <c r="M287" s="1">
        <v>2</v>
      </c>
      <c r="N287" s="1">
        <v>0</v>
      </c>
      <c r="O287" s="1">
        <v>0.4</v>
      </c>
      <c r="P287" s="1">
        <v>0</v>
      </c>
      <c r="Q287" s="2">
        <v>150</v>
      </c>
      <c r="R287" s="2">
        <v>0</v>
      </c>
      <c r="S287" s="2">
        <v>1</v>
      </c>
      <c r="T287" s="2">
        <v>0</v>
      </c>
      <c r="U287" s="1" t="b">
        <v>0</v>
      </c>
      <c r="V287" s="1">
        <v>701</v>
      </c>
      <c r="W287" s="1">
        <v>2542.48</v>
      </c>
      <c r="X287" s="1">
        <v>2477.46</v>
      </c>
      <c r="Y287" s="1">
        <v>379.16</v>
      </c>
      <c r="Z287" s="1">
        <v>375.19</v>
      </c>
      <c r="AA287" s="1">
        <v>10</v>
      </c>
      <c r="AB287" s="1">
        <v>-10</v>
      </c>
      <c r="AD287" s="6">
        <f>Modell_vol30_d_Aspermont_table[[#This Row],[wage 1]]/AE282-1</f>
        <v>-3.8463155239815139E-3</v>
      </c>
      <c r="AF287" s="6">
        <f>Modell_vol30_d_Aspermont_table[[#This Row],[wage 2]]/AG282-1</f>
        <v>-1.376351774063822E-2</v>
      </c>
      <c r="AI28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372</v>
      </c>
      <c r="AJ287" s="6">
        <v>-2.2657530791542202E-2</v>
      </c>
      <c r="AK28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372</v>
      </c>
      <c r="AL287" s="6">
        <v>-2.2148854179262267E-2</v>
      </c>
    </row>
    <row r="288" spans="1:38" x14ac:dyDescent="0.25">
      <c r="A288" s="1">
        <v>287</v>
      </c>
      <c r="B288" s="2" t="s">
        <v>21</v>
      </c>
      <c r="C288" s="2" t="s">
        <v>91</v>
      </c>
      <c r="D288" s="2" t="s">
        <v>23</v>
      </c>
      <c r="E288" s="2" t="s">
        <v>27</v>
      </c>
      <c r="F288" s="2" t="s">
        <v>25</v>
      </c>
      <c r="G288" s="1" t="b">
        <v>0</v>
      </c>
      <c r="H288" s="1" t="b">
        <v>0</v>
      </c>
      <c r="I288" s="1" t="b">
        <v>0</v>
      </c>
      <c r="J288" s="1" t="b">
        <v>0</v>
      </c>
      <c r="K288" s="1" t="b">
        <v>0</v>
      </c>
      <c r="L288" s="1">
        <v>500</v>
      </c>
      <c r="M288" s="1">
        <v>2</v>
      </c>
      <c r="N288" s="1">
        <v>0</v>
      </c>
      <c r="O288" s="1">
        <v>0.4</v>
      </c>
      <c r="P288" s="1">
        <v>0</v>
      </c>
      <c r="Q288" s="2">
        <v>150</v>
      </c>
      <c r="R288" s="2">
        <v>0</v>
      </c>
      <c r="S288" s="2">
        <v>1</v>
      </c>
      <c r="T288" s="2">
        <v>0</v>
      </c>
      <c r="U288" s="1" t="b">
        <v>0</v>
      </c>
      <c r="V288" s="1">
        <v>716</v>
      </c>
      <c r="W288" s="1">
        <v>2392.75</v>
      </c>
      <c r="X288" s="1">
        <v>2431.7600000000002</v>
      </c>
      <c r="Y288" s="1">
        <v>380.82</v>
      </c>
      <c r="Z288" s="1">
        <v>382.92</v>
      </c>
      <c r="AA288" s="1">
        <v>10</v>
      </c>
      <c r="AB288" s="1">
        <v>-10</v>
      </c>
      <c r="AD288" s="6">
        <f>Modell_vol30_d_Aspermont_table[[#This Row],[wage 1]]/AE282-1</f>
        <v>5.1494388162609539E-4</v>
      </c>
      <c r="AF288" s="6">
        <f>Modell_vol30_d_Aspermont_table[[#This Row],[wage 2]]/AG282-1</f>
        <v>6.5558084883787782E-3</v>
      </c>
      <c r="AI28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372</v>
      </c>
      <c r="AJ288" s="6">
        <v>-2.2657530791542202E-2</v>
      </c>
      <c r="AK28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372</v>
      </c>
      <c r="AL288" s="6">
        <v>-2.2148854179262267E-2</v>
      </c>
    </row>
    <row r="289" spans="1:38" x14ac:dyDescent="0.25">
      <c r="A289" s="1">
        <v>288</v>
      </c>
      <c r="B289" s="2" t="s">
        <v>21</v>
      </c>
      <c r="C289" s="2" t="s">
        <v>91</v>
      </c>
      <c r="D289" s="2" t="s">
        <v>23</v>
      </c>
      <c r="E289" s="2" t="s">
        <v>27</v>
      </c>
      <c r="F289" s="2" t="s">
        <v>25</v>
      </c>
      <c r="G289" s="1" t="b">
        <v>0</v>
      </c>
      <c r="H289" s="1" t="b">
        <v>0</v>
      </c>
      <c r="I289" s="1" t="b">
        <v>0</v>
      </c>
      <c r="J289" s="1" t="b">
        <v>0</v>
      </c>
      <c r="K289" s="1" t="b">
        <v>0</v>
      </c>
      <c r="L289" s="1">
        <v>500</v>
      </c>
      <c r="M289" s="1">
        <v>2</v>
      </c>
      <c r="N289" s="1">
        <v>0</v>
      </c>
      <c r="O289" s="1">
        <v>0.4</v>
      </c>
      <c r="P289" s="1">
        <v>0</v>
      </c>
      <c r="Q289" s="2">
        <v>150</v>
      </c>
      <c r="R289" s="2">
        <v>0</v>
      </c>
      <c r="S289" s="2">
        <v>1</v>
      </c>
      <c r="T289" s="2">
        <v>0</v>
      </c>
      <c r="U289" s="1" t="b">
        <v>0</v>
      </c>
      <c r="V289" s="1">
        <v>701</v>
      </c>
      <c r="W289" s="1">
        <v>2480.21</v>
      </c>
      <c r="X289" s="1">
        <v>2443.38</v>
      </c>
      <c r="Y289" s="1">
        <v>380.54</v>
      </c>
      <c r="Z289" s="1">
        <v>378.3</v>
      </c>
      <c r="AA289" s="1">
        <v>10</v>
      </c>
      <c r="AB289" s="1">
        <v>-10</v>
      </c>
      <c r="AD289" s="6">
        <f>Modell_vol30_d_Aspermont_table[[#This Row],[wage 1]]/AE282-1</f>
        <v>-2.2069023498239027E-4</v>
      </c>
      <c r="AF289" s="6">
        <f>Modell_vol30_d_Aspermont_table[[#This Row],[wage 2]]/AG282-1</f>
        <v>-5.5884718710078607E-3</v>
      </c>
      <c r="AI28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372</v>
      </c>
      <c r="AJ289" s="6">
        <v>-2.2657530791542202E-2</v>
      </c>
      <c r="AK28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372</v>
      </c>
      <c r="AL289" s="6">
        <v>-2.2148854179262267E-2</v>
      </c>
    </row>
    <row r="290" spans="1:38" x14ac:dyDescent="0.25">
      <c r="A290" s="1">
        <v>289</v>
      </c>
      <c r="B290" s="2" t="s">
        <v>21</v>
      </c>
      <c r="C290" s="2" t="s">
        <v>91</v>
      </c>
      <c r="D290" s="2" t="s">
        <v>23</v>
      </c>
      <c r="E290" s="2" t="s">
        <v>27</v>
      </c>
      <c r="F290" s="2" t="s">
        <v>25</v>
      </c>
      <c r="G290" s="1" t="b">
        <v>0</v>
      </c>
      <c r="H290" s="1" t="b">
        <v>0</v>
      </c>
      <c r="I290" s="1" t="b">
        <v>0</v>
      </c>
      <c r="J290" s="1" t="b">
        <v>0</v>
      </c>
      <c r="K290" s="1" t="b">
        <v>0</v>
      </c>
      <c r="L290" s="1">
        <v>500</v>
      </c>
      <c r="M290" s="1">
        <v>2</v>
      </c>
      <c r="N290" s="1">
        <v>0</v>
      </c>
      <c r="O290" s="1">
        <v>0.4</v>
      </c>
      <c r="P290" s="1">
        <v>0</v>
      </c>
      <c r="Q290" s="2">
        <v>150</v>
      </c>
      <c r="R290" s="2">
        <v>0</v>
      </c>
      <c r="S290" s="2">
        <v>1</v>
      </c>
      <c r="T290" s="2">
        <v>0</v>
      </c>
      <c r="U290" s="1" t="b">
        <v>0</v>
      </c>
      <c r="V290" s="1">
        <v>705</v>
      </c>
      <c r="W290" s="1">
        <v>2380.7399999999998</v>
      </c>
      <c r="X290" s="1">
        <v>2419.54</v>
      </c>
      <c r="Y290" s="1">
        <v>381.62</v>
      </c>
      <c r="Z290" s="1">
        <v>383.63</v>
      </c>
      <c r="AA290" s="1">
        <v>10</v>
      </c>
      <c r="AB290" s="1">
        <v>-10</v>
      </c>
      <c r="AD290" s="6">
        <f>Modell_vol30_d_Aspermont_table[[#This Row],[wage 1]]/AE282-1</f>
        <v>2.616755643364721E-3</v>
      </c>
      <c r="AF290" s="6">
        <f>Modell_vol30_d_Aspermont_table[[#This Row],[wage 2]]/AG282-1</f>
        <v>8.4221372881978507E-3</v>
      </c>
      <c r="AI29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372</v>
      </c>
      <c r="AJ290" s="6">
        <v>-2.2657530791542202E-2</v>
      </c>
      <c r="AK29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372</v>
      </c>
      <c r="AL290" s="6">
        <v>-2.2148854179262267E-2</v>
      </c>
    </row>
    <row r="291" spans="1:38" x14ac:dyDescent="0.25">
      <c r="A291" s="1">
        <v>290</v>
      </c>
      <c r="B291" s="2" t="s">
        <v>21</v>
      </c>
      <c r="C291" s="2" t="s">
        <v>91</v>
      </c>
      <c r="D291" s="2" t="s">
        <v>23</v>
      </c>
      <c r="E291" s="2" t="s">
        <v>27</v>
      </c>
      <c r="F291" s="2" t="s">
        <v>25</v>
      </c>
      <c r="G291" s="1" t="b">
        <v>0</v>
      </c>
      <c r="H291" s="1" t="b">
        <v>0</v>
      </c>
      <c r="I291" s="1" t="b">
        <v>0</v>
      </c>
      <c r="J291" s="1" t="b">
        <v>0</v>
      </c>
      <c r="K291" s="1" t="b">
        <v>0</v>
      </c>
      <c r="L291" s="1">
        <v>500</v>
      </c>
      <c r="M291" s="1">
        <v>2</v>
      </c>
      <c r="N291" s="1">
        <v>0</v>
      </c>
      <c r="O291" s="1">
        <v>0.4</v>
      </c>
      <c r="P291" s="1">
        <v>0</v>
      </c>
      <c r="Q291" s="2">
        <v>150</v>
      </c>
      <c r="R291" s="2">
        <v>0</v>
      </c>
      <c r="S291" s="2">
        <v>1</v>
      </c>
      <c r="T291" s="2">
        <v>0</v>
      </c>
      <c r="U291" s="1" t="b">
        <v>0</v>
      </c>
      <c r="V291" s="1">
        <v>702</v>
      </c>
      <c r="W291" s="1">
        <v>2571.1</v>
      </c>
      <c r="X291" s="1">
        <v>2521.2399999999998</v>
      </c>
      <c r="Y291" s="1">
        <v>376.43</v>
      </c>
      <c r="Z291" s="1">
        <v>374.19</v>
      </c>
      <c r="AA291" s="1">
        <v>10</v>
      </c>
      <c r="AB291" s="1">
        <v>-10</v>
      </c>
      <c r="AD291" s="6">
        <f>Modell_vol30_d_Aspermont_table[[#This Row],[wage 1]]/AE282-1</f>
        <v>-1.1018748160914638E-2</v>
      </c>
      <c r="AF291" s="6">
        <f>Modell_vol30_d_Aspermont_table[[#This Row],[wage 2]]/AG282-1</f>
        <v>-1.639214985305959E-2</v>
      </c>
      <c r="AI29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372</v>
      </c>
      <c r="AJ291" s="6">
        <v>-2.2657530791542202E-2</v>
      </c>
      <c r="AK29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372</v>
      </c>
      <c r="AL291" s="6">
        <v>-2.2148854179262267E-2</v>
      </c>
    </row>
    <row r="292" spans="1:38" x14ac:dyDescent="0.25">
      <c r="A292" s="3">
        <v>291</v>
      </c>
      <c r="B292" s="4" t="s">
        <v>21</v>
      </c>
      <c r="C292" s="4" t="s">
        <v>91</v>
      </c>
      <c r="D292" s="4" t="s">
        <v>23</v>
      </c>
      <c r="E292" s="4" t="s">
        <v>27</v>
      </c>
      <c r="F292" s="4" t="s">
        <v>25</v>
      </c>
      <c r="G292" s="3" t="b">
        <v>0</v>
      </c>
      <c r="H292" s="3" t="b">
        <v>0</v>
      </c>
      <c r="I292" s="3" t="b">
        <v>0</v>
      </c>
      <c r="J292" s="3" t="b">
        <v>0</v>
      </c>
      <c r="K292" s="3" t="b">
        <v>0</v>
      </c>
      <c r="L292" s="3">
        <v>500</v>
      </c>
      <c r="M292" s="3">
        <v>2</v>
      </c>
      <c r="N292" s="3">
        <v>0</v>
      </c>
      <c r="O292" s="3">
        <v>0.4</v>
      </c>
      <c r="P292" s="3">
        <v>0</v>
      </c>
      <c r="Q292" s="4">
        <v>500</v>
      </c>
      <c r="R292" s="4">
        <v>0</v>
      </c>
      <c r="S292" s="4">
        <v>1</v>
      </c>
      <c r="T292" s="4">
        <v>0</v>
      </c>
      <c r="U292" s="3" t="b">
        <v>0</v>
      </c>
      <c r="V292" s="3">
        <v>801</v>
      </c>
      <c r="W292" s="3">
        <v>2551.5300000000002</v>
      </c>
      <c r="X292" s="3">
        <v>2463.25</v>
      </c>
      <c r="Y292" s="3">
        <v>379.87</v>
      </c>
      <c r="Z292" s="3">
        <v>374.78</v>
      </c>
      <c r="AA292" s="3">
        <v>10</v>
      </c>
      <c r="AB292" s="3">
        <v>-10</v>
      </c>
      <c r="AD292" s="6">
        <f>Modell_vol30_d_Aspermont_table[[#This Row],[wage 1]]/AE292-1</f>
        <v>9.8551763391441227E-4</v>
      </c>
      <c r="AE292">
        <f>AVERAGE(Y292:Y301)</f>
        <v>379.49599999999998</v>
      </c>
      <c r="AF292" s="6">
        <f>Modell_vol30_d_Aspermont_table[[#This Row],[wage 2]]/AG292-1</f>
        <v>-1.0066272045558544E-2</v>
      </c>
      <c r="AG292">
        <f>AVERAGE(Z292:Z301)</f>
        <v>378.59100000000001</v>
      </c>
      <c r="AI29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372</v>
      </c>
      <c r="AJ292" s="6">
        <f t="array" ref="AJ292:AJ301">AI292:AI301/AE292-1</f>
        <v>-1.9752513860488596E-2</v>
      </c>
      <c r="AK29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372</v>
      </c>
      <c r="AL292" s="6">
        <f t="array" ref="AL292:AL301">AK292:AK301/AG292-1</f>
        <v>-1.7409288651869748E-2</v>
      </c>
    </row>
    <row r="293" spans="1:38" x14ac:dyDescent="0.25">
      <c r="A293" s="3">
        <v>292</v>
      </c>
      <c r="B293" s="4" t="s">
        <v>21</v>
      </c>
      <c r="C293" s="4" t="s">
        <v>91</v>
      </c>
      <c r="D293" s="4" t="s">
        <v>23</v>
      </c>
      <c r="E293" s="4" t="s">
        <v>27</v>
      </c>
      <c r="F293" s="4" t="s">
        <v>25</v>
      </c>
      <c r="G293" s="3" t="b">
        <v>0</v>
      </c>
      <c r="H293" s="3" t="b">
        <v>0</v>
      </c>
      <c r="I293" s="3" t="b">
        <v>0</v>
      </c>
      <c r="J293" s="3" t="b">
        <v>0</v>
      </c>
      <c r="K293" s="3" t="b">
        <v>0</v>
      </c>
      <c r="L293" s="3">
        <v>500</v>
      </c>
      <c r="M293" s="3">
        <v>2</v>
      </c>
      <c r="N293" s="3">
        <v>0</v>
      </c>
      <c r="O293" s="3">
        <v>0.4</v>
      </c>
      <c r="P293" s="3">
        <v>0</v>
      </c>
      <c r="Q293" s="4">
        <v>500</v>
      </c>
      <c r="R293" s="4">
        <v>0</v>
      </c>
      <c r="S293" s="4">
        <v>1</v>
      </c>
      <c r="T293" s="4">
        <v>0</v>
      </c>
      <c r="U293" s="3" t="b">
        <v>0</v>
      </c>
      <c r="V293" s="3">
        <v>794</v>
      </c>
      <c r="W293" s="3">
        <v>2440.64</v>
      </c>
      <c r="X293" s="3">
        <v>2423.15</v>
      </c>
      <c r="Y293" s="3">
        <v>382.01</v>
      </c>
      <c r="Z293" s="3">
        <v>379.88</v>
      </c>
      <c r="AA293" s="3">
        <v>10</v>
      </c>
      <c r="AB293" s="3">
        <v>-10</v>
      </c>
      <c r="AD293" s="6">
        <f>Modell_vol30_d_Aspermont_table[[#This Row],[wage 1]]/AE292-1</f>
        <v>6.624575753104045E-3</v>
      </c>
      <c r="AF293" s="6">
        <f>Modell_vol30_d_Aspermont_table[[#This Row],[wage 2]]/AG292-1</f>
        <v>3.4047296422787809E-3</v>
      </c>
      <c r="AI29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372</v>
      </c>
      <c r="AJ293" s="6">
        <v>-1.9752513860488596E-2</v>
      </c>
      <c r="AK29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372</v>
      </c>
      <c r="AL293" s="6">
        <v>-1.7409288651869748E-2</v>
      </c>
    </row>
    <row r="294" spans="1:38" x14ac:dyDescent="0.25">
      <c r="A294" s="3">
        <v>293</v>
      </c>
      <c r="B294" s="4" t="s">
        <v>21</v>
      </c>
      <c r="C294" s="4" t="s">
        <v>91</v>
      </c>
      <c r="D294" s="4" t="s">
        <v>23</v>
      </c>
      <c r="E294" s="4" t="s">
        <v>27</v>
      </c>
      <c r="F294" s="4" t="s">
        <v>25</v>
      </c>
      <c r="G294" s="3" t="b">
        <v>0</v>
      </c>
      <c r="H294" s="3" t="b">
        <v>0</v>
      </c>
      <c r="I294" s="3" t="b">
        <v>0</v>
      </c>
      <c r="J294" s="3" t="b">
        <v>0</v>
      </c>
      <c r="K294" s="3" t="b">
        <v>0</v>
      </c>
      <c r="L294" s="3">
        <v>500</v>
      </c>
      <c r="M294" s="3">
        <v>2</v>
      </c>
      <c r="N294" s="3">
        <v>0</v>
      </c>
      <c r="O294" s="3">
        <v>0.4</v>
      </c>
      <c r="P294" s="3">
        <v>0</v>
      </c>
      <c r="Q294" s="4">
        <v>500</v>
      </c>
      <c r="R294" s="4">
        <v>0</v>
      </c>
      <c r="S294" s="4">
        <v>1</v>
      </c>
      <c r="T294" s="4">
        <v>0</v>
      </c>
      <c r="U294" s="3" t="b">
        <v>0</v>
      </c>
      <c r="V294" s="3">
        <v>701</v>
      </c>
      <c r="W294" s="3">
        <v>2495.98</v>
      </c>
      <c r="X294" s="3">
        <v>2474.34</v>
      </c>
      <c r="Y294" s="3">
        <v>379.3</v>
      </c>
      <c r="Z294" s="3">
        <v>377.37</v>
      </c>
      <c r="AA294" s="3">
        <v>10</v>
      </c>
      <c r="AB294" s="3">
        <v>-10</v>
      </c>
      <c r="AD294" s="6">
        <f>Modell_vol30_d_Aspermont_table[[#This Row],[wage 1]]/AE292-1</f>
        <v>-5.164744819443623E-4</v>
      </c>
      <c r="AF294" s="6">
        <f>Modell_vol30_d_Aspermont_table[[#This Row],[wage 2]]/AG292-1</f>
        <v>-3.2251162864410654E-3</v>
      </c>
      <c r="AI29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372</v>
      </c>
      <c r="AJ294" s="6">
        <v>-1.9752513860488596E-2</v>
      </c>
      <c r="AK29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372</v>
      </c>
      <c r="AL294" s="6">
        <v>-1.7409288651869748E-2</v>
      </c>
    </row>
    <row r="295" spans="1:38" x14ac:dyDescent="0.25">
      <c r="A295" s="3">
        <v>294</v>
      </c>
      <c r="B295" s="4" t="s">
        <v>21</v>
      </c>
      <c r="C295" s="4" t="s">
        <v>91</v>
      </c>
      <c r="D295" s="4" t="s">
        <v>23</v>
      </c>
      <c r="E295" s="4" t="s">
        <v>27</v>
      </c>
      <c r="F295" s="4" t="s">
        <v>25</v>
      </c>
      <c r="G295" s="3" t="b">
        <v>0</v>
      </c>
      <c r="H295" s="3" t="b">
        <v>0</v>
      </c>
      <c r="I295" s="3" t="b">
        <v>0</v>
      </c>
      <c r="J295" s="3" t="b">
        <v>0</v>
      </c>
      <c r="K295" s="3" t="b">
        <v>0</v>
      </c>
      <c r="L295" s="3">
        <v>500</v>
      </c>
      <c r="M295" s="3">
        <v>2</v>
      </c>
      <c r="N295" s="3">
        <v>0</v>
      </c>
      <c r="O295" s="3">
        <v>0.4</v>
      </c>
      <c r="P295" s="3">
        <v>0</v>
      </c>
      <c r="Q295" s="4">
        <v>500</v>
      </c>
      <c r="R295" s="4">
        <v>0</v>
      </c>
      <c r="S295" s="4">
        <v>1</v>
      </c>
      <c r="T295" s="4">
        <v>0</v>
      </c>
      <c r="U295" s="3" t="b">
        <v>0</v>
      </c>
      <c r="V295" s="3">
        <v>701</v>
      </c>
      <c r="W295" s="3">
        <v>2461.61</v>
      </c>
      <c r="X295" s="3">
        <v>2392.52</v>
      </c>
      <c r="Y295" s="3">
        <v>383.23</v>
      </c>
      <c r="Z295" s="3">
        <v>379.14</v>
      </c>
      <c r="AA295" s="3">
        <v>10</v>
      </c>
      <c r="AB295" s="3">
        <v>-10</v>
      </c>
      <c r="AD295" s="6">
        <f>Modell_vol30_d_Aspermont_table[[#This Row],[wage 1]]/AE292-1</f>
        <v>9.839365895819796E-3</v>
      </c>
      <c r="AF295" s="6">
        <f>Modell_vol30_d_Aspermont_table[[#This Row],[wage 2]]/AG292-1</f>
        <v>1.4501137111024853E-3</v>
      </c>
      <c r="AI29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372</v>
      </c>
      <c r="AJ295" s="6">
        <v>-1.9752513860488596E-2</v>
      </c>
      <c r="AK29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372</v>
      </c>
      <c r="AL295" s="6">
        <v>-1.7409288651869748E-2</v>
      </c>
    </row>
    <row r="296" spans="1:38" x14ac:dyDescent="0.25">
      <c r="A296" s="3">
        <v>295</v>
      </c>
      <c r="B296" s="4" t="s">
        <v>21</v>
      </c>
      <c r="C296" s="4" t="s">
        <v>91</v>
      </c>
      <c r="D296" s="4" t="s">
        <v>23</v>
      </c>
      <c r="E296" s="4" t="s">
        <v>27</v>
      </c>
      <c r="F296" s="4" t="s">
        <v>25</v>
      </c>
      <c r="G296" s="3" t="b">
        <v>0</v>
      </c>
      <c r="H296" s="3" t="b">
        <v>0</v>
      </c>
      <c r="I296" s="3" t="b">
        <v>0</v>
      </c>
      <c r="J296" s="3" t="b">
        <v>0</v>
      </c>
      <c r="K296" s="3" t="b">
        <v>0</v>
      </c>
      <c r="L296" s="3">
        <v>500</v>
      </c>
      <c r="M296" s="3">
        <v>2</v>
      </c>
      <c r="N296" s="3">
        <v>0</v>
      </c>
      <c r="O296" s="3">
        <v>0.4</v>
      </c>
      <c r="P296" s="3">
        <v>0</v>
      </c>
      <c r="Q296" s="4">
        <v>500</v>
      </c>
      <c r="R296" s="4">
        <v>0</v>
      </c>
      <c r="S296" s="4">
        <v>1</v>
      </c>
      <c r="T296" s="4">
        <v>0</v>
      </c>
      <c r="U296" s="3" t="b">
        <v>0</v>
      </c>
      <c r="V296" s="3">
        <v>780</v>
      </c>
      <c r="W296" s="3">
        <v>2434.12</v>
      </c>
      <c r="X296" s="3">
        <v>2403.1</v>
      </c>
      <c r="Y296" s="3">
        <v>382.78</v>
      </c>
      <c r="Z296" s="3">
        <v>380.44</v>
      </c>
      <c r="AA296" s="3">
        <v>10</v>
      </c>
      <c r="AB296" s="3">
        <v>-10</v>
      </c>
      <c r="AD296" s="6">
        <f>Modell_vol30_d_Aspermont_table[[#This Row],[wage 1]]/AE292-1</f>
        <v>8.6535826464573251E-3</v>
      </c>
      <c r="AF296" s="6">
        <f>Modell_vol30_d_Aspermont_table[[#This Row],[wage 2]]/AG292-1</f>
        <v>4.8838984550609865E-3</v>
      </c>
      <c r="AI29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372</v>
      </c>
      <c r="AJ296" s="6">
        <v>-1.9752513860488596E-2</v>
      </c>
      <c r="AK29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372</v>
      </c>
      <c r="AL296" s="6">
        <v>-1.7409288651869748E-2</v>
      </c>
    </row>
    <row r="297" spans="1:38" x14ac:dyDescent="0.25">
      <c r="A297" s="3">
        <v>296</v>
      </c>
      <c r="B297" s="4" t="s">
        <v>21</v>
      </c>
      <c r="C297" s="4" t="s">
        <v>91</v>
      </c>
      <c r="D297" s="4" t="s">
        <v>23</v>
      </c>
      <c r="E297" s="4" t="s">
        <v>27</v>
      </c>
      <c r="F297" s="4" t="s">
        <v>25</v>
      </c>
      <c r="G297" s="3" t="b">
        <v>0</v>
      </c>
      <c r="H297" s="3" t="b">
        <v>0</v>
      </c>
      <c r="I297" s="3" t="b">
        <v>0</v>
      </c>
      <c r="J297" s="3" t="b">
        <v>0</v>
      </c>
      <c r="K297" s="3" t="b">
        <v>0</v>
      </c>
      <c r="L297" s="3">
        <v>500</v>
      </c>
      <c r="M297" s="3">
        <v>2</v>
      </c>
      <c r="N297" s="3">
        <v>0</v>
      </c>
      <c r="O297" s="3">
        <v>0.4</v>
      </c>
      <c r="P297" s="3">
        <v>0</v>
      </c>
      <c r="Q297" s="4">
        <v>500</v>
      </c>
      <c r="R297" s="4">
        <v>0</v>
      </c>
      <c r="S297" s="4">
        <v>1</v>
      </c>
      <c r="T297" s="4">
        <v>0</v>
      </c>
      <c r="U297" s="3" t="b">
        <v>0</v>
      </c>
      <c r="V297" s="3">
        <v>701</v>
      </c>
      <c r="W297" s="3">
        <v>2495.29</v>
      </c>
      <c r="X297" s="3">
        <v>2493.58</v>
      </c>
      <c r="Y297" s="3">
        <v>378.01</v>
      </c>
      <c r="Z297" s="3">
        <v>377.9</v>
      </c>
      <c r="AA297" s="3">
        <v>10</v>
      </c>
      <c r="AB297" s="3">
        <v>-10</v>
      </c>
      <c r="AD297" s="6">
        <f>Modell_vol30_d_Aspermont_table[[#This Row],[wage 1]]/AE292-1</f>
        <v>-3.9157197967830681E-3</v>
      </c>
      <c r="AF297" s="6">
        <f>Modell_vol30_d_Aspermont_table[[#This Row],[wage 2]]/AG292-1</f>
        <v>-1.8251886600579859E-3</v>
      </c>
      <c r="AI29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372</v>
      </c>
      <c r="AJ297" s="6">
        <v>-1.9752513860488596E-2</v>
      </c>
      <c r="AK29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372</v>
      </c>
      <c r="AL297" s="6">
        <v>-1.7409288651869748E-2</v>
      </c>
    </row>
    <row r="298" spans="1:38" x14ac:dyDescent="0.25">
      <c r="A298" s="3">
        <v>297</v>
      </c>
      <c r="B298" s="4" t="s">
        <v>21</v>
      </c>
      <c r="C298" s="4" t="s">
        <v>91</v>
      </c>
      <c r="D298" s="4" t="s">
        <v>23</v>
      </c>
      <c r="E298" s="4" t="s">
        <v>27</v>
      </c>
      <c r="F298" s="4" t="s">
        <v>25</v>
      </c>
      <c r="G298" s="3" t="b">
        <v>0</v>
      </c>
      <c r="H298" s="3" t="b">
        <v>0</v>
      </c>
      <c r="I298" s="3" t="b">
        <v>0</v>
      </c>
      <c r="J298" s="3" t="b">
        <v>0</v>
      </c>
      <c r="K298" s="3" t="b">
        <v>0</v>
      </c>
      <c r="L298" s="3">
        <v>500</v>
      </c>
      <c r="M298" s="3">
        <v>2</v>
      </c>
      <c r="N298" s="3">
        <v>0</v>
      </c>
      <c r="O298" s="3">
        <v>0.4</v>
      </c>
      <c r="P298" s="3">
        <v>0</v>
      </c>
      <c r="Q298" s="4">
        <v>500</v>
      </c>
      <c r="R298" s="4">
        <v>0</v>
      </c>
      <c r="S298" s="4">
        <v>1</v>
      </c>
      <c r="T298" s="4">
        <v>0</v>
      </c>
      <c r="U298" s="3" t="b">
        <v>0</v>
      </c>
      <c r="V298" s="3">
        <v>701</v>
      </c>
      <c r="W298" s="3">
        <v>2486.31</v>
      </c>
      <c r="X298" s="3">
        <v>2486.73</v>
      </c>
      <c r="Y298" s="3">
        <v>378.28</v>
      </c>
      <c r="Z298" s="3">
        <v>378.29</v>
      </c>
      <c r="AA298" s="3">
        <v>10</v>
      </c>
      <c r="AB298" s="3">
        <v>-10</v>
      </c>
      <c r="AD298" s="6">
        <f>Modell_vol30_d_Aspermont_table[[#This Row],[wage 1]]/AE292-1</f>
        <v>-3.2042498471657188E-3</v>
      </c>
      <c r="AF298" s="6">
        <f>Modell_vol30_d_Aspermont_table[[#This Row],[wage 2]]/AG292-1</f>
        <v>-7.9505323687034668E-4</v>
      </c>
      <c r="AI29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372</v>
      </c>
      <c r="AJ298" s="6">
        <v>-1.9752513860488596E-2</v>
      </c>
      <c r="AK29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372</v>
      </c>
      <c r="AL298" s="6">
        <v>-1.7409288651869748E-2</v>
      </c>
    </row>
    <row r="299" spans="1:38" x14ac:dyDescent="0.25">
      <c r="A299" s="3">
        <v>298</v>
      </c>
      <c r="B299" s="4" t="s">
        <v>21</v>
      </c>
      <c r="C299" s="4" t="s">
        <v>91</v>
      </c>
      <c r="D299" s="4" t="s">
        <v>23</v>
      </c>
      <c r="E299" s="4" t="s">
        <v>27</v>
      </c>
      <c r="F299" s="4" t="s">
        <v>25</v>
      </c>
      <c r="G299" s="3" t="b">
        <v>0</v>
      </c>
      <c r="H299" s="3" t="b">
        <v>0</v>
      </c>
      <c r="I299" s="3" t="b">
        <v>0</v>
      </c>
      <c r="J299" s="3" t="b">
        <v>0</v>
      </c>
      <c r="K299" s="3" t="b">
        <v>0</v>
      </c>
      <c r="L299" s="3">
        <v>500</v>
      </c>
      <c r="M299" s="3">
        <v>2</v>
      </c>
      <c r="N299" s="3">
        <v>0</v>
      </c>
      <c r="O299" s="3">
        <v>0.4</v>
      </c>
      <c r="P299" s="3">
        <v>0</v>
      </c>
      <c r="Q299" s="4">
        <v>500</v>
      </c>
      <c r="R299" s="4">
        <v>0</v>
      </c>
      <c r="S299" s="4">
        <v>1</v>
      </c>
      <c r="T299" s="4">
        <v>0</v>
      </c>
      <c r="U299" s="3" t="b">
        <v>0</v>
      </c>
      <c r="V299" s="3">
        <v>701</v>
      </c>
      <c r="W299" s="3">
        <v>2583.86</v>
      </c>
      <c r="X299" s="3">
        <v>2578.94</v>
      </c>
      <c r="Y299" s="3">
        <v>373.9</v>
      </c>
      <c r="Z299" s="3">
        <v>373.6</v>
      </c>
      <c r="AA299" s="3">
        <v>10</v>
      </c>
      <c r="AB299" s="3">
        <v>-10</v>
      </c>
      <c r="AD299" s="6">
        <f>Modell_vol30_d_Aspermont_table[[#This Row],[wage 1]]/AE292-1</f>
        <v>-1.4745873474292237E-2</v>
      </c>
      <c r="AF299" s="6">
        <f>Modell_vol30_d_Aspermont_table[[#This Row],[wage 2]]/AG292-1</f>
        <v>-1.3183092043920763E-2</v>
      </c>
      <c r="AI29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372</v>
      </c>
      <c r="AJ299" s="6">
        <v>-1.9752513860488596E-2</v>
      </c>
      <c r="AK29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372</v>
      </c>
      <c r="AL299" s="6">
        <v>-1.7409288651869748E-2</v>
      </c>
    </row>
    <row r="300" spans="1:38" x14ac:dyDescent="0.25">
      <c r="A300" s="3">
        <v>299</v>
      </c>
      <c r="B300" s="4" t="s">
        <v>21</v>
      </c>
      <c r="C300" s="4" t="s">
        <v>91</v>
      </c>
      <c r="D300" s="4" t="s">
        <v>23</v>
      </c>
      <c r="E300" s="4" t="s">
        <v>27</v>
      </c>
      <c r="F300" s="4" t="s">
        <v>25</v>
      </c>
      <c r="G300" s="3" t="b">
        <v>0</v>
      </c>
      <c r="H300" s="3" t="b">
        <v>0</v>
      </c>
      <c r="I300" s="3" t="b">
        <v>0</v>
      </c>
      <c r="J300" s="3" t="b">
        <v>0</v>
      </c>
      <c r="K300" s="3" t="b">
        <v>0</v>
      </c>
      <c r="L300" s="3">
        <v>500</v>
      </c>
      <c r="M300" s="3">
        <v>2</v>
      </c>
      <c r="N300" s="3">
        <v>0</v>
      </c>
      <c r="O300" s="3">
        <v>0.4</v>
      </c>
      <c r="P300" s="3">
        <v>0</v>
      </c>
      <c r="Q300" s="4">
        <v>500</v>
      </c>
      <c r="R300" s="4">
        <v>0</v>
      </c>
      <c r="S300" s="4">
        <v>1</v>
      </c>
      <c r="T300" s="4">
        <v>0</v>
      </c>
      <c r="U300" s="3" t="b">
        <v>0</v>
      </c>
      <c r="V300" s="3">
        <v>713</v>
      </c>
      <c r="W300" s="3">
        <v>2336.98</v>
      </c>
      <c r="X300" s="3">
        <v>2438.35</v>
      </c>
      <c r="Y300" s="3">
        <v>379.91</v>
      </c>
      <c r="Z300" s="3">
        <v>386.21</v>
      </c>
      <c r="AA300" s="3">
        <v>10</v>
      </c>
      <c r="AB300" s="3">
        <v>-10</v>
      </c>
      <c r="AD300" s="6">
        <f>Modell_vol30_d_Aspermont_table[[#This Row],[wage 1]]/AE292-1</f>
        <v>1.0909205894134022E-3</v>
      </c>
      <c r="AF300" s="6">
        <f>Modell_vol30_d_Aspermont_table[[#This Row],[wage 2]]/AG292-1</f>
        <v>2.0124619972476721E-2</v>
      </c>
      <c r="AI30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372</v>
      </c>
      <c r="AJ300" s="6">
        <v>-1.9752513860488596E-2</v>
      </c>
      <c r="AK30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372</v>
      </c>
      <c r="AL300" s="6">
        <v>-1.7409288651869748E-2</v>
      </c>
    </row>
    <row r="301" spans="1:38" x14ac:dyDescent="0.25">
      <c r="A301" s="3">
        <v>300</v>
      </c>
      <c r="B301" s="4" t="s">
        <v>21</v>
      </c>
      <c r="C301" s="4" t="s">
        <v>91</v>
      </c>
      <c r="D301" s="4" t="s">
        <v>23</v>
      </c>
      <c r="E301" s="4" t="s">
        <v>27</v>
      </c>
      <c r="F301" s="4" t="s">
        <v>25</v>
      </c>
      <c r="G301" s="3" t="b">
        <v>0</v>
      </c>
      <c r="H301" s="3" t="b">
        <v>0</v>
      </c>
      <c r="I301" s="3" t="b">
        <v>0</v>
      </c>
      <c r="J301" s="3" t="b">
        <v>0</v>
      </c>
      <c r="K301" s="3" t="b">
        <v>0</v>
      </c>
      <c r="L301" s="3">
        <v>500</v>
      </c>
      <c r="M301" s="3">
        <v>2</v>
      </c>
      <c r="N301" s="3">
        <v>0</v>
      </c>
      <c r="O301" s="3">
        <v>0.4</v>
      </c>
      <c r="P301" s="3">
        <v>0</v>
      </c>
      <c r="Q301" s="4">
        <v>500</v>
      </c>
      <c r="R301" s="4">
        <v>0</v>
      </c>
      <c r="S301" s="4">
        <v>1</v>
      </c>
      <c r="T301" s="4">
        <v>0</v>
      </c>
      <c r="U301" s="3" t="b">
        <v>0</v>
      </c>
      <c r="V301" s="3">
        <v>739</v>
      </c>
      <c r="W301" s="3">
        <v>2484.27</v>
      </c>
      <c r="X301" s="3">
        <v>2501.04</v>
      </c>
      <c r="Y301" s="3">
        <v>377.67</v>
      </c>
      <c r="Z301" s="3">
        <v>378.3</v>
      </c>
      <c r="AA301" s="3">
        <v>10</v>
      </c>
      <c r="AB301" s="3">
        <v>-10</v>
      </c>
      <c r="AD301" s="6">
        <f>Modell_vol30_d_Aspermont_table[[#This Row],[wage 1]]/AE292-1</f>
        <v>-4.8116449185233723E-3</v>
      </c>
      <c r="AF301" s="6">
        <f>Modell_vol30_d_Aspermont_table[[#This Row],[wage 2]]/AG292-1</f>
        <v>-7.6863950807071202E-4</v>
      </c>
      <c r="AI30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372</v>
      </c>
      <c r="AJ301" s="6">
        <v>-1.9752513860488596E-2</v>
      </c>
      <c r="AK30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372</v>
      </c>
      <c r="AL301" s="6">
        <v>-1.7409288651869748E-2</v>
      </c>
    </row>
    <row r="302" spans="1:38" x14ac:dyDescent="0.25">
      <c r="A302" s="1">
        <v>301</v>
      </c>
      <c r="B302" s="2" t="s">
        <v>21</v>
      </c>
      <c r="C302" s="2" t="s">
        <v>91</v>
      </c>
      <c r="D302" s="2" t="s">
        <v>23</v>
      </c>
      <c r="E302" s="2" t="s">
        <v>27</v>
      </c>
      <c r="F302" s="2" t="s">
        <v>25</v>
      </c>
      <c r="G302" s="1" t="b">
        <v>0</v>
      </c>
      <c r="H302" s="1" t="b">
        <v>0</v>
      </c>
      <c r="I302" s="1" t="b">
        <v>0</v>
      </c>
      <c r="J302" s="1" t="b">
        <v>0</v>
      </c>
      <c r="K302" s="1" t="b">
        <v>0</v>
      </c>
      <c r="L302" s="1">
        <v>800</v>
      </c>
      <c r="M302" s="1">
        <v>2</v>
      </c>
      <c r="N302" s="1">
        <v>0</v>
      </c>
      <c r="O302" s="1">
        <v>0.2</v>
      </c>
      <c r="P302" s="1">
        <v>0</v>
      </c>
      <c r="Q302" s="2">
        <v>150</v>
      </c>
      <c r="R302" s="2">
        <v>0</v>
      </c>
      <c r="S302" s="2">
        <v>1</v>
      </c>
      <c r="T302" s="2">
        <v>0</v>
      </c>
      <c r="U302" s="1" t="b">
        <v>0</v>
      </c>
      <c r="V302" s="1">
        <v>701</v>
      </c>
      <c r="W302" s="1">
        <v>656.17</v>
      </c>
      <c r="X302" s="1">
        <v>670.24</v>
      </c>
      <c r="Y302" s="1">
        <v>767.19</v>
      </c>
      <c r="Z302" s="1">
        <v>767.93</v>
      </c>
      <c r="AA302" s="1">
        <v>10</v>
      </c>
      <c r="AB302" s="1">
        <v>-10</v>
      </c>
      <c r="AD302" s="6">
        <f>Modell_vol30_d_Aspermont_table[[#This Row],[wage 1]]/AE302-1</f>
        <v>-7.710521997130737E-4</v>
      </c>
      <c r="AE302">
        <f>AVERAGE(Y302:Y311)</f>
        <v>767.78200000000015</v>
      </c>
      <c r="AF302" s="6">
        <f>Modell_vol30_d_Aspermont_table[[#This Row],[wage 2]]/AG302-1</f>
        <v>3.1523222975993193E-4</v>
      </c>
      <c r="AG302">
        <f>AVERAGE(Z302:Z311)</f>
        <v>767.68799999999999</v>
      </c>
      <c r="AI30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768</v>
      </c>
      <c r="AJ302" s="6">
        <f t="array" ref="AJ302:AJ311">AI302:AI311/AE302-1</f>
        <v>2.8393476273191887E-4</v>
      </c>
      <c r="AK30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768</v>
      </c>
      <c r="AL302" s="6">
        <f t="array" ref="AL302:AL311">AK302:AK311/AG302-1</f>
        <v>4.0641510613692589E-4</v>
      </c>
    </row>
    <row r="303" spans="1:38" x14ac:dyDescent="0.25">
      <c r="A303" s="1">
        <v>302</v>
      </c>
      <c r="B303" s="2" t="s">
        <v>21</v>
      </c>
      <c r="C303" s="2" t="s">
        <v>91</v>
      </c>
      <c r="D303" s="2" t="s">
        <v>23</v>
      </c>
      <c r="E303" s="2" t="s">
        <v>27</v>
      </c>
      <c r="F303" s="2" t="s">
        <v>25</v>
      </c>
      <c r="G303" s="1" t="b">
        <v>0</v>
      </c>
      <c r="H303" s="1" t="b">
        <v>0</v>
      </c>
      <c r="I303" s="1" t="b">
        <v>0</v>
      </c>
      <c r="J303" s="1" t="b">
        <v>0</v>
      </c>
      <c r="K303" s="1" t="b">
        <v>0</v>
      </c>
      <c r="L303" s="1">
        <v>800</v>
      </c>
      <c r="M303" s="1">
        <v>2</v>
      </c>
      <c r="N303" s="1">
        <v>0</v>
      </c>
      <c r="O303" s="1">
        <v>0.2</v>
      </c>
      <c r="P303" s="1">
        <v>0</v>
      </c>
      <c r="Q303" s="2">
        <v>150</v>
      </c>
      <c r="R303" s="2">
        <v>0</v>
      </c>
      <c r="S303" s="2">
        <v>1</v>
      </c>
      <c r="T303" s="2">
        <v>0</v>
      </c>
      <c r="U303" s="1" t="b">
        <v>0</v>
      </c>
      <c r="V303" s="1">
        <v>701</v>
      </c>
      <c r="W303" s="1">
        <v>662.97</v>
      </c>
      <c r="X303" s="1">
        <v>659.56</v>
      </c>
      <c r="Y303" s="1">
        <v>767.72</v>
      </c>
      <c r="Z303" s="1">
        <v>767.6</v>
      </c>
      <c r="AA303" s="1">
        <v>10</v>
      </c>
      <c r="AB303" s="1">
        <v>-10</v>
      </c>
      <c r="AD303" s="6">
        <f>Modell_vol30_d_Aspermont_table[[#This Row],[wage 1]]/AE302-1</f>
        <v>-8.0752088483571072E-5</v>
      </c>
      <c r="AF303" s="6">
        <f>Modell_vol30_d_Aspermont_table[[#This Row],[wage 2]]/AG302-1</f>
        <v>-1.1462990173083387E-4</v>
      </c>
      <c r="AI30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768</v>
      </c>
      <c r="AJ303" s="6">
        <v>2.8393476273191887E-4</v>
      </c>
      <c r="AK30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768</v>
      </c>
      <c r="AL303" s="6">
        <v>4.0641510613692589E-4</v>
      </c>
    </row>
    <row r="304" spans="1:38" x14ac:dyDescent="0.25">
      <c r="A304" s="1">
        <v>303</v>
      </c>
      <c r="B304" s="2" t="s">
        <v>21</v>
      </c>
      <c r="C304" s="2" t="s">
        <v>91</v>
      </c>
      <c r="D304" s="2" t="s">
        <v>23</v>
      </c>
      <c r="E304" s="2" t="s">
        <v>27</v>
      </c>
      <c r="F304" s="2" t="s">
        <v>25</v>
      </c>
      <c r="G304" s="1" t="b">
        <v>0</v>
      </c>
      <c r="H304" s="1" t="b">
        <v>0</v>
      </c>
      <c r="I304" s="1" t="b">
        <v>0</v>
      </c>
      <c r="J304" s="1" t="b">
        <v>0</v>
      </c>
      <c r="K304" s="1" t="b">
        <v>0</v>
      </c>
      <c r="L304" s="1">
        <v>800</v>
      </c>
      <c r="M304" s="1">
        <v>2</v>
      </c>
      <c r="N304" s="1">
        <v>0</v>
      </c>
      <c r="O304" s="1">
        <v>0.2</v>
      </c>
      <c r="P304" s="1">
        <v>0</v>
      </c>
      <c r="Q304" s="2">
        <v>150</v>
      </c>
      <c r="R304" s="2">
        <v>0</v>
      </c>
      <c r="S304" s="2">
        <v>1</v>
      </c>
      <c r="T304" s="2">
        <v>0</v>
      </c>
      <c r="U304" s="1" t="b">
        <v>0</v>
      </c>
      <c r="V304" s="1">
        <v>704</v>
      </c>
      <c r="W304" s="1">
        <v>657.18</v>
      </c>
      <c r="X304" s="1">
        <v>647.92999999999995</v>
      </c>
      <c r="Y304" s="1">
        <v>768.33</v>
      </c>
      <c r="Z304" s="1">
        <v>767.85</v>
      </c>
      <c r="AA304" s="1">
        <v>10</v>
      </c>
      <c r="AB304" s="1">
        <v>-10</v>
      </c>
      <c r="AD304" s="6">
        <f>Modell_vol30_d_Aspermont_table[[#This Row],[wage 1]]/AE302-1</f>
        <v>7.1374426595038898E-4</v>
      </c>
      <c r="AF304" s="6">
        <f>Modell_vol30_d_Aspermont_table[[#This Row],[wage 2]]/AG302-1</f>
        <v>2.1102322818644659E-4</v>
      </c>
      <c r="AI30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768</v>
      </c>
      <c r="AJ304" s="6">
        <v>2.8393476273191887E-4</v>
      </c>
      <c r="AK30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768</v>
      </c>
      <c r="AL304" s="6">
        <v>4.0641510613692589E-4</v>
      </c>
    </row>
    <row r="305" spans="1:38" x14ac:dyDescent="0.25">
      <c r="A305" s="1">
        <v>304</v>
      </c>
      <c r="B305" s="2" t="s">
        <v>21</v>
      </c>
      <c r="C305" s="2" t="s">
        <v>91</v>
      </c>
      <c r="D305" s="2" t="s">
        <v>23</v>
      </c>
      <c r="E305" s="2" t="s">
        <v>27</v>
      </c>
      <c r="F305" s="2" t="s">
        <v>25</v>
      </c>
      <c r="G305" s="1" t="b">
        <v>0</v>
      </c>
      <c r="H305" s="1" t="b">
        <v>0</v>
      </c>
      <c r="I305" s="1" t="b">
        <v>0</v>
      </c>
      <c r="J305" s="1" t="b">
        <v>0</v>
      </c>
      <c r="K305" s="1" t="b">
        <v>0</v>
      </c>
      <c r="L305" s="1">
        <v>800</v>
      </c>
      <c r="M305" s="1">
        <v>2</v>
      </c>
      <c r="N305" s="1">
        <v>0</v>
      </c>
      <c r="O305" s="1">
        <v>0.2</v>
      </c>
      <c r="P305" s="1">
        <v>0</v>
      </c>
      <c r="Q305" s="2">
        <v>150</v>
      </c>
      <c r="R305" s="2">
        <v>0</v>
      </c>
      <c r="S305" s="2">
        <v>1</v>
      </c>
      <c r="T305" s="2">
        <v>0</v>
      </c>
      <c r="U305" s="1" t="b">
        <v>0</v>
      </c>
      <c r="V305" s="1">
        <v>701</v>
      </c>
      <c r="W305" s="1">
        <v>663.7</v>
      </c>
      <c r="X305" s="1">
        <v>658.3</v>
      </c>
      <c r="Y305" s="1">
        <v>767.81</v>
      </c>
      <c r="Z305" s="1">
        <v>767.55</v>
      </c>
      <c r="AA305" s="1">
        <v>10</v>
      </c>
      <c r="AB305" s="1">
        <v>-10</v>
      </c>
      <c r="AD305" s="6">
        <f>Modell_vol30_d_Aspermont_table[[#This Row],[wage 1]]/AE302-1</f>
        <v>3.6468685121304745E-5</v>
      </c>
      <c r="AF305" s="6">
        <f>Modell_vol30_d_Aspermont_table[[#This Row],[wage 2]]/AG302-1</f>
        <v>-1.7976052771440099E-4</v>
      </c>
      <c r="AI30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768</v>
      </c>
      <c r="AJ305" s="6">
        <v>2.8393476273191887E-4</v>
      </c>
      <c r="AK30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768</v>
      </c>
      <c r="AL305" s="6">
        <v>4.0641510613692589E-4</v>
      </c>
    </row>
    <row r="306" spans="1:38" x14ac:dyDescent="0.25">
      <c r="A306" s="1">
        <v>305</v>
      </c>
      <c r="B306" s="2" t="s">
        <v>21</v>
      </c>
      <c r="C306" s="2" t="s">
        <v>91</v>
      </c>
      <c r="D306" s="2" t="s">
        <v>23</v>
      </c>
      <c r="E306" s="2" t="s">
        <v>27</v>
      </c>
      <c r="F306" s="2" t="s">
        <v>25</v>
      </c>
      <c r="G306" s="1" t="b">
        <v>0</v>
      </c>
      <c r="H306" s="1" t="b">
        <v>0</v>
      </c>
      <c r="I306" s="1" t="b">
        <v>0</v>
      </c>
      <c r="J306" s="1" t="b">
        <v>0</v>
      </c>
      <c r="K306" s="1" t="b">
        <v>0</v>
      </c>
      <c r="L306" s="1">
        <v>800</v>
      </c>
      <c r="M306" s="1">
        <v>2</v>
      </c>
      <c r="N306" s="1">
        <v>0</v>
      </c>
      <c r="O306" s="1">
        <v>0.2</v>
      </c>
      <c r="P306" s="1">
        <v>0</v>
      </c>
      <c r="Q306" s="2">
        <v>150</v>
      </c>
      <c r="R306" s="2">
        <v>0</v>
      </c>
      <c r="S306" s="2">
        <v>1</v>
      </c>
      <c r="T306" s="2">
        <v>0</v>
      </c>
      <c r="U306" s="1" t="b">
        <v>0</v>
      </c>
      <c r="V306" s="1">
        <v>701</v>
      </c>
      <c r="W306" s="1">
        <v>667.46</v>
      </c>
      <c r="X306" s="1">
        <v>669.04</v>
      </c>
      <c r="Y306" s="1">
        <v>767.35</v>
      </c>
      <c r="Z306" s="1">
        <v>767.32</v>
      </c>
      <c r="AA306" s="1">
        <v>10</v>
      </c>
      <c r="AB306" s="1">
        <v>-10</v>
      </c>
      <c r="AD306" s="6">
        <f>Modell_vol30_d_Aspermont_table[[#This Row],[wage 1]]/AE302-1</f>
        <v>-5.6265971330415887E-4</v>
      </c>
      <c r="AF306" s="6">
        <f>Modell_vol30_d_Aspermont_table[[#This Row],[wage 2]]/AG302-1</f>
        <v>-4.793614072382546E-4</v>
      </c>
      <c r="AI30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768</v>
      </c>
      <c r="AJ306" s="6">
        <v>2.8393476273191887E-4</v>
      </c>
      <c r="AK30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768</v>
      </c>
      <c r="AL306" s="6">
        <v>4.0641510613692589E-4</v>
      </c>
    </row>
    <row r="307" spans="1:38" x14ac:dyDescent="0.25">
      <c r="A307" s="1">
        <v>306</v>
      </c>
      <c r="B307" s="2" t="s">
        <v>21</v>
      </c>
      <c r="C307" s="2" t="s">
        <v>91</v>
      </c>
      <c r="D307" s="2" t="s">
        <v>23</v>
      </c>
      <c r="E307" s="2" t="s">
        <v>27</v>
      </c>
      <c r="F307" s="2" t="s">
        <v>25</v>
      </c>
      <c r="G307" s="1" t="b">
        <v>0</v>
      </c>
      <c r="H307" s="1" t="b">
        <v>0</v>
      </c>
      <c r="I307" s="1" t="b">
        <v>0</v>
      </c>
      <c r="J307" s="1" t="b">
        <v>0</v>
      </c>
      <c r="K307" s="1" t="b">
        <v>0</v>
      </c>
      <c r="L307" s="1">
        <v>800</v>
      </c>
      <c r="M307" s="1">
        <v>2</v>
      </c>
      <c r="N307" s="1">
        <v>0</v>
      </c>
      <c r="O307" s="1">
        <v>0.2</v>
      </c>
      <c r="P307" s="1">
        <v>0</v>
      </c>
      <c r="Q307" s="2">
        <v>150</v>
      </c>
      <c r="R307" s="2">
        <v>0</v>
      </c>
      <c r="S307" s="2">
        <v>1</v>
      </c>
      <c r="T307" s="2">
        <v>0</v>
      </c>
      <c r="U307" s="1" t="b">
        <v>0</v>
      </c>
      <c r="V307" s="1">
        <v>701</v>
      </c>
      <c r="W307" s="1">
        <v>653.87</v>
      </c>
      <c r="X307" s="1">
        <v>643.95000000000005</v>
      </c>
      <c r="Y307" s="1">
        <v>768.54</v>
      </c>
      <c r="Z307" s="1">
        <v>768.01</v>
      </c>
      <c r="AA307" s="1">
        <v>10</v>
      </c>
      <c r="AB307" s="1">
        <v>-10</v>
      </c>
      <c r="AD307" s="6">
        <f>Modell_vol30_d_Aspermont_table[[#This Row],[wage 1]]/AE302-1</f>
        <v>9.872594043618399E-4</v>
      </c>
      <c r="AF307" s="6">
        <f>Modell_vol30_d_Aspermont_table[[#This Row],[wage 2]]/AG302-1</f>
        <v>4.1944123133363931E-4</v>
      </c>
      <c r="AI30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768</v>
      </c>
      <c r="AJ307" s="6">
        <v>2.8393476273191887E-4</v>
      </c>
      <c r="AK30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768</v>
      </c>
      <c r="AL307" s="6">
        <v>4.0641510613692589E-4</v>
      </c>
    </row>
    <row r="308" spans="1:38" x14ac:dyDescent="0.25">
      <c r="A308" s="1">
        <v>307</v>
      </c>
      <c r="B308" s="2" t="s">
        <v>21</v>
      </c>
      <c r="C308" s="2" t="s">
        <v>91</v>
      </c>
      <c r="D308" s="2" t="s">
        <v>23</v>
      </c>
      <c r="E308" s="2" t="s">
        <v>27</v>
      </c>
      <c r="F308" s="2" t="s">
        <v>25</v>
      </c>
      <c r="G308" s="1" t="b">
        <v>0</v>
      </c>
      <c r="H308" s="1" t="b">
        <v>0</v>
      </c>
      <c r="I308" s="1" t="b">
        <v>0</v>
      </c>
      <c r="J308" s="1" t="b">
        <v>0</v>
      </c>
      <c r="K308" s="1" t="b">
        <v>0</v>
      </c>
      <c r="L308" s="1">
        <v>800</v>
      </c>
      <c r="M308" s="1">
        <v>2</v>
      </c>
      <c r="N308" s="1">
        <v>0</v>
      </c>
      <c r="O308" s="1">
        <v>0.2</v>
      </c>
      <c r="P308" s="1">
        <v>0</v>
      </c>
      <c r="Q308" s="2">
        <v>150</v>
      </c>
      <c r="R308" s="2">
        <v>0</v>
      </c>
      <c r="S308" s="2">
        <v>1</v>
      </c>
      <c r="T308" s="2">
        <v>0</v>
      </c>
      <c r="U308" s="1" t="b">
        <v>0</v>
      </c>
      <c r="V308" s="1">
        <v>701</v>
      </c>
      <c r="W308" s="1">
        <v>668.8</v>
      </c>
      <c r="X308" s="1">
        <v>654.71</v>
      </c>
      <c r="Y308" s="1">
        <v>767.97</v>
      </c>
      <c r="Z308" s="1">
        <v>767.34</v>
      </c>
      <c r="AA308" s="1">
        <v>10</v>
      </c>
      <c r="AB308" s="1">
        <v>-10</v>
      </c>
      <c r="AD308" s="6">
        <f>Modell_vol30_d_Aspermont_table[[#This Row],[wage 1]]/AE302-1</f>
        <v>2.4486117153021958E-4</v>
      </c>
      <c r="AF308" s="6">
        <f>Modell_vol30_d_Aspermont_table[[#This Row],[wage 2]]/AG302-1</f>
        <v>-4.5330915684493878E-4</v>
      </c>
      <c r="AI30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768</v>
      </c>
      <c r="AJ308" s="6">
        <v>2.8393476273191887E-4</v>
      </c>
      <c r="AK30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768</v>
      </c>
      <c r="AL308" s="6">
        <v>4.0641510613692589E-4</v>
      </c>
    </row>
    <row r="309" spans="1:38" x14ac:dyDescent="0.25">
      <c r="A309" s="1">
        <v>308</v>
      </c>
      <c r="B309" s="2" t="s">
        <v>21</v>
      </c>
      <c r="C309" s="2" t="s">
        <v>91</v>
      </c>
      <c r="D309" s="2" t="s">
        <v>23</v>
      </c>
      <c r="E309" s="2" t="s">
        <v>27</v>
      </c>
      <c r="F309" s="2" t="s">
        <v>25</v>
      </c>
      <c r="G309" s="1" t="b">
        <v>0</v>
      </c>
      <c r="H309" s="1" t="b">
        <v>0</v>
      </c>
      <c r="I309" s="1" t="b">
        <v>0</v>
      </c>
      <c r="J309" s="1" t="b">
        <v>0</v>
      </c>
      <c r="K309" s="1" t="b">
        <v>0</v>
      </c>
      <c r="L309" s="1">
        <v>800</v>
      </c>
      <c r="M309" s="1">
        <v>2</v>
      </c>
      <c r="N309" s="1">
        <v>0</v>
      </c>
      <c r="O309" s="1">
        <v>0.2</v>
      </c>
      <c r="P309" s="1">
        <v>0</v>
      </c>
      <c r="Q309" s="2">
        <v>150</v>
      </c>
      <c r="R309" s="2">
        <v>0</v>
      </c>
      <c r="S309" s="2">
        <v>1</v>
      </c>
      <c r="T309" s="2">
        <v>0</v>
      </c>
      <c r="U309" s="1" t="b">
        <v>0</v>
      </c>
      <c r="V309" s="1">
        <v>701</v>
      </c>
      <c r="W309" s="1">
        <v>667.52</v>
      </c>
      <c r="X309" s="1">
        <v>671.05</v>
      </c>
      <c r="Y309" s="1">
        <v>767.23</v>
      </c>
      <c r="Z309" s="1">
        <v>767.31</v>
      </c>
      <c r="AA309" s="1">
        <v>10</v>
      </c>
      <c r="AB309" s="1">
        <v>-10</v>
      </c>
      <c r="AD309" s="6">
        <f>Modell_vol30_d_Aspermont_table[[#This Row],[wage 1]]/AE302-1</f>
        <v>-7.18954078110845E-4</v>
      </c>
      <c r="AF309" s="6">
        <f>Modell_vol30_d_Aspermont_table[[#This Row],[wage 2]]/AG302-1</f>
        <v>-4.9238753243507905E-4</v>
      </c>
      <c r="AI30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768</v>
      </c>
      <c r="AJ309" s="6">
        <v>2.8393476273191887E-4</v>
      </c>
      <c r="AK30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768</v>
      </c>
      <c r="AL309" s="6">
        <v>4.0641510613692589E-4</v>
      </c>
    </row>
    <row r="310" spans="1:38" x14ac:dyDescent="0.25">
      <c r="A310" s="1">
        <v>309</v>
      </c>
      <c r="B310" s="2" t="s">
        <v>21</v>
      </c>
      <c r="C310" s="2" t="s">
        <v>91</v>
      </c>
      <c r="D310" s="2" t="s">
        <v>23</v>
      </c>
      <c r="E310" s="2" t="s">
        <v>27</v>
      </c>
      <c r="F310" s="2" t="s">
        <v>25</v>
      </c>
      <c r="G310" s="1" t="b">
        <v>0</v>
      </c>
      <c r="H310" s="1" t="b">
        <v>0</v>
      </c>
      <c r="I310" s="1" t="b">
        <v>0</v>
      </c>
      <c r="J310" s="1" t="b">
        <v>0</v>
      </c>
      <c r="K310" s="1" t="b">
        <v>0</v>
      </c>
      <c r="L310" s="1">
        <v>800</v>
      </c>
      <c r="M310" s="1">
        <v>2</v>
      </c>
      <c r="N310" s="1">
        <v>0</v>
      </c>
      <c r="O310" s="1">
        <v>0.2</v>
      </c>
      <c r="P310" s="1">
        <v>0</v>
      </c>
      <c r="Q310" s="2">
        <v>150</v>
      </c>
      <c r="R310" s="2">
        <v>0</v>
      </c>
      <c r="S310" s="2">
        <v>1</v>
      </c>
      <c r="T310" s="2">
        <v>0</v>
      </c>
      <c r="U310" s="1" t="b">
        <v>0</v>
      </c>
      <c r="V310" s="1">
        <v>701</v>
      </c>
      <c r="W310" s="1">
        <v>654.79</v>
      </c>
      <c r="X310" s="1">
        <v>661.61</v>
      </c>
      <c r="Y310" s="1">
        <v>767.63</v>
      </c>
      <c r="Z310" s="1">
        <v>768.02</v>
      </c>
      <c r="AA310" s="1">
        <v>10</v>
      </c>
      <c r="AB310" s="1">
        <v>-10</v>
      </c>
      <c r="AD310" s="6">
        <f>Modell_vol30_d_Aspermont_table[[#This Row],[wage 1]]/AE302-1</f>
        <v>-1.9797286208866893E-4</v>
      </c>
      <c r="AF310" s="6">
        <f>Modell_vol30_d_Aspermont_table[[#This Row],[wage 2]]/AG302-1</f>
        <v>4.3246735653035273E-4</v>
      </c>
      <c r="AI31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768</v>
      </c>
      <c r="AJ310" s="6">
        <v>2.8393476273191887E-4</v>
      </c>
      <c r="AK31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768</v>
      </c>
      <c r="AL310" s="6">
        <v>4.0641510613692589E-4</v>
      </c>
    </row>
    <row r="311" spans="1:38" x14ac:dyDescent="0.25">
      <c r="A311" s="1">
        <v>310</v>
      </c>
      <c r="B311" s="2" t="s">
        <v>21</v>
      </c>
      <c r="C311" s="2" t="s">
        <v>91</v>
      </c>
      <c r="D311" s="2" t="s">
        <v>23</v>
      </c>
      <c r="E311" s="2" t="s">
        <v>27</v>
      </c>
      <c r="F311" s="2" t="s">
        <v>25</v>
      </c>
      <c r="G311" s="1" t="b">
        <v>0</v>
      </c>
      <c r="H311" s="1" t="b">
        <v>0</v>
      </c>
      <c r="I311" s="1" t="b">
        <v>0</v>
      </c>
      <c r="J311" s="1" t="b">
        <v>0</v>
      </c>
      <c r="K311" s="1" t="b">
        <v>0</v>
      </c>
      <c r="L311" s="1">
        <v>800</v>
      </c>
      <c r="M311" s="1">
        <v>2</v>
      </c>
      <c r="N311" s="1">
        <v>0</v>
      </c>
      <c r="O311" s="1">
        <v>0.2</v>
      </c>
      <c r="P311" s="1">
        <v>0</v>
      </c>
      <c r="Q311" s="2">
        <v>150</v>
      </c>
      <c r="R311" s="2">
        <v>0</v>
      </c>
      <c r="S311" s="2">
        <v>1</v>
      </c>
      <c r="T311" s="2">
        <v>0</v>
      </c>
      <c r="U311" s="1" t="b">
        <v>0</v>
      </c>
      <c r="V311" s="1">
        <v>701</v>
      </c>
      <c r="W311" s="1">
        <v>656.04</v>
      </c>
      <c r="X311" s="1">
        <v>652.4</v>
      </c>
      <c r="Y311" s="1">
        <v>768.05</v>
      </c>
      <c r="Z311" s="1">
        <v>767.95</v>
      </c>
      <c r="AA311" s="1">
        <v>10</v>
      </c>
      <c r="AB311" s="1">
        <v>-10</v>
      </c>
      <c r="AD311" s="6">
        <f>Modell_vol30_d_Aspermont_table[[#This Row],[wage 1]]/AE302-1</f>
        <v>3.49057414734677E-4</v>
      </c>
      <c r="AF311" s="6">
        <f>Modell_vol30_d_Aspermont_table[[#This Row],[wage 2]]/AG302-1</f>
        <v>3.4128448015358082E-4</v>
      </c>
      <c r="AI31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768</v>
      </c>
      <c r="AJ311" s="6">
        <v>2.8393476273191887E-4</v>
      </c>
      <c r="AK31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768</v>
      </c>
      <c r="AL311" s="6">
        <v>4.0641510613692589E-4</v>
      </c>
    </row>
    <row r="312" spans="1:38" x14ac:dyDescent="0.25">
      <c r="A312" s="3">
        <v>311</v>
      </c>
      <c r="B312" s="4" t="s">
        <v>21</v>
      </c>
      <c r="C312" s="4" t="s">
        <v>91</v>
      </c>
      <c r="D312" s="4" t="s">
        <v>23</v>
      </c>
      <c r="E312" s="4" t="s">
        <v>27</v>
      </c>
      <c r="F312" s="4" t="s">
        <v>25</v>
      </c>
      <c r="G312" s="3" t="b">
        <v>0</v>
      </c>
      <c r="H312" s="3" t="b">
        <v>0</v>
      </c>
      <c r="I312" s="3" t="b">
        <v>0</v>
      </c>
      <c r="J312" s="3" t="b">
        <v>0</v>
      </c>
      <c r="K312" s="3" t="b">
        <v>0</v>
      </c>
      <c r="L312" s="3">
        <v>800</v>
      </c>
      <c r="M312" s="3">
        <v>2</v>
      </c>
      <c r="N312" s="3">
        <v>0</v>
      </c>
      <c r="O312" s="3">
        <v>0.2</v>
      </c>
      <c r="P312" s="3">
        <v>0</v>
      </c>
      <c r="Q312" s="4">
        <v>500</v>
      </c>
      <c r="R312" s="4">
        <v>0</v>
      </c>
      <c r="S312" s="4">
        <v>1</v>
      </c>
      <c r="T312" s="4">
        <v>0</v>
      </c>
      <c r="U312" s="3" t="b">
        <v>0</v>
      </c>
      <c r="V312" s="3">
        <v>701</v>
      </c>
      <c r="W312" s="3">
        <v>658.25</v>
      </c>
      <c r="X312" s="3">
        <v>679.57</v>
      </c>
      <c r="Y312" s="3">
        <v>766.83</v>
      </c>
      <c r="Z312" s="3">
        <v>767.73</v>
      </c>
      <c r="AA312" s="3">
        <v>10</v>
      </c>
      <c r="AB312" s="3">
        <v>-10</v>
      </c>
      <c r="AD312" s="6">
        <f>Modell_vol30_d_Aspermont_table[[#This Row],[wage 1]]/AE312-1</f>
        <v>-1.0239494747374955E-3</v>
      </c>
      <c r="AE312">
        <f>AVERAGE(Y312:Y321)</f>
        <v>767.6160000000001</v>
      </c>
      <c r="AF312" s="6">
        <f>Modell_vol30_d_Aspermont_table[[#This Row],[wage 2]]/AG312-1</f>
        <v>-1.3674812948116788E-4</v>
      </c>
      <c r="AG312">
        <f>AVERAGE(Z312:Z321)</f>
        <v>767.83500000000015</v>
      </c>
      <c r="AI31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768</v>
      </c>
      <c r="AJ312" s="6">
        <f t="array" ref="AJ312:AJ321">AI312:AI321/AE312-1</f>
        <v>5.0025012506238475E-4</v>
      </c>
      <c r="AK31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768</v>
      </c>
      <c r="AL312" s="6">
        <f t="array" ref="AL312:AL321">AK312:AK321/AG312-1</f>
        <v>2.1488991775564514E-4</v>
      </c>
    </row>
    <row r="313" spans="1:38" x14ac:dyDescent="0.25">
      <c r="A313" s="3">
        <v>312</v>
      </c>
      <c r="B313" s="4" t="s">
        <v>21</v>
      </c>
      <c r="C313" s="4" t="s">
        <v>91</v>
      </c>
      <c r="D313" s="4" t="s">
        <v>23</v>
      </c>
      <c r="E313" s="4" t="s">
        <v>27</v>
      </c>
      <c r="F313" s="4" t="s">
        <v>25</v>
      </c>
      <c r="G313" s="3" t="b">
        <v>0</v>
      </c>
      <c r="H313" s="3" t="b">
        <v>0</v>
      </c>
      <c r="I313" s="3" t="b">
        <v>0</v>
      </c>
      <c r="J313" s="3" t="b">
        <v>0</v>
      </c>
      <c r="K313" s="3" t="b">
        <v>0</v>
      </c>
      <c r="L313" s="3">
        <v>800</v>
      </c>
      <c r="M313" s="3">
        <v>2</v>
      </c>
      <c r="N313" s="3">
        <v>0</v>
      </c>
      <c r="O313" s="3">
        <v>0.2</v>
      </c>
      <c r="P313" s="3">
        <v>0</v>
      </c>
      <c r="Q313" s="4">
        <v>500</v>
      </c>
      <c r="R313" s="4">
        <v>0</v>
      </c>
      <c r="S313" s="4">
        <v>1</v>
      </c>
      <c r="T313" s="4">
        <v>0</v>
      </c>
      <c r="U313" s="3" t="b">
        <v>0</v>
      </c>
      <c r="V313" s="3">
        <v>701</v>
      </c>
      <c r="W313" s="3">
        <v>647.45000000000005</v>
      </c>
      <c r="X313" s="3">
        <v>649.16</v>
      </c>
      <c r="Y313" s="3">
        <v>768.3</v>
      </c>
      <c r="Z313" s="3">
        <v>768.34</v>
      </c>
      <c r="AA313" s="3">
        <v>10</v>
      </c>
      <c r="AB313" s="3">
        <v>-10</v>
      </c>
      <c r="AD313" s="6">
        <f>Modell_vol30_d_Aspermont_table[[#This Row],[wage 1]]/AE312-1</f>
        <v>8.9107053526737978E-4</v>
      </c>
      <c r="AF313" s="6">
        <f>Modell_vol30_d_Aspermont_table[[#This Row],[wage 2]]/AG312-1</f>
        <v>6.5769338464627403E-4</v>
      </c>
      <c r="AI31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768</v>
      </c>
      <c r="AJ313" s="6">
        <v>5.0025012506238475E-4</v>
      </c>
      <c r="AK31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768</v>
      </c>
      <c r="AL313" s="6">
        <v>2.1488991775564514E-4</v>
      </c>
    </row>
    <row r="314" spans="1:38" x14ac:dyDescent="0.25">
      <c r="A314" s="3">
        <v>313</v>
      </c>
      <c r="B314" s="4" t="s">
        <v>21</v>
      </c>
      <c r="C314" s="4" t="s">
        <v>91</v>
      </c>
      <c r="D314" s="4" t="s">
        <v>23</v>
      </c>
      <c r="E314" s="4" t="s">
        <v>27</v>
      </c>
      <c r="F314" s="4" t="s">
        <v>25</v>
      </c>
      <c r="G314" s="3" t="b">
        <v>0</v>
      </c>
      <c r="H314" s="3" t="b">
        <v>0</v>
      </c>
      <c r="I314" s="3" t="b">
        <v>0</v>
      </c>
      <c r="J314" s="3" t="b">
        <v>0</v>
      </c>
      <c r="K314" s="3" t="b">
        <v>0</v>
      </c>
      <c r="L314" s="3">
        <v>800</v>
      </c>
      <c r="M314" s="3">
        <v>2</v>
      </c>
      <c r="N314" s="3">
        <v>0</v>
      </c>
      <c r="O314" s="3">
        <v>0.2</v>
      </c>
      <c r="P314" s="3">
        <v>0</v>
      </c>
      <c r="Q314" s="4">
        <v>500</v>
      </c>
      <c r="R314" s="4">
        <v>0</v>
      </c>
      <c r="S314" s="4">
        <v>1</v>
      </c>
      <c r="T314" s="4">
        <v>0</v>
      </c>
      <c r="U314" s="3" t="b">
        <v>0</v>
      </c>
      <c r="V314" s="3">
        <v>701</v>
      </c>
      <c r="W314" s="3">
        <v>653.85</v>
      </c>
      <c r="X314" s="3">
        <v>649.41999999999996</v>
      </c>
      <c r="Y314" s="3">
        <v>768.2</v>
      </c>
      <c r="Z314" s="3">
        <v>768.07</v>
      </c>
      <c r="AA314" s="3">
        <v>10</v>
      </c>
      <c r="AB314" s="3">
        <v>-10</v>
      </c>
      <c r="AD314" s="6">
        <f>Modell_vol30_d_Aspermont_table[[#This Row],[wage 1]]/AE312-1</f>
        <v>7.6079706519927015E-4</v>
      </c>
      <c r="AF314" s="6">
        <f>Modell_vol30_d_Aspermont_table[[#This Row],[wage 2]]/AG312-1</f>
        <v>3.0605533740968305E-4</v>
      </c>
      <c r="AI31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768</v>
      </c>
      <c r="AJ314" s="6">
        <v>5.0025012506238475E-4</v>
      </c>
      <c r="AK31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768</v>
      </c>
      <c r="AL314" s="6">
        <v>2.1488991775564514E-4</v>
      </c>
    </row>
    <row r="315" spans="1:38" x14ac:dyDescent="0.25">
      <c r="A315" s="3">
        <v>314</v>
      </c>
      <c r="B315" s="4" t="s">
        <v>21</v>
      </c>
      <c r="C315" s="4" t="s">
        <v>91</v>
      </c>
      <c r="D315" s="4" t="s">
        <v>23</v>
      </c>
      <c r="E315" s="4" t="s">
        <v>27</v>
      </c>
      <c r="F315" s="4" t="s">
        <v>25</v>
      </c>
      <c r="G315" s="3" t="b">
        <v>0</v>
      </c>
      <c r="H315" s="3" t="b">
        <v>0</v>
      </c>
      <c r="I315" s="3" t="b">
        <v>0</v>
      </c>
      <c r="J315" s="3" t="b">
        <v>0</v>
      </c>
      <c r="K315" s="3" t="b">
        <v>0</v>
      </c>
      <c r="L315" s="3">
        <v>800</v>
      </c>
      <c r="M315" s="3">
        <v>2</v>
      </c>
      <c r="N315" s="3">
        <v>0</v>
      </c>
      <c r="O315" s="3">
        <v>0.2</v>
      </c>
      <c r="P315" s="3">
        <v>0</v>
      </c>
      <c r="Q315" s="4">
        <v>500</v>
      </c>
      <c r="R315" s="4">
        <v>0</v>
      </c>
      <c r="S315" s="4">
        <v>1</v>
      </c>
      <c r="T315" s="4">
        <v>0</v>
      </c>
      <c r="U315" s="3" t="b">
        <v>0</v>
      </c>
      <c r="V315" s="3">
        <v>701</v>
      </c>
      <c r="W315" s="3">
        <v>662.51</v>
      </c>
      <c r="X315" s="3">
        <v>668.03</v>
      </c>
      <c r="Y315" s="3">
        <v>767.33</v>
      </c>
      <c r="Z315" s="3">
        <v>767.63</v>
      </c>
      <c r="AA315" s="3">
        <v>10</v>
      </c>
      <c r="AB315" s="3">
        <v>-10</v>
      </c>
      <c r="AD315" s="6">
        <f>Modell_vol30_d_Aspermont_table[[#This Row],[wage 1]]/AE312-1</f>
        <v>-3.7258212439561511E-4</v>
      </c>
      <c r="AF315" s="6">
        <f>Modell_vol30_d_Aspermont_table[[#This Row],[wage 2]]/AG312-1</f>
        <v>-2.6698444327255544E-4</v>
      </c>
      <c r="AI31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768</v>
      </c>
      <c r="AJ315" s="6">
        <v>5.0025012506238475E-4</v>
      </c>
      <c r="AK31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768</v>
      </c>
      <c r="AL315" s="6">
        <v>2.1488991775564514E-4</v>
      </c>
    </row>
    <row r="316" spans="1:38" x14ac:dyDescent="0.25">
      <c r="A316" s="3">
        <v>315</v>
      </c>
      <c r="B316" s="4" t="s">
        <v>21</v>
      </c>
      <c r="C316" s="4" t="s">
        <v>91</v>
      </c>
      <c r="D316" s="4" t="s">
        <v>23</v>
      </c>
      <c r="E316" s="4" t="s">
        <v>27</v>
      </c>
      <c r="F316" s="4" t="s">
        <v>25</v>
      </c>
      <c r="G316" s="3" t="b">
        <v>0</v>
      </c>
      <c r="H316" s="3" t="b">
        <v>0</v>
      </c>
      <c r="I316" s="3" t="b">
        <v>0</v>
      </c>
      <c r="J316" s="3" t="b">
        <v>0</v>
      </c>
      <c r="K316" s="3" t="b">
        <v>0</v>
      </c>
      <c r="L316" s="3">
        <v>800</v>
      </c>
      <c r="M316" s="3">
        <v>2</v>
      </c>
      <c r="N316" s="3">
        <v>0</v>
      </c>
      <c r="O316" s="3">
        <v>0.2</v>
      </c>
      <c r="P316" s="3">
        <v>0</v>
      </c>
      <c r="Q316" s="4">
        <v>500</v>
      </c>
      <c r="R316" s="4">
        <v>0</v>
      </c>
      <c r="S316" s="4">
        <v>1</v>
      </c>
      <c r="T316" s="4">
        <v>0</v>
      </c>
      <c r="U316" s="3" t="b">
        <v>0</v>
      </c>
      <c r="V316" s="3">
        <v>701</v>
      </c>
      <c r="W316" s="3">
        <v>649.79999999999995</v>
      </c>
      <c r="X316" s="3">
        <v>658.75</v>
      </c>
      <c r="Y316" s="3">
        <v>767.84</v>
      </c>
      <c r="Z316" s="3">
        <v>768.22</v>
      </c>
      <c r="AA316" s="3">
        <v>10</v>
      </c>
      <c r="AB316" s="3">
        <v>-10</v>
      </c>
      <c r="AD316" s="6">
        <f>Modell_vol30_d_Aspermont_table[[#This Row],[wage 1]]/AE312-1</f>
        <v>2.9181257295296525E-4</v>
      </c>
      <c r="AF316" s="6">
        <f>Modell_vol30_d_Aspermont_table[[#This Row],[wage 2]]/AG312-1</f>
        <v>5.0140980809665336E-4</v>
      </c>
      <c r="AI31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768</v>
      </c>
      <c r="AJ316" s="6">
        <v>5.0025012506238475E-4</v>
      </c>
      <c r="AK31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768</v>
      </c>
      <c r="AL316" s="6">
        <v>2.1488991775564514E-4</v>
      </c>
    </row>
    <row r="317" spans="1:38" x14ac:dyDescent="0.25">
      <c r="A317" s="3">
        <v>316</v>
      </c>
      <c r="B317" s="4" t="s">
        <v>21</v>
      </c>
      <c r="C317" s="4" t="s">
        <v>91</v>
      </c>
      <c r="D317" s="4" t="s">
        <v>23</v>
      </c>
      <c r="E317" s="4" t="s">
        <v>27</v>
      </c>
      <c r="F317" s="4" t="s">
        <v>25</v>
      </c>
      <c r="G317" s="3" t="b">
        <v>0</v>
      </c>
      <c r="H317" s="3" t="b">
        <v>0</v>
      </c>
      <c r="I317" s="3" t="b">
        <v>0</v>
      </c>
      <c r="J317" s="3" t="b">
        <v>0</v>
      </c>
      <c r="K317" s="3" t="b">
        <v>0</v>
      </c>
      <c r="L317" s="3">
        <v>800</v>
      </c>
      <c r="M317" s="3">
        <v>2</v>
      </c>
      <c r="N317" s="3">
        <v>0</v>
      </c>
      <c r="O317" s="3">
        <v>0.2</v>
      </c>
      <c r="P317" s="3">
        <v>0</v>
      </c>
      <c r="Q317" s="4">
        <v>500</v>
      </c>
      <c r="R317" s="4">
        <v>0</v>
      </c>
      <c r="S317" s="4">
        <v>1</v>
      </c>
      <c r="T317" s="4">
        <v>0</v>
      </c>
      <c r="U317" s="3" t="b">
        <v>0</v>
      </c>
      <c r="V317" s="3">
        <v>701</v>
      </c>
      <c r="W317" s="3">
        <v>663.96</v>
      </c>
      <c r="X317" s="3">
        <v>666.16</v>
      </c>
      <c r="Y317" s="3">
        <v>767.41</v>
      </c>
      <c r="Z317" s="3">
        <v>767.56</v>
      </c>
      <c r="AA317" s="3">
        <v>10</v>
      </c>
      <c r="AB317" s="3">
        <v>-10</v>
      </c>
      <c r="AD317" s="6">
        <f>Modell_vol30_d_Aspermont_table[[#This Row],[wage 1]]/AE312-1</f>
        <v>-2.6836334834101638E-4</v>
      </c>
      <c r="AF317" s="6">
        <f>Modell_vol30_d_Aspermont_table[[#This Row],[wage 2]]/AG312-1</f>
        <v>-3.5814986292659334E-4</v>
      </c>
      <c r="AI31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768</v>
      </c>
      <c r="AJ317" s="6">
        <v>5.0025012506238475E-4</v>
      </c>
      <c r="AK31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768</v>
      </c>
      <c r="AL317" s="6">
        <v>2.1488991775564514E-4</v>
      </c>
    </row>
    <row r="318" spans="1:38" x14ac:dyDescent="0.25">
      <c r="A318" s="3">
        <v>317</v>
      </c>
      <c r="B318" s="4" t="s">
        <v>21</v>
      </c>
      <c r="C318" s="4" t="s">
        <v>91</v>
      </c>
      <c r="D318" s="4" t="s">
        <v>23</v>
      </c>
      <c r="E318" s="4" t="s">
        <v>27</v>
      </c>
      <c r="F318" s="4" t="s">
        <v>25</v>
      </c>
      <c r="G318" s="3" t="b">
        <v>0</v>
      </c>
      <c r="H318" s="3" t="b">
        <v>0</v>
      </c>
      <c r="I318" s="3" t="b">
        <v>0</v>
      </c>
      <c r="J318" s="3" t="b">
        <v>0</v>
      </c>
      <c r="K318" s="3" t="b">
        <v>0</v>
      </c>
      <c r="L318" s="3">
        <v>800</v>
      </c>
      <c r="M318" s="3">
        <v>2</v>
      </c>
      <c r="N318" s="3">
        <v>0</v>
      </c>
      <c r="O318" s="3">
        <v>0.2</v>
      </c>
      <c r="P318" s="3">
        <v>0</v>
      </c>
      <c r="Q318" s="4">
        <v>500</v>
      </c>
      <c r="R318" s="4">
        <v>0</v>
      </c>
      <c r="S318" s="4">
        <v>1</v>
      </c>
      <c r="T318" s="4">
        <v>0</v>
      </c>
      <c r="U318" s="3" t="b">
        <v>0</v>
      </c>
      <c r="V318" s="3">
        <v>701</v>
      </c>
      <c r="W318" s="3">
        <v>645.09</v>
      </c>
      <c r="X318" s="3">
        <v>660.22</v>
      </c>
      <c r="Y318" s="3">
        <v>767.69</v>
      </c>
      <c r="Z318" s="3">
        <v>768.44</v>
      </c>
      <c r="AA318" s="3">
        <v>10</v>
      </c>
      <c r="AB318" s="3">
        <v>-10</v>
      </c>
      <c r="AD318" s="6">
        <f>Modell_vol30_d_Aspermont_table[[#This Row],[wage 1]]/AE312-1</f>
        <v>9.6402367850467741E-5</v>
      </c>
      <c r="AF318" s="6">
        <f>Modell_vol30_d_Aspermont_table[[#This Row],[wage 2]]/AG312-1</f>
        <v>7.8792969843766159E-4</v>
      </c>
      <c r="AI31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768</v>
      </c>
      <c r="AJ318" s="6">
        <v>5.0025012506238475E-4</v>
      </c>
      <c r="AK31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768</v>
      </c>
      <c r="AL318" s="6">
        <v>2.1488991775564514E-4</v>
      </c>
    </row>
    <row r="319" spans="1:38" x14ac:dyDescent="0.25">
      <c r="A319" s="3">
        <v>318</v>
      </c>
      <c r="B319" s="4" t="s">
        <v>21</v>
      </c>
      <c r="C319" s="4" t="s">
        <v>91</v>
      </c>
      <c r="D319" s="4" t="s">
        <v>23</v>
      </c>
      <c r="E319" s="4" t="s">
        <v>27</v>
      </c>
      <c r="F319" s="4" t="s">
        <v>25</v>
      </c>
      <c r="G319" s="3" t="b">
        <v>0</v>
      </c>
      <c r="H319" s="3" t="b">
        <v>0</v>
      </c>
      <c r="I319" s="3" t="b">
        <v>0</v>
      </c>
      <c r="J319" s="3" t="b">
        <v>0</v>
      </c>
      <c r="K319" s="3" t="b">
        <v>0</v>
      </c>
      <c r="L319" s="3">
        <v>800</v>
      </c>
      <c r="M319" s="3">
        <v>2</v>
      </c>
      <c r="N319" s="3">
        <v>0</v>
      </c>
      <c r="O319" s="3">
        <v>0.2</v>
      </c>
      <c r="P319" s="3">
        <v>0</v>
      </c>
      <c r="Q319" s="4">
        <v>500</v>
      </c>
      <c r="R319" s="4">
        <v>0</v>
      </c>
      <c r="S319" s="4">
        <v>1</v>
      </c>
      <c r="T319" s="4">
        <v>0</v>
      </c>
      <c r="U319" s="3" t="b">
        <v>0</v>
      </c>
      <c r="V319" s="3">
        <v>701</v>
      </c>
      <c r="W319" s="3">
        <v>676.48</v>
      </c>
      <c r="X319" s="3">
        <v>670.99</v>
      </c>
      <c r="Y319" s="3">
        <v>767.17</v>
      </c>
      <c r="Z319" s="3">
        <v>766.92</v>
      </c>
      <c r="AA319" s="3">
        <v>10</v>
      </c>
      <c r="AB319" s="3">
        <v>-10</v>
      </c>
      <c r="AD319" s="6">
        <f>Modell_vol30_d_Aspermont_table[[#This Row],[wage 1]]/AE312-1</f>
        <v>-5.8101967650514563E-4</v>
      </c>
      <c r="AF319" s="6">
        <f>Modell_vol30_d_Aspermont_table[[#This Row],[wage 2]]/AG312-1</f>
        <v>-1.1916622711912739E-3</v>
      </c>
      <c r="AI31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768</v>
      </c>
      <c r="AJ319" s="6">
        <v>5.0025012506238475E-4</v>
      </c>
      <c r="AK31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768</v>
      </c>
      <c r="AL319" s="6">
        <v>2.1488991775564514E-4</v>
      </c>
    </row>
    <row r="320" spans="1:38" x14ac:dyDescent="0.25">
      <c r="A320" s="3">
        <v>319</v>
      </c>
      <c r="B320" s="4" t="s">
        <v>21</v>
      </c>
      <c r="C320" s="4" t="s">
        <v>91</v>
      </c>
      <c r="D320" s="4" t="s">
        <v>23</v>
      </c>
      <c r="E320" s="4" t="s">
        <v>27</v>
      </c>
      <c r="F320" s="4" t="s">
        <v>25</v>
      </c>
      <c r="G320" s="3" t="b">
        <v>0</v>
      </c>
      <c r="H320" s="3" t="b">
        <v>0</v>
      </c>
      <c r="I320" s="3" t="b">
        <v>0</v>
      </c>
      <c r="J320" s="3" t="b">
        <v>0</v>
      </c>
      <c r="K320" s="3" t="b">
        <v>0</v>
      </c>
      <c r="L320" s="3">
        <v>800</v>
      </c>
      <c r="M320" s="3">
        <v>2</v>
      </c>
      <c r="N320" s="3">
        <v>0</v>
      </c>
      <c r="O320" s="3">
        <v>0.2</v>
      </c>
      <c r="P320" s="3">
        <v>0</v>
      </c>
      <c r="Q320" s="4">
        <v>500</v>
      </c>
      <c r="R320" s="4">
        <v>0</v>
      </c>
      <c r="S320" s="4">
        <v>1</v>
      </c>
      <c r="T320" s="4">
        <v>0</v>
      </c>
      <c r="U320" s="3" t="b">
        <v>0</v>
      </c>
      <c r="V320" s="3">
        <v>701</v>
      </c>
      <c r="W320" s="3">
        <v>663.29</v>
      </c>
      <c r="X320" s="3">
        <v>657.16</v>
      </c>
      <c r="Y320" s="3">
        <v>767.79</v>
      </c>
      <c r="Z320" s="3">
        <v>767.66</v>
      </c>
      <c r="AA320" s="3">
        <v>10</v>
      </c>
      <c r="AB320" s="3">
        <v>-10</v>
      </c>
      <c r="AD320" s="6">
        <f>Modell_vol30_d_Aspermont_table[[#This Row],[wage 1]]/AE312-1</f>
        <v>2.2667583791879942E-4</v>
      </c>
      <c r="AF320" s="6">
        <f>Modell_vol30_d_Aspermont_table[[#This Row],[wage 2]]/AG312-1</f>
        <v>-2.2791354913509476E-4</v>
      </c>
      <c r="AI32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768</v>
      </c>
      <c r="AJ320" s="6">
        <v>5.0025012506238475E-4</v>
      </c>
      <c r="AK32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768</v>
      </c>
      <c r="AL320" s="6">
        <v>2.1488991775564514E-4</v>
      </c>
    </row>
    <row r="321" spans="1:38" x14ac:dyDescent="0.25">
      <c r="A321" s="3">
        <v>320</v>
      </c>
      <c r="B321" s="4" t="s">
        <v>21</v>
      </c>
      <c r="C321" s="4" t="s">
        <v>91</v>
      </c>
      <c r="D321" s="4" t="s">
        <v>23</v>
      </c>
      <c r="E321" s="4" t="s">
        <v>27</v>
      </c>
      <c r="F321" s="4" t="s">
        <v>25</v>
      </c>
      <c r="G321" s="3" t="b">
        <v>0</v>
      </c>
      <c r="H321" s="3" t="b">
        <v>0</v>
      </c>
      <c r="I321" s="3" t="b">
        <v>0</v>
      </c>
      <c r="J321" s="3" t="b">
        <v>0</v>
      </c>
      <c r="K321" s="3" t="b">
        <v>0</v>
      </c>
      <c r="L321" s="3">
        <v>800</v>
      </c>
      <c r="M321" s="3">
        <v>2</v>
      </c>
      <c r="N321" s="3">
        <v>0</v>
      </c>
      <c r="O321" s="3">
        <v>0.2</v>
      </c>
      <c r="P321" s="3">
        <v>0</v>
      </c>
      <c r="Q321" s="4">
        <v>500</v>
      </c>
      <c r="R321" s="4">
        <v>0</v>
      </c>
      <c r="S321" s="4">
        <v>1</v>
      </c>
      <c r="T321" s="4">
        <v>0</v>
      </c>
      <c r="U321" s="3" t="b">
        <v>0</v>
      </c>
      <c r="V321" s="3">
        <v>701</v>
      </c>
      <c r="W321" s="3">
        <v>660.35</v>
      </c>
      <c r="X321" s="3">
        <v>661.68</v>
      </c>
      <c r="Y321" s="3">
        <v>767.6</v>
      </c>
      <c r="Z321" s="3">
        <v>767.78</v>
      </c>
      <c r="AA321" s="3">
        <v>10</v>
      </c>
      <c r="AB321" s="3">
        <v>-10</v>
      </c>
      <c r="AD321" s="6">
        <f>Modell_vol30_d_Aspermont_table[[#This Row],[wage 1]]/AE312-1</f>
        <v>-2.0843755211052972E-5</v>
      </c>
      <c r="AF321" s="6">
        <f>Modell_vol30_d_Aspermont_table[[#This Row],[wage 2]]/AG312-1</f>
        <v>-7.16299725854741E-5</v>
      </c>
      <c r="AI32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768</v>
      </c>
      <c r="AJ321" s="6">
        <v>5.0025012506238475E-4</v>
      </c>
      <c r="AK32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768</v>
      </c>
      <c r="AL321" s="6">
        <v>2.1488991775564514E-4</v>
      </c>
    </row>
    <row r="322" spans="1:38" x14ac:dyDescent="0.25">
      <c r="A322" s="1">
        <v>321</v>
      </c>
      <c r="B322" s="2" t="s">
        <v>21</v>
      </c>
      <c r="C322" s="2" t="s">
        <v>91</v>
      </c>
      <c r="D322" s="2" t="s">
        <v>23</v>
      </c>
      <c r="E322" s="2" t="s">
        <v>27</v>
      </c>
      <c r="F322" s="2" t="s">
        <v>25</v>
      </c>
      <c r="G322" s="1" t="b">
        <v>0</v>
      </c>
      <c r="H322" s="1" t="b">
        <v>0</v>
      </c>
      <c r="I322" s="1" t="b">
        <v>0</v>
      </c>
      <c r="J322" s="1" t="b">
        <v>0</v>
      </c>
      <c r="K322" s="1" t="b">
        <v>0</v>
      </c>
      <c r="L322" s="1">
        <v>800</v>
      </c>
      <c r="M322" s="1">
        <v>2</v>
      </c>
      <c r="N322" s="1">
        <v>0</v>
      </c>
      <c r="O322" s="1">
        <v>0.3</v>
      </c>
      <c r="P322" s="1">
        <v>0</v>
      </c>
      <c r="Q322" s="2">
        <v>150</v>
      </c>
      <c r="R322" s="2">
        <v>0</v>
      </c>
      <c r="S322" s="2">
        <v>1</v>
      </c>
      <c r="T322" s="2">
        <v>0</v>
      </c>
      <c r="U322" s="1" t="b">
        <v>0</v>
      </c>
      <c r="V322" s="1">
        <v>711</v>
      </c>
      <c r="W322" s="1">
        <v>1383.77</v>
      </c>
      <c r="X322" s="1">
        <v>1370.89</v>
      </c>
      <c r="Y322" s="1">
        <v>733.31</v>
      </c>
      <c r="Z322" s="1">
        <v>731.92</v>
      </c>
      <c r="AA322" s="1">
        <v>10</v>
      </c>
      <c r="AB322" s="1">
        <v>-10</v>
      </c>
      <c r="AD322" s="6">
        <f>Modell_vol30_d_Aspermont_table[[#This Row],[wage 1]]/AE322-1</f>
        <v>1.934706391909069E-3</v>
      </c>
      <c r="AE322">
        <f>AVERAGE(Y322:Y331)</f>
        <v>731.89400000000001</v>
      </c>
      <c r="AF322" s="6">
        <f>Modell_vol30_d_Aspermont_table[[#This Row],[wage 2]]/AG322-1</f>
        <v>3.8133456162237067E-4</v>
      </c>
      <c r="AG322">
        <f>AVERAGE(Z322:Z331)</f>
        <v>731.64099999999996</v>
      </c>
      <c r="AI32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728</v>
      </c>
      <c r="AJ322" s="6">
        <f t="array" ref="AJ322:AJ331">AI322:AI331/AE322-1</f>
        <v>-5.3204425777503284E-3</v>
      </c>
      <c r="AK32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728</v>
      </c>
      <c r="AL322" s="6">
        <f t="array" ref="AL322:AL331">AK322:AK331/AG322-1</f>
        <v>-4.9764843686999072E-3</v>
      </c>
    </row>
    <row r="323" spans="1:38" x14ac:dyDescent="0.25">
      <c r="A323" s="1">
        <v>322</v>
      </c>
      <c r="B323" s="2" t="s">
        <v>21</v>
      </c>
      <c r="C323" s="2" t="s">
        <v>91</v>
      </c>
      <c r="D323" s="2" t="s">
        <v>23</v>
      </c>
      <c r="E323" s="2" t="s">
        <v>27</v>
      </c>
      <c r="F323" s="2" t="s">
        <v>25</v>
      </c>
      <c r="G323" s="1" t="b">
        <v>0</v>
      </c>
      <c r="H323" s="1" t="b">
        <v>0</v>
      </c>
      <c r="I323" s="1" t="b">
        <v>0</v>
      </c>
      <c r="J323" s="1" t="b">
        <v>0</v>
      </c>
      <c r="K323" s="1" t="b">
        <v>0</v>
      </c>
      <c r="L323" s="1">
        <v>800</v>
      </c>
      <c r="M323" s="1">
        <v>2</v>
      </c>
      <c r="N323" s="1">
        <v>0</v>
      </c>
      <c r="O323" s="1">
        <v>0.3</v>
      </c>
      <c r="P323" s="1">
        <v>0</v>
      </c>
      <c r="Q323" s="2">
        <v>150</v>
      </c>
      <c r="R323" s="2">
        <v>0</v>
      </c>
      <c r="S323" s="2">
        <v>1</v>
      </c>
      <c r="T323" s="2">
        <v>0</v>
      </c>
      <c r="U323" s="1" t="b">
        <v>0</v>
      </c>
      <c r="V323" s="1">
        <v>701</v>
      </c>
      <c r="W323" s="1">
        <v>1401.46</v>
      </c>
      <c r="X323" s="1">
        <v>1411.22</v>
      </c>
      <c r="Y323" s="1">
        <v>730.81</v>
      </c>
      <c r="Z323" s="1">
        <v>731.48</v>
      </c>
      <c r="AA323" s="1">
        <v>10</v>
      </c>
      <c r="AB323" s="1">
        <v>-10</v>
      </c>
      <c r="AD323" s="6">
        <f>Modell_vol30_d_Aspermont_table[[#This Row],[wage 1]]/AE322-1</f>
        <v>-1.4810887915464033E-3</v>
      </c>
      <c r="AF323" s="6">
        <f>Modell_vol30_d_Aspermont_table[[#This Row],[wage 2]]/AG322-1</f>
        <v>-2.2005327749530235E-4</v>
      </c>
      <c r="AI32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728</v>
      </c>
      <c r="AJ323" s="6">
        <v>-5.3204425777503284E-3</v>
      </c>
      <c r="AK32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728</v>
      </c>
      <c r="AL323" s="6">
        <v>-4.9764843686999072E-3</v>
      </c>
    </row>
    <row r="324" spans="1:38" x14ac:dyDescent="0.25">
      <c r="A324" s="1">
        <v>323</v>
      </c>
      <c r="B324" s="2" t="s">
        <v>21</v>
      </c>
      <c r="C324" s="2" t="s">
        <v>91</v>
      </c>
      <c r="D324" s="2" t="s">
        <v>23</v>
      </c>
      <c r="E324" s="2" t="s">
        <v>27</v>
      </c>
      <c r="F324" s="2" t="s">
        <v>25</v>
      </c>
      <c r="G324" s="1" t="b">
        <v>0</v>
      </c>
      <c r="H324" s="1" t="b">
        <v>0</v>
      </c>
      <c r="I324" s="1" t="b">
        <v>0</v>
      </c>
      <c r="J324" s="1" t="b">
        <v>0</v>
      </c>
      <c r="K324" s="1" t="b">
        <v>0</v>
      </c>
      <c r="L324" s="1">
        <v>800</v>
      </c>
      <c r="M324" s="1">
        <v>2</v>
      </c>
      <c r="N324" s="1">
        <v>0</v>
      </c>
      <c r="O324" s="1">
        <v>0.3</v>
      </c>
      <c r="P324" s="1">
        <v>0</v>
      </c>
      <c r="Q324" s="2">
        <v>150</v>
      </c>
      <c r="R324" s="2">
        <v>0</v>
      </c>
      <c r="S324" s="2">
        <v>1</v>
      </c>
      <c r="T324" s="2">
        <v>0</v>
      </c>
      <c r="U324" s="1" t="b">
        <v>0</v>
      </c>
      <c r="V324" s="1">
        <v>701</v>
      </c>
      <c r="W324" s="1">
        <v>1381.32</v>
      </c>
      <c r="X324" s="1">
        <v>1438.55</v>
      </c>
      <c r="Y324" s="1">
        <v>729.32</v>
      </c>
      <c r="Z324" s="1">
        <v>732.59</v>
      </c>
      <c r="AA324" s="1">
        <v>10</v>
      </c>
      <c r="AB324" s="1">
        <v>-10</v>
      </c>
      <c r="AD324" s="6">
        <f>Modell_vol30_d_Aspermont_table[[#This Row],[wage 1]]/AE322-1</f>
        <v>-3.5169027208857839E-3</v>
      </c>
      <c r="AF324" s="6">
        <f>Modell_vol30_d_Aspermont_table[[#This Row],[wage 2]]/AG322-1</f>
        <v>1.2970842257338244E-3</v>
      </c>
      <c r="AI32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728</v>
      </c>
      <c r="AJ324" s="6">
        <v>-5.3204425777503284E-3</v>
      </c>
      <c r="AK32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728</v>
      </c>
      <c r="AL324" s="6">
        <v>-4.9764843686999072E-3</v>
      </c>
    </row>
    <row r="325" spans="1:38" x14ac:dyDescent="0.25">
      <c r="A325" s="1">
        <v>324</v>
      </c>
      <c r="B325" s="2" t="s">
        <v>21</v>
      </c>
      <c r="C325" s="2" t="s">
        <v>91</v>
      </c>
      <c r="D325" s="2" t="s">
        <v>23</v>
      </c>
      <c r="E325" s="2" t="s">
        <v>27</v>
      </c>
      <c r="F325" s="2" t="s">
        <v>25</v>
      </c>
      <c r="G325" s="1" t="b">
        <v>0</v>
      </c>
      <c r="H325" s="1" t="b">
        <v>0</v>
      </c>
      <c r="I325" s="1" t="b">
        <v>0</v>
      </c>
      <c r="J325" s="1" t="b">
        <v>0</v>
      </c>
      <c r="K325" s="1" t="b">
        <v>0</v>
      </c>
      <c r="L325" s="1">
        <v>800</v>
      </c>
      <c r="M325" s="1">
        <v>2</v>
      </c>
      <c r="N325" s="1">
        <v>0</v>
      </c>
      <c r="O325" s="1">
        <v>0.3</v>
      </c>
      <c r="P325" s="1">
        <v>0</v>
      </c>
      <c r="Q325" s="2">
        <v>150</v>
      </c>
      <c r="R325" s="2">
        <v>0</v>
      </c>
      <c r="S325" s="2">
        <v>1</v>
      </c>
      <c r="T325" s="2">
        <v>0</v>
      </c>
      <c r="U325" s="1" t="b">
        <v>0</v>
      </c>
      <c r="V325" s="1">
        <v>701</v>
      </c>
      <c r="W325" s="1">
        <v>1391.53</v>
      </c>
      <c r="X325" s="1">
        <v>1411.06</v>
      </c>
      <c r="Y325" s="1">
        <v>730.81</v>
      </c>
      <c r="Z325" s="1">
        <v>732</v>
      </c>
      <c r="AA325" s="1">
        <v>10</v>
      </c>
      <c r="AB325" s="1">
        <v>-10</v>
      </c>
      <c r="AD325" s="6">
        <f>Modell_vol30_d_Aspermont_table[[#This Row],[wage 1]]/AE322-1</f>
        <v>-1.4810887915464033E-3</v>
      </c>
      <c r="AF325" s="6">
        <f>Modell_vol30_d_Aspermont_table[[#This Row],[wage 2]]/AG322-1</f>
        <v>4.9067780509837178E-4</v>
      </c>
      <c r="AI32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728</v>
      </c>
      <c r="AJ325" s="6">
        <v>-5.3204425777503284E-3</v>
      </c>
      <c r="AK32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728</v>
      </c>
      <c r="AL325" s="6">
        <v>-4.9764843686999072E-3</v>
      </c>
    </row>
    <row r="326" spans="1:38" x14ac:dyDescent="0.25">
      <c r="A326" s="1">
        <v>325</v>
      </c>
      <c r="B326" s="2" t="s">
        <v>21</v>
      </c>
      <c r="C326" s="2" t="s">
        <v>91</v>
      </c>
      <c r="D326" s="2" t="s">
        <v>23</v>
      </c>
      <c r="E326" s="2" t="s">
        <v>27</v>
      </c>
      <c r="F326" s="2" t="s">
        <v>25</v>
      </c>
      <c r="G326" s="1" t="b">
        <v>0</v>
      </c>
      <c r="H326" s="1" t="b">
        <v>0</v>
      </c>
      <c r="I326" s="1" t="b">
        <v>0</v>
      </c>
      <c r="J326" s="1" t="b">
        <v>0</v>
      </c>
      <c r="K326" s="1" t="b">
        <v>0</v>
      </c>
      <c r="L326" s="1">
        <v>800</v>
      </c>
      <c r="M326" s="1">
        <v>2</v>
      </c>
      <c r="N326" s="1">
        <v>0</v>
      </c>
      <c r="O326" s="1">
        <v>0.3</v>
      </c>
      <c r="P326" s="1">
        <v>0</v>
      </c>
      <c r="Q326" s="2">
        <v>150</v>
      </c>
      <c r="R326" s="2">
        <v>0</v>
      </c>
      <c r="S326" s="2">
        <v>1</v>
      </c>
      <c r="T326" s="2">
        <v>0</v>
      </c>
      <c r="U326" s="1" t="b">
        <v>0</v>
      </c>
      <c r="V326" s="1">
        <v>701</v>
      </c>
      <c r="W326" s="1">
        <v>1363.42</v>
      </c>
      <c r="X326" s="1">
        <v>1355.43</v>
      </c>
      <c r="Y326" s="1">
        <v>733.58</v>
      </c>
      <c r="Z326" s="1">
        <v>733.35</v>
      </c>
      <c r="AA326" s="1">
        <v>10</v>
      </c>
      <c r="AB326" s="1">
        <v>-10</v>
      </c>
      <c r="AD326" s="6">
        <f>Modell_vol30_d_Aspermont_table[[#This Row],[wage 1]]/AE322-1</f>
        <v>2.3036122717223773E-3</v>
      </c>
      <c r="AF326" s="6">
        <f>Modell_vol30_d_Aspermont_table[[#This Row],[wage 2]]/AG322-1</f>
        <v>2.3358450387553908E-3</v>
      </c>
      <c r="AI32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728</v>
      </c>
      <c r="AJ326" s="6">
        <v>-5.3204425777503284E-3</v>
      </c>
      <c r="AK32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728</v>
      </c>
      <c r="AL326" s="6">
        <v>-4.9764843686999072E-3</v>
      </c>
    </row>
    <row r="327" spans="1:38" x14ac:dyDescent="0.25">
      <c r="A327" s="1">
        <v>326</v>
      </c>
      <c r="B327" s="2" t="s">
        <v>21</v>
      </c>
      <c r="C327" s="2" t="s">
        <v>91</v>
      </c>
      <c r="D327" s="2" t="s">
        <v>23</v>
      </c>
      <c r="E327" s="2" t="s">
        <v>27</v>
      </c>
      <c r="F327" s="2" t="s">
        <v>25</v>
      </c>
      <c r="G327" s="1" t="b">
        <v>0</v>
      </c>
      <c r="H327" s="1" t="b">
        <v>0</v>
      </c>
      <c r="I327" s="1" t="b">
        <v>0</v>
      </c>
      <c r="J327" s="1" t="b">
        <v>0</v>
      </c>
      <c r="K327" s="1" t="b">
        <v>0</v>
      </c>
      <c r="L327" s="1">
        <v>800</v>
      </c>
      <c r="M327" s="1">
        <v>2</v>
      </c>
      <c r="N327" s="1">
        <v>0</v>
      </c>
      <c r="O327" s="1">
        <v>0.3</v>
      </c>
      <c r="P327" s="1">
        <v>0</v>
      </c>
      <c r="Q327" s="2">
        <v>150</v>
      </c>
      <c r="R327" s="2">
        <v>0</v>
      </c>
      <c r="S327" s="2">
        <v>1</v>
      </c>
      <c r="T327" s="2">
        <v>0</v>
      </c>
      <c r="U327" s="1" t="b">
        <v>0</v>
      </c>
      <c r="V327" s="1">
        <v>701</v>
      </c>
      <c r="W327" s="1">
        <v>1415.38</v>
      </c>
      <c r="X327" s="1">
        <v>1386.87</v>
      </c>
      <c r="Y327" s="1">
        <v>732.15</v>
      </c>
      <c r="Z327" s="1">
        <v>730.75</v>
      </c>
      <c r="AA327" s="1">
        <v>10</v>
      </c>
      <c r="AB327" s="1">
        <v>-10</v>
      </c>
      <c r="AD327" s="6">
        <f>Modell_vol30_d_Aspermont_table[[#This Row],[wage 1]]/AE322-1</f>
        <v>3.4977742678576895E-4</v>
      </c>
      <c r="AF327" s="6">
        <f>Modell_vol30_d_Aspermont_table[[#This Row],[wage 2]]/AG322-1</f>
        <v>-1.2178103742135349E-3</v>
      </c>
      <c r="AI32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728</v>
      </c>
      <c r="AJ327" s="6">
        <v>-5.3204425777503284E-3</v>
      </c>
      <c r="AK32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728</v>
      </c>
      <c r="AL327" s="6">
        <v>-4.9764843686999072E-3</v>
      </c>
    </row>
    <row r="328" spans="1:38" x14ac:dyDescent="0.25">
      <c r="A328" s="1">
        <v>327</v>
      </c>
      <c r="B328" s="2" t="s">
        <v>21</v>
      </c>
      <c r="C328" s="2" t="s">
        <v>91</v>
      </c>
      <c r="D328" s="2" t="s">
        <v>23</v>
      </c>
      <c r="E328" s="2" t="s">
        <v>27</v>
      </c>
      <c r="F328" s="2" t="s">
        <v>25</v>
      </c>
      <c r="G328" s="1" t="b">
        <v>0</v>
      </c>
      <c r="H328" s="1" t="b">
        <v>0</v>
      </c>
      <c r="I328" s="1" t="b">
        <v>0</v>
      </c>
      <c r="J328" s="1" t="b">
        <v>0</v>
      </c>
      <c r="K328" s="1" t="b">
        <v>0</v>
      </c>
      <c r="L328" s="1">
        <v>800</v>
      </c>
      <c r="M328" s="1">
        <v>2</v>
      </c>
      <c r="N328" s="1">
        <v>0</v>
      </c>
      <c r="O328" s="1">
        <v>0.3</v>
      </c>
      <c r="P328" s="1">
        <v>0</v>
      </c>
      <c r="Q328" s="2">
        <v>150</v>
      </c>
      <c r="R328" s="2">
        <v>0</v>
      </c>
      <c r="S328" s="2">
        <v>1</v>
      </c>
      <c r="T328" s="2">
        <v>0</v>
      </c>
      <c r="U328" s="1" t="b">
        <v>0</v>
      </c>
      <c r="V328" s="1">
        <v>701</v>
      </c>
      <c r="W328" s="1">
        <v>1374.73</v>
      </c>
      <c r="X328" s="1">
        <v>1368.61</v>
      </c>
      <c r="Y328" s="1">
        <v>733</v>
      </c>
      <c r="Z328" s="1">
        <v>732.65</v>
      </c>
      <c r="AA328" s="1">
        <v>10</v>
      </c>
      <c r="AB328" s="1">
        <v>-10</v>
      </c>
      <c r="AD328" s="6">
        <f>Modell_vol30_d_Aspermont_table[[#This Row],[wage 1]]/AE322-1</f>
        <v>1.5111477891607272E-3</v>
      </c>
      <c r="AF328" s="6">
        <f>Modell_vol30_d_Aspermont_table[[#This Row],[wage 2]]/AG322-1</f>
        <v>1.3790916583407142E-3</v>
      </c>
      <c r="AI32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728</v>
      </c>
      <c r="AJ328" s="6">
        <v>-5.3204425777503284E-3</v>
      </c>
      <c r="AK32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728</v>
      </c>
      <c r="AL328" s="6">
        <v>-4.9764843686999072E-3</v>
      </c>
    </row>
    <row r="329" spans="1:38" x14ac:dyDescent="0.25">
      <c r="A329" s="1">
        <v>328</v>
      </c>
      <c r="B329" s="2" t="s">
        <v>21</v>
      </c>
      <c r="C329" s="2" t="s">
        <v>91</v>
      </c>
      <c r="D329" s="2" t="s">
        <v>23</v>
      </c>
      <c r="E329" s="2" t="s">
        <v>27</v>
      </c>
      <c r="F329" s="2" t="s">
        <v>25</v>
      </c>
      <c r="G329" s="1" t="b">
        <v>0</v>
      </c>
      <c r="H329" s="1" t="b">
        <v>0</v>
      </c>
      <c r="I329" s="1" t="b">
        <v>0</v>
      </c>
      <c r="J329" s="1" t="b">
        <v>0</v>
      </c>
      <c r="K329" s="1" t="b">
        <v>0</v>
      </c>
      <c r="L329" s="1">
        <v>800</v>
      </c>
      <c r="M329" s="1">
        <v>2</v>
      </c>
      <c r="N329" s="1">
        <v>0</v>
      </c>
      <c r="O329" s="1">
        <v>0.3</v>
      </c>
      <c r="P329" s="1">
        <v>0</v>
      </c>
      <c r="Q329" s="2">
        <v>150</v>
      </c>
      <c r="R329" s="2">
        <v>0</v>
      </c>
      <c r="S329" s="2">
        <v>1</v>
      </c>
      <c r="T329" s="2">
        <v>0</v>
      </c>
      <c r="U329" s="1" t="b">
        <v>0</v>
      </c>
      <c r="V329" s="1">
        <v>701</v>
      </c>
      <c r="W329" s="1">
        <v>1395.4</v>
      </c>
      <c r="X329" s="1">
        <v>1389.01</v>
      </c>
      <c r="Y329" s="1">
        <v>731.99</v>
      </c>
      <c r="Z329" s="1">
        <v>731.67</v>
      </c>
      <c r="AA329" s="1">
        <v>10</v>
      </c>
      <c r="AB329" s="1">
        <v>-10</v>
      </c>
      <c r="AD329" s="6">
        <f>Modell_vol30_d_Aspermont_table[[#This Row],[wage 1]]/AE322-1</f>
        <v>1.3116653504474662E-4</v>
      </c>
      <c r="AF329" s="6">
        <f>Modell_vol30_d_Aspermont_table[[#This Row],[wage 2]]/AG322-1</f>
        <v>3.9636925760033748E-5</v>
      </c>
      <c r="AI32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728</v>
      </c>
      <c r="AJ329" s="6">
        <v>-5.3204425777503284E-3</v>
      </c>
      <c r="AK32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728</v>
      </c>
      <c r="AL329" s="6">
        <v>-4.9764843686999072E-3</v>
      </c>
    </row>
    <row r="330" spans="1:38" x14ac:dyDescent="0.25">
      <c r="A330" s="1">
        <v>329</v>
      </c>
      <c r="B330" s="2" t="s">
        <v>21</v>
      </c>
      <c r="C330" s="2" t="s">
        <v>91</v>
      </c>
      <c r="D330" s="2" t="s">
        <v>23</v>
      </c>
      <c r="E330" s="2" t="s">
        <v>27</v>
      </c>
      <c r="F330" s="2" t="s">
        <v>25</v>
      </c>
      <c r="G330" s="1" t="b">
        <v>0</v>
      </c>
      <c r="H330" s="1" t="b">
        <v>0</v>
      </c>
      <c r="I330" s="1" t="b">
        <v>0</v>
      </c>
      <c r="J330" s="1" t="b">
        <v>0</v>
      </c>
      <c r="K330" s="1" t="b">
        <v>0</v>
      </c>
      <c r="L330" s="1">
        <v>800</v>
      </c>
      <c r="M330" s="1">
        <v>2</v>
      </c>
      <c r="N330" s="1">
        <v>0</v>
      </c>
      <c r="O330" s="1">
        <v>0.3</v>
      </c>
      <c r="P330" s="1">
        <v>0</v>
      </c>
      <c r="Q330" s="2">
        <v>150</v>
      </c>
      <c r="R330" s="2">
        <v>0</v>
      </c>
      <c r="S330" s="2">
        <v>1</v>
      </c>
      <c r="T330" s="2">
        <v>0</v>
      </c>
      <c r="U330" s="1" t="b">
        <v>0</v>
      </c>
      <c r="V330" s="1">
        <v>709</v>
      </c>
      <c r="W330" s="1">
        <v>1449.28</v>
      </c>
      <c r="X330" s="1">
        <v>1401.34</v>
      </c>
      <c r="Y330" s="1">
        <v>731.62</v>
      </c>
      <c r="Z330" s="1">
        <v>728.83</v>
      </c>
      <c r="AA330" s="1">
        <v>10</v>
      </c>
      <c r="AB330" s="1">
        <v>-10</v>
      </c>
      <c r="AD330" s="6">
        <f>Modell_vol30_d_Aspermont_table[[#This Row],[wage 1]]/AE322-1</f>
        <v>-3.7437115210670058E-4</v>
      </c>
      <c r="AF330" s="6">
        <f>Modell_vol30_d_Aspermont_table[[#This Row],[wage 2]]/AG322-1</f>
        <v>-3.8420482176366733E-3</v>
      </c>
      <c r="AI33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728</v>
      </c>
      <c r="AJ330" s="6">
        <v>-5.3204425777503284E-3</v>
      </c>
      <c r="AK33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728</v>
      </c>
      <c r="AL330" s="6">
        <v>-4.9764843686999072E-3</v>
      </c>
    </row>
    <row r="331" spans="1:38" x14ac:dyDescent="0.25">
      <c r="A331" s="1">
        <v>330</v>
      </c>
      <c r="B331" s="2" t="s">
        <v>21</v>
      </c>
      <c r="C331" s="2" t="s">
        <v>91</v>
      </c>
      <c r="D331" s="2" t="s">
        <v>23</v>
      </c>
      <c r="E331" s="2" t="s">
        <v>27</v>
      </c>
      <c r="F331" s="2" t="s">
        <v>25</v>
      </c>
      <c r="G331" s="1" t="b">
        <v>0</v>
      </c>
      <c r="H331" s="1" t="b">
        <v>0</v>
      </c>
      <c r="I331" s="1" t="b">
        <v>0</v>
      </c>
      <c r="J331" s="1" t="b">
        <v>0</v>
      </c>
      <c r="K331" s="1" t="b">
        <v>0</v>
      </c>
      <c r="L331" s="1">
        <v>800</v>
      </c>
      <c r="M331" s="1">
        <v>2</v>
      </c>
      <c r="N331" s="1">
        <v>0</v>
      </c>
      <c r="O331" s="1">
        <v>0.3</v>
      </c>
      <c r="P331" s="1">
        <v>0</v>
      </c>
      <c r="Q331" s="2">
        <v>150</v>
      </c>
      <c r="R331" s="2">
        <v>0</v>
      </c>
      <c r="S331" s="2">
        <v>1</v>
      </c>
      <c r="T331" s="2">
        <v>0</v>
      </c>
      <c r="U331" s="1" t="b">
        <v>0</v>
      </c>
      <c r="V331" s="1">
        <v>701</v>
      </c>
      <c r="W331" s="1">
        <v>1401.62</v>
      </c>
      <c r="X331" s="1">
        <v>1385.97</v>
      </c>
      <c r="Y331" s="1">
        <v>732.35</v>
      </c>
      <c r="Z331" s="1">
        <v>731.17</v>
      </c>
      <c r="AA331" s="1">
        <v>10</v>
      </c>
      <c r="AB331" s="1">
        <v>-10</v>
      </c>
      <c r="AD331" s="6">
        <f>Modell_vol30_d_Aspermont_table[[#This Row],[wage 1]]/AE322-1</f>
        <v>6.2304104146226891E-4</v>
      </c>
      <c r="AF331" s="6">
        <f>Modell_vol30_d_Aspermont_table[[#This Row],[wage 2]]/AG322-1</f>
        <v>-6.4375834596475112E-4</v>
      </c>
      <c r="AI33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728</v>
      </c>
      <c r="AJ331" s="6">
        <v>-5.3204425777503284E-3</v>
      </c>
      <c r="AK33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728</v>
      </c>
      <c r="AL331" s="6">
        <v>-4.9764843686999072E-3</v>
      </c>
    </row>
    <row r="332" spans="1:38" x14ac:dyDescent="0.25">
      <c r="A332" s="3">
        <v>331</v>
      </c>
      <c r="B332" s="4" t="s">
        <v>21</v>
      </c>
      <c r="C332" s="4" t="s">
        <v>91</v>
      </c>
      <c r="D332" s="4" t="s">
        <v>23</v>
      </c>
      <c r="E332" s="4" t="s">
        <v>27</v>
      </c>
      <c r="F332" s="4" t="s">
        <v>25</v>
      </c>
      <c r="G332" s="3" t="b">
        <v>0</v>
      </c>
      <c r="H332" s="3" t="b">
        <v>0</v>
      </c>
      <c r="I332" s="3" t="b">
        <v>0</v>
      </c>
      <c r="J332" s="3" t="b">
        <v>0</v>
      </c>
      <c r="K332" s="3" t="b">
        <v>0</v>
      </c>
      <c r="L332" s="3">
        <v>800</v>
      </c>
      <c r="M332" s="3">
        <v>2</v>
      </c>
      <c r="N332" s="3">
        <v>0</v>
      </c>
      <c r="O332" s="3">
        <v>0.3</v>
      </c>
      <c r="P332" s="3">
        <v>0</v>
      </c>
      <c r="Q332" s="4">
        <v>500</v>
      </c>
      <c r="R332" s="4">
        <v>0</v>
      </c>
      <c r="S332" s="4">
        <v>1</v>
      </c>
      <c r="T332" s="4">
        <v>0</v>
      </c>
      <c r="U332" s="3" t="b">
        <v>0</v>
      </c>
      <c r="V332" s="3">
        <v>701</v>
      </c>
      <c r="W332" s="3">
        <v>1429.29</v>
      </c>
      <c r="X332" s="3">
        <v>1441.57</v>
      </c>
      <c r="Y332" s="3">
        <v>729.42</v>
      </c>
      <c r="Z332" s="3">
        <v>730.12</v>
      </c>
      <c r="AA332" s="3">
        <v>10</v>
      </c>
      <c r="AB332" s="3">
        <v>-10</v>
      </c>
      <c r="AD332" s="6">
        <f>Modell_vol30_d_Aspermont_table[[#This Row],[wage 1]]/AE332-1</f>
        <v>-2.6785018437774921E-3</v>
      </c>
      <c r="AE332">
        <f>AVERAGE(Y332:Y341)</f>
        <v>731.37900000000013</v>
      </c>
      <c r="AF332" s="6">
        <f>Modell_vol30_d_Aspermont_table[[#This Row],[wage 2]]/AG332-1</f>
        <v>-6.1185353294090916E-4</v>
      </c>
      <c r="AG332">
        <f>AVERAGE(Z332:Z341)</f>
        <v>730.56700000000001</v>
      </c>
      <c r="AI33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728</v>
      </c>
      <c r="AJ332" s="6">
        <f t="array" ref="AJ332:AJ341">AI332:AI341/AE332-1</f>
        <v>-4.6200396784705777E-3</v>
      </c>
      <c r="AK33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728</v>
      </c>
      <c r="AL332" s="6">
        <f t="array" ref="AL332:AL341">AK332:AK341/AG332-1</f>
        <v>-3.5137092148974647E-3</v>
      </c>
    </row>
    <row r="333" spans="1:38" x14ac:dyDescent="0.25">
      <c r="A333" s="3">
        <v>332</v>
      </c>
      <c r="B333" s="4" t="s">
        <v>21</v>
      </c>
      <c r="C333" s="4" t="s">
        <v>91</v>
      </c>
      <c r="D333" s="4" t="s">
        <v>23</v>
      </c>
      <c r="E333" s="4" t="s">
        <v>27</v>
      </c>
      <c r="F333" s="4" t="s">
        <v>25</v>
      </c>
      <c r="G333" s="3" t="b">
        <v>0</v>
      </c>
      <c r="H333" s="3" t="b">
        <v>0</v>
      </c>
      <c r="I333" s="3" t="b">
        <v>0</v>
      </c>
      <c r="J333" s="3" t="b">
        <v>0</v>
      </c>
      <c r="K333" s="3" t="b">
        <v>0</v>
      </c>
      <c r="L333" s="3">
        <v>800</v>
      </c>
      <c r="M333" s="3">
        <v>2</v>
      </c>
      <c r="N333" s="3">
        <v>0</v>
      </c>
      <c r="O333" s="3">
        <v>0.3</v>
      </c>
      <c r="P333" s="3">
        <v>0</v>
      </c>
      <c r="Q333" s="4">
        <v>500</v>
      </c>
      <c r="R333" s="4">
        <v>0</v>
      </c>
      <c r="S333" s="4">
        <v>1</v>
      </c>
      <c r="T333" s="4">
        <v>0</v>
      </c>
      <c r="U333" s="3" t="b">
        <v>0</v>
      </c>
      <c r="V333" s="3">
        <v>708</v>
      </c>
      <c r="W333" s="3">
        <v>1403.6</v>
      </c>
      <c r="X333" s="3">
        <v>1350.6</v>
      </c>
      <c r="Y333" s="3">
        <v>734.09</v>
      </c>
      <c r="Z333" s="3">
        <v>730.92</v>
      </c>
      <c r="AA333" s="3">
        <v>10</v>
      </c>
      <c r="AB333" s="3">
        <v>-10</v>
      </c>
      <c r="AD333" s="6">
        <f>Modell_vol30_d_Aspermont_table[[#This Row],[wage 1]]/AE332-1</f>
        <v>3.706696528065434E-3</v>
      </c>
      <c r="AF333" s="6">
        <f>Modell_vol30_d_Aspermont_table[[#This Row],[wage 2]]/AG332-1</f>
        <v>4.831863470426967E-4</v>
      </c>
      <c r="AI33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728</v>
      </c>
      <c r="AJ333" s="6">
        <v>-4.6200396784705777E-3</v>
      </c>
      <c r="AK33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728</v>
      </c>
      <c r="AL333" s="6">
        <v>-3.5137092148974647E-3</v>
      </c>
    </row>
    <row r="334" spans="1:38" x14ac:dyDescent="0.25">
      <c r="A334" s="3">
        <v>333</v>
      </c>
      <c r="B334" s="4" t="s">
        <v>21</v>
      </c>
      <c r="C334" s="4" t="s">
        <v>91</v>
      </c>
      <c r="D334" s="4" t="s">
        <v>23</v>
      </c>
      <c r="E334" s="4" t="s">
        <v>27</v>
      </c>
      <c r="F334" s="4" t="s">
        <v>25</v>
      </c>
      <c r="G334" s="3" t="b">
        <v>0</v>
      </c>
      <c r="H334" s="3" t="b">
        <v>0</v>
      </c>
      <c r="I334" s="3" t="b">
        <v>0</v>
      </c>
      <c r="J334" s="3" t="b">
        <v>0</v>
      </c>
      <c r="K334" s="3" t="b">
        <v>0</v>
      </c>
      <c r="L334" s="3">
        <v>800</v>
      </c>
      <c r="M334" s="3">
        <v>2</v>
      </c>
      <c r="N334" s="3">
        <v>0</v>
      </c>
      <c r="O334" s="3">
        <v>0.3</v>
      </c>
      <c r="P334" s="3">
        <v>0</v>
      </c>
      <c r="Q334" s="4">
        <v>500</v>
      </c>
      <c r="R334" s="4">
        <v>0</v>
      </c>
      <c r="S334" s="4">
        <v>1</v>
      </c>
      <c r="T334" s="4">
        <v>0</v>
      </c>
      <c r="U334" s="3" t="b">
        <v>0</v>
      </c>
      <c r="V334" s="3">
        <v>701</v>
      </c>
      <c r="W334" s="3">
        <v>1432.28</v>
      </c>
      <c r="X334" s="3">
        <v>1436.55</v>
      </c>
      <c r="Y334" s="3">
        <v>729.69</v>
      </c>
      <c r="Z334" s="3">
        <v>729.95</v>
      </c>
      <c r="AA334" s="3">
        <v>10</v>
      </c>
      <c r="AB334" s="3">
        <v>-10</v>
      </c>
      <c r="AD334" s="6">
        <f>Modell_vol30_d_Aspermont_table[[#This Row],[wage 1]]/AE332-1</f>
        <v>-2.309336199152634E-3</v>
      </c>
      <c r="AF334" s="6">
        <f>Modell_vol30_d_Aspermont_table[[#This Row],[wage 2]]/AG332-1</f>
        <v>-8.4454950743728663E-4</v>
      </c>
      <c r="AI33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728</v>
      </c>
      <c r="AJ334" s="6">
        <v>-4.6200396784705777E-3</v>
      </c>
      <c r="AK33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728</v>
      </c>
      <c r="AL334" s="6">
        <v>-3.5137092148974647E-3</v>
      </c>
    </row>
    <row r="335" spans="1:38" x14ac:dyDescent="0.25">
      <c r="A335" s="3">
        <v>334</v>
      </c>
      <c r="B335" s="4" t="s">
        <v>21</v>
      </c>
      <c r="C335" s="4" t="s">
        <v>91</v>
      </c>
      <c r="D335" s="4" t="s">
        <v>23</v>
      </c>
      <c r="E335" s="4" t="s">
        <v>27</v>
      </c>
      <c r="F335" s="4" t="s">
        <v>25</v>
      </c>
      <c r="G335" s="3" t="b">
        <v>0</v>
      </c>
      <c r="H335" s="3" t="b">
        <v>0</v>
      </c>
      <c r="I335" s="3" t="b">
        <v>0</v>
      </c>
      <c r="J335" s="3" t="b">
        <v>0</v>
      </c>
      <c r="K335" s="3" t="b">
        <v>0</v>
      </c>
      <c r="L335" s="3">
        <v>800</v>
      </c>
      <c r="M335" s="3">
        <v>2</v>
      </c>
      <c r="N335" s="3">
        <v>0</v>
      </c>
      <c r="O335" s="3">
        <v>0.3</v>
      </c>
      <c r="P335" s="3">
        <v>0</v>
      </c>
      <c r="Q335" s="4">
        <v>500</v>
      </c>
      <c r="R335" s="4">
        <v>0</v>
      </c>
      <c r="S335" s="4">
        <v>1</v>
      </c>
      <c r="T335" s="4">
        <v>0</v>
      </c>
      <c r="U335" s="3" t="b">
        <v>0</v>
      </c>
      <c r="V335" s="3">
        <v>701</v>
      </c>
      <c r="W335" s="3">
        <v>1441.91</v>
      </c>
      <c r="X335" s="3">
        <v>1413.01</v>
      </c>
      <c r="Y335" s="3">
        <v>730.86</v>
      </c>
      <c r="Z335" s="3">
        <v>729.41</v>
      </c>
      <c r="AA335" s="3">
        <v>10</v>
      </c>
      <c r="AB335" s="3">
        <v>-10</v>
      </c>
      <c r="AD335" s="6">
        <f>Modell_vol30_d_Aspermont_table[[#This Row],[wage 1]]/AE332-1</f>
        <v>-7.0961840577887791E-4</v>
      </c>
      <c r="AF335" s="6">
        <f>Modell_vol30_d_Aspermont_table[[#This Row],[wage 2]]/AG332-1</f>
        <v>-1.5837014264263871E-3</v>
      </c>
      <c r="AI33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728</v>
      </c>
      <c r="AJ335" s="6">
        <v>-4.6200396784705777E-3</v>
      </c>
      <c r="AK33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728</v>
      </c>
      <c r="AL335" s="6">
        <v>-3.5137092148974647E-3</v>
      </c>
    </row>
    <row r="336" spans="1:38" x14ac:dyDescent="0.25">
      <c r="A336" s="3">
        <v>335</v>
      </c>
      <c r="B336" s="4" t="s">
        <v>21</v>
      </c>
      <c r="C336" s="4" t="s">
        <v>91</v>
      </c>
      <c r="D336" s="4" t="s">
        <v>23</v>
      </c>
      <c r="E336" s="4" t="s">
        <v>27</v>
      </c>
      <c r="F336" s="4" t="s">
        <v>25</v>
      </c>
      <c r="G336" s="3" t="b">
        <v>0</v>
      </c>
      <c r="H336" s="3" t="b">
        <v>0</v>
      </c>
      <c r="I336" s="3" t="b">
        <v>0</v>
      </c>
      <c r="J336" s="3" t="b">
        <v>0</v>
      </c>
      <c r="K336" s="3" t="b">
        <v>0</v>
      </c>
      <c r="L336" s="3">
        <v>800</v>
      </c>
      <c r="M336" s="3">
        <v>2</v>
      </c>
      <c r="N336" s="3">
        <v>0</v>
      </c>
      <c r="O336" s="3">
        <v>0.3</v>
      </c>
      <c r="P336" s="3">
        <v>0</v>
      </c>
      <c r="Q336" s="4">
        <v>500</v>
      </c>
      <c r="R336" s="4">
        <v>0</v>
      </c>
      <c r="S336" s="4">
        <v>1</v>
      </c>
      <c r="T336" s="4">
        <v>0</v>
      </c>
      <c r="U336" s="3" t="b">
        <v>0</v>
      </c>
      <c r="V336" s="3">
        <v>701</v>
      </c>
      <c r="W336" s="3">
        <v>1387.3</v>
      </c>
      <c r="X336" s="3">
        <v>1377.32</v>
      </c>
      <c r="Y336" s="3">
        <v>732.78</v>
      </c>
      <c r="Z336" s="3">
        <v>731.92</v>
      </c>
      <c r="AA336" s="3">
        <v>10</v>
      </c>
      <c r="AB336" s="3">
        <v>-10</v>
      </c>
      <c r="AD336" s="6">
        <f>Modell_vol30_d_Aspermont_table[[#This Row],[wage 1]]/AE332-1</f>
        <v>1.9155595115525337E-3</v>
      </c>
      <c r="AF336" s="6">
        <f>Modell_vol30_d_Aspermont_table[[#This Row],[wage 2]]/AG332-1</f>
        <v>1.851986197022315E-3</v>
      </c>
      <c r="AI33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728</v>
      </c>
      <c r="AJ336" s="6">
        <v>-4.6200396784705777E-3</v>
      </c>
      <c r="AK33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728</v>
      </c>
      <c r="AL336" s="6">
        <v>-3.5137092148974647E-3</v>
      </c>
    </row>
    <row r="337" spans="1:38" x14ac:dyDescent="0.25">
      <c r="A337" s="3">
        <v>336</v>
      </c>
      <c r="B337" s="4" t="s">
        <v>21</v>
      </c>
      <c r="C337" s="4" t="s">
        <v>91</v>
      </c>
      <c r="D337" s="4" t="s">
        <v>23</v>
      </c>
      <c r="E337" s="4" t="s">
        <v>27</v>
      </c>
      <c r="F337" s="4" t="s">
        <v>25</v>
      </c>
      <c r="G337" s="3" t="b">
        <v>0</v>
      </c>
      <c r="H337" s="3" t="b">
        <v>0</v>
      </c>
      <c r="I337" s="3" t="b">
        <v>0</v>
      </c>
      <c r="J337" s="3" t="b">
        <v>0</v>
      </c>
      <c r="K337" s="3" t="b">
        <v>0</v>
      </c>
      <c r="L337" s="3">
        <v>800</v>
      </c>
      <c r="M337" s="3">
        <v>2</v>
      </c>
      <c r="N337" s="3">
        <v>0</v>
      </c>
      <c r="O337" s="3">
        <v>0.3</v>
      </c>
      <c r="P337" s="3">
        <v>0</v>
      </c>
      <c r="Q337" s="4">
        <v>500</v>
      </c>
      <c r="R337" s="4">
        <v>0</v>
      </c>
      <c r="S337" s="4">
        <v>1</v>
      </c>
      <c r="T337" s="4">
        <v>0</v>
      </c>
      <c r="U337" s="3" t="b">
        <v>0</v>
      </c>
      <c r="V337" s="3">
        <v>708</v>
      </c>
      <c r="W337" s="3">
        <v>1369.55</v>
      </c>
      <c r="X337" s="3">
        <v>1355.71</v>
      </c>
      <c r="Y337" s="3">
        <v>733.6</v>
      </c>
      <c r="Z337" s="3">
        <v>733.04</v>
      </c>
      <c r="AA337" s="3">
        <v>10</v>
      </c>
      <c r="AB337" s="3">
        <v>-10</v>
      </c>
      <c r="AD337" s="6">
        <f>Modell_vol30_d_Aspermont_table[[#This Row],[wage 1]]/AE332-1</f>
        <v>3.0367292470796503E-3</v>
      </c>
      <c r="AF337" s="6">
        <f>Modell_vol30_d_Aspermont_table[[#This Row],[wage 2]]/AG332-1</f>
        <v>3.3850420289993632E-3</v>
      </c>
      <c r="AI33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728</v>
      </c>
      <c r="AJ337" s="6">
        <v>-4.6200396784705777E-3</v>
      </c>
      <c r="AK33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728</v>
      </c>
      <c r="AL337" s="6">
        <v>-3.5137092148974647E-3</v>
      </c>
    </row>
    <row r="338" spans="1:38" x14ac:dyDescent="0.25">
      <c r="A338" s="3">
        <v>337</v>
      </c>
      <c r="B338" s="4" t="s">
        <v>21</v>
      </c>
      <c r="C338" s="4" t="s">
        <v>91</v>
      </c>
      <c r="D338" s="4" t="s">
        <v>23</v>
      </c>
      <c r="E338" s="4" t="s">
        <v>27</v>
      </c>
      <c r="F338" s="4" t="s">
        <v>25</v>
      </c>
      <c r="G338" s="3" t="b">
        <v>0</v>
      </c>
      <c r="H338" s="3" t="b">
        <v>0</v>
      </c>
      <c r="I338" s="3" t="b">
        <v>0</v>
      </c>
      <c r="J338" s="3" t="b">
        <v>0</v>
      </c>
      <c r="K338" s="3" t="b">
        <v>0</v>
      </c>
      <c r="L338" s="3">
        <v>800</v>
      </c>
      <c r="M338" s="3">
        <v>2</v>
      </c>
      <c r="N338" s="3">
        <v>0</v>
      </c>
      <c r="O338" s="3">
        <v>0.3</v>
      </c>
      <c r="P338" s="3">
        <v>0</v>
      </c>
      <c r="Q338" s="4">
        <v>500</v>
      </c>
      <c r="R338" s="4">
        <v>0</v>
      </c>
      <c r="S338" s="4">
        <v>1</v>
      </c>
      <c r="T338" s="4">
        <v>0</v>
      </c>
      <c r="U338" s="3" t="b">
        <v>0</v>
      </c>
      <c r="V338" s="3">
        <v>701</v>
      </c>
      <c r="W338" s="3">
        <v>1453.08</v>
      </c>
      <c r="X338" s="3">
        <v>1425.07</v>
      </c>
      <c r="Y338" s="3">
        <v>730.25</v>
      </c>
      <c r="Z338" s="3">
        <v>728.87</v>
      </c>
      <c r="AA338" s="3">
        <v>10</v>
      </c>
      <c r="AB338" s="3">
        <v>-10</v>
      </c>
      <c r="AD338" s="6">
        <f>Modell_vol30_d_Aspermont_table[[#This Row],[wage 1]]/AE332-1</f>
        <v>-1.5436593065977222E-3</v>
      </c>
      <c r="AF338" s="6">
        <f>Modell_vol30_d_Aspermont_table[[#This Row],[wage 2]]/AG332-1</f>
        <v>-2.3228533454152656E-3</v>
      </c>
      <c r="AI33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728</v>
      </c>
      <c r="AJ338" s="6">
        <v>-4.6200396784705777E-3</v>
      </c>
      <c r="AK33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728</v>
      </c>
      <c r="AL338" s="6">
        <v>-3.5137092148974647E-3</v>
      </c>
    </row>
    <row r="339" spans="1:38" x14ac:dyDescent="0.25">
      <c r="A339" s="3">
        <v>338</v>
      </c>
      <c r="B339" s="4" t="s">
        <v>21</v>
      </c>
      <c r="C339" s="4" t="s">
        <v>91</v>
      </c>
      <c r="D339" s="4" t="s">
        <v>23</v>
      </c>
      <c r="E339" s="4" t="s">
        <v>27</v>
      </c>
      <c r="F339" s="4" t="s">
        <v>25</v>
      </c>
      <c r="G339" s="3" t="b">
        <v>0</v>
      </c>
      <c r="H339" s="3" t="b">
        <v>0</v>
      </c>
      <c r="I339" s="3" t="b">
        <v>0</v>
      </c>
      <c r="J339" s="3" t="b">
        <v>0</v>
      </c>
      <c r="K339" s="3" t="b">
        <v>0</v>
      </c>
      <c r="L339" s="3">
        <v>800</v>
      </c>
      <c r="M339" s="3">
        <v>2</v>
      </c>
      <c r="N339" s="3">
        <v>0</v>
      </c>
      <c r="O339" s="3">
        <v>0.3</v>
      </c>
      <c r="P339" s="3">
        <v>0</v>
      </c>
      <c r="Q339" s="4">
        <v>500</v>
      </c>
      <c r="R339" s="4">
        <v>0</v>
      </c>
      <c r="S339" s="4">
        <v>1</v>
      </c>
      <c r="T339" s="4">
        <v>0</v>
      </c>
      <c r="U339" s="3" t="b">
        <v>0</v>
      </c>
      <c r="V339" s="3">
        <v>701</v>
      </c>
      <c r="W339" s="3">
        <v>1389.4</v>
      </c>
      <c r="X339" s="3">
        <v>1369.75</v>
      </c>
      <c r="Y339" s="3">
        <v>733.01</v>
      </c>
      <c r="Z339" s="3">
        <v>731.91</v>
      </c>
      <c r="AA339" s="3">
        <v>10</v>
      </c>
      <c r="AB339" s="3">
        <v>-10</v>
      </c>
      <c r="AD339" s="6">
        <f>Modell_vol30_d_Aspermont_table[[#This Row],[wage 1]]/AE332-1</f>
        <v>2.2300339495662236E-3</v>
      </c>
      <c r="AF339" s="6">
        <f>Modell_vol30_d_Aspermont_table[[#This Row],[wage 2]]/AG332-1</f>
        <v>1.8382981985225477E-3</v>
      </c>
      <c r="AI33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728</v>
      </c>
      <c r="AJ339" s="6">
        <v>-4.6200396784705777E-3</v>
      </c>
      <c r="AK33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728</v>
      </c>
      <c r="AL339" s="6">
        <v>-3.5137092148974647E-3</v>
      </c>
    </row>
    <row r="340" spans="1:38" x14ac:dyDescent="0.25">
      <c r="A340" s="3">
        <v>339</v>
      </c>
      <c r="B340" s="4" t="s">
        <v>21</v>
      </c>
      <c r="C340" s="4" t="s">
        <v>91</v>
      </c>
      <c r="D340" s="4" t="s">
        <v>23</v>
      </c>
      <c r="E340" s="4" t="s">
        <v>27</v>
      </c>
      <c r="F340" s="4" t="s">
        <v>25</v>
      </c>
      <c r="G340" s="3" t="b">
        <v>0</v>
      </c>
      <c r="H340" s="3" t="b">
        <v>0</v>
      </c>
      <c r="I340" s="3" t="b">
        <v>0</v>
      </c>
      <c r="J340" s="3" t="b">
        <v>0</v>
      </c>
      <c r="K340" s="3" t="b">
        <v>0</v>
      </c>
      <c r="L340" s="3">
        <v>800</v>
      </c>
      <c r="M340" s="3">
        <v>2</v>
      </c>
      <c r="N340" s="3">
        <v>0</v>
      </c>
      <c r="O340" s="3">
        <v>0.3</v>
      </c>
      <c r="P340" s="3">
        <v>0</v>
      </c>
      <c r="Q340" s="4">
        <v>500</v>
      </c>
      <c r="R340" s="4">
        <v>0</v>
      </c>
      <c r="S340" s="4">
        <v>1</v>
      </c>
      <c r="T340" s="4">
        <v>0</v>
      </c>
      <c r="U340" s="3" t="b">
        <v>0</v>
      </c>
      <c r="V340" s="3">
        <v>701</v>
      </c>
      <c r="W340" s="3">
        <v>1435.57</v>
      </c>
      <c r="X340" s="3">
        <v>1430.87</v>
      </c>
      <c r="Y340" s="3">
        <v>730.11</v>
      </c>
      <c r="Z340" s="3">
        <v>729.55</v>
      </c>
      <c r="AA340" s="3">
        <v>10</v>
      </c>
      <c r="AB340" s="3">
        <v>-10</v>
      </c>
      <c r="AD340" s="6">
        <f>Modell_vol30_d_Aspermont_table[[#This Row],[wage 1]]/AE332-1</f>
        <v>-1.7350785297364224E-3</v>
      </c>
      <c r="AF340" s="6">
        <f>Modell_vol30_d_Aspermont_table[[#This Row],[wage 2]]/AG332-1</f>
        <v>-1.3920694474293116E-3</v>
      </c>
      <c r="AI34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728</v>
      </c>
      <c r="AJ340" s="6">
        <v>-4.6200396784705777E-3</v>
      </c>
      <c r="AK34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728</v>
      </c>
      <c r="AL340" s="6">
        <v>-3.5137092148974647E-3</v>
      </c>
    </row>
    <row r="341" spans="1:38" x14ac:dyDescent="0.25">
      <c r="A341" s="3">
        <v>340</v>
      </c>
      <c r="B341" s="4" t="s">
        <v>21</v>
      </c>
      <c r="C341" s="4" t="s">
        <v>91</v>
      </c>
      <c r="D341" s="4" t="s">
        <v>23</v>
      </c>
      <c r="E341" s="4" t="s">
        <v>27</v>
      </c>
      <c r="F341" s="4" t="s">
        <v>25</v>
      </c>
      <c r="G341" s="3" t="b">
        <v>0</v>
      </c>
      <c r="H341" s="3" t="b">
        <v>0</v>
      </c>
      <c r="I341" s="3" t="b">
        <v>0</v>
      </c>
      <c r="J341" s="3" t="b">
        <v>0</v>
      </c>
      <c r="K341" s="3" t="b">
        <v>0</v>
      </c>
      <c r="L341" s="3">
        <v>800</v>
      </c>
      <c r="M341" s="3">
        <v>2</v>
      </c>
      <c r="N341" s="3">
        <v>0</v>
      </c>
      <c r="O341" s="3">
        <v>0.3</v>
      </c>
      <c r="P341" s="3">
        <v>0</v>
      </c>
      <c r="Q341" s="4">
        <v>500</v>
      </c>
      <c r="R341" s="4">
        <v>0</v>
      </c>
      <c r="S341" s="4">
        <v>1</v>
      </c>
      <c r="T341" s="4">
        <v>0</v>
      </c>
      <c r="U341" s="3" t="b">
        <v>0</v>
      </c>
      <c r="V341" s="3">
        <v>701</v>
      </c>
      <c r="W341" s="3">
        <v>1428.79</v>
      </c>
      <c r="X341" s="3">
        <v>1433.26</v>
      </c>
      <c r="Y341" s="3">
        <v>729.98</v>
      </c>
      <c r="Z341" s="3">
        <v>729.98</v>
      </c>
      <c r="AA341" s="3">
        <v>10</v>
      </c>
      <c r="AB341" s="3">
        <v>-10</v>
      </c>
      <c r="AD341" s="6">
        <f>Modell_vol30_d_Aspermont_table[[#This Row],[wage 1]]/AE332-1</f>
        <v>-1.9128249512224693E-3</v>
      </c>
      <c r="AF341" s="6">
        <f>Modell_vol30_d_Aspermont_table[[#This Row],[wage 2]]/AG332-1</f>
        <v>-8.0348551193798468E-4</v>
      </c>
      <c r="AI34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728</v>
      </c>
      <c r="AJ341" s="6">
        <v>-4.6200396784705777E-3</v>
      </c>
      <c r="AK34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728</v>
      </c>
      <c r="AL341" s="6">
        <v>-3.5137092148974647E-3</v>
      </c>
    </row>
    <row r="342" spans="1:38" x14ac:dyDescent="0.25">
      <c r="A342" s="1">
        <v>341</v>
      </c>
      <c r="B342" s="2" t="s">
        <v>21</v>
      </c>
      <c r="C342" s="2" t="s">
        <v>91</v>
      </c>
      <c r="D342" s="2" t="s">
        <v>23</v>
      </c>
      <c r="E342" s="2" t="s">
        <v>27</v>
      </c>
      <c r="F342" s="2" t="s">
        <v>25</v>
      </c>
      <c r="G342" s="1" t="b">
        <v>0</v>
      </c>
      <c r="H342" s="1" t="b">
        <v>0</v>
      </c>
      <c r="I342" s="1" t="b">
        <v>0</v>
      </c>
      <c r="J342" s="1" t="b">
        <v>0</v>
      </c>
      <c r="K342" s="1" t="b">
        <v>0</v>
      </c>
      <c r="L342" s="1">
        <v>800</v>
      </c>
      <c r="M342" s="1">
        <v>2</v>
      </c>
      <c r="N342" s="1">
        <v>0</v>
      </c>
      <c r="O342" s="1">
        <v>0.4</v>
      </c>
      <c r="P342" s="1">
        <v>0</v>
      </c>
      <c r="Q342" s="2">
        <v>150</v>
      </c>
      <c r="R342" s="2">
        <v>0</v>
      </c>
      <c r="S342" s="2">
        <v>1</v>
      </c>
      <c r="T342" s="2">
        <v>0</v>
      </c>
      <c r="U342" s="1" t="b">
        <v>0</v>
      </c>
      <c r="V342" s="1">
        <v>701</v>
      </c>
      <c r="W342" s="1">
        <v>2554.59</v>
      </c>
      <c r="X342" s="1">
        <v>2429.8000000000002</v>
      </c>
      <c r="Y342" s="1">
        <v>681.32</v>
      </c>
      <c r="Z342" s="1">
        <v>674.56</v>
      </c>
      <c r="AA342" s="1">
        <v>10</v>
      </c>
      <c r="AB342" s="1">
        <v>-10</v>
      </c>
      <c r="AD342" s="6">
        <f>Modell_vol30_d_Aspermont_table[[#This Row],[wage 1]]/AE342-1</f>
        <v>-4.1666422145392179E-4</v>
      </c>
      <c r="AE342">
        <f>AVERAGE(Y342:Y351)</f>
        <v>681.60399999999993</v>
      </c>
      <c r="AF342" s="6">
        <f>Modell_vol30_d_Aspermont_table[[#This Row],[wage 2]]/AG342-1</f>
        <v>-9.5192227216197578E-3</v>
      </c>
      <c r="AG342">
        <f>AVERAGE(Z342:Z351)</f>
        <v>681.04300000000001</v>
      </c>
      <c r="AI34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672</v>
      </c>
      <c r="AJ342" s="6">
        <f t="array" ref="AJ342:AJ351">AI342:AI351/AE342-1</f>
        <v>-1.4090292897342094E-2</v>
      </c>
      <c r="AK34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672</v>
      </c>
      <c r="AL342" s="6">
        <f t="array" ref="AL342:AL351">AK342:AK351/AG342-1</f>
        <v>-1.3278163052846903E-2</v>
      </c>
    </row>
    <row r="343" spans="1:38" x14ac:dyDescent="0.25">
      <c r="A343" s="1">
        <v>342</v>
      </c>
      <c r="B343" s="2" t="s">
        <v>21</v>
      </c>
      <c r="C343" s="2" t="s">
        <v>91</v>
      </c>
      <c r="D343" s="2" t="s">
        <v>23</v>
      </c>
      <c r="E343" s="2" t="s">
        <v>27</v>
      </c>
      <c r="F343" s="2" t="s">
        <v>25</v>
      </c>
      <c r="G343" s="1" t="b">
        <v>0</v>
      </c>
      <c r="H343" s="1" t="b">
        <v>0</v>
      </c>
      <c r="I343" s="1" t="b">
        <v>0</v>
      </c>
      <c r="J343" s="1" t="b">
        <v>0</v>
      </c>
      <c r="K343" s="1" t="b">
        <v>0</v>
      </c>
      <c r="L343" s="1">
        <v>800</v>
      </c>
      <c r="M343" s="1">
        <v>2</v>
      </c>
      <c r="N343" s="1">
        <v>0</v>
      </c>
      <c r="O343" s="1">
        <v>0.4</v>
      </c>
      <c r="P343" s="1">
        <v>0</v>
      </c>
      <c r="Q343" s="2">
        <v>150</v>
      </c>
      <c r="R343" s="2">
        <v>0</v>
      </c>
      <c r="S343" s="2">
        <v>1</v>
      </c>
      <c r="T343" s="2">
        <v>0</v>
      </c>
      <c r="U343" s="1" t="b">
        <v>0</v>
      </c>
      <c r="V343" s="1">
        <v>701</v>
      </c>
      <c r="W343" s="1">
        <v>2326.6799999999998</v>
      </c>
      <c r="X343" s="1">
        <v>2370.06</v>
      </c>
      <c r="Y343" s="1">
        <v>683.66</v>
      </c>
      <c r="Z343" s="1">
        <v>686.38</v>
      </c>
      <c r="AA343" s="1">
        <v>10</v>
      </c>
      <c r="AB343" s="1">
        <v>-10</v>
      </c>
      <c r="AD343" s="6">
        <f>Modell_vol30_d_Aspermont_table[[#This Row],[wage 1]]/AE342-1</f>
        <v>3.0164142229212043E-3</v>
      </c>
      <c r="AF343" s="6">
        <f>Modell_vol30_d_Aspermont_table[[#This Row],[wage 2]]/AG342-1</f>
        <v>7.8365095889687542E-3</v>
      </c>
      <c r="AI34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672</v>
      </c>
      <c r="AJ343" s="6">
        <v>-1.4090292897342094E-2</v>
      </c>
      <c r="AK34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672</v>
      </c>
      <c r="AL343" s="6">
        <v>-1.3278163052846903E-2</v>
      </c>
    </row>
    <row r="344" spans="1:38" x14ac:dyDescent="0.25">
      <c r="A344" s="1">
        <v>343</v>
      </c>
      <c r="B344" s="2" t="s">
        <v>21</v>
      </c>
      <c r="C344" s="2" t="s">
        <v>91</v>
      </c>
      <c r="D344" s="2" t="s">
        <v>23</v>
      </c>
      <c r="E344" s="2" t="s">
        <v>27</v>
      </c>
      <c r="F344" s="2" t="s">
        <v>25</v>
      </c>
      <c r="G344" s="1" t="b">
        <v>0</v>
      </c>
      <c r="H344" s="1" t="b">
        <v>0</v>
      </c>
      <c r="I344" s="1" t="b">
        <v>0</v>
      </c>
      <c r="J344" s="1" t="b">
        <v>0</v>
      </c>
      <c r="K344" s="1" t="b">
        <v>0</v>
      </c>
      <c r="L344" s="1">
        <v>800</v>
      </c>
      <c r="M344" s="1">
        <v>2</v>
      </c>
      <c r="N344" s="1">
        <v>0</v>
      </c>
      <c r="O344" s="1">
        <v>0.4</v>
      </c>
      <c r="P344" s="1">
        <v>0</v>
      </c>
      <c r="Q344" s="2">
        <v>150</v>
      </c>
      <c r="R344" s="2">
        <v>0</v>
      </c>
      <c r="S344" s="2">
        <v>1</v>
      </c>
      <c r="T344" s="2">
        <v>0</v>
      </c>
      <c r="U344" s="1" t="b">
        <v>0</v>
      </c>
      <c r="V344" s="1">
        <v>701</v>
      </c>
      <c r="W344" s="1">
        <v>2443.31</v>
      </c>
      <c r="X344" s="1">
        <v>2478.94</v>
      </c>
      <c r="Y344" s="1">
        <v>678.69</v>
      </c>
      <c r="Z344" s="1">
        <v>680.48</v>
      </c>
      <c r="AA344" s="1">
        <v>10</v>
      </c>
      <c r="AB344" s="1">
        <v>-10</v>
      </c>
      <c r="AD344" s="6">
        <f>Modell_vol30_d_Aspermont_table[[#This Row],[wage 1]]/AE342-1</f>
        <v>-4.2752096525253691E-3</v>
      </c>
      <c r="AF344" s="6">
        <f>Modell_vol30_d_Aspermont_table[[#This Row],[wage 2]]/AG342-1</f>
        <v>-8.2667320565654734E-4</v>
      </c>
      <c r="AI34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672</v>
      </c>
      <c r="AJ344" s="6">
        <v>-1.4090292897342094E-2</v>
      </c>
      <c r="AK34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672</v>
      </c>
      <c r="AL344" s="6">
        <v>-1.3278163052846903E-2</v>
      </c>
    </row>
    <row r="345" spans="1:38" x14ac:dyDescent="0.25">
      <c r="A345" s="1">
        <v>344</v>
      </c>
      <c r="B345" s="2" t="s">
        <v>21</v>
      </c>
      <c r="C345" s="2" t="s">
        <v>91</v>
      </c>
      <c r="D345" s="2" t="s">
        <v>23</v>
      </c>
      <c r="E345" s="2" t="s">
        <v>27</v>
      </c>
      <c r="F345" s="2" t="s">
        <v>25</v>
      </c>
      <c r="G345" s="1" t="b">
        <v>0</v>
      </c>
      <c r="H345" s="1" t="b">
        <v>0</v>
      </c>
      <c r="I345" s="1" t="b">
        <v>0</v>
      </c>
      <c r="J345" s="1" t="b">
        <v>0</v>
      </c>
      <c r="K345" s="1" t="b">
        <v>0</v>
      </c>
      <c r="L345" s="1">
        <v>800</v>
      </c>
      <c r="M345" s="1">
        <v>2</v>
      </c>
      <c r="N345" s="1">
        <v>0</v>
      </c>
      <c r="O345" s="1">
        <v>0.4</v>
      </c>
      <c r="P345" s="1">
        <v>0</v>
      </c>
      <c r="Q345" s="2">
        <v>150</v>
      </c>
      <c r="R345" s="2">
        <v>0</v>
      </c>
      <c r="S345" s="2">
        <v>1</v>
      </c>
      <c r="T345" s="2">
        <v>0</v>
      </c>
      <c r="U345" s="1" t="b">
        <v>0</v>
      </c>
      <c r="V345" s="1">
        <v>756</v>
      </c>
      <c r="W345" s="1">
        <v>2441.9299999999998</v>
      </c>
      <c r="X345" s="1">
        <v>2428.56</v>
      </c>
      <c r="Y345" s="1">
        <v>681.42</v>
      </c>
      <c r="Z345" s="1">
        <v>680.32</v>
      </c>
      <c r="AA345" s="1">
        <v>10</v>
      </c>
      <c r="AB345" s="1">
        <v>-10</v>
      </c>
      <c r="AD345" s="6">
        <f>Modell_vol30_d_Aspermont_table[[#This Row],[wage 1]]/AE342-1</f>
        <v>-2.6995146742092579E-4</v>
      </c>
      <c r="AF345" s="6">
        <f>Modell_vol30_d_Aspermont_table[[#This Row],[wage 2]]/AG342-1</f>
        <v>-1.0616069763582647E-3</v>
      </c>
      <c r="AI34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672</v>
      </c>
      <c r="AJ345" s="6">
        <v>-1.4090292897342094E-2</v>
      </c>
      <c r="AK34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672</v>
      </c>
      <c r="AL345" s="6">
        <v>-1.3278163052846903E-2</v>
      </c>
    </row>
    <row r="346" spans="1:38" x14ac:dyDescent="0.25">
      <c r="A346" s="1">
        <v>345</v>
      </c>
      <c r="B346" s="2" t="s">
        <v>21</v>
      </c>
      <c r="C346" s="2" t="s">
        <v>91</v>
      </c>
      <c r="D346" s="2" t="s">
        <v>23</v>
      </c>
      <c r="E346" s="2" t="s">
        <v>27</v>
      </c>
      <c r="F346" s="2" t="s">
        <v>25</v>
      </c>
      <c r="G346" s="1" t="b">
        <v>0</v>
      </c>
      <c r="H346" s="1" t="b">
        <v>0</v>
      </c>
      <c r="I346" s="1" t="b">
        <v>0</v>
      </c>
      <c r="J346" s="1" t="b">
        <v>0</v>
      </c>
      <c r="K346" s="1" t="b">
        <v>0</v>
      </c>
      <c r="L346" s="1">
        <v>800</v>
      </c>
      <c r="M346" s="1">
        <v>2</v>
      </c>
      <c r="N346" s="1">
        <v>0</v>
      </c>
      <c r="O346" s="1">
        <v>0.4</v>
      </c>
      <c r="P346" s="1">
        <v>0</v>
      </c>
      <c r="Q346" s="2">
        <v>150</v>
      </c>
      <c r="R346" s="2">
        <v>0</v>
      </c>
      <c r="S346" s="2">
        <v>1</v>
      </c>
      <c r="T346" s="2">
        <v>0</v>
      </c>
      <c r="U346" s="1" t="b">
        <v>0</v>
      </c>
      <c r="V346" s="1">
        <v>701</v>
      </c>
      <c r="W346" s="1">
        <v>2370.92</v>
      </c>
      <c r="X346" s="1">
        <v>2399.62</v>
      </c>
      <c r="Y346" s="1">
        <v>682.35</v>
      </c>
      <c r="Z346" s="1">
        <v>684.26</v>
      </c>
      <c r="AA346" s="1">
        <v>10</v>
      </c>
      <c r="AB346" s="1">
        <v>-10</v>
      </c>
      <c r="AD346" s="6">
        <f>Modell_vol30_d_Aspermont_table[[#This Row],[wage 1]]/AE342-1</f>
        <v>1.0944771450873692E-3</v>
      </c>
      <c r="AF346" s="6">
        <f>Modell_vol30_d_Aspermont_table[[#This Row],[wage 2]]/AG342-1</f>
        <v>4.7236371271710542E-3</v>
      </c>
      <c r="AI34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672</v>
      </c>
      <c r="AJ346" s="6">
        <v>-1.4090292897342094E-2</v>
      </c>
      <c r="AK34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672</v>
      </c>
      <c r="AL346" s="6">
        <v>-1.3278163052846903E-2</v>
      </c>
    </row>
    <row r="347" spans="1:38" x14ac:dyDescent="0.25">
      <c r="A347" s="1">
        <v>346</v>
      </c>
      <c r="B347" s="2" t="s">
        <v>21</v>
      </c>
      <c r="C347" s="2" t="s">
        <v>91</v>
      </c>
      <c r="D347" s="2" t="s">
        <v>23</v>
      </c>
      <c r="E347" s="2" t="s">
        <v>27</v>
      </c>
      <c r="F347" s="2" t="s">
        <v>25</v>
      </c>
      <c r="G347" s="1" t="b">
        <v>0</v>
      </c>
      <c r="H347" s="1" t="b">
        <v>0</v>
      </c>
      <c r="I347" s="1" t="b">
        <v>0</v>
      </c>
      <c r="J347" s="1" t="b">
        <v>0</v>
      </c>
      <c r="K347" s="1" t="b">
        <v>0</v>
      </c>
      <c r="L347" s="1">
        <v>800</v>
      </c>
      <c r="M347" s="1">
        <v>2</v>
      </c>
      <c r="N347" s="1">
        <v>0</v>
      </c>
      <c r="O347" s="1">
        <v>0.4</v>
      </c>
      <c r="P347" s="1">
        <v>0</v>
      </c>
      <c r="Q347" s="2">
        <v>150</v>
      </c>
      <c r="R347" s="2">
        <v>0</v>
      </c>
      <c r="S347" s="2">
        <v>1</v>
      </c>
      <c r="T347" s="2">
        <v>0</v>
      </c>
      <c r="U347" s="1" t="b">
        <v>0</v>
      </c>
      <c r="V347" s="1">
        <v>701</v>
      </c>
      <c r="W347" s="1">
        <v>2444.4499999999998</v>
      </c>
      <c r="X347" s="1">
        <v>2521.62</v>
      </c>
      <c r="Y347" s="1">
        <v>676.16</v>
      </c>
      <c r="Z347" s="1">
        <v>680.84</v>
      </c>
      <c r="AA347" s="1">
        <v>10</v>
      </c>
      <c r="AB347" s="1">
        <v>-10</v>
      </c>
      <c r="AD347" s="6">
        <f>Modell_vol30_d_Aspermont_table[[#This Row],[wage 1]]/AE342-1</f>
        <v>-7.9870423295637094E-3</v>
      </c>
      <c r="AF347" s="6">
        <f>Modell_vol30_d_Aspermont_table[[#This Row],[wage 2]]/AG342-1</f>
        <v>-2.9807222157773872E-4</v>
      </c>
      <c r="AI34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672</v>
      </c>
      <c r="AJ347" s="6">
        <v>-1.4090292897342094E-2</v>
      </c>
      <c r="AK34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672</v>
      </c>
      <c r="AL347" s="6">
        <v>-1.3278163052846903E-2</v>
      </c>
    </row>
    <row r="348" spans="1:38" x14ac:dyDescent="0.25">
      <c r="A348" s="1">
        <v>347</v>
      </c>
      <c r="B348" s="2" t="s">
        <v>21</v>
      </c>
      <c r="C348" s="2" t="s">
        <v>91</v>
      </c>
      <c r="D348" s="2" t="s">
        <v>23</v>
      </c>
      <c r="E348" s="2" t="s">
        <v>27</v>
      </c>
      <c r="F348" s="2" t="s">
        <v>25</v>
      </c>
      <c r="G348" s="1" t="b">
        <v>0</v>
      </c>
      <c r="H348" s="1" t="b">
        <v>0</v>
      </c>
      <c r="I348" s="1" t="b">
        <v>0</v>
      </c>
      <c r="J348" s="1" t="b">
        <v>0</v>
      </c>
      <c r="K348" s="1" t="b">
        <v>0</v>
      </c>
      <c r="L348" s="1">
        <v>800</v>
      </c>
      <c r="M348" s="1">
        <v>2</v>
      </c>
      <c r="N348" s="1">
        <v>0</v>
      </c>
      <c r="O348" s="1">
        <v>0.4</v>
      </c>
      <c r="P348" s="1">
        <v>0</v>
      </c>
      <c r="Q348" s="2">
        <v>150</v>
      </c>
      <c r="R348" s="2">
        <v>0</v>
      </c>
      <c r="S348" s="2">
        <v>1</v>
      </c>
      <c r="T348" s="2">
        <v>0</v>
      </c>
      <c r="U348" s="1" t="b">
        <v>0</v>
      </c>
      <c r="V348" s="1">
        <v>701</v>
      </c>
      <c r="W348" s="1">
        <v>2435.02</v>
      </c>
      <c r="X348" s="1">
        <v>2403.66</v>
      </c>
      <c r="Y348" s="1">
        <v>682.8</v>
      </c>
      <c r="Z348" s="1">
        <v>680.43</v>
      </c>
      <c r="AA348" s="1">
        <v>10</v>
      </c>
      <c r="AB348" s="1">
        <v>-10</v>
      </c>
      <c r="AD348" s="6">
        <f>Modell_vol30_d_Aspermont_table[[#This Row],[wage 1]]/AE342-1</f>
        <v>1.7546845382363507E-3</v>
      </c>
      <c r="AF348" s="6">
        <f>Modell_vol30_d_Aspermont_table[[#This Row],[wage 2]]/AG342-1</f>
        <v>-9.0009000900093117E-4</v>
      </c>
      <c r="AI34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672</v>
      </c>
      <c r="AJ348" s="6">
        <v>-1.4090292897342094E-2</v>
      </c>
      <c r="AK34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672</v>
      </c>
      <c r="AL348" s="6">
        <v>-1.3278163052846903E-2</v>
      </c>
    </row>
    <row r="349" spans="1:38" x14ac:dyDescent="0.25">
      <c r="A349" s="1">
        <v>348</v>
      </c>
      <c r="B349" s="2" t="s">
        <v>21</v>
      </c>
      <c r="C349" s="2" t="s">
        <v>91</v>
      </c>
      <c r="D349" s="2" t="s">
        <v>23</v>
      </c>
      <c r="E349" s="2" t="s">
        <v>27</v>
      </c>
      <c r="F349" s="2" t="s">
        <v>25</v>
      </c>
      <c r="G349" s="1" t="b">
        <v>0</v>
      </c>
      <c r="H349" s="1" t="b">
        <v>0</v>
      </c>
      <c r="I349" s="1" t="b">
        <v>0</v>
      </c>
      <c r="J349" s="1" t="b">
        <v>0</v>
      </c>
      <c r="K349" s="1" t="b">
        <v>0</v>
      </c>
      <c r="L349" s="1">
        <v>800</v>
      </c>
      <c r="M349" s="1">
        <v>2</v>
      </c>
      <c r="N349" s="1">
        <v>0</v>
      </c>
      <c r="O349" s="1">
        <v>0.4</v>
      </c>
      <c r="P349" s="1">
        <v>0</v>
      </c>
      <c r="Q349" s="2">
        <v>150</v>
      </c>
      <c r="R349" s="2">
        <v>0</v>
      </c>
      <c r="S349" s="2">
        <v>1</v>
      </c>
      <c r="T349" s="2">
        <v>0</v>
      </c>
      <c r="U349" s="1" t="b">
        <v>0</v>
      </c>
      <c r="V349" s="1">
        <v>701</v>
      </c>
      <c r="W349" s="1">
        <v>2521.59</v>
      </c>
      <c r="X349" s="1">
        <v>2478.31</v>
      </c>
      <c r="Y349" s="1">
        <v>678.61</v>
      </c>
      <c r="Z349" s="1">
        <v>676.57</v>
      </c>
      <c r="AA349" s="1">
        <v>10</v>
      </c>
      <c r="AB349" s="1">
        <v>-10</v>
      </c>
      <c r="AD349" s="6">
        <f>Modell_vol30_d_Aspermont_table[[#This Row],[wage 1]]/AE342-1</f>
        <v>-4.3925798557519213E-3</v>
      </c>
      <c r="AF349" s="6">
        <f>Modell_vol30_d_Aspermont_table[[#This Row],[wage 2]]/AG342-1</f>
        <v>-6.5678672271793914E-3</v>
      </c>
      <c r="AI34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672</v>
      </c>
      <c r="AJ349" s="6">
        <v>-1.4090292897342094E-2</v>
      </c>
      <c r="AK34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672</v>
      </c>
      <c r="AL349" s="6">
        <v>-1.3278163052846903E-2</v>
      </c>
    </row>
    <row r="350" spans="1:38" x14ac:dyDescent="0.25">
      <c r="A350" s="1">
        <v>349</v>
      </c>
      <c r="B350" s="2" t="s">
        <v>21</v>
      </c>
      <c r="C350" s="2" t="s">
        <v>91</v>
      </c>
      <c r="D350" s="2" t="s">
        <v>23</v>
      </c>
      <c r="E350" s="2" t="s">
        <v>27</v>
      </c>
      <c r="F350" s="2" t="s">
        <v>25</v>
      </c>
      <c r="G350" s="1" t="b">
        <v>0</v>
      </c>
      <c r="H350" s="1" t="b">
        <v>0</v>
      </c>
      <c r="I350" s="1" t="b">
        <v>0</v>
      </c>
      <c r="J350" s="1" t="b">
        <v>0</v>
      </c>
      <c r="K350" s="1" t="b">
        <v>0</v>
      </c>
      <c r="L350" s="1">
        <v>800</v>
      </c>
      <c r="M350" s="1">
        <v>2</v>
      </c>
      <c r="N350" s="1">
        <v>0</v>
      </c>
      <c r="O350" s="1">
        <v>0.4</v>
      </c>
      <c r="P350" s="1">
        <v>0</v>
      </c>
      <c r="Q350" s="2">
        <v>150</v>
      </c>
      <c r="R350" s="2">
        <v>0</v>
      </c>
      <c r="S350" s="2">
        <v>1</v>
      </c>
      <c r="T350" s="2">
        <v>0</v>
      </c>
      <c r="U350" s="1" t="b">
        <v>0</v>
      </c>
      <c r="V350" s="1">
        <v>701</v>
      </c>
      <c r="W350" s="1">
        <v>2306.08</v>
      </c>
      <c r="X350" s="1">
        <v>2297.7399999999998</v>
      </c>
      <c r="Y350" s="1">
        <v>687.57</v>
      </c>
      <c r="Z350" s="1">
        <v>687.21</v>
      </c>
      <c r="AA350" s="1">
        <v>10</v>
      </c>
      <c r="AB350" s="1">
        <v>-10</v>
      </c>
      <c r="AD350" s="6">
        <f>Modell_vol30_d_Aspermont_table[[#This Row],[wage 1]]/AE342-1</f>
        <v>8.7528829056169322E-3</v>
      </c>
      <c r="AF350" s="6">
        <f>Modell_vol30_d_Aspermont_table[[#This Row],[wage 2]]/AG342-1</f>
        <v>9.055228524483816E-3</v>
      </c>
      <c r="AI35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672</v>
      </c>
      <c r="AJ350" s="6">
        <v>-1.4090292897342094E-2</v>
      </c>
      <c r="AK35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672</v>
      </c>
      <c r="AL350" s="6">
        <v>-1.3278163052846903E-2</v>
      </c>
    </row>
    <row r="351" spans="1:38" x14ac:dyDescent="0.25">
      <c r="A351" s="1">
        <v>350</v>
      </c>
      <c r="B351" s="2" t="s">
        <v>21</v>
      </c>
      <c r="C351" s="2" t="s">
        <v>91</v>
      </c>
      <c r="D351" s="2" t="s">
        <v>23</v>
      </c>
      <c r="E351" s="2" t="s">
        <v>27</v>
      </c>
      <c r="F351" s="2" t="s">
        <v>25</v>
      </c>
      <c r="G351" s="1" t="b">
        <v>0</v>
      </c>
      <c r="H351" s="1" t="b">
        <v>0</v>
      </c>
      <c r="I351" s="1" t="b">
        <v>0</v>
      </c>
      <c r="J351" s="1" t="b">
        <v>0</v>
      </c>
      <c r="K351" s="1" t="b">
        <v>0</v>
      </c>
      <c r="L351" s="1">
        <v>800</v>
      </c>
      <c r="M351" s="1">
        <v>2</v>
      </c>
      <c r="N351" s="1">
        <v>0</v>
      </c>
      <c r="O351" s="1">
        <v>0.4</v>
      </c>
      <c r="P351" s="1">
        <v>0</v>
      </c>
      <c r="Q351" s="2">
        <v>150</v>
      </c>
      <c r="R351" s="2">
        <v>0</v>
      </c>
      <c r="S351" s="2">
        <v>1</v>
      </c>
      <c r="T351" s="2">
        <v>0</v>
      </c>
      <c r="U351" s="1" t="b">
        <v>0</v>
      </c>
      <c r="V351" s="1">
        <v>701</v>
      </c>
      <c r="W351" s="1">
        <v>2455.3000000000002</v>
      </c>
      <c r="X351" s="1">
        <v>2388.33</v>
      </c>
      <c r="Y351" s="1">
        <v>683.46</v>
      </c>
      <c r="Z351" s="1">
        <v>679.38</v>
      </c>
      <c r="AA351" s="1">
        <v>10</v>
      </c>
      <c r="AB351" s="1">
        <v>-10</v>
      </c>
      <c r="AD351" s="6">
        <f>Modell_vol30_d_Aspermont_table[[#This Row],[wage 1]]/AE342-1</f>
        <v>2.7229887148552123E-3</v>
      </c>
      <c r="AF351" s="6">
        <f>Modell_vol30_d_Aspermont_table[[#This Row],[wage 2]]/AG342-1</f>
        <v>-2.4418428792308822E-3</v>
      </c>
      <c r="AI35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672</v>
      </c>
      <c r="AJ351" s="6">
        <v>-1.4090292897342094E-2</v>
      </c>
      <c r="AK35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672</v>
      </c>
      <c r="AL351" s="6">
        <v>-1.3278163052846903E-2</v>
      </c>
    </row>
    <row r="352" spans="1:38" x14ac:dyDescent="0.25">
      <c r="A352" s="3">
        <v>351</v>
      </c>
      <c r="B352" s="4" t="s">
        <v>21</v>
      </c>
      <c r="C352" s="4" t="s">
        <v>91</v>
      </c>
      <c r="D352" s="4" t="s">
        <v>23</v>
      </c>
      <c r="E352" s="4" t="s">
        <v>27</v>
      </c>
      <c r="F352" s="4" t="s">
        <v>25</v>
      </c>
      <c r="G352" s="3" t="b">
        <v>0</v>
      </c>
      <c r="H352" s="3" t="b">
        <v>0</v>
      </c>
      <c r="I352" s="3" t="b">
        <v>0</v>
      </c>
      <c r="J352" s="3" t="b">
        <v>0</v>
      </c>
      <c r="K352" s="3" t="b">
        <v>0</v>
      </c>
      <c r="L352" s="3">
        <v>800</v>
      </c>
      <c r="M352" s="3">
        <v>2</v>
      </c>
      <c r="N352" s="3">
        <v>0</v>
      </c>
      <c r="O352" s="3">
        <v>0.4</v>
      </c>
      <c r="P352" s="3">
        <v>0</v>
      </c>
      <c r="Q352" s="4">
        <v>500</v>
      </c>
      <c r="R352" s="4">
        <v>0</v>
      </c>
      <c r="S352" s="4">
        <v>1</v>
      </c>
      <c r="T352" s="4">
        <v>0</v>
      </c>
      <c r="U352" s="3" t="b">
        <v>0</v>
      </c>
      <c r="V352" s="3">
        <v>703</v>
      </c>
      <c r="W352" s="3">
        <v>2489.4299999999998</v>
      </c>
      <c r="X352" s="3">
        <v>2471.31</v>
      </c>
      <c r="Y352" s="3">
        <v>679.11</v>
      </c>
      <c r="Z352" s="3">
        <v>678.07</v>
      </c>
      <c r="AA352" s="3">
        <v>10</v>
      </c>
      <c r="AB352" s="3">
        <v>-10</v>
      </c>
      <c r="AD352" s="6">
        <f>Modell_vol30_d_Aspermont_table[[#This Row],[wage 1]]/AE352-1</f>
        <v>6.0557036329789149E-4</v>
      </c>
      <c r="AE352">
        <f>AVERAGE(Y352:Y361)</f>
        <v>678.69900000000007</v>
      </c>
      <c r="AF352" s="6">
        <f>Modell_vol30_d_Aspermont_table[[#This Row],[wage 2]]/AG352-1</f>
        <v>-2.333533434560886E-3</v>
      </c>
      <c r="AG352">
        <f>AVERAGE(Z352:Z361)</f>
        <v>679.65599999999995</v>
      </c>
      <c r="AI352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672</v>
      </c>
      <c r="AJ352" s="6">
        <f t="array" ref="AJ352:AJ361">AI352:AI361/AE352-1</f>
        <v>-9.8703548995947576E-3</v>
      </c>
      <c r="AK352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672</v>
      </c>
      <c r="AL352" s="6">
        <f t="array" ref="AL352:AL361">AK352:AK361/AG352-1</f>
        <v>-1.1264522052332304E-2</v>
      </c>
    </row>
    <row r="353" spans="1:38" x14ac:dyDescent="0.25">
      <c r="A353" s="3">
        <v>352</v>
      </c>
      <c r="B353" s="4" t="s">
        <v>21</v>
      </c>
      <c r="C353" s="4" t="s">
        <v>91</v>
      </c>
      <c r="D353" s="4" t="s">
        <v>23</v>
      </c>
      <c r="E353" s="4" t="s">
        <v>27</v>
      </c>
      <c r="F353" s="4" t="s">
        <v>25</v>
      </c>
      <c r="G353" s="3" t="b">
        <v>0</v>
      </c>
      <c r="H353" s="3" t="b">
        <v>0</v>
      </c>
      <c r="I353" s="3" t="b">
        <v>0</v>
      </c>
      <c r="J353" s="3" t="b">
        <v>0</v>
      </c>
      <c r="K353" s="3" t="b">
        <v>0</v>
      </c>
      <c r="L353" s="3">
        <v>800</v>
      </c>
      <c r="M353" s="3">
        <v>2</v>
      </c>
      <c r="N353" s="3">
        <v>0</v>
      </c>
      <c r="O353" s="3">
        <v>0.4</v>
      </c>
      <c r="P353" s="3">
        <v>0</v>
      </c>
      <c r="Q353" s="4">
        <v>500</v>
      </c>
      <c r="R353" s="4">
        <v>0</v>
      </c>
      <c r="S353" s="4">
        <v>1</v>
      </c>
      <c r="T353" s="4">
        <v>0</v>
      </c>
      <c r="U353" s="3" t="b">
        <v>0</v>
      </c>
      <c r="V353" s="3">
        <v>701</v>
      </c>
      <c r="W353" s="3">
        <v>2397.31</v>
      </c>
      <c r="X353" s="3">
        <v>2474.4899999999998</v>
      </c>
      <c r="Y353" s="3">
        <v>678.22</v>
      </c>
      <c r="Z353" s="3">
        <v>683.3</v>
      </c>
      <c r="AA353" s="3">
        <v>10</v>
      </c>
      <c r="AB353" s="3">
        <v>-10</v>
      </c>
      <c r="AD353" s="6">
        <f>Modell_vol30_d_Aspermont_table[[#This Row],[wage 1]]/AE352-1</f>
        <v>-7.0576205357608668E-4</v>
      </c>
      <c r="AF353" s="6">
        <f>Modell_vol30_d_Aspermont_table[[#This Row],[wage 2]]/AG352-1</f>
        <v>5.3615358357756993E-3</v>
      </c>
      <c r="AI353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672</v>
      </c>
      <c r="AJ353" s="6">
        <v>-9.8703548995947576E-3</v>
      </c>
      <c r="AK353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672</v>
      </c>
      <c r="AL353" s="6">
        <v>-1.1264522052332304E-2</v>
      </c>
    </row>
    <row r="354" spans="1:38" x14ac:dyDescent="0.25">
      <c r="A354" s="3">
        <v>353</v>
      </c>
      <c r="B354" s="4" t="s">
        <v>21</v>
      </c>
      <c r="C354" s="4" t="s">
        <v>91</v>
      </c>
      <c r="D354" s="4" t="s">
        <v>23</v>
      </c>
      <c r="E354" s="4" t="s">
        <v>27</v>
      </c>
      <c r="F354" s="4" t="s">
        <v>25</v>
      </c>
      <c r="G354" s="3" t="b">
        <v>0</v>
      </c>
      <c r="H354" s="3" t="b">
        <v>0</v>
      </c>
      <c r="I354" s="3" t="b">
        <v>0</v>
      </c>
      <c r="J354" s="3" t="b">
        <v>0</v>
      </c>
      <c r="K354" s="3" t="b">
        <v>0</v>
      </c>
      <c r="L354" s="3">
        <v>800</v>
      </c>
      <c r="M354" s="3">
        <v>2</v>
      </c>
      <c r="N354" s="3">
        <v>0</v>
      </c>
      <c r="O354" s="3">
        <v>0.4</v>
      </c>
      <c r="P354" s="3">
        <v>0</v>
      </c>
      <c r="Q354" s="4">
        <v>500</v>
      </c>
      <c r="R354" s="4">
        <v>0</v>
      </c>
      <c r="S354" s="4">
        <v>1</v>
      </c>
      <c r="T354" s="4">
        <v>0</v>
      </c>
      <c r="U354" s="3" t="b">
        <v>0</v>
      </c>
      <c r="V354" s="3">
        <v>701</v>
      </c>
      <c r="W354" s="3">
        <v>2493.25</v>
      </c>
      <c r="X354" s="3">
        <v>2543.9899999999998</v>
      </c>
      <c r="Y354" s="3">
        <v>675.17</v>
      </c>
      <c r="Z354" s="3">
        <v>678.37</v>
      </c>
      <c r="AA354" s="3">
        <v>10</v>
      </c>
      <c r="AB354" s="3">
        <v>-10</v>
      </c>
      <c r="AD354" s="6">
        <f>Modell_vol30_d_Aspermont_table[[#This Row],[wage 1]]/AE352-1</f>
        <v>-5.1996540439872563E-3</v>
      </c>
      <c r="AF354" s="6">
        <f>Modell_vol30_d_Aspermont_table[[#This Row],[wage 2]]/AG352-1</f>
        <v>-1.8921336676199774E-3</v>
      </c>
      <c r="AI354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672</v>
      </c>
      <c r="AJ354" s="6">
        <v>-9.8703548995947576E-3</v>
      </c>
      <c r="AK354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672</v>
      </c>
      <c r="AL354" s="6">
        <v>-1.1264522052332304E-2</v>
      </c>
    </row>
    <row r="355" spans="1:38" x14ac:dyDescent="0.25">
      <c r="A355" s="3">
        <v>354</v>
      </c>
      <c r="B355" s="4" t="s">
        <v>21</v>
      </c>
      <c r="C355" s="4" t="s">
        <v>91</v>
      </c>
      <c r="D355" s="4" t="s">
        <v>23</v>
      </c>
      <c r="E355" s="4" t="s">
        <v>27</v>
      </c>
      <c r="F355" s="4" t="s">
        <v>25</v>
      </c>
      <c r="G355" s="3" t="b">
        <v>0</v>
      </c>
      <c r="H355" s="3" t="b">
        <v>0</v>
      </c>
      <c r="I355" s="3" t="b">
        <v>0</v>
      </c>
      <c r="J355" s="3" t="b">
        <v>0</v>
      </c>
      <c r="K355" s="3" t="b">
        <v>0</v>
      </c>
      <c r="L355" s="3">
        <v>800</v>
      </c>
      <c r="M355" s="3">
        <v>2</v>
      </c>
      <c r="N355" s="3">
        <v>0</v>
      </c>
      <c r="O355" s="3">
        <v>0.4</v>
      </c>
      <c r="P355" s="3">
        <v>0</v>
      </c>
      <c r="Q355" s="4">
        <v>500</v>
      </c>
      <c r="R355" s="4">
        <v>0</v>
      </c>
      <c r="S355" s="4">
        <v>1</v>
      </c>
      <c r="T355" s="4">
        <v>0</v>
      </c>
      <c r="U355" s="3" t="b">
        <v>0</v>
      </c>
      <c r="V355" s="3">
        <v>701</v>
      </c>
      <c r="W355" s="3">
        <v>2404.4699999999998</v>
      </c>
      <c r="X355" s="3">
        <v>2336.66</v>
      </c>
      <c r="Y355" s="3">
        <v>685.97</v>
      </c>
      <c r="Z355" s="3">
        <v>682.01</v>
      </c>
      <c r="AA355" s="3">
        <v>10</v>
      </c>
      <c r="AB355" s="3">
        <v>-10</v>
      </c>
      <c r="AD355" s="6">
        <f>Modell_vol30_d_Aspermont_table[[#This Row],[wage 1]]/AE352-1</f>
        <v>1.0713143823698035E-2</v>
      </c>
      <c r="AF355" s="6">
        <f>Modell_vol30_d_Aspermont_table[[#This Row],[wage 2]]/AG352-1</f>
        <v>3.4635168379297809E-3</v>
      </c>
      <c r="AI355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672</v>
      </c>
      <c r="AJ355" s="6">
        <v>-9.8703548995947576E-3</v>
      </c>
      <c r="AK355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672</v>
      </c>
      <c r="AL355" s="6">
        <v>-1.1264522052332304E-2</v>
      </c>
    </row>
    <row r="356" spans="1:38" x14ac:dyDescent="0.25">
      <c r="A356" s="3">
        <v>355</v>
      </c>
      <c r="B356" s="4" t="s">
        <v>21</v>
      </c>
      <c r="C356" s="4" t="s">
        <v>91</v>
      </c>
      <c r="D356" s="4" t="s">
        <v>23</v>
      </c>
      <c r="E356" s="4" t="s">
        <v>27</v>
      </c>
      <c r="F356" s="4" t="s">
        <v>25</v>
      </c>
      <c r="G356" s="3" t="b">
        <v>0</v>
      </c>
      <c r="H356" s="3" t="b">
        <v>0</v>
      </c>
      <c r="I356" s="3" t="b">
        <v>0</v>
      </c>
      <c r="J356" s="3" t="b">
        <v>0</v>
      </c>
      <c r="K356" s="3" t="b">
        <v>0</v>
      </c>
      <c r="L356" s="3">
        <v>800</v>
      </c>
      <c r="M356" s="3">
        <v>2</v>
      </c>
      <c r="N356" s="3">
        <v>0</v>
      </c>
      <c r="O356" s="3">
        <v>0.4</v>
      </c>
      <c r="P356" s="3">
        <v>0</v>
      </c>
      <c r="Q356" s="4">
        <v>500</v>
      </c>
      <c r="R356" s="4">
        <v>0</v>
      </c>
      <c r="S356" s="4">
        <v>1</v>
      </c>
      <c r="T356" s="4">
        <v>0</v>
      </c>
      <c r="U356" s="3" t="b">
        <v>0</v>
      </c>
      <c r="V356" s="3">
        <v>701</v>
      </c>
      <c r="W356" s="3">
        <v>2443.58</v>
      </c>
      <c r="X356" s="3">
        <v>2474.61</v>
      </c>
      <c r="Y356" s="3">
        <v>678.83</v>
      </c>
      <c r="Z356" s="3">
        <v>680.37</v>
      </c>
      <c r="AA356" s="3">
        <v>10</v>
      </c>
      <c r="AB356" s="3">
        <v>-10</v>
      </c>
      <c r="AD356" s="6">
        <f>Modell_vol30_d_Aspermont_table[[#This Row],[wage 1]]/AE352-1</f>
        <v>1.9301634450608063E-4</v>
      </c>
      <c r="AF356" s="6">
        <f>Modell_vol30_d_Aspermont_table[[#This Row],[wage 2]]/AG352-1</f>
        <v>1.0505314453195247E-3</v>
      </c>
      <c r="AI356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672</v>
      </c>
      <c r="AJ356" s="6">
        <v>-9.8703548995947576E-3</v>
      </c>
      <c r="AK356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672</v>
      </c>
      <c r="AL356" s="6">
        <v>-1.1264522052332304E-2</v>
      </c>
    </row>
    <row r="357" spans="1:38" x14ac:dyDescent="0.25">
      <c r="A357" s="3">
        <v>356</v>
      </c>
      <c r="B357" s="4" t="s">
        <v>21</v>
      </c>
      <c r="C357" s="4" t="s">
        <v>91</v>
      </c>
      <c r="D357" s="4" t="s">
        <v>23</v>
      </c>
      <c r="E357" s="4" t="s">
        <v>27</v>
      </c>
      <c r="F357" s="4" t="s">
        <v>25</v>
      </c>
      <c r="G357" s="3" t="b">
        <v>0</v>
      </c>
      <c r="H357" s="3" t="b">
        <v>0</v>
      </c>
      <c r="I357" s="3" t="b">
        <v>0</v>
      </c>
      <c r="J357" s="3" t="b">
        <v>0</v>
      </c>
      <c r="K357" s="3" t="b">
        <v>0</v>
      </c>
      <c r="L357" s="3">
        <v>800</v>
      </c>
      <c r="M357" s="3">
        <v>2</v>
      </c>
      <c r="N357" s="3">
        <v>0</v>
      </c>
      <c r="O357" s="3">
        <v>0.4</v>
      </c>
      <c r="P357" s="3">
        <v>0</v>
      </c>
      <c r="Q357" s="4">
        <v>500</v>
      </c>
      <c r="R357" s="4">
        <v>0</v>
      </c>
      <c r="S357" s="4">
        <v>1</v>
      </c>
      <c r="T357" s="4">
        <v>0</v>
      </c>
      <c r="U357" s="3" t="b">
        <v>0</v>
      </c>
      <c r="V357" s="3">
        <v>701</v>
      </c>
      <c r="W357" s="3">
        <v>2413.25</v>
      </c>
      <c r="X357" s="3">
        <v>2415.11</v>
      </c>
      <c r="Y357" s="3">
        <v>681.83</v>
      </c>
      <c r="Z357" s="3">
        <v>681.73</v>
      </c>
      <c r="AA357" s="3">
        <v>10</v>
      </c>
      <c r="AB357" s="3">
        <v>-10</v>
      </c>
      <c r="AD357" s="6">
        <f>Modell_vol30_d_Aspermont_table[[#This Row],[wage 1]]/AE352-1</f>
        <v>4.6132379744185936E-3</v>
      </c>
      <c r="AF357" s="6">
        <f>Modell_vol30_d_Aspermont_table[[#This Row],[wage 2]]/AG352-1</f>
        <v>3.051543722118355E-3</v>
      </c>
      <c r="AI357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672</v>
      </c>
      <c r="AJ357" s="6">
        <v>-9.8703548995947576E-3</v>
      </c>
      <c r="AK357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672</v>
      </c>
      <c r="AL357" s="6">
        <v>-1.1264522052332304E-2</v>
      </c>
    </row>
    <row r="358" spans="1:38" x14ac:dyDescent="0.25">
      <c r="A358" s="3">
        <v>357</v>
      </c>
      <c r="B358" s="4" t="s">
        <v>21</v>
      </c>
      <c r="C358" s="4" t="s">
        <v>91</v>
      </c>
      <c r="D358" s="4" t="s">
        <v>23</v>
      </c>
      <c r="E358" s="4" t="s">
        <v>27</v>
      </c>
      <c r="F358" s="4" t="s">
        <v>25</v>
      </c>
      <c r="G358" s="3" t="b">
        <v>0</v>
      </c>
      <c r="H358" s="3" t="b">
        <v>0</v>
      </c>
      <c r="I358" s="3" t="b">
        <v>0</v>
      </c>
      <c r="J358" s="3" t="b">
        <v>0</v>
      </c>
      <c r="K358" s="3" t="b">
        <v>0</v>
      </c>
      <c r="L358" s="3">
        <v>800</v>
      </c>
      <c r="M358" s="3">
        <v>2</v>
      </c>
      <c r="N358" s="3">
        <v>0</v>
      </c>
      <c r="O358" s="3">
        <v>0.4</v>
      </c>
      <c r="P358" s="3">
        <v>0</v>
      </c>
      <c r="Q358" s="4">
        <v>500</v>
      </c>
      <c r="R358" s="4">
        <v>0</v>
      </c>
      <c r="S358" s="4">
        <v>1</v>
      </c>
      <c r="T358" s="4">
        <v>0</v>
      </c>
      <c r="U358" s="3" t="b">
        <v>0</v>
      </c>
      <c r="V358" s="3">
        <v>764</v>
      </c>
      <c r="W358" s="3">
        <v>2462.54</v>
      </c>
      <c r="X358" s="3">
        <v>2439.5500000000002</v>
      </c>
      <c r="Y358" s="3">
        <v>681.01</v>
      </c>
      <c r="Z358" s="3">
        <v>679.1</v>
      </c>
      <c r="AA358" s="3">
        <v>10</v>
      </c>
      <c r="AB358" s="3">
        <v>-10</v>
      </c>
      <c r="AD358" s="6">
        <f>Modell_vol30_d_Aspermont_table[[#This Row],[wage 1]]/AE352-1</f>
        <v>3.4050440622424016E-3</v>
      </c>
      <c r="AF358" s="6">
        <f>Modell_vol30_d_Aspermont_table[[#This Row],[wage 2]]/AG352-1</f>
        <v>-8.1806090139702192E-4</v>
      </c>
      <c r="AI358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672</v>
      </c>
      <c r="AJ358" s="6">
        <v>-9.8703548995947576E-3</v>
      </c>
      <c r="AK358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672</v>
      </c>
      <c r="AL358" s="6">
        <v>-1.1264522052332304E-2</v>
      </c>
    </row>
    <row r="359" spans="1:38" x14ac:dyDescent="0.25">
      <c r="A359" s="3">
        <v>358</v>
      </c>
      <c r="B359" s="4" t="s">
        <v>21</v>
      </c>
      <c r="C359" s="4" t="s">
        <v>91</v>
      </c>
      <c r="D359" s="4" t="s">
        <v>23</v>
      </c>
      <c r="E359" s="4" t="s">
        <v>27</v>
      </c>
      <c r="F359" s="4" t="s">
        <v>25</v>
      </c>
      <c r="G359" s="3" t="b">
        <v>0</v>
      </c>
      <c r="H359" s="3" t="b">
        <v>0</v>
      </c>
      <c r="I359" s="3" t="b">
        <v>0</v>
      </c>
      <c r="J359" s="3" t="b">
        <v>0</v>
      </c>
      <c r="K359" s="3" t="b">
        <v>0</v>
      </c>
      <c r="L359" s="3">
        <v>800</v>
      </c>
      <c r="M359" s="3">
        <v>2</v>
      </c>
      <c r="N359" s="3">
        <v>0</v>
      </c>
      <c r="O359" s="3">
        <v>0.4</v>
      </c>
      <c r="P359" s="3">
        <v>0</v>
      </c>
      <c r="Q359" s="4">
        <v>500</v>
      </c>
      <c r="R359" s="4">
        <v>0</v>
      </c>
      <c r="S359" s="4">
        <v>1</v>
      </c>
      <c r="T359" s="4">
        <v>0</v>
      </c>
      <c r="U359" s="3" t="b">
        <v>0</v>
      </c>
      <c r="V359" s="3">
        <v>701</v>
      </c>
      <c r="W359" s="3">
        <v>2487.3200000000002</v>
      </c>
      <c r="X359" s="3">
        <v>2563.85</v>
      </c>
      <c r="Y359" s="3">
        <v>674.18</v>
      </c>
      <c r="Z359" s="3">
        <v>678.37</v>
      </c>
      <c r="AA359" s="3">
        <v>10</v>
      </c>
      <c r="AB359" s="3">
        <v>-10</v>
      </c>
      <c r="AD359" s="6">
        <f>Modell_vol30_d_Aspermont_table[[#This Row],[wage 1]]/AE352-1</f>
        <v>-6.6583271818584366E-3</v>
      </c>
      <c r="AF359" s="6">
        <f>Modell_vol30_d_Aspermont_table[[#This Row],[wage 2]]/AG352-1</f>
        <v>-1.8921336676199774E-3</v>
      </c>
      <c r="AI359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672</v>
      </c>
      <c r="AJ359" s="6">
        <v>-9.8703548995947576E-3</v>
      </c>
      <c r="AK359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672</v>
      </c>
      <c r="AL359" s="6">
        <v>-1.1264522052332304E-2</v>
      </c>
    </row>
    <row r="360" spans="1:38" x14ac:dyDescent="0.25">
      <c r="A360" s="3">
        <v>359</v>
      </c>
      <c r="B360" s="4" t="s">
        <v>21</v>
      </c>
      <c r="C360" s="4" t="s">
        <v>91</v>
      </c>
      <c r="D360" s="4" t="s">
        <v>23</v>
      </c>
      <c r="E360" s="4" t="s">
        <v>27</v>
      </c>
      <c r="F360" s="4" t="s">
        <v>25</v>
      </c>
      <c r="G360" s="3" t="b">
        <v>0</v>
      </c>
      <c r="H360" s="3" t="b">
        <v>0</v>
      </c>
      <c r="I360" s="3" t="b">
        <v>0</v>
      </c>
      <c r="J360" s="3" t="b">
        <v>0</v>
      </c>
      <c r="K360" s="3" t="b">
        <v>0</v>
      </c>
      <c r="L360" s="3">
        <v>800</v>
      </c>
      <c r="M360" s="3">
        <v>2</v>
      </c>
      <c r="N360" s="3">
        <v>0</v>
      </c>
      <c r="O360" s="3">
        <v>0.4</v>
      </c>
      <c r="P360" s="3">
        <v>0</v>
      </c>
      <c r="Q360" s="4">
        <v>500</v>
      </c>
      <c r="R360" s="4">
        <v>0</v>
      </c>
      <c r="S360" s="4">
        <v>1</v>
      </c>
      <c r="T360" s="4">
        <v>0</v>
      </c>
      <c r="U360" s="3" t="b">
        <v>0</v>
      </c>
      <c r="V360" s="3">
        <v>701</v>
      </c>
      <c r="W360" s="3">
        <v>2511.48</v>
      </c>
      <c r="X360" s="3">
        <v>2547.2800000000002</v>
      </c>
      <c r="Y360" s="3">
        <v>675.18</v>
      </c>
      <c r="Z360" s="3">
        <v>677.43</v>
      </c>
      <c r="AA360" s="3">
        <v>10</v>
      </c>
      <c r="AB360" s="3">
        <v>-10</v>
      </c>
      <c r="AD360" s="6">
        <f>Modell_vol30_d_Aspermont_table[[#This Row],[wage 1]]/AE352-1</f>
        <v>-5.184919971887525E-3</v>
      </c>
      <c r="AF360" s="6">
        <f>Modell_vol30_d_Aspermont_table[[#This Row],[wage 2]]/AG352-1</f>
        <v>-3.2751862707016688E-3</v>
      </c>
      <c r="AI360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672</v>
      </c>
      <c r="AJ360" s="6">
        <v>-9.8703548995947576E-3</v>
      </c>
      <c r="AK360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672</v>
      </c>
      <c r="AL360" s="6">
        <v>-1.1264522052332304E-2</v>
      </c>
    </row>
    <row r="361" spans="1:38" x14ac:dyDescent="0.25">
      <c r="A361" s="3">
        <v>360</v>
      </c>
      <c r="B361" s="4" t="s">
        <v>21</v>
      </c>
      <c r="C361" s="4" t="s">
        <v>91</v>
      </c>
      <c r="D361" s="4" t="s">
        <v>23</v>
      </c>
      <c r="E361" s="4" t="s">
        <v>27</v>
      </c>
      <c r="F361" s="4" t="s">
        <v>25</v>
      </c>
      <c r="G361" s="3" t="b">
        <v>0</v>
      </c>
      <c r="H361" s="3" t="b">
        <v>0</v>
      </c>
      <c r="I361" s="3" t="b">
        <v>0</v>
      </c>
      <c r="J361" s="3" t="b">
        <v>0</v>
      </c>
      <c r="K361" s="3" t="b">
        <v>0</v>
      </c>
      <c r="L361" s="3">
        <v>800</v>
      </c>
      <c r="M361" s="3">
        <v>2</v>
      </c>
      <c r="N361" s="3">
        <v>0</v>
      </c>
      <c r="O361" s="3">
        <v>0.4</v>
      </c>
      <c r="P361" s="3">
        <v>0</v>
      </c>
      <c r="Q361" s="4">
        <v>500</v>
      </c>
      <c r="R361" s="4">
        <v>0</v>
      </c>
      <c r="S361" s="4">
        <v>1</v>
      </c>
      <c r="T361" s="4">
        <v>0</v>
      </c>
      <c r="U361" s="3" t="b">
        <v>0</v>
      </c>
      <c r="V361" s="3">
        <v>701</v>
      </c>
      <c r="W361" s="3">
        <v>2497.12</v>
      </c>
      <c r="X361" s="3">
        <v>2500.52</v>
      </c>
      <c r="Y361" s="3">
        <v>677.49</v>
      </c>
      <c r="Z361" s="3">
        <v>677.81</v>
      </c>
      <c r="AA361" s="3">
        <v>10</v>
      </c>
      <c r="AB361" s="3">
        <v>-10</v>
      </c>
      <c r="AD361" s="6">
        <f>Modell_vol30_d_Aspermont_table[[#This Row],[wage 1]]/AE352-1</f>
        <v>-1.7813493168548078E-3</v>
      </c>
      <c r="AF361" s="6">
        <f>Modell_vol30_d_Aspermont_table[[#This Row],[wage 2]]/AG352-1</f>
        <v>-2.7160798992431623E-3</v>
      </c>
      <c r="AI361" s="23">
        <f>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</f>
        <v>672</v>
      </c>
      <c r="AJ361" s="6">
        <v>-9.8703548995947576E-3</v>
      </c>
      <c r="AK361" s="23">
        <f>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</f>
        <v>672</v>
      </c>
      <c r="AL361" s="6">
        <v>-1.1264522052332304E-2</v>
      </c>
    </row>
    <row r="362" spans="1:38" x14ac:dyDescent="0.25">
      <c r="A362" s="1">
        <v>361</v>
      </c>
      <c r="B362" s="2" t="s">
        <v>21</v>
      </c>
      <c r="C362" s="2" t="s">
        <v>91</v>
      </c>
      <c r="D362" s="2" t="s">
        <v>23</v>
      </c>
      <c r="E362" s="2" t="s">
        <v>28</v>
      </c>
      <c r="F362" s="2" t="s">
        <v>25</v>
      </c>
      <c r="G362" s="1" t="b">
        <v>0</v>
      </c>
      <c r="H362" s="1" t="b">
        <v>0</v>
      </c>
      <c r="I362" s="1" t="b">
        <v>0</v>
      </c>
      <c r="J362" s="1" t="b">
        <v>0</v>
      </c>
      <c r="K362" s="1" t="b">
        <v>0</v>
      </c>
      <c r="L362" s="1">
        <v>500</v>
      </c>
      <c r="M362" s="1">
        <v>2</v>
      </c>
      <c r="N362" s="1">
        <v>0</v>
      </c>
      <c r="O362" s="1">
        <v>0.2</v>
      </c>
      <c r="P362" s="1">
        <v>0</v>
      </c>
      <c r="Q362" s="2">
        <v>150</v>
      </c>
      <c r="R362" s="2">
        <v>0</v>
      </c>
      <c r="S362" s="2">
        <v>1</v>
      </c>
      <c r="T362" s="2">
        <v>0</v>
      </c>
      <c r="U362" s="1" t="b">
        <v>0</v>
      </c>
      <c r="V362" s="1">
        <v>701</v>
      </c>
      <c r="W362" s="1">
        <v>90</v>
      </c>
      <c r="X362" s="1">
        <v>234</v>
      </c>
      <c r="Y362" s="1">
        <v>494</v>
      </c>
      <c r="Z362" s="1">
        <v>491</v>
      </c>
      <c r="AA362" s="1">
        <v>17</v>
      </c>
      <c r="AB362" s="1">
        <v>13</v>
      </c>
      <c r="AI362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495.2</v>
      </c>
      <c r="AJ362" s="6">
        <f>Modell_vol30_d_Aspermont_table[[#This Row],[wage 1]]/AI362-1</f>
        <v>-2.4232633279482885E-3</v>
      </c>
      <c r="AK362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492</v>
      </c>
      <c r="AL362" s="6">
        <f>Modell_vol30_d_Aspermont_table[[#This Row],[wage 2]]/AK362-1</f>
        <v>-2.0325203252032908E-3</v>
      </c>
    </row>
    <row r="363" spans="1:38" x14ac:dyDescent="0.25">
      <c r="A363" s="1">
        <v>362</v>
      </c>
      <c r="B363" s="2" t="s">
        <v>21</v>
      </c>
      <c r="C363" s="2" t="s">
        <v>91</v>
      </c>
      <c r="D363" s="2" t="s">
        <v>23</v>
      </c>
      <c r="E363" s="2" t="s">
        <v>28</v>
      </c>
      <c r="F363" s="2" t="s">
        <v>25</v>
      </c>
      <c r="G363" s="1" t="b">
        <v>0</v>
      </c>
      <c r="H363" s="1" t="b">
        <v>0</v>
      </c>
      <c r="I363" s="1" t="b">
        <v>0</v>
      </c>
      <c r="J363" s="1" t="b">
        <v>0</v>
      </c>
      <c r="K363" s="1" t="b">
        <v>0</v>
      </c>
      <c r="L363" s="1">
        <v>500</v>
      </c>
      <c r="M363" s="1">
        <v>2</v>
      </c>
      <c r="N363" s="1">
        <v>0</v>
      </c>
      <c r="O363" s="1">
        <v>0.2</v>
      </c>
      <c r="P363" s="1">
        <v>0</v>
      </c>
      <c r="Q363" s="2">
        <v>150</v>
      </c>
      <c r="R363" s="2">
        <v>0</v>
      </c>
      <c r="S363" s="2">
        <v>1</v>
      </c>
      <c r="T363" s="2">
        <v>0</v>
      </c>
      <c r="U363" s="1" t="b">
        <v>0</v>
      </c>
      <c r="V363" s="1">
        <v>1217</v>
      </c>
      <c r="W363" s="1">
        <v>365.21</v>
      </c>
      <c r="X363" s="1">
        <v>216.28</v>
      </c>
      <c r="Y363" s="1">
        <v>484.47</v>
      </c>
      <c r="Z363" s="1">
        <v>487.5</v>
      </c>
      <c r="AA363" s="1">
        <v>-1</v>
      </c>
      <c r="AB363" s="1">
        <v>-12</v>
      </c>
      <c r="AI363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480.49333333333334</v>
      </c>
      <c r="AJ363" s="6">
        <f>Modell_vol30_d_Aspermont_table[[#This Row],[wage 1]]/AI363-1</f>
        <v>8.2762161112190924E-3</v>
      </c>
      <c r="AK363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484.30666666666667</v>
      </c>
      <c r="AL363" s="6">
        <f>Modell_vol30_d_Aspermont_table[[#This Row],[wage 2]]/AK363-1</f>
        <v>6.593618368526899E-3</v>
      </c>
    </row>
    <row r="364" spans="1:38" x14ac:dyDescent="0.25">
      <c r="A364" s="1">
        <v>363</v>
      </c>
      <c r="B364" s="2" t="s">
        <v>21</v>
      </c>
      <c r="C364" s="2" t="s">
        <v>91</v>
      </c>
      <c r="D364" s="2" t="s">
        <v>23</v>
      </c>
      <c r="E364" s="2" t="s">
        <v>28</v>
      </c>
      <c r="F364" s="2" t="s">
        <v>25</v>
      </c>
      <c r="G364" s="1" t="b">
        <v>0</v>
      </c>
      <c r="H364" s="1" t="b">
        <v>0</v>
      </c>
      <c r="I364" s="1" t="b">
        <v>0</v>
      </c>
      <c r="J364" s="1" t="b">
        <v>0</v>
      </c>
      <c r="K364" s="1" t="b">
        <v>0</v>
      </c>
      <c r="L364" s="1">
        <v>500</v>
      </c>
      <c r="M364" s="1">
        <v>2</v>
      </c>
      <c r="N364" s="1">
        <v>0</v>
      </c>
      <c r="O364" s="1">
        <v>0.2</v>
      </c>
      <c r="P364" s="1">
        <v>0</v>
      </c>
      <c r="Q364" s="2">
        <v>150</v>
      </c>
      <c r="R364" s="2">
        <v>0</v>
      </c>
      <c r="S364" s="2">
        <v>1</v>
      </c>
      <c r="T364" s="2">
        <v>0</v>
      </c>
      <c r="U364" s="1" t="b">
        <v>0</v>
      </c>
      <c r="V364" s="1">
        <v>701</v>
      </c>
      <c r="W364" s="1">
        <v>760.5</v>
      </c>
      <c r="X364" s="1">
        <v>903</v>
      </c>
      <c r="Y364" s="1">
        <v>461</v>
      </c>
      <c r="Z364" s="1">
        <v>458</v>
      </c>
      <c r="AA364" s="1">
        <v>15</v>
      </c>
      <c r="AB364" s="1">
        <v>-10</v>
      </c>
      <c r="AI364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461.66666666666663</v>
      </c>
      <c r="AJ364" s="6">
        <f>Modell_vol30_d_Aspermont_table[[#This Row],[wage 1]]/AI364-1</f>
        <v>-1.4440433212995485E-3</v>
      </c>
      <c r="AK364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458.33333333333331</v>
      </c>
      <c r="AL364" s="6">
        <f>Modell_vol30_d_Aspermont_table[[#This Row],[wage 2]]/AK364-1</f>
        <v>-7.2727272727268755E-4</v>
      </c>
    </row>
    <row r="365" spans="1:38" x14ac:dyDescent="0.25">
      <c r="A365" s="1">
        <v>364</v>
      </c>
      <c r="B365" s="2" t="s">
        <v>21</v>
      </c>
      <c r="C365" s="2" t="s">
        <v>91</v>
      </c>
      <c r="D365" s="2" t="s">
        <v>23</v>
      </c>
      <c r="E365" s="2" t="s">
        <v>28</v>
      </c>
      <c r="F365" s="2" t="s">
        <v>25</v>
      </c>
      <c r="G365" s="1" t="b">
        <v>0</v>
      </c>
      <c r="H365" s="1" t="b">
        <v>0</v>
      </c>
      <c r="I365" s="1" t="b">
        <v>0</v>
      </c>
      <c r="J365" s="1" t="b">
        <v>0</v>
      </c>
      <c r="K365" s="1" t="b">
        <v>0</v>
      </c>
      <c r="L365" s="1">
        <v>500</v>
      </c>
      <c r="M365" s="1">
        <v>2</v>
      </c>
      <c r="N365" s="1">
        <v>0</v>
      </c>
      <c r="O365" s="1">
        <v>0.2</v>
      </c>
      <c r="P365" s="1">
        <v>0</v>
      </c>
      <c r="Q365" s="2">
        <v>150</v>
      </c>
      <c r="R365" s="2">
        <v>0</v>
      </c>
      <c r="S365" s="2">
        <v>1</v>
      </c>
      <c r="T365" s="2">
        <v>0</v>
      </c>
      <c r="U365" s="1" t="b">
        <v>0</v>
      </c>
      <c r="V365" s="1">
        <v>701</v>
      </c>
      <c r="W365" s="1">
        <v>700.33</v>
      </c>
      <c r="X365" s="1">
        <v>637.13</v>
      </c>
      <c r="Y365" s="1">
        <v>466.41</v>
      </c>
      <c r="Z365" s="1">
        <v>468.25</v>
      </c>
      <c r="AA365" s="1">
        <v>9</v>
      </c>
      <c r="AB365" s="1">
        <v>-12</v>
      </c>
      <c r="AI365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465.56</v>
      </c>
      <c r="AJ365" s="6">
        <f>Modell_vol30_d_Aspermont_table[[#This Row],[wage 1]]/AI365-1</f>
        <v>1.8257582266518746E-3</v>
      </c>
      <c r="AK365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467.24</v>
      </c>
      <c r="AL365" s="6">
        <f>Modell_vol30_d_Aspermont_table[[#This Row],[wage 2]]/AK365-1</f>
        <v>2.1616299974316355E-3</v>
      </c>
    </row>
    <row r="366" spans="1:38" x14ac:dyDescent="0.25">
      <c r="A366" s="1">
        <v>365</v>
      </c>
      <c r="B366" s="2" t="s">
        <v>21</v>
      </c>
      <c r="C366" s="2" t="s">
        <v>91</v>
      </c>
      <c r="D366" s="2" t="s">
        <v>23</v>
      </c>
      <c r="E366" s="2" t="s">
        <v>28</v>
      </c>
      <c r="F366" s="2" t="s">
        <v>25</v>
      </c>
      <c r="G366" s="1" t="b">
        <v>0</v>
      </c>
      <c r="H366" s="1" t="b">
        <v>0</v>
      </c>
      <c r="I366" s="1" t="b">
        <v>0</v>
      </c>
      <c r="J366" s="1" t="b">
        <v>0</v>
      </c>
      <c r="K366" s="1" t="b">
        <v>0</v>
      </c>
      <c r="L366" s="1">
        <v>500</v>
      </c>
      <c r="M366" s="1">
        <v>2</v>
      </c>
      <c r="N366" s="1">
        <v>0</v>
      </c>
      <c r="O366" s="1">
        <v>0.2</v>
      </c>
      <c r="P366" s="1">
        <v>0</v>
      </c>
      <c r="Q366" s="2">
        <v>150</v>
      </c>
      <c r="R366" s="2">
        <v>0</v>
      </c>
      <c r="S366" s="2">
        <v>1</v>
      </c>
      <c r="T366" s="2">
        <v>0</v>
      </c>
      <c r="U366" s="1" t="b">
        <v>0</v>
      </c>
      <c r="V366" s="1">
        <v>837</v>
      </c>
      <c r="W366" s="1">
        <v>119.96</v>
      </c>
      <c r="X366" s="1">
        <v>396.22</v>
      </c>
      <c r="Y366" s="1">
        <v>491.5</v>
      </c>
      <c r="Z366" s="1">
        <v>485.22</v>
      </c>
      <c r="AA366" s="1">
        <v>20</v>
      </c>
      <c r="AB366" s="1">
        <v>12</v>
      </c>
      <c r="AI366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490.61333333333334</v>
      </c>
      <c r="AJ366" s="6">
        <f>Modell_vol30_d_Aspermont_table[[#This Row],[wage 1]]/AI366-1</f>
        <v>1.8072616588760138E-3</v>
      </c>
      <c r="AK366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483.78666666666669</v>
      </c>
      <c r="AL366" s="6">
        <f>Modell_vol30_d_Aspermont_table[[#This Row],[wage 2]]/AK366-1</f>
        <v>2.9627383970896037E-3</v>
      </c>
    </row>
    <row r="367" spans="1:38" x14ac:dyDescent="0.25">
      <c r="A367" s="1">
        <v>366</v>
      </c>
      <c r="B367" s="2" t="s">
        <v>21</v>
      </c>
      <c r="C367" s="2" t="s">
        <v>91</v>
      </c>
      <c r="D367" s="2" t="s">
        <v>23</v>
      </c>
      <c r="E367" s="2" t="s">
        <v>28</v>
      </c>
      <c r="F367" s="2" t="s">
        <v>25</v>
      </c>
      <c r="G367" s="1" t="b">
        <v>0</v>
      </c>
      <c r="H367" s="1" t="b">
        <v>0</v>
      </c>
      <c r="I367" s="1" t="b">
        <v>0</v>
      </c>
      <c r="J367" s="1" t="b">
        <v>0</v>
      </c>
      <c r="K367" s="1" t="b">
        <v>0</v>
      </c>
      <c r="L367" s="1">
        <v>500</v>
      </c>
      <c r="M367" s="1">
        <v>2</v>
      </c>
      <c r="N367" s="1">
        <v>0</v>
      </c>
      <c r="O367" s="1">
        <v>0.2</v>
      </c>
      <c r="P367" s="1">
        <v>0</v>
      </c>
      <c r="Q367" s="2">
        <v>150</v>
      </c>
      <c r="R367" s="2">
        <v>0</v>
      </c>
      <c r="S367" s="2">
        <v>1</v>
      </c>
      <c r="T367" s="2">
        <v>0</v>
      </c>
      <c r="U367" s="1" t="b">
        <v>0</v>
      </c>
      <c r="V367" s="1">
        <v>724</v>
      </c>
      <c r="W367" s="1">
        <v>1005.69</v>
      </c>
      <c r="X367" s="1">
        <v>1069.04</v>
      </c>
      <c r="Y367" s="1">
        <v>450.38</v>
      </c>
      <c r="Z367" s="1">
        <v>448.1</v>
      </c>
      <c r="AA367" s="1">
        <v>-18</v>
      </c>
      <c r="AB367" s="1">
        <v>16</v>
      </c>
      <c r="AI367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446.50666666666666</v>
      </c>
      <c r="AJ367" s="6">
        <f>Modell_vol30_d_Aspermont_table[[#This Row],[wage 1]]/AI367-1</f>
        <v>8.6747491638796692E-3</v>
      </c>
      <c r="AK367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444.69333333333333</v>
      </c>
      <c r="AL367" s="6">
        <f>Modell_vol30_d_Aspermont_table[[#This Row],[wage 2]]/AK367-1</f>
        <v>7.6607100023986519E-3</v>
      </c>
    </row>
    <row r="368" spans="1:38" x14ac:dyDescent="0.25">
      <c r="A368" s="1">
        <v>367</v>
      </c>
      <c r="B368" s="2" t="s">
        <v>21</v>
      </c>
      <c r="C368" s="2" t="s">
        <v>91</v>
      </c>
      <c r="D368" s="2" t="s">
        <v>23</v>
      </c>
      <c r="E368" s="2" t="s">
        <v>28</v>
      </c>
      <c r="F368" s="2" t="s">
        <v>25</v>
      </c>
      <c r="G368" s="1" t="b">
        <v>0</v>
      </c>
      <c r="H368" s="1" t="b">
        <v>0</v>
      </c>
      <c r="I368" s="1" t="b">
        <v>0</v>
      </c>
      <c r="J368" s="1" t="b">
        <v>0</v>
      </c>
      <c r="K368" s="1" t="b">
        <v>0</v>
      </c>
      <c r="L368" s="1">
        <v>500</v>
      </c>
      <c r="M368" s="1">
        <v>2</v>
      </c>
      <c r="N368" s="1">
        <v>0</v>
      </c>
      <c r="O368" s="1">
        <v>0.2</v>
      </c>
      <c r="P368" s="1">
        <v>0</v>
      </c>
      <c r="Q368" s="2">
        <v>150</v>
      </c>
      <c r="R368" s="2">
        <v>0</v>
      </c>
      <c r="S368" s="2">
        <v>1</v>
      </c>
      <c r="T368" s="2">
        <v>0</v>
      </c>
      <c r="U368" s="1" t="b">
        <v>0</v>
      </c>
      <c r="V368" s="1">
        <v>701</v>
      </c>
      <c r="W368" s="1">
        <v>398.78</v>
      </c>
      <c r="X368" s="1">
        <v>124.55</v>
      </c>
      <c r="Y368" s="1">
        <v>484.88</v>
      </c>
      <c r="Z368" s="1">
        <v>491.44</v>
      </c>
      <c r="AA368" s="1">
        <v>12</v>
      </c>
      <c r="AB368" s="1">
        <v>20</v>
      </c>
      <c r="AI368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483.78666666666669</v>
      </c>
      <c r="AJ368" s="6">
        <f>Modell_vol30_d_Aspermont_table[[#This Row],[wage 1]]/AI368-1</f>
        <v>2.2599492889427975E-3</v>
      </c>
      <c r="AK368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490.61333333333334</v>
      </c>
      <c r="AL368" s="6">
        <f>Modell_vol30_d_Aspermont_table[[#This Row],[wage 2]]/AK368-1</f>
        <v>1.6849657571473831E-3</v>
      </c>
    </row>
    <row r="369" spans="1:38" x14ac:dyDescent="0.25">
      <c r="A369" s="1">
        <v>368</v>
      </c>
      <c r="B369" s="2" t="s">
        <v>21</v>
      </c>
      <c r="C369" s="2" t="s">
        <v>91</v>
      </c>
      <c r="D369" s="2" t="s">
        <v>23</v>
      </c>
      <c r="E369" s="2" t="s">
        <v>28</v>
      </c>
      <c r="F369" s="2" t="s">
        <v>25</v>
      </c>
      <c r="G369" s="1" t="b">
        <v>0</v>
      </c>
      <c r="H369" s="1" t="b">
        <v>0</v>
      </c>
      <c r="I369" s="1" t="b">
        <v>0</v>
      </c>
      <c r="J369" s="1" t="b">
        <v>0</v>
      </c>
      <c r="K369" s="1" t="b">
        <v>0</v>
      </c>
      <c r="L369" s="1">
        <v>500</v>
      </c>
      <c r="M369" s="1">
        <v>2</v>
      </c>
      <c r="N369" s="1">
        <v>0</v>
      </c>
      <c r="O369" s="1">
        <v>0.2</v>
      </c>
      <c r="P369" s="1">
        <v>0</v>
      </c>
      <c r="Q369" s="2">
        <v>150</v>
      </c>
      <c r="R369" s="2">
        <v>0</v>
      </c>
      <c r="S369" s="2">
        <v>1</v>
      </c>
      <c r="T369" s="2">
        <v>0</v>
      </c>
      <c r="U369" s="1" t="b">
        <v>0</v>
      </c>
      <c r="V369" s="1">
        <v>701</v>
      </c>
      <c r="W369" s="1">
        <v>189</v>
      </c>
      <c r="X369" s="1">
        <v>180</v>
      </c>
      <c r="Y369" s="1">
        <v>491</v>
      </c>
      <c r="Z369" s="1">
        <v>491</v>
      </c>
      <c r="AA369" s="1">
        <v>2</v>
      </c>
      <c r="AB369" s="1">
        <v>-3</v>
      </c>
      <c r="AI369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491.93333333333334</v>
      </c>
      <c r="AJ369" s="6">
        <f>Modell_vol30_d_Aspermont_table[[#This Row],[wage 1]]/AI369-1</f>
        <v>-1.8972760536658528E-3</v>
      </c>
      <c r="AK369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492.06666666666666</v>
      </c>
      <c r="AL369" s="6">
        <f>Modell_vol30_d_Aspermont_table[[#This Row],[wage 2]]/AK369-1</f>
        <v>-2.1677279501421953E-3</v>
      </c>
    </row>
    <row r="370" spans="1:38" x14ac:dyDescent="0.25">
      <c r="A370" s="1">
        <v>369</v>
      </c>
      <c r="B370" s="2" t="s">
        <v>21</v>
      </c>
      <c r="C370" s="2" t="s">
        <v>91</v>
      </c>
      <c r="D370" s="2" t="s">
        <v>23</v>
      </c>
      <c r="E370" s="2" t="s">
        <v>28</v>
      </c>
      <c r="F370" s="2" t="s">
        <v>25</v>
      </c>
      <c r="G370" s="1" t="b">
        <v>0</v>
      </c>
      <c r="H370" s="1" t="b">
        <v>0</v>
      </c>
      <c r="I370" s="1" t="b">
        <v>0</v>
      </c>
      <c r="J370" s="1" t="b">
        <v>0</v>
      </c>
      <c r="K370" s="1" t="b">
        <v>0</v>
      </c>
      <c r="L370" s="1">
        <v>500</v>
      </c>
      <c r="M370" s="1">
        <v>2</v>
      </c>
      <c r="N370" s="1">
        <v>0</v>
      </c>
      <c r="O370" s="1">
        <v>0.2</v>
      </c>
      <c r="P370" s="1">
        <v>0</v>
      </c>
      <c r="Q370" s="2">
        <v>150</v>
      </c>
      <c r="R370" s="2">
        <v>0</v>
      </c>
      <c r="S370" s="2">
        <v>1</v>
      </c>
      <c r="T370" s="2">
        <v>0</v>
      </c>
      <c r="U370" s="1" t="b">
        <v>0</v>
      </c>
      <c r="V370" s="1">
        <v>701</v>
      </c>
      <c r="W370" s="1">
        <v>24.44</v>
      </c>
      <c r="X370" s="1">
        <v>33.119999999999997</v>
      </c>
      <c r="Y370" s="1">
        <v>499</v>
      </c>
      <c r="Z370" s="1">
        <v>498</v>
      </c>
      <c r="AA370" s="1">
        <v>-9</v>
      </c>
      <c r="AB370" s="1">
        <v>-8</v>
      </c>
      <c r="AI370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498.62666666666667</v>
      </c>
      <c r="AJ370" s="6">
        <f>Modell_vol30_d_Aspermont_table[[#This Row],[wage 1]]/AI370-1</f>
        <v>7.4872315961171942E-4</v>
      </c>
      <c r="AK370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498.17333333333335</v>
      </c>
      <c r="AL370" s="6">
        <f>Modell_vol30_d_Aspermont_table[[#This Row],[wage 2]]/AK370-1</f>
        <v>-3.4793779942721148E-4</v>
      </c>
    </row>
    <row r="371" spans="1:38" x14ac:dyDescent="0.25">
      <c r="A371" s="1">
        <v>370</v>
      </c>
      <c r="B371" s="2" t="s">
        <v>21</v>
      </c>
      <c r="C371" s="2" t="s">
        <v>91</v>
      </c>
      <c r="D371" s="2" t="s">
        <v>23</v>
      </c>
      <c r="E371" s="2" t="s">
        <v>28</v>
      </c>
      <c r="F371" s="2" t="s">
        <v>25</v>
      </c>
      <c r="G371" s="1" t="b">
        <v>0</v>
      </c>
      <c r="H371" s="1" t="b">
        <v>0</v>
      </c>
      <c r="I371" s="1" t="b">
        <v>0</v>
      </c>
      <c r="J371" s="1" t="b">
        <v>0</v>
      </c>
      <c r="K371" s="1" t="b">
        <v>0</v>
      </c>
      <c r="L371" s="1">
        <v>500</v>
      </c>
      <c r="M371" s="1">
        <v>2</v>
      </c>
      <c r="N371" s="1">
        <v>0</v>
      </c>
      <c r="O371" s="1">
        <v>0.2</v>
      </c>
      <c r="P371" s="1">
        <v>0</v>
      </c>
      <c r="Q371" s="2">
        <v>150</v>
      </c>
      <c r="R371" s="2">
        <v>0</v>
      </c>
      <c r="S371" s="2">
        <v>1</v>
      </c>
      <c r="T371" s="2">
        <v>0</v>
      </c>
      <c r="U371" s="1" t="b">
        <v>0</v>
      </c>
      <c r="V371" s="1">
        <v>701</v>
      </c>
      <c r="W371" s="1">
        <v>39.08</v>
      </c>
      <c r="X371" s="1">
        <v>21.46</v>
      </c>
      <c r="Y371" s="1">
        <v>498</v>
      </c>
      <c r="Z371" s="1">
        <v>499</v>
      </c>
      <c r="AA371" s="1">
        <v>-11</v>
      </c>
      <c r="AB371" s="1">
        <v>-12</v>
      </c>
      <c r="AI371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498.09333333333331</v>
      </c>
      <c r="AJ371" s="6">
        <f>Modell_vol30_d_Aspermont_table[[#This Row],[wage 1]]/AI371-1</f>
        <v>-1.8738121369488159E-4</v>
      </c>
      <c r="AK371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498.70666666666665</v>
      </c>
      <c r="AL371" s="6">
        <f>Modell_vol30_d_Aspermont_table[[#This Row],[wage 2]]/AK371-1</f>
        <v>5.8818811325300757E-4</v>
      </c>
    </row>
    <row r="372" spans="1:38" x14ac:dyDescent="0.25">
      <c r="A372" s="3">
        <v>371</v>
      </c>
      <c r="B372" s="4" t="s">
        <v>21</v>
      </c>
      <c r="C372" s="4" t="s">
        <v>91</v>
      </c>
      <c r="D372" s="4" t="s">
        <v>23</v>
      </c>
      <c r="E372" s="4" t="s">
        <v>28</v>
      </c>
      <c r="F372" s="4" t="s">
        <v>25</v>
      </c>
      <c r="G372" s="3" t="b">
        <v>0</v>
      </c>
      <c r="H372" s="3" t="b">
        <v>0</v>
      </c>
      <c r="I372" s="3" t="b">
        <v>0</v>
      </c>
      <c r="J372" s="3" t="b">
        <v>0</v>
      </c>
      <c r="K372" s="3" t="b">
        <v>0</v>
      </c>
      <c r="L372" s="3">
        <v>500</v>
      </c>
      <c r="M372" s="3">
        <v>2</v>
      </c>
      <c r="N372" s="3">
        <v>0</v>
      </c>
      <c r="O372" s="3">
        <v>0.2</v>
      </c>
      <c r="P372" s="3">
        <v>0</v>
      </c>
      <c r="Q372" s="4">
        <v>500</v>
      </c>
      <c r="R372" s="4">
        <v>0</v>
      </c>
      <c r="S372" s="4">
        <v>1</v>
      </c>
      <c r="T372" s="4">
        <v>0</v>
      </c>
      <c r="U372" s="3" t="b">
        <v>0</v>
      </c>
      <c r="V372" s="3">
        <v>701</v>
      </c>
      <c r="W372" s="3">
        <v>262.08999999999997</v>
      </c>
      <c r="X372" s="3">
        <v>233.56</v>
      </c>
      <c r="Y372" s="3">
        <v>487.37</v>
      </c>
      <c r="Z372" s="3">
        <v>488.4</v>
      </c>
      <c r="AA372" s="3">
        <v>-2</v>
      </c>
      <c r="AB372" s="3">
        <v>6</v>
      </c>
      <c r="AI372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486.77333333333331</v>
      </c>
      <c r="AJ372" s="6">
        <f>Modell_vol30_d_Aspermont_table[[#This Row],[wage 1]]/AI372-1</f>
        <v>1.2257587378108337E-3</v>
      </c>
      <c r="AK372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487.62666666666667</v>
      </c>
      <c r="AL372" s="6">
        <f>Modell_vol30_d_Aspermont_table[[#This Row],[wage 2]]/AK372-1</f>
        <v>1.585912720113658E-3</v>
      </c>
    </row>
    <row r="373" spans="1:38" x14ac:dyDescent="0.25">
      <c r="A373" s="3">
        <v>372</v>
      </c>
      <c r="B373" s="4" t="s">
        <v>21</v>
      </c>
      <c r="C373" s="4" t="s">
        <v>91</v>
      </c>
      <c r="D373" s="4" t="s">
        <v>23</v>
      </c>
      <c r="E373" s="4" t="s">
        <v>28</v>
      </c>
      <c r="F373" s="4" t="s">
        <v>25</v>
      </c>
      <c r="G373" s="3" t="b">
        <v>0</v>
      </c>
      <c r="H373" s="3" t="b">
        <v>0</v>
      </c>
      <c r="I373" s="3" t="b">
        <v>0</v>
      </c>
      <c r="J373" s="3" t="b">
        <v>0</v>
      </c>
      <c r="K373" s="3" t="b">
        <v>0</v>
      </c>
      <c r="L373" s="3">
        <v>500</v>
      </c>
      <c r="M373" s="3">
        <v>2</v>
      </c>
      <c r="N373" s="3">
        <v>0</v>
      </c>
      <c r="O373" s="3">
        <v>0.2</v>
      </c>
      <c r="P373" s="3">
        <v>0</v>
      </c>
      <c r="Q373" s="4">
        <v>500</v>
      </c>
      <c r="R373" s="4">
        <v>0</v>
      </c>
      <c r="S373" s="4">
        <v>1</v>
      </c>
      <c r="T373" s="4">
        <v>0</v>
      </c>
      <c r="U373" s="3" t="b">
        <v>0</v>
      </c>
      <c r="V373" s="3">
        <v>701</v>
      </c>
      <c r="W373" s="3">
        <v>693.53</v>
      </c>
      <c r="X373" s="3">
        <v>722.58</v>
      </c>
      <c r="Y373" s="3">
        <v>466.42</v>
      </c>
      <c r="Z373" s="3">
        <v>464.35</v>
      </c>
      <c r="AA373" s="3">
        <v>-13</v>
      </c>
      <c r="AB373" s="3">
        <v>11</v>
      </c>
      <c r="AI373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462.24</v>
      </c>
      <c r="AJ373" s="6">
        <f>Modell_vol30_d_Aspermont_table[[#This Row],[wage 1]]/AI373-1</f>
        <v>9.042921426098971E-3</v>
      </c>
      <c r="AK373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460.96</v>
      </c>
      <c r="AL373" s="6">
        <f>Modell_vol30_d_Aspermont_table[[#This Row],[wage 2]]/AK373-1</f>
        <v>7.3542172856648769E-3</v>
      </c>
    </row>
    <row r="374" spans="1:38" x14ac:dyDescent="0.25">
      <c r="A374" s="3">
        <v>373</v>
      </c>
      <c r="B374" s="4" t="s">
        <v>21</v>
      </c>
      <c r="C374" s="4" t="s">
        <v>91</v>
      </c>
      <c r="D374" s="4" t="s">
        <v>23</v>
      </c>
      <c r="E374" s="4" t="s">
        <v>28</v>
      </c>
      <c r="F374" s="4" t="s">
        <v>25</v>
      </c>
      <c r="G374" s="3" t="b">
        <v>0</v>
      </c>
      <c r="H374" s="3" t="b">
        <v>0</v>
      </c>
      <c r="I374" s="3" t="b">
        <v>0</v>
      </c>
      <c r="J374" s="3" t="b">
        <v>0</v>
      </c>
      <c r="K374" s="3" t="b">
        <v>0</v>
      </c>
      <c r="L374" s="3">
        <v>500</v>
      </c>
      <c r="M374" s="3">
        <v>2</v>
      </c>
      <c r="N374" s="3">
        <v>0</v>
      </c>
      <c r="O374" s="3">
        <v>0.2</v>
      </c>
      <c r="P374" s="3">
        <v>0</v>
      </c>
      <c r="Q374" s="4">
        <v>500</v>
      </c>
      <c r="R374" s="4">
        <v>0</v>
      </c>
      <c r="S374" s="4">
        <v>1</v>
      </c>
      <c r="T374" s="4">
        <v>0</v>
      </c>
      <c r="U374" s="3" t="b">
        <v>0</v>
      </c>
      <c r="V374" s="3">
        <v>701</v>
      </c>
      <c r="W374" s="3">
        <v>523.26</v>
      </c>
      <c r="X374" s="3">
        <v>664.09</v>
      </c>
      <c r="Y374" s="3">
        <v>472.73</v>
      </c>
      <c r="Z374" s="3">
        <v>469.43</v>
      </c>
      <c r="AA374" s="3">
        <v>13</v>
      </c>
      <c r="AB374" s="3">
        <v>-6</v>
      </c>
      <c r="AI374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471.37333333333333</v>
      </c>
      <c r="AJ374" s="6">
        <f>Modell_vol30_d_Aspermont_table[[#This Row],[wage 1]]/AI374-1</f>
        <v>2.8781150114558507E-3</v>
      </c>
      <c r="AK374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467.82666666666665</v>
      </c>
      <c r="AL374" s="6">
        <f>Modell_vol30_d_Aspermont_table[[#This Row],[wage 2]]/AK374-1</f>
        <v>3.4271952575029019E-3</v>
      </c>
    </row>
    <row r="375" spans="1:38" x14ac:dyDescent="0.25">
      <c r="A375" s="3">
        <v>374</v>
      </c>
      <c r="B375" s="4" t="s">
        <v>21</v>
      </c>
      <c r="C375" s="4" t="s">
        <v>91</v>
      </c>
      <c r="D375" s="4" t="s">
        <v>23</v>
      </c>
      <c r="E375" s="4" t="s">
        <v>28</v>
      </c>
      <c r="F375" s="4" t="s">
        <v>25</v>
      </c>
      <c r="G375" s="3" t="b">
        <v>0</v>
      </c>
      <c r="H375" s="3" t="b">
        <v>0</v>
      </c>
      <c r="I375" s="3" t="b">
        <v>0</v>
      </c>
      <c r="J375" s="3" t="b">
        <v>0</v>
      </c>
      <c r="K375" s="3" t="b">
        <v>0</v>
      </c>
      <c r="L375" s="3">
        <v>500</v>
      </c>
      <c r="M375" s="3">
        <v>2</v>
      </c>
      <c r="N375" s="3">
        <v>0</v>
      </c>
      <c r="O375" s="3">
        <v>0.2</v>
      </c>
      <c r="P375" s="3">
        <v>0</v>
      </c>
      <c r="Q375" s="4">
        <v>500</v>
      </c>
      <c r="R375" s="4">
        <v>0</v>
      </c>
      <c r="S375" s="4">
        <v>1</v>
      </c>
      <c r="T375" s="4">
        <v>0</v>
      </c>
      <c r="U375" s="3" t="b">
        <v>0</v>
      </c>
      <c r="V375" s="3">
        <v>701</v>
      </c>
      <c r="W375" s="3">
        <v>260</v>
      </c>
      <c r="X375" s="3">
        <v>90</v>
      </c>
      <c r="Y375" s="3">
        <v>490</v>
      </c>
      <c r="Z375" s="3">
        <v>494</v>
      </c>
      <c r="AA375" s="3">
        <v>13</v>
      </c>
      <c r="AB375" s="3">
        <v>18</v>
      </c>
      <c r="AI375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489.93333333333334</v>
      </c>
      <c r="AJ375" s="6">
        <f>Modell_vol30_d_Aspermont_table[[#This Row],[wage 1]]/AI375-1</f>
        <v>1.3607293509321217E-4</v>
      </c>
      <c r="AK375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494.06666666666666</v>
      </c>
      <c r="AL375" s="6">
        <f>Modell_vol30_d_Aspermont_table[[#This Row],[wage 2]]/AK375-1</f>
        <v>-1.3493455673996291E-4</v>
      </c>
    </row>
    <row r="376" spans="1:38" x14ac:dyDescent="0.25">
      <c r="A376" s="3">
        <v>375</v>
      </c>
      <c r="B376" s="4" t="s">
        <v>21</v>
      </c>
      <c r="C376" s="4" t="s">
        <v>91</v>
      </c>
      <c r="D376" s="4" t="s">
        <v>23</v>
      </c>
      <c r="E376" s="4" t="s">
        <v>28</v>
      </c>
      <c r="F376" s="4" t="s">
        <v>25</v>
      </c>
      <c r="G376" s="3" t="b">
        <v>0</v>
      </c>
      <c r="H376" s="3" t="b">
        <v>0</v>
      </c>
      <c r="I376" s="3" t="b">
        <v>0</v>
      </c>
      <c r="J376" s="3" t="b">
        <v>0</v>
      </c>
      <c r="K376" s="3" t="b">
        <v>0</v>
      </c>
      <c r="L376" s="3">
        <v>500</v>
      </c>
      <c r="M376" s="3">
        <v>2</v>
      </c>
      <c r="N376" s="3">
        <v>0</v>
      </c>
      <c r="O376" s="3">
        <v>0.2</v>
      </c>
      <c r="P376" s="3">
        <v>0</v>
      </c>
      <c r="Q376" s="4">
        <v>500</v>
      </c>
      <c r="R376" s="4">
        <v>0</v>
      </c>
      <c r="S376" s="4">
        <v>1</v>
      </c>
      <c r="T376" s="4">
        <v>0</v>
      </c>
      <c r="U376" s="3" t="b">
        <v>0</v>
      </c>
      <c r="V376" s="3">
        <v>701</v>
      </c>
      <c r="W376" s="3">
        <v>924.93</v>
      </c>
      <c r="X376" s="3">
        <v>740.62</v>
      </c>
      <c r="Y376" s="3">
        <v>457</v>
      </c>
      <c r="Z376" s="3">
        <v>462</v>
      </c>
      <c r="AA376" s="3">
        <v>9</v>
      </c>
      <c r="AB376" s="3">
        <v>-16</v>
      </c>
      <c r="AI376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457.66666666666663</v>
      </c>
      <c r="AJ376" s="6">
        <f>Modell_vol30_d_Aspermont_table[[#This Row],[wage 1]]/AI376-1</f>
        <v>-1.4566642388929019E-3</v>
      </c>
      <c r="AK376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462.33333333333331</v>
      </c>
      <c r="AL376" s="6">
        <f>Modell_vol30_d_Aspermont_table[[#This Row],[wage 2]]/AK376-1</f>
        <v>-7.2098053352553926E-4</v>
      </c>
    </row>
    <row r="377" spans="1:38" x14ac:dyDescent="0.25">
      <c r="A377" s="3">
        <v>376</v>
      </c>
      <c r="B377" s="4" t="s">
        <v>21</v>
      </c>
      <c r="C377" s="4" t="s">
        <v>91</v>
      </c>
      <c r="D377" s="4" t="s">
        <v>23</v>
      </c>
      <c r="E377" s="4" t="s">
        <v>28</v>
      </c>
      <c r="F377" s="4" t="s">
        <v>25</v>
      </c>
      <c r="G377" s="3" t="b">
        <v>0</v>
      </c>
      <c r="H377" s="3" t="b">
        <v>0</v>
      </c>
      <c r="I377" s="3" t="b">
        <v>0</v>
      </c>
      <c r="J377" s="3" t="b">
        <v>0</v>
      </c>
      <c r="K377" s="3" t="b">
        <v>0</v>
      </c>
      <c r="L377" s="3">
        <v>500</v>
      </c>
      <c r="M377" s="3">
        <v>2</v>
      </c>
      <c r="N377" s="3">
        <v>0</v>
      </c>
      <c r="O377" s="3">
        <v>0.2</v>
      </c>
      <c r="P377" s="3">
        <v>0</v>
      </c>
      <c r="Q377" s="4">
        <v>500</v>
      </c>
      <c r="R377" s="4">
        <v>0</v>
      </c>
      <c r="S377" s="4">
        <v>1</v>
      </c>
      <c r="T377" s="4">
        <v>0</v>
      </c>
      <c r="U377" s="3" t="b">
        <v>0</v>
      </c>
      <c r="V377" s="3">
        <v>701</v>
      </c>
      <c r="W377" s="3">
        <v>448.75</v>
      </c>
      <c r="X377" s="3">
        <v>572.13</v>
      </c>
      <c r="Y377" s="3">
        <v>477.24</v>
      </c>
      <c r="Z377" s="3">
        <v>473.01</v>
      </c>
      <c r="AA377" s="3">
        <v>12</v>
      </c>
      <c r="AB377" s="3">
        <v>-4</v>
      </c>
      <c r="AI377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476.10666666666668</v>
      </c>
      <c r="AJ377" s="6">
        <f>Modell_vol30_d_Aspermont_table[[#This Row],[wage 1]]/AI377-1</f>
        <v>2.3804189537357523E-3</v>
      </c>
      <c r="AK377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472.69333333333333</v>
      </c>
      <c r="AL377" s="6">
        <f>Modell_vol30_d_Aspermont_table[[#This Row],[wage 2]]/AK377-1</f>
        <v>6.6991989168463384E-4</v>
      </c>
    </row>
    <row r="378" spans="1:38" x14ac:dyDescent="0.25">
      <c r="A378" s="3">
        <v>377</v>
      </c>
      <c r="B378" s="4" t="s">
        <v>21</v>
      </c>
      <c r="C378" s="4" t="s">
        <v>91</v>
      </c>
      <c r="D378" s="4" t="s">
        <v>23</v>
      </c>
      <c r="E378" s="4" t="s">
        <v>28</v>
      </c>
      <c r="F378" s="4" t="s">
        <v>25</v>
      </c>
      <c r="G378" s="3" t="b">
        <v>0</v>
      </c>
      <c r="H378" s="3" t="b">
        <v>0</v>
      </c>
      <c r="I378" s="3" t="b">
        <v>0</v>
      </c>
      <c r="J378" s="3" t="b">
        <v>0</v>
      </c>
      <c r="K378" s="3" t="b">
        <v>0</v>
      </c>
      <c r="L378" s="3">
        <v>500</v>
      </c>
      <c r="M378" s="3">
        <v>2</v>
      </c>
      <c r="N378" s="3">
        <v>0</v>
      </c>
      <c r="O378" s="3">
        <v>0.2</v>
      </c>
      <c r="P378" s="3">
        <v>0</v>
      </c>
      <c r="Q378" s="4">
        <v>500</v>
      </c>
      <c r="R378" s="4">
        <v>0</v>
      </c>
      <c r="S378" s="4">
        <v>1</v>
      </c>
      <c r="T378" s="4">
        <v>0</v>
      </c>
      <c r="U378" s="3" t="b">
        <v>0</v>
      </c>
      <c r="V378" s="3">
        <v>701</v>
      </c>
      <c r="W378" s="3">
        <v>865.88</v>
      </c>
      <c r="X378" s="3">
        <v>437.04</v>
      </c>
      <c r="Y378" s="3">
        <v>463.76</v>
      </c>
      <c r="Z378" s="3">
        <v>474.34</v>
      </c>
      <c r="AA378" s="3">
        <v>0</v>
      </c>
      <c r="AB378" s="3">
        <v>20</v>
      </c>
      <c r="AI378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462.66666666666669</v>
      </c>
      <c r="AJ378" s="6">
        <f>Modell_vol30_d_Aspermont_table[[#This Row],[wage 1]]/AI378-1</f>
        <v>2.3631123919307662E-3</v>
      </c>
      <c r="AK378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473.33333333333331</v>
      </c>
      <c r="AL378" s="6">
        <f>Modell_vol30_d_Aspermont_table[[#This Row],[wage 2]]/AK378-1</f>
        <v>2.1267605633803477E-3</v>
      </c>
    </row>
    <row r="379" spans="1:38" x14ac:dyDescent="0.25">
      <c r="A379" s="3">
        <v>378</v>
      </c>
      <c r="B379" s="4" t="s">
        <v>21</v>
      </c>
      <c r="C379" s="4" t="s">
        <v>91</v>
      </c>
      <c r="D379" s="4" t="s">
        <v>23</v>
      </c>
      <c r="E379" s="4" t="s">
        <v>28</v>
      </c>
      <c r="F379" s="4" t="s">
        <v>25</v>
      </c>
      <c r="G379" s="3" t="b">
        <v>0</v>
      </c>
      <c r="H379" s="3" t="b">
        <v>0</v>
      </c>
      <c r="I379" s="3" t="b">
        <v>0</v>
      </c>
      <c r="J379" s="3" t="b">
        <v>0</v>
      </c>
      <c r="K379" s="3" t="b">
        <v>0</v>
      </c>
      <c r="L379" s="3">
        <v>500</v>
      </c>
      <c r="M379" s="3">
        <v>2</v>
      </c>
      <c r="N379" s="3">
        <v>0</v>
      </c>
      <c r="O379" s="3">
        <v>0.2</v>
      </c>
      <c r="P379" s="3">
        <v>0</v>
      </c>
      <c r="Q379" s="4">
        <v>500</v>
      </c>
      <c r="R379" s="4">
        <v>0</v>
      </c>
      <c r="S379" s="4">
        <v>1</v>
      </c>
      <c r="T379" s="4">
        <v>0</v>
      </c>
      <c r="U379" s="3" t="b">
        <v>0</v>
      </c>
      <c r="V379" s="3">
        <v>701</v>
      </c>
      <c r="W379" s="3">
        <v>311.89</v>
      </c>
      <c r="X379" s="3">
        <v>315.08999999999997</v>
      </c>
      <c r="Y379" s="3">
        <v>484.57</v>
      </c>
      <c r="Z379" s="3">
        <v>484.72</v>
      </c>
      <c r="AA379" s="3">
        <v>5</v>
      </c>
      <c r="AB379" s="3">
        <v>-5</v>
      </c>
      <c r="AI379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484</v>
      </c>
      <c r="AJ379" s="6">
        <f>Modell_vol30_d_Aspermont_table[[#This Row],[wage 1]]/AI379-1</f>
        <v>1.177685950413121E-3</v>
      </c>
      <c r="AK379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484</v>
      </c>
      <c r="AL379" s="6">
        <f>Modell_vol30_d_Aspermont_table[[#This Row],[wage 2]]/AK379-1</f>
        <v>1.4876033057851235E-3</v>
      </c>
    </row>
    <row r="380" spans="1:38" x14ac:dyDescent="0.25">
      <c r="A380" s="3">
        <v>379</v>
      </c>
      <c r="B380" s="4" t="s">
        <v>21</v>
      </c>
      <c r="C380" s="4" t="s">
        <v>91</v>
      </c>
      <c r="D380" s="4" t="s">
        <v>23</v>
      </c>
      <c r="E380" s="4" t="s">
        <v>28</v>
      </c>
      <c r="F380" s="4" t="s">
        <v>25</v>
      </c>
      <c r="G380" s="3" t="b">
        <v>0</v>
      </c>
      <c r="H380" s="3" t="b">
        <v>0</v>
      </c>
      <c r="I380" s="3" t="b">
        <v>0</v>
      </c>
      <c r="J380" s="3" t="b">
        <v>0</v>
      </c>
      <c r="K380" s="3" t="b">
        <v>0</v>
      </c>
      <c r="L380" s="3">
        <v>500</v>
      </c>
      <c r="M380" s="3">
        <v>2</v>
      </c>
      <c r="N380" s="3">
        <v>0</v>
      </c>
      <c r="O380" s="3">
        <v>0.2</v>
      </c>
      <c r="P380" s="3">
        <v>0</v>
      </c>
      <c r="Q380" s="4">
        <v>500</v>
      </c>
      <c r="R380" s="4">
        <v>0</v>
      </c>
      <c r="S380" s="4">
        <v>1</v>
      </c>
      <c r="T380" s="4">
        <v>0</v>
      </c>
      <c r="U380" s="3" t="b">
        <v>0</v>
      </c>
      <c r="V380" s="3">
        <v>701</v>
      </c>
      <c r="W380" s="3">
        <v>890.81</v>
      </c>
      <c r="X380" s="3">
        <v>1130.5</v>
      </c>
      <c r="Y380" s="3">
        <v>453.74</v>
      </c>
      <c r="Z380" s="3">
        <v>447.65</v>
      </c>
      <c r="AA380" s="3">
        <v>20</v>
      </c>
      <c r="AB380" s="3">
        <v>-13</v>
      </c>
      <c r="AI380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450.28</v>
      </c>
      <c r="AJ380" s="6">
        <f>Modell_vol30_d_Aspermont_table[[#This Row],[wage 1]]/AI380-1</f>
        <v>7.684107666340978E-3</v>
      </c>
      <c r="AK380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444.12</v>
      </c>
      <c r="AL380" s="6">
        <f>Modell_vol30_d_Aspermont_table[[#This Row],[wage 2]]/AK380-1</f>
        <v>7.9483022606501308E-3</v>
      </c>
    </row>
    <row r="381" spans="1:38" x14ac:dyDescent="0.25">
      <c r="A381" s="3">
        <v>380</v>
      </c>
      <c r="B381" s="4" t="s">
        <v>21</v>
      </c>
      <c r="C381" s="4" t="s">
        <v>91</v>
      </c>
      <c r="D381" s="4" t="s">
        <v>23</v>
      </c>
      <c r="E381" s="4" t="s">
        <v>28</v>
      </c>
      <c r="F381" s="4" t="s">
        <v>25</v>
      </c>
      <c r="G381" s="3" t="b">
        <v>0</v>
      </c>
      <c r="H381" s="3" t="b">
        <v>0</v>
      </c>
      <c r="I381" s="3" t="b">
        <v>0</v>
      </c>
      <c r="J381" s="3" t="b">
        <v>0</v>
      </c>
      <c r="K381" s="3" t="b">
        <v>0</v>
      </c>
      <c r="L381" s="3">
        <v>500</v>
      </c>
      <c r="M381" s="3">
        <v>2</v>
      </c>
      <c r="N381" s="3">
        <v>0</v>
      </c>
      <c r="O381" s="3">
        <v>0.2</v>
      </c>
      <c r="P381" s="3">
        <v>0</v>
      </c>
      <c r="Q381" s="4">
        <v>500</v>
      </c>
      <c r="R381" s="4">
        <v>0</v>
      </c>
      <c r="S381" s="4">
        <v>1</v>
      </c>
      <c r="T381" s="4">
        <v>0</v>
      </c>
      <c r="U381" s="3" t="b">
        <v>0</v>
      </c>
      <c r="V381" s="3">
        <v>701</v>
      </c>
      <c r="W381" s="3">
        <v>231</v>
      </c>
      <c r="X381" s="3">
        <v>200</v>
      </c>
      <c r="Y381" s="3">
        <v>489</v>
      </c>
      <c r="Z381" s="3">
        <v>490</v>
      </c>
      <c r="AA381" s="3">
        <v>-1</v>
      </c>
      <c r="AB381" s="3">
        <v>6</v>
      </c>
      <c r="AI381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488.33333333333331</v>
      </c>
      <c r="AJ381" s="6">
        <f>Modell_vol30_d_Aspermont_table[[#This Row],[wage 1]]/AI381-1</f>
        <v>1.3651877133105117E-3</v>
      </c>
      <c r="AK381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489.26666666666665</v>
      </c>
      <c r="AL381" s="6">
        <f>Modell_vol30_d_Aspermont_table[[#This Row],[wage 2]]/AK381-1</f>
        <v>1.4988418040604579E-3</v>
      </c>
    </row>
    <row r="382" spans="1:38" x14ac:dyDescent="0.25">
      <c r="A382" s="1">
        <v>381</v>
      </c>
      <c r="B382" s="2" t="s">
        <v>21</v>
      </c>
      <c r="C382" s="2" t="s">
        <v>91</v>
      </c>
      <c r="D382" s="2" t="s">
        <v>23</v>
      </c>
      <c r="E382" s="2" t="s">
        <v>28</v>
      </c>
      <c r="F382" s="2" t="s">
        <v>25</v>
      </c>
      <c r="G382" s="1" t="b">
        <v>0</v>
      </c>
      <c r="H382" s="1" t="b">
        <v>0</v>
      </c>
      <c r="I382" s="1" t="b">
        <v>0</v>
      </c>
      <c r="J382" s="1" t="b">
        <v>0</v>
      </c>
      <c r="K382" s="1" t="b">
        <v>0</v>
      </c>
      <c r="L382" s="1">
        <v>500</v>
      </c>
      <c r="M382" s="1">
        <v>2</v>
      </c>
      <c r="N382" s="1">
        <v>0</v>
      </c>
      <c r="O382" s="1">
        <v>0.3</v>
      </c>
      <c r="P382" s="1">
        <v>0</v>
      </c>
      <c r="Q382" s="2">
        <v>150</v>
      </c>
      <c r="R382" s="2">
        <v>0</v>
      </c>
      <c r="S382" s="2">
        <v>1</v>
      </c>
      <c r="T382" s="2">
        <v>0</v>
      </c>
      <c r="U382" s="1" t="b">
        <v>0</v>
      </c>
      <c r="V382" s="1">
        <v>701</v>
      </c>
      <c r="W382" s="1">
        <v>92</v>
      </c>
      <c r="X382" s="1">
        <v>72</v>
      </c>
      <c r="Y382" s="1">
        <v>496</v>
      </c>
      <c r="Z382" s="1">
        <v>496</v>
      </c>
      <c r="AA382" s="1">
        <v>2</v>
      </c>
      <c r="AB382" s="1">
        <v>3</v>
      </c>
      <c r="AI382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496.25</v>
      </c>
      <c r="AJ382" s="6">
        <f>Modell_vol30_d_Aspermont_table[[#This Row],[wage 1]]/AI382-1</f>
        <v>-5.0377833753145751E-4</v>
      </c>
      <c r="AK382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496.55</v>
      </c>
      <c r="AL382" s="6">
        <f>Modell_vol30_d_Aspermont_table[[#This Row],[wage 2]]/AK382-1</f>
        <v>-1.1076427348706286E-3</v>
      </c>
    </row>
    <row r="383" spans="1:38" x14ac:dyDescent="0.25">
      <c r="A383" s="1">
        <v>382</v>
      </c>
      <c r="B383" s="2" t="s">
        <v>21</v>
      </c>
      <c r="C383" s="2" t="s">
        <v>91</v>
      </c>
      <c r="D383" s="2" t="s">
        <v>23</v>
      </c>
      <c r="E383" s="2" t="s">
        <v>28</v>
      </c>
      <c r="F383" s="2" t="s">
        <v>25</v>
      </c>
      <c r="G383" s="1" t="b">
        <v>0</v>
      </c>
      <c r="H383" s="1" t="b">
        <v>0</v>
      </c>
      <c r="I383" s="1" t="b">
        <v>0</v>
      </c>
      <c r="J383" s="1" t="b">
        <v>0</v>
      </c>
      <c r="K383" s="1" t="b">
        <v>0</v>
      </c>
      <c r="L383" s="1">
        <v>500</v>
      </c>
      <c r="M383" s="1">
        <v>2</v>
      </c>
      <c r="N383" s="1">
        <v>0</v>
      </c>
      <c r="O383" s="1">
        <v>0.3</v>
      </c>
      <c r="P383" s="1">
        <v>0</v>
      </c>
      <c r="Q383" s="2">
        <v>150</v>
      </c>
      <c r="R383" s="2">
        <v>0</v>
      </c>
      <c r="S383" s="2">
        <v>1</v>
      </c>
      <c r="T383" s="2">
        <v>0</v>
      </c>
      <c r="U383" s="1" t="b">
        <v>0</v>
      </c>
      <c r="V383" s="1">
        <v>701</v>
      </c>
      <c r="W383" s="1">
        <v>60</v>
      </c>
      <c r="X383" s="1">
        <v>84</v>
      </c>
      <c r="Y383" s="1">
        <v>497</v>
      </c>
      <c r="Z383" s="1">
        <v>496</v>
      </c>
      <c r="AA383" s="1">
        <v>7</v>
      </c>
      <c r="AB383" s="1">
        <v>6</v>
      </c>
      <c r="AI383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496.79</v>
      </c>
      <c r="AJ383" s="6">
        <f>Modell_vol30_d_Aspermont_table[[#This Row],[wage 1]]/AI383-1</f>
        <v>4.2271382274194913E-4</v>
      </c>
      <c r="AK383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496.01</v>
      </c>
      <c r="AL383" s="6">
        <f>Modell_vol30_d_Aspermont_table[[#This Row],[wage 2]]/AK383-1</f>
        <v>-2.0160883853148626E-5</v>
      </c>
    </row>
    <row r="384" spans="1:38" x14ac:dyDescent="0.25">
      <c r="A384" s="1">
        <v>383</v>
      </c>
      <c r="B384" s="2" t="s">
        <v>21</v>
      </c>
      <c r="C384" s="2" t="s">
        <v>91</v>
      </c>
      <c r="D384" s="2" t="s">
        <v>23</v>
      </c>
      <c r="E384" s="2" t="s">
        <v>28</v>
      </c>
      <c r="F384" s="2" t="s">
        <v>25</v>
      </c>
      <c r="G384" s="1" t="b">
        <v>0</v>
      </c>
      <c r="H384" s="1" t="b">
        <v>0</v>
      </c>
      <c r="I384" s="1" t="b">
        <v>0</v>
      </c>
      <c r="J384" s="1" t="b">
        <v>0</v>
      </c>
      <c r="K384" s="1" t="b">
        <v>0</v>
      </c>
      <c r="L384" s="1">
        <v>500</v>
      </c>
      <c r="M384" s="1">
        <v>2</v>
      </c>
      <c r="N384" s="1">
        <v>0</v>
      </c>
      <c r="O384" s="1">
        <v>0.3</v>
      </c>
      <c r="P384" s="1">
        <v>0</v>
      </c>
      <c r="Q384" s="2">
        <v>150</v>
      </c>
      <c r="R384" s="2">
        <v>0</v>
      </c>
      <c r="S384" s="2">
        <v>1</v>
      </c>
      <c r="T384" s="2">
        <v>0</v>
      </c>
      <c r="U384" s="1" t="b">
        <v>0</v>
      </c>
      <c r="V384" s="1">
        <v>701</v>
      </c>
      <c r="W384" s="1">
        <v>92</v>
      </c>
      <c r="X384" s="1">
        <v>72</v>
      </c>
      <c r="Y384" s="1">
        <v>496</v>
      </c>
      <c r="Z384" s="1">
        <v>496</v>
      </c>
      <c r="AA384" s="1">
        <v>2</v>
      </c>
      <c r="AB384" s="1">
        <v>3</v>
      </c>
      <c r="AI384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496.25</v>
      </c>
      <c r="AJ384" s="6">
        <f>Modell_vol30_d_Aspermont_table[[#This Row],[wage 1]]/AI384-1</f>
        <v>-5.0377833753145751E-4</v>
      </c>
      <c r="AK384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496.55</v>
      </c>
      <c r="AL384" s="6">
        <f>Modell_vol30_d_Aspermont_table[[#This Row],[wage 2]]/AK384-1</f>
        <v>-1.1076427348706286E-3</v>
      </c>
    </row>
    <row r="385" spans="1:38" x14ac:dyDescent="0.25">
      <c r="A385" s="1">
        <v>384</v>
      </c>
      <c r="B385" s="2" t="s">
        <v>21</v>
      </c>
      <c r="C385" s="2" t="s">
        <v>91</v>
      </c>
      <c r="D385" s="2" t="s">
        <v>23</v>
      </c>
      <c r="E385" s="2" t="s">
        <v>28</v>
      </c>
      <c r="F385" s="2" t="s">
        <v>25</v>
      </c>
      <c r="G385" s="1" t="b">
        <v>0</v>
      </c>
      <c r="H385" s="1" t="b">
        <v>0</v>
      </c>
      <c r="I385" s="1" t="b">
        <v>0</v>
      </c>
      <c r="J385" s="1" t="b">
        <v>0</v>
      </c>
      <c r="K385" s="1" t="b">
        <v>0</v>
      </c>
      <c r="L385" s="1">
        <v>500</v>
      </c>
      <c r="M385" s="1">
        <v>2</v>
      </c>
      <c r="N385" s="1">
        <v>0</v>
      </c>
      <c r="O385" s="1">
        <v>0.3</v>
      </c>
      <c r="P385" s="1">
        <v>0</v>
      </c>
      <c r="Q385" s="2">
        <v>150</v>
      </c>
      <c r="R385" s="2">
        <v>0</v>
      </c>
      <c r="S385" s="2">
        <v>1</v>
      </c>
      <c r="T385" s="2">
        <v>0</v>
      </c>
      <c r="U385" s="1" t="b">
        <v>0</v>
      </c>
      <c r="V385" s="1">
        <v>797</v>
      </c>
      <c r="W385" s="1">
        <v>671.59</v>
      </c>
      <c r="X385" s="1">
        <v>809.62</v>
      </c>
      <c r="Y385" s="1">
        <v>465.83</v>
      </c>
      <c r="Z385" s="1">
        <v>461.96</v>
      </c>
      <c r="AA385" s="1">
        <v>-8</v>
      </c>
      <c r="AB385" s="1">
        <v>2</v>
      </c>
      <c r="AI385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465.8</v>
      </c>
      <c r="AJ385" s="6">
        <f>Modell_vol30_d_Aspermont_table[[#This Row],[wage 1]]/AI385-1</f>
        <v>6.4405324173399947E-5</v>
      </c>
      <c r="AK385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462.2</v>
      </c>
      <c r="AL385" s="6">
        <f>Modell_vol30_d_Aspermont_table[[#This Row],[wage 2]]/AK385-1</f>
        <v>-5.1925573344879794E-4</v>
      </c>
    </row>
    <row r="386" spans="1:38" x14ac:dyDescent="0.25">
      <c r="A386" s="1">
        <v>385</v>
      </c>
      <c r="B386" s="2" t="s">
        <v>21</v>
      </c>
      <c r="C386" s="2" t="s">
        <v>91</v>
      </c>
      <c r="D386" s="2" t="s">
        <v>23</v>
      </c>
      <c r="E386" s="2" t="s">
        <v>28</v>
      </c>
      <c r="F386" s="2" t="s">
        <v>25</v>
      </c>
      <c r="G386" s="1" t="b">
        <v>0</v>
      </c>
      <c r="H386" s="1" t="b">
        <v>0</v>
      </c>
      <c r="I386" s="1" t="b">
        <v>0</v>
      </c>
      <c r="J386" s="1" t="b">
        <v>0</v>
      </c>
      <c r="K386" s="1" t="b">
        <v>0</v>
      </c>
      <c r="L386" s="1">
        <v>500</v>
      </c>
      <c r="M386" s="1">
        <v>2</v>
      </c>
      <c r="N386" s="1">
        <v>0</v>
      </c>
      <c r="O386" s="1">
        <v>0.3</v>
      </c>
      <c r="P386" s="1">
        <v>0</v>
      </c>
      <c r="Q386" s="2">
        <v>150</v>
      </c>
      <c r="R386" s="2">
        <v>0</v>
      </c>
      <c r="S386" s="2">
        <v>1</v>
      </c>
      <c r="T386" s="2">
        <v>0</v>
      </c>
      <c r="U386" s="1" t="b">
        <v>0</v>
      </c>
      <c r="V386" s="1">
        <v>701</v>
      </c>
      <c r="W386" s="1">
        <v>1135.4100000000001</v>
      </c>
      <c r="X386" s="1">
        <v>1489.37</v>
      </c>
      <c r="Y386" s="1">
        <v>438.86</v>
      </c>
      <c r="Z386" s="1">
        <v>433.36</v>
      </c>
      <c r="AA386" s="1">
        <v>13</v>
      </c>
      <c r="AB386" s="1">
        <v>-6</v>
      </c>
      <c r="AI386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435.59000000000003</v>
      </c>
      <c r="AJ386" s="6">
        <f>Modell_vol30_d_Aspermont_table[[#This Row],[wage 1]]/AI386-1</f>
        <v>7.5070593907113903E-3</v>
      </c>
      <c r="AK386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427.61</v>
      </c>
      <c r="AL386" s="6">
        <f>Modell_vol30_d_Aspermont_table[[#This Row],[wage 2]]/AK386-1</f>
        <v>1.3446832394003794E-2</v>
      </c>
    </row>
    <row r="387" spans="1:38" x14ac:dyDescent="0.25">
      <c r="A387" s="1">
        <v>386</v>
      </c>
      <c r="B387" s="2" t="s">
        <v>21</v>
      </c>
      <c r="C387" s="2" t="s">
        <v>91</v>
      </c>
      <c r="D387" s="2" t="s">
        <v>23</v>
      </c>
      <c r="E387" s="2" t="s">
        <v>28</v>
      </c>
      <c r="F387" s="2" t="s">
        <v>25</v>
      </c>
      <c r="G387" s="1" t="b">
        <v>0</v>
      </c>
      <c r="H387" s="1" t="b">
        <v>0</v>
      </c>
      <c r="I387" s="1" t="b">
        <v>0</v>
      </c>
      <c r="J387" s="1" t="b">
        <v>0</v>
      </c>
      <c r="K387" s="1" t="b">
        <v>0</v>
      </c>
      <c r="L387" s="1">
        <v>500</v>
      </c>
      <c r="M387" s="1">
        <v>2</v>
      </c>
      <c r="N387" s="1">
        <v>0</v>
      </c>
      <c r="O387" s="1">
        <v>0.3</v>
      </c>
      <c r="P387" s="1">
        <v>0</v>
      </c>
      <c r="Q387" s="2">
        <v>150</v>
      </c>
      <c r="R387" s="2">
        <v>0</v>
      </c>
      <c r="S387" s="2">
        <v>1</v>
      </c>
      <c r="T387" s="2">
        <v>0</v>
      </c>
      <c r="U387" s="1" t="b">
        <v>0</v>
      </c>
      <c r="V387" s="1">
        <v>701</v>
      </c>
      <c r="W387" s="1">
        <v>57</v>
      </c>
      <c r="X387" s="1">
        <v>88</v>
      </c>
      <c r="Y387" s="1">
        <v>497</v>
      </c>
      <c r="Z387" s="1">
        <v>496</v>
      </c>
      <c r="AA387" s="1">
        <v>-8</v>
      </c>
      <c r="AB387" s="1">
        <v>-7</v>
      </c>
      <c r="AI387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496.85</v>
      </c>
      <c r="AJ387" s="6">
        <f>Modell_vol30_d_Aspermont_table[[#This Row],[wage 1]]/AI387-1</f>
        <v>3.0190198248969402E-4</v>
      </c>
      <c r="AK387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495.95</v>
      </c>
      <c r="AL387" s="6">
        <f>Modell_vol30_d_Aspermont_table[[#This Row],[wage 2]]/AK387-1</f>
        <v>1.0081661457816971E-4</v>
      </c>
    </row>
    <row r="388" spans="1:38" x14ac:dyDescent="0.25">
      <c r="A388" s="1">
        <v>387</v>
      </c>
      <c r="B388" s="2" t="s">
        <v>21</v>
      </c>
      <c r="C388" s="2" t="s">
        <v>91</v>
      </c>
      <c r="D388" s="2" t="s">
        <v>23</v>
      </c>
      <c r="E388" s="2" t="s">
        <v>28</v>
      </c>
      <c r="F388" s="2" t="s">
        <v>25</v>
      </c>
      <c r="G388" s="1" t="b">
        <v>0</v>
      </c>
      <c r="H388" s="1" t="b">
        <v>0</v>
      </c>
      <c r="I388" s="1" t="b">
        <v>0</v>
      </c>
      <c r="J388" s="1" t="b">
        <v>0</v>
      </c>
      <c r="K388" s="1" t="b">
        <v>0</v>
      </c>
      <c r="L388" s="1">
        <v>500</v>
      </c>
      <c r="M388" s="1">
        <v>2</v>
      </c>
      <c r="N388" s="1">
        <v>0</v>
      </c>
      <c r="O388" s="1">
        <v>0.3</v>
      </c>
      <c r="P388" s="1">
        <v>0</v>
      </c>
      <c r="Q388" s="2">
        <v>150</v>
      </c>
      <c r="R388" s="2">
        <v>0</v>
      </c>
      <c r="S388" s="2">
        <v>1</v>
      </c>
      <c r="T388" s="2">
        <v>0</v>
      </c>
      <c r="U388" s="1" t="b">
        <v>0</v>
      </c>
      <c r="V388" s="1">
        <v>743</v>
      </c>
      <c r="W388" s="1">
        <v>996.39</v>
      </c>
      <c r="X388" s="1">
        <v>1377.33</v>
      </c>
      <c r="Y388" s="1">
        <v>447.3</v>
      </c>
      <c r="Z388" s="1">
        <v>437.42</v>
      </c>
      <c r="AA388" s="1">
        <v>13</v>
      </c>
      <c r="AB388" s="1">
        <v>-3</v>
      </c>
      <c r="AI388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447.2</v>
      </c>
      <c r="AJ388" s="6">
        <f>Modell_vol30_d_Aspermont_table[[#This Row],[wage 1]]/AI388-1</f>
        <v>2.2361359570677308E-4</v>
      </c>
      <c r="AK388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437.6</v>
      </c>
      <c r="AL388" s="6">
        <f>Modell_vol30_d_Aspermont_table[[#This Row],[wage 2]]/AK388-1</f>
        <v>-4.1133455210240477E-4</v>
      </c>
    </row>
    <row r="389" spans="1:38" x14ac:dyDescent="0.25">
      <c r="A389" s="1">
        <v>388</v>
      </c>
      <c r="B389" s="2" t="s">
        <v>21</v>
      </c>
      <c r="C389" s="2" t="s">
        <v>91</v>
      </c>
      <c r="D389" s="2" t="s">
        <v>23</v>
      </c>
      <c r="E389" s="2" t="s">
        <v>28</v>
      </c>
      <c r="F389" s="2" t="s">
        <v>25</v>
      </c>
      <c r="G389" s="1" t="b">
        <v>0</v>
      </c>
      <c r="H389" s="1" t="b">
        <v>0</v>
      </c>
      <c r="I389" s="1" t="b">
        <v>0</v>
      </c>
      <c r="J389" s="1" t="b">
        <v>0</v>
      </c>
      <c r="K389" s="1" t="b">
        <v>0</v>
      </c>
      <c r="L389" s="1">
        <v>500</v>
      </c>
      <c r="M389" s="1">
        <v>2</v>
      </c>
      <c r="N389" s="1">
        <v>0</v>
      </c>
      <c r="O389" s="1">
        <v>0.3</v>
      </c>
      <c r="P389" s="1">
        <v>0</v>
      </c>
      <c r="Q389" s="2">
        <v>150</v>
      </c>
      <c r="R389" s="2">
        <v>0</v>
      </c>
      <c r="S389" s="2">
        <v>1</v>
      </c>
      <c r="T389" s="2">
        <v>0</v>
      </c>
      <c r="U389" s="1" t="b">
        <v>0</v>
      </c>
      <c r="V389" s="1">
        <v>701</v>
      </c>
      <c r="W389" s="1">
        <v>385.78</v>
      </c>
      <c r="X389" s="1">
        <v>583.80999999999995</v>
      </c>
      <c r="Y389" s="1">
        <v>478.29</v>
      </c>
      <c r="Z389" s="1">
        <v>474.78</v>
      </c>
      <c r="AA389" s="1">
        <v>-9</v>
      </c>
      <c r="AB389" s="1">
        <v>-2</v>
      </c>
      <c r="AI389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477.11</v>
      </c>
      <c r="AJ389" s="6">
        <f>Modell_vol30_d_Aspermont_table[[#This Row],[wage 1]]/AI389-1</f>
        <v>2.4732242040619301E-3</v>
      </c>
      <c r="AK389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472.49</v>
      </c>
      <c r="AL389" s="6">
        <f>Modell_vol30_d_Aspermont_table[[#This Row],[wage 2]]/AK389-1</f>
        <v>4.8466634214479054E-3</v>
      </c>
    </row>
    <row r="390" spans="1:38" x14ac:dyDescent="0.25">
      <c r="A390" s="1">
        <v>389</v>
      </c>
      <c r="B390" s="2" t="s">
        <v>21</v>
      </c>
      <c r="C390" s="2" t="s">
        <v>91</v>
      </c>
      <c r="D390" s="2" t="s">
        <v>23</v>
      </c>
      <c r="E390" s="2" t="s">
        <v>28</v>
      </c>
      <c r="F390" s="2" t="s">
        <v>25</v>
      </c>
      <c r="G390" s="1" t="b">
        <v>0</v>
      </c>
      <c r="H390" s="1" t="b">
        <v>0</v>
      </c>
      <c r="I390" s="1" t="b">
        <v>0</v>
      </c>
      <c r="J390" s="1" t="b">
        <v>0</v>
      </c>
      <c r="K390" s="1" t="b">
        <v>0</v>
      </c>
      <c r="L390" s="1">
        <v>500</v>
      </c>
      <c r="M390" s="1">
        <v>2</v>
      </c>
      <c r="N390" s="1">
        <v>0</v>
      </c>
      <c r="O390" s="1">
        <v>0.3</v>
      </c>
      <c r="P390" s="1">
        <v>0</v>
      </c>
      <c r="Q390" s="2">
        <v>150</v>
      </c>
      <c r="R390" s="2">
        <v>0</v>
      </c>
      <c r="S390" s="2">
        <v>1</v>
      </c>
      <c r="T390" s="2">
        <v>0</v>
      </c>
      <c r="U390" s="1" t="b">
        <v>0</v>
      </c>
      <c r="V390" s="1">
        <v>713</v>
      </c>
      <c r="W390" s="1">
        <v>416.35</v>
      </c>
      <c r="X390" s="1">
        <v>576.76</v>
      </c>
      <c r="Y390" s="1">
        <v>477.47</v>
      </c>
      <c r="Z390" s="1">
        <v>474.28</v>
      </c>
      <c r="AA390" s="1">
        <v>-8</v>
      </c>
      <c r="AB390" s="1">
        <v>-1</v>
      </c>
      <c r="AI390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476.69</v>
      </c>
      <c r="AJ390" s="6">
        <f>Modell_vol30_d_Aspermont_table[[#This Row],[wage 1]]/AI390-1</f>
        <v>1.6362835385681507E-3</v>
      </c>
      <c r="AK390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472.91</v>
      </c>
      <c r="AL390" s="6">
        <f>Modell_vol30_d_Aspermont_table[[#This Row],[wage 2]]/AK390-1</f>
        <v>2.8969571377217562E-3</v>
      </c>
    </row>
    <row r="391" spans="1:38" x14ac:dyDescent="0.25">
      <c r="A391" s="1">
        <v>390</v>
      </c>
      <c r="B391" s="2" t="s">
        <v>21</v>
      </c>
      <c r="C391" s="2" t="s">
        <v>91</v>
      </c>
      <c r="D391" s="2" t="s">
        <v>23</v>
      </c>
      <c r="E391" s="2" t="s">
        <v>28</v>
      </c>
      <c r="F391" s="2" t="s">
        <v>25</v>
      </c>
      <c r="G391" s="1" t="b">
        <v>0</v>
      </c>
      <c r="H391" s="1" t="b">
        <v>0</v>
      </c>
      <c r="I391" s="1" t="b">
        <v>0</v>
      </c>
      <c r="J391" s="1" t="b">
        <v>0</v>
      </c>
      <c r="K391" s="1" t="b">
        <v>0</v>
      </c>
      <c r="L391" s="1">
        <v>500</v>
      </c>
      <c r="M391" s="1">
        <v>2</v>
      </c>
      <c r="N391" s="1">
        <v>0</v>
      </c>
      <c r="O391" s="1">
        <v>0.3</v>
      </c>
      <c r="P391" s="1">
        <v>0</v>
      </c>
      <c r="Q391" s="2">
        <v>150</v>
      </c>
      <c r="R391" s="2">
        <v>0</v>
      </c>
      <c r="S391" s="2">
        <v>1</v>
      </c>
      <c r="T391" s="2">
        <v>0</v>
      </c>
      <c r="U391" s="1" t="b">
        <v>0</v>
      </c>
      <c r="V391" s="1">
        <v>701</v>
      </c>
      <c r="W391" s="1">
        <v>893.28</v>
      </c>
      <c r="X391" s="1">
        <v>423.47</v>
      </c>
      <c r="Y391" s="1">
        <v>463.84</v>
      </c>
      <c r="Z391" s="1">
        <v>473.9</v>
      </c>
      <c r="AA391" s="1">
        <v>-6</v>
      </c>
      <c r="AB391" s="1">
        <v>-15</v>
      </c>
      <c r="AI391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461.93</v>
      </c>
      <c r="AJ391" s="6">
        <f>Modell_vol30_d_Aspermont_table[[#This Row],[wage 1]]/AI391-1</f>
        <v>4.134825622929883E-3</v>
      </c>
      <c r="AK391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473.27</v>
      </c>
      <c r="AL391" s="6">
        <f>Modell_vol30_d_Aspermont_table[[#This Row],[wage 2]]/AK391-1</f>
        <v>1.3311640289896953E-3</v>
      </c>
    </row>
    <row r="392" spans="1:38" x14ac:dyDescent="0.25">
      <c r="A392" s="3">
        <v>391</v>
      </c>
      <c r="B392" s="4" t="s">
        <v>21</v>
      </c>
      <c r="C392" s="4" t="s">
        <v>91</v>
      </c>
      <c r="D392" s="4" t="s">
        <v>23</v>
      </c>
      <c r="E392" s="4" t="s">
        <v>28</v>
      </c>
      <c r="F392" s="4" t="s">
        <v>25</v>
      </c>
      <c r="G392" s="3" t="b">
        <v>0</v>
      </c>
      <c r="H392" s="3" t="b">
        <v>0</v>
      </c>
      <c r="I392" s="3" t="b">
        <v>0</v>
      </c>
      <c r="J392" s="3" t="b">
        <v>0</v>
      </c>
      <c r="K392" s="3" t="b">
        <v>0</v>
      </c>
      <c r="L392" s="3">
        <v>500</v>
      </c>
      <c r="M392" s="3">
        <v>2</v>
      </c>
      <c r="N392" s="3">
        <v>0</v>
      </c>
      <c r="O392" s="3">
        <v>0.3</v>
      </c>
      <c r="P392" s="3">
        <v>0</v>
      </c>
      <c r="Q392" s="4">
        <v>500</v>
      </c>
      <c r="R392" s="4">
        <v>0</v>
      </c>
      <c r="S392" s="4">
        <v>1</v>
      </c>
      <c r="T392" s="4">
        <v>0</v>
      </c>
      <c r="U392" s="3" t="b">
        <v>0</v>
      </c>
      <c r="V392" s="3">
        <v>701</v>
      </c>
      <c r="W392" s="3">
        <v>457.44</v>
      </c>
      <c r="X392" s="3">
        <v>524.91</v>
      </c>
      <c r="Y392" s="3">
        <v>476.73</v>
      </c>
      <c r="Z392" s="3">
        <v>475.29</v>
      </c>
      <c r="AA392" s="3">
        <v>-5</v>
      </c>
      <c r="AB392" s="3">
        <v>1</v>
      </c>
      <c r="AI392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479.12</v>
      </c>
      <c r="AJ392" s="6">
        <f>Modell_vol30_d_Aspermont_table[[#This Row],[wage 1]]/AI392-1</f>
        <v>-4.9883119051594704E-3</v>
      </c>
      <c r="AK392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477.68</v>
      </c>
      <c r="AL392" s="6">
        <f>Modell_vol30_d_Aspermont_table[[#This Row],[wage 2]]/AK392-1</f>
        <v>-5.0033495226929903E-3</v>
      </c>
    </row>
    <row r="393" spans="1:38" x14ac:dyDescent="0.25">
      <c r="A393" s="3">
        <v>392</v>
      </c>
      <c r="B393" s="4" t="s">
        <v>21</v>
      </c>
      <c r="C393" s="4" t="s">
        <v>91</v>
      </c>
      <c r="D393" s="4" t="s">
        <v>23</v>
      </c>
      <c r="E393" s="4" t="s">
        <v>28</v>
      </c>
      <c r="F393" s="4" t="s">
        <v>25</v>
      </c>
      <c r="G393" s="3" t="b">
        <v>0</v>
      </c>
      <c r="H393" s="3" t="b">
        <v>0</v>
      </c>
      <c r="I393" s="3" t="b">
        <v>0</v>
      </c>
      <c r="J393" s="3" t="b">
        <v>0</v>
      </c>
      <c r="K393" s="3" t="b">
        <v>0</v>
      </c>
      <c r="L393" s="3">
        <v>500</v>
      </c>
      <c r="M393" s="3">
        <v>2</v>
      </c>
      <c r="N393" s="3">
        <v>0</v>
      </c>
      <c r="O393" s="3">
        <v>0.3</v>
      </c>
      <c r="P393" s="3">
        <v>0</v>
      </c>
      <c r="Q393" s="4">
        <v>500</v>
      </c>
      <c r="R393" s="4">
        <v>0</v>
      </c>
      <c r="S393" s="4">
        <v>1</v>
      </c>
      <c r="T393" s="4">
        <v>0</v>
      </c>
      <c r="U393" s="3" t="b">
        <v>0</v>
      </c>
      <c r="V393" s="3">
        <v>744</v>
      </c>
      <c r="W393" s="3">
        <v>683.02</v>
      </c>
      <c r="X393" s="3">
        <v>664.62</v>
      </c>
      <c r="Y393" s="3">
        <v>466.62</v>
      </c>
      <c r="Z393" s="3">
        <v>467.49</v>
      </c>
      <c r="AA393" s="3">
        <v>-5</v>
      </c>
      <c r="AB393" s="3">
        <v>6</v>
      </c>
      <c r="AI393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460.07</v>
      </c>
      <c r="AJ393" s="6">
        <f>Modell_vol30_d_Aspermont_table[[#This Row],[wage 1]]/AI393-1</f>
        <v>1.4236963940269964E-2</v>
      </c>
      <c r="AK393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460.73</v>
      </c>
      <c r="AL393" s="6">
        <f>Modell_vol30_d_Aspermont_table[[#This Row],[wage 2]]/AK393-1</f>
        <v>1.4672367764200223E-2</v>
      </c>
    </row>
    <row r="394" spans="1:38" x14ac:dyDescent="0.25">
      <c r="A394" s="3">
        <v>393</v>
      </c>
      <c r="B394" s="4" t="s">
        <v>21</v>
      </c>
      <c r="C394" s="4" t="s">
        <v>91</v>
      </c>
      <c r="D394" s="4" t="s">
        <v>23</v>
      </c>
      <c r="E394" s="4" t="s">
        <v>28</v>
      </c>
      <c r="F394" s="4" t="s">
        <v>25</v>
      </c>
      <c r="G394" s="3" t="b">
        <v>0</v>
      </c>
      <c r="H394" s="3" t="b">
        <v>0</v>
      </c>
      <c r="I394" s="3" t="b">
        <v>0</v>
      </c>
      <c r="J394" s="3" t="b">
        <v>0</v>
      </c>
      <c r="K394" s="3" t="b">
        <v>0</v>
      </c>
      <c r="L394" s="3">
        <v>500</v>
      </c>
      <c r="M394" s="3">
        <v>2</v>
      </c>
      <c r="N394" s="3">
        <v>0</v>
      </c>
      <c r="O394" s="3">
        <v>0.3</v>
      </c>
      <c r="P394" s="3">
        <v>0</v>
      </c>
      <c r="Q394" s="4">
        <v>500</v>
      </c>
      <c r="R394" s="4">
        <v>0</v>
      </c>
      <c r="S394" s="4">
        <v>1</v>
      </c>
      <c r="T394" s="4">
        <v>0</v>
      </c>
      <c r="U394" s="3" t="b">
        <v>0</v>
      </c>
      <c r="V394" s="3">
        <v>701</v>
      </c>
      <c r="W394" s="3">
        <v>1044.6600000000001</v>
      </c>
      <c r="X394" s="3">
        <v>1334.61</v>
      </c>
      <c r="Y394" s="3">
        <v>446.3</v>
      </c>
      <c r="Z394" s="3">
        <v>437.85</v>
      </c>
      <c r="AA394" s="3">
        <v>-12</v>
      </c>
      <c r="AB394" s="3">
        <v>4</v>
      </c>
      <c r="AI394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446.24</v>
      </c>
      <c r="AJ394" s="6">
        <f>Modell_vol30_d_Aspermont_table[[#This Row],[wage 1]]/AI394-1</f>
        <v>1.3445679455004189E-4</v>
      </c>
      <c r="AK394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438.56</v>
      </c>
      <c r="AL394" s="6">
        <f>Modell_vol30_d_Aspermont_table[[#This Row],[wage 2]]/AK394-1</f>
        <v>-1.6189346953665584E-3</v>
      </c>
    </row>
    <row r="395" spans="1:38" x14ac:dyDescent="0.25">
      <c r="A395" s="3">
        <v>394</v>
      </c>
      <c r="B395" s="4" t="s">
        <v>21</v>
      </c>
      <c r="C395" s="4" t="s">
        <v>91</v>
      </c>
      <c r="D395" s="4" t="s">
        <v>23</v>
      </c>
      <c r="E395" s="4" t="s">
        <v>28</v>
      </c>
      <c r="F395" s="4" t="s">
        <v>25</v>
      </c>
      <c r="G395" s="3" t="b">
        <v>0</v>
      </c>
      <c r="H395" s="3" t="b">
        <v>0</v>
      </c>
      <c r="I395" s="3" t="b">
        <v>0</v>
      </c>
      <c r="J395" s="3" t="b">
        <v>0</v>
      </c>
      <c r="K395" s="3" t="b">
        <v>0</v>
      </c>
      <c r="L395" s="3">
        <v>500</v>
      </c>
      <c r="M395" s="3">
        <v>2</v>
      </c>
      <c r="N395" s="3">
        <v>0</v>
      </c>
      <c r="O395" s="3">
        <v>0.3</v>
      </c>
      <c r="P395" s="3">
        <v>0</v>
      </c>
      <c r="Q395" s="4">
        <v>500</v>
      </c>
      <c r="R395" s="4">
        <v>0</v>
      </c>
      <c r="S395" s="4">
        <v>1</v>
      </c>
      <c r="T395" s="4">
        <v>0</v>
      </c>
      <c r="U395" s="3" t="b">
        <v>0</v>
      </c>
      <c r="V395" s="3">
        <v>701</v>
      </c>
      <c r="W395" s="3">
        <v>24</v>
      </c>
      <c r="X395" s="3">
        <v>116</v>
      </c>
      <c r="Y395" s="3">
        <v>498</v>
      </c>
      <c r="Z395" s="3">
        <v>496</v>
      </c>
      <c r="AA395" s="3">
        <v>20</v>
      </c>
      <c r="AB395" s="3">
        <v>19</v>
      </c>
      <c r="AI395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497.57</v>
      </c>
      <c r="AJ395" s="6">
        <f>Modell_vol30_d_Aspermont_table[[#This Row],[wage 1]]/AI395-1</f>
        <v>8.6420001205866903E-4</v>
      </c>
      <c r="AK395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495.23</v>
      </c>
      <c r="AL395" s="6">
        <f>Modell_vol30_d_Aspermont_table[[#This Row],[wage 2]]/AK395-1</f>
        <v>1.5548331078487632E-3</v>
      </c>
    </row>
    <row r="396" spans="1:38" x14ac:dyDescent="0.25">
      <c r="A396" s="3">
        <v>395</v>
      </c>
      <c r="B396" s="4" t="s">
        <v>21</v>
      </c>
      <c r="C396" s="4" t="s">
        <v>91</v>
      </c>
      <c r="D396" s="4" t="s">
        <v>23</v>
      </c>
      <c r="E396" s="4" t="s">
        <v>28</v>
      </c>
      <c r="F396" s="4" t="s">
        <v>25</v>
      </c>
      <c r="G396" s="3" t="b">
        <v>0</v>
      </c>
      <c r="H396" s="3" t="b">
        <v>0</v>
      </c>
      <c r="I396" s="3" t="b">
        <v>0</v>
      </c>
      <c r="J396" s="3" t="b">
        <v>0</v>
      </c>
      <c r="K396" s="3" t="b">
        <v>0</v>
      </c>
      <c r="L396" s="3">
        <v>500</v>
      </c>
      <c r="M396" s="3">
        <v>2</v>
      </c>
      <c r="N396" s="3">
        <v>0</v>
      </c>
      <c r="O396" s="3">
        <v>0.3</v>
      </c>
      <c r="P396" s="3">
        <v>0</v>
      </c>
      <c r="Q396" s="4">
        <v>500</v>
      </c>
      <c r="R396" s="4">
        <v>0</v>
      </c>
      <c r="S396" s="4">
        <v>1</v>
      </c>
      <c r="T396" s="4">
        <v>0</v>
      </c>
      <c r="U396" s="3" t="b">
        <v>0</v>
      </c>
      <c r="V396" s="3">
        <v>701</v>
      </c>
      <c r="W396" s="3">
        <v>934.82</v>
      </c>
      <c r="X396" s="3">
        <v>651.52</v>
      </c>
      <c r="Y396" s="3">
        <v>458.18</v>
      </c>
      <c r="Z396" s="3">
        <v>464.94</v>
      </c>
      <c r="AA396" s="3">
        <v>0</v>
      </c>
      <c r="AB396" s="3">
        <v>11</v>
      </c>
      <c r="AI396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456.77</v>
      </c>
      <c r="AJ396" s="6">
        <f>Modell_vol30_d_Aspermont_table[[#This Row],[wage 1]]/AI396-1</f>
        <v>3.0868927468967744E-3</v>
      </c>
      <c r="AK396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464.03</v>
      </c>
      <c r="AL396" s="6">
        <f>Modell_vol30_d_Aspermont_table[[#This Row],[wage 2]]/AK396-1</f>
        <v>1.9610801025795599E-3</v>
      </c>
    </row>
    <row r="397" spans="1:38" x14ac:dyDescent="0.25">
      <c r="A397" s="3">
        <v>396</v>
      </c>
      <c r="B397" s="4" t="s">
        <v>21</v>
      </c>
      <c r="C397" s="4" t="s">
        <v>91</v>
      </c>
      <c r="D397" s="4" t="s">
        <v>23</v>
      </c>
      <c r="E397" s="4" t="s">
        <v>28</v>
      </c>
      <c r="F397" s="4" t="s">
        <v>25</v>
      </c>
      <c r="G397" s="3" t="b">
        <v>0</v>
      </c>
      <c r="H397" s="3" t="b">
        <v>0</v>
      </c>
      <c r="I397" s="3" t="b">
        <v>0</v>
      </c>
      <c r="J397" s="3" t="b">
        <v>0</v>
      </c>
      <c r="K397" s="3" t="b">
        <v>0</v>
      </c>
      <c r="L397" s="3">
        <v>500</v>
      </c>
      <c r="M397" s="3">
        <v>2</v>
      </c>
      <c r="N397" s="3">
        <v>0</v>
      </c>
      <c r="O397" s="3">
        <v>0.3</v>
      </c>
      <c r="P397" s="3">
        <v>0</v>
      </c>
      <c r="Q397" s="4">
        <v>500</v>
      </c>
      <c r="R397" s="4">
        <v>0</v>
      </c>
      <c r="S397" s="4">
        <v>1</v>
      </c>
      <c r="T397" s="4">
        <v>0</v>
      </c>
      <c r="U397" s="3" t="b">
        <v>0</v>
      </c>
      <c r="V397" s="3">
        <v>701</v>
      </c>
      <c r="W397" s="3">
        <v>1039.83</v>
      </c>
      <c r="X397" s="3">
        <v>767.56</v>
      </c>
      <c r="Y397" s="3">
        <v>452.47</v>
      </c>
      <c r="Z397" s="3">
        <v>459.71</v>
      </c>
      <c r="AA397" s="3">
        <v>-2</v>
      </c>
      <c r="AB397" s="3">
        <v>11</v>
      </c>
      <c r="AI397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449.69</v>
      </c>
      <c r="AJ397" s="6">
        <f>Modell_vol30_d_Aspermont_table[[#This Row],[wage 1]]/AI397-1</f>
        <v>6.1820365140430322E-3</v>
      </c>
      <c r="AK397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456.71</v>
      </c>
      <c r="AL397" s="6">
        <f>Modell_vol30_d_Aspermont_table[[#This Row],[wage 2]]/AK397-1</f>
        <v>6.5687197565194033E-3</v>
      </c>
    </row>
    <row r="398" spans="1:38" x14ac:dyDescent="0.25">
      <c r="A398" s="3">
        <v>397</v>
      </c>
      <c r="B398" s="4" t="s">
        <v>21</v>
      </c>
      <c r="C398" s="4" t="s">
        <v>91</v>
      </c>
      <c r="D398" s="4" t="s">
        <v>23</v>
      </c>
      <c r="E398" s="4" t="s">
        <v>28</v>
      </c>
      <c r="F398" s="4" t="s">
        <v>25</v>
      </c>
      <c r="G398" s="3" t="b">
        <v>0</v>
      </c>
      <c r="H398" s="3" t="b">
        <v>0</v>
      </c>
      <c r="I398" s="3" t="b">
        <v>0</v>
      </c>
      <c r="J398" s="3" t="b">
        <v>0</v>
      </c>
      <c r="K398" s="3" t="b">
        <v>0</v>
      </c>
      <c r="L398" s="3">
        <v>500</v>
      </c>
      <c r="M398" s="3">
        <v>2</v>
      </c>
      <c r="N398" s="3">
        <v>0</v>
      </c>
      <c r="O398" s="3">
        <v>0.3</v>
      </c>
      <c r="P398" s="3">
        <v>0</v>
      </c>
      <c r="Q398" s="4">
        <v>500</v>
      </c>
      <c r="R398" s="4">
        <v>0</v>
      </c>
      <c r="S398" s="4">
        <v>1</v>
      </c>
      <c r="T398" s="4">
        <v>0</v>
      </c>
      <c r="U398" s="3" t="b">
        <v>0</v>
      </c>
      <c r="V398" s="3">
        <v>833</v>
      </c>
      <c r="W398" s="3">
        <v>687.25</v>
      </c>
      <c r="X398" s="3">
        <v>652.49</v>
      </c>
      <c r="Y398" s="3">
        <v>467.31</v>
      </c>
      <c r="Z398" s="3">
        <v>467.2</v>
      </c>
      <c r="AA398" s="3">
        <v>-5</v>
      </c>
      <c r="AB398" s="3">
        <v>6</v>
      </c>
      <c r="AI398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460.07</v>
      </c>
      <c r="AJ398" s="6">
        <f>Modell_vol30_d_Aspermont_table[[#This Row],[wage 1]]/AI398-1</f>
        <v>1.5736735714130479E-2</v>
      </c>
      <c r="AK398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460.73</v>
      </c>
      <c r="AL398" s="6">
        <f>Modell_vol30_d_Aspermont_table[[#This Row],[wage 2]]/AK398-1</f>
        <v>1.4042931868990527E-2</v>
      </c>
    </row>
    <row r="399" spans="1:38" x14ac:dyDescent="0.25">
      <c r="A399" s="3">
        <v>398</v>
      </c>
      <c r="B399" s="4" t="s">
        <v>21</v>
      </c>
      <c r="C399" s="4" t="s">
        <v>91</v>
      </c>
      <c r="D399" s="4" t="s">
        <v>23</v>
      </c>
      <c r="E399" s="4" t="s">
        <v>28</v>
      </c>
      <c r="F399" s="4" t="s">
        <v>25</v>
      </c>
      <c r="G399" s="3" t="b">
        <v>0</v>
      </c>
      <c r="H399" s="3" t="b">
        <v>0</v>
      </c>
      <c r="I399" s="3" t="b">
        <v>0</v>
      </c>
      <c r="J399" s="3" t="b">
        <v>0</v>
      </c>
      <c r="K399" s="3" t="b">
        <v>0</v>
      </c>
      <c r="L399" s="3">
        <v>500</v>
      </c>
      <c r="M399" s="3">
        <v>2</v>
      </c>
      <c r="N399" s="3">
        <v>0</v>
      </c>
      <c r="O399" s="3">
        <v>0.3</v>
      </c>
      <c r="P399" s="3">
        <v>0</v>
      </c>
      <c r="Q399" s="4">
        <v>500</v>
      </c>
      <c r="R399" s="4">
        <v>0</v>
      </c>
      <c r="S399" s="4">
        <v>1</v>
      </c>
      <c r="T399" s="4">
        <v>0</v>
      </c>
      <c r="U399" s="3" t="b">
        <v>0</v>
      </c>
      <c r="V399" s="3">
        <v>776</v>
      </c>
      <c r="W399" s="3">
        <v>1774.68</v>
      </c>
      <c r="X399" s="3">
        <v>1169.79</v>
      </c>
      <c r="Y399" s="3">
        <v>423.5</v>
      </c>
      <c r="Z399" s="3">
        <v>433.98</v>
      </c>
      <c r="AA399" s="3">
        <v>-5</v>
      </c>
      <c r="AB399" s="3">
        <v>16</v>
      </c>
      <c r="AI399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417.47</v>
      </c>
      <c r="AJ399" s="6">
        <f>Modell_vol30_d_Aspermont_table[[#This Row],[wage 1]]/AI399-1</f>
        <v>1.4444151675569339E-2</v>
      </c>
      <c r="AK399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431.33</v>
      </c>
      <c r="AL399" s="6">
        <f>Modell_vol30_d_Aspermont_table[[#This Row],[wage 2]]/AK399-1</f>
        <v>6.1437878190713224E-3</v>
      </c>
    </row>
    <row r="400" spans="1:38" x14ac:dyDescent="0.25">
      <c r="A400" s="3">
        <v>399</v>
      </c>
      <c r="B400" s="4" t="s">
        <v>21</v>
      </c>
      <c r="C400" s="4" t="s">
        <v>91</v>
      </c>
      <c r="D400" s="4" t="s">
        <v>23</v>
      </c>
      <c r="E400" s="4" t="s">
        <v>28</v>
      </c>
      <c r="F400" s="4" t="s">
        <v>25</v>
      </c>
      <c r="G400" s="3" t="b">
        <v>0</v>
      </c>
      <c r="H400" s="3" t="b">
        <v>0</v>
      </c>
      <c r="I400" s="3" t="b">
        <v>0</v>
      </c>
      <c r="J400" s="3" t="b">
        <v>0</v>
      </c>
      <c r="K400" s="3" t="b">
        <v>0</v>
      </c>
      <c r="L400" s="3">
        <v>500</v>
      </c>
      <c r="M400" s="3">
        <v>2</v>
      </c>
      <c r="N400" s="3">
        <v>0</v>
      </c>
      <c r="O400" s="3">
        <v>0.3</v>
      </c>
      <c r="P400" s="3">
        <v>0</v>
      </c>
      <c r="Q400" s="4">
        <v>500</v>
      </c>
      <c r="R400" s="4">
        <v>0</v>
      </c>
      <c r="S400" s="4">
        <v>1</v>
      </c>
      <c r="T400" s="4">
        <v>0</v>
      </c>
      <c r="U400" s="3" t="b">
        <v>0</v>
      </c>
      <c r="V400" s="3">
        <v>701</v>
      </c>
      <c r="W400" s="3">
        <v>256</v>
      </c>
      <c r="X400" s="3">
        <v>600</v>
      </c>
      <c r="Y400" s="3">
        <v>484</v>
      </c>
      <c r="Z400" s="3">
        <v>476</v>
      </c>
      <c r="AA400" s="3">
        <v>15</v>
      </c>
      <c r="AB400" s="3">
        <v>9</v>
      </c>
      <c r="AI400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482.72</v>
      </c>
      <c r="AJ400" s="6">
        <f>Modell_vol30_d_Aspermont_table[[#This Row],[wage 1]]/AI400-1</f>
        <v>2.6516407026846434E-3</v>
      </c>
      <c r="AK400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474.08</v>
      </c>
      <c r="AL400" s="6">
        <f>Modell_vol30_d_Aspermont_table[[#This Row],[wage 2]]/AK400-1</f>
        <v>4.0499493756327443E-3</v>
      </c>
    </row>
    <row r="401" spans="1:38" x14ac:dyDescent="0.25">
      <c r="A401" s="3">
        <v>400</v>
      </c>
      <c r="B401" s="4" t="s">
        <v>21</v>
      </c>
      <c r="C401" s="4" t="s">
        <v>91</v>
      </c>
      <c r="D401" s="4" t="s">
        <v>23</v>
      </c>
      <c r="E401" s="4" t="s">
        <v>28</v>
      </c>
      <c r="F401" s="4" t="s">
        <v>25</v>
      </c>
      <c r="G401" s="3" t="b">
        <v>0</v>
      </c>
      <c r="H401" s="3" t="b">
        <v>0</v>
      </c>
      <c r="I401" s="3" t="b">
        <v>0</v>
      </c>
      <c r="J401" s="3" t="b">
        <v>0</v>
      </c>
      <c r="K401" s="3" t="b">
        <v>0</v>
      </c>
      <c r="L401" s="3">
        <v>500</v>
      </c>
      <c r="M401" s="3">
        <v>2</v>
      </c>
      <c r="N401" s="3">
        <v>0</v>
      </c>
      <c r="O401" s="3">
        <v>0.3</v>
      </c>
      <c r="P401" s="3">
        <v>0</v>
      </c>
      <c r="Q401" s="4">
        <v>500</v>
      </c>
      <c r="R401" s="4">
        <v>0</v>
      </c>
      <c r="S401" s="4">
        <v>1</v>
      </c>
      <c r="T401" s="4">
        <v>0</v>
      </c>
      <c r="U401" s="3" t="b">
        <v>0</v>
      </c>
      <c r="V401" s="3">
        <v>707</v>
      </c>
      <c r="W401" s="3">
        <v>1635.13</v>
      </c>
      <c r="X401" s="3">
        <v>2246.36</v>
      </c>
      <c r="Y401" s="3">
        <v>412.52</v>
      </c>
      <c r="Z401" s="3">
        <v>399.04</v>
      </c>
      <c r="AA401" s="3">
        <v>18</v>
      </c>
      <c r="AB401" s="3">
        <v>-9</v>
      </c>
      <c r="AI401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410.09000000000003</v>
      </c>
      <c r="AJ401" s="6">
        <f>Modell_vol30_d_Aspermont_table[[#This Row],[wage 1]]/AI401-1</f>
        <v>5.9255285425150461E-3</v>
      </c>
      <c r="AK401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395.51</v>
      </c>
      <c r="AL401" s="6">
        <f>Modell_vol30_d_Aspermont_table[[#This Row],[wage 2]]/AK401-1</f>
        <v>8.9251852039140545E-3</v>
      </c>
    </row>
    <row r="402" spans="1:38" x14ac:dyDescent="0.25">
      <c r="A402" s="1">
        <v>401</v>
      </c>
      <c r="B402" s="2" t="s">
        <v>21</v>
      </c>
      <c r="C402" s="2" t="s">
        <v>91</v>
      </c>
      <c r="D402" s="2" t="s">
        <v>23</v>
      </c>
      <c r="E402" s="2" t="s">
        <v>28</v>
      </c>
      <c r="F402" s="2" t="s">
        <v>25</v>
      </c>
      <c r="G402" s="1" t="b">
        <v>0</v>
      </c>
      <c r="H402" s="1" t="b">
        <v>0</v>
      </c>
      <c r="I402" s="1" t="b">
        <v>0</v>
      </c>
      <c r="J402" s="1" t="b">
        <v>0</v>
      </c>
      <c r="K402" s="1" t="b">
        <v>0</v>
      </c>
      <c r="L402" s="1">
        <v>500</v>
      </c>
      <c r="M402" s="1">
        <v>2</v>
      </c>
      <c r="N402" s="1">
        <v>0</v>
      </c>
      <c r="O402" s="1">
        <v>0.4</v>
      </c>
      <c r="P402" s="1">
        <v>0</v>
      </c>
      <c r="Q402" s="2">
        <v>150</v>
      </c>
      <c r="R402" s="2">
        <v>0</v>
      </c>
      <c r="S402" s="2">
        <v>1</v>
      </c>
      <c r="T402" s="2">
        <v>0</v>
      </c>
      <c r="U402" s="1" t="b">
        <v>0</v>
      </c>
      <c r="V402" s="1">
        <v>701</v>
      </c>
      <c r="W402" s="1">
        <v>1949.53</v>
      </c>
      <c r="X402" s="1">
        <v>781.16</v>
      </c>
      <c r="Y402" s="1">
        <v>422.64</v>
      </c>
      <c r="Z402" s="1">
        <v>450.32</v>
      </c>
      <c r="AA402" s="1">
        <v>6</v>
      </c>
      <c r="AB402" s="1">
        <v>18</v>
      </c>
      <c r="AI402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407.84</v>
      </c>
      <c r="AJ402" s="6">
        <f>Modell_vol30_d_Aspermont_table[[#This Row],[wage 1]]/AI402-1</f>
        <v>3.6288740682620668E-2</v>
      </c>
      <c r="AK402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438.56</v>
      </c>
      <c r="AL402" s="6">
        <f>Modell_vol30_d_Aspermont_table[[#This Row],[wage 2]]/AK402-1</f>
        <v>2.6815031010580137E-2</v>
      </c>
    </row>
    <row r="403" spans="1:38" x14ac:dyDescent="0.25">
      <c r="A403" s="1">
        <v>402</v>
      </c>
      <c r="B403" s="2" t="s">
        <v>21</v>
      </c>
      <c r="C403" s="2" t="s">
        <v>91</v>
      </c>
      <c r="D403" s="2" t="s">
        <v>23</v>
      </c>
      <c r="E403" s="2" t="s">
        <v>28</v>
      </c>
      <c r="F403" s="2" t="s">
        <v>25</v>
      </c>
      <c r="G403" s="1" t="b">
        <v>0</v>
      </c>
      <c r="H403" s="1" t="b">
        <v>0</v>
      </c>
      <c r="I403" s="1" t="b">
        <v>0</v>
      </c>
      <c r="J403" s="1" t="b">
        <v>0</v>
      </c>
      <c r="K403" s="1" t="b">
        <v>0</v>
      </c>
      <c r="L403" s="1">
        <v>500</v>
      </c>
      <c r="M403" s="1">
        <v>2</v>
      </c>
      <c r="N403" s="1">
        <v>0</v>
      </c>
      <c r="O403" s="1">
        <v>0.4</v>
      </c>
      <c r="P403" s="1">
        <v>0</v>
      </c>
      <c r="Q403" s="2">
        <v>150</v>
      </c>
      <c r="R403" s="2">
        <v>0</v>
      </c>
      <c r="S403" s="2">
        <v>1</v>
      </c>
      <c r="T403" s="2">
        <v>0</v>
      </c>
      <c r="U403" s="1" t="b">
        <v>0</v>
      </c>
      <c r="V403" s="1">
        <v>701</v>
      </c>
      <c r="W403" s="1">
        <v>2525.71</v>
      </c>
      <c r="X403" s="1">
        <v>1576.37</v>
      </c>
      <c r="Y403" s="1">
        <v>389.24</v>
      </c>
      <c r="Z403" s="1">
        <v>413.09</v>
      </c>
      <c r="AA403" s="1">
        <v>1</v>
      </c>
      <c r="AB403" s="1">
        <v>-15</v>
      </c>
      <c r="AI403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385.65333333333331</v>
      </c>
      <c r="AJ403" s="6">
        <f>Modell_vol30_d_Aspermont_table[[#This Row],[wage 1]]/AI403-1</f>
        <v>9.3002350988800053E-3</v>
      </c>
      <c r="AK403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409.54666666666662</v>
      </c>
      <c r="AL403" s="6">
        <f>Modell_vol30_d_Aspermont_table[[#This Row],[wage 2]]/AK403-1</f>
        <v>8.6518426878501309E-3</v>
      </c>
    </row>
    <row r="404" spans="1:38" x14ac:dyDescent="0.25">
      <c r="A404" s="1">
        <v>403</v>
      </c>
      <c r="B404" s="2" t="s">
        <v>21</v>
      </c>
      <c r="C404" s="2" t="s">
        <v>91</v>
      </c>
      <c r="D404" s="2" t="s">
        <v>23</v>
      </c>
      <c r="E404" s="2" t="s">
        <v>28</v>
      </c>
      <c r="F404" s="2" t="s">
        <v>25</v>
      </c>
      <c r="G404" s="1" t="b">
        <v>0</v>
      </c>
      <c r="H404" s="1" t="b">
        <v>0</v>
      </c>
      <c r="I404" s="1" t="b">
        <v>0</v>
      </c>
      <c r="J404" s="1" t="b">
        <v>0</v>
      </c>
      <c r="K404" s="1" t="b">
        <v>0</v>
      </c>
      <c r="L404" s="1">
        <v>500</v>
      </c>
      <c r="M404" s="1">
        <v>2</v>
      </c>
      <c r="N404" s="1">
        <v>0</v>
      </c>
      <c r="O404" s="1">
        <v>0.4</v>
      </c>
      <c r="P404" s="1">
        <v>0</v>
      </c>
      <c r="Q404" s="2">
        <v>150</v>
      </c>
      <c r="R404" s="2">
        <v>0</v>
      </c>
      <c r="S404" s="2">
        <v>1</v>
      </c>
      <c r="T404" s="2">
        <v>0</v>
      </c>
      <c r="U404" s="1" t="b">
        <v>0</v>
      </c>
      <c r="V404" s="1">
        <v>701</v>
      </c>
      <c r="W404" s="1">
        <v>176</v>
      </c>
      <c r="X404" s="1">
        <v>133</v>
      </c>
      <c r="Y404" s="1">
        <v>492</v>
      </c>
      <c r="Z404" s="1">
        <v>493</v>
      </c>
      <c r="AA404" s="1">
        <v>4</v>
      </c>
      <c r="AB404" s="1">
        <v>5</v>
      </c>
      <c r="AI404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493.12</v>
      </c>
      <c r="AJ404" s="6">
        <f>Modell_vol30_d_Aspermont_table[[#This Row],[wage 1]]/AI404-1</f>
        <v>-2.271252433484805E-3</v>
      </c>
      <c r="AK404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494.08</v>
      </c>
      <c r="AL404" s="6">
        <f>Modell_vol30_d_Aspermont_table[[#This Row],[wage 2]]/AK404-1</f>
        <v>-2.1858808290154963E-3</v>
      </c>
    </row>
    <row r="405" spans="1:38" x14ac:dyDescent="0.25">
      <c r="A405" s="1">
        <v>404</v>
      </c>
      <c r="B405" s="2" t="s">
        <v>21</v>
      </c>
      <c r="C405" s="2" t="s">
        <v>91</v>
      </c>
      <c r="D405" s="2" t="s">
        <v>23</v>
      </c>
      <c r="E405" s="2" t="s">
        <v>28</v>
      </c>
      <c r="F405" s="2" t="s">
        <v>25</v>
      </c>
      <c r="G405" s="1" t="b">
        <v>0</v>
      </c>
      <c r="H405" s="1" t="b">
        <v>0</v>
      </c>
      <c r="I405" s="1" t="b">
        <v>0</v>
      </c>
      <c r="J405" s="1" t="b">
        <v>0</v>
      </c>
      <c r="K405" s="1" t="b">
        <v>0</v>
      </c>
      <c r="L405" s="1">
        <v>500</v>
      </c>
      <c r="M405" s="1">
        <v>2</v>
      </c>
      <c r="N405" s="1">
        <v>0</v>
      </c>
      <c r="O405" s="1">
        <v>0.4</v>
      </c>
      <c r="P405" s="1">
        <v>0</v>
      </c>
      <c r="Q405" s="2">
        <v>150</v>
      </c>
      <c r="R405" s="2">
        <v>0</v>
      </c>
      <c r="S405" s="2">
        <v>1</v>
      </c>
      <c r="T405" s="2">
        <v>0</v>
      </c>
      <c r="U405" s="1" t="b">
        <v>0</v>
      </c>
      <c r="V405" s="1">
        <v>701</v>
      </c>
      <c r="W405" s="1">
        <v>884.59</v>
      </c>
      <c r="X405" s="1">
        <v>852.68</v>
      </c>
      <c r="Y405" s="1">
        <v>457.22</v>
      </c>
      <c r="Z405" s="1">
        <v>457.88</v>
      </c>
      <c r="AA405" s="1">
        <v>-3</v>
      </c>
      <c r="AB405" s="1">
        <v>4</v>
      </c>
      <c r="AI405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454.82666666666665</v>
      </c>
      <c r="AJ405" s="6">
        <f>Modell_vol30_d_Aspermont_table[[#This Row],[wage 1]]/AI405-1</f>
        <v>5.2620778611633945E-3</v>
      </c>
      <c r="AK405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455.57333333333332</v>
      </c>
      <c r="AL405" s="6">
        <f>Modell_vol30_d_Aspermont_table[[#This Row],[wage 2]]/AK405-1</f>
        <v>5.0632170451885283E-3</v>
      </c>
    </row>
    <row r="406" spans="1:38" x14ac:dyDescent="0.25">
      <c r="A406" s="1">
        <v>405</v>
      </c>
      <c r="B406" s="2" t="s">
        <v>21</v>
      </c>
      <c r="C406" s="2" t="s">
        <v>91</v>
      </c>
      <c r="D406" s="2" t="s">
        <v>23</v>
      </c>
      <c r="E406" s="2" t="s">
        <v>28</v>
      </c>
      <c r="F406" s="2" t="s">
        <v>25</v>
      </c>
      <c r="G406" s="1" t="b">
        <v>0</v>
      </c>
      <c r="H406" s="1" t="b">
        <v>0</v>
      </c>
      <c r="I406" s="1" t="b">
        <v>0</v>
      </c>
      <c r="J406" s="1" t="b">
        <v>0</v>
      </c>
      <c r="K406" s="1" t="b">
        <v>0</v>
      </c>
      <c r="L406" s="1">
        <v>500</v>
      </c>
      <c r="M406" s="1">
        <v>2</v>
      </c>
      <c r="N406" s="1">
        <v>0</v>
      </c>
      <c r="O406" s="1">
        <v>0.4</v>
      </c>
      <c r="P406" s="1">
        <v>0</v>
      </c>
      <c r="Q406" s="2">
        <v>150</v>
      </c>
      <c r="R406" s="2">
        <v>0</v>
      </c>
      <c r="S406" s="2">
        <v>1</v>
      </c>
      <c r="T406" s="2">
        <v>0</v>
      </c>
      <c r="U406" s="1" t="b">
        <v>0</v>
      </c>
      <c r="V406" s="1">
        <v>701</v>
      </c>
      <c r="W406" s="1">
        <v>80</v>
      </c>
      <c r="X406" s="1">
        <v>200</v>
      </c>
      <c r="Y406" s="1">
        <v>495</v>
      </c>
      <c r="Z406" s="1">
        <v>492</v>
      </c>
      <c r="AA406" s="1">
        <v>-14</v>
      </c>
      <c r="AB406" s="1">
        <v>-13</v>
      </c>
      <c r="AI406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495.04</v>
      </c>
      <c r="AJ406" s="6">
        <f>Modell_vol30_d_Aspermont_table[[#This Row],[wage 1]]/AI406-1</f>
        <v>-8.0801551389786397E-5</v>
      </c>
      <c r="AK406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492.16</v>
      </c>
      <c r="AL406" s="6">
        <f>Modell_vol30_d_Aspermont_table[[#This Row],[wage 2]]/AK406-1</f>
        <v>-3.2509752925879987E-4</v>
      </c>
    </row>
    <row r="407" spans="1:38" x14ac:dyDescent="0.25">
      <c r="A407" s="1">
        <v>406</v>
      </c>
      <c r="B407" s="2" t="s">
        <v>21</v>
      </c>
      <c r="C407" s="2" t="s">
        <v>91</v>
      </c>
      <c r="D407" s="2" t="s">
        <v>23</v>
      </c>
      <c r="E407" s="2" t="s">
        <v>28</v>
      </c>
      <c r="F407" s="2" t="s">
        <v>25</v>
      </c>
      <c r="G407" s="1" t="b">
        <v>0</v>
      </c>
      <c r="H407" s="1" t="b">
        <v>0</v>
      </c>
      <c r="I407" s="1" t="b">
        <v>0</v>
      </c>
      <c r="J407" s="1" t="b">
        <v>0</v>
      </c>
      <c r="K407" s="1" t="b">
        <v>0</v>
      </c>
      <c r="L407" s="1">
        <v>500</v>
      </c>
      <c r="M407" s="1">
        <v>2</v>
      </c>
      <c r="N407" s="1">
        <v>0</v>
      </c>
      <c r="O407" s="1">
        <v>0.4</v>
      </c>
      <c r="P407" s="1">
        <v>0</v>
      </c>
      <c r="Q407" s="2">
        <v>150</v>
      </c>
      <c r="R407" s="2">
        <v>0</v>
      </c>
      <c r="S407" s="2">
        <v>1</v>
      </c>
      <c r="T407" s="2">
        <v>0</v>
      </c>
      <c r="U407" s="1" t="b">
        <v>0</v>
      </c>
      <c r="V407" s="1">
        <v>701</v>
      </c>
      <c r="W407" s="1">
        <v>120</v>
      </c>
      <c r="X407" s="1">
        <v>168</v>
      </c>
      <c r="Y407" s="1">
        <v>494</v>
      </c>
      <c r="Z407" s="1">
        <v>492</v>
      </c>
      <c r="AA407" s="1">
        <v>7</v>
      </c>
      <c r="AB407" s="1">
        <v>6</v>
      </c>
      <c r="AI407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494.29333333333335</v>
      </c>
      <c r="AJ407" s="6">
        <f>Modell_vol30_d_Aspermont_table[[#This Row],[wage 1]]/AI407-1</f>
        <v>-5.9343979283554837E-4</v>
      </c>
      <c r="AK407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492.90666666666664</v>
      </c>
      <c r="AL407" s="6">
        <f>Modell_vol30_d_Aspermont_table[[#This Row],[wage 2]]/AK407-1</f>
        <v>-1.8394286950875749E-3</v>
      </c>
    </row>
    <row r="408" spans="1:38" x14ac:dyDescent="0.25">
      <c r="A408" s="1">
        <v>407</v>
      </c>
      <c r="B408" s="2" t="s">
        <v>21</v>
      </c>
      <c r="C408" s="2" t="s">
        <v>91</v>
      </c>
      <c r="D408" s="2" t="s">
        <v>23</v>
      </c>
      <c r="E408" s="2" t="s">
        <v>28</v>
      </c>
      <c r="F408" s="2" t="s">
        <v>25</v>
      </c>
      <c r="G408" s="1" t="b">
        <v>0</v>
      </c>
      <c r="H408" s="1" t="b">
        <v>0</v>
      </c>
      <c r="I408" s="1" t="b">
        <v>0</v>
      </c>
      <c r="J408" s="1" t="b">
        <v>0</v>
      </c>
      <c r="K408" s="1" t="b">
        <v>0</v>
      </c>
      <c r="L408" s="1">
        <v>500</v>
      </c>
      <c r="M408" s="1">
        <v>2</v>
      </c>
      <c r="N408" s="1">
        <v>0</v>
      </c>
      <c r="O408" s="1">
        <v>0.4</v>
      </c>
      <c r="P408" s="1">
        <v>0</v>
      </c>
      <c r="Q408" s="2">
        <v>150</v>
      </c>
      <c r="R408" s="2">
        <v>0</v>
      </c>
      <c r="S408" s="2">
        <v>1</v>
      </c>
      <c r="T408" s="2">
        <v>0</v>
      </c>
      <c r="U408" s="1" t="b">
        <v>0</v>
      </c>
      <c r="V408" s="1">
        <v>701</v>
      </c>
      <c r="W408" s="1">
        <v>1454.29</v>
      </c>
      <c r="X408" s="1">
        <v>939.18</v>
      </c>
      <c r="Y408" s="1">
        <v>436.69</v>
      </c>
      <c r="Z408" s="1">
        <v>447.77</v>
      </c>
      <c r="AA408" s="1">
        <v>-1</v>
      </c>
      <c r="AB408" s="1">
        <v>-11</v>
      </c>
      <c r="AI408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429.59999999999997</v>
      </c>
      <c r="AJ408" s="6">
        <f>Modell_vol30_d_Aspermont_table[[#This Row],[wage 1]]/AI408-1</f>
        <v>1.6503724394785868E-2</v>
      </c>
      <c r="AK408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442.4</v>
      </c>
      <c r="AL408" s="6">
        <f>Modell_vol30_d_Aspermont_table[[#This Row],[wage 2]]/AK408-1</f>
        <v>1.2138336347197187E-2</v>
      </c>
    </row>
    <row r="409" spans="1:38" x14ac:dyDescent="0.25">
      <c r="A409" s="1">
        <v>408</v>
      </c>
      <c r="B409" s="2" t="s">
        <v>21</v>
      </c>
      <c r="C409" s="2" t="s">
        <v>91</v>
      </c>
      <c r="D409" s="2" t="s">
        <v>23</v>
      </c>
      <c r="E409" s="2" t="s">
        <v>28</v>
      </c>
      <c r="F409" s="2" t="s">
        <v>25</v>
      </c>
      <c r="G409" s="1" t="b">
        <v>0</v>
      </c>
      <c r="H409" s="1" t="b">
        <v>0</v>
      </c>
      <c r="I409" s="1" t="b">
        <v>0</v>
      </c>
      <c r="J409" s="1" t="b">
        <v>0</v>
      </c>
      <c r="K409" s="1" t="b">
        <v>0</v>
      </c>
      <c r="L409" s="1">
        <v>500</v>
      </c>
      <c r="M409" s="1">
        <v>2</v>
      </c>
      <c r="N409" s="1">
        <v>0</v>
      </c>
      <c r="O409" s="1">
        <v>0.4</v>
      </c>
      <c r="P409" s="1">
        <v>0</v>
      </c>
      <c r="Q409" s="2">
        <v>150</v>
      </c>
      <c r="R409" s="2">
        <v>0</v>
      </c>
      <c r="S409" s="2">
        <v>1</v>
      </c>
      <c r="T409" s="2">
        <v>0</v>
      </c>
      <c r="U409" s="1" t="b">
        <v>0</v>
      </c>
      <c r="V409" s="1">
        <v>738</v>
      </c>
      <c r="W409" s="1">
        <v>2974.2</v>
      </c>
      <c r="X409" s="1">
        <v>2211.77</v>
      </c>
      <c r="Y409" s="1">
        <v>362.91</v>
      </c>
      <c r="Z409" s="1">
        <v>384.96</v>
      </c>
      <c r="AA409" s="1">
        <v>-6</v>
      </c>
      <c r="AB409" s="1">
        <v>15</v>
      </c>
      <c r="AI409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355.52</v>
      </c>
      <c r="AJ409" s="6">
        <f>Modell_vol30_d_Aspermont_table[[#This Row],[wage 1]]/AI409-1</f>
        <v>2.0786453645364578E-2</v>
      </c>
      <c r="AK409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375.67999999999995</v>
      </c>
      <c r="AL409" s="6">
        <f>Modell_vol30_d_Aspermont_table[[#This Row],[wage 2]]/AK409-1</f>
        <v>2.470187393526424E-2</v>
      </c>
    </row>
    <row r="410" spans="1:38" x14ac:dyDescent="0.25">
      <c r="A410" s="1">
        <v>409</v>
      </c>
      <c r="B410" s="2" t="s">
        <v>21</v>
      </c>
      <c r="C410" s="2" t="s">
        <v>91</v>
      </c>
      <c r="D410" s="2" t="s">
        <v>23</v>
      </c>
      <c r="E410" s="2" t="s">
        <v>28</v>
      </c>
      <c r="F410" s="2" t="s">
        <v>25</v>
      </c>
      <c r="G410" s="1" t="b">
        <v>0</v>
      </c>
      <c r="H410" s="1" t="b">
        <v>0</v>
      </c>
      <c r="I410" s="1" t="b">
        <v>0</v>
      </c>
      <c r="J410" s="1" t="b">
        <v>0</v>
      </c>
      <c r="K410" s="1" t="b">
        <v>0</v>
      </c>
      <c r="L410" s="1">
        <v>500</v>
      </c>
      <c r="M410" s="1">
        <v>2</v>
      </c>
      <c r="N410" s="1">
        <v>0</v>
      </c>
      <c r="O410" s="1">
        <v>0.4</v>
      </c>
      <c r="P410" s="1">
        <v>0</v>
      </c>
      <c r="Q410" s="2">
        <v>150</v>
      </c>
      <c r="R410" s="2">
        <v>0</v>
      </c>
      <c r="S410" s="2">
        <v>1</v>
      </c>
      <c r="T410" s="2">
        <v>0</v>
      </c>
      <c r="U410" s="1" t="b">
        <v>0</v>
      </c>
      <c r="V410" s="1">
        <v>701</v>
      </c>
      <c r="W410" s="1">
        <v>635.03</v>
      </c>
      <c r="X410" s="1">
        <v>342.57</v>
      </c>
      <c r="Y410" s="1">
        <v>474.03</v>
      </c>
      <c r="Z410" s="1">
        <v>479.22</v>
      </c>
      <c r="AA410" s="1">
        <v>-6</v>
      </c>
      <c r="AB410" s="1">
        <v>-10</v>
      </c>
      <c r="AI410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470.98666666666668</v>
      </c>
      <c r="AJ410" s="6">
        <f>Modell_vol30_d_Aspermont_table[[#This Row],[wage 1]]/AI410-1</f>
        <v>6.4616125014154147E-3</v>
      </c>
      <c r="AK410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477.81333333333333</v>
      </c>
      <c r="AL410" s="6">
        <f>Modell_vol30_d_Aspermont_table[[#This Row],[wage 2]]/AK410-1</f>
        <v>2.9439669605983987E-3</v>
      </c>
    </row>
    <row r="411" spans="1:38" x14ac:dyDescent="0.25">
      <c r="A411" s="1">
        <v>410</v>
      </c>
      <c r="B411" s="2" t="s">
        <v>21</v>
      </c>
      <c r="C411" s="2" t="s">
        <v>91</v>
      </c>
      <c r="D411" s="2" t="s">
        <v>23</v>
      </c>
      <c r="E411" s="2" t="s">
        <v>28</v>
      </c>
      <c r="F411" s="2" t="s">
        <v>25</v>
      </c>
      <c r="G411" s="1" t="b">
        <v>0</v>
      </c>
      <c r="H411" s="1" t="b">
        <v>0</v>
      </c>
      <c r="I411" s="1" t="b">
        <v>0</v>
      </c>
      <c r="J411" s="1" t="b">
        <v>0</v>
      </c>
      <c r="K411" s="1" t="b">
        <v>0</v>
      </c>
      <c r="L411" s="1">
        <v>500</v>
      </c>
      <c r="M411" s="1">
        <v>2</v>
      </c>
      <c r="N411" s="1">
        <v>0</v>
      </c>
      <c r="O411" s="1">
        <v>0.4</v>
      </c>
      <c r="P411" s="1">
        <v>0</v>
      </c>
      <c r="Q411" s="2">
        <v>150</v>
      </c>
      <c r="R411" s="2">
        <v>0</v>
      </c>
      <c r="S411" s="2">
        <v>1</v>
      </c>
      <c r="T411" s="2">
        <v>0</v>
      </c>
      <c r="U411" s="1" t="b">
        <v>0</v>
      </c>
      <c r="V411" s="1">
        <v>701</v>
      </c>
      <c r="W411" s="1">
        <v>550.22</v>
      </c>
      <c r="X411" s="1">
        <v>1746.28</v>
      </c>
      <c r="Y411" s="1">
        <v>461.41</v>
      </c>
      <c r="Z411" s="1">
        <v>434.5</v>
      </c>
      <c r="AA411" s="1">
        <v>-20</v>
      </c>
      <c r="AB411" s="1">
        <v>-11</v>
      </c>
      <c r="AI411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457.28</v>
      </c>
      <c r="AJ411" s="6">
        <f>Modell_vol30_d_Aspermont_table[[#This Row],[wage 1]]/AI411-1</f>
        <v>9.0316655003499502E-3</v>
      </c>
      <c r="AK411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427.52</v>
      </c>
      <c r="AL411" s="6">
        <f>Modell_vol30_d_Aspermont_table[[#This Row],[wage 2]]/AK411-1</f>
        <v>1.6326721556886303E-2</v>
      </c>
    </row>
    <row r="412" spans="1:38" x14ac:dyDescent="0.25">
      <c r="A412" s="3">
        <v>411</v>
      </c>
      <c r="B412" s="4" t="s">
        <v>21</v>
      </c>
      <c r="C412" s="4" t="s">
        <v>91</v>
      </c>
      <c r="D412" s="4" t="s">
        <v>23</v>
      </c>
      <c r="E412" s="4" t="s">
        <v>28</v>
      </c>
      <c r="F412" s="4" t="s">
        <v>25</v>
      </c>
      <c r="G412" s="3" t="b">
        <v>0</v>
      </c>
      <c r="H412" s="3" t="b">
        <v>0</v>
      </c>
      <c r="I412" s="3" t="b">
        <v>0</v>
      </c>
      <c r="J412" s="3" t="b">
        <v>0</v>
      </c>
      <c r="K412" s="3" t="b">
        <v>0</v>
      </c>
      <c r="L412" s="3">
        <v>500</v>
      </c>
      <c r="M412" s="3">
        <v>2</v>
      </c>
      <c r="N412" s="3">
        <v>0</v>
      </c>
      <c r="O412" s="3">
        <v>0.4</v>
      </c>
      <c r="P412" s="3">
        <v>0</v>
      </c>
      <c r="Q412" s="4">
        <v>500</v>
      </c>
      <c r="R412" s="4">
        <v>0</v>
      </c>
      <c r="S412" s="4">
        <v>1</v>
      </c>
      <c r="T412" s="4">
        <v>0</v>
      </c>
      <c r="U412" s="3" t="b">
        <v>0</v>
      </c>
      <c r="V412" s="3">
        <v>701</v>
      </c>
      <c r="W412" s="3">
        <v>1792.74</v>
      </c>
      <c r="X412" s="3">
        <v>1349.54</v>
      </c>
      <c r="Y412" s="3">
        <v>419.49</v>
      </c>
      <c r="Z412" s="3">
        <v>427.72</v>
      </c>
      <c r="AA412" s="3">
        <v>-2</v>
      </c>
      <c r="AB412" s="3">
        <v>10</v>
      </c>
      <c r="AI412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418.08</v>
      </c>
      <c r="AJ412" s="6">
        <f>Modell_vol30_d_Aspermont_table[[#This Row],[wage 1]]/AI412-1</f>
        <v>3.3725602755454442E-3</v>
      </c>
      <c r="AK412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428.32</v>
      </c>
      <c r="AL412" s="6">
        <f>Modell_vol30_d_Aspermont_table[[#This Row],[wage 2]]/AK412-1</f>
        <v>-1.4008218154649699E-3</v>
      </c>
    </row>
    <row r="413" spans="1:38" x14ac:dyDescent="0.25">
      <c r="A413" s="3">
        <v>412</v>
      </c>
      <c r="B413" s="4" t="s">
        <v>21</v>
      </c>
      <c r="C413" s="4" t="s">
        <v>91</v>
      </c>
      <c r="D413" s="4" t="s">
        <v>23</v>
      </c>
      <c r="E413" s="4" t="s">
        <v>28</v>
      </c>
      <c r="F413" s="4" t="s">
        <v>25</v>
      </c>
      <c r="G413" s="3" t="b">
        <v>0</v>
      </c>
      <c r="H413" s="3" t="b">
        <v>0</v>
      </c>
      <c r="I413" s="3" t="b">
        <v>0</v>
      </c>
      <c r="J413" s="3" t="b">
        <v>0</v>
      </c>
      <c r="K413" s="3" t="b">
        <v>0</v>
      </c>
      <c r="L413" s="3">
        <v>500</v>
      </c>
      <c r="M413" s="3">
        <v>2</v>
      </c>
      <c r="N413" s="3">
        <v>0</v>
      </c>
      <c r="O413" s="3">
        <v>0.4</v>
      </c>
      <c r="P413" s="3">
        <v>0</v>
      </c>
      <c r="Q413" s="4">
        <v>500</v>
      </c>
      <c r="R413" s="4">
        <v>0</v>
      </c>
      <c r="S413" s="4">
        <v>1</v>
      </c>
      <c r="T413" s="4">
        <v>0</v>
      </c>
      <c r="U413" s="3" t="b">
        <v>0</v>
      </c>
      <c r="V413" s="3">
        <v>701</v>
      </c>
      <c r="W413" s="3">
        <v>1304.8699999999999</v>
      </c>
      <c r="X413" s="3">
        <v>946.61</v>
      </c>
      <c r="Y413" s="3">
        <v>441.34</v>
      </c>
      <c r="Z413" s="3">
        <v>449.34</v>
      </c>
      <c r="AA413" s="3">
        <v>0</v>
      </c>
      <c r="AB413" s="3">
        <v>9</v>
      </c>
      <c r="AI413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438.08</v>
      </c>
      <c r="AJ413" s="6">
        <f>Modell_vol30_d_Aspermont_table[[#This Row],[wage 1]]/AI413-1</f>
        <v>7.4415631848063768E-3</v>
      </c>
      <c r="AK413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446.71999999999997</v>
      </c>
      <c r="AL413" s="6">
        <f>Modell_vol30_d_Aspermont_table[[#This Row],[wage 2]]/AK413-1</f>
        <v>5.8649713467049391E-3</v>
      </c>
    </row>
    <row r="414" spans="1:38" x14ac:dyDescent="0.25">
      <c r="A414" s="3">
        <v>413</v>
      </c>
      <c r="B414" s="4" t="s">
        <v>21</v>
      </c>
      <c r="C414" s="4" t="s">
        <v>91</v>
      </c>
      <c r="D414" s="4" t="s">
        <v>23</v>
      </c>
      <c r="E414" s="4" t="s">
        <v>28</v>
      </c>
      <c r="F414" s="4" t="s">
        <v>25</v>
      </c>
      <c r="G414" s="3" t="b">
        <v>0</v>
      </c>
      <c r="H414" s="3" t="b">
        <v>0</v>
      </c>
      <c r="I414" s="3" t="b">
        <v>0</v>
      </c>
      <c r="J414" s="3" t="b">
        <v>0</v>
      </c>
      <c r="K414" s="3" t="b">
        <v>0</v>
      </c>
      <c r="L414" s="3">
        <v>500</v>
      </c>
      <c r="M414" s="3">
        <v>2</v>
      </c>
      <c r="N414" s="3">
        <v>0</v>
      </c>
      <c r="O414" s="3">
        <v>0.4</v>
      </c>
      <c r="P414" s="3">
        <v>0</v>
      </c>
      <c r="Q414" s="4">
        <v>500</v>
      </c>
      <c r="R414" s="4">
        <v>0</v>
      </c>
      <c r="S414" s="4">
        <v>1</v>
      </c>
      <c r="T414" s="4">
        <v>0</v>
      </c>
      <c r="U414" s="3" t="b">
        <v>0</v>
      </c>
      <c r="V414" s="3">
        <v>701</v>
      </c>
      <c r="W414" s="3">
        <v>2421.3200000000002</v>
      </c>
      <c r="X414" s="3">
        <v>1887.76</v>
      </c>
      <c r="Y414" s="3">
        <v>389.2</v>
      </c>
      <c r="Z414" s="3">
        <v>400.83</v>
      </c>
      <c r="AA414" s="3">
        <v>-5</v>
      </c>
      <c r="AB414" s="3">
        <v>12</v>
      </c>
      <c r="AI414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384.8533333333333</v>
      </c>
      <c r="AJ414" s="6">
        <f>Modell_vol30_d_Aspermont_table[[#This Row],[wage 1]]/AI414-1</f>
        <v>1.1294345898004599E-2</v>
      </c>
      <c r="AK414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397.54666666666662</v>
      </c>
      <c r="AL414" s="6">
        <f>Modell_vol30_d_Aspermont_table[[#This Row],[wage 2]]/AK414-1</f>
        <v>8.2589884625705601E-3</v>
      </c>
    </row>
    <row r="415" spans="1:38" x14ac:dyDescent="0.25">
      <c r="A415" s="3">
        <v>414</v>
      </c>
      <c r="B415" s="4" t="s">
        <v>21</v>
      </c>
      <c r="C415" s="4" t="s">
        <v>91</v>
      </c>
      <c r="D415" s="4" t="s">
        <v>23</v>
      </c>
      <c r="E415" s="4" t="s">
        <v>28</v>
      </c>
      <c r="F415" s="4" t="s">
        <v>25</v>
      </c>
      <c r="G415" s="3" t="b">
        <v>0</v>
      </c>
      <c r="H415" s="3" t="b">
        <v>0</v>
      </c>
      <c r="I415" s="3" t="b">
        <v>0</v>
      </c>
      <c r="J415" s="3" t="b">
        <v>0</v>
      </c>
      <c r="K415" s="3" t="b">
        <v>0</v>
      </c>
      <c r="L415" s="3">
        <v>500</v>
      </c>
      <c r="M415" s="3">
        <v>2</v>
      </c>
      <c r="N415" s="3">
        <v>0</v>
      </c>
      <c r="O415" s="3">
        <v>0.4</v>
      </c>
      <c r="P415" s="3">
        <v>0</v>
      </c>
      <c r="Q415" s="4">
        <v>500</v>
      </c>
      <c r="R415" s="4">
        <v>0</v>
      </c>
      <c r="S415" s="4">
        <v>1</v>
      </c>
      <c r="T415" s="4">
        <v>0</v>
      </c>
      <c r="U415" s="3" t="b">
        <v>0</v>
      </c>
      <c r="V415" s="3">
        <v>701</v>
      </c>
      <c r="W415" s="3">
        <v>40.32</v>
      </c>
      <c r="X415" s="3">
        <v>192.92</v>
      </c>
      <c r="Y415" s="3">
        <v>497</v>
      </c>
      <c r="Z415" s="3">
        <v>493</v>
      </c>
      <c r="AA415" s="3">
        <v>20</v>
      </c>
      <c r="AB415" s="3">
        <v>19</v>
      </c>
      <c r="AI415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495.68</v>
      </c>
      <c r="AJ415" s="6">
        <f>Modell_vol30_d_Aspermont_table[[#This Row],[wage 1]]/AI415-1</f>
        <v>2.6630083925112125E-3</v>
      </c>
      <c r="AK415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491.52</v>
      </c>
      <c r="AL415" s="6">
        <f>Modell_vol30_d_Aspermont_table[[#This Row],[wage 2]]/AK415-1</f>
        <v>3.0110677083334814E-3</v>
      </c>
    </row>
    <row r="416" spans="1:38" x14ac:dyDescent="0.25">
      <c r="A416" s="3">
        <v>415</v>
      </c>
      <c r="B416" s="4" t="s">
        <v>21</v>
      </c>
      <c r="C416" s="4" t="s">
        <v>91</v>
      </c>
      <c r="D416" s="4" t="s">
        <v>23</v>
      </c>
      <c r="E416" s="4" t="s">
        <v>28</v>
      </c>
      <c r="F416" s="4" t="s">
        <v>25</v>
      </c>
      <c r="G416" s="3" t="b">
        <v>0</v>
      </c>
      <c r="H416" s="3" t="b">
        <v>0</v>
      </c>
      <c r="I416" s="3" t="b">
        <v>0</v>
      </c>
      <c r="J416" s="3" t="b">
        <v>0</v>
      </c>
      <c r="K416" s="3" t="b">
        <v>0</v>
      </c>
      <c r="L416" s="3">
        <v>500</v>
      </c>
      <c r="M416" s="3">
        <v>2</v>
      </c>
      <c r="N416" s="3">
        <v>0</v>
      </c>
      <c r="O416" s="3">
        <v>0.4</v>
      </c>
      <c r="P416" s="3">
        <v>0</v>
      </c>
      <c r="Q416" s="4">
        <v>500</v>
      </c>
      <c r="R416" s="4">
        <v>0</v>
      </c>
      <c r="S416" s="4">
        <v>1</v>
      </c>
      <c r="T416" s="4">
        <v>0</v>
      </c>
      <c r="U416" s="3" t="b">
        <v>0</v>
      </c>
      <c r="V416" s="3">
        <v>701</v>
      </c>
      <c r="W416" s="3">
        <v>253.55</v>
      </c>
      <c r="X416" s="3">
        <v>264.19</v>
      </c>
      <c r="Y416" s="3">
        <v>487.69</v>
      </c>
      <c r="Z416" s="3">
        <v>486.99</v>
      </c>
      <c r="AA416" s="3">
        <v>2</v>
      </c>
      <c r="AB416" s="3">
        <v>0</v>
      </c>
      <c r="AI416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487.41333333333336</v>
      </c>
      <c r="AJ416" s="6">
        <f>Modell_vol30_d_Aspermont_table[[#This Row],[wage 1]]/AI416-1</f>
        <v>5.676222781485496E-4</v>
      </c>
      <c r="AK416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486.98666666666668</v>
      </c>
      <c r="AL416" s="6">
        <f>Modell_vol30_d_Aspermont_table[[#This Row],[wage 2]]/AK416-1</f>
        <v>6.8448143686339336E-6</v>
      </c>
    </row>
    <row r="417" spans="1:38" x14ac:dyDescent="0.25">
      <c r="A417" s="3">
        <v>416</v>
      </c>
      <c r="B417" s="4" t="s">
        <v>21</v>
      </c>
      <c r="C417" s="4" t="s">
        <v>91</v>
      </c>
      <c r="D417" s="4" t="s">
        <v>23</v>
      </c>
      <c r="E417" s="4" t="s">
        <v>28</v>
      </c>
      <c r="F417" s="4" t="s">
        <v>25</v>
      </c>
      <c r="G417" s="3" t="b">
        <v>0</v>
      </c>
      <c r="H417" s="3" t="b">
        <v>0</v>
      </c>
      <c r="I417" s="3" t="b">
        <v>0</v>
      </c>
      <c r="J417" s="3" t="b">
        <v>0</v>
      </c>
      <c r="K417" s="3" t="b">
        <v>0</v>
      </c>
      <c r="L417" s="3">
        <v>500</v>
      </c>
      <c r="M417" s="3">
        <v>2</v>
      </c>
      <c r="N417" s="3">
        <v>0</v>
      </c>
      <c r="O417" s="3">
        <v>0.4</v>
      </c>
      <c r="P417" s="3">
        <v>0</v>
      </c>
      <c r="Q417" s="4">
        <v>500</v>
      </c>
      <c r="R417" s="4">
        <v>0</v>
      </c>
      <c r="S417" s="4">
        <v>1</v>
      </c>
      <c r="T417" s="4">
        <v>0</v>
      </c>
      <c r="U417" s="3" t="b">
        <v>0</v>
      </c>
      <c r="V417" s="3">
        <v>701</v>
      </c>
      <c r="W417" s="3">
        <v>1278.3399999999999</v>
      </c>
      <c r="X417" s="3">
        <v>2915.55</v>
      </c>
      <c r="Y417" s="3">
        <v>421.42</v>
      </c>
      <c r="Z417" s="3">
        <v>381.77</v>
      </c>
      <c r="AA417" s="3">
        <v>-20</v>
      </c>
      <c r="AB417" s="3">
        <v>-4</v>
      </c>
      <c r="AI417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418.08</v>
      </c>
      <c r="AJ417" s="6">
        <f>Modell_vol30_d_Aspermont_table[[#This Row],[wage 1]]/AI417-1</f>
        <v>7.9889016456180517E-3</v>
      </c>
      <c r="AK417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377.12</v>
      </c>
      <c r="AL417" s="6">
        <f>Modell_vol30_d_Aspermont_table[[#This Row],[wage 2]]/AK417-1</f>
        <v>1.2330292745014848E-2</v>
      </c>
    </row>
    <row r="418" spans="1:38" x14ac:dyDescent="0.25">
      <c r="A418" s="3">
        <v>417</v>
      </c>
      <c r="B418" s="4" t="s">
        <v>21</v>
      </c>
      <c r="C418" s="4" t="s">
        <v>91</v>
      </c>
      <c r="D418" s="4" t="s">
        <v>23</v>
      </c>
      <c r="E418" s="4" t="s">
        <v>28</v>
      </c>
      <c r="F418" s="4" t="s">
        <v>25</v>
      </c>
      <c r="G418" s="3" t="b">
        <v>0</v>
      </c>
      <c r="H418" s="3" t="b">
        <v>0</v>
      </c>
      <c r="I418" s="3" t="b">
        <v>0</v>
      </c>
      <c r="J418" s="3" t="b">
        <v>0</v>
      </c>
      <c r="K418" s="3" t="b">
        <v>0</v>
      </c>
      <c r="L418" s="3">
        <v>500</v>
      </c>
      <c r="M418" s="3">
        <v>2</v>
      </c>
      <c r="N418" s="3">
        <v>0</v>
      </c>
      <c r="O418" s="3">
        <v>0.4</v>
      </c>
      <c r="P418" s="3">
        <v>0</v>
      </c>
      <c r="Q418" s="4">
        <v>500</v>
      </c>
      <c r="R418" s="4">
        <v>0</v>
      </c>
      <c r="S418" s="4">
        <v>1</v>
      </c>
      <c r="T418" s="4">
        <v>0</v>
      </c>
      <c r="U418" s="3" t="b">
        <v>0</v>
      </c>
      <c r="V418" s="3">
        <v>701</v>
      </c>
      <c r="W418" s="3">
        <v>289</v>
      </c>
      <c r="X418" s="3">
        <v>600</v>
      </c>
      <c r="Y418" s="3">
        <v>483</v>
      </c>
      <c r="Z418" s="3">
        <v>475</v>
      </c>
      <c r="AA418" s="3">
        <v>-12</v>
      </c>
      <c r="AB418" s="3">
        <v>-8</v>
      </c>
      <c r="AI418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478.66666666666669</v>
      </c>
      <c r="AJ418" s="6">
        <f>Modell_vol30_d_Aspermont_table[[#This Row],[wage 1]]/AI418-1</f>
        <v>9.0529247910862143E-3</v>
      </c>
      <c r="AK418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470.13333333333333</v>
      </c>
      <c r="AL418" s="6">
        <f>Modell_vol30_d_Aspermont_table[[#This Row],[wage 2]]/AK418-1</f>
        <v>1.0351673284174634E-2</v>
      </c>
    </row>
    <row r="419" spans="1:38" x14ac:dyDescent="0.25">
      <c r="A419" s="3">
        <v>418</v>
      </c>
      <c r="B419" s="4" t="s">
        <v>21</v>
      </c>
      <c r="C419" s="4" t="s">
        <v>91</v>
      </c>
      <c r="D419" s="4" t="s">
        <v>23</v>
      </c>
      <c r="E419" s="4" t="s">
        <v>28</v>
      </c>
      <c r="F419" s="4" t="s">
        <v>25</v>
      </c>
      <c r="G419" s="3" t="b">
        <v>0</v>
      </c>
      <c r="H419" s="3" t="b">
        <v>0</v>
      </c>
      <c r="I419" s="3" t="b">
        <v>0</v>
      </c>
      <c r="J419" s="3" t="b">
        <v>0</v>
      </c>
      <c r="K419" s="3" t="b">
        <v>0</v>
      </c>
      <c r="L419" s="3">
        <v>500</v>
      </c>
      <c r="M419" s="3">
        <v>2</v>
      </c>
      <c r="N419" s="3">
        <v>0</v>
      </c>
      <c r="O419" s="3">
        <v>0.4</v>
      </c>
      <c r="P419" s="3">
        <v>0</v>
      </c>
      <c r="Q419" s="4">
        <v>500</v>
      </c>
      <c r="R419" s="4">
        <v>0</v>
      </c>
      <c r="S419" s="4">
        <v>1</v>
      </c>
      <c r="T419" s="4">
        <v>0</v>
      </c>
      <c r="U419" s="3" t="b">
        <v>0</v>
      </c>
      <c r="V419" s="3">
        <v>701</v>
      </c>
      <c r="W419" s="3">
        <v>696.36</v>
      </c>
      <c r="X419" s="3">
        <v>579.1</v>
      </c>
      <c r="Y419" s="3">
        <v>467.89</v>
      </c>
      <c r="Z419" s="3">
        <v>469.92</v>
      </c>
      <c r="AA419" s="3">
        <v>0</v>
      </c>
      <c r="AB419" s="3">
        <v>5</v>
      </c>
      <c r="AI419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466.66666666666669</v>
      </c>
      <c r="AJ419" s="6">
        <f>Modell_vol30_d_Aspermont_table[[#This Row],[wage 1]]/AI419-1</f>
        <v>2.6214285714285523E-3</v>
      </c>
      <c r="AK419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469.33333333333331</v>
      </c>
      <c r="AL419" s="6">
        <f>Modell_vol30_d_Aspermont_table[[#This Row],[wage 2]]/AK419-1</f>
        <v>1.2499999999999734E-3</v>
      </c>
    </row>
    <row r="420" spans="1:38" x14ac:dyDescent="0.25">
      <c r="A420" s="3">
        <v>419</v>
      </c>
      <c r="B420" s="4" t="s">
        <v>21</v>
      </c>
      <c r="C420" s="4" t="s">
        <v>91</v>
      </c>
      <c r="D420" s="4" t="s">
        <v>23</v>
      </c>
      <c r="E420" s="4" t="s">
        <v>28</v>
      </c>
      <c r="F420" s="4" t="s">
        <v>25</v>
      </c>
      <c r="G420" s="3" t="b">
        <v>0</v>
      </c>
      <c r="H420" s="3" t="b">
        <v>0</v>
      </c>
      <c r="I420" s="3" t="b">
        <v>0</v>
      </c>
      <c r="J420" s="3" t="b">
        <v>0</v>
      </c>
      <c r="K420" s="3" t="b">
        <v>0</v>
      </c>
      <c r="L420" s="3">
        <v>500</v>
      </c>
      <c r="M420" s="3">
        <v>2</v>
      </c>
      <c r="N420" s="3">
        <v>0</v>
      </c>
      <c r="O420" s="3">
        <v>0.4</v>
      </c>
      <c r="P420" s="3">
        <v>0</v>
      </c>
      <c r="Q420" s="4">
        <v>500</v>
      </c>
      <c r="R420" s="4">
        <v>0</v>
      </c>
      <c r="S420" s="4">
        <v>1</v>
      </c>
      <c r="T420" s="4">
        <v>0</v>
      </c>
      <c r="U420" s="3" t="b">
        <v>0</v>
      </c>
      <c r="V420" s="3">
        <v>701</v>
      </c>
      <c r="W420" s="3">
        <v>1955.5</v>
      </c>
      <c r="X420" s="3">
        <v>2813.85</v>
      </c>
      <c r="Y420" s="3">
        <v>393.94</v>
      </c>
      <c r="Z420" s="3">
        <v>374.85</v>
      </c>
      <c r="AA420" s="3">
        <v>-15</v>
      </c>
      <c r="AB420" s="3">
        <v>5</v>
      </c>
      <c r="AI420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382.66666666666663</v>
      </c>
      <c r="AJ420" s="6">
        <f>Modell_vol30_d_Aspermont_table[[#This Row],[wage 1]]/AI420-1</f>
        <v>2.9459930313588956E-2</v>
      </c>
      <c r="AK420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361.33333333333326</v>
      </c>
      <c r="AL420" s="6">
        <f>Modell_vol30_d_Aspermont_table[[#This Row],[wage 2]]/AK420-1</f>
        <v>3.7407749077491115E-2</v>
      </c>
    </row>
    <row r="421" spans="1:38" x14ac:dyDescent="0.25">
      <c r="A421" s="3">
        <v>420</v>
      </c>
      <c r="B421" s="4" t="s">
        <v>21</v>
      </c>
      <c r="C421" s="4" t="s">
        <v>91</v>
      </c>
      <c r="D421" s="4" t="s">
        <v>23</v>
      </c>
      <c r="E421" s="4" t="s">
        <v>28</v>
      </c>
      <c r="F421" s="4" t="s">
        <v>25</v>
      </c>
      <c r="G421" s="3" t="b">
        <v>0</v>
      </c>
      <c r="H421" s="3" t="b">
        <v>0</v>
      </c>
      <c r="I421" s="3" t="b">
        <v>0</v>
      </c>
      <c r="J421" s="3" t="b">
        <v>0</v>
      </c>
      <c r="K421" s="3" t="b">
        <v>0</v>
      </c>
      <c r="L421" s="3">
        <v>500</v>
      </c>
      <c r="M421" s="3">
        <v>2</v>
      </c>
      <c r="N421" s="3">
        <v>0</v>
      </c>
      <c r="O421" s="3">
        <v>0.4</v>
      </c>
      <c r="P421" s="3">
        <v>0</v>
      </c>
      <c r="Q421" s="4">
        <v>500</v>
      </c>
      <c r="R421" s="4">
        <v>0</v>
      </c>
      <c r="S421" s="4">
        <v>1</v>
      </c>
      <c r="T421" s="4">
        <v>0</v>
      </c>
      <c r="U421" s="3" t="b">
        <v>0</v>
      </c>
      <c r="V421" s="3">
        <v>701</v>
      </c>
      <c r="W421" s="3">
        <v>2192.96</v>
      </c>
      <c r="X421" s="3">
        <v>1246.5999999999999</v>
      </c>
      <c r="Y421" s="3">
        <v>405.82</v>
      </c>
      <c r="Z421" s="3">
        <v>429.46</v>
      </c>
      <c r="AA421" s="3">
        <v>-2</v>
      </c>
      <c r="AB421" s="3">
        <v>-15</v>
      </c>
      <c r="AI421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405.01333333333332</v>
      </c>
      <c r="AJ421" s="6">
        <f>Modell_vol30_d_Aspermont_table[[#This Row],[wage 1]]/AI421-1</f>
        <v>1.9917039768237998E-3</v>
      </c>
      <c r="AK421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428.58666666666664</v>
      </c>
      <c r="AL421" s="6">
        <f>Modell_vol30_d_Aspermont_table[[#This Row],[wage 2]]/AK421-1</f>
        <v>2.0377053260327571E-3</v>
      </c>
    </row>
    <row r="422" spans="1:38" x14ac:dyDescent="0.25">
      <c r="A422" s="1">
        <v>421</v>
      </c>
      <c r="B422" s="2" t="s">
        <v>21</v>
      </c>
      <c r="C422" s="2" t="s">
        <v>91</v>
      </c>
      <c r="D422" s="2" t="s">
        <v>23</v>
      </c>
      <c r="E422" s="2" t="s">
        <v>28</v>
      </c>
      <c r="F422" s="2" t="s">
        <v>25</v>
      </c>
      <c r="G422" s="1" t="b">
        <v>0</v>
      </c>
      <c r="H422" s="1" t="b">
        <v>0</v>
      </c>
      <c r="I422" s="1" t="b">
        <v>0</v>
      </c>
      <c r="J422" s="1" t="b">
        <v>0</v>
      </c>
      <c r="K422" s="1" t="b">
        <v>0</v>
      </c>
      <c r="L422" s="1">
        <v>800</v>
      </c>
      <c r="M422" s="1">
        <v>2</v>
      </c>
      <c r="N422" s="1">
        <v>0</v>
      </c>
      <c r="O422" s="1">
        <v>0.2</v>
      </c>
      <c r="P422" s="1">
        <v>0</v>
      </c>
      <c r="Q422" s="2">
        <v>150</v>
      </c>
      <c r="R422" s="2">
        <v>0</v>
      </c>
      <c r="S422" s="2">
        <v>1</v>
      </c>
      <c r="T422" s="2">
        <v>0</v>
      </c>
      <c r="U422" s="1" t="b">
        <v>0</v>
      </c>
      <c r="V422" s="1">
        <v>701</v>
      </c>
      <c r="W422" s="1">
        <v>426.66</v>
      </c>
      <c r="X422" s="1">
        <v>320.14</v>
      </c>
      <c r="Y422" s="1">
        <v>781.02</v>
      </c>
      <c r="Z422" s="1">
        <v>782.63</v>
      </c>
      <c r="AA422" s="1">
        <v>2</v>
      </c>
      <c r="AB422" s="1">
        <v>-10</v>
      </c>
      <c r="AI422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779.52</v>
      </c>
      <c r="AJ422" s="6">
        <f>Modell_vol30_d_Aspermont_table[[#This Row],[wage 1]]/AI422-1</f>
        <v>1.9242610837437724E-3</v>
      </c>
      <c r="AK422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782.08</v>
      </c>
      <c r="AL422" s="6">
        <f>Modell_vol30_d_Aspermont_table[[#This Row],[wage 2]]/AK422-1</f>
        <v>7.0325286415706678E-4</v>
      </c>
    </row>
    <row r="423" spans="1:38" x14ac:dyDescent="0.25">
      <c r="A423" s="1">
        <v>422</v>
      </c>
      <c r="B423" s="2" t="s">
        <v>21</v>
      </c>
      <c r="C423" s="2" t="s">
        <v>91</v>
      </c>
      <c r="D423" s="2" t="s">
        <v>23</v>
      </c>
      <c r="E423" s="2" t="s">
        <v>28</v>
      </c>
      <c r="F423" s="2" t="s">
        <v>25</v>
      </c>
      <c r="G423" s="1" t="b">
        <v>0</v>
      </c>
      <c r="H423" s="1" t="b">
        <v>0</v>
      </c>
      <c r="I423" s="1" t="b">
        <v>0</v>
      </c>
      <c r="J423" s="1" t="b">
        <v>0</v>
      </c>
      <c r="K423" s="1" t="b">
        <v>0</v>
      </c>
      <c r="L423" s="1">
        <v>800</v>
      </c>
      <c r="M423" s="1">
        <v>2</v>
      </c>
      <c r="N423" s="1">
        <v>0</v>
      </c>
      <c r="O423" s="1">
        <v>0.2</v>
      </c>
      <c r="P423" s="1">
        <v>0</v>
      </c>
      <c r="Q423" s="2">
        <v>150</v>
      </c>
      <c r="R423" s="2">
        <v>0</v>
      </c>
      <c r="S423" s="2">
        <v>1</v>
      </c>
      <c r="T423" s="2">
        <v>0</v>
      </c>
      <c r="U423" s="1" t="b">
        <v>0</v>
      </c>
      <c r="V423" s="1">
        <v>701</v>
      </c>
      <c r="W423" s="1">
        <v>573.21</v>
      </c>
      <c r="X423" s="1">
        <v>449.81</v>
      </c>
      <c r="Y423" s="1">
        <v>773.01</v>
      </c>
      <c r="Z423" s="1">
        <v>777.14</v>
      </c>
      <c r="AA423" s="1">
        <v>-4</v>
      </c>
      <c r="AB423" s="1">
        <v>12</v>
      </c>
      <c r="AI423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772.69333333333338</v>
      </c>
      <c r="AJ423" s="6">
        <f>Modell_vol30_d_Aspermont_table[[#This Row],[wage 1]]/AI423-1</f>
        <v>4.0982192159022546E-4</v>
      </c>
      <c r="AK423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776.10666666666668</v>
      </c>
      <c r="AL423" s="6">
        <f>Modell_vol30_d_Aspermont_table[[#This Row],[wage 2]]/AK423-1</f>
        <v>1.3314321055524214E-3</v>
      </c>
    </row>
    <row r="424" spans="1:38" x14ac:dyDescent="0.25">
      <c r="A424" s="1">
        <v>423</v>
      </c>
      <c r="B424" s="2" t="s">
        <v>21</v>
      </c>
      <c r="C424" s="2" t="s">
        <v>91</v>
      </c>
      <c r="D424" s="2" t="s">
        <v>23</v>
      </c>
      <c r="E424" s="2" t="s">
        <v>28</v>
      </c>
      <c r="F424" s="2" t="s">
        <v>25</v>
      </c>
      <c r="G424" s="1" t="b">
        <v>0</v>
      </c>
      <c r="H424" s="1" t="b">
        <v>0</v>
      </c>
      <c r="I424" s="1" t="b">
        <v>0</v>
      </c>
      <c r="J424" s="1" t="b">
        <v>0</v>
      </c>
      <c r="K424" s="1" t="b">
        <v>0</v>
      </c>
      <c r="L424" s="1">
        <v>800</v>
      </c>
      <c r="M424" s="1">
        <v>2</v>
      </c>
      <c r="N424" s="1">
        <v>0</v>
      </c>
      <c r="O424" s="1">
        <v>0.2</v>
      </c>
      <c r="P424" s="1">
        <v>0</v>
      </c>
      <c r="Q424" s="2">
        <v>150</v>
      </c>
      <c r="R424" s="2">
        <v>0</v>
      </c>
      <c r="S424" s="2">
        <v>1</v>
      </c>
      <c r="T424" s="2">
        <v>0</v>
      </c>
      <c r="U424" s="1" t="b">
        <v>0</v>
      </c>
      <c r="V424" s="1">
        <v>701</v>
      </c>
      <c r="W424" s="1">
        <v>627.88</v>
      </c>
      <c r="X424" s="1">
        <v>807.97</v>
      </c>
      <c r="Y424" s="1">
        <v>767.71</v>
      </c>
      <c r="Z424" s="1">
        <v>762.37</v>
      </c>
      <c r="AA424" s="1">
        <v>15</v>
      </c>
      <c r="AB424" s="1">
        <v>-7</v>
      </c>
      <c r="AI424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767.14666666666665</v>
      </c>
      <c r="AJ424" s="6">
        <f>Modell_vol30_d_Aspermont_table[[#This Row],[wage 1]]/AI424-1</f>
        <v>7.3432285873198389E-4</v>
      </c>
      <c r="AK424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762.45333333333338</v>
      </c>
      <c r="AL424" s="6">
        <f>Modell_vol30_d_Aspermont_table[[#This Row],[wage 2]]/AK424-1</f>
        <v>-1.0929630665923451E-4</v>
      </c>
    </row>
    <row r="425" spans="1:38" x14ac:dyDescent="0.25">
      <c r="A425" s="1">
        <v>424</v>
      </c>
      <c r="B425" s="2" t="s">
        <v>21</v>
      </c>
      <c r="C425" s="2" t="s">
        <v>91</v>
      </c>
      <c r="D425" s="2" t="s">
        <v>23</v>
      </c>
      <c r="E425" s="2" t="s">
        <v>28</v>
      </c>
      <c r="F425" s="2" t="s">
        <v>25</v>
      </c>
      <c r="G425" s="1" t="b">
        <v>0</v>
      </c>
      <c r="H425" s="1" t="b">
        <v>0</v>
      </c>
      <c r="I425" s="1" t="b">
        <v>0</v>
      </c>
      <c r="J425" s="1" t="b">
        <v>0</v>
      </c>
      <c r="K425" s="1" t="b">
        <v>0</v>
      </c>
      <c r="L425" s="1">
        <v>800</v>
      </c>
      <c r="M425" s="1">
        <v>2</v>
      </c>
      <c r="N425" s="1">
        <v>0</v>
      </c>
      <c r="O425" s="1">
        <v>0.2</v>
      </c>
      <c r="P425" s="1">
        <v>0</v>
      </c>
      <c r="Q425" s="2">
        <v>150</v>
      </c>
      <c r="R425" s="2">
        <v>0</v>
      </c>
      <c r="S425" s="2">
        <v>1</v>
      </c>
      <c r="T425" s="2">
        <v>0</v>
      </c>
      <c r="U425" s="1" t="b">
        <v>0</v>
      </c>
      <c r="V425" s="1">
        <v>701</v>
      </c>
      <c r="W425" s="1">
        <v>544.85</v>
      </c>
      <c r="X425" s="1">
        <v>779.06</v>
      </c>
      <c r="Y425" s="1">
        <v>771.17</v>
      </c>
      <c r="Z425" s="1">
        <v>764.64</v>
      </c>
      <c r="AA425" s="1">
        <v>-16</v>
      </c>
      <c r="AB425" s="1">
        <v>5</v>
      </c>
      <c r="AI425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769.48</v>
      </c>
      <c r="AJ425" s="6">
        <f>Modell_vol30_d_Aspermont_table[[#This Row],[wage 1]]/AI425-1</f>
        <v>2.196288402557478E-3</v>
      </c>
      <c r="AK425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763.31999999999994</v>
      </c>
      <c r="AL425" s="6">
        <f>Modell_vol30_d_Aspermont_table[[#This Row],[wage 2]]/AK425-1</f>
        <v>1.7292878478227802E-3</v>
      </c>
    </row>
    <row r="426" spans="1:38" x14ac:dyDescent="0.25">
      <c r="A426" s="1">
        <v>425</v>
      </c>
      <c r="B426" s="2" t="s">
        <v>21</v>
      </c>
      <c r="C426" s="2" t="s">
        <v>91</v>
      </c>
      <c r="D426" s="2" t="s">
        <v>23</v>
      </c>
      <c r="E426" s="2" t="s">
        <v>28</v>
      </c>
      <c r="F426" s="2" t="s">
        <v>25</v>
      </c>
      <c r="G426" s="1" t="b">
        <v>0</v>
      </c>
      <c r="H426" s="1" t="b">
        <v>0</v>
      </c>
      <c r="I426" s="1" t="b">
        <v>0</v>
      </c>
      <c r="J426" s="1" t="b">
        <v>0</v>
      </c>
      <c r="K426" s="1" t="b">
        <v>0</v>
      </c>
      <c r="L426" s="1">
        <v>800</v>
      </c>
      <c r="M426" s="1">
        <v>2</v>
      </c>
      <c r="N426" s="1">
        <v>0</v>
      </c>
      <c r="O426" s="1">
        <v>0.2</v>
      </c>
      <c r="P426" s="1">
        <v>0</v>
      </c>
      <c r="Q426" s="2">
        <v>150</v>
      </c>
      <c r="R426" s="2">
        <v>0</v>
      </c>
      <c r="S426" s="2">
        <v>1</v>
      </c>
      <c r="T426" s="2">
        <v>0</v>
      </c>
      <c r="U426" s="1" t="b">
        <v>0</v>
      </c>
      <c r="V426" s="1">
        <v>701</v>
      </c>
      <c r="W426" s="1">
        <v>92.82</v>
      </c>
      <c r="X426" s="1">
        <v>280.83</v>
      </c>
      <c r="Y426" s="1">
        <v>794</v>
      </c>
      <c r="Z426" s="1">
        <v>789</v>
      </c>
      <c r="AA426" s="1">
        <v>20</v>
      </c>
      <c r="AB426" s="1">
        <v>15</v>
      </c>
      <c r="AI426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794.33333333333337</v>
      </c>
      <c r="AJ426" s="6">
        <f>Modell_vol30_d_Aspermont_table[[#This Row],[wage 1]]/AI426-1</f>
        <v>-4.1963911036513313E-4</v>
      </c>
      <c r="AK426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789.66666666666663</v>
      </c>
      <c r="AL426" s="6">
        <f>Modell_vol30_d_Aspermont_table[[#This Row],[wage 2]]/AK426-1</f>
        <v>-8.4423807513711591E-4</v>
      </c>
    </row>
    <row r="427" spans="1:38" x14ac:dyDescent="0.25">
      <c r="A427" s="1">
        <v>426</v>
      </c>
      <c r="B427" s="2" t="s">
        <v>21</v>
      </c>
      <c r="C427" s="2" t="s">
        <v>91</v>
      </c>
      <c r="D427" s="2" t="s">
        <v>23</v>
      </c>
      <c r="E427" s="2" t="s">
        <v>28</v>
      </c>
      <c r="F427" s="2" t="s">
        <v>25</v>
      </c>
      <c r="G427" s="1" t="b">
        <v>0</v>
      </c>
      <c r="H427" s="1" t="b">
        <v>0</v>
      </c>
      <c r="I427" s="1" t="b">
        <v>0</v>
      </c>
      <c r="J427" s="1" t="b">
        <v>0</v>
      </c>
      <c r="K427" s="1" t="b">
        <v>0</v>
      </c>
      <c r="L427" s="1">
        <v>800</v>
      </c>
      <c r="M427" s="1">
        <v>2</v>
      </c>
      <c r="N427" s="1">
        <v>0</v>
      </c>
      <c r="O427" s="1">
        <v>0.2</v>
      </c>
      <c r="P427" s="1">
        <v>0</v>
      </c>
      <c r="Q427" s="2">
        <v>150</v>
      </c>
      <c r="R427" s="2">
        <v>0</v>
      </c>
      <c r="S427" s="2">
        <v>1</v>
      </c>
      <c r="T427" s="2">
        <v>0</v>
      </c>
      <c r="U427" s="1" t="b">
        <v>0</v>
      </c>
      <c r="V427" s="1">
        <v>701</v>
      </c>
      <c r="W427" s="1">
        <v>829.47</v>
      </c>
      <c r="X427" s="1">
        <v>491.33</v>
      </c>
      <c r="Y427" s="1">
        <v>764.36</v>
      </c>
      <c r="Z427" s="1">
        <v>772.18</v>
      </c>
      <c r="AA427" s="1">
        <v>-3</v>
      </c>
      <c r="AB427" s="1">
        <v>18</v>
      </c>
      <c r="AI427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762.2</v>
      </c>
      <c r="AJ427" s="6">
        <f>Modell_vol30_d_Aspermont_table[[#This Row],[wage 1]]/AI427-1</f>
        <v>2.833901863028121E-3</v>
      </c>
      <c r="AK427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770.6</v>
      </c>
      <c r="AL427" s="6">
        <f>Modell_vol30_d_Aspermont_table[[#This Row],[wage 2]]/AK427-1</f>
        <v>2.0503503763300568E-3</v>
      </c>
    </row>
    <row r="428" spans="1:38" x14ac:dyDescent="0.25">
      <c r="A428" s="1">
        <v>427</v>
      </c>
      <c r="B428" s="2" t="s">
        <v>21</v>
      </c>
      <c r="C428" s="2" t="s">
        <v>91</v>
      </c>
      <c r="D428" s="2" t="s">
        <v>23</v>
      </c>
      <c r="E428" s="2" t="s">
        <v>28</v>
      </c>
      <c r="F428" s="2" t="s">
        <v>25</v>
      </c>
      <c r="G428" s="1" t="b">
        <v>0</v>
      </c>
      <c r="H428" s="1" t="b">
        <v>0</v>
      </c>
      <c r="I428" s="1" t="b">
        <v>0</v>
      </c>
      <c r="J428" s="1" t="b">
        <v>0</v>
      </c>
      <c r="K428" s="1" t="b">
        <v>0</v>
      </c>
      <c r="L428" s="1">
        <v>800</v>
      </c>
      <c r="M428" s="1">
        <v>2</v>
      </c>
      <c r="N428" s="1">
        <v>0</v>
      </c>
      <c r="O428" s="1">
        <v>0.2</v>
      </c>
      <c r="P428" s="1">
        <v>0</v>
      </c>
      <c r="Q428" s="2">
        <v>150</v>
      </c>
      <c r="R428" s="2">
        <v>0</v>
      </c>
      <c r="S428" s="2">
        <v>1</v>
      </c>
      <c r="T428" s="2">
        <v>0</v>
      </c>
      <c r="U428" s="1" t="b">
        <v>0</v>
      </c>
      <c r="V428" s="1">
        <v>701</v>
      </c>
      <c r="W428" s="1">
        <v>754.57</v>
      </c>
      <c r="X428" s="1">
        <v>383.3</v>
      </c>
      <c r="Y428" s="1">
        <v>767.91</v>
      </c>
      <c r="Z428" s="1">
        <v>777.97</v>
      </c>
      <c r="AA428" s="1">
        <v>1</v>
      </c>
      <c r="AB428" s="1">
        <v>19</v>
      </c>
      <c r="AI428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766.4</v>
      </c>
      <c r="AJ428" s="6">
        <f>Modell_vol30_d_Aspermont_table[[#This Row],[wage 1]]/AI428-1</f>
        <v>1.970250521920569E-3</v>
      </c>
      <c r="AK428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776</v>
      </c>
      <c r="AL428" s="6">
        <f>Modell_vol30_d_Aspermont_table[[#This Row],[wage 2]]/AK428-1</f>
        <v>2.5386597938144018E-3</v>
      </c>
    </row>
    <row r="429" spans="1:38" x14ac:dyDescent="0.25">
      <c r="A429" s="1">
        <v>428</v>
      </c>
      <c r="B429" s="2" t="s">
        <v>21</v>
      </c>
      <c r="C429" s="2" t="s">
        <v>91</v>
      </c>
      <c r="D429" s="2" t="s">
        <v>23</v>
      </c>
      <c r="E429" s="2" t="s">
        <v>28</v>
      </c>
      <c r="F429" s="2" t="s">
        <v>25</v>
      </c>
      <c r="G429" s="1" t="b">
        <v>0</v>
      </c>
      <c r="H429" s="1" t="b">
        <v>0</v>
      </c>
      <c r="I429" s="1" t="b">
        <v>0</v>
      </c>
      <c r="J429" s="1" t="b">
        <v>0</v>
      </c>
      <c r="K429" s="1" t="b">
        <v>0</v>
      </c>
      <c r="L429" s="1">
        <v>800</v>
      </c>
      <c r="M429" s="1">
        <v>2</v>
      </c>
      <c r="N429" s="1">
        <v>0</v>
      </c>
      <c r="O429" s="1">
        <v>0.2</v>
      </c>
      <c r="P429" s="1">
        <v>0</v>
      </c>
      <c r="Q429" s="2">
        <v>150</v>
      </c>
      <c r="R429" s="2">
        <v>0</v>
      </c>
      <c r="S429" s="2">
        <v>1</v>
      </c>
      <c r="T429" s="2">
        <v>0</v>
      </c>
      <c r="U429" s="1" t="b">
        <v>0</v>
      </c>
      <c r="V429" s="1">
        <v>701</v>
      </c>
      <c r="W429" s="1">
        <v>322.22000000000003</v>
      </c>
      <c r="X429" s="1">
        <v>361.07</v>
      </c>
      <c r="Y429" s="1">
        <v>783.95</v>
      </c>
      <c r="Z429" s="1">
        <v>782.67</v>
      </c>
      <c r="AA429" s="1">
        <v>-7</v>
      </c>
      <c r="AB429" s="1">
        <v>3</v>
      </c>
      <c r="AI429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784.5333333333333</v>
      </c>
      <c r="AJ429" s="6">
        <f>Modell_vol30_d_Aspermont_table[[#This Row],[wage 1]]/AI429-1</f>
        <v>-7.4354180829361294E-4</v>
      </c>
      <c r="AK429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783.4666666666667</v>
      </c>
      <c r="AL429" s="6">
        <f>Modell_vol30_d_Aspermont_table[[#This Row],[wage 2]]/AK429-1</f>
        <v>-1.0168481960518561E-3</v>
      </c>
    </row>
    <row r="430" spans="1:38" x14ac:dyDescent="0.25">
      <c r="A430" s="1">
        <v>429</v>
      </c>
      <c r="B430" s="2" t="s">
        <v>21</v>
      </c>
      <c r="C430" s="2" t="s">
        <v>91</v>
      </c>
      <c r="D430" s="2" t="s">
        <v>23</v>
      </c>
      <c r="E430" s="2" t="s">
        <v>28</v>
      </c>
      <c r="F430" s="2" t="s">
        <v>25</v>
      </c>
      <c r="G430" s="1" t="b">
        <v>0</v>
      </c>
      <c r="H430" s="1" t="b">
        <v>0</v>
      </c>
      <c r="I430" s="1" t="b">
        <v>0</v>
      </c>
      <c r="J430" s="1" t="b">
        <v>0</v>
      </c>
      <c r="K430" s="1" t="b">
        <v>0</v>
      </c>
      <c r="L430" s="1">
        <v>800</v>
      </c>
      <c r="M430" s="1">
        <v>2</v>
      </c>
      <c r="N430" s="1">
        <v>0</v>
      </c>
      <c r="O430" s="1">
        <v>0.2</v>
      </c>
      <c r="P430" s="1">
        <v>0</v>
      </c>
      <c r="Q430" s="2">
        <v>150</v>
      </c>
      <c r="R430" s="2">
        <v>0</v>
      </c>
      <c r="S430" s="2">
        <v>1</v>
      </c>
      <c r="T430" s="2">
        <v>0</v>
      </c>
      <c r="U430" s="1" t="b">
        <v>0</v>
      </c>
      <c r="V430" s="1">
        <v>701</v>
      </c>
      <c r="W430" s="1">
        <v>701.68</v>
      </c>
      <c r="X430" s="1">
        <v>663.3</v>
      </c>
      <c r="Y430" s="1">
        <v>766.74</v>
      </c>
      <c r="Z430" s="1">
        <v>766.53</v>
      </c>
      <c r="AA430" s="1">
        <v>11</v>
      </c>
      <c r="AB430" s="1">
        <v>-12</v>
      </c>
      <c r="AI430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762.89333333333332</v>
      </c>
      <c r="AJ430" s="6">
        <f>Modell_vol30_d_Aspermont_table[[#This Row],[wage 1]]/AI430-1</f>
        <v>5.0422077354632666E-3</v>
      </c>
      <c r="AK430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763.50666666666666</v>
      </c>
      <c r="AL430" s="6">
        <f>Modell_vol30_d_Aspermont_table[[#This Row],[wage 2]]/AK430-1</f>
        <v>3.9597995215059356E-3</v>
      </c>
    </row>
    <row r="431" spans="1:38" x14ac:dyDescent="0.25">
      <c r="A431" s="1">
        <v>430</v>
      </c>
      <c r="B431" s="2" t="s">
        <v>21</v>
      </c>
      <c r="C431" s="2" t="s">
        <v>91</v>
      </c>
      <c r="D431" s="2" t="s">
        <v>23</v>
      </c>
      <c r="E431" s="2" t="s">
        <v>28</v>
      </c>
      <c r="F431" s="2" t="s">
        <v>25</v>
      </c>
      <c r="G431" s="1" t="b">
        <v>0</v>
      </c>
      <c r="H431" s="1" t="b">
        <v>0</v>
      </c>
      <c r="I431" s="1" t="b">
        <v>0</v>
      </c>
      <c r="J431" s="1" t="b">
        <v>0</v>
      </c>
      <c r="K431" s="1" t="b">
        <v>0</v>
      </c>
      <c r="L431" s="1">
        <v>800</v>
      </c>
      <c r="M431" s="1">
        <v>2</v>
      </c>
      <c r="N431" s="1">
        <v>0</v>
      </c>
      <c r="O431" s="1">
        <v>0.2</v>
      </c>
      <c r="P431" s="1">
        <v>0</v>
      </c>
      <c r="Q431" s="2">
        <v>150</v>
      </c>
      <c r="R431" s="2">
        <v>0</v>
      </c>
      <c r="S431" s="2">
        <v>1</v>
      </c>
      <c r="T431" s="2">
        <v>0</v>
      </c>
      <c r="U431" s="1" t="b">
        <v>0</v>
      </c>
      <c r="V431" s="1">
        <v>701</v>
      </c>
      <c r="W431" s="1">
        <v>927.02</v>
      </c>
      <c r="X431" s="1">
        <v>508.27</v>
      </c>
      <c r="Y431" s="1">
        <v>760.72</v>
      </c>
      <c r="Z431" s="1">
        <v>770.66</v>
      </c>
      <c r="AA431" s="1">
        <v>-3</v>
      </c>
      <c r="AB431" s="1">
        <v>20</v>
      </c>
      <c r="AI431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757.98666666666668</v>
      </c>
      <c r="AJ431" s="6">
        <f>Modell_vol30_d_Aspermont_table[[#This Row],[wage 1]]/AI431-1</f>
        <v>3.6060440816900741E-3</v>
      </c>
      <c r="AK431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768.4133333333333</v>
      </c>
      <c r="AL431" s="6">
        <f>Modell_vol30_d_Aspermont_table[[#This Row],[wage 2]]/AK431-1</f>
        <v>2.923773663479734E-3</v>
      </c>
    </row>
    <row r="432" spans="1:38" x14ac:dyDescent="0.25">
      <c r="A432" s="3">
        <v>431</v>
      </c>
      <c r="B432" s="4" t="s">
        <v>21</v>
      </c>
      <c r="C432" s="4" t="s">
        <v>91</v>
      </c>
      <c r="D432" s="4" t="s">
        <v>23</v>
      </c>
      <c r="E432" s="4" t="s">
        <v>28</v>
      </c>
      <c r="F432" s="4" t="s">
        <v>25</v>
      </c>
      <c r="G432" s="3" t="b">
        <v>0</v>
      </c>
      <c r="H432" s="3" t="b">
        <v>0</v>
      </c>
      <c r="I432" s="3" t="b">
        <v>0</v>
      </c>
      <c r="J432" s="3" t="b">
        <v>0</v>
      </c>
      <c r="K432" s="3" t="b">
        <v>0</v>
      </c>
      <c r="L432" s="3">
        <v>800</v>
      </c>
      <c r="M432" s="3">
        <v>2</v>
      </c>
      <c r="N432" s="3">
        <v>0</v>
      </c>
      <c r="O432" s="3">
        <v>0.2</v>
      </c>
      <c r="P432" s="3">
        <v>0</v>
      </c>
      <c r="Q432" s="4">
        <v>500</v>
      </c>
      <c r="R432" s="4">
        <v>0</v>
      </c>
      <c r="S432" s="4">
        <v>1</v>
      </c>
      <c r="T432" s="4">
        <v>0</v>
      </c>
      <c r="U432" s="3" t="b">
        <v>0</v>
      </c>
      <c r="V432" s="3">
        <v>701</v>
      </c>
      <c r="W432" s="3">
        <v>264</v>
      </c>
      <c r="X432" s="3">
        <v>171</v>
      </c>
      <c r="Y432" s="3">
        <v>788</v>
      </c>
      <c r="Z432" s="3">
        <v>791</v>
      </c>
      <c r="AA432" s="3">
        <v>5</v>
      </c>
      <c r="AB432" s="3">
        <v>11</v>
      </c>
      <c r="AI432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789.12</v>
      </c>
      <c r="AJ432" s="6">
        <f>Modell_vol30_d_Aspermont_table[[#This Row],[wage 1]]/AI432-1</f>
        <v>-1.4193025141929771E-3</v>
      </c>
      <c r="AK432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791.68</v>
      </c>
      <c r="AL432" s="6">
        <f>Modell_vol30_d_Aspermont_table[[#This Row],[wage 2]]/AK432-1</f>
        <v>-8.5893290218264085E-4</v>
      </c>
    </row>
    <row r="433" spans="1:38" x14ac:dyDescent="0.25">
      <c r="A433" s="3">
        <v>432</v>
      </c>
      <c r="B433" s="4" t="s">
        <v>21</v>
      </c>
      <c r="C433" s="4" t="s">
        <v>91</v>
      </c>
      <c r="D433" s="4" t="s">
        <v>23</v>
      </c>
      <c r="E433" s="4" t="s">
        <v>28</v>
      </c>
      <c r="F433" s="4" t="s">
        <v>25</v>
      </c>
      <c r="G433" s="3" t="b">
        <v>0</v>
      </c>
      <c r="H433" s="3" t="b">
        <v>0</v>
      </c>
      <c r="I433" s="3" t="b">
        <v>0</v>
      </c>
      <c r="J433" s="3" t="b">
        <v>0</v>
      </c>
      <c r="K433" s="3" t="b">
        <v>0</v>
      </c>
      <c r="L433" s="3">
        <v>800</v>
      </c>
      <c r="M433" s="3">
        <v>2</v>
      </c>
      <c r="N433" s="3">
        <v>0</v>
      </c>
      <c r="O433" s="3">
        <v>0.2</v>
      </c>
      <c r="P433" s="3">
        <v>0</v>
      </c>
      <c r="Q433" s="4">
        <v>500</v>
      </c>
      <c r="R433" s="4">
        <v>0</v>
      </c>
      <c r="S433" s="4">
        <v>1</v>
      </c>
      <c r="T433" s="4">
        <v>0</v>
      </c>
      <c r="U433" s="3" t="b">
        <v>0</v>
      </c>
      <c r="V433" s="3">
        <v>739</v>
      </c>
      <c r="W433" s="3">
        <v>211.6</v>
      </c>
      <c r="X433" s="3">
        <v>295.41000000000003</v>
      </c>
      <c r="Y433" s="3">
        <v>788.73</v>
      </c>
      <c r="Z433" s="3">
        <v>786.66</v>
      </c>
      <c r="AA433" s="3">
        <v>9</v>
      </c>
      <c r="AB433" s="3">
        <v>2</v>
      </c>
      <c r="AI433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789.82666666666671</v>
      </c>
      <c r="AJ433" s="6">
        <f>Modell_vol30_d_Aspermont_table[[#This Row],[wage 1]]/AI433-1</f>
        <v>-1.3884903016695427E-3</v>
      </c>
      <c r="AK433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787.77333333333331</v>
      </c>
      <c r="AL433" s="6">
        <f>Modell_vol30_d_Aspermont_table[[#This Row],[wage 2]]/AK433-1</f>
        <v>-1.4132660833064969E-3</v>
      </c>
    </row>
    <row r="434" spans="1:38" x14ac:dyDescent="0.25">
      <c r="A434" s="3">
        <v>433</v>
      </c>
      <c r="B434" s="4" t="s">
        <v>21</v>
      </c>
      <c r="C434" s="4" t="s">
        <v>91</v>
      </c>
      <c r="D434" s="4" t="s">
        <v>23</v>
      </c>
      <c r="E434" s="4" t="s">
        <v>28</v>
      </c>
      <c r="F434" s="4" t="s">
        <v>25</v>
      </c>
      <c r="G434" s="3" t="b">
        <v>0</v>
      </c>
      <c r="H434" s="3" t="b">
        <v>0</v>
      </c>
      <c r="I434" s="3" t="b">
        <v>0</v>
      </c>
      <c r="J434" s="3" t="b">
        <v>0</v>
      </c>
      <c r="K434" s="3" t="b">
        <v>0</v>
      </c>
      <c r="L434" s="3">
        <v>800</v>
      </c>
      <c r="M434" s="3">
        <v>2</v>
      </c>
      <c r="N434" s="3">
        <v>0</v>
      </c>
      <c r="O434" s="3">
        <v>0.2</v>
      </c>
      <c r="P434" s="3">
        <v>0</v>
      </c>
      <c r="Q434" s="4">
        <v>500</v>
      </c>
      <c r="R434" s="4">
        <v>0</v>
      </c>
      <c r="S434" s="4">
        <v>1</v>
      </c>
      <c r="T434" s="4">
        <v>0</v>
      </c>
      <c r="U434" s="3" t="b">
        <v>0</v>
      </c>
      <c r="V434" s="3">
        <v>701</v>
      </c>
      <c r="W434" s="3">
        <v>36</v>
      </c>
      <c r="X434" s="3">
        <v>46</v>
      </c>
      <c r="Y434" s="3">
        <v>798</v>
      </c>
      <c r="Z434" s="3">
        <v>798</v>
      </c>
      <c r="AA434" s="3">
        <v>3</v>
      </c>
      <c r="AB434" s="3">
        <v>2</v>
      </c>
      <c r="AI434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798.4666666666667</v>
      </c>
      <c r="AJ434" s="6">
        <f>Modell_vol30_d_Aspermont_table[[#This Row],[wage 1]]/AI434-1</f>
        <v>-5.8445353594394067E-4</v>
      </c>
      <c r="AK434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798.33333333333337</v>
      </c>
      <c r="AL434" s="6">
        <f>Modell_vol30_d_Aspermont_table[[#This Row],[wage 2]]/AK434-1</f>
        <v>-4.1753653444676075E-4</v>
      </c>
    </row>
    <row r="435" spans="1:38" x14ac:dyDescent="0.25">
      <c r="A435" s="3">
        <v>434</v>
      </c>
      <c r="B435" s="4" t="s">
        <v>21</v>
      </c>
      <c r="C435" s="4" t="s">
        <v>91</v>
      </c>
      <c r="D435" s="4" t="s">
        <v>23</v>
      </c>
      <c r="E435" s="4" t="s">
        <v>28</v>
      </c>
      <c r="F435" s="4" t="s">
        <v>25</v>
      </c>
      <c r="G435" s="3" t="b">
        <v>0</v>
      </c>
      <c r="H435" s="3" t="b">
        <v>0</v>
      </c>
      <c r="I435" s="3" t="b">
        <v>0</v>
      </c>
      <c r="J435" s="3" t="b">
        <v>0</v>
      </c>
      <c r="K435" s="3" t="b">
        <v>0</v>
      </c>
      <c r="L435" s="3">
        <v>800</v>
      </c>
      <c r="M435" s="3">
        <v>2</v>
      </c>
      <c r="N435" s="3">
        <v>0</v>
      </c>
      <c r="O435" s="3">
        <v>0.2</v>
      </c>
      <c r="P435" s="3">
        <v>0</v>
      </c>
      <c r="Q435" s="4">
        <v>500</v>
      </c>
      <c r="R435" s="4">
        <v>0</v>
      </c>
      <c r="S435" s="4">
        <v>1</v>
      </c>
      <c r="T435" s="4">
        <v>0</v>
      </c>
      <c r="U435" s="3" t="b">
        <v>0</v>
      </c>
      <c r="V435" s="3">
        <v>701</v>
      </c>
      <c r="W435" s="3">
        <v>806.17</v>
      </c>
      <c r="X435" s="3">
        <v>511.26</v>
      </c>
      <c r="Y435" s="3">
        <v>764.33</v>
      </c>
      <c r="Z435" s="3">
        <v>772.05</v>
      </c>
      <c r="AA435" s="3">
        <v>-3</v>
      </c>
      <c r="AB435" s="3">
        <v>17</v>
      </c>
      <c r="AI435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764.26666666666665</v>
      </c>
      <c r="AJ435" s="6">
        <f>Modell_vol30_d_Aspermont_table[[#This Row],[wage 1]]/AI435-1</f>
        <v>8.2868108862710343E-5</v>
      </c>
      <c r="AK435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771.73333333333335</v>
      </c>
      <c r="AL435" s="6">
        <f>Modell_vol30_d_Aspermont_table[[#This Row],[wage 2]]/AK435-1</f>
        <v>4.1033172080151559E-4</v>
      </c>
    </row>
    <row r="436" spans="1:38" x14ac:dyDescent="0.25">
      <c r="A436" s="3">
        <v>435</v>
      </c>
      <c r="B436" s="4" t="s">
        <v>21</v>
      </c>
      <c r="C436" s="4" t="s">
        <v>91</v>
      </c>
      <c r="D436" s="4" t="s">
        <v>23</v>
      </c>
      <c r="E436" s="4" t="s">
        <v>28</v>
      </c>
      <c r="F436" s="4" t="s">
        <v>25</v>
      </c>
      <c r="G436" s="3" t="b">
        <v>0</v>
      </c>
      <c r="H436" s="3" t="b">
        <v>0</v>
      </c>
      <c r="I436" s="3" t="b">
        <v>0</v>
      </c>
      <c r="J436" s="3" t="b">
        <v>0</v>
      </c>
      <c r="K436" s="3" t="b">
        <v>0</v>
      </c>
      <c r="L436" s="3">
        <v>800</v>
      </c>
      <c r="M436" s="3">
        <v>2</v>
      </c>
      <c r="N436" s="3">
        <v>0</v>
      </c>
      <c r="O436" s="3">
        <v>0.2</v>
      </c>
      <c r="P436" s="3">
        <v>0</v>
      </c>
      <c r="Q436" s="4">
        <v>500</v>
      </c>
      <c r="R436" s="4">
        <v>0</v>
      </c>
      <c r="S436" s="4">
        <v>1</v>
      </c>
      <c r="T436" s="4">
        <v>0</v>
      </c>
      <c r="U436" s="3" t="b">
        <v>0</v>
      </c>
      <c r="V436" s="3">
        <v>701</v>
      </c>
      <c r="W436" s="3">
        <v>850.51</v>
      </c>
      <c r="X436" s="3">
        <v>924.74</v>
      </c>
      <c r="Y436" s="3">
        <v>756.89</v>
      </c>
      <c r="Z436" s="3">
        <v>756.28</v>
      </c>
      <c r="AA436" s="3">
        <v>14</v>
      </c>
      <c r="AB436" s="3">
        <v>-12</v>
      </c>
      <c r="AI436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759.09333333333336</v>
      </c>
      <c r="AJ436" s="6">
        <f>Modell_vol30_d_Aspermont_table[[#This Row],[wage 1]]/AI436-1</f>
        <v>-2.9025855406450418E-3</v>
      </c>
      <c r="AK436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757.70666666666671</v>
      </c>
      <c r="AL436" s="6">
        <f>Modell_vol30_d_Aspermont_table[[#This Row],[wage 2]]/AK436-1</f>
        <v>-1.8828746392623996E-3</v>
      </c>
    </row>
    <row r="437" spans="1:38" x14ac:dyDescent="0.25">
      <c r="A437" s="3">
        <v>436</v>
      </c>
      <c r="B437" s="4" t="s">
        <v>21</v>
      </c>
      <c r="C437" s="4" t="s">
        <v>91</v>
      </c>
      <c r="D437" s="4" t="s">
        <v>23</v>
      </c>
      <c r="E437" s="4" t="s">
        <v>28</v>
      </c>
      <c r="F437" s="4" t="s">
        <v>25</v>
      </c>
      <c r="G437" s="3" t="b">
        <v>0</v>
      </c>
      <c r="H437" s="3" t="b">
        <v>0</v>
      </c>
      <c r="I437" s="3" t="b">
        <v>0</v>
      </c>
      <c r="J437" s="3" t="b">
        <v>0</v>
      </c>
      <c r="K437" s="3" t="b">
        <v>0</v>
      </c>
      <c r="L437" s="3">
        <v>800</v>
      </c>
      <c r="M437" s="3">
        <v>2</v>
      </c>
      <c r="N437" s="3">
        <v>0</v>
      </c>
      <c r="O437" s="3">
        <v>0.2</v>
      </c>
      <c r="P437" s="3">
        <v>0</v>
      </c>
      <c r="Q437" s="4">
        <v>500</v>
      </c>
      <c r="R437" s="4">
        <v>0</v>
      </c>
      <c r="S437" s="4">
        <v>1</v>
      </c>
      <c r="T437" s="4">
        <v>0</v>
      </c>
      <c r="U437" s="3" t="b">
        <v>0</v>
      </c>
      <c r="V437" s="3">
        <v>701</v>
      </c>
      <c r="W437" s="3">
        <v>42</v>
      </c>
      <c r="X437" s="3">
        <v>135</v>
      </c>
      <c r="Y437" s="3">
        <v>797</v>
      </c>
      <c r="Z437" s="3">
        <v>795</v>
      </c>
      <c r="AA437" s="3">
        <v>20</v>
      </c>
      <c r="AB437" s="3">
        <v>18</v>
      </c>
      <c r="AI437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797.81333333333328</v>
      </c>
      <c r="AJ437" s="6">
        <f>Modell_vol30_d_Aspermont_table[[#This Row],[wage 1]]/AI437-1</f>
        <v>-1.0194531720033595E-3</v>
      </c>
      <c r="AK437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795.78666666666663</v>
      </c>
      <c r="AL437" s="6">
        <f>Modell_vol30_d_Aspermont_table[[#This Row],[wage 2]]/AK437-1</f>
        <v>-9.8853964211509382E-4</v>
      </c>
    </row>
    <row r="438" spans="1:38" x14ac:dyDescent="0.25">
      <c r="A438" s="3">
        <v>437</v>
      </c>
      <c r="B438" s="4" t="s">
        <v>21</v>
      </c>
      <c r="C438" s="4" t="s">
        <v>91</v>
      </c>
      <c r="D438" s="4" t="s">
        <v>23</v>
      </c>
      <c r="E438" s="4" t="s">
        <v>28</v>
      </c>
      <c r="F438" s="4" t="s">
        <v>25</v>
      </c>
      <c r="G438" s="3" t="b">
        <v>0</v>
      </c>
      <c r="H438" s="3" t="b">
        <v>0</v>
      </c>
      <c r="I438" s="3" t="b">
        <v>0</v>
      </c>
      <c r="J438" s="3" t="b">
        <v>0</v>
      </c>
      <c r="K438" s="3" t="b">
        <v>0</v>
      </c>
      <c r="L438" s="3">
        <v>800</v>
      </c>
      <c r="M438" s="3">
        <v>2</v>
      </c>
      <c r="N438" s="3">
        <v>0</v>
      </c>
      <c r="O438" s="3">
        <v>0.2</v>
      </c>
      <c r="P438" s="3">
        <v>0</v>
      </c>
      <c r="Q438" s="4">
        <v>500</v>
      </c>
      <c r="R438" s="4">
        <v>0</v>
      </c>
      <c r="S438" s="4">
        <v>1</v>
      </c>
      <c r="T438" s="4">
        <v>0</v>
      </c>
      <c r="U438" s="3" t="b">
        <v>0</v>
      </c>
      <c r="V438" s="3">
        <v>701</v>
      </c>
      <c r="W438" s="3">
        <v>211.92</v>
      </c>
      <c r="X438" s="3">
        <v>328.98</v>
      </c>
      <c r="Y438" s="3">
        <v>788.53</v>
      </c>
      <c r="Z438" s="3">
        <v>785.3</v>
      </c>
      <c r="AA438" s="3">
        <v>-11</v>
      </c>
      <c r="AB438" s="3">
        <v>-2</v>
      </c>
      <c r="AI438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787.16</v>
      </c>
      <c r="AJ438" s="6">
        <f>Modell_vol30_d_Aspermont_table[[#This Row],[wage 1]]/AI438-1</f>
        <v>1.7404339651405643E-3</v>
      </c>
      <c r="AK438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784.04</v>
      </c>
      <c r="AL438" s="6">
        <f>Modell_vol30_d_Aspermont_table[[#This Row],[wage 2]]/AK438-1</f>
        <v>1.6070608642415607E-3</v>
      </c>
    </row>
    <row r="439" spans="1:38" x14ac:dyDescent="0.25">
      <c r="A439" s="3">
        <v>438</v>
      </c>
      <c r="B439" s="4" t="s">
        <v>21</v>
      </c>
      <c r="C439" s="4" t="s">
        <v>91</v>
      </c>
      <c r="D439" s="4" t="s">
        <v>23</v>
      </c>
      <c r="E439" s="4" t="s">
        <v>28</v>
      </c>
      <c r="F439" s="4" t="s">
        <v>25</v>
      </c>
      <c r="G439" s="3" t="b">
        <v>0</v>
      </c>
      <c r="H439" s="3" t="b">
        <v>0</v>
      </c>
      <c r="I439" s="3" t="b">
        <v>0</v>
      </c>
      <c r="J439" s="3" t="b">
        <v>0</v>
      </c>
      <c r="K439" s="3" t="b">
        <v>0</v>
      </c>
      <c r="L439" s="3">
        <v>800</v>
      </c>
      <c r="M439" s="3">
        <v>2</v>
      </c>
      <c r="N439" s="3">
        <v>0</v>
      </c>
      <c r="O439" s="3">
        <v>0.2</v>
      </c>
      <c r="P439" s="3">
        <v>0</v>
      </c>
      <c r="Q439" s="4">
        <v>500</v>
      </c>
      <c r="R439" s="4">
        <v>0</v>
      </c>
      <c r="S439" s="4">
        <v>1</v>
      </c>
      <c r="T439" s="4">
        <v>0</v>
      </c>
      <c r="U439" s="3" t="b">
        <v>0</v>
      </c>
      <c r="V439" s="3">
        <v>701</v>
      </c>
      <c r="W439" s="3">
        <v>493.16</v>
      </c>
      <c r="X439" s="3">
        <v>560.55999999999995</v>
      </c>
      <c r="Y439" s="3">
        <v>775.17</v>
      </c>
      <c r="Z439" s="3">
        <v>773.35</v>
      </c>
      <c r="AA439" s="3">
        <v>-10</v>
      </c>
      <c r="AB439" s="3">
        <v>6</v>
      </c>
      <c r="AI439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775.25333333333333</v>
      </c>
      <c r="AJ439" s="6">
        <f>Modell_vol30_d_Aspermont_table[[#This Row],[wage 1]]/AI439-1</f>
        <v>-1.0749174463409172E-4</v>
      </c>
      <c r="AK439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773.54666666666662</v>
      </c>
      <c r="AL439" s="6">
        <f>Modell_vol30_d_Aspermont_table[[#This Row],[wage 2]]/AK439-1</f>
        <v>-2.5424020959730065E-4</v>
      </c>
    </row>
    <row r="440" spans="1:38" x14ac:dyDescent="0.25">
      <c r="A440" s="3">
        <v>439</v>
      </c>
      <c r="B440" s="4" t="s">
        <v>21</v>
      </c>
      <c r="C440" s="4" t="s">
        <v>91</v>
      </c>
      <c r="D440" s="4" t="s">
        <v>23</v>
      </c>
      <c r="E440" s="4" t="s">
        <v>28</v>
      </c>
      <c r="F440" s="4" t="s">
        <v>25</v>
      </c>
      <c r="G440" s="3" t="b">
        <v>0</v>
      </c>
      <c r="H440" s="3" t="b">
        <v>0</v>
      </c>
      <c r="I440" s="3" t="b">
        <v>0</v>
      </c>
      <c r="J440" s="3" t="b">
        <v>0</v>
      </c>
      <c r="K440" s="3" t="b">
        <v>0</v>
      </c>
      <c r="L440" s="3">
        <v>800</v>
      </c>
      <c r="M440" s="3">
        <v>2</v>
      </c>
      <c r="N440" s="3">
        <v>0</v>
      </c>
      <c r="O440" s="3">
        <v>0.2</v>
      </c>
      <c r="P440" s="3">
        <v>0</v>
      </c>
      <c r="Q440" s="4">
        <v>500</v>
      </c>
      <c r="R440" s="4">
        <v>0</v>
      </c>
      <c r="S440" s="4">
        <v>1</v>
      </c>
      <c r="T440" s="4">
        <v>0</v>
      </c>
      <c r="U440" s="3" t="b">
        <v>0</v>
      </c>
      <c r="V440" s="3">
        <v>701</v>
      </c>
      <c r="W440" s="3">
        <v>554.17999999999995</v>
      </c>
      <c r="X440" s="3">
        <v>525.22</v>
      </c>
      <c r="Y440" s="3">
        <v>773.03</v>
      </c>
      <c r="Z440" s="3">
        <v>774.21</v>
      </c>
      <c r="AA440" s="3">
        <v>7</v>
      </c>
      <c r="AB440" s="3">
        <v>-9</v>
      </c>
      <c r="AI440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773.97333333333336</v>
      </c>
      <c r="AJ440" s="6">
        <f>Modell_vol30_d_Aspermont_table[[#This Row],[wage 1]]/AI440-1</f>
        <v>-1.2188189084896273E-3</v>
      </c>
      <c r="AK440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774.82666666666671</v>
      </c>
      <c r="AL440" s="6">
        <f>Modell_vol30_d_Aspermont_table[[#This Row],[wage 2]]/AK440-1</f>
        <v>-7.9587692731275528E-4</v>
      </c>
    </row>
    <row r="441" spans="1:38" x14ac:dyDescent="0.25">
      <c r="A441" s="3">
        <v>440</v>
      </c>
      <c r="B441" s="4" t="s">
        <v>21</v>
      </c>
      <c r="C441" s="4" t="s">
        <v>91</v>
      </c>
      <c r="D441" s="4" t="s">
        <v>23</v>
      </c>
      <c r="E441" s="4" t="s">
        <v>28</v>
      </c>
      <c r="F441" s="4" t="s">
        <v>25</v>
      </c>
      <c r="G441" s="3" t="b">
        <v>0</v>
      </c>
      <c r="H441" s="3" t="b">
        <v>0</v>
      </c>
      <c r="I441" s="3" t="b">
        <v>0</v>
      </c>
      <c r="J441" s="3" t="b">
        <v>0</v>
      </c>
      <c r="K441" s="3" t="b">
        <v>0</v>
      </c>
      <c r="L441" s="3">
        <v>800</v>
      </c>
      <c r="M441" s="3">
        <v>2</v>
      </c>
      <c r="N441" s="3">
        <v>0</v>
      </c>
      <c r="O441" s="3">
        <v>0.2</v>
      </c>
      <c r="P441" s="3">
        <v>0</v>
      </c>
      <c r="Q441" s="4">
        <v>500</v>
      </c>
      <c r="R441" s="4">
        <v>0</v>
      </c>
      <c r="S441" s="4">
        <v>1</v>
      </c>
      <c r="T441" s="4">
        <v>0</v>
      </c>
      <c r="U441" s="3" t="b">
        <v>0</v>
      </c>
      <c r="V441" s="3">
        <v>859</v>
      </c>
      <c r="W441" s="3">
        <v>197.7</v>
      </c>
      <c r="X441" s="3">
        <v>411.62</v>
      </c>
      <c r="Y441" s="3">
        <v>787.77</v>
      </c>
      <c r="Z441" s="3">
        <v>783.36</v>
      </c>
      <c r="AA441" s="3">
        <v>15</v>
      </c>
      <c r="AB441" s="3">
        <v>6</v>
      </c>
      <c r="AI441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788.12</v>
      </c>
      <c r="AJ441" s="6">
        <f>Modell_vol30_d_Aspermont_table[[#This Row],[wage 1]]/AI441-1</f>
        <v>-4.440948078973106E-4</v>
      </c>
      <c r="AK441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783.08</v>
      </c>
      <c r="AL441" s="6">
        <f>Modell_vol30_d_Aspermont_table[[#This Row],[wage 2]]/AK441-1</f>
        <v>3.5756244572704432E-4</v>
      </c>
    </row>
    <row r="442" spans="1:38" x14ac:dyDescent="0.25">
      <c r="A442" s="1">
        <v>441</v>
      </c>
      <c r="B442" s="2" t="s">
        <v>21</v>
      </c>
      <c r="C442" s="2" t="s">
        <v>91</v>
      </c>
      <c r="D442" s="2" t="s">
        <v>23</v>
      </c>
      <c r="E442" s="2" t="s">
        <v>28</v>
      </c>
      <c r="F442" s="2" t="s">
        <v>25</v>
      </c>
      <c r="G442" s="1" t="b">
        <v>0</v>
      </c>
      <c r="H442" s="1" t="b">
        <v>0</v>
      </c>
      <c r="I442" s="1" t="b">
        <v>0</v>
      </c>
      <c r="J442" s="1" t="b">
        <v>0</v>
      </c>
      <c r="K442" s="1" t="b">
        <v>0</v>
      </c>
      <c r="L442" s="1">
        <v>800</v>
      </c>
      <c r="M442" s="1">
        <v>2</v>
      </c>
      <c r="N442" s="1">
        <v>0</v>
      </c>
      <c r="O442" s="1">
        <v>0.3</v>
      </c>
      <c r="P442" s="1">
        <v>0</v>
      </c>
      <c r="Q442" s="2">
        <v>150</v>
      </c>
      <c r="R442" s="2">
        <v>0</v>
      </c>
      <c r="S442" s="2">
        <v>1</v>
      </c>
      <c r="T442" s="2">
        <v>0</v>
      </c>
      <c r="U442" s="1" t="b">
        <v>0</v>
      </c>
      <c r="V442" s="1">
        <v>701</v>
      </c>
      <c r="W442" s="1">
        <v>585.94000000000005</v>
      </c>
      <c r="X442" s="1">
        <v>968.16</v>
      </c>
      <c r="Y442" s="1">
        <v>767.35</v>
      </c>
      <c r="Z442" s="1">
        <v>757.86</v>
      </c>
      <c r="AA442" s="1">
        <v>13</v>
      </c>
      <c r="AB442" s="1">
        <v>2</v>
      </c>
      <c r="AI442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765.35</v>
      </c>
      <c r="AJ442" s="6">
        <f>Modell_vol30_d_Aspermont_table[[#This Row],[wage 1]]/AI442-1</f>
        <v>2.6131835108120782E-3</v>
      </c>
      <c r="AK442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755.45</v>
      </c>
      <c r="AL442" s="6">
        <f>Modell_vol30_d_Aspermont_table[[#This Row],[wage 2]]/AK442-1</f>
        <v>3.1901515652921208E-3</v>
      </c>
    </row>
    <row r="443" spans="1:38" x14ac:dyDescent="0.25">
      <c r="A443" s="1">
        <v>442</v>
      </c>
      <c r="B443" s="2" t="s">
        <v>21</v>
      </c>
      <c r="C443" s="2" t="s">
        <v>91</v>
      </c>
      <c r="D443" s="2" t="s">
        <v>23</v>
      </c>
      <c r="E443" s="2" t="s">
        <v>28</v>
      </c>
      <c r="F443" s="2" t="s">
        <v>25</v>
      </c>
      <c r="G443" s="1" t="b">
        <v>0</v>
      </c>
      <c r="H443" s="1" t="b">
        <v>0</v>
      </c>
      <c r="I443" s="1" t="b">
        <v>0</v>
      </c>
      <c r="J443" s="1" t="b">
        <v>0</v>
      </c>
      <c r="K443" s="1" t="b">
        <v>0</v>
      </c>
      <c r="L443" s="1">
        <v>800</v>
      </c>
      <c r="M443" s="1">
        <v>2</v>
      </c>
      <c r="N443" s="1">
        <v>0</v>
      </c>
      <c r="O443" s="1">
        <v>0.3</v>
      </c>
      <c r="P443" s="1">
        <v>0</v>
      </c>
      <c r="Q443" s="2">
        <v>150</v>
      </c>
      <c r="R443" s="2">
        <v>0</v>
      </c>
      <c r="S443" s="2">
        <v>1</v>
      </c>
      <c r="T443" s="2">
        <v>0</v>
      </c>
      <c r="U443" s="1" t="b">
        <v>0</v>
      </c>
      <c r="V443" s="1">
        <v>701</v>
      </c>
      <c r="W443" s="1">
        <v>2071.04</v>
      </c>
      <c r="X443" s="1">
        <v>2681.08</v>
      </c>
      <c r="Y443" s="1">
        <v>692.66</v>
      </c>
      <c r="Z443" s="1">
        <v>676.11</v>
      </c>
      <c r="AA443" s="1">
        <v>20</v>
      </c>
      <c r="AB443" s="1">
        <v>-12</v>
      </c>
      <c r="AI443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692.48</v>
      </c>
      <c r="AJ443" s="6">
        <f>Modell_vol30_d_Aspermont_table[[#This Row],[wage 1]]/AI443-1</f>
        <v>2.5993530499057727E-4</v>
      </c>
      <c r="AK443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677.12</v>
      </c>
      <c r="AL443" s="6">
        <f>Modell_vol30_d_Aspermont_table[[#This Row],[wage 2]]/AK443-1</f>
        <v>-1.4916115311909284E-3</v>
      </c>
    </row>
    <row r="444" spans="1:38" x14ac:dyDescent="0.25">
      <c r="A444" s="1">
        <v>443</v>
      </c>
      <c r="B444" s="2" t="s">
        <v>21</v>
      </c>
      <c r="C444" s="2" t="s">
        <v>91</v>
      </c>
      <c r="D444" s="2" t="s">
        <v>23</v>
      </c>
      <c r="E444" s="2" t="s">
        <v>28</v>
      </c>
      <c r="F444" s="2" t="s">
        <v>25</v>
      </c>
      <c r="G444" s="1" t="b">
        <v>0</v>
      </c>
      <c r="H444" s="1" t="b">
        <v>0</v>
      </c>
      <c r="I444" s="1" t="b">
        <v>0</v>
      </c>
      <c r="J444" s="1" t="b">
        <v>0</v>
      </c>
      <c r="K444" s="1" t="b">
        <v>0</v>
      </c>
      <c r="L444" s="1">
        <v>800</v>
      </c>
      <c r="M444" s="1">
        <v>2</v>
      </c>
      <c r="N444" s="1">
        <v>0</v>
      </c>
      <c r="O444" s="1">
        <v>0.3</v>
      </c>
      <c r="P444" s="1">
        <v>0</v>
      </c>
      <c r="Q444" s="2">
        <v>150</v>
      </c>
      <c r="R444" s="2">
        <v>0</v>
      </c>
      <c r="S444" s="2">
        <v>1</v>
      </c>
      <c r="T444" s="2">
        <v>0</v>
      </c>
      <c r="U444" s="1" t="b">
        <v>0</v>
      </c>
      <c r="V444" s="1">
        <v>701</v>
      </c>
      <c r="W444" s="1">
        <v>466.62</v>
      </c>
      <c r="X444" s="1">
        <v>549.88</v>
      </c>
      <c r="Y444" s="1">
        <v>776.25</v>
      </c>
      <c r="Z444" s="1">
        <v>774.13</v>
      </c>
      <c r="AA444" s="1">
        <v>6</v>
      </c>
      <c r="AB444" s="1">
        <v>-1</v>
      </c>
      <c r="AI444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775.85</v>
      </c>
      <c r="AJ444" s="6">
        <f>Modell_vol30_d_Aspermont_table[[#This Row],[wage 1]]/AI444-1</f>
        <v>5.1556357543347531E-4</v>
      </c>
      <c r="AK444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773.75</v>
      </c>
      <c r="AL444" s="6">
        <f>Modell_vol30_d_Aspermont_table[[#This Row],[wage 2]]/AK444-1</f>
        <v>4.9111470113083477E-4</v>
      </c>
    </row>
    <row r="445" spans="1:38" x14ac:dyDescent="0.25">
      <c r="A445" s="1">
        <v>444</v>
      </c>
      <c r="B445" s="2" t="s">
        <v>21</v>
      </c>
      <c r="C445" s="2" t="s">
        <v>91</v>
      </c>
      <c r="D445" s="2" t="s">
        <v>23</v>
      </c>
      <c r="E445" s="2" t="s">
        <v>28</v>
      </c>
      <c r="F445" s="2" t="s">
        <v>25</v>
      </c>
      <c r="G445" s="1" t="b">
        <v>0</v>
      </c>
      <c r="H445" s="1" t="b">
        <v>0</v>
      </c>
      <c r="I445" s="1" t="b">
        <v>0</v>
      </c>
      <c r="J445" s="1" t="b">
        <v>0</v>
      </c>
      <c r="K445" s="1" t="b">
        <v>0</v>
      </c>
      <c r="L445" s="1">
        <v>800</v>
      </c>
      <c r="M445" s="1">
        <v>2</v>
      </c>
      <c r="N445" s="1">
        <v>0</v>
      </c>
      <c r="O445" s="1">
        <v>0.3</v>
      </c>
      <c r="P445" s="1">
        <v>0</v>
      </c>
      <c r="Q445" s="2">
        <v>150</v>
      </c>
      <c r="R445" s="2">
        <v>0</v>
      </c>
      <c r="S445" s="2">
        <v>1</v>
      </c>
      <c r="T445" s="2">
        <v>0</v>
      </c>
      <c r="U445" s="1" t="b">
        <v>0</v>
      </c>
      <c r="V445" s="1">
        <v>701</v>
      </c>
      <c r="W445" s="1">
        <v>662.33</v>
      </c>
      <c r="X445" s="1">
        <v>1263.93</v>
      </c>
      <c r="Y445" s="1">
        <v>761.29</v>
      </c>
      <c r="Z445" s="1">
        <v>746.89</v>
      </c>
      <c r="AA445" s="1">
        <v>-16</v>
      </c>
      <c r="AB445" s="1">
        <v>-2</v>
      </c>
      <c r="AI445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757.16</v>
      </c>
      <c r="AJ445" s="6">
        <f>Modell_vol30_d_Aspermont_table[[#This Row],[wage 1]]/AI445-1</f>
        <v>5.45459348090227E-3</v>
      </c>
      <c r="AK445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742.04</v>
      </c>
      <c r="AL445" s="6">
        <f>Modell_vol30_d_Aspermont_table[[#This Row],[wage 2]]/AK445-1</f>
        <v>6.5360357932187085E-3</v>
      </c>
    </row>
    <row r="446" spans="1:38" x14ac:dyDescent="0.25">
      <c r="A446" s="1">
        <v>445</v>
      </c>
      <c r="B446" s="2" t="s">
        <v>21</v>
      </c>
      <c r="C446" s="2" t="s">
        <v>91</v>
      </c>
      <c r="D446" s="2" t="s">
        <v>23</v>
      </c>
      <c r="E446" s="2" t="s">
        <v>28</v>
      </c>
      <c r="F446" s="2" t="s">
        <v>25</v>
      </c>
      <c r="G446" s="1" t="b">
        <v>0</v>
      </c>
      <c r="H446" s="1" t="b">
        <v>0</v>
      </c>
      <c r="I446" s="1" t="b">
        <v>0</v>
      </c>
      <c r="J446" s="1" t="b">
        <v>0</v>
      </c>
      <c r="K446" s="1" t="b">
        <v>0</v>
      </c>
      <c r="L446" s="1">
        <v>800</v>
      </c>
      <c r="M446" s="1">
        <v>2</v>
      </c>
      <c r="N446" s="1">
        <v>0</v>
      </c>
      <c r="O446" s="1">
        <v>0.3</v>
      </c>
      <c r="P446" s="1">
        <v>0</v>
      </c>
      <c r="Q446" s="2">
        <v>150</v>
      </c>
      <c r="R446" s="2">
        <v>0</v>
      </c>
      <c r="S446" s="2">
        <v>1</v>
      </c>
      <c r="T446" s="2">
        <v>0</v>
      </c>
      <c r="U446" s="1" t="b">
        <v>0</v>
      </c>
      <c r="V446" s="1">
        <v>701</v>
      </c>
      <c r="W446" s="1">
        <v>1854.42</v>
      </c>
      <c r="X446" s="1">
        <v>2088.3200000000002</v>
      </c>
      <c r="Y446" s="1">
        <v>708.28</v>
      </c>
      <c r="Z446" s="1">
        <v>699.05</v>
      </c>
      <c r="AA446" s="1">
        <v>16</v>
      </c>
      <c r="AB446" s="1">
        <v>-12</v>
      </c>
      <c r="AI446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702.56</v>
      </c>
      <c r="AJ446" s="6">
        <f>Modell_vol30_d_Aspermont_table[[#This Row],[wage 1]]/AI446-1</f>
        <v>8.1416533819176351E-3</v>
      </c>
      <c r="AK446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695.84</v>
      </c>
      <c r="AL446" s="6">
        <f>Modell_vol30_d_Aspermont_table[[#This Row],[wage 2]]/AK446-1</f>
        <v>4.6131294550471047E-3</v>
      </c>
    </row>
    <row r="447" spans="1:38" x14ac:dyDescent="0.25">
      <c r="A447" s="1">
        <v>446</v>
      </c>
      <c r="B447" s="2" t="s">
        <v>21</v>
      </c>
      <c r="C447" s="2" t="s">
        <v>91</v>
      </c>
      <c r="D447" s="2" t="s">
        <v>23</v>
      </c>
      <c r="E447" s="2" t="s">
        <v>28</v>
      </c>
      <c r="F447" s="2" t="s">
        <v>25</v>
      </c>
      <c r="G447" s="1" t="b">
        <v>0</v>
      </c>
      <c r="H447" s="1" t="b">
        <v>0</v>
      </c>
      <c r="I447" s="1" t="b">
        <v>0</v>
      </c>
      <c r="J447" s="1" t="b">
        <v>0</v>
      </c>
      <c r="K447" s="1" t="b">
        <v>0</v>
      </c>
      <c r="L447" s="1">
        <v>800</v>
      </c>
      <c r="M447" s="1">
        <v>2</v>
      </c>
      <c r="N447" s="1">
        <v>0</v>
      </c>
      <c r="O447" s="1">
        <v>0.3</v>
      </c>
      <c r="P447" s="1">
        <v>0</v>
      </c>
      <c r="Q447" s="2">
        <v>150</v>
      </c>
      <c r="R447" s="2">
        <v>0</v>
      </c>
      <c r="S447" s="2">
        <v>1</v>
      </c>
      <c r="T447" s="2">
        <v>0</v>
      </c>
      <c r="U447" s="1" t="b">
        <v>0</v>
      </c>
      <c r="V447" s="1">
        <v>710</v>
      </c>
      <c r="W447" s="1">
        <v>395.13</v>
      </c>
      <c r="X447" s="1">
        <v>1162.24</v>
      </c>
      <c r="Y447" s="1">
        <v>772.55</v>
      </c>
      <c r="Z447" s="1">
        <v>756.2</v>
      </c>
      <c r="AA447" s="1">
        <v>-20</v>
      </c>
      <c r="AB447" s="1">
        <v>-9</v>
      </c>
      <c r="AI447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769.97</v>
      </c>
      <c r="AJ447" s="6">
        <f>Modell_vol30_d_Aspermont_table[[#This Row],[wage 1]]/AI447-1</f>
        <v>3.3507799005154659E-3</v>
      </c>
      <c r="AK447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750.83</v>
      </c>
      <c r="AL447" s="6">
        <f>Modell_vol30_d_Aspermont_table[[#This Row],[wage 2]]/AK447-1</f>
        <v>7.1520850259045865E-3</v>
      </c>
    </row>
    <row r="448" spans="1:38" x14ac:dyDescent="0.25">
      <c r="A448" s="1">
        <v>447</v>
      </c>
      <c r="B448" s="2" t="s">
        <v>21</v>
      </c>
      <c r="C448" s="2" t="s">
        <v>91</v>
      </c>
      <c r="D448" s="2" t="s">
        <v>23</v>
      </c>
      <c r="E448" s="2" t="s">
        <v>28</v>
      </c>
      <c r="F448" s="2" t="s">
        <v>25</v>
      </c>
      <c r="G448" s="1" t="b">
        <v>0</v>
      </c>
      <c r="H448" s="1" t="b">
        <v>0</v>
      </c>
      <c r="I448" s="1" t="b">
        <v>0</v>
      </c>
      <c r="J448" s="1" t="b">
        <v>0</v>
      </c>
      <c r="K448" s="1" t="b">
        <v>0</v>
      </c>
      <c r="L448" s="1">
        <v>800</v>
      </c>
      <c r="M448" s="1">
        <v>2</v>
      </c>
      <c r="N448" s="1">
        <v>0</v>
      </c>
      <c r="O448" s="1">
        <v>0.3</v>
      </c>
      <c r="P448" s="1">
        <v>0</v>
      </c>
      <c r="Q448" s="2">
        <v>150</v>
      </c>
      <c r="R448" s="2">
        <v>0</v>
      </c>
      <c r="S448" s="2">
        <v>1</v>
      </c>
      <c r="T448" s="2">
        <v>0</v>
      </c>
      <c r="U448" s="1" t="b">
        <v>0</v>
      </c>
      <c r="V448" s="1">
        <v>701</v>
      </c>
      <c r="W448" s="1">
        <v>600</v>
      </c>
      <c r="X448" s="1">
        <v>289</v>
      </c>
      <c r="Y448" s="1">
        <v>775</v>
      </c>
      <c r="Z448" s="1">
        <v>783</v>
      </c>
      <c r="AA448" s="1">
        <v>-8</v>
      </c>
      <c r="AB448" s="1">
        <v>-14</v>
      </c>
      <c r="AI448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774.44</v>
      </c>
      <c r="AJ448" s="6">
        <f>Modell_vol30_d_Aspermont_table[[#This Row],[wage 1]]/AI448-1</f>
        <v>7.2310314549861587E-4</v>
      </c>
      <c r="AK448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782.36</v>
      </c>
      <c r="AL448" s="6">
        <f>Modell_vol30_d_Aspermont_table[[#This Row],[wage 2]]/AK448-1</f>
        <v>8.1803773199040641E-4</v>
      </c>
    </row>
    <row r="449" spans="1:38" x14ac:dyDescent="0.25">
      <c r="A449" s="1">
        <v>448</v>
      </c>
      <c r="B449" s="2" t="s">
        <v>21</v>
      </c>
      <c r="C449" s="2" t="s">
        <v>91</v>
      </c>
      <c r="D449" s="2" t="s">
        <v>23</v>
      </c>
      <c r="E449" s="2" t="s">
        <v>28</v>
      </c>
      <c r="F449" s="2" t="s">
        <v>25</v>
      </c>
      <c r="G449" s="1" t="b">
        <v>0</v>
      </c>
      <c r="H449" s="1" t="b">
        <v>0</v>
      </c>
      <c r="I449" s="1" t="b">
        <v>0</v>
      </c>
      <c r="J449" s="1" t="b">
        <v>0</v>
      </c>
      <c r="K449" s="1" t="b">
        <v>0</v>
      </c>
      <c r="L449" s="1">
        <v>800</v>
      </c>
      <c r="M449" s="1">
        <v>2</v>
      </c>
      <c r="N449" s="1">
        <v>0</v>
      </c>
      <c r="O449" s="1">
        <v>0.3</v>
      </c>
      <c r="P449" s="1">
        <v>0</v>
      </c>
      <c r="Q449" s="2">
        <v>150</v>
      </c>
      <c r="R449" s="2">
        <v>0</v>
      </c>
      <c r="S449" s="2">
        <v>1</v>
      </c>
      <c r="T449" s="2">
        <v>0</v>
      </c>
      <c r="U449" s="1" t="b">
        <v>0</v>
      </c>
      <c r="V449" s="1">
        <v>741</v>
      </c>
      <c r="W449" s="1">
        <v>176.17</v>
      </c>
      <c r="X449" s="1">
        <v>133.4</v>
      </c>
      <c r="Y449" s="1">
        <v>791.98</v>
      </c>
      <c r="Z449" s="1">
        <v>792.99</v>
      </c>
      <c r="AA449" s="1">
        <v>3</v>
      </c>
      <c r="AB449" s="1">
        <v>5</v>
      </c>
      <c r="AI449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792.32</v>
      </c>
      <c r="AJ449" s="6">
        <f>Modell_vol30_d_Aspermont_table[[#This Row],[wage 1]]/AI449-1</f>
        <v>-4.2911954765756377E-4</v>
      </c>
      <c r="AK449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793.28</v>
      </c>
      <c r="AL449" s="6">
        <f>Modell_vol30_d_Aspermont_table[[#This Row],[wage 2]]/AK449-1</f>
        <v>-3.6557079467525178E-4</v>
      </c>
    </row>
    <row r="450" spans="1:38" x14ac:dyDescent="0.25">
      <c r="A450" s="1">
        <v>449</v>
      </c>
      <c r="B450" s="2" t="s">
        <v>21</v>
      </c>
      <c r="C450" s="2" t="s">
        <v>91</v>
      </c>
      <c r="D450" s="2" t="s">
        <v>23</v>
      </c>
      <c r="E450" s="2" t="s">
        <v>28</v>
      </c>
      <c r="F450" s="2" t="s">
        <v>25</v>
      </c>
      <c r="G450" s="1" t="b">
        <v>0</v>
      </c>
      <c r="H450" s="1" t="b">
        <v>0</v>
      </c>
      <c r="I450" s="1" t="b">
        <v>0</v>
      </c>
      <c r="J450" s="1" t="b">
        <v>0</v>
      </c>
      <c r="K450" s="1" t="b">
        <v>0</v>
      </c>
      <c r="L450" s="1">
        <v>800</v>
      </c>
      <c r="M450" s="1">
        <v>2</v>
      </c>
      <c r="N450" s="1">
        <v>0</v>
      </c>
      <c r="O450" s="1">
        <v>0.3</v>
      </c>
      <c r="P450" s="1">
        <v>0</v>
      </c>
      <c r="Q450" s="2">
        <v>150</v>
      </c>
      <c r="R450" s="2">
        <v>0</v>
      </c>
      <c r="S450" s="2">
        <v>1</v>
      </c>
      <c r="T450" s="2">
        <v>0</v>
      </c>
      <c r="U450" s="1" t="b">
        <v>0</v>
      </c>
      <c r="V450" s="1">
        <v>729</v>
      </c>
      <c r="W450" s="1">
        <v>725.43</v>
      </c>
      <c r="X450" s="1">
        <v>1568.72</v>
      </c>
      <c r="Y450" s="1">
        <v>756.31</v>
      </c>
      <c r="Z450" s="1">
        <v>735.51</v>
      </c>
      <c r="AA450" s="1">
        <v>-19</v>
      </c>
      <c r="AB450" s="1">
        <v>-3</v>
      </c>
      <c r="AI450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752.96</v>
      </c>
      <c r="AJ450" s="6">
        <f>Modell_vol30_d_Aspermont_table[[#This Row],[wage 1]]/AI450-1</f>
        <v>4.4491075223118681E-3</v>
      </c>
      <c r="AK450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731.84</v>
      </c>
      <c r="AL450" s="6">
        <f>Modell_vol30_d_Aspermont_table[[#This Row],[wage 2]]/AK450-1</f>
        <v>5.0147573240051369E-3</v>
      </c>
    </row>
    <row r="451" spans="1:38" x14ac:dyDescent="0.25">
      <c r="A451" s="1">
        <v>450</v>
      </c>
      <c r="B451" s="2" t="s">
        <v>21</v>
      </c>
      <c r="C451" s="2" t="s">
        <v>91</v>
      </c>
      <c r="D451" s="2" t="s">
        <v>23</v>
      </c>
      <c r="E451" s="2" t="s">
        <v>28</v>
      </c>
      <c r="F451" s="2" t="s">
        <v>25</v>
      </c>
      <c r="G451" s="1" t="b">
        <v>0</v>
      </c>
      <c r="H451" s="1" t="b">
        <v>0</v>
      </c>
      <c r="I451" s="1" t="b">
        <v>0</v>
      </c>
      <c r="J451" s="1" t="b">
        <v>0</v>
      </c>
      <c r="K451" s="1" t="b">
        <v>0</v>
      </c>
      <c r="L451" s="1">
        <v>800</v>
      </c>
      <c r="M451" s="1">
        <v>2</v>
      </c>
      <c r="N451" s="1">
        <v>0</v>
      </c>
      <c r="O451" s="1">
        <v>0.3</v>
      </c>
      <c r="P451" s="1">
        <v>0</v>
      </c>
      <c r="Q451" s="2">
        <v>150</v>
      </c>
      <c r="R451" s="2">
        <v>0</v>
      </c>
      <c r="S451" s="2">
        <v>1</v>
      </c>
      <c r="T451" s="2">
        <v>0</v>
      </c>
      <c r="U451" s="1" t="b">
        <v>0</v>
      </c>
      <c r="V451" s="1">
        <v>701</v>
      </c>
      <c r="W451" s="1">
        <v>1689.73</v>
      </c>
      <c r="X451" s="1">
        <v>1598.84</v>
      </c>
      <c r="Y451" s="1">
        <v>717.48</v>
      </c>
      <c r="Z451" s="1">
        <v>721.47</v>
      </c>
      <c r="AA451" s="1">
        <v>11</v>
      </c>
      <c r="AB451" s="1">
        <v>-13</v>
      </c>
      <c r="AI451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712.16</v>
      </c>
      <c r="AJ451" s="6">
        <f>Modell_vol30_d_Aspermont_table[[#This Row],[wage 1]]/AI451-1</f>
        <v>7.4702314086723121E-3</v>
      </c>
      <c r="AK451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715.04</v>
      </c>
      <c r="AL451" s="6">
        <f>Modell_vol30_d_Aspermont_table[[#This Row],[wage 2]]/AK451-1</f>
        <v>8.9925039158649245E-3</v>
      </c>
    </row>
    <row r="452" spans="1:38" x14ac:dyDescent="0.25">
      <c r="A452" s="3">
        <v>451</v>
      </c>
      <c r="B452" s="4" t="s">
        <v>21</v>
      </c>
      <c r="C452" s="4" t="s">
        <v>91</v>
      </c>
      <c r="D452" s="4" t="s">
        <v>23</v>
      </c>
      <c r="E452" s="4" t="s">
        <v>28</v>
      </c>
      <c r="F452" s="4" t="s">
        <v>25</v>
      </c>
      <c r="G452" s="3" t="b">
        <v>0</v>
      </c>
      <c r="H452" s="3" t="b">
        <v>0</v>
      </c>
      <c r="I452" s="3" t="b">
        <v>0</v>
      </c>
      <c r="J452" s="3" t="b">
        <v>0</v>
      </c>
      <c r="K452" s="3" t="b">
        <v>0</v>
      </c>
      <c r="L452" s="3">
        <v>800</v>
      </c>
      <c r="M452" s="3">
        <v>2</v>
      </c>
      <c r="N452" s="3">
        <v>0</v>
      </c>
      <c r="O452" s="3">
        <v>0.3</v>
      </c>
      <c r="P452" s="3">
        <v>0</v>
      </c>
      <c r="Q452" s="4">
        <v>500</v>
      </c>
      <c r="R452" s="4">
        <v>0</v>
      </c>
      <c r="S452" s="4">
        <v>1</v>
      </c>
      <c r="T452" s="4">
        <v>0</v>
      </c>
      <c r="U452" s="3" t="b">
        <v>0</v>
      </c>
      <c r="V452" s="3">
        <v>701</v>
      </c>
      <c r="W452" s="3">
        <v>745.53</v>
      </c>
      <c r="X452" s="3">
        <v>660.3</v>
      </c>
      <c r="Y452" s="3">
        <v>764.23</v>
      </c>
      <c r="Z452" s="3">
        <v>767.1</v>
      </c>
      <c r="AA452" s="3">
        <v>-3</v>
      </c>
      <c r="AB452" s="3">
        <v>7</v>
      </c>
      <c r="AI452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762.8</v>
      </c>
      <c r="AJ452" s="6">
        <f>Modell_vol30_d_Aspermont_table[[#This Row],[wage 1]]/AI452-1</f>
        <v>1.8746722600944121E-3</v>
      </c>
      <c r="AK452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765.2</v>
      </c>
      <c r="AL452" s="6">
        <f>Modell_vol30_d_Aspermont_table[[#This Row],[wage 2]]/AK452-1</f>
        <v>2.4830109775222375E-3</v>
      </c>
    </row>
    <row r="453" spans="1:38" x14ac:dyDescent="0.25">
      <c r="A453" s="3">
        <v>452</v>
      </c>
      <c r="B453" s="4" t="s">
        <v>21</v>
      </c>
      <c r="C453" s="4" t="s">
        <v>91</v>
      </c>
      <c r="D453" s="4" t="s">
        <v>23</v>
      </c>
      <c r="E453" s="4" t="s">
        <v>28</v>
      </c>
      <c r="F453" s="4" t="s">
        <v>25</v>
      </c>
      <c r="G453" s="3" t="b">
        <v>0</v>
      </c>
      <c r="H453" s="3" t="b">
        <v>0</v>
      </c>
      <c r="I453" s="3" t="b">
        <v>0</v>
      </c>
      <c r="J453" s="3" t="b">
        <v>0</v>
      </c>
      <c r="K453" s="3" t="b">
        <v>0</v>
      </c>
      <c r="L453" s="3">
        <v>800</v>
      </c>
      <c r="M453" s="3">
        <v>2</v>
      </c>
      <c r="N453" s="3">
        <v>0</v>
      </c>
      <c r="O453" s="3">
        <v>0.3</v>
      </c>
      <c r="P453" s="3">
        <v>0</v>
      </c>
      <c r="Q453" s="4">
        <v>500</v>
      </c>
      <c r="R453" s="4">
        <v>0</v>
      </c>
      <c r="S453" s="4">
        <v>1</v>
      </c>
      <c r="T453" s="4">
        <v>0</v>
      </c>
      <c r="U453" s="3" t="b">
        <v>0</v>
      </c>
      <c r="V453" s="3">
        <v>701</v>
      </c>
      <c r="W453" s="3">
        <v>954.63</v>
      </c>
      <c r="X453" s="3">
        <v>1327.43</v>
      </c>
      <c r="Y453" s="3">
        <v>749.6</v>
      </c>
      <c r="Z453" s="3">
        <v>739.56</v>
      </c>
      <c r="AA453" s="3">
        <v>13</v>
      </c>
      <c r="AB453" s="3">
        <v>-3</v>
      </c>
      <c r="AI453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747.2</v>
      </c>
      <c r="AJ453" s="6">
        <f>Modell_vol30_d_Aspermont_table[[#This Row],[wage 1]]/AI453-1</f>
        <v>3.2119914346895317E-3</v>
      </c>
      <c r="AK453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737.6</v>
      </c>
      <c r="AL453" s="6">
        <f>Modell_vol30_d_Aspermont_table[[#This Row],[wage 2]]/AK453-1</f>
        <v>2.657266811279646E-3</v>
      </c>
    </row>
    <row r="454" spans="1:38" x14ac:dyDescent="0.25">
      <c r="A454" s="3">
        <v>453</v>
      </c>
      <c r="B454" s="4" t="s">
        <v>21</v>
      </c>
      <c r="C454" s="4" t="s">
        <v>91</v>
      </c>
      <c r="D454" s="4" t="s">
        <v>23</v>
      </c>
      <c r="E454" s="4" t="s">
        <v>28</v>
      </c>
      <c r="F454" s="4" t="s">
        <v>25</v>
      </c>
      <c r="G454" s="3" t="b">
        <v>0</v>
      </c>
      <c r="H454" s="3" t="b">
        <v>0</v>
      </c>
      <c r="I454" s="3" t="b">
        <v>0</v>
      </c>
      <c r="J454" s="3" t="b">
        <v>0</v>
      </c>
      <c r="K454" s="3" t="b">
        <v>0</v>
      </c>
      <c r="L454" s="3">
        <v>800</v>
      </c>
      <c r="M454" s="3">
        <v>2</v>
      </c>
      <c r="N454" s="3">
        <v>0</v>
      </c>
      <c r="O454" s="3">
        <v>0.3</v>
      </c>
      <c r="P454" s="3">
        <v>0</v>
      </c>
      <c r="Q454" s="4">
        <v>500</v>
      </c>
      <c r="R454" s="4">
        <v>0</v>
      </c>
      <c r="S454" s="4">
        <v>1</v>
      </c>
      <c r="T454" s="4">
        <v>0</v>
      </c>
      <c r="U454" s="3" t="b">
        <v>0</v>
      </c>
      <c r="V454" s="3">
        <v>701</v>
      </c>
      <c r="W454" s="3">
        <v>923.35</v>
      </c>
      <c r="X454" s="3">
        <v>910.22</v>
      </c>
      <c r="Y454" s="3">
        <v>755.55</v>
      </c>
      <c r="Z454" s="3">
        <v>754.83</v>
      </c>
      <c r="AA454" s="3">
        <v>-6</v>
      </c>
      <c r="AB454" s="3">
        <v>6</v>
      </c>
      <c r="AI454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756.8</v>
      </c>
      <c r="AJ454" s="6">
        <f>Modell_vol30_d_Aspermont_table[[#This Row],[wage 1]]/AI454-1</f>
        <v>-1.651691331923888E-3</v>
      </c>
      <c r="AK454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756.8</v>
      </c>
      <c r="AL454" s="6">
        <f>Modell_vol30_d_Aspermont_table[[#This Row],[wage 2]]/AK454-1</f>
        <v>-2.6030655391119373E-3</v>
      </c>
    </row>
    <row r="455" spans="1:38" x14ac:dyDescent="0.25">
      <c r="A455" s="3">
        <v>454</v>
      </c>
      <c r="B455" s="4" t="s">
        <v>21</v>
      </c>
      <c r="C455" s="4" t="s">
        <v>91</v>
      </c>
      <c r="D455" s="4" t="s">
        <v>23</v>
      </c>
      <c r="E455" s="4" t="s">
        <v>28</v>
      </c>
      <c r="F455" s="4" t="s">
        <v>25</v>
      </c>
      <c r="G455" s="3" t="b">
        <v>0</v>
      </c>
      <c r="H455" s="3" t="b">
        <v>0</v>
      </c>
      <c r="I455" s="3" t="b">
        <v>0</v>
      </c>
      <c r="J455" s="3" t="b">
        <v>0</v>
      </c>
      <c r="K455" s="3" t="b">
        <v>0</v>
      </c>
      <c r="L455" s="3">
        <v>800</v>
      </c>
      <c r="M455" s="3">
        <v>2</v>
      </c>
      <c r="N455" s="3">
        <v>0</v>
      </c>
      <c r="O455" s="3">
        <v>0.3</v>
      </c>
      <c r="P455" s="3">
        <v>0</v>
      </c>
      <c r="Q455" s="4">
        <v>500</v>
      </c>
      <c r="R455" s="4">
        <v>0</v>
      </c>
      <c r="S455" s="4">
        <v>1</v>
      </c>
      <c r="T455" s="4">
        <v>0</v>
      </c>
      <c r="U455" s="3" t="b">
        <v>0</v>
      </c>
      <c r="V455" s="3">
        <v>701</v>
      </c>
      <c r="W455" s="3">
        <v>1141.25</v>
      </c>
      <c r="X455" s="3">
        <v>691.25</v>
      </c>
      <c r="Y455" s="3">
        <v>749.84</v>
      </c>
      <c r="Z455" s="3">
        <v>761.98</v>
      </c>
      <c r="AA455" s="3">
        <v>1</v>
      </c>
      <c r="AB455" s="3">
        <v>14</v>
      </c>
      <c r="AI455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747.35</v>
      </c>
      <c r="AJ455" s="6">
        <f>Modell_vol30_d_Aspermont_table[[#This Row],[wage 1]]/AI455-1</f>
        <v>3.3317722619923273E-3</v>
      </c>
      <c r="AK455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759.05</v>
      </c>
      <c r="AL455" s="6">
        <f>Modell_vol30_d_Aspermont_table[[#This Row],[wage 2]]/AK455-1</f>
        <v>3.860088268230033E-3</v>
      </c>
    </row>
    <row r="456" spans="1:38" x14ac:dyDescent="0.25">
      <c r="A456" s="3">
        <v>455</v>
      </c>
      <c r="B456" s="4" t="s">
        <v>21</v>
      </c>
      <c r="C456" s="4" t="s">
        <v>91</v>
      </c>
      <c r="D456" s="4" t="s">
        <v>23</v>
      </c>
      <c r="E456" s="4" t="s">
        <v>28</v>
      </c>
      <c r="F456" s="4" t="s">
        <v>25</v>
      </c>
      <c r="G456" s="3" t="b">
        <v>0</v>
      </c>
      <c r="H456" s="3" t="b">
        <v>0</v>
      </c>
      <c r="I456" s="3" t="b">
        <v>0</v>
      </c>
      <c r="J456" s="3" t="b">
        <v>0</v>
      </c>
      <c r="K456" s="3" t="b">
        <v>0</v>
      </c>
      <c r="L456" s="3">
        <v>800</v>
      </c>
      <c r="M456" s="3">
        <v>2</v>
      </c>
      <c r="N456" s="3">
        <v>0</v>
      </c>
      <c r="O456" s="3">
        <v>0.3</v>
      </c>
      <c r="P456" s="3">
        <v>0</v>
      </c>
      <c r="Q456" s="4">
        <v>500</v>
      </c>
      <c r="R456" s="4">
        <v>0</v>
      </c>
      <c r="S456" s="4">
        <v>1</v>
      </c>
      <c r="T456" s="4">
        <v>0</v>
      </c>
      <c r="U456" s="3" t="b">
        <v>0</v>
      </c>
      <c r="V456" s="3">
        <v>725</v>
      </c>
      <c r="W456" s="3">
        <v>405.77</v>
      </c>
      <c r="X456" s="3">
        <v>177.05</v>
      </c>
      <c r="Y456" s="3">
        <v>784.16</v>
      </c>
      <c r="Z456" s="3">
        <v>788.38</v>
      </c>
      <c r="AA456" s="3">
        <v>9</v>
      </c>
      <c r="AB456" s="3">
        <v>13</v>
      </c>
      <c r="AI456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782.96</v>
      </c>
      <c r="AJ456" s="6">
        <f>Modell_vol30_d_Aspermont_table[[#This Row],[wage 1]]/AI456-1</f>
        <v>1.5326453458668343E-3</v>
      </c>
      <c r="AK456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788.24</v>
      </c>
      <c r="AL456" s="6">
        <f>Modell_vol30_d_Aspermont_table[[#This Row],[wage 2]]/AK456-1</f>
        <v>1.7761087993495295E-4</v>
      </c>
    </row>
    <row r="457" spans="1:38" x14ac:dyDescent="0.25">
      <c r="A457" s="3">
        <v>456</v>
      </c>
      <c r="B457" s="4" t="s">
        <v>21</v>
      </c>
      <c r="C457" s="4" t="s">
        <v>91</v>
      </c>
      <c r="D457" s="4" t="s">
        <v>23</v>
      </c>
      <c r="E457" s="4" t="s">
        <v>28</v>
      </c>
      <c r="F457" s="4" t="s">
        <v>25</v>
      </c>
      <c r="G457" s="3" t="b">
        <v>0</v>
      </c>
      <c r="H457" s="3" t="b">
        <v>0</v>
      </c>
      <c r="I457" s="3" t="b">
        <v>0</v>
      </c>
      <c r="J457" s="3" t="b">
        <v>0</v>
      </c>
      <c r="K457" s="3" t="b">
        <v>0</v>
      </c>
      <c r="L457" s="3">
        <v>800</v>
      </c>
      <c r="M457" s="3">
        <v>2</v>
      </c>
      <c r="N457" s="3">
        <v>0</v>
      </c>
      <c r="O457" s="3">
        <v>0.3</v>
      </c>
      <c r="P457" s="3">
        <v>0</v>
      </c>
      <c r="Q457" s="4">
        <v>500</v>
      </c>
      <c r="R457" s="4">
        <v>0</v>
      </c>
      <c r="S457" s="4">
        <v>1</v>
      </c>
      <c r="T457" s="4">
        <v>0</v>
      </c>
      <c r="U457" s="3" t="b">
        <v>0</v>
      </c>
      <c r="V457" s="3">
        <v>701</v>
      </c>
      <c r="W457" s="3">
        <v>180</v>
      </c>
      <c r="X457" s="3">
        <v>276</v>
      </c>
      <c r="Y457" s="3">
        <v>790</v>
      </c>
      <c r="Z457" s="3">
        <v>788</v>
      </c>
      <c r="AA457" s="3">
        <v>8</v>
      </c>
      <c r="AB457" s="3">
        <v>5</v>
      </c>
      <c r="AI457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790.37</v>
      </c>
      <c r="AJ457" s="6">
        <f>Modell_vol30_d_Aspermont_table[[#This Row],[wage 1]]/AI457-1</f>
        <v>-4.6813517719546116E-4</v>
      </c>
      <c r="AK457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788.03</v>
      </c>
      <c r="AL457" s="6">
        <f>Modell_vol30_d_Aspermont_table[[#This Row],[wage 2]]/AK457-1</f>
        <v>-3.8069616638880532E-5</v>
      </c>
    </row>
    <row r="458" spans="1:38" x14ac:dyDescent="0.25">
      <c r="A458" s="3">
        <v>457</v>
      </c>
      <c r="B458" s="4" t="s">
        <v>21</v>
      </c>
      <c r="C458" s="4" t="s">
        <v>91</v>
      </c>
      <c r="D458" s="4" t="s">
        <v>23</v>
      </c>
      <c r="E458" s="4" t="s">
        <v>28</v>
      </c>
      <c r="F458" s="4" t="s">
        <v>25</v>
      </c>
      <c r="G458" s="3" t="b">
        <v>0</v>
      </c>
      <c r="H458" s="3" t="b">
        <v>0</v>
      </c>
      <c r="I458" s="3" t="b">
        <v>0</v>
      </c>
      <c r="J458" s="3" t="b">
        <v>0</v>
      </c>
      <c r="K458" s="3" t="b">
        <v>0</v>
      </c>
      <c r="L458" s="3">
        <v>800</v>
      </c>
      <c r="M458" s="3">
        <v>2</v>
      </c>
      <c r="N458" s="3">
        <v>0</v>
      </c>
      <c r="O458" s="3">
        <v>0.3</v>
      </c>
      <c r="P458" s="3">
        <v>0</v>
      </c>
      <c r="Q458" s="4">
        <v>500</v>
      </c>
      <c r="R458" s="4">
        <v>0</v>
      </c>
      <c r="S458" s="4">
        <v>1</v>
      </c>
      <c r="T458" s="4">
        <v>0</v>
      </c>
      <c r="U458" s="3" t="b">
        <v>0</v>
      </c>
      <c r="V458" s="3">
        <v>701</v>
      </c>
      <c r="W458" s="3">
        <v>1313.68</v>
      </c>
      <c r="X458" s="3">
        <v>1495.88</v>
      </c>
      <c r="Y458" s="3">
        <v>734</v>
      </c>
      <c r="Z458" s="3">
        <v>728.79</v>
      </c>
      <c r="AA458" s="3">
        <v>-12</v>
      </c>
      <c r="AB458" s="3">
        <v>8</v>
      </c>
      <c r="AI458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730.4</v>
      </c>
      <c r="AJ458" s="6">
        <f>Modell_vol30_d_Aspermont_table[[#This Row],[wage 1]]/AI458-1</f>
        <v>4.9288061336254518E-3</v>
      </c>
      <c r="AK458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725.6</v>
      </c>
      <c r="AL458" s="6">
        <f>Modell_vol30_d_Aspermont_table[[#This Row],[wage 2]]/AK458-1</f>
        <v>4.3963616317530541E-3</v>
      </c>
    </row>
    <row r="459" spans="1:38" x14ac:dyDescent="0.25">
      <c r="A459" s="3">
        <v>458</v>
      </c>
      <c r="B459" s="4" t="s">
        <v>21</v>
      </c>
      <c r="C459" s="4" t="s">
        <v>91</v>
      </c>
      <c r="D459" s="4" t="s">
        <v>23</v>
      </c>
      <c r="E459" s="4" t="s">
        <v>28</v>
      </c>
      <c r="F459" s="4" t="s">
        <v>25</v>
      </c>
      <c r="G459" s="3" t="b">
        <v>0</v>
      </c>
      <c r="H459" s="3" t="b">
        <v>0</v>
      </c>
      <c r="I459" s="3" t="b">
        <v>0</v>
      </c>
      <c r="J459" s="3" t="b">
        <v>0</v>
      </c>
      <c r="K459" s="3" t="b">
        <v>0</v>
      </c>
      <c r="L459" s="3">
        <v>800</v>
      </c>
      <c r="M459" s="3">
        <v>2</v>
      </c>
      <c r="N459" s="3">
        <v>0</v>
      </c>
      <c r="O459" s="3">
        <v>0.3</v>
      </c>
      <c r="P459" s="3">
        <v>0</v>
      </c>
      <c r="Q459" s="4">
        <v>500</v>
      </c>
      <c r="R459" s="4">
        <v>0</v>
      </c>
      <c r="S459" s="4">
        <v>1</v>
      </c>
      <c r="T459" s="4">
        <v>0</v>
      </c>
      <c r="U459" s="3" t="b">
        <v>0</v>
      </c>
      <c r="V459" s="3">
        <v>727</v>
      </c>
      <c r="W459" s="3">
        <v>296.33</v>
      </c>
      <c r="X459" s="3">
        <v>700.42</v>
      </c>
      <c r="Y459" s="3">
        <v>780.6</v>
      </c>
      <c r="Z459" s="3">
        <v>772.69</v>
      </c>
      <c r="AA459" s="3">
        <v>-15</v>
      </c>
      <c r="AB459" s="3">
        <v>-8</v>
      </c>
      <c r="AI459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779.63</v>
      </c>
      <c r="AJ459" s="6">
        <f>Modell_vol30_d_Aspermont_table[[#This Row],[wage 1]]/AI459-1</f>
        <v>1.2441799315059399E-3</v>
      </c>
      <c r="AK459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769.97</v>
      </c>
      <c r="AL459" s="6">
        <f>Modell_vol30_d_Aspermont_table[[#This Row],[wage 2]]/AK459-1</f>
        <v>3.5326051664350544E-3</v>
      </c>
    </row>
    <row r="460" spans="1:38" x14ac:dyDescent="0.25">
      <c r="A460" s="3">
        <v>459</v>
      </c>
      <c r="B460" s="4" t="s">
        <v>21</v>
      </c>
      <c r="C460" s="4" t="s">
        <v>91</v>
      </c>
      <c r="D460" s="4" t="s">
        <v>23</v>
      </c>
      <c r="E460" s="4" t="s">
        <v>28</v>
      </c>
      <c r="F460" s="4" t="s">
        <v>25</v>
      </c>
      <c r="G460" s="3" t="b">
        <v>0</v>
      </c>
      <c r="H460" s="3" t="b">
        <v>0</v>
      </c>
      <c r="I460" s="3" t="b">
        <v>0</v>
      </c>
      <c r="J460" s="3" t="b">
        <v>0</v>
      </c>
      <c r="K460" s="3" t="b">
        <v>0</v>
      </c>
      <c r="L460" s="3">
        <v>800</v>
      </c>
      <c r="M460" s="3">
        <v>2</v>
      </c>
      <c r="N460" s="3">
        <v>0</v>
      </c>
      <c r="O460" s="3">
        <v>0.3</v>
      </c>
      <c r="P460" s="3">
        <v>0</v>
      </c>
      <c r="Q460" s="4">
        <v>500</v>
      </c>
      <c r="R460" s="4">
        <v>0</v>
      </c>
      <c r="S460" s="4">
        <v>1</v>
      </c>
      <c r="T460" s="4">
        <v>0</v>
      </c>
      <c r="U460" s="3" t="b">
        <v>0</v>
      </c>
      <c r="V460" s="3">
        <v>701</v>
      </c>
      <c r="W460" s="3">
        <v>552</v>
      </c>
      <c r="X460" s="3">
        <v>342</v>
      </c>
      <c r="Y460" s="3">
        <v>776</v>
      </c>
      <c r="Z460" s="3">
        <v>781</v>
      </c>
      <c r="AA460" s="3">
        <v>-4</v>
      </c>
      <c r="AB460" s="3">
        <v>-10</v>
      </c>
      <c r="AI460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775.88</v>
      </c>
      <c r="AJ460" s="6">
        <f>Modell_vol30_d_Aspermont_table[[#This Row],[wage 1]]/AI460-1</f>
        <v>1.5466309223066688E-4</v>
      </c>
      <c r="AK460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780.92</v>
      </c>
      <c r="AL460" s="6">
        <f>Modell_vol30_d_Aspermont_table[[#This Row],[wage 2]]/AK460-1</f>
        <v>1.0244327203823289E-4</v>
      </c>
    </row>
    <row r="461" spans="1:38" x14ac:dyDescent="0.25">
      <c r="A461" s="3">
        <v>460</v>
      </c>
      <c r="B461" s="4" t="s">
        <v>21</v>
      </c>
      <c r="C461" s="4" t="s">
        <v>91</v>
      </c>
      <c r="D461" s="4" t="s">
        <v>23</v>
      </c>
      <c r="E461" s="4" t="s">
        <v>28</v>
      </c>
      <c r="F461" s="4" t="s">
        <v>25</v>
      </c>
      <c r="G461" s="3" t="b">
        <v>0</v>
      </c>
      <c r="H461" s="3" t="b">
        <v>0</v>
      </c>
      <c r="I461" s="3" t="b">
        <v>0</v>
      </c>
      <c r="J461" s="3" t="b">
        <v>0</v>
      </c>
      <c r="K461" s="3" t="b">
        <v>0</v>
      </c>
      <c r="L461" s="3">
        <v>800</v>
      </c>
      <c r="M461" s="3">
        <v>2</v>
      </c>
      <c r="N461" s="3">
        <v>0</v>
      </c>
      <c r="O461" s="3">
        <v>0.3</v>
      </c>
      <c r="P461" s="3">
        <v>0</v>
      </c>
      <c r="Q461" s="4">
        <v>500</v>
      </c>
      <c r="R461" s="4">
        <v>0</v>
      </c>
      <c r="S461" s="4">
        <v>1</v>
      </c>
      <c r="T461" s="4">
        <v>0</v>
      </c>
      <c r="U461" s="3" t="b">
        <v>0</v>
      </c>
      <c r="V461" s="3">
        <v>796</v>
      </c>
      <c r="W461" s="3">
        <v>400.33</v>
      </c>
      <c r="X461" s="3">
        <v>242</v>
      </c>
      <c r="Y461" s="3">
        <v>782.8</v>
      </c>
      <c r="Z461" s="3">
        <v>786.26</v>
      </c>
      <c r="AA461" s="3">
        <v>-4</v>
      </c>
      <c r="AB461" s="3">
        <v>-9</v>
      </c>
      <c r="AI461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780.05</v>
      </c>
      <c r="AJ461" s="6">
        <f>Modell_vol30_d_Aspermont_table[[#This Row],[wage 1]]/AI461-1</f>
        <v>3.5254150374977034E-3</v>
      </c>
      <c r="AK461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783.95</v>
      </c>
      <c r="AL461" s="6">
        <f>Modell_vol30_d_Aspermont_table[[#This Row],[wage 2]]/AK461-1</f>
        <v>2.9466164933986683E-3</v>
      </c>
    </row>
    <row r="462" spans="1:38" x14ac:dyDescent="0.25">
      <c r="A462" s="1">
        <v>461</v>
      </c>
      <c r="B462" s="2" t="s">
        <v>21</v>
      </c>
      <c r="C462" s="2" t="s">
        <v>91</v>
      </c>
      <c r="D462" s="2" t="s">
        <v>23</v>
      </c>
      <c r="E462" s="2" t="s">
        <v>28</v>
      </c>
      <c r="F462" s="2" t="s">
        <v>25</v>
      </c>
      <c r="G462" s="1" t="b">
        <v>0</v>
      </c>
      <c r="H462" s="1" t="b">
        <v>0</v>
      </c>
      <c r="I462" s="1" t="b">
        <v>0</v>
      </c>
      <c r="J462" s="1" t="b">
        <v>0</v>
      </c>
      <c r="K462" s="1" t="b">
        <v>0</v>
      </c>
      <c r="L462" s="1">
        <v>800</v>
      </c>
      <c r="M462" s="1">
        <v>2</v>
      </c>
      <c r="N462" s="1">
        <v>0</v>
      </c>
      <c r="O462" s="1">
        <v>0.4</v>
      </c>
      <c r="P462" s="1">
        <v>0</v>
      </c>
      <c r="Q462" s="2">
        <v>150</v>
      </c>
      <c r="R462" s="2">
        <v>0</v>
      </c>
      <c r="S462" s="2">
        <v>1</v>
      </c>
      <c r="T462" s="2">
        <v>0</v>
      </c>
      <c r="U462" s="1" t="b">
        <v>0</v>
      </c>
      <c r="V462" s="1">
        <v>701</v>
      </c>
      <c r="W462" s="1">
        <v>290.42</v>
      </c>
      <c r="X462" s="1">
        <v>1041.06</v>
      </c>
      <c r="Y462" s="1">
        <v>778.95</v>
      </c>
      <c r="Z462" s="1">
        <v>761.64</v>
      </c>
      <c r="AA462" s="1">
        <v>20</v>
      </c>
      <c r="AB462" s="1">
        <v>15</v>
      </c>
      <c r="AI462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777.33333333333337</v>
      </c>
      <c r="AJ462" s="6">
        <f>Modell_vol30_d_Aspermont_table[[#This Row],[wage 1]]/AI462-1</f>
        <v>2.0797598627786407E-3</v>
      </c>
      <c r="AK462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758.66666666666663</v>
      </c>
      <c r="AL462" s="6">
        <f>Modell_vol30_d_Aspermont_table[[#This Row],[wage 2]]/AK462-1</f>
        <v>3.9191564147627034E-3</v>
      </c>
    </row>
    <row r="463" spans="1:38" x14ac:dyDescent="0.25">
      <c r="A463" s="1">
        <v>462</v>
      </c>
      <c r="B463" s="2" t="s">
        <v>21</v>
      </c>
      <c r="C463" s="2" t="s">
        <v>91</v>
      </c>
      <c r="D463" s="2" t="s">
        <v>23</v>
      </c>
      <c r="E463" s="2" t="s">
        <v>28</v>
      </c>
      <c r="F463" s="2" t="s">
        <v>25</v>
      </c>
      <c r="G463" s="1" t="b">
        <v>0</v>
      </c>
      <c r="H463" s="1" t="b">
        <v>0</v>
      </c>
      <c r="I463" s="1" t="b">
        <v>0</v>
      </c>
      <c r="J463" s="1" t="b">
        <v>0</v>
      </c>
      <c r="K463" s="1" t="b">
        <v>0</v>
      </c>
      <c r="L463" s="1">
        <v>800</v>
      </c>
      <c r="M463" s="1">
        <v>2</v>
      </c>
      <c r="N463" s="1">
        <v>0</v>
      </c>
      <c r="O463" s="1">
        <v>0.4</v>
      </c>
      <c r="P463" s="1">
        <v>0</v>
      </c>
      <c r="Q463" s="2">
        <v>150</v>
      </c>
      <c r="R463" s="2">
        <v>0</v>
      </c>
      <c r="S463" s="2">
        <v>1</v>
      </c>
      <c r="T463" s="2">
        <v>0</v>
      </c>
      <c r="U463" s="1" t="b">
        <v>0</v>
      </c>
      <c r="V463" s="1">
        <v>762</v>
      </c>
      <c r="W463" s="1">
        <v>3091.51</v>
      </c>
      <c r="X463" s="1">
        <v>1665.64</v>
      </c>
      <c r="Y463" s="1">
        <v>664.31</v>
      </c>
      <c r="Z463" s="1">
        <v>708.11</v>
      </c>
      <c r="AA463" s="1">
        <v>0</v>
      </c>
      <c r="AB463" s="1">
        <v>-19</v>
      </c>
      <c r="AI463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659.14666666666665</v>
      </c>
      <c r="AJ463" s="6">
        <f>Modell_vol30_d_Aspermont_table[[#This Row],[wage 1]]/AI463-1</f>
        <v>7.8333603042317623E-3</v>
      </c>
      <c r="AK463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697.65333333333331</v>
      </c>
      <c r="AL463" s="6">
        <f>Modell_vol30_d_Aspermont_table[[#This Row],[wage 2]]/AK463-1</f>
        <v>1.4988341869887734E-2</v>
      </c>
    </row>
    <row r="464" spans="1:38" x14ac:dyDescent="0.25">
      <c r="A464" s="1">
        <v>463</v>
      </c>
      <c r="B464" s="2" t="s">
        <v>21</v>
      </c>
      <c r="C464" s="2" t="s">
        <v>91</v>
      </c>
      <c r="D464" s="2" t="s">
        <v>23</v>
      </c>
      <c r="E464" s="2" t="s">
        <v>28</v>
      </c>
      <c r="F464" s="2" t="s">
        <v>25</v>
      </c>
      <c r="G464" s="1" t="b">
        <v>0</v>
      </c>
      <c r="H464" s="1" t="b">
        <v>0</v>
      </c>
      <c r="I464" s="1" t="b">
        <v>0</v>
      </c>
      <c r="J464" s="1" t="b">
        <v>0</v>
      </c>
      <c r="K464" s="1" t="b">
        <v>0</v>
      </c>
      <c r="L464" s="1">
        <v>800</v>
      </c>
      <c r="M464" s="1">
        <v>2</v>
      </c>
      <c r="N464" s="1">
        <v>0</v>
      </c>
      <c r="O464" s="1">
        <v>0.4</v>
      </c>
      <c r="P464" s="1">
        <v>0</v>
      </c>
      <c r="Q464" s="2">
        <v>150</v>
      </c>
      <c r="R464" s="2">
        <v>0</v>
      </c>
      <c r="S464" s="2">
        <v>1</v>
      </c>
      <c r="T464" s="2">
        <v>0</v>
      </c>
      <c r="U464" s="1" t="b">
        <v>0</v>
      </c>
      <c r="V464" s="1">
        <v>735</v>
      </c>
      <c r="W464" s="1">
        <v>430.3</v>
      </c>
      <c r="X464" s="1">
        <v>96.71</v>
      </c>
      <c r="Y464" s="1">
        <v>785.09</v>
      </c>
      <c r="Z464" s="1">
        <v>791.99</v>
      </c>
      <c r="AA464" s="1">
        <v>-18</v>
      </c>
      <c r="AB464" s="1">
        <v>-20</v>
      </c>
      <c r="AI464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783.14666666666665</v>
      </c>
      <c r="AJ464" s="6">
        <f>Modell_vol30_d_Aspermont_table[[#This Row],[wage 1]]/AI464-1</f>
        <v>2.4814423862709045E-3</v>
      </c>
      <c r="AK464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791.25333333333333</v>
      </c>
      <c r="AL464" s="6">
        <f>Modell_vol30_d_Aspermont_table[[#This Row],[wage 2]]/AK464-1</f>
        <v>9.3101240226478588E-4</v>
      </c>
    </row>
    <row r="465" spans="1:38" x14ac:dyDescent="0.25">
      <c r="A465" s="1">
        <v>464</v>
      </c>
      <c r="B465" s="2" t="s">
        <v>21</v>
      </c>
      <c r="C465" s="2" t="s">
        <v>91</v>
      </c>
      <c r="D465" s="2" t="s">
        <v>23</v>
      </c>
      <c r="E465" s="2" t="s">
        <v>28</v>
      </c>
      <c r="F465" s="2" t="s">
        <v>25</v>
      </c>
      <c r="G465" s="1" t="b">
        <v>0</v>
      </c>
      <c r="H465" s="1" t="b">
        <v>0</v>
      </c>
      <c r="I465" s="1" t="b">
        <v>0</v>
      </c>
      <c r="J465" s="1" t="b">
        <v>0</v>
      </c>
      <c r="K465" s="1" t="b">
        <v>0</v>
      </c>
      <c r="L465" s="1">
        <v>800</v>
      </c>
      <c r="M465" s="1">
        <v>2</v>
      </c>
      <c r="N465" s="1">
        <v>0</v>
      </c>
      <c r="O465" s="1">
        <v>0.4</v>
      </c>
      <c r="P465" s="1">
        <v>0</v>
      </c>
      <c r="Q465" s="2">
        <v>150</v>
      </c>
      <c r="R465" s="2">
        <v>0</v>
      </c>
      <c r="S465" s="2">
        <v>1</v>
      </c>
      <c r="T465" s="2">
        <v>0</v>
      </c>
      <c r="U465" s="1" t="b">
        <v>0</v>
      </c>
      <c r="V465" s="1">
        <v>701</v>
      </c>
      <c r="W465" s="1">
        <v>846.16</v>
      </c>
      <c r="X465" s="1">
        <v>876.46</v>
      </c>
      <c r="Y465" s="1">
        <v>758.17</v>
      </c>
      <c r="Z465" s="1">
        <v>757.62</v>
      </c>
      <c r="AA465" s="1">
        <v>4</v>
      </c>
      <c r="AB465" s="1">
        <v>-3</v>
      </c>
      <c r="AI465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755.57333333333338</v>
      </c>
      <c r="AJ465" s="6">
        <f>Modell_vol30_d_Aspermont_table[[#This Row],[wage 1]]/AI465-1</f>
        <v>3.4366838427331015E-3</v>
      </c>
      <c r="AK465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754.82666666666671</v>
      </c>
      <c r="AL465" s="6">
        <f>Modell_vol30_d_Aspermont_table[[#This Row],[wage 2]]/AK465-1</f>
        <v>3.7006288419416666E-3</v>
      </c>
    </row>
    <row r="466" spans="1:38" x14ac:dyDescent="0.25">
      <c r="A466" s="1">
        <v>465</v>
      </c>
      <c r="B466" s="2" t="s">
        <v>21</v>
      </c>
      <c r="C466" s="2" t="s">
        <v>91</v>
      </c>
      <c r="D466" s="2" t="s">
        <v>23</v>
      </c>
      <c r="E466" s="2" t="s">
        <v>28</v>
      </c>
      <c r="F466" s="2" t="s">
        <v>25</v>
      </c>
      <c r="G466" s="1" t="b">
        <v>0</v>
      </c>
      <c r="H466" s="1" t="b">
        <v>0</v>
      </c>
      <c r="I466" s="1" t="b">
        <v>0</v>
      </c>
      <c r="J466" s="1" t="b">
        <v>0</v>
      </c>
      <c r="K466" s="1" t="b">
        <v>0</v>
      </c>
      <c r="L466" s="1">
        <v>800</v>
      </c>
      <c r="M466" s="1">
        <v>2</v>
      </c>
      <c r="N466" s="1">
        <v>0</v>
      </c>
      <c r="O466" s="1">
        <v>0.4</v>
      </c>
      <c r="P466" s="1">
        <v>0</v>
      </c>
      <c r="Q466" s="2">
        <v>150</v>
      </c>
      <c r="R466" s="2">
        <v>0</v>
      </c>
      <c r="S466" s="2">
        <v>1</v>
      </c>
      <c r="T466" s="2">
        <v>0</v>
      </c>
      <c r="U466" s="1" t="b">
        <v>0</v>
      </c>
      <c r="V466" s="1">
        <v>701</v>
      </c>
      <c r="W466" s="1">
        <v>518.03</v>
      </c>
      <c r="X466" s="1">
        <v>541.08000000000004</v>
      </c>
      <c r="Y466" s="1">
        <v>774.81</v>
      </c>
      <c r="Z466" s="1">
        <v>773.38</v>
      </c>
      <c r="AA466" s="1">
        <v>-3</v>
      </c>
      <c r="AB466" s="1">
        <v>1</v>
      </c>
      <c r="AI466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774.82666666666671</v>
      </c>
      <c r="AJ466" s="6">
        <f>Modell_vol30_d_Aspermont_table[[#This Row],[wage 1]]/AI466-1</f>
        <v>-2.1510187224849098E-5</v>
      </c>
      <c r="AK466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773.97333333333336</v>
      </c>
      <c r="AL466" s="6">
        <f>Modell_vol30_d_Aspermont_table[[#This Row],[wage 2]]/AK466-1</f>
        <v>-7.6660694597574519E-4</v>
      </c>
    </row>
    <row r="467" spans="1:38" x14ac:dyDescent="0.25">
      <c r="A467" s="1">
        <v>466</v>
      </c>
      <c r="B467" s="2" t="s">
        <v>21</v>
      </c>
      <c r="C467" s="2" t="s">
        <v>91</v>
      </c>
      <c r="D467" s="2" t="s">
        <v>23</v>
      </c>
      <c r="E467" s="2" t="s">
        <v>28</v>
      </c>
      <c r="F467" s="2" t="s">
        <v>25</v>
      </c>
      <c r="G467" s="1" t="b">
        <v>0</v>
      </c>
      <c r="H467" s="1" t="b">
        <v>0</v>
      </c>
      <c r="I467" s="1" t="b">
        <v>0</v>
      </c>
      <c r="J467" s="1" t="b">
        <v>0</v>
      </c>
      <c r="K467" s="1" t="b">
        <v>0</v>
      </c>
      <c r="L467" s="1">
        <v>800</v>
      </c>
      <c r="M467" s="1">
        <v>2</v>
      </c>
      <c r="N467" s="1">
        <v>0</v>
      </c>
      <c r="O467" s="1">
        <v>0.4</v>
      </c>
      <c r="P467" s="1">
        <v>0</v>
      </c>
      <c r="Q467" s="2">
        <v>150</v>
      </c>
      <c r="R467" s="2">
        <v>0</v>
      </c>
      <c r="S467" s="2">
        <v>1</v>
      </c>
      <c r="T467" s="2">
        <v>0</v>
      </c>
      <c r="U467" s="1" t="b">
        <v>0</v>
      </c>
      <c r="V467" s="1">
        <v>714</v>
      </c>
      <c r="W467" s="1">
        <v>791.95</v>
      </c>
      <c r="X467" s="1">
        <v>1863.27</v>
      </c>
      <c r="Y467" s="1">
        <v>749.55</v>
      </c>
      <c r="Z467" s="1">
        <v>726.13</v>
      </c>
      <c r="AA467" s="1">
        <v>17</v>
      </c>
      <c r="AB467" s="1">
        <v>6</v>
      </c>
      <c r="AI467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743.09333333333336</v>
      </c>
      <c r="AJ467" s="6">
        <f>Modell_vol30_d_Aspermont_table[[#This Row],[wage 1]]/AI467-1</f>
        <v>8.6889040407664986E-3</v>
      </c>
      <c r="AK467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716.10666666666668</v>
      </c>
      <c r="AL467" s="6">
        <f>Modell_vol30_d_Aspermont_table[[#This Row],[wage 2]]/AK467-1</f>
        <v>1.3996983689580578E-2</v>
      </c>
    </row>
    <row r="468" spans="1:38" x14ac:dyDescent="0.25">
      <c r="A468" s="1">
        <v>467</v>
      </c>
      <c r="B468" s="2" t="s">
        <v>21</v>
      </c>
      <c r="C468" s="2" t="s">
        <v>91</v>
      </c>
      <c r="D468" s="2" t="s">
        <v>23</v>
      </c>
      <c r="E468" s="2" t="s">
        <v>28</v>
      </c>
      <c r="F468" s="2" t="s">
        <v>25</v>
      </c>
      <c r="G468" s="1" t="b">
        <v>0</v>
      </c>
      <c r="H468" s="1" t="b">
        <v>0</v>
      </c>
      <c r="I468" s="1" t="b">
        <v>0</v>
      </c>
      <c r="J468" s="1" t="b">
        <v>0</v>
      </c>
      <c r="K468" s="1" t="b">
        <v>0</v>
      </c>
      <c r="L468" s="1">
        <v>800</v>
      </c>
      <c r="M468" s="1">
        <v>2</v>
      </c>
      <c r="N468" s="1">
        <v>0</v>
      </c>
      <c r="O468" s="1">
        <v>0.4</v>
      </c>
      <c r="P468" s="1">
        <v>0</v>
      </c>
      <c r="Q468" s="2">
        <v>150</v>
      </c>
      <c r="R468" s="2">
        <v>0</v>
      </c>
      <c r="S468" s="2">
        <v>1</v>
      </c>
      <c r="T468" s="2">
        <v>0</v>
      </c>
      <c r="U468" s="1" t="b">
        <v>0</v>
      </c>
      <c r="V468" s="1">
        <v>701</v>
      </c>
      <c r="W468" s="1">
        <v>985.69</v>
      </c>
      <c r="X468" s="1">
        <v>1033.32</v>
      </c>
      <c r="Y468" s="1">
        <v>752.01</v>
      </c>
      <c r="Z468" s="1">
        <v>749.23</v>
      </c>
      <c r="AA468" s="1">
        <v>5</v>
      </c>
      <c r="AB468" s="1">
        <v>-3</v>
      </c>
      <c r="AI468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749.65333333333331</v>
      </c>
      <c r="AJ468" s="6">
        <f>Modell_vol30_d_Aspermont_table[[#This Row],[wage 1]]/AI468-1</f>
        <v>3.1436752988047711E-3</v>
      </c>
      <c r="AK468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747.94666666666672</v>
      </c>
      <c r="AL468" s="6">
        <f>Modell_vol30_d_Aspermont_table[[#This Row],[wage 2]]/AK468-1</f>
        <v>1.7158086138049367E-3</v>
      </c>
    </row>
    <row r="469" spans="1:38" x14ac:dyDescent="0.25">
      <c r="A469" s="1">
        <v>468</v>
      </c>
      <c r="B469" s="2" t="s">
        <v>21</v>
      </c>
      <c r="C469" s="2" t="s">
        <v>91</v>
      </c>
      <c r="D469" s="2" t="s">
        <v>23</v>
      </c>
      <c r="E469" s="2" t="s">
        <v>28</v>
      </c>
      <c r="F469" s="2" t="s">
        <v>25</v>
      </c>
      <c r="G469" s="1" t="b">
        <v>0</v>
      </c>
      <c r="H469" s="1" t="b">
        <v>0</v>
      </c>
      <c r="I469" s="1" t="b">
        <v>0</v>
      </c>
      <c r="J469" s="1" t="b">
        <v>0</v>
      </c>
      <c r="K469" s="1" t="b">
        <v>0</v>
      </c>
      <c r="L469" s="1">
        <v>800</v>
      </c>
      <c r="M469" s="1">
        <v>2</v>
      </c>
      <c r="N469" s="1">
        <v>0</v>
      </c>
      <c r="O469" s="1">
        <v>0.4</v>
      </c>
      <c r="P469" s="1">
        <v>0</v>
      </c>
      <c r="Q469" s="2">
        <v>150</v>
      </c>
      <c r="R469" s="2">
        <v>0</v>
      </c>
      <c r="S469" s="2">
        <v>1</v>
      </c>
      <c r="T469" s="2">
        <v>0</v>
      </c>
      <c r="U469" s="1" t="b">
        <v>0</v>
      </c>
      <c r="V469" s="1">
        <v>701</v>
      </c>
      <c r="W469" s="1">
        <v>2741.65</v>
      </c>
      <c r="X469" s="1">
        <v>2455.61</v>
      </c>
      <c r="Y469" s="1">
        <v>670.26</v>
      </c>
      <c r="Z469" s="1">
        <v>675.68</v>
      </c>
      <c r="AA469" s="1">
        <v>9</v>
      </c>
      <c r="AB469" s="1">
        <v>-12</v>
      </c>
      <c r="AI469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662.24</v>
      </c>
      <c r="AJ469" s="6">
        <f>Modell_vol30_d_Aspermont_table[[#This Row],[wage 1]]/AI469-1</f>
        <v>1.2110413143271215E-2</v>
      </c>
      <c r="AK469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668.96</v>
      </c>
      <c r="AL469" s="6">
        <f>Modell_vol30_d_Aspermont_table[[#This Row],[wage 2]]/AK469-1</f>
        <v>1.0045443673762033E-2</v>
      </c>
    </row>
    <row r="470" spans="1:38" x14ac:dyDescent="0.25">
      <c r="A470" s="1">
        <v>469</v>
      </c>
      <c r="B470" s="2" t="s">
        <v>21</v>
      </c>
      <c r="C470" s="2" t="s">
        <v>91</v>
      </c>
      <c r="D470" s="2" t="s">
        <v>23</v>
      </c>
      <c r="E470" s="2" t="s">
        <v>28</v>
      </c>
      <c r="F470" s="2" t="s">
        <v>25</v>
      </c>
      <c r="G470" s="1" t="b">
        <v>0</v>
      </c>
      <c r="H470" s="1" t="b">
        <v>0</v>
      </c>
      <c r="I470" s="1" t="b">
        <v>0</v>
      </c>
      <c r="J470" s="1" t="b">
        <v>0</v>
      </c>
      <c r="K470" s="1" t="b">
        <v>0</v>
      </c>
      <c r="L470" s="1">
        <v>800</v>
      </c>
      <c r="M470" s="1">
        <v>2</v>
      </c>
      <c r="N470" s="1">
        <v>0</v>
      </c>
      <c r="O470" s="1">
        <v>0.4</v>
      </c>
      <c r="P470" s="1">
        <v>0</v>
      </c>
      <c r="Q470" s="2">
        <v>150</v>
      </c>
      <c r="R470" s="2">
        <v>0</v>
      </c>
      <c r="S470" s="2">
        <v>1</v>
      </c>
      <c r="T470" s="2">
        <v>0</v>
      </c>
      <c r="U470" s="1" t="b">
        <v>0</v>
      </c>
      <c r="V470" s="1">
        <v>701</v>
      </c>
      <c r="W470" s="1">
        <v>265.16000000000003</v>
      </c>
      <c r="X470" s="1">
        <v>220.98</v>
      </c>
      <c r="Y470" s="1">
        <v>787.38</v>
      </c>
      <c r="Z470" s="1">
        <v>788.88</v>
      </c>
      <c r="AA470" s="1">
        <v>2</v>
      </c>
      <c r="AB470" s="1">
        <v>4</v>
      </c>
      <c r="AI470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786.56</v>
      </c>
      <c r="AJ470" s="6">
        <f>Modell_vol30_d_Aspermont_table[[#This Row],[wage 1]]/AI470-1</f>
        <v>1.0425142392189723E-3</v>
      </c>
      <c r="AK470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787.84</v>
      </c>
      <c r="AL470" s="6">
        <f>Modell_vol30_d_Aspermont_table[[#This Row],[wage 2]]/AK470-1</f>
        <v>1.3200649878146731E-3</v>
      </c>
    </row>
    <row r="471" spans="1:38" x14ac:dyDescent="0.25">
      <c r="A471" s="1">
        <v>470</v>
      </c>
      <c r="B471" s="2" t="s">
        <v>21</v>
      </c>
      <c r="C471" s="2" t="s">
        <v>91</v>
      </c>
      <c r="D471" s="2" t="s">
        <v>23</v>
      </c>
      <c r="E471" s="2" t="s">
        <v>28</v>
      </c>
      <c r="F471" s="2" t="s">
        <v>25</v>
      </c>
      <c r="G471" s="1" t="b">
        <v>0</v>
      </c>
      <c r="H471" s="1" t="b">
        <v>0</v>
      </c>
      <c r="I471" s="1" t="b">
        <v>0</v>
      </c>
      <c r="J471" s="1" t="b">
        <v>0</v>
      </c>
      <c r="K471" s="1" t="b">
        <v>0</v>
      </c>
      <c r="L471" s="1">
        <v>800</v>
      </c>
      <c r="M471" s="1">
        <v>2</v>
      </c>
      <c r="N471" s="1">
        <v>0</v>
      </c>
      <c r="O471" s="1">
        <v>0.4</v>
      </c>
      <c r="P471" s="1">
        <v>0</v>
      </c>
      <c r="Q471" s="2">
        <v>150</v>
      </c>
      <c r="R471" s="2">
        <v>0</v>
      </c>
      <c r="S471" s="2">
        <v>1</v>
      </c>
      <c r="T471" s="2">
        <v>0</v>
      </c>
      <c r="U471" s="1" t="b">
        <v>0</v>
      </c>
      <c r="V471" s="1">
        <v>701</v>
      </c>
      <c r="W471" s="1">
        <v>2565.3000000000002</v>
      </c>
      <c r="X471" s="1">
        <v>3585.51</v>
      </c>
      <c r="Y471" s="1">
        <v>663.74</v>
      </c>
      <c r="Z471" s="1">
        <v>637.65</v>
      </c>
      <c r="AA471" s="1">
        <v>-17</v>
      </c>
      <c r="AB471" s="1">
        <v>7</v>
      </c>
      <c r="AI471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659.2</v>
      </c>
      <c r="AJ471" s="6">
        <f>Modell_vol30_d_Aspermont_table[[#This Row],[wage 1]]/AI471-1</f>
        <v>6.8871359223301454E-3</v>
      </c>
      <c r="AK471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633.59999999999991</v>
      </c>
      <c r="AL471" s="6">
        <f>Modell_vol30_d_Aspermont_table[[#This Row],[wage 2]]/AK471-1</f>
        <v>6.3920454545456362E-3</v>
      </c>
    </row>
    <row r="472" spans="1:38" x14ac:dyDescent="0.25">
      <c r="A472" s="3">
        <v>471</v>
      </c>
      <c r="B472" s="4" t="s">
        <v>21</v>
      </c>
      <c r="C472" s="4" t="s">
        <v>91</v>
      </c>
      <c r="D472" s="4" t="s">
        <v>23</v>
      </c>
      <c r="E472" s="4" t="s">
        <v>28</v>
      </c>
      <c r="F472" s="4" t="s">
        <v>25</v>
      </c>
      <c r="G472" s="3" t="b">
        <v>0</v>
      </c>
      <c r="H472" s="3" t="b">
        <v>0</v>
      </c>
      <c r="I472" s="3" t="b">
        <v>0</v>
      </c>
      <c r="J472" s="3" t="b">
        <v>0</v>
      </c>
      <c r="K472" s="3" t="b">
        <v>0</v>
      </c>
      <c r="L472" s="3">
        <v>800</v>
      </c>
      <c r="M472" s="3">
        <v>2</v>
      </c>
      <c r="N472" s="3">
        <v>0</v>
      </c>
      <c r="O472" s="3">
        <v>0.4</v>
      </c>
      <c r="P472" s="3">
        <v>0</v>
      </c>
      <c r="Q472" s="4">
        <v>500</v>
      </c>
      <c r="R472" s="4">
        <v>0</v>
      </c>
      <c r="S472" s="4">
        <v>1</v>
      </c>
      <c r="T472" s="4">
        <v>0</v>
      </c>
      <c r="U472" s="3" t="b">
        <v>0</v>
      </c>
      <c r="V472" s="3">
        <v>701</v>
      </c>
      <c r="W472" s="3">
        <v>896.26</v>
      </c>
      <c r="X472" s="3">
        <v>1506.88</v>
      </c>
      <c r="Y472" s="3">
        <v>748.45</v>
      </c>
      <c r="Z472" s="3">
        <v>736.01</v>
      </c>
      <c r="AA472" s="3">
        <v>-12</v>
      </c>
      <c r="AB472" s="3">
        <v>-2</v>
      </c>
      <c r="AI472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743.4666666666667</v>
      </c>
      <c r="AJ472" s="6">
        <f>Modell_vol30_d_Aspermont_table[[#This Row],[wage 1]]/AI472-1</f>
        <v>6.7028335724534926E-3</v>
      </c>
      <c r="AK472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728.5333333333333</v>
      </c>
      <c r="AL472" s="6">
        <f>Modell_vol30_d_Aspermont_table[[#This Row],[wage 2]]/AK472-1</f>
        <v>1.0262628111273875E-2</v>
      </c>
    </row>
    <row r="473" spans="1:38" x14ac:dyDescent="0.25">
      <c r="A473" s="3">
        <v>472</v>
      </c>
      <c r="B473" s="4" t="s">
        <v>21</v>
      </c>
      <c r="C473" s="4" t="s">
        <v>91</v>
      </c>
      <c r="D473" s="4" t="s">
        <v>23</v>
      </c>
      <c r="E473" s="4" t="s">
        <v>28</v>
      </c>
      <c r="F473" s="4" t="s">
        <v>25</v>
      </c>
      <c r="G473" s="3" t="b">
        <v>0</v>
      </c>
      <c r="H473" s="3" t="b">
        <v>0</v>
      </c>
      <c r="I473" s="3" t="b">
        <v>0</v>
      </c>
      <c r="J473" s="3" t="b">
        <v>0</v>
      </c>
      <c r="K473" s="3" t="b">
        <v>0</v>
      </c>
      <c r="L473" s="3">
        <v>800</v>
      </c>
      <c r="M473" s="3">
        <v>2</v>
      </c>
      <c r="N473" s="3">
        <v>0</v>
      </c>
      <c r="O473" s="3">
        <v>0.4</v>
      </c>
      <c r="P473" s="3">
        <v>0</v>
      </c>
      <c r="Q473" s="4">
        <v>500</v>
      </c>
      <c r="R473" s="4">
        <v>0</v>
      </c>
      <c r="S473" s="4">
        <v>1</v>
      </c>
      <c r="T473" s="4">
        <v>0</v>
      </c>
      <c r="U473" s="3" t="b">
        <v>0</v>
      </c>
      <c r="V473" s="3">
        <v>701</v>
      </c>
      <c r="W473" s="3">
        <v>4160.5200000000004</v>
      </c>
      <c r="X473" s="3">
        <v>2536.7399999999998</v>
      </c>
      <c r="Y473" s="3">
        <v>619.08000000000004</v>
      </c>
      <c r="Z473" s="3">
        <v>658.96</v>
      </c>
      <c r="AA473" s="3">
        <v>5</v>
      </c>
      <c r="AB473" s="3">
        <v>-20</v>
      </c>
      <c r="AI473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620</v>
      </c>
      <c r="AJ473" s="6">
        <f>Modell_vol30_d_Aspermont_table[[#This Row],[wage 1]]/AI473-1</f>
        <v>-1.4838709677418294E-3</v>
      </c>
      <c r="AK473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660</v>
      </c>
      <c r="AL473" s="6">
        <f>Modell_vol30_d_Aspermont_table[[#This Row],[wage 2]]/AK473-1</f>
        <v>-1.5757575757575637E-3</v>
      </c>
    </row>
    <row r="474" spans="1:38" x14ac:dyDescent="0.25">
      <c r="A474" s="3">
        <v>473</v>
      </c>
      <c r="B474" s="4" t="s">
        <v>21</v>
      </c>
      <c r="C474" s="4" t="s">
        <v>91</v>
      </c>
      <c r="D474" s="4" t="s">
        <v>23</v>
      </c>
      <c r="E474" s="4" t="s">
        <v>28</v>
      </c>
      <c r="F474" s="4" t="s">
        <v>25</v>
      </c>
      <c r="G474" s="3" t="b">
        <v>0</v>
      </c>
      <c r="H474" s="3" t="b">
        <v>0</v>
      </c>
      <c r="I474" s="3" t="b">
        <v>0</v>
      </c>
      <c r="J474" s="3" t="b">
        <v>0</v>
      </c>
      <c r="K474" s="3" t="b">
        <v>0</v>
      </c>
      <c r="L474" s="3">
        <v>800</v>
      </c>
      <c r="M474" s="3">
        <v>2</v>
      </c>
      <c r="N474" s="3">
        <v>0</v>
      </c>
      <c r="O474" s="3">
        <v>0.4</v>
      </c>
      <c r="P474" s="3">
        <v>0</v>
      </c>
      <c r="Q474" s="4">
        <v>500</v>
      </c>
      <c r="R474" s="4">
        <v>0</v>
      </c>
      <c r="S474" s="4">
        <v>1</v>
      </c>
      <c r="T474" s="4">
        <v>0</v>
      </c>
      <c r="U474" s="3" t="b">
        <v>0</v>
      </c>
      <c r="V474" s="3">
        <v>701</v>
      </c>
      <c r="W474" s="3">
        <v>1492.01</v>
      </c>
      <c r="X474" s="3">
        <v>1819.12</v>
      </c>
      <c r="Y474" s="3">
        <v>721.44</v>
      </c>
      <c r="Z474" s="3">
        <v>717.06</v>
      </c>
      <c r="AA474" s="3">
        <v>-9</v>
      </c>
      <c r="AB474" s="3">
        <v>4</v>
      </c>
      <c r="AI474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720.26666666666665</v>
      </c>
      <c r="AJ474" s="6">
        <f>Modell_vol30_d_Aspermont_table[[#This Row],[wage 1]]/AI474-1</f>
        <v>1.6290262865605865E-3</v>
      </c>
      <c r="AK474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713.33333333333326</v>
      </c>
      <c r="AL474" s="6">
        <f>Modell_vol30_d_Aspermont_table[[#This Row],[wage 2]]/AK474-1</f>
        <v>5.2242990654205457E-3</v>
      </c>
    </row>
    <row r="475" spans="1:38" x14ac:dyDescent="0.25">
      <c r="A475" s="3">
        <v>474</v>
      </c>
      <c r="B475" s="4" t="s">
        <v>21</v>
      </c>
      <c r="C475" s="4" t="s">
        <v>91</v>
      </c>
      <c r="D475" s="4" t="s">
        <v>23</v>
      </c>
      <c r="E475" s="4" t="s">
        <v>28</v>
      </c>
      <c r="F475" s="4" t="s">
        <v>25</v>
      </c>
      <c r="G475" s="3" t="b">
        <v>0</v>
      </c>
      <c r="H475" s="3" t="b">
        <v>0</v>
      </c>
      <c r="I475" s="3" t="b">
        <v>0</v>
      </c>
      <c r="J475" s="3" t="b">
        <v>0</v>
      </c>
      <c r="K475" s="3" t="b">
        <v>0</v>
      </c>
      <c r="L475" s="3">
        <v>800</v>
      </c>
      <c r="M475" s="3">
        <v>2</v>
      </c>
      <c r="N475" s="3">
        <v>0</v>
      </c>
      <c r="O475" s="3">
        <v>0.4</v>
      </c>
      <c r="P475" s="3">
        <v>0</v>
      </c>
      <c r="Q475" s="4">
        <v>500</v>
      </c>
      <c r="R475" s="4">
        <v>0</v>
      </c>
      <c r="S475" s="4">
        <v>1</v>
      </c>
      <c r="T475" s="4">
        <v>0</v>
      </c>
      <c r="U475" s="3" t="b">
        <v>0</v>
      </c>
      <c r="V475" s="3">
        <v>701</v>
      </c>
      <c r="W475" s="3">
        <v>4346.3500000000004</v>
      </c>
      <c r="X475" s="3">
        <v>4849.8100000000004</v>
      </c>
      <c r="Y475" s="3">
        <v>586.37</v>
      </c>
      <c r="Z475" s="3">
        <v>564.48</v>
      </c>
      <c r="AA475" s="3">
        <v>-20</v>
      </c>
      <c r="AB475" s="3">
        <v>16</v>
      </c>
      <c r="AI475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577.28</v>
      </c>
      <c r="AJ475" s="6">
        <f>Modell_vol30_d_Aspermont_table[[#This Row],[wage 1]]/AI475-1</f>
        <v>1.5746258314855988E-2</v>
      </c>
      <c r="AK475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561.91999999999996</v>
      </c>
      <c r="AL475" s="6">
        <f>Modell_vol30_d_Aspermont_table[[#This Row],[wage 2]]/AK475-1</f>
        <v>4.5558086560364419E-3</v>
      </c>
    </row>
    <row r="476" spans="1:38" x14ac:dyDescent="0.25">
      <c r="A476" s="3">
        <v>475</v>
      </c>
      <c r="B476" s="4" t="s">
        <v>21</v>
      </c>
      <c r="C476" s="4" t="s">
        <v>91</v>
      </c>
      <c r="D476" s="4" t="s">
        <v>23</v>
      </c>
      <c r="E476" s="4" t="s">
        <v>28</v>
      </c>
      <c r="F476" s="4" t="s">
        <v>25</v>
      </c>
      <c r="G476" s="3" t="b">
        <v>0</v>
      </c>
      <c r="H476" s="3" t="b">
        <v>0</v>
      </c>
      <c r="I476" s="3" t="b">
        <v>0</v>
      </c>
      <c r="J476" s="3" t="b">
        <v>0</v>
      </c>
      <c r="K476" s="3" t="b">
        <v>0</v>
      </c>
      <c r="L476" s="3">
        <v>800</v>
      </c>
      <c r="M476" s="3">
        <v>2</v>
      </c>
      <c r="N476" s="3">
        <v>0</v>
      </c>
      <c r="O476" s="3">
        <v>0.4</v>
      </c>
      <c r="P476" s="3">
        <v>0</v>
      </c>
      <c r="Q476" s="4">
        <v>500</v>
      </c>
      <c r="R476" s="4">
        <v>0</v>
      </c>
      <c r="S476" s="4">
        <v>1</v>
      </c>
      <c r="T476" s="4">
        <v>0</v>
      </c>
      <c r="U476" s="3" t="b">
        <v>0</v>
      </c>
      <c r="V476" s="3">
        <v>701</v>
      </c>
      <c r="W476" s="3">
        <v>220</v>
      </c>
      <c r="X476" s="3">
        <v>54</v>
      </c>
      <c r="Y476" s="3">
        <v>792</v>
      </c>
      <c r="Z476" s="3">
        <v>796</v>
      </c>
      <c r="AA476" s="3">
        <v>-19</v>
      </c>
      <c r="AB476" s="3">
        <v>-20</v>
      </c>
      <c r="AI476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791.52</v>
      </c>
      <c r="AJ476" s="6">
        <f>Modell_vol30_d_Aspermont_table[[#This Row],[wage 1]]/AI476-1</f>
        <v>6.0642813826561337E-4</v>
      </c>
      <c r="AK476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795.68</v>
      </c>
      <c r="AL476" s="6">
        <f>Modell_vol30_d_Aspermont_table[[#This Row],[wage 2]]/AK476-1</f>
        <v>4.0217172732770479E-4</v>
      </c>
    </row>
    <row r="477" spans="1:38" x14ac:dyDescent="0.25">
      <c r="A477" s="3">
        <v>476</v>
      </c>
      <c r="B477" s="4" t="s">
        <v>21</v>
      </c>
      <c r="C477" s="4" t="s">
        <v>91</v>
      </c>
      <c r="D477" s="4" t="s">
        <v>23</v>
      </c>
      <c r="E477" s="4" t="s">
        <v>28</v>
      </c>
      <c r="F477" s="4" t="s">
        <v>25</v>
      </c>
      <c r="G477" s="3" t="b">
        <v>0</v>
      </c>
      <c r="H477" s="3" t="b">
        <v>0</v>
      </c>
      <c r="I477" s="3" t="b">
        <v>0</v>
      </c>
      <c r="J477" s="3" t="b">
        <v>0</v>
      </c>
      <c r="K477" s="3" t="b">
        <v>0</v>
      </c>
      <c r="L477" s="3">
        <v>800</v>
      </c>
      <c r="M477" s="3">
        <v>2</v>
      </c>
      <c r="N477" s="3">
        <v>0</v>
      </c>
      <c r="O477" s="3">
        <v>0.4</v>
      </c>
      <c r="P477" s="3">
        <v>0</v>
      </c>
      <c r="Q477" s="4">
        <v>500</v>
      </c>
      <c r="R477" s="4">
        <v>0</v>
      </c>
      <c r="S477" s="4">
        <v>1</v>
      </c>
      <c r="T477" s="4">
        <v>0</v>
      </c>
      <c r="U477" s="3" t="b">
        <v>0</v>
      </c>
      <c r="V477" s="3">
        <v>701</v>
      </c>
      <c r="W477" s="3">
        <v>717.4</v>
      </c>
      <c r="X477" s="3">
        <v>297.8</v>
      </c>
      <c r="Y477" s="3">
        <v>771.96</v>
      </c>
      <c r="Z477" s="3">
        <v>780.61</v>
      </c>
      <c r="AA477" s="3">
        <v>-10</v>
      </c>
      <c r="AB477" s="3">
        <v>-14</v>
      </c>
      <c r="AI477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769.28</v>
      </c>
      <c r="AJ477" s="6">
        <f>Modell_vol30_d_Aspermont_table[[#This Row],[wage 1]]/AI477-1</f>
        <v>3.4837770382696309E-3</v>
      </c>
      <c r="AK477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779.52</v>
      </c>
      <c r="AL477" s="6">
        <f>Modell_vol30_d_Aspermont_table[[#This Row],[wage 2]]/AK477-1</f>
        <v>1.3982963875205368E-3</v>
      </c>
    </row>
    <row r="478" spans="1:38" x14ac:dyDescent="0.25">
      <c r="A478" s="3">
        <v>477</v>
      </c>
      <c r="B478" s="4" t="s">
        <v>21</v>
      </c>
      <c r="C478" s="4" t="s">
        <v>91</v>
      </c>
      <c r="D478" s="4" t="s">
        <v>23</v>
      </c>
      <c r="E478" s="4" t="s">
        <v>28</v>
      </c>
      <c r="F478" s="4" t="s">
        <v>25</v>
      </c>
      <c r="G478" s="3" t="b">
        <v>0</v>
      </c>
      <c r="H478" s="3" t="b">
        <v>0</v>
      </c>
      <c r="I478" s="3" t="b">
        <v>0</v>
      </c>
      <c r="J478" s="3" t="b">
        <v>0</v>
      </c>
      <c r="K478" s="3" t="b">
        <v>0</v>
      </c>
      <c r="L478" s="3">
        <v>800</v>
      </c>
      <c r="M478" s="3">
        <v>2</v>
      </c>
      <c r="N478" s="3">
        <v>0</v>
      </c>
      <c r="O478" s="3">
        <v>0.4</v>
      </c>
      <c r="P478" s="3">
        <v>0</v>
      </c>
      <c r="Q478" s="4">
        <v>500</v>
      </c>
      <c r="R478" s="4">
        <v>0</v>
      </c>
      <c r="S478" s="4">
        <v>1</v>
      </c>
      <c r="T478" s="4">
        <v>0</v>
      </c>
      <c r="U478" s="3" t="b">
        <v>0</v>
      </c>
      <c r="V478" s="3">
        <v>701</v>
      </c>
      <c r="W478" s="3">
        <v>484</v>
      </c>
      <c r="X478" s="3">
        <v>380</v>
      </c>
      <c r="Y478" s="3">
        <v>778</v>
      </c>
      <c r="Z478" s="3">
        <v>780</v>
      </c>
      <c r="AA478" s="3">
        <v>-2</v>
      </c>
      <c r="AB478" s="3">
        <v>-5</v>
      </c>
      <c r="AI478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779.68</v>
      </c>
      <c r="AJ478" s="6">
        <f>Modell_vol30_d_Aspermont_table[[#This Row],[wage 1]]/AI478-1</f>
        <v>-2.1547301457007784E-3</v>
      </c>
      <c r="AK478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781.92</v>
      </c>
      <c r="AL478" s="6">
        <f>Modell_vol30_d_Aspermont_table[[#This Row],[wage 2]]/AK478-1</f>
        <v>-2.4554941682013443E-3</v>
      </c>
    </row>
    <row r="479" spans="1:38" x14ac:dyDescent="0.25">
      <c r="A479" s="3">
        <v>478</v>
      </c>
      <c r="B479" s="4" t="s">
        <v>21</v>
      </c>
      <c r="C479" s="4" t="s">
        <v>91</v>
      </c>
      <c r="D479" s="4" t="s">
        <v>23</v>
      </c>
      <c r="E479" s="4" t="s">
        <v>28</v>
      </c>
      <c r="F479" s="4" t="s">
        <v>25</v>
      </c>
      <c r="G479" s="3" t="b">
        <v>0</v>
      </c>
      <c r="H479" s="3" t="b">
        <v>0</v>
      </c>
      <c r="I479" s="3" t="b">
        <v>0</v>
      </c>
      <c r="J479" s="3" t="b">
        <v>0</v>
      </c>
      <c r="K479" s="3" t="b">
        <v>0</v>
      </c>
      <c r="L479" s="3">
        <v>800</v>
      </c>
      <c r="M479" s="3">
        <v>2</v>
      </c>
      <c r="N479" s="3">
        <v>0</v>
      </c>
      <c r="O479" s="3">
        <v>0.4</v>
      </c>
      <c r="P479" s="3">
        <v>0</v>
      </c>
      <c r="Q479" s="4">
        <v>500</v>
      </c>
      <c r="R479" s="4">
        <v>0</v>
      </c>
      <c r="S479" s="4">
        <v>1</v>
      </c>
      <c r="T479" s="4">
        <v>0</v>
      </c>
      <c r="U479" s="3" t="b">
        <v>0</v>
      </c>
      <c r="V479" s="3">
        <v>701</v>
      </c>
      <c r="W479" s="3">
        <v>866.4</v>
      </c>
      <c r="X479" s="3">
        <v>916.95</v>
      </c>
      <c r="Y479" s="3">
        <v>756.3</v>
      </c>
      <c r="Z479" s="3">
        <v>756.53</v>
      </c>
      <c r="AA479" s="3">
        <v>4</v>
      </c>
      <c r="AB479" s="3">
        <v>-3</v>
      </c>
      <c r="AI479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755.57333333333338</v>
      </c>
      <c r="AJ479" s="6">
        <f>Modell_vol30_d_Aspermont_table[[#This Row],[wage 1]]/AI479-1</f>
        <v>9.6174207665700173E-4</v>
      </c>
      <c r="AK479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754.82666666666671</v>
      </c>
      <c r="AL479" s="6">
        <f>Modell_vol30_d_Aspermont_table[[#This Row],[wage 2]]/AK479-1</f>
        <v>2.2565887091074988E-3</v>
      </c>
    </row>
    <row r="480" spans="1:38" x14ac:dyDescent="0.25">
      <c r="A480" s="3">
        <v>479</v>
      </c>
      <c r="B480" s="4" t="s">
        <v>21</v>
      </c>
      <c r="C480" s="4" t="s">
        <v>91</v>
      </c>
      <c r="D480" s="4" t="s">
        <v>23</v>
      </c>
      <c r="E480" s="4" t="s">
        <v>28</v>
      </c>
      <c r="F480" s="4" t="s">
        <v>25</v>
      </c>
      <c r="G480" s="3" t="b">
        <v>0</v>
      </c>
      <c r="H480" s="3" t="b">
        <v>0</v>
      </c>
      <c r="I480" s="3" t="b">
        <v>0</v>
      </c>
      <c r="J480" s="3" t="b">
        <v>0</v>
      </c>
      <c r="K480" s="3" t="b">
        <v>0</v>
      </c>
      <c r="L480" s="3">
        <v>800</v>
      </c>
      <c r="M480" s="3">
        <v>2</v>
      </c>
      <c r="N480" s="3">
        <v>0</v>
      </c>
      <c r="O480" s="3">
        <v>0.4</v>
      </c>
      <c r="P480" s="3">
        <v>0</v>
      </c>
      <c r="Q480" s="4">
        <v>500</v>
      </c>
      <c r="R480" s="4">
        <v>0</v>
      </c>
      <c r="S480" s="4">
        <v>1</v>
      </c>
      <c r="T480" s="4">
        <v>0</v>
      </c>
      <c r="U480" s="3" t="b">
        <v>0</v>
      </c>
      <c r="V480" s="3">
        <v>701</v>
      </c>
      <c r="W480" s="3">
        <v>1024.8699999999999</v>
      </c>
      <c r="X480" s="3">
        <v>2488.29</v>
      </c>
      <c r="Y480" s="3">
        <v>733.49</v>
      </c>
      <c r="Z480" s="3">
        <v>702.5</v>
      </c>
      <c r="AA480" s="3">
        <v>19</v>
      </c>
      <c r="AB480" s="3">
        <v>5</v>
      </c>
      <c r="AI480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728.31999999999994</v>
      </c>
      <c r="AJ480" s="6">
        <f>Modell_vol30_d_Aspermont_table[[#This Row],[wage 1]]/AI480-1</f>
        <v>7.0985281195079519E-3</v>
      </c>
      <c r="AK480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692.48</v>
      </c>
      <c r="AL480" s="6">
        <f>Modell_vol30_d_Aspermont_table[[#This Row],[wage 2]]/AK480-1</f>
        <v>1.4469731977818867E-2</v>
      </c>
    </row>
    <row r="481" spans="1:42" x14ac:dyDescent="0.25">
      <c r="A481" s="3">
        <v>480</v>
      </c>
      <c r="B481" s="4" t="s">
        <v>21</v>
      </c>
      <c r="C481" s="4" t="s">
        <v>91</v>
      </c>
      <c r="D481" s="4" t="s">
        <v>23</v>
      </c>
      <c r="E481" s="4" t="s">
        <v>28</v>
      </c>
      <c r="F481" s="4" t="s">
        <v>25</v>
      </c>
      <c r="G481" s="3" t="b">
        <v>0</v>
      </c>
      <c r="H481" s="3" t="b">
        <v>0</v>
      </c>
      <c r="I481" s="3" t="b">
        <v>0</v>
      </c>
      <c r="J481" s="3" t="b">
        <v>0</v>
      </c>
      <c r="K481" s="3" t="b">
        <v>0</v>
      </c>
      <c r="L481" s="3">
        <v>800</v>
      </c>
      <c r="M481" s="3">
        <v>2</v>
      </c>
      <c r="N481" s="3">
        <v>0</v>
      </c>
      <c r="O481" s="3">
        <v>0.4</v>
      </c>
      <c r="P481" s="3">
        <v>0</v>
      </c>
      <c r="Q481" s="4">
        <v>500</v>
      </c>
      <c r="R481" s="4">
        <v>0</v>
      </c>
      <c r="S481" s="4">
        <v>1</v>
      </c>
      <c r="T481" s="4">
        <v>0</v>
      </c>
      <c r="U481" s="3" t="b">
        <v>0</v>
      </c>
      <c r="V481" s="3">
        <v>701</v>
      </c>
      <c r="W481" s="3">
        <v>420</v>
      </c>
      <c r="X481" s="3">
        <v>441</v>
      </c>
      <c r="Y481" s="3">
        <v>779</v>
      </c>
      <c r="Z481" s="3">
        <v>779</v>
      </c>
      <c r="AA481" s="3">
        <v>2</v>
      </c>
      <c r="AB481" s="3">
        <v>-1</v>
      </c>
      <c r="AI481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2]]+20))*(40+((20-Modell_vol30_d_Aspermont_table[[#This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1]]+20))*(40-((20-Modell_vol30_d_Aspermont_table[[#This Row],[xcor 2]])-(Modell_vol30_d_Aspermont_table[[#This Row],[xcor 1]]+20))/3)))</f>
        <v>780.96</v>
      </c>
      <c r="AJ481" s="6">
        <f>Modell_vol30_d_Aspermont_table[[#This Row],[wage 1]]/AI481-1</f>
        <v>-2.509731612374555E-3</v>
      </c>
      <c r="AK481" s="23">
        <f>IF(Modell_vol30_d_Aspermont_table[[#This Row],[xcor 1]]&gt;Modell_vol30_d_Aspermont_table[[#This Row],[xcor 2]],Modell_vol30_d_Aspermont_table[[#This Row],[base-market-price]]-(Modell_vol30_d_Aspermont_table[[#This Row],[travel-cost-M]]^2*(40-(20-Modell_vol30_d_Aspermont_table[[#This Row],[xcor 1]])-(Modell_vol30_d_Aspermont_table[[#This Row],[xcor 2]]+20))*(40-((20-Modell_vol30_d_Aspermont_table[[#This Row],[xcor 1]])-(Modell_vol30_d_Aspermont_table[[#This Row],[xcor 2]]+20))/3)),Modell_vol30_d_Aspermont_table[[#This Row],[base-market-price]]-(Modell_vol30_d_Aspermont_table[[#This Row],[travel-cost-M]]^2*(40-(20-Modell_vol30_d_Aspermont_table[[#This Row],[xcor 2]])-(Modell_vol30_d_Aspermont_table[[#This Row],[xcor 1]]+20))*(40+((20-Modell_vol30_d_Aspermont_table[[#This Row],[xcor 2]])-(Modell_vol30_d_Aspermont_table[[#This Row],[xcor 1]]+20))/3)))</f>
        <v>780.64</v>
      </c>
      <c r="AL481" s="6">
        <f>Modell_vol30_d_Aspermont_table[[#This Row],[wage 2]]/AK481-1</f>
        <v>-2.1008403361344463E-3</v>
      </c>
    </row>
    <row r="483" spans="1:42" x14ac:dyDescent="0.25">
      <c r="A483" s="18" t="s">
        <v>0</v>
      </c>
      <c r="B483" s="12" t="s">
        <v>1</v>
      </c>
      <c r="C483" s="12" t="s">
        <v>2</v>
      </c>
      <c r="D483" s="12" t="s">
        <v>3</v>
      </c>
      <c r="E483" s="12" t="s">
        <v>4</v>
      </c>
      <c r="F483" s="12" t="s">
        <v>5</v>
      </c>
      <c r="G483" s="12" t="s">
        <v>6</v>
      </c>
      <c r="H483" s="12" t="s">
        <v>7</v>
      </c>
      <c r="I483" s="12" t="s">
        <v>8</v>
      </c>
      <c r="J483" s="12" t="s">
        <v>9</v>
      </c>
      <c r="K483" s="12" t="s">
        <v>74</v>
      </c>
      <c r="L483" s="12" t="s">
        <v>10</v>
      </c>
      <c r="M483" s="12" t="s">
        <v>11</v>
      </c>
      <c r="N483" s="12" t="s">
        <v>12</v>
      </c>
      <c r="O483" s="12" t="s">
        <v>13</v>
      </c>
      <c r="P483" s="12" t="s">
        <v>14</v>
      </c>
      <c r="Q483" s="12" t="s">
        <v>15</v>
      </c>
      <c r="R483" s="12" t="s">
        <v>16</v>
      </c>
      <c r="S483" s="12" t="s">
        <v>17</v>
      </c>
      <c r="T483" s="12" t="s">
        <v>18</v>
      </c>
      <c r="U483" s="12" t="s">
        <v>19</v>
      </c>
      <c r="V483" s="12" t="s">
        <v>20</v>
      </c>
      <c r="W483" s="12" t="s">
        <v>99</v>
      </c>
      <c r="X483" s="12" t="s">
        <v>100</v>
      </c>
      <c r="Y483" s="12" t="s">
        <v>101</v>
      </c>
      <c r="Z483" s="12" t="s">
        <v>102</v>
      </c>
      <c r="AA483" s="12" t="s">
        <v>103</v>
      </c>
      <c r="AB483" s="19" t="s">
        <v>104</v>
      </c>
      <c r="AI483" t="s">
        <v>94</v>
      </c>
      <c r="AK483" t="s">
        <v>96</v>
      </c>
      <c r="AP483" t="s">
        <v>92</v>
      </c>
    </row>
    <row r="484" spans="1:42" x14ac:dyDescent="0.25">
      <c r="A484" s="24">
        <v>1</v>
      </c>
      <c r="B484" s="25" t="s">
        <v>21</v>
      </c>
      <c r="C484" s="25" t="s">
        <v>91</v>
      </c>
      <c r="D484" s="25" t="s">
        <v>23</v>
      </c>
      <c r="E484" s="25" t="s">
        <v>79</v>
      </c>
      <c r="F484" s="25" t="s">
        <v>25</v>
      </c>
      <c r="G484" s="26" t="b">
        <v>0</v>
      </c>
      <c r="H484" s="26" t="b">
        <v>0</v>
      </c>
      <c r="I484" s="26" t="b">
        <v>0</v>
      </c>
      <c r="J484" s="26" t="b">
        <v>0</v>
      </c>
      <c r="K484" s="26" t="b">
        <v>0</v>
      </c>
      <c r="L484" s="26">
        <v>200</v>
      </c>
      <c r="M484" s="26">
        <v>2</v>
      </c>
      <c r="N484" s="26">
        <v>0</v>
      </c>
      <c r="O484" s="26">
        <v>0.2</v>
      </c>
      <c r="P484" s="26">
        <v>0</v>
      </c>
      <c r="Q484" s="25">
        <v>200</v>
      </c>
      <c r="R484" s="25">
        <v>0</v>
      </c>
      <c r="S484" s="25">
        <v>1</v>
      </c>
      <c r="T484" s="25">
        <v>0</v>
      </c>
      <c r="U484" s="26" t="b">
        <v>0</v>
      </c>
      <c r="V484" s="26">
        <v>301</v>
      </c>
      <c r="W484" s="26">
        <v>1231.08</v>
      </c>
      <c r="X484" s="26">
        <v>1223.95</v>
      </c>
      <c r="Y484" s="26">
        <v>140.24</v>
      </c>
      <c r="Z484" s="26">
        <v>139.75</v>
      </c>
      <c r="AA484" s="26">
        <v>-20</v>
      </c>
      <c r="AB484" s="48">
        <v>20</v>
      </c>
      <c r="AD484" s="6" cm="1">
        <f t="array" ref="AD484:AD493">Y484:Y493/AE484-1</f>
        <v>9.8580697193797473E-3</v>
      </c>
      <c r="AE484">
        <f>AVERAGE(Y484:Y493)</f>
        <v>138.87100000000001</v>
      </c>
      <c r="AF484" s="6" cm="1">
        <f t="array" ref="AF484:AF493">Z484:Z493/AG484-1</f>
        <v>2.6618070154040829E-3</v>
      </c>
      <c r="AG484">
        <f>AVERAGE(Z484:Z493)</f>
        <v>139.37899999999999</v>
      </c>
      <c r="AI484" s="23">
        <f>L484-O484^2*(40-(20-AB484)-(AA484+20))*(40+((20-AB484)-(AA484+20))/3)</f>
        <v>136</v>
      </c>
      <c r="AJ484" s="6">
        <f t="array" ref="AJ484:AJ493">AI484:AI493/AG484-1</f>
        <v>-2.4243250417925188E-2</v>
      </c>
      <c r="AK484" s="23">
        <f>L484-O484^2*(40-(20-AB484)-(AA484+20))*(40-((20-AB484)-(AA484+20))/3)</f>
        <v>136</v>
      </c>
      <c r="AL484" s="6">
        <f t="array" ref="AL484:AL493">AK484:AK493/AG484-1</f>
        <v>-2.4243250417925188E-2</v>
      </c>
      <c r="AN484">
        <v>20</v>
      </c>
      <c r="AO484">
        <f t="array" ref="AO484:AO593">AN484:AN593+20</f>
        <v>40</v>
      </c>
      <c r="AP484">
        <f t="array" ref="AP484:AP593">X484:X593</f>
        <v>1223.95</v>
      </c>
    </row>
    <row r="485" spans="1:42" x14ac:dyDescent="0.25">
      <c r="A485" s="24">
        <v>2</v>
      </c>
      <c r="B485" s="25" t="s">
        <v>21</v>
      </c>
      <c r="C485" s="25" t="s">
        <v>91</v>
      </c>
      <c r="D485" s="25" t="s">
        <v>23</v>
      </c>
      <c r="E485" s="25" t="s">
        <v>79</v>
      </c>
      <c r="F485" s="25" t="s">
        <v>25</v>
      </c>
      <c r="G485" s="26" t="b">
        <v>0</v>
      </c>
      <c r="H485" s="26" t="b">
        <v>0</v>
      </c>
      <c r="I485" s="26" t="b">
        <v>0</v>
      </c>
      <c r="J485" s="26" t="b">
        <v>0</v>
      </c>
      <c r="K485" s="26" t="b">
        <v>0</v>
      </c>
      <c r="L485" s="26">
        <v>200</v>
      </c>
      <c r="M485" s="26">
        <v>2</v>
      </c>
      <c r="N485" s="26">
        <v>0</v>
      </c>
      <c r="O485" s="26">
        <v>0.2</v>
      </c>
      <c r="P485" s="26">
        <v>0</v>
      </c>
      <c r="Q485" s="25">
        <v>200</v>
      </c>
      <c r="R485" s="25">
        <v>0</v>
      </c>
      <c r="S485" s="25">
        <v>1</v>
      </c>
      <c r="T485" s="25">
        <v>0</v>
      </c>
      <c r="U485" s="26" t="b">
        <v>0</v>
      </c>
      <c r="V485" s="26">
        <v>314</v>
      </c>
      <c r="W485" s="26">
        <v>1239.46</v>
      </c>
      <c r="X485" s="26">
        <v>1259.3900000000001</v>
      </c>
      <c r="Y485" s="26">
        <v>138.21</v>
      </c>
      <c r="Z485" s="26">
        <v>139.57</v>
      </c>
      <c r="AA485" s="26">
        <v>-20</v>
      </c>
      <c r="AB485" s="48">
        <v>20</v>
      </c>
      <c r="AD485" s="6">
        <v>-4.7598130639225911E-3</v>
      </c>
      <c r="AF485" s="6">
        <v>1.3703642586042619E-3</v>
      </c>
      <c r="AI485" s="23">
        <f t="shared" ref="AI485:AI548" si="0">L485-O485^2*(40-(20-AB485)-(AA485+20))*(40+((20-AB485)-(AA485+20))/3)</f>
        <v>136</v>
      </c>
      <c r="AJ485" s="6">
        <v>-2.4243250417925188E-2</v>
      </c>
      <c r="AK485" s="23">
        <f t="shared" ref="AK485:AK548" si="1">L485-O485^2*(40-(20-AB485)-(AA485+20))*(40-((20-AB485)-(AA485+20))/3)</f>
        <v>136</v>
      </c>
      <c r="AL485" s="6">
        <v>-2.4243250417925188E-2</v>
      </c>
      <c r="AN485">
        <v>20</v>
      </c>
      <c r="AO485">
        <v>40</v>
      </c>
      <c r="AP485">
        <v>1259.3900000000001</v>
      </c>
    </row>
    <row r="486" spans="1:42" x14ac:dyDescent="0.25">
      <c r="A486" s="24">
        <v>3</v>
      </c>
      <c r="B486" s="25" t="s">
        <v>21</v>
      </c>
      <c r="C486" s="25" t="s">
        <v>91</v>
      </c>
      <c r="D486" s="25" t="s">
        <v>23</v>
      </c>
      <c r="E486" s="25" t="s">
        <v>79</v>
      </c>
      <c r="F486" s="25" t="s">
        <v>25</v>
      </c>
      <c r="G486" s="26" t="b">
        <v>0</v>
      </c>
      <c r="H486" s="26" t="b">
        <v>0</v>
      </c>
      <c r="I486" s="26" t="b">
        <v>0</v>
      </c>
      <c r="J486" s="26" t="b">
        <v>0</v>
      </c>
      <c r="K486" s="26" t="b">
        <v>0</v>
      </c>
      <c r="L486" s="26">
        <v>200</v>
      </c>
      <c r="M486" s="26">
        <v>2</v>
      </c>
      <c r="N486" s="26">
        <v>0</v>
      </c>
      <c r="O486" s="26">
        <v>0.2</v>
      </c>
      <c r="P486" s="26">
        <v>0</v>
      </c>
      <c r="Q486" s="25">
        <v>200</v>
      </c>
      <c r="R486" s="25">
        <v>0</v>
      </c>
      <c r="S486" s="25">
        <v>1</v>
      </c>
      <c r="T486" s="25">
        <v>0</v>
      </c>
      <c r="U486" s="26" t="b">
        <v>0</v>
      </c>
      <c r="V486" s="26">
        <v>301</v>
      </c>
      <c r="W486" s="26">
        <v>1239.45</v>
      </c>
      <c r="X486" s="26">
        <v>1247.98</v>
      </c>
      <c r="Y486" s="26">
        <v>138.94999999999999</v>
      </c>
      <c r="Z486" s="26">
        <v>139.41999999999999</v>
      </c>
      <c r="AA486" s="26">
        <v>-20</v>
      </c>
      <c r="AB486" s="48">
        <v>20</v>
      </c>
      <c r="AD486" s="6">
        <v>5.6887327087706829E-4</v>
      </c>
      <c r="AF486" s="6">
        <v>2.9416196127107774E-4</v>
      </c>
      <c r="AI486" s="23">
        <f t="shared" si="0"/>
        <v>136</v>
      </c>
      <c r="AJ486" s="6">
        <v>-2.4243250417925188E-2</v>
      </c>
      <c r="AK486" s="23">
        <f t="shared" si="1"/>
        <v>136</v>
      </c>
      <c r="AL486" s="6">
        <v>-2.4243250417925188E-2</v>
      </c>
      <c r="AN486">
        <v>20</v>
      </c>
      <c r="AO486">
        <v>40</v>
      </c>
      <c r="AP486">
        <v>1247.98</v>
      </c>
    </row>
    <row r="487" spans="1:42" x14ac:dyDescent="0.25">
      <c r="A487" s="24">
        <v>4</v>
      </c>
      <c r="B487" s="25" t="s">
        <v>21</v>
      </c>
      <c r="C487" s="25" t="s">
        <v>91</v>
      </c>
      <c r="D487" s="25" t="s">
        <v>23</v>
      </c>
      <c r="E487" s="25" t="s">
        <v>79</v>
      </c>
      <c r="F487" s="25" t="s">
        <v>25</v>
      </c>
      <c r="G487" s="26" t="b">
        <v>0</v>
      </c>
      <c r="H487" s="26" t="b">
        <v>0</v>
      </c>
      <c r="I487" s="26" t="b">
        <v>0</v>
      </c>
      <c r="J487" s="26" t="b">
        <v>0</v>
      </c>
      <c r="K487" s="26" t="b">
        <v>0</v>
      </c>
      <c r="L487" s="26">
        <v>200</v>
      </c>
      <c r="M487" s="26">
        <v>2</v>
      </c>
      <c r="N487" s="26">
        <v>0</v>
      </c>
      <c r="O487" s="26">
        <v>0.2</v>
      </c>
      <c r="P487" s="26">
        <v>0</v>
      </c>
      <c r="Q487" s="25">
        <v>200</v>
      </c>
      <c r="R487" s="25">
        <v>0</v>
      </c>
      <c r="S487" s="25">
        <v>1</v>
      </c>
      <c r="T487" s="25">
        <v>0</v>
      </c>
      <c r="U487" s="26" t="b">
        <v>0</v>
      </c>
      <c r="V487" s="26">
        <v>301</v>
      </c>
      <c r="W487" s="26">
        <v>1241.21</v>
      </c>
      <c r="X487" s="26">
        <v>1244.6099999999999</v>
      </c>
      <c r="Y487" s="26">
        <v>139.19</v>
      </c>
      <c r="Z487" s="26">
        <v>139.22999999999999</v>
      </c>
      <c r="AA487" s="26">
        <v>-20</v>
      </c>
      <c r="AB487" s="48">
        <v>20</v>
      </c>
      <c r="AD487" s="6">
        <v>2.2970958659473961E-3</v>
      </c>
      <c r="AF487" s="6">
        <v>-1.0690276153509926E-3</v>
      </c>
      <c r="AI487" s="23">
        <f t="shared" si="0"/>
        <v>136</v>
      </c>
      <c r="AJ487" s="6">
        <v>-2.4243250417925188E-2</v>
      </c>
      <c r="AK487" s="23">
        <f t="shared" si="1"/>
        <v>136</v>
      </c>
      <c r="AL487" s="6">
        <v>-2.4243250417925188E-2</v>
      </c>
      <c r="AN487">
        <v>20</v>
      </c>
      <c r="AO487">
        <v>40</v>
      </c>
      <c r="AP487">
        <v>1244.6099999999999</v>
      </c>
    </row>
    <row r="488" spans="1:42" x14ac:dyDescent="0.25">
      <c r="A488" s="24">
        <v>5</v>
      </c>
      <c r="B488" s="25" t="s">
        <v>21</v>
      </c>
      <c r="C488" s="25" t="s">
        <v>91</v>
      </c>
      <c r="D488" s="25" t="s">
        <v>23</v>
      </c>
      <c r="E488" s="25" t="s">
        <v>79</v>
      </c>
      <c r="F488" s="25" t="s">
        <v>25</v>
      </c>
      <c r="G488" s="26" t="b">
        <v>0</v>
      </c>
      <c r="H488" s="26" t="b">
        <v>0</v>
      </c>
      <c r="I488" s="26" t="b">
        <v>0</v>
      </c>
      <c r="J488" s="26" t="b">
        <v>0</v>
      </c>
      <c r="K488" s="26" t="b">
        <v>0</v>
      </c>
      <c r="L488" s="26">
        <v>200</v>
      </c>
      <c r="M488" s="26">
        <v>2</v>
      </c>
      <c r="N488" s="26">
        <v>0</v>
      </c>
      <c r="O488" s="26">
        <v>0.2</v>
      </c>
      <c r="P488" s="26">
        <v>0</v>
      </c>
      <c r="Q488" s="25">
        <v>200</v>
      </c>
      <c r="R488" s="25">
        <v>0</v>
      </c>
      <c r="S488" s="25">
        <v>1</v>
      </c>
      <c r="T488" s="25">
        <v>0</v>
      </c>
      <c r="U488" s="26" t="b">
        <v>0</v>
      </c>
      <c r="V488" s="26">
        <v>301</v>
      </c>
      <c r="W488" s="26">
        <v>1244.68</v>
      </c>
      <c r="X488" s="26">
        <v>1262.33</v>
      </c>
      <c r="Y488" s="26">
        <v>138.15</v>
      </c>
      <c r="Z488" s="26">
        <v>139.28</v>
      </c>
      <c r="AA488" s="26">
        <v>-20</v>
      </c>
      <c r="AB488" s="48">
        <v>20</v>
      </c>
      <c r="AD488" s="6">
        <v>-5.191868712690173E-3</v>
      </c>
      <c r="AF488" s="6">
        <v>-7.1029351623985715E-4</v>
      </c>
      <c r="AI488" s="23">
        <f t="shared" si="0"/>
        <v>136</v>
      </c>
      <c r="AJ488" s="6">
        <v>-2.4243250417925188E-2</v>
      </c>
      <c r="AK488" s="23">
        <f t="shared" si="1"/>
        <v>136</v>
      </c>
      <c r="AL488" s="6">
        <v>-2.4243250417925188E-2</v>
      </c>
      <c r="AN488">
        <v>20</v>
      </c>
      <c r="AO488">
        <v>40</v>
      </c>
      <c r="AP488">
        <v>1262.33</v>
      </c>
    </row>
    <row r="489" spans="1:42" x14ac:dyDescent="0.25">
      <c r="A489" s="24">
        <v>6</v>
      </c>
      <c r="B489" s="25" t="s">
        <v>21</v>
      </c>
      <c r="C489" s="25" t="s">
        <v>91</v>
      </c>
      <c r="D489" s="25" t="s">
        <v>23</v>
      </c>
      <c r="E489" s="25" t="s">
        <v>79</v>
      </c>
      <c r="F489" s="25" t="s">
        <v>25</v>
      </c>
      <c r="G489" s="26" t="b">
        <v>0</v>
      </c>
      <c r="H489" s="26" t="b">
        <v>0</v>
      </c>
      <c r="I489" s="26" t="b">
        <v>0</v>
      </c>
      <c r="J489" s="26" t="b">
        <v>0</v>
      </c>
      <c r="K489" s="26" t="b">
        <v>0</v>
      </c>
      <c r="L489" s="26">
        <v>200</v>
      </c>
      <c r="M489" s="26">
        <v>2</v>
      </c>
      <c r="N489" s="26">
        <v>0</v>
      </c>
      <c r="O489" s="26">
        <v>0.2</v>
      </c>
      <c r="P489" s="26">
        <v>0</v>
      </c>
      <c r="Q489" s="25">
        <v>200</v>
      </c>
      <c r="R489" s="25">
        <v>0</v>
      </c>
      <c r="S489" s="25">
        <v>1</v>
      </c>
      <c r="T489" s="25">
        <v>0</v>
      </c>
      <c r="U489" s="26" t="b">
        <v>0</v>
      </c>
      <c r="V489" s="26">
        <v>301</v>
      </c>
      <c r="W489" s="26">
        <v>1225.5</v>
      </c>
      <c r="X489" s="26">
        <v>1233.24</v>
      </c>
      <c r="Y489" s="26">
        <v>139.65</v>
      </c>
      <c r="Z489" s="26">
        <v>140.09</v>
      </c>
      <c r="AA489" s="26">
        <v>-20</v>
      </c>
      <c r="AB489" s="48">
        <v>20</v>
      </c>
      <c r="AD489" s="6">
        <v>5.6095225064987098E-3</v>
      </c>
      <c r="AF489" s="6">
        <v>5.1011988893592264E-3</v>
      </c>
      <c r="AI489" s="23">
        <f t="shared" si="0"/>
        <v>136</v>
      </c>
      <c r="AJ489" s="6">
        <v>-2.4243250417925188E-2</v>
      </c>
      <c r="AK489" s="23">
        <f t="shared" si="1"/>
        <v>136</v>
      </c>
      <c r="AL489" s="6">
        <v>-2.4243250417925188E-2</v>
      </c>
      <c r="AN489">
        <v>20</v>
      </c>
      <c r="AO489">
        <v>40</v>
      </c>
      <c r="AP489">
        <v>1233.24</v>
      </c>
    </row>
    <row r="490" spans="1:42" x14ac:dyDescent="0.25">
      <c r="A490" s="24">
        <v>7</v>
      </c>
      <c r="B490" s="25" t="s">
        <v>21</v>
      </c>
      <c r="C490" s="25" t="s">
        <v>91</v>
      </c>
      <c r="D490" s="25" t="s">
        <v>23</v>
      </c>
      <c r="E490" s="25" t="s">
        <v>79</v>
      </c>
      <c r="F490" s="25" t="s">
        <v>25</v>
      </c>
      <c r="G490" s="26" t="b">
        <v>0</v>
      </c>
      <c r="H490" s="26" t="b">
        <v>0</v>
      </c>
      <c r="I490" s="26" t="b">
        <v>0</v>
      </c>
      <c r="J490" s="26" t="b">
        <v>0</v>
      </c>
      <c r="K490" s="26" t="b">
        <v>0</v>
      </c>
      <c r="L490" s="26">
        <v>200</v>
      </c>
      <c r="M490" s="26">
        <v>2</v>
      </c>
      <c r="N490" s="26">
        <v>0</v>
      </c>
      <c r="O490" s="26">
        <v>0.2</v>
      </c>
      <c r="P490" s="26">
        <v>0</v>
      </c>
      <c r="Q490" s="25">
        <v>200</v>
      </c>
      <c r="R490" s="25">
        <v>0</v>
      </c>
      <c r="S490" s="25">
        <v>1</v>
      </c>
      <c r="T490" s="25">
        <v>0</v>
      </c>
      <c r="U490" s="26" t="b">
        <v>0</v>
      </c>
      <c r="V490" s="26">
        <v>301</v>
      </c>
      <c r="W490" s="26">
        <v>1218.2</v>
      </c>
      <c r="X490" s="26">
        <v>1222.45</v>
      </c>
      <c r="Y490" s="26">
        <v>140.16999999999999</v>
      </c>
      <c r="Z490" s="26">
        <v>140.4</v>
      </c>
      <c r="AA490" s="26">
        <v>-20</v>
      </c>
      <c r="AB490" s="48">
        <v>20</v>
      </c>
      <c r="AD490" s="6">
        <v>9.3540047958176054E-3</v>
      </c>
      <c r="AF490" s="6">
        <v>7.325350303847955E-3</v>
      </c>
      <c r="AI490" s="23">
        <f t="shared" si="0"/>
        <v>136</v>
      </c>
      <c r="AJ490" s="6">
        <v>-2.4243250417925188E-2</v>
      </c>
      <c r="AK490" s="23">
        <f t="shared" si="1"/>
        <v>136</v>
      </c>
      <c r="AL490" s="6">
        <v>-2.4243250417925188E-2</v>
      </c>
      <c r="AN490">
        <v>20</v>
      </c>
      <c r="AO490">
        <v>40</v>
      </c>
      <c r="AP490">
        <v>1222.45</v>
      </c>
    </row>
    <row r="491" spans="1:42" x14ac:dyDescent="0.25">
      <c r="A491" s="24">
        <v>8</v>
      </c>
      <c r="B491" s="25" t="s">
        <v>21</v>
      </c>
      <c r="C491" s="25" t="s">
        <v>91</v>
      </c>
      <c r="D491" s="25" t="s">
        <v>23</v>
      </c>
      <c r="E491" s="25" t="s">
        <v>79</v>
      </c>
      <c r="F491" s="25" t="s">
        <v>25</v>
      </c>
      <c r="G491" s="26" t="b">
        <v>0</v>
      </c>
      <c r="H491" s="26" t="b">
        <v>0</v>
      </c>
      <c r="I491" s="26" t="b">
        <v>0</v>
      </c>
      <c r="J491" s="26" t="b">
        <v>0</v>
      </c>
      <c r="K491" s="26" t="b">
        <v>0</v>
      </c>
      <c r="L491" s="26">
        <v>200</v>
      </c>
      <c r="M491" s="26">
        <v>2</v>
      </c>
      <c r="N491" s="26">
        <v>0</v>
      </c>
      <c r="O491" s="26">
        <v>0.2</v>
      </c>
      <c r="P491" s="26">
        <v>0</v>
      </c>
      <c r="Q491" s="25">
        <v>200</v>
      </c>
      <c r="R491" s="25">
        <v>0</v>
      </c>
      <c r="S491" s="25">
        <v>1</v>
      </c>
      <c r="T491" s="25">
        <v>0</v>
      </c>
      <c r="U491" s="26" t="b">
        <v>0</v>
      </c>
      <c r="V491" s="26">
        <v>301</v>
      </c>
      <c r="W491" s="26">
        <v>1284.0899999999999</v>
      </c>
      <c r="X491" s="26">
        <v>1287.73</v>
      </c>
      <c r="Y491" s="26">
        <v>137.02000000000001</v>
      </c>
      <c r="Z491" s="26">
        <v>137.18</v>
      </c>
      <c r="AA491" s="26">
        <v>-20</v>
      </c>
      <c r="AB491" s="48">
        <v>20</v>
      </c>
      <c r="AD491" s="6">
        <v>-1.3328916764479226E-2</v>
      </c>
      <c r="AF491" s="6">
        <v>-1.5777125678904214E-2</v>
      </c>
      <c r="AI491" s="23">
        <f t="shared" si="0"/>
        <v>136</v>
      </c>
      <c r="AJ491" s="6">
        <v>-2.4243250417925188E-2</v>
      </c>
      <c r="AK491" s="23">
        <f t="shared" si="1"/>
        <v>136</v>
      </c>
      <c r="AL491" s="6">
        <v>-2.4243250417925188E-2</v>
      </c>
      <c r="AN491">
        <v>20</v>
      </c>
      <c r="AO491">
        <v>40</v>
      </c>
      <c r="AP491">
        <v>1287.73</v>
      </c>
    </row>
    <row r="492" spans="1:42" x14ac:dyDescent="0.25">
      <c r="A492" s="24">
        <v>9</v>
      </c>
      <c r="B492" s="25" t="s">
        <v>21</v>
      </c>
      <c r="C492" s="25" t="s">
        <v>91</v>
      </c>
      <c r="D492" s="25" t="s">
        <v>23</v>
      </c>
      <c r="E492" s="25" t="s">
        <v>79</v>
      </c>
      <c r="F492" s="25" t="s">
        <v>25</v>
      </c>
      <c r="G492" s="26" t="b">
        <v>0</v>
      </c>
      <c r="H492" s="26" t="b">
        <v>0</v>
      </c>
      <c r="I492" s="26" t="b">
        <v>0</v>
      </c>
      <c r="J492" s="26" t="b">
        <v>0</v>
      </c>
      <c r="K492" s="26" t="b">
        <v>0</v>
      </c>
      <c r="L492" s="26">
        <v>200</v>
      </c>
      <c r="M492" s="26">
        <v>2</v>
      </c>
      <c r="N492" s="26">
        <v>0</v>
      </c>
      <c r="O492" s="26">
        <v>0.2</v>
      </c>
      <c r="P492" s="26">
        <v>0</v>
      </c>
      <c r="Q492" s="25">
        <v>200</v>
      </c>
      <c r="R492" s="25">
        <v>0</v>
      </c>
      <c r="S492" s="25">
        <v>1</v>
      </c>
      <c r="T492" s="25">
        <v>0</v>
      </c>
      <c r="U492" s="26" t="b">
        <v>0</v>
      </c>
      <c r="V492" s="26">
        <v>301</v>
      </c>
      <c r="W492" s="26">
        <v>1247.3900000000001</v>
      </c>
      <c r="X492" s="26">
        <v>1253.8699999999999</v>
      </c>
      <c r="Y492" s="26">
        <v>138.66</v>
      </c>
      <c r="Z492" s="26">
        <v>139.01</v>
      </c>
      <c r="AA492" s="26">
        <v>-20</v>
      </c>
      <c r="AB492" s="48">
        <v>20</v>
      </c>
      <c r="AD492" s="6">
        <v>-1.5193956981660595E-3</v>
      </c>
      <c r="AF492" s="6">
        <v>-2.6474576514395887E-3</v>
      </c>
      <c r="AI492" s="23">
        <f t="shared" si="0"/>
        <v>136</v>
      </c>
      <c r="AJ492" s="6">
        <v>-2.4243250417925188E-2</v>
      </c>
      <c r="AK492" s="23">
        <f t="shared" si="1"/>
        <v>136</v>
      </c>
      <c r="AL492" s="6">
        <v>-2.4243250417925188E-2</v>
      </c>
      <c r="AN492">
        <v>20</v>
      </c>
      <c r="AO492">
        <v>40</v>
      </c>
      <c r="AP492">
        <v>1253.8699999999999</v>
      </c>
    </row>
    <row r="493" spans="1:42" x14ac:dyDescent="0.25">
      <c r="A493" s="24">
        <v>10</v>
      </c>
      <c r="B493" s="25" t="s">
        <v>21</v>
      </c>
      <c r="C493" s="25" t="s">
        <v>91</v>
      </c>
      <c r="D493" s="25" t="s">
        <v>23</v>
      </c>
      <c r="E493" s="25" t="s">
        <v>79</v>
      </c>
      <c r="F493" s="25" t="s">
        <v>25</v>
      </c>
      <c r="G493" s="26" t="b">
        <v>0</v>
      </c>
      <c r="H493" s="26" t="b">
        <v>0</v>
      </c>
      <c r="I493" s="26" t="b">
        <v>0</v>
      </c>
      <c r="J493" s="26" t="b">
        <v>0</v>
      </c>
      <c r="K493" s="26" t="b">
        <v>0</v>
      </c>
      <c r="L493" s="26">
        <v>200</v>
      </c>
      <c r="M493" s="26">
        <v>2</v>
      </c>
      <c r="N493" s="26">
        <v>0</v>
      </c>
      <c r="O493" s="26">
        <v>0.2</v>
      </c>
      <c r="P493" s="26">
        <v>0</v>
      </c>
      <c r="Q493" s="25">
        <v>200</v>
      </c>
      <c r="R493" s="25">
        <v>0</v>
      </c>
      <c r="S493" s="25">
        <v>1</v>
      </c>
      <c r="T493" s="25">
        <v>0</v>
      </c>
      <c r="U493" s="26" t="b">
        <v>0</v>
      </c>
      <c r="V493" s="26">
        <v>301</v>
      </c>
      <c r="W493" s="26">
        <v>1233.3699999999999</v>
      </c>
      <c r="X493" s="26">
        <v>1254.31</v>
      </c>
      <c r="Y493" s="26">
        <v>138.47</v>
      </c>
      <c r="Z493" s="26">
        <v>139.86000000000001</v>
      </c>
      <c r="AA493" s="26">
        <v>-20</v>
      </c>
      <c r="AB493" s="48">
        <v>20</v>
      </c>
      <c r="AD493" s="6">
        <v>-2.8875719192632543E-3</v>
      </c>
      <c r="AF493" s="6">
        <v>3.451022033448492E-3</v>
      </c>
      <c r="AI493" s="23">
        <f t="shared" si="0"/>
        <v>136</v>
      </c>
      <c r="AJ493" s="6">
        <v>-2.4243250417925188E-2</v>
      </c>
      <c r="AK493" s="23">
        <f t="shared" si="1"/>
        <v>136</v>
      </c>
      <c r="AL493" s="6">
        <v>-2.4243250417925188E-2</v>
      </c>
      <c r="AN493">
        <v>20</v>
      </c>
      <c r="AO493">
        <v>40</v>
      </c>
      <c r="AP493">
        <v>1254.31</v>
      </c>
    </row>
    <row r="494" spans="1:42" x14ac:dyDescent="0.25">
      <c r="A494" s="27">
        <v>11</v>
      </c>
      <c r="B494" s="28" t="s">
        <v>21</v>
      </c>
      <c r="C494" s="28" t="s">
        <v>91</v>
      </c>
      <c r="D494" s="28" t="s">
        <v>23</v>
      </c>
      <c r="E494" s="28" t="s">
        <v>80</v>
      </c>
      <c r="F494" s="28" t="s">
        <v>25</v>
      </c>
      <c r="G494" s="29" t="b">
        <v>0</v>
      </c>
      <c r="H494" s="29" t="b">
        <v>0</v>
      </c>
      <c r="I494" s="29" t="b">
        <v>0</v>
      </c>
      <c r="J494" s="29" t="b">
        <v>0</v>
      </c>
      <c r="K494" s="29" t="b">
        <v>0</v>
      </c>
      <c r="L494" s="29">
        <v>200</v>
      </c>
      <c r="M494" s="29">
        <v>2</v>
      </c>
      <c r="N494" s="29">
        <v>0</v>
      </c>
      <c r="O494" s="29">
        <v>0.2</v>
      </c>
      <c r="P494" s="29">
        <v>0</v>
      </c>
      <c r="Q494" s="28">
        <v>200</v>
      </c>
      <c r="R494" s="28">
        <v>0</v>
      </c>
      <c r="S494" s="28">
        <v>1</v>
      </c>
      <c r="T494" s="28">
        <v>0</v>
      </c>
      <c r="U494" s="29" t="b">
        <v>0</v>
      </c>
      <c r="V494" s="29">
        <v>301</v>
      </c>
      <c r="W494" s="29">
        <v>1130.69</v>
      </c>
      <c r="X494" s="29">
        <v>1253.3699999999999</v>
      </c>
      <c r="Y494" s="29">
        <v>143.55000000000001</v>
      </c>
      <c r="Z494" s="29">
        <v>140.91999999999999</v>
      </c>
      <c r="AA494" s="29">
        <v>-20</v>
      </c>
      <c r="AB494" s="49">
        <v>19</v>
      </c>
      <c r="AD494" s="6" cm="1">
        <f t="array" ref="AD494:AD503">Y494:Y503/AE494-1</f>
        <v>4.8369371198175859E-3</v>
      </c>
      <c r="AE494">
        <f>AVERAGE(Y494:Y503)</f>
        <v>142.85899999999998</v>
      </c>
      <c r="AF494" s="6" cm="1">
        <f t="array" ref="AF494:AF503">Z494:Z503/AG494-1</f>
        <v>-1.8769699330666301E-3</v>
      </c>
      <c r="AG494">
        <f>AVERAGE(Z494:Z503)</f>
        <v>141.185</v>
      </c>
      <c r="AI494" s="23">
        <f t="shared" si="0"/>
        <v>137.07999999999998</v>
      </c>
      <c r="AJ494" s="6">
        <f t="array" ref="AJ494:AJ503">AI494:AI503/AG494-1</f>
        <v>-2.9075326699012027E-2</v>
      </c>
      <c r="AK494" s="23">
        <f t="shared" si="1"/>
        <v>138.12</v>
      </c>
      <c r="AL494" s="6">
        <f t="array" ref="AL494:AL503">AK494:AK503/AG494-1</f>
        <v>-2.1709105074901758E-2</v>
      </c>
      <c r="AN494">
        <v>19</v>
      </c>
      <c r="AO494">
        <v>39</v>
      </c>
      <c r="AP494">
        <v>1253.3699999999999</v>
      </c>
    </row>
    <row r="495" spans="1:42" x14ac:dyDescent="0.25">
      <c r="A495" s="27">
        <v>12</v>
      </c>
      <c r="B495" s="28" t="s">
        <v>21</v>
      </c>
      <c r="C495" s="28" t="s">
        <v>91</v>
      </c>
      <c r="D495" s="28" t="s">
        <v>23</v>
      </c>
      <c r="E495" s="28" t="s">
        <v>80</v>
      </c>
      <c r="F495" s="28" t="s">
        <v>25</v>
      </c>
      <c r="G495" s="29" t="b">
        <v>0</v>
      </c>
      <c r="H495" s="29" t="b">
        <v>0</v>
      </c>
      <c r="I495" s="29" t="b">
        <v>0</v>
      </c>
      <c r="J495" s="29" t="b">
        <v>0</v>
      </c>
      <c r="K495" s="29" t="b">
        <v>0</v>
      </c>
      <c r="L495" s="29">
        <v>200</v>
      </c>
      <c r="M495" s="29">
        <v>2</v>
      </c>
      <c r="N495" s="29">
        <v>0</v>
      </c>
      <c r="O495" s="29">
        <v>0.2</v>
      </c>
      <c r="P495" s="29">
        <v>0</v>
      </c>
      <c r="Q495" s="28">
        <v>200</v>
      </c>
      <c r="R495" s="28">
        <v>0</v>
      </c>
      <c r="S495" s="28">
        <v>1</v>
      </c>
      <c r="T495" s="28">
        <v>0</v>
      </c>
      <c r="U495" s="29" t="b">
        <v>0</v>
      </c>
      <c r="V495" s="29">
        <v>301</v>
      </c>
      <c r="W495" s="29">
        <v>1124.99</v>
      </c>
      <c r="X495" s="29">
        <v>1245.8900000000001</v>
      </c>
      <c r="Y495" s="29">
        <v>145.57</v>
      </c>
      <c r="Z495" s="29">
        <v>141.36000000000001</v>
      </c>
      <c r="AA495" s="29">
        <v>-20</v>
      </c>
      <c r="AB495" s="49">
        <v>19</v>
      </c>
      <c r="AD495" s="6">
        <v>1.8976753302207161E-2</v>
      </c>
      <c r="AF495" s="6">
        <v>1.2395084463647787E-3</v>
      </c>
      <c r="AI495" s="23">
        <f t="shared" si="0"/>
        <v>137.07999999999998</v>
      </c>
      <c r="AJ495" s="6">
        <v>-2.9075326699012027E-2</v>
      </c>
      <c r="AK495" s="23">
        <f t="shared" si="1"/>
        <v>138.12</v>
      </c>
      <c r="AL495" s="6">
        <v>-2.1709105074901758E-2</v>
      </c>
      <c r="AN495">
        <v>19</v>
      </c>
      <c r="AO495">
        <v>39</v>
      </c>
      <c r="AP495">
        <v>1245.8900000000001</v>
      </c>
    </row>
    <row r="496" spans="1:42" x14ac:dyDescent="0.25">
      <c r="A496" s="27">
        <v>13</v>
      </c>
      <c r="B496" s="28" t="s">
        <v>21</v>
      </c>
      <c r="C496" s="28" t="s">
        <v>91</v>
      </c>
      <c r="D496" s="28" t="s">
        <v>23</v>
      </c>
      <c r="E496" s="28" t="s">
        <v>80</v>
      </c>
      <c r="F496" s="28" t="s">
        <v>25</v>
      </c>
      <c r="G496" s="29" t="b">
        <v>0</v>
      </c>
      <c r="H496" s="29" t="b">
        <v>0</v>
      </c>
      <c r="I496" s="29" t="b">
        <v>0</v>
      </c>
      <c r="J496" s="29" t="b">
        <v>0</v>
      </c>
      <c r="K496" s="29" t="b">
        <v>0</v>
      </c>
      <c r="L496" s="29">
        <v>200</v>
      </c>
      <c r="M496" s="29">
        <v>2</v>
      </c>
      <c r="N496" s="29">
        <v>0</v>
      </c>
      <c r="O496" s="29">
        <v>0.2</v>
      </c>
      <c r="P496" s="29">
        <v>0</v>
      </c>
      <c r="Q496" s="28">
        <v>200</v>
      </c>
      <c r="R496" s="28">
        <v>0</v>
      </c>
      <c r="S496" s="28">
        <v>1</v>
      </c>
      <c r="T496" s="28">
        <v>0</v>
      </c>
      <c r="U496" s="29" t="b">
        <v>0</v>
      </c>
      <c r="V496" s="29">
        <v>301</v>
      </c>
      <c r="W496" s="29">
        <v>1174.93</v>
      </c>
      <c r="X496" s="29">
        <v>1215.3399999999999</v>
      </c>
      <c r="Y496" s="29">
        <v>142.11000000000001</v>
      </c>
      <c r="Z496" s="29">
        <v>141.11000000000001</v>
      </c>
      <c r="AA496" s="29">
        <v>-20</v>
      </c>
      <c r="AB496" s="49">
        <v>19</v>
      </c>
      <c r="AD496" s="6">
        <v>-5.242931841885845E-3</v>
      </c>
      <c r="AF496" s="6">
        <v>-5.3121790558474657E-4</v>
      </c>
      <c r="AI496" s="23">
        <f t="shared" si="0"/>
        <v>137.07999999999998</v>
      </c>
      <c r="AJ496" s="6">
        <v>-2.9075326699012027E-2</v>
      </c>
      <c r="AK496" s="23">
        <f t="shared" si="1"/>
        <v>138.12</v>
      </c>
      <c r="AL496" s="6">
        <v>-2.1709105074901758E-2</v>
      </c>
      <c r="AN496">
        <v>19</v>
      </c>
      <c r="AO496">
        <v>39</v>
      </c>
      <c r="AP496">
        <v>1215.3399999999999</v>
      </c>
    </row>
    <row r="497" spans="1:42" x14ac:dyDescent="0.25">
      <c r="A497" s="27">
        <v>14</v>
      </c>
      <c r="B497" s="28" t="s">
        <v>21</v>
      </c>
      <c r="C497" s="28" t="s">
        <v>91</v>
      </c>
      <c r="D497" s="28" t="s">
        <v>23</v>
      </c>
      <c r="E497" s="28" t="s">
        <v>80</v>
      </c>
      <c r="F497" s="28" t="s">
        <v>25</v>
      </c>
      <c r="G497" s="29" t="b">
        <v>0</v>
      </c>
      <c r="H497" s="29" t="b">
        <v>0</v>
      </c>
      <c r="I497" s="29" t="b">
        <v>0</v>
      </c>
      <c r="J497" s="29" t="b">
        <v>0</v>
      </c>
      <c r="K497" s="29" t="b">
        <v>0</v>
      </c>
      <c r="L497" s="29">
        <v>200</v>
      </c>
      <c r="M497" s="29">
        <v>2</v>
      </c>
      <c r="N497" s="29">
        <v>0</v>
      </c>
      <c r="O497" s="29">
        <v>0.2</v>
      </c>
      <c r="P497" s="29">
        <v>0</v>
      </c>
      <c r="Q497" s="28">
        <v>200</v>
      </c>
      <c r="R497" s="28">
        <v>0</v>
      </c>
      <c r="S497" s="28">
        <v>1</v>
      </c>
      <c r="T497" s="28">
        <v>0</v>
      </c>
      <c r="U497" s="29" t="b">
        <v>0</v>
      </c>
      <c r="V497" s="29">
        <v>301</v>
      </c>
      <c r="W497" s="29">
        <v>1158.3699999999999</v>
      </c>
      <c r="X497" s="29">
        <v>1203.83</v>
      </c>
      <c r="Y497" s="29">
        <v>142.55000000000001</v>
      </c>
      <c r="Z497" s="29">
        <v>142</v>
      </c>
      <c r="AA497" s="29">
        <v>-20</v>
      </c>
      <c r="AB497" s="49">
        <v>19</v>
      </c>
      <c r="AD497" s="6">
        <v>-2.1629718813652721E-3</v>
      </c>
      <c r="AF497" s="6">
        <v>5.7725679073554748E-3</v>
      </c>
      <c r="AI497" s="23">
        <f t="shared" si="0"/>
        <v>137.07999999999998</v>
      </c>
      <c r="AJ497" s="6">
        <v>-2.9075326699012027E-2</v>
      </c>
      <c r="AK497" s="23">
        <f t="shared" si="1"/>
        <v>138.12</v>
      </c>
      <c r="AL497" s="6">
        <v>-2.1709105074901758E-2</v>
      </c>
      <c r="AN497">
        <v>19</v>
      </c>
      <c r="AO497">
        <v>39</v>
      </c>
      <c r="AP497">
        <v>1203.83</v>
      </c>
    </row>
    <row r="498" spans="1:42" x14ac:dyDescent="0.25">
      <c r="A498" s="27">
        <v>15</v>
      </c>
      <c r="B498" s="28" t="s">
        <v>21</v>
      </c>
      <c r="C498" s="28" t="s">
        <v>91</v>
      </c>
      <c r="D498" s="28" t="s">
        <v>23</v>
      </c>
      <c r="E498" s="28" t="s">
        <v>80</v>
      </c>
      <c r="F498" s="28" t="s">
        <v>25</v>
      </c>
      <c r="G498" s="29" t="b">
        <v>0</v>
      </c>
      <c r="H498" s="29" t="b">
        <v>0</v>
      </c>
      <c r="I498" s="29" t="b">
        <v>0</v>
      </c>
      <c r="J498" s="29" t="b">
        <v>0</v>
      </c>
      <c r="K498" s="29" t="b">
        <v>0</v>
      </c>
      <c r="L498" s="29">
        <v>200</v>
      </c>
      <c r="M498" s="29">
        <v>2</v>
      </c>
      <c r="N498" s="29">
        <v>0</v>
      </c>
      <c r="O498" s="29">
        <v>0.2</v>
      </c>
      <c r="P498" s="29">
        <v>0</v>
      </c>
      <c r="Q498" s="28">
        <v>200</v>
      </c>
      <c r="R498" s="28">
        <v>0</v>
      </c>
      <c r="S498" s="28">
        <v>1</v>
      </c>
      <c r="T498" s="28">
        <v>0</v>
      </c>
      <c r="U498" s="29" t="b">
        <v>0</v>
      </c>
      <c r="V498" s="29">
        <v>301</v>
      </c>
      <c r="W498" s="29">
        <v>1116.1099999999999</v>
      </c>
      <c r="X498" s="29">
        <v>1240.55</v>
      </c>
      <c r="Y498" s="29">
        <v>145.80000000000001</v>
      </c>
      <c r="Z498" s="29">
        <v>141.82</v>
      </c>
      <c r="AA498" s="29">
        <v>-20</v>
      </c>
      <c r="AB498" s="49">
        <v>19</v>
      </c>
      <c r="AD498" s="6">
        <v>2.0586732372479322E-2</v>
      </c>
      <c r="AF498" s="6">
        <v>4.4976449339517721E-3</v>
      </c>
      <c r="AI498" s="23">
        <f t="shared" si="0"/>
        <v>137.07999999999998</v>
      </c>
      <c r="AJ498" s="6">
        <v>-2.9075326699012027E-2</v>
      </c>
      <c r="AK498" s="23">
        <f t="shared" si="1"/>
        <v>138.12</v>
      </c>
      <c r="AL498" s="6">
        <v>-2.1709105074901758E-2</v>
      </c>
      <c r="AN498">
        <v>19</v>
      </c>
      <c r="AO498">
        <v>39</v>
      </c>
      <c r="AP498">
        <v>1240.55</v>
      </c>
    </row>
    <row r="499" spans="1:42" x14ac:dyDescent="0.25">
      <c r="A499" s="27">
        <v>16</v>
      </c>
      <c r="B499" s="28" t="s">
        <v>21</v>
      </c>
      <c r="C499" s="28" t="s">
        <v>91</v>
      </c>
      <c r="D499" s="28" t="s">
        <v>23</v>
      </c>
      <c r="E499" s="28" t="s">
        <v>80</v>
      </c>
      <c r="F499" s="28" t="s">
        <v>25</v>
      </c>
      <c r="G499" s="29" t="b">
        <v>0</v>
      </c>
      <c r="H499" s="29" t="b">
        <v>0</v>
      </c>
      <c r="I499" s="29" t="b">
        <v>0</v>
      </c>
      <c r="J499" s="29" t="b">
        <v>0</v>
      </c>
      <c r="K499" s="29" t="b">
        <v>0</v>
      </c>
      <c r="L499" s="29">
        <v>200</v>
      </c>
      <c r="M499" s="29">
        <v>2</v>
      </c>
      <c r="N499" s="29">
        <v>0</v>
      </c>
      <c r="O499" s="29">
        <v>0.2</v>
      </c>
      <c r="P499" s="29">
        <v>0</v>
      </c>
      <c r="Q499" s="28">
        <v>200</v>
      </c>
      <c r="R499" s="28">
        <v>0</v>
      </c>
      <c r="S499" s="28">
        <v>1</v>
      </c>
      <c r="T499" s="28">
        <v>0</v>
      </c>
      <c r="U499" s="29" t="b">
        <v>0</v>
      </c>
      <c r="V499" s="29">
        <v>301</v>
      </c>
      <c r="W499" s="29">
        <v>1185.01</v>
      </c>
      <c r="X499" s="29">
        <v>1211.1500000000001</v>
      </c>
      <c r="Y499" s="29">
        <v>142.38999999999999</v>
      </c>
      <c r="Z499" s="29">
        <v>140.5</v>
      </c>
      <c r="AA499" s="29">
        <v>-20</v>
      </c>
      <c r="AB499" s="49">
        <v>19</v>
      </c>
      <c r="AD499" s="6">
        <v>-3.2829573215548136E-3</v>
      </c>
      <c r="AF499" s="6">
        <v>-4.8517902043417882E-3</v>
      </c>
      <c r="AI499" s="23">
        <f t="shared" si="0"/>
        <v>137.07999999999998</v>
      </c>
      <c r="AJ499" s="6">
        <v>-2.9075326699012027E-2</v>
      </c>
      <c r="AK499" s="23">
        <f t="shared" si="1"/>
        <v>138.12</v>
      </c>
      <c r="AL499" s="6">
        <v>-2.1709105074901758E-2</v>
      </c>
      <c r="AN499">
        <v>19</v>
      </c>
      <c r="AO499">
        <v>39</v>
      </c>
      <c r="AP499">
        <v>1211.1500000000001</v>
      </c>
    </row>
    <row r="500" spans="1:42" x14ac:dyDescent="0.25">
      <c r="A500" s="27">
        <v>17</v>
      </c>
      <c r="B500" s="28" t="s">
        <v>21</v>
      </c>
      <c r="C500" s="28" t="s">
        <v>91</v>
      </c>
      <c r="D500" s="28" t="s">
        <v>23</v>
      </c>
      <c r="E500" s="28" t="s">
        <v>80</v>
      </c>
      <c r="F500" s="28" t="s">
        <v>25</v>
      </c>
      <c r="G500" s="29" t="b">
        <v>0</v>
      </c>
      <c r="H500" s="29" t="b">
        <v>0</v>
      </c>
      <c r="I500" s="29" t="b">
        <v>0</v>
      </c>
      <c r="J500" s="29" t="b">
        <v>0</v>
      </c>
      <c r="K500" s="29" t="b">
        <v>0</v>
      </c>
      <c r="L500" s="29">
        <v>200</v>
      </c>
      <c r="M500" s="29">
        <v>2</v>
      </c>
      <c r="N500" s="29">
        <v>0</v>
      </c>
      <c r="O500" s="29">
        <v>0.2</v>
      </c>
      <c r="P500" s="29">
        <v>0</v>
      </c>
      <c r="Q500" s="28">
        <v>200</v>
      </c>
      <c r="R500" s="28">
        <v>0</v>
      </c>
      <c r="S500" s="28">
        <v>1</v>
      </c>
      <c r="T500" s="28">
        <v>0</v>
      </c>
      <c r="U500" s="29" t="b">
        <v>0</v>
      </c>
      <c r="V500" s="29">
        <v>301</v>
      </c>
      <c r="W500" s="29">
        <v>1177.0999999999999</v>
      </c>
      <c r="X500" s="29">
        <v>1219.03</v>
      </c>
      <c r="Y500" s="29">
        <v>141.94</v>
      </c>
      <c r="Z500" s="29">
        <v>140.99</v>
      </c>
      <c r="AA500" s="29">
        <v>-20</v>
      </c>
      <c r="AB500" s="49">
        <v>19</v>
      </c>
      <c r="AD500" s="6">
        <v>-6.4329163720870941E-3</v>
      </c>
      <c r="AF500" s="6">
        <v>-1.3811665545205853E-3</v>
      </c>
      <c r="AI500" s="23">
        <f t="shared" si="0"/>
        <v>137.07999999999998</v>
      </c>
      <c r="AJ500" s="6">
        <v>-2.9075326699012027E-2</v>
      </c>
      <c r="AK500" s="23">
        <f t="shared" si="1"/>
        <v>138.12</v>
      </c>
      <c r="AL500" s="6">
        <v>-2.1709105074901758E-2</v>
      </c>
      <c r="AN500">
        <v>19</v>
      </c>
      <c r="AO500">
        <v>39</v>
      </c>
      <c r="AP500">
        <v>1219.03</v>
      </c>
    </row>
    <row r="501" spans="1:42" x14ac:dyDescent="0.25">
      <c r="A501" s="27">
        <v>18</v>
      </c>
      <c r="B501" s="28" t="s">
        <v>21</v>
      </c>
      <c r="C501" s="28" t="s">
        <v>91</v>
      </c>
      <c r="D501" s="28" t="s">
        <v>23</v>
      </c>
      <c r="E501" s="28" t="s">
        <v>80</v>
      </c>
      <c r="F501" s="28" t="s">
        <v>25</v>
      </c>
      <c r="G501" s="29" t="b">
        <v>0</v>
      </c>
      <c r="H501" s="29" t="b">
        <v>0</v>
      </c>
      <c r="I501" s="29" t="b">
        <v>0</v>
      </c>
      <c r="J501" s="29" t="b">
        <v>0</v>
      </c>
      <c r="K501" s="29" t="b">
        <v>0</v>
      </c>
      <c r="L501" s="29">
        <v>200</v>
      </c>
      <c r="M501" s="29">
        <v>2</v>
      </c>
      <c r="N501" s="29">
        <v>0</v>
      </c>
      <c r="O501" s="29">
        <v>0.2</v>
      </c>
      <c r="P501" s="29">
        <v>0</v>
      </c>
      <c r="Q501" s="28">
        <v>200</v>
      </c>
      <c r="R501" s="28">
        <v>0</v>
      </c>
      <c r="S501" s="28">
        <v>1</v>
      </c>
      <c r="T501" s="28">
        <v>0</v>
      </c>
      <c r="U501" s="29" t="b">
        <v>0</v>
      </c>
      <c r="V501" s="29">
        <v>301</v>
      </c>
      <c r="W501" s="29">
        <v>1181.53</v>
      </c>
      <c r="X501" s="29">
        <v>1230.75</v>
      </c>
      <c r="Y501" s="29">
        <v>141.30000000000001</v>
      </c>
      <c r="Z501" s="29">
        <v>140.82</v>
      </c>
      <c r="AA501" s="29">
        <v>-20</v>
      </c>
      <c r="AB501" s="49">
        <v>19</v>
      </c>
      <c r="AD501" s="6">
        <v>-1.0912858132844039E-2</v>
      </c>
      <c r="AF501" s="6">
        <v>-2.5852604738464402E-3</v>
      </c>
      <c r="AI501" s="23">
        <f t="shared" si="0"/>
        <v>137.07999999999998</v>
      </c>
      <c r="AJ501" s="6">
        <v>-2.9075326699012027E-2</v>
      </c>
      <c r="AK501" s="23">
        <f t="shared" si="1"/>
        <v>138.12</v>
      </c>
      <c r="AL501" s="6">
        <v>-2.1709105074901758E-2</v>
      </c>
      <c r="AN501">
        <v>19</v>
      </c>
      <c r="AO501">
        <v>39</v>
      </c>
      <c r="AP501">
        <v>1230.75</v>
      </c>
    </row>
    <row r="502" spans="1:42" x14ac:dyDescent="0.25">
      <c r="A502" s="27">
        <v>19</v>
      </c>
      <c r="B502" s="28" t="s">
        <v>21</v>
      </c>
      <c r="C502" s="28" t="s">
        <v>91</v>
      </c>
      <c r="D502" s="28" t="s">
        <v>23</v>
      </c>
      <c r="E502" s="28" t="s">
        <v>80</v>
      </c>
      <c r="F502" s="28" t="s">
        <v>25</v>
      </c>
      <c r="G502" s="29" t="b">
        <v>0</v>
      </c>
      <c r="H502" s="29" t="b">
        <v>0</v>
      </c>
      <c r="I502" s="29" t="b">
        <v>0</v>
      </c>
      <c r="J502" s="29" t="b">
        <v>0</v>
      </c>
      <c r="K502" s="29" t="b">
        <v>0</v>
      </c>
      <c r="L502" s="29">
        <v>200</v>
      </c>
      <c r="M502" s="29">
        <v>2</v>
      </c>
      <c r="N502" s="29">
        <v>0</v>
      </c>
      <c r="O502" s="29">
        <v>0.2</v>
      </c>
      <c r="P502" s="29">
        <v>0</v>
      </c>
      <c r="Q502" s="28">
        <v>200</v>
      </c>
      <c r="R502" s="28">
        <v>0</v>
      </c>
      <c r="S502" s="28">
        <v>1</v>
      </c>
      <c r="T502" s="28">
        <v>0</v>
      </c>
      <c r="U502" s="29" t="b">
        <v>0</v>
      </c>
      <c r="V502" s="29">
        <v>301</v>
      </c>
      <c r="W502" s="29">
        <v>1169.57</v>
      </c>
      <c r="X502" s="29">
        <v>1228.48</v>
      </c>
      <c r="Y502" s="29">
        <v>141.38</v>
      </c>
      <c r="Z502" s="29">
        <v>141.47</v>
      </c>
      <c r="AA502" s="29">
        <v>-20</v>
      </c>
      <c r="AB502" s="49">
        <v>19</v>
      </c>
      <c r="AD502" s="6">
        <v>-1.035286541274949E-2</v>
      </c>
      <c r="AF502" s="6">
        <v>2.0186280412224367E-3</v>
      </c>
      <c r="AI502" s="23">
        <f t="shared" si="0"/>
        <v>137.07999999999998</v>
      </c>
      <c r="AJ502" s="6">
        <v>-2.9075326699012027E-2</v>
      </c>
      <c r="AK502" s="23">
        <f t="shared" si="1"/>
        <v>138.12</v>
      </c>
      <c r="AL502" s="6">
        <v>-2.1709105074901758E-2</v>
      </c>
      <c r="AN502">
        <v>19</v>
      </c>
      <c r="AO502">
        <v>39</v>
      </c>
      <c r="AP502">
        <v>1228.48</v>
      </c>
    </row>
    <row r="503" spans="1:42" x14ac:dyDescent="0.25">
      <c r="A503" s="27">
        <v>20</v>
      </c>
      <c r="B503" s="28" t="s">
        <v>21</v>
      </c>
      <c r="C503" s="28" t="s">
        <v>91</v>
      </c>
      <c r="D503" s="28" t="s">
        <v>23</v>
      </c>
      <c r="E503" s="28" t="s">
        <v>80</v>
      </c>
      <c r="F503" s="28" t="s">
        <v>25</v>
      </c>
      <c r="G503" s="29" t="b">
        <v>0</v>
      </c>
      <c r="H503" s="29" t="b">
        <v>0</v>
      </c>
      <c r="I503" s="29" t="b">
        <v>0</v>
      </c>
      <c r="J503" s="29" t="b">
        <v>0</v>
      </c>
      <c r="K503" s="29" t="b">
        <v>0</v>
      </c>
      <c r="L503" s="29">
        <v>200</v>
      </c>
      <c r="M503" s="29">
        <v>2</v>
      </c>
      <c r="N503" s="29">
        <v>0</v>
      </c>
      <c r="O503" s="29">
        <v>0.2</v>
      </c>
      <c r="P503" s="29">
        <v>0</v>
      </c>
      <c r="Q503" s="28">
        <v>200</v>
      </c>
      <c r="R503" s="28">
        <v>0</v>
      </c>
      <c r="S503" s="28">
        <v>1</v>
      </c>
      <c r="T503" s="28">
        <v>0</v>
      </c>
      <c r="U503" s="29" t="b">
        <v>0</v>
      </c>
      <c r="V503" s="29">
        <v>301</v>
      </c>
      <c r="W503" s="29">
        <v>1179.83</v>
      </c>
      <c r="X503" s="29">
        <v>1218.03</v>
      </c>
      <c r="Y503" s="29">
        <v>142</v>
      </c>
      <c r="Z503" s="29">
        <v>140.86000000000001</v>
      </c>
      <c r="AA503" s="29">
        <v>-20</v>
      </c>
      <c r="AB503" s="49">
        <v>19</v>
      </c>
      <c r="AD503" s="6">
        <v>-6.0129218320160716E-3</v>
      </c>
      <c r="AF503" s="6">
        <v>-2.3019442575343829E-3</v>
      </c>
      <c r="AI503" s="23">
        <f t="shared" si="0"/>
        <v>137.07999999999998</v>
      </c>
      <c r="AJ503" s="6">
        <v>-2.9075326699012027E-2</v>
      </c>
      <c r="AK503" s="23">
        <f t="shared" si="1"/>
        <v>138.12</v>
      </c>
      <c r="AL503" s="6">
        <v>-2.1709105074901758E-2</v>
      </c>
      <c r="AN503">
        <v>19</v>
      </c>
      <c r="AO503">
        <v>39</v>
      </c>
      <c r="AP503">
        <v>1218.03</v>
      </c>
    </row>
    <row r="504" spans="1:42" x14ac:dyDescent="0.25">
      <c r="A504" s="24">
        <v>21</v>
      </c>
      <c r="B504" s="25" t="s">
        <v>21</v>
      </c>
      <c r="C504" s="25" t="s">
        <v>91</v>
      </c>
      <c r="D504" s="25" t="s">
        <v>23</v>
      </c>
      <c r="E504" s="25" t="s">
        <v>81</v>
      </c>
      <c r="F504" s="25" t="s">
        <v>25</v>
      </c>
      <c r="G504" s="26" t="b">
        <v>0</v>
      </c>
      <c r="H504" s="26" t="b">
        <v>0</v>
      </c>
      <c r="I504" s="26" t="b">
        <v>0</v>
      </c>
      <c r="J504" s="26" t="b">
        <v>0</v>
      </c>
      <c r="K504" s="26" t="b">
        <v>0</v>
      </c>
      <c r="L504" s="26">
        <v>200</v>
      </c>
      <c r="M504" s="26">
        <v>2</v>
      </c>
      <c r="N504" s="26">
        <v>0</v>
      </c>
      <c r="O504" s="26">
        <v>0.2</v>
      </c>
      <c r="P504" s="26">
        <v>0</v>
      </c>
      <c r="Q504" s="25">
        <v>200</v>
      </c>
      <c r="R504" s="25">
        <v>0</v>
      </c>
      <c r="S504" s="25">
        <v>1</v>
      </c>
      <c r="T504" s="25">
        <v>0</v>
      </c>
      <c r="U504" s="26" t="b">
        <v>0</v>
      </c>
      <c r="V504" s="26">
        <v>301</v>
      </c>
      <c r="W504" s="26">
        <v>1195.19</v>
      </c>
      <c r="X504" s="26">
        <v>1286.28</v>
      </c>
      <c r="Y504" s="26">
        <v>140.13</v>
      </c>
      <c r="Z504" s="26">
        <v>138.49</v>
      </c>
      <c r="AA504" s="26">
        <v>-20</v>
      </c>
      <c r="AB504" s="48">
        <v>18</v>
      </c>
      <c r="AD504" s="6" cm="1">
        <f t="array" ref="AD504:AD513">Y504:Y513/AE504-1</f>
        <v>-5.1683255477147361E-3</v>
      </c>
      <c r="AE504">
        <f>AVERAGE(Y504:Y513)</f>
        <v>140.858</v>
      </c>
      <c r="AF504" s="6" cm="1">
        <f t="array" ref="AF504:AF513">Z504:Z513/AG504-1</f>
        <v>-2.276558650202265E-3</v>
      </c>
      <c r="AG504">
        <f>AVERAGE(Z504:Z513)</f>
        <v>138.80599999999998</v>
      </c>
      <c r="AI504" s="23">
        <f t="shared" si="0"/>
        <v>138.18666666666667</v>
      </c>
      <c r="AJ504" s="6">
        <f t="array" ref="AJ504:AJ513">AI504:AI513/AG504-1</f>
        <v>-4.4618628397425919E-3</v>
      </c>
      <c r="AK504" s="23">
        <f t="shared" si="1"/>
        <v>140.21333333333331</v>
      </c>
      <c r="AL504" s="6">
        <f t="array" ref="AL504:AL513">AK504:AK513/AG504-1</f>
        <v>1.0138850866196814E-2</v>
      </c>
      <c r="AN504">
        <v>18</v>
      </c>
      <c r="AO504">
        <v>38</v>
      </c>
      <c r="AP504">
        <v>1286.28</v>
      </c>
    </row>
    <row r="505" spans="1:42" x14ac:dyDescent="0.25">
      <c r="A505" s="24">
        <v>22</v>
      </c>
      <c r="B505" s="25" t="s">
        <v>21</v>
      </c>
      <c r="C505" s="25" t="s">
        <v>91</v>
      </c>
      <c r="D505" s="25" t="s">
        <v>23</v>
      </c>
      <c r="E505" s="25" t="s">
        <v>81</v>
      </c>
      <c r="F505" s="25" t="s">
        <v>25</v>
      </c>
      <c r="G505" s="26" t="b">
        <v>0</v>
      </c>
      <c r="H505" s="26" t="b">
        <v>0</v>
      </c>
      <c r="I505" s="26" t="b">
        <v>0</v>
      </c>
      <c r="J505" s="26" t="b">
        <v>0</v>
      </c>
      <c r="K505" s="26" t="b">
        <v>0</v>
      </c>
      <c r="L505" s="26">
        <v>200</v>
      </c>
      <c r="M505" s="26">
        <v>2</v>
      </c>
      <c r="N505" s="26">
        <v>0</v>
      </c>
      <c r="O505" s="26">
        <v>0.2</v>
      </c>
      <c r="P505" s="26">
        <v>0</v>
      </c>
      <c r="Q505" s="25">
        <v>200</v>
      </c>
      <c r="R505" s="25">
        <v>0</v>
      </c>
      <c r="S505" s="25">
        <v>1</v>
      </c>
      <c r="T505" s="25">
        <v>0</v>
      </c>
      <c r="U505" s="26" t="b">
        <v>0</v>
      </c>
      <c r="V505" s="26">
        <v>352</v>
      </c>
      <c r="W505" s="26">
        <v>1184.44</v>
      </c>
      <c r="X505" s="26">
        <v>1262.3599999999999</v>
      </c>
      <c r="Y505" s="26">
        <v>141.51</v>
      </c>
      <c r="Z505" s="26">
        <v>138.86000000000001</v>
      </c>
      <c r="AA505" s="26">
        <v>-20</v>
      </c>
      <c r="AB505" s="48">
        <v>18</v>
      </c>
      <c r="AD505" s="6">
        <v>4.6287750784477222E-3</v>
      </c>
      <c r="AF505" s="6">
        <v>3.8903217440200422E-4</v>
      </c>
      <c r="AI505" s="23">
        <f t="shared" si="0"/>
        <v>138.18666666666667</v>
      </c>
      <c r="AJ505" s="6">
        <v>-4.4618628397425919E-3</v>
      </c>
      <c r="AK505" s="23">
        <f t="shared" si="1"/>
        <v>140.21333333333331</v>
      </c>
      <c r="AL505" s="6">
        <v>1.0138850866196814E-2</v>
      </c>
      <c r="AN505">
        <v>18</v>
      </c>
      <c r="AO505">
        <v>38</v>
      </c>
      <c r="AP505">
        <v>1262.3599999999999</v>
      </c>
    </row>
    <row r="506" spans="1:42" x14ac:dyDescent="0.25">
      <c r="A506" s="24">
        <v>23</v>
      </c>
      <c r="B506" s="25" t="s">
        <v>21</v>
      </c>
      <c r="C506" s="25" t="s">
        <v>91</v>
      </c>
      <c r="D506" s="25" t="s">
        <v>23</v>
      </c>
      <c r="E506" s="25" t="s">
        <v>81</v>
      </c>
      <c r="F506" s="25" t="s">
        <v>25</v>
      </c>
      <c r="G506" s="26" t="b">
        <v>0</v>
      </c>
      <c r="H506" s="26" t="b">
        <v>0</v>
      </c>
      <c r="I506" s="26" t="b">
        <v>0</v>
      </c>
      <c r="J506" s="26" t="b">
        <v>0</v>
      </c>
      <c r="K506" s="26" t="b">
        <v>0</v>
      </c>
      <c r="L506" s="26">
        <v>200</v>
      </c>
      <c r="M506" s="26">
        <v>2</v>
      </c>
      <c r="N506" s="26">
        <v>0</v>
      </c>
      <c r="O506" s="26">
        <v>0.2</v>
      </c>
      <c r="P506" s="26">
        <v>0</v>
      </c>
      <c r="Q506" s="25">
        <v>200</v>
      </c>
      <c r="R506" s="25">
        <v>0</v>
      </c>
      <c r="S506" s="25">
        <v>1</v>
      </c>
      <c r="T506" s="25">
        <v>0</v>
      </c>
      <c r="U506" s="26" t="b">
        <v>0</v>
      </c>
      <c r="V506" s="26">
        <v>315</v>
      </c>
      <c r="W506" s="26">
        <v>1144.57</v>
      </c>
      <c r="X506" s="26">
        <v>1222.3900000000001</v>
      </c>
      <c r="Y506" s="26">
        <v>143.47</v>
      </c>
      <c r="Z506" s="26">
        <v>140.91</v>
      </c>
      <c r="AA506" s="26">
        <v>-20</v>
      </c>
      <c r="AB506" s="48">
        <v>18</v>
      </c>
      <c r="AD506" s="6">
        <v>1.854349770691055E-2</v>
      </c>
      <c r="AF506" s="6">
        <v>1.5157846202613845E-2</v>
      </c>
      <c r="AI506" s="23">
        <f t="shared" si="0"/>
        <v>138.18666666666667</v>
      </c>
      <c r="AJ506" s="6">
        <v>-4.4618628397425919E-3</v>
      </c>
      <c r="AK506" s="23">
        <f t="shared" si="1"/>
        <v>140.21333333333331</v>
      </c>
      <c r="AL506" s="6">
        <v>1.0138850866196814E-2</v>
      </c>
      <c r="AN506">
        <v>18</v>
      </c>
      <c r="AO506">
        <v>38</v>
      </c>
      <c r="AP506">
        <v>1222.3900000000001</v>
      </c>
    </row>
    <row r="507" spans="1:42" x14ac:dyDescent="0.25">
      <c r="A507" s="24">
        <v>24</v>
      </c>
      <c r="B507" s="25" t="s">
        <v>21</v>
      </c>
      <c r="C507" s="25" t="s">
        <v>91</v>
      </c>
      <c r="D507" s="25" t="s">
        <v>23</v>
      </c>
      <c r="E507" s="25" t="s">
        <v>81</v>
      </c>
      <c r="F507" s="25" t="s">
        <v>25</v>
      </c>
      <c r="G507" s="26" t="b">
        <v>0</v>
      </c>
      <c r="H507" s="26" t="b">
        <v>0</v>
      </c>
      <c r="I507" s="26" t="b">
        <v>0</v>
      </c>
      <c r="J507" s="26" t="b">
        <v>0</v>
      </c>
      <c r="K507" s="26" t="b">
        <v>0</v>
      </c>
      <c r="L507" s="26">
        <v>200</v>
      </c>
      <c r="M507" s="26">
        <v>2</v>
      </c>
      <c r="N507" s="26">
        <v>0</v>
      </c>
      <c r="O507" s="26">
        <v>0.2</v>
      </c>
      <c r="P507" s="26">
        <v>0</v>
      </c>
      <c r="Q507" s="25">
        <v>200</v>
      </c>
      <c r="R507" s="25">
        <v>0</v>
      </c>
      <c r="S507" s="25">
        <v>1</v>
      </c>
      <c r="T507" s="25">
        <v>0</v>
      </c>
      <c r="U507" s="26" t="b">
        <v>0</v>
      </c>
      <c r="V507" s="26">
        <v>340</v>
      </c>
      <c r="W507" s="26">
        <v>1196.95</v>
      </c>
      <c r="X507" s="26">
        <v>1256.68</v>
      </c>
      <c r="Y507" s="26">
        <v>141.83000000000001</v>
      </c>
      <c r="Z507" s="26">
        <v>138.22</v>
      </c>
      <c r="AA507" s="26">
        <v>-20</v>
      </c>
      <c r="AB507" s="48">
        <v>18</v>
      </c>
      <c r="AD507" s="6">
        <v>6.9005665279928685E-3</v>
      </c>
      <c r="AF507" s="6">
        <v>-4.2217195222107318E-3</v>
      </c>
      <c r="AI507" s="23">
        <f t="shared" si="0"/>
        <v>138.18666666666667</v>
      </c>
      <c r="AJ507" s="6">
        <v>-4.4618628397425919E-3</v>
      </c>
      <c r="AK507" s="23">
        <f t="shared" si="1"/>
        <v>140.21333333333331</v>
      </c>
      <c r="AL507" s="6">
        <v>1.0138850866196814E-2</v>
      </c>
      <c r="AN507">
        <v>18</v>
      </c>
      <c r="AO507">
        <v>38</v>
      </c>
      <c r="AP507">
        <v>1256.68</v>
      </c>
    </row>
    <row r="508" spans="1:42" x14ac:dyDescent="0.25">
      <c r="A508" s="24">
        <v>25</v>
      </c>
      <c r="B508" s="25" t="s">
        <v>21</v>
      </c>
      <c r="C508" s="25" t="s">
        <v>91</v>
      </c>
      <c r="D508" s="25" t="s">
        <v>23</v>
      </c>
      <c r="E508" s="25" t="s">
        <v>81</v>
      </c>
      <c r="F508" s="25" t="s">
        <v>25</v>
      </c>
      <c r="G508" s="26" t="b">
        <v>0</v>
      </c>
      <c r="H508" s="26" t="b">
        <v>0</v>
      </c>
      <c r="I508" s="26" t="b">
        <v>0</v>
      </c>
      <c r="J508" s="26" t="b">
        <v>0</v>
      </c>
      <c r="K508" s="26" t="b">
        <v>0</v>
      </c>
      <c r="L508" s="26">
        <v>200</v>
      </c>
      <c r="M508" s="26">
        <v>2</v>
      </c>
      <c r="N508" s="26">
        <v>0</v>
      </c>
      <c r="O508" s="26">
        <v>0.2</v>
      </c>
      <c r="P508" s="26">
        <v>0</v>
      </c>
      <c r="Q508" s="25">
        <v>200</v>
      </c>
      <c r="R508" s="25">
        <v>0</v>
      </c>
      <c r="S508" s="25">
        <v>1</v>
      </c>
      <c r="T508" s="25">
        <v>0</v>
      </c>
      <c r="U508" s="26" t="b">
        <v>0</v>
      </c>
      <c r="V508" s="26">
        <v>310</v>
      </c>
      <c r="W508" s="26">
        <v>1187.29</v>
      </c>
      <c r="X508" s="26">
        <v>1290.52</v>
      </c>
      <c r="Y508" s="26">
        <v>139.93</v>
      </c>
      <c r="Z508" s="26">
        <v>138.85</v>
      </c>
      <c r="AA508" s="26">
        <v>-20</v>
      </c>
      <c r="AB508" s="48">
        <v>18</v>
      </c>
      <c r="AD508" s="6">
        <v>-6.5881952036802582E-3</v>
      </c>
      <c r="AF508" s="6">
        <v>3.1698917914213531E-4</v>
      </c>
      <c r="AI508" s="23">
        <f t="shared" si="0"/>
        <v>138.18666666666667</v>
      </c>
      <c r="AJ508" s="6">
        <v>-4.4618628397425919E-3</v>
      </c>
      <c r="AK508" s="23">
        <f t="shared" si="1"/>
        <v>140.21333333333331</v>
      </c>
      <c r="AL508" s="6">
        <v>1.0138850866196814E-2</v>
      </c>
      <c r="AN508">
        <v>18</v>
      </c>
      <c r="AO508">
        <v>38</v>
      </c>
      <c r="AP508">
        <v>1290.52</v>
      </c>
    </row>
    <row r="509" spans="1:42" x14ac:dyDescent="0.25">
      <c r="A509" s="24">
        <v>26</v>
      </c>
      <c r="B509" s="25" t="s">
        <v>21</v>
      </c>
      <c r="C509" s="25" t="s">
        <v>91</v>
      </c>
      <c r="D509" s="25" t="s">
        <v>23</v>
      </c>
      <c r="E509" s="25" t="s">
        <v>81</v>
      </c>
      <c r="F509" s="25" t="s">
        <v>25</v>
      </c>
      <c r="G509" s="26" t="b">
        <v>0</v>
      </c>
      <c r="H509" s="26" t="b">
        <v>0</v>
      </c>
      <c r="I509" s="26" t="b">
        <v>0</v>
      </c>
      <c r="J509" s="26" t="b">
        <v>0</v>
      </c>
      <c r="K509" s="26" t="b">
        <v>0</v>
      </c>
      <c r="L509" s="26">
        <v>200</v>
      </c>
      <c r="M509" s="26">
        <v>2</v>
      </c>
      <c r="N509" s="26">
        <v>0</v>
      </c>
      <c r="O509" s="26">
        <v>0.2</v>
      </c>
      <c r="P509" s="26">
        <v>0</v>
      </c>
      <c r="Q509" s="25">
        <v>200</v>
      </c>
      <c r="R509" s="25">
        <v>0</v>
      </c>
      <c r="S509" s="25">
        <v>1</v>
      </c>
      <c r="T509" s="25">
        <v>0</v>
      </c>
      <c r="U509" s="26" t="b">
        <v>0</v>
      </c>
      <c r="V509" s="26">
        <v>301</v>
      </c>
      <c r="W509" s="26">
        <v>1191.2</v>
      </c>
      <c r="X509" s="26">
        <v>1273.46</v>
      </c>
      <c r="Y509" s="26">
        <v>141.12</v>
      </c>
      <c r="Z509" s="26">
        <v>138.38999999999999</v>
      </c>
      <c r="AA509" s="26">
        <v>-20</v>
      </c>
      <c r="AB509" s="48">
        <v>18</v>
      </c>
      <c r="AD509" s="6">
        <v>1.8600292493149428E-3</v>
      </c>
      <c r="AF509" s="6">
        <v>-2.9969886027981785E-3</v>
      </c>
      <c r="AI509" s="23">
        <f t="shared" si="0"/>
        <v>138.18666666666667</v>
      </c>
      <c r="AJ509" s="6">
        <v>-4.4618628397425919E-3</v>
      </c>
      <c r="AK509" s="23">
        <f t="shared" si="1"/>
        <v>140.21333333333331</v>
      </c>
      <c r="AL509" s="6">
        <v>1.0138850866196814E-2</v>
      </c>
      <c r="AN509">
        <v>18</v>
      </c>
      <c r="AO509">
        <v>38</v>
      </c>
      <c r="AP509">
        <v>1273.46</v>
      </c>
    </row>
    <row r="510" spans="1:42" x14ac:dyDescent="0.25">
      <c r="A510" s="24">
        <v>27</v>
      </c>
      <c r="B510" s="25" t="s">
        <v>21</v>
      </c>
      <c r="C510" s="25" t="s">
        <v>91</v>
      </c>
      <c r="D510" s="25" t="s">
        <v>23</v>
      </c>
      <c r="E510" s="25" t="s">
        <v>81</v>
      </c>
      <c r="F510" s="25" t="s">
        <v>25</v>
      </c>
      <c r="G510" s="26" t="b">
        <v>0</v>
      </c>
      <c r="H510" s="26" t="b">
        <v>0</v>
      </c>
      <c r="I510" s="26" t="b">
        <v>0</v>
      </c>
      <c r="J510" s="26" t="b">
        <v>0</v>
      </c>
      <c r="K510" s="26" t="b">
        <v>0</v>
      </c>
      <c r="L510" s="26">
        <v>200</v>
      </c>
      <c r="M510" s="26">
        <v>2</v>
      </c>
      <c r="N510" s="26">
        <v>0</v>
      </c>
      <c r="O510" s="26">
        <v>0.2</v>
      </c>
      <c r="P510" s="26">
        <v>0</v>
      </c>
      <c r="Q510" s="25">
        <v>200</v>
      </c>
      <c r="R510" s="25">
        <v>0</v>
      </c>
      <c r="S510" s="25">
        <v>1</v>
      </c>
      <c r="T510" s="25">
        <v>0</v>
      </c>
      <c r="U510" s="26" t="b">
        <v>0</v>
      </c>
      <c r="V510" s="26">
        <v>301</v>
      </c>
      <c r="W510" s="26">
        <v>1193.08</v>
      </c>
      <c r="X510" s="26">
        <v>1274.6400000000001</v>
      </c>
      <c r="Y510" s="26">
        <v>140.84</v>
      </c>
      <c r="Z510" s="26">
        <v>138.55000000000001</v>
      </c>
      <c r="AA510" s="26">
        <v>-20</v>
      </c>
      <c r="AB510" s="48">
        <v>18</v>
      </c>
      <c r="AD510" s="6">
        <v>-1.2778826903692142E-4</v>
      </c>
      <c r="AF510" s="6">
        <v>-1.8443006786448279E-3</v>
      </c>
      <c r="AI510" s="23">
        <f t="shared" si="0"/>
        <v>138.18666666666667</v>
      </c>
      <c r="AJ510" s="6">
        <v>-4.4618628397425919E-3</v>
      </c>
      <c r="AK510" s="23">
        <f t="shared" si="1"/>
        <v>140.21333333333331</v>
      </c>
      <c r="AL510" s="6">
        <v>1.0138850866196814E-2</v>
      </c>
      <c r="AN510">
        <v>18</v>
      </c>
      <c r="AO510">
        <v>38</v>
      </c>
      <c r="AP510">
        <v>1274.6400000000001</v>
      </c>
    </row>
    <row r="511" spans="1:42" x14ac:dyDescent="0.25">
      <c r="A511" s="24">
        <v>28</v>
      </c>
      <c r="B511" s="25" t="s">
        <v>21</v>
      </c>
      <c r="C511" s="25" t="s">
        <v>91</v>
      </c>
      <c r="D511" s="25" t="s">
        <v>23</v>
      </c>
      <c r="E511" s="25" t="s">
        <v>81</v>
      </c>
      <c r="F511" s="25" t="s">
        <v>25</v>
      </c>
      <c r="G511" s="26" t="b">
        <v>0</v>
      </c>
      <c r="H511" s="26" t="b">
        <v>0</v>
      </c>
      <c r="I511" s="26" t="b">
        <v>0</v>
      </c>
      <c r="J511" s="26" t="b">
        <v>0</v>
      </c>
      <c r="K511" s="26" t="b">
        <v>0</v>
      </c>
      <c r="L511" s="26">
        <v>200</v>
      </c>
      <c r="M511" s="26">
        <v>2</v>
      </c>
      <c r="N511" s="26">
        <v>0</v>
      </c>
      <c r="O511" s="26">
        <v>0.2</v>
      </c>
      <c r="P511" s="26">
        <v>0</v>
      </c>
      <c r="Q511" s="25">
        <v>200</v>
      </c>
      <c r="R511" s="25">
        <v>0</v>
      </c>
      <c r="S511" s="25">
        <v>1</v>
      </c>
      <c r="T511" s="25">
        <v>0</v>
      </c>
      <c r="U511" s="26" t="b">
        <v>0</v>
      </c>
      <c r="V511" s="26">
        <v>301</v>
      </c>
      <c r="W511" s="26">
        <v>1209.9000000000001</v>
      </c>
      <c r="X511" s="26">
        <v>1287.22</v>
      </c>
      <c r="Y511" s="26">
        <v>138.27000000000001</v>
      </c>
      <c r="Z511" s="26">
        <v>138.16</v>
      </c>
      <c r="AA511" s="26">
        <v>-20</v>
      </c>
      <c r="AB511" s="48">
        <v>18</v>
      </c>
      <c r="AD511" s="6">
        <v>-1.8373113348194581E-2</v>
      </c>
      <c r="AF511" s="6">
        <v>-4.6539774937681688E-3</v>
      </c>
      <c r="AI511" s="23">
        <f t="shared" si="0"/>
        <v>138.18666666666667</v>
      </c>
      <c r="AJ511" s="6">
        <v>-4.4618628397425919E-3</v>
      </c>
      <c r="AK511" s="23">
        <f t="shared" si="1"/>
        <v>140.21333333333331</v>
      </c>
      <c r="AL511" s="6">
        <v>1.0138850866196814E-2</v>
      </c>
      <c r="AN511">
        <v>18</v>
      </c>
      <c r="AO511">
        <v>38</v>
      </c>
      <c r="AP511">
        <v>1287.22</v>
      </c>
    </row>
    <row r="512" spans="1:42" x14ac:dyDescent="0.25">
      <c r="A512" s="24">
        <v>29</v>
      </c>
      <c r="B512" s="25" t="s">
        <v>21</v>
      </c>
      <c r="C512" s="25" t="s">
        <v>91</v>
      </c>
      <c r="D512" s="25" t="s">
        <v>23</v>
      </c>
      <c r="E512" s="25" t="s">
        <v>81</v>
      </c>
      <c r="F512" s="25" t="s">
        <v>25</v>
      </c>
      <c r="G512" s="26" t="b">
        <v>0</v>
      </c>
      <c r="H512" s="26" t="b">
        <v>0</v>
      </c>
      <c r="I512" s="26" t="b">
        <v>0</v>
      </c>
      <c r="J512" s="26" t="b">
        <v>0</v>
      </c>
      <c r="K512" s="26" t="b">
        <v>0</v>
      </c>
      <c r="L512" s="26">
        <v>200</v>
      </c>
      <c r="M512" s="26">
        <v>2</v>
      </c>
      <c r="N512" s="26">
        <v>0</v>
      </c>
      <c r="O512" s="26">
        <v>0.2</v>
      </c>
      <c r="P512" s="26">
        <v>0</v>
      </c>
      <c r="Q512" s="25">
        <v>200</v>
      </c>
      <c r="R512" s="25">
        <v>0</v>
      </c>
      <c r="S512" s="25">
        <v>1</v>
      </c>
      <c r="T512" s="25">
        <v>0</v>
      </c>
      <c r="U512" s="26" t="b">
        <v>0</v>
      </c>
      <c r="V512" s="26">
        <v>335</v>
      </c>
      <c r="W512" s="26">
        <v>1235.01</v>
      </c>
      <c r="X512" s="26">
        <v>1233.03</v>
      </c>
      <c r="Y512" s="26">
        <v>137.85</v>
      </c>
      <c r="Z512" s="26">
        <v>137.61000000000001</v>
      </c>
      <c r="AA512" s="26">
        <v>-20</v>
      </c>
      <c r="AB512" s="48">
        <v>18</v>
      </c>
      <c r="AD512" s="6">
        <v>-2.1354839625722377E-2</v>
      </c>
      <c r="AF512" s="6">
        <v>-8.6163422330444162E-3</v>
      </c>
      <c r="AI512" s="23">
        <f t="shared" si="0"/>
        <v>138.18666666666667</v>
      </c>
      <c r="AJ512" s="6">
        <v>-4.4618628397425919E-3</v>
      </c>
      <c r="AK512" s="23">
        <f t="shared" si="1"/>
        <v>140.21333333333331</v>
      </c>
      <c r="AL512" s="6">
        <v>1.0138850866196814E-2</v>
      </c>
      <c r="AN512">
        <v>18</v>
      </c>
      <c r="AO512">
        <v>38</v>
      </c>
      <c r="AP512">
        <v>1233.03</v>
      </c>
    </row>
    <row r="513" spans="1:42" x14ac:dyDescent="0.25">
      <c r="A513" s="24">
        <v>30</v>
      </c>
      <c r="B513" s="25" t="s">
        <v>21</v>
      </c>
      <c r="C513" s="25" t="s">
        <v>91</v>
      </c>
      <c r="D513" s="25" t="s">
        <v>23</v>
      </c>
      <c r="E513" s="25" t="s">
        <v>81</v>
      </c>
      <c r="F513" s="25" t="s">
        <v>25</v>
      </c>
      <c r="G513" s="26" t="b">
        <v>0</v>
      </c>
      <c r="H513" s="26" t="b">
        <v>0</v>
      </c>
      <c r="I513" s="26" t="b">
        <v>0</v>
      </c>
      <c r="J513" s="26" t="b">
        <v>0</v>
      </c>
      <c r="K513" s="26" t="b">
        <v>0</v>
      </c>
      <c r="L513" s="26">
        <v>200</v>
      </c>
      <c r="M513" s="26">
        <v>2</v>
      </c>
      <c r="N513" s="26">
        <v>0</v>
      </c>
      <c r="O513" s="26">
        <v>0.2</v>
      </c>
      <c r="P513" s="26">
        <v>0</v>
      </c>
      <c r="Q513" s="25">
        <v>200</v>
      </c>
      <c r="R513" s="25">
        <v>0</v>
      </c>
      <c r="S513" s="25">
        <v>1</v>
      </c>
      <c r="T513" s="25">
        <v>0</v>
      </c>
      <c r="U513" s="26" t="b">
        <v>0</v>
      </c>
      <c r="V513" s="26">
        <v>301</v>
      </c>
      <c r="W513" s="26">
        <v>1159.33</v>
      </c>
      <c r="X513" s="26">
        <v>1220.77</v>
      </c>
      <c r="Y513" s="26">
        <v>143.63</v>
      </c>
      <c r="Z513" s="26">
        <v>140.02000000000001</v>
      </c>
      <c r="AA513" s="26">
        <v>-20</v>
      </c>
      <c r="AB513" s="48">
        <v>18</v>
      </c>
      <c r="AD513" s="6">
        <v>1.9679393431683012E-2</v>
      </c>
      <c r="AF513" s="6">
        <v>8.746019624512158E-3</v>
      </c>
      <c r="AI513" s="23">
        <f t="shared" si="0"/>
        <v>138.18666666666667</v>
      </c>
      <c r="AJ513" s="6">
        <v>-4.4618628397425919E-3</v>
      </c>
      <c r="AK513" s="23">
        <f t="shared" si="1"/>
        <v>140.21333333333331</v>
      </c>
      <c r="AL513" s="6">
        <v>1.0138850866196814E-2</v>
      </c>
      <c r="AN513">
        <v>18</v>
      </c>
      <c r="AO513">
        <v>38</v>
      </c>
      <c r="AP513">
        <v>1220.77</v>
      </c>
    </row>
    <row r="514" spans="1:42" x14ac:dyDescent="0.25">
      <c r="A514" s="27">
        <v>31</v>
      </c>
      <c r="B514" s="28" t="s">
        <v>21</v>
      </c>
      <c r="C514" s="28" t="s">
        <v>91</v>
      </c>
      <c r="D514" s="28" t="s">
        <v>23</v>
      </c>
      <c r="E514" s="28" t="s">
        <v>82</v>
      </c>
      <c r="F514" s="28" t="s">
        <v>25</v>
      </c>
      <c r="G514" s="29" t="b">
        <v>0</v>
      </c>
      <c r="H514" s="29" t="b">
        <v>0</v>
      </c>
      <c r="I514" s="29" t="b">
        <v>0</v>
      </c>
      <c r="J514" s="29" t="b">
        <v>0</v>
      </c>
      <c r="K514" s="29" t="b">
        <v>0</v>
      </c>
      <c r="L514" s="29">
        <v>200</v>
      </c>
      <c r="M514" s="29">
        <v>2</v>
      </c>
      <c r="N514" s="29">
        <v>0</v>
      </c>
      <c r="O514" s="29">
        <v>0.2</v>
      </c>
      <c r="P514" s="29">
        <v>0</v>
      </c>
      <c r="Q514" s="28">
        <v>200</v>
      </c>
      <c r="R514" s="28">
        <v>0</v>
      </c>
      <c r="S514" s="28">
        <v>1</v>
      </c>
      <c r="T514" s="28">
        <v>0</v>
      </c>
      <c r="U514" s="29" t="b">
        <v>0</v>
      </c>
      <c r="V514" s="29">
        <v>301</v>
      </c>
      <c r="W514" s="29">
        <v>1115.55</v>
      </c>
      <c r="X514" s="29">
        <v>1267.3699999999999</v>
      </c>
      <c r="Y514" s="29">
        <v>142.41999999999999</v>
      </c>
      <c r="Z514" s="29">
        <v>141.22</v>
      </c>
      <c r="AA514" s="29">
        <v>-20</v>
      </c>
      <c r="AB514" s="49">
        <v>17</v>
      </c>
      <c r="AD514" s="6" cm="1">
        <f t="array" ref="AD514:AD523">Y514:Y523/AE514-1</f>
        <v>-1.0319307876724304E-2</v>
      </c>
      <c r="AE514">
        <f>AVERAGE(Y514:Y523)</f>
        <v>143.905</v>
      </c>
      <c r="AF514" s="6" cm="1">
        <f t="array" ref="AF514:AF523">Z514:Z523/AG514-1</f>
        <v>1.013630854072689E-3</v>
      </c>
      <c r="AG514">
        <f>AVERAGE(Z514:Z523)</f>
        <v>141.077</v>
      </c>
      <c r="AI514" s="23">
        <f t="shared" si="0"/>
        <v>139.32</v>
      </c>
      <c r="AJ514" s="6">
        <f t="array" ref="AJ514:AJ523">AI514:AI523/AG514-1</f>
        <v>-1.2454191682556348E-2</v>
      </c>
      <c r="AK514" s="23">
        <f t="shared" si="1"/>
        <v>142.28</v>
      </c>
      <c r="AL514" s="6">
        <f t="array" ref="AL514:AL523">AK514:AK523/AG514-1</f>
        <v>8.5272581639814771E-3</v>
      </c>
      <c r="AN514">
        <v>17</v>
      </c>
      <c r="AO514">
        <v>37</v>
      </c>
      <c r="AP514">
        <v>1267.3699999999999</v>
      </c>
    </row>
    <row r="515" spans="1:42" x14ac:dyDescent="0.25">
      <c r="A515" s="27">
        <v>32</v>
      </c>
      <c r="B515" s="28" t="s">
        <v>21</v>
      </c>
      <c r="C515" s="28" t="s">
        <v>91</v>
      </c>
      <c r="D515" s="28" t="s">
        <v>23</v>
      </c>
      <c r="E515" s="28" t="s">
        <v>82</v>
      </c>
      <c r="F515" s="28" t="s">
        <v>25</v>
      </c>
      <c r="G515" s="29" t="b">
        <v>0</v>
      </c>
      <c r="H515" s="29" t="b">
        <v>0</v>
      </c>
      <c r="I515" s="29" t="b">
        <v>0</v>
      </c>
      <c r="J515" s="29" t="b">
        <v>0</v>
      </c>
      <c r="K515" s="29" t="b">
        <v>0</v>
      </c>
      <c r="L515" s="29">
        <v>200</v>
      </c>
      <c r="M515" s="29">
        <v>2</v>
      </c>
      <c r="N515" s="29">
        <v>0</v>
      </c>
      <c r="O515" s="29">
        <v>0.2</v>
      </c>
      <c r="P515" s="29">
        <v>0</v>
      </c>
      <c r="Q515" s="28">
        <v>200</v>
      </c>
      <c r="R515" s="28">
        <v>0</v>
      </c>
      <c r="S515" s="28">
        <v>1</v>
      </c>
      <c r="T515" s="28">
        <v>0</v>
      </c>
      <c r="U515" s="29" t="b">
        <v>0</v>
      </c>
      <c r="V515" s="29">
        <v>301</v>
      </c>
      <c r="W515" s="29">
        <v>1115.43</v>
      </c>
      <c r="X515" s="29">
        <v>1236.01</v>
      </c>
      <c r="Y515" s="29">
        <v>144</v>
      </c>
      <c r="Z515" s="29">
        <v>141.18</v>
      </c>
      <c r="AA515" s="29">
        <v>-20</v>
      </c>
      <c r="AB515" s="49">
        <v>17</v>
      </c>
      <c r="AD515" s="6">
        <v>6.6015774295546947E-4</v>
      </c>
      <c r="AF515" s="6">
        <v>7.3009774803844962E-4</v>
      </c>
      <c r="AI515" s="23">
        <f t="shared" si="0"/>
        <v>139.32</v>
      </c>
      <c r="AJ515" s="6">
        <v>-1.2454191682556348E-2</v>
      </c>
      <c r="AK515" s="23">
        <f t="shared" si="1"/>
        <v>142.28</v>
      </c>
      <c r="AL515" s="6">
        <v>8.5272581639814771E-3</v>
      </c>
      <c r="AN515">
        <v>17</v>
      </c>
      <c r="AO515">
        <v>37</v>
      </c>
      <c r="AP515">
        <v>1236.01</v>
      </c>
    </row>
    <row r="516" spans="1:42" x14ac:dyDescent="0.25">
      <c r="A516" s="27">
        <v>33</v>
      </c>
      <c r="B516" s="28" t="s">
        <v>21</v>
      </c>
      <c r="C516" s="28" t="s">
        <v>91</v>
      </c>
      <c r="D516" s="28" t="s">
        <v>23</v>
      </c>
      <c r="E516" s="28" t="s">
        <v>82</v>
      </c>
      <c r="F516" s="28" t="s">
        <v>25</v>
      </c>
      <c r="G516" s="29" t="b">
        <v>0</v>
      </c>
      <c r="H516" s="29" t="b">
        <v>0</v>
      </c>
      <c r="I516" s="29" t="b">
        <v>0</v>
      </c>
      <c r="J516" s="29" t="b">
        <v>0</v>
      </c>
      <c r="K516" s="29" t="b">
        <v>0</v>
      </c>
      <c r="L516" s="29">
        <v>200</v>
      </c>
      <c r="M516" s="29">
        <v>2</v>
      </c>
      <c r="N516" s="29">
        <v>0</v>
      </c>
      <c r="O516" s="29">
        <v>0.2</v>
      </c>
      <c r="P516" s="29">
        <v>0</v>
      </c>
      <c r="Q516" s="28">
        <v>200</v>
      </c>
      <c r="R516" s="28">
        <v>0</v>
      </c>
      <c r="S516" s="28">
        <v>1</v>
      </c>
      <c r="T516" s="28">
        <v>0</v>
      </c>
      <c r="U516" s="29" t="b">
        <v>0</v>
      </c>
      <c r="V516" s="29">
        <v>301</v>
      </c>
      <c r="W516" s="29">
        <v>1088.8</v>
      </c>
      <c r="X516" s="29">
        <v>1200.07</v>
      </c>
      <c r="Y516" s="29">
        <v>145.79</v>
      </c>
      <c r="Z516" s="29">
        <v>142.32</v>
      </c>
      <c r="AA516" s="29">
        <v>-20</v>
      </c>
      <c r="AB516" s="49">
        <v>17</v>
      </c>
      <c r="AD516" s="6">
        <v>1.3098919426010047E-2</v>
      </c>
      <c r="AF516" s="6">
        <v>8.8107912700157165E-3</v>
      </c>
      <c r="AI516" s="23">
        <f t="shared" si="0"/>
        <v>139.32</v>
      </c>
      <c r="AJ516" s="6">
        <v>-1.2454191682556348E-2</v>
      </c>
      <c r="AK516" s="23">
        <f t="shared" si="1"/>
        <v>142.28</v>
      </c>
      <c r="AL516" s="6">
        <v>8.5272581639814771E-3</v>
      </c>
      <c r="AN516">
        <v>17</v>
      </c>
      <c r="AO516">
        <v>37</v>
      </c>
      <c r="AP516">
        <v>1200.07</v>
      </c>
    </row>
    <row r="517" spans="1:42" x14ac:dyDescent="0.25">
      <c r="A517" s="27">
        <v>34</v>
      </c>
      <c r="B517" s="28" t="s">
        <v>21</v>
      </c>
      <c r="C517" s="28" t="s">
        <v>91</v>
      </c>
      <c r="D517" s="28" t="s">
        <v>23</v>
      </c>
      <c r="E517" s="28" t="s">
        <v>82</v>
      </c>
      <c r="F517" s="28" t="s">
        <v>25</v>
      </c>
      <c r="G517" s="29" t="b">
        <v>0</v>
      </c>
      <c r="H517" s="29" t="b">
        <v>0</v>
      </c>
      <c r="I517" s="29" t="b">
        <v>0</v>
      </c>
      <c r="J517" s="29" t="b">
        <v>0</v>
      </c>
      <c r="K517" s="29" t="b">
        <v>0</v>
      </c>
      <c r="L517" s="29">
        <v>200</v>
      </c>
      <c r="M517" s="29">
        <v>2</v>
      </c>
      <c r="N517" s="29">
        <v>0</v>
      </c>
      <c r="O517" s="29">
        <v>0.2</v>
      </c>
      <c r="P517" s="29">
        <v>0</v>
      </c>
      <c r="Q517" s="28">
        <v>200</v>
      </c>
      <c r="R517" s="28">
        <v>0</v>
      </c>
      <c r="S517" s="28">
        <v>1</v>
      </c>
      <c r="T517" s="28">
        <v>0</v>
      </c>
      <c r="U517" s="29" t="b">
        <v>0</v>
      </c>
      <c r="V517" s="29">
        <v>301</v>
      </c>
      <c r="W517" s="29">
        <v>1151.75</v>
      </c>
      <c r="X517" s="29">
        <v>1268.01</v>
      </c>
      <c r="Y517" s="29">
        <v>142.54</v>
      </c>
      <c r="Z517" s="29">
        <v>139.33000000000001</v>
      </c>
      <c r="AA517" s="29">
        <v>-20</v>
      </c>
      <c r="AB517" s="49">
        <v>17</v>
      </c>
      <c r="AD517" s="6">
        <v>-9.4854244119384479E-3</v>
      </c>
      <c r="AF517" s="6">
        <v>-1.2383308406047622E-2</v>
      </c>
      <c r="AI517" s="23">
        <f t="shared" si="0"/>
        <v>139.32</v>
      </c>
      <c r="AJ517" s="6">
        <v>-1.2454191682556348E-2</v>
      </c>
      <c r="AK517" s="23">
        <f t="shared" si="1"/>
        <v>142.28</v>
      </c>
      <c r="AL517" s="6">
        <v>8.5272581639814771E-3</v>
      </c>
      <c r="AN517">
        <v>17</v>
      </c>
      <c r="AO517">
        <v>37</v>
      </c>
      <c r="AP517">
        <v>1268.01</v>
      </c>
    </row>
    <row r="518" spans="1:42" x14ac:dyDescent="0.25">
      <c r="A518" s="27">
        <v>35</v>
      </c>
      <c r="B518" s="28" t="s">
        <v>21</v>
      </c>
      <c r="C518" s="28" t="s">
        <v>91</v>
      </c>
      <c r="D518" s="28" t="s">
        <v>23</v>
      </c>
      <c r="E518" s="28" t="s">
        <v>82</v>
      </c>
      <c r="F518" s="28" t="s">
        <v>25</v>
      </c>
      <c r="G518" s="29" t="b">
        <v>0</v>
      </c>
      <c r="H518" s="29" t="b">
        <v>0</v>
      </c>
      <c r="I518" s="29" t="b">
        <v>0</v>
      </c>
      <c r="J518" s="29" t="b">
        <v>0</v>
      </c>
      <c r="K518" s="29" t="b">
        <v>0</v>
      </c>
      <c r="L518" s="29">
        <v>200</v>
      </c>
      <c r="M518" s="29">
        <v>2</v>
      </c>
      <c r="N518" s="29">
        <v>0</v>
      </c>
      <c r="O518" s="29">
        <v>0.2</v>
      </c>
      <c r="P518" s="29">
        <v>0</v>
      </c>
      <c r="Q518" s="28">
        <v>200</v>
      </c>
      <c r="R518" s="28">
        <v>0</v>
      </c>
      <c r="S518" s="28">
        <v>1</v>
      </c>
      <c r="T518" s="28">
        <v>0</v>
      </c>
      <c r="U518" s="29" t="b">
        <v>0</v>
      </c>
      <c r="V518" s="29">
        <v>301</v>
      </c>
      <c r="W518" s="29">
        <v>1100.9000000000001</v>
      </c>
      <c r="X518" s="29">
        <v>1218.8699999999999</v>
      </c>
      <c r="Y518" s="29">
        <v>144.77000000000001</v>
      </c>
      <c r="Z518" s="29">
        <v>141.91</v>
      </c>
      <c r="AA518" s="29">
        <v>-20</v>
      </c>
      <c r="AB518" s="49">
        <v>17</v>
      </c>
      <c r="AD518" s="6">
        <v>6.0109099753309359E-3</v>
      </c>
      <c r="AF518" s="6">
        <v>5.9045769331640408E-3</v>
      </c>
      <c r="AI518" s="23">
        <f t="shared" si="0"/>
        <v>139.32</v>
      </c>
      <c r="AJ518" s="6">
        <v>-1.2454191682556348E-2</v>
      </c>
      <c r="AK518" s="23">
        <f t="shared" si="1"/>
        <v>142.28</v>
      </c>
      <c r="AL518" s="6">
        <v>8.5272581639814771E-3</v>
      </c>
      <c r="AN518">
        <v>17</v>
      </c>
      <c r="AO518">
        <v>37</v>
      </c>
      <c r="AP518">
        <v>1218.8699999999999</v>
      </c>
    </row>
    <row r="519" spans="1:42" x14ac:dyDescent="0.25">
      <c r="A519" s="27">
        <v>36</v>
      </c>
      <c r="B519" s="28" t="s">
        <v>21</v>
      </c>
      <c r="C519" s="28" t="s">
        <v>91</v>
      </c>
      <c r="D519" s="28" t="s">
        <v>23</v>
      </c>
      <c r="E519" s="28" t="s">
        <v>82</v>
      </c>
      <c r="F519" s="28" t="s">
        <v>25</v>
      </c>
      <c r="G519" s="29" t="b">
        <v>0</v>
      </c>
      <c r="H519" s="29" t="b">
        <v>0</v>
      </c>
      <c r="I519" s="29" t="b">
        <v>0</v>
      </c>
      <c r="J519" s="29" t="b">
        <v>0</v>
      </c>
      <c r="K519" s="29" t="b">
        <v>0</v>
      </c>
      <c r="L519" s="29">
        <v>200</v>
      </c>
      <c r="M519" s="29">
        <v>2</v>
      </c>
      <c r="N519" s="29">
        <v>0</v>
      </c>
      <c r="O519" s="29">
        <v>0.2</v>
      </c>
      <c r="P519" s="29">
        <v>0</v>
      </c>
      <c r="Q519" s="28">
        <v>200</v>
      </c>
      <c r="R519" s="28">
        <v>0</v>
      </c>
      <c r="S519" s="28">
        <v>1</v>
      </c>
      <c r="T519" s="28">
        <v>0</v>
      </c>
      <c r="U519" s="29" t="b">
        <v>0</v>
      </c>
      <c r="V519" s="29">
        <v>301</v>
      </c>
      <c r="W519" s="29">
        <v>1137.18</v>
      </c>
      <c r="X519" s="29">
        <v>1239.1199999999999</v>
      </c>
      <c r="Y519" s="29">
        <v>144</v>
      </c>
      <c r="Z519" s="29">
        <v>139.87</v>
      </c>
      <c r="AA519" s="29">
        <v>-20</v>
      </c>
      <c r="AB519" s="49">
        <v>17</v>
      </c>
      <c r="AD519" s="6">
        <v>6.6015774295546947E-4</v>
      </c>
      <c r="AF519" s="6">
        <v>-8.5556114745847234E-3</v>
      </c>
      <c r="AI519" s="23">
        <f t="shared" si="0"/>
        <v>139.32</v>
      </c>
      <c r="AJ519" s="6">
        <v>-1.2454191682556348E-2</v>
      </c>
      <c r="AK519" s="23">
        <f t="shared" si="1"/>
        <v>142.28</v>
      </c>
      <c r="AL519" s="6">
        <v>8.5272581639814771E-3</v>
      </c>
      <c r="AN519">
        <v>17</v>
      </c>
      <c r="AO519">
        <v>37</v>
      </c>
      <c r="AP519">
        <v>1239.1199999999999</v>
      </c>
    </row>
    <row r="520" spans="1:42" x14ac:dyDescent="0.25">
      <c r="A520" s="27">
        <v>37</v>
      </c>
      <c r="B520" s="28" t="s">
        <v>21</v>
      </c>
      <c r="C520" s="28" t="s">
        <v>91</v>
      </c>
      <c r="D520" s="28" t="s">
        <v>23</v>
      </c>
      <c r="E520" s="28" t="s">
        <v>82</v>
      </c>
      <c r="F520" s="28" t="s">
        <v>25</v>
      </c>
      <c r="G520" s="29" t="b">
        <v>0</v>
      </c>
      <c r="H520" s="29" t="b">
        <v>0</v>
      </c>
      <c r="I520" s="29" t="b">
        <v>0</v>
      </c>
      <c r="J520" s="29" t="b">
        <v>0</v>
      </c>
      <c r="K520" s="29" t="b">
        <v>0</v>
      </c>
      <c r="L520" s="29">
        <v>200</v>
      </c>
      <c r="M520" s="29">
        <v>2</v>
      </c>
      <c r="N520" s="29">
        <v>0</v>
      </c>
      <c r="O520" s="29">
        <v>0.2</v>
      </c>
      <c r="P520" s="29">
        <v>0</v>
      </c>
      <c r="Q520" s="28">
        <v>200</v>
      </c>
      <c r="R520" s="28">
        <v>0</v>
      </c>
      <c r="S520" s="28">
        <v>1</v>
      </c>
      <c r="T520" s="28">
        <v>0</v>
      </c>
      <c r="U520" s="29" t="b">
        <v>0</v>
      </c>
      <c r="V520" s="29">
        <v>301</v>
      </c>
      <c r="W520" s="29">
        <v>1085.72</v>
      </c>
      <c r="X520" s="29">
        <v>1225.95</v>
      </c>
      <c r="Y520" s="29">
        <v>144.37</v>
      </c>
      <c r="Z520" s="29">
        <v>142.72</v>
      </c>
      <c r="AA520" s="29">
        <v>-20</v>
      </c>
      <c r="AB520" s="49">
        <v>17</v>
      </c>
      <c r="AD520" s="6">
        <v>3.2312984260449706E-3</v>
      </c>
      <c r="AF520" s="6">
        <v>1.1646122330358555E-2</v>
      </c>
      <c r="AI520" s="23">
        <f t="shared" si="0"/>
        <v>139.32</v>
      </c>
      <c r="AJ520" s="6">
        <v>-1.2454191682556348E-2</v>
      </c>
      <c r="AK520" s="23">
        <f t="shared" si="1"/>
        <v>142.28</v>
      </c>
      <c r="AL520" s="6">
        <v>8.5272581639814771E-3</v>
      </c>
      <c r="AN520">
        <v>17</v>
      </c>
      <c r="AO520">
        <v>37</v>
      </c>
      <c r="AP520">
        <v>1225.95</v>
      </c>
    </row>
    <row r="521" spans="1:42" x14ac:dyDescent="0.25">
      <c r="A521" s="27">
        <v>38</v>
      </c>
      <c r="B521" s="28" t="s">
        <v>21</v>
      </c>
      <c r="C521" s="28" t="s">
        <v>91</v>
      </c>
      <c r="D521" s="28" t="s">
        <v>23</v>
      </c>
      <c r="E521" s="28" t="s">
        <v>82</v>
      </c>
      <c r="F521" s="28" t="s">
        <v>25</v>
      </c>
      <c r="G521" s="29" t="b">
        <v>0</v>
      </c>
      <c r="H521" s="29" t="b">
        <v>0</v>
      </c>
      <c r="I521" s="29" t="b">
        <v>0</v>
      </c>
      <c r="J521" s="29" t="b">
        <v>0</v>
      </c>
      <c r="K521" s="29" t="b">
        <v>0</v>
      </c>
      <c r="L521" s="29">
        <v>200</v>
      </c>
      <c r="M521" s="29">
        <v>2</v>
      </c>
      <c r="N521" s="29">
        <v>0</v>
      </c>
      <c r="O521" s="29">
        <v>0.2</v>
      </c>
      <c r="P521" s="29">
        <v>0</v>
      </c>
      <c r="Q521" s="28">
        <v>200</v>
      </c>
      <c r="R521" s="28">
        <v>0</v>
      </c>
      <c r="S521" s="28">
        <v>1</v>
      </c>
      <c r="T521" s="28">
        <v>0</v>
      </c>
      <c r="U521" s="29" t="b">
        <v>0</v>
      </c>
      <c r="V521" s="29">
        <v>301</v>
      </c>
      <c r="W521" s="29">
        <v>1121.04</v>
      </c>
      <c r="X521" s="29">
        <v>1234.06</v>
      </c>
      <c r="Y521" s="29">
        <v>144.08000000000001</v>
      </c>
      <c r="Z521" s="29">
        <v>140.87</v>
      </c>
      <c r="AA521" s="29">
        <v>-20</v>
      </c>
      <c r="AB521" s="49">
        <v>17</v>
      </c>
      <c r="AD521" s="6">
        <v>1.2160800528127069E-3</v>
      </c>
      <c r="AF521" s="6">
        <v>-1.4672838237274055E-3</v>
      </c>
      <c r="AI521" s="23">
        <f t="shared" si="0"/>
        <v>139.32</v>
      </c>
      <c r="AJ521" s="6">
        <v>-1.2454191682556348E-2</v>
      </c>
      <c r="AK521" s="23">
        <f t="shared" si="1"/>
        <v>142.28</v>
      </c>
      <c r="AL521" s="6">
        <v>8.5272581639814771E-3</v>
      </c>
      <c r="AN521">
        <v>17</v>
      </c>
      <c r="AO521">
        <v>37</v>
      </c>
      <c r="AP521">
        <v>1234.06</v>
      </c>
    </row>
    <row r="522" spans="1:42" x14ac:dyDescent="0.25">
      <c r="A522" s="27">
        <v>39</v>
      </c>
      <c r="B522" s="28" t="s">
        <v>21</v>
      </c>
      <c r="C522" s="28" t="s">
        <v>91</v>
      </c>
      <c r="D522" s="28" t="s">
        <v>23</v>
      </c>
      <c r="E522" s="28" t="s">
        <v>82</v>
      </c>
      <c r="F522" s="28" t="s">
        <v>25</v>
      </c>
      <c r="G522" s="29" t="b">
        <v>0</v>
      </c>
      <c r="H522" s="29" t="b">
        <v>0</v>
      </c>
      <c r="I522" s="29" t="b">
        <v>0</v>
      </c>
      <c r="J522" s="29" t="b">
        <v>0</v>
      </c>
      <c r="K522" s="29" t="b">
        <v>0</v>
      </c>
      <c r="L522" s="29">
        <v>200</v>
      </c>
      <c r="M522" s="29">
        <v>2</v>
      </c>
      <c r="N522" s="29">
        <v>0</v>
      </c>
      <c r="O522" s="29">
        <v>0.2</v>
      </c>
      <c r="P522" s="29">
        <v>0</v>
      </c>
      <c r="Q522" s="28">
        <v>200</v>
      </c>
      <c r="R522" s="28">
        <v>0</v>
      </c>
      <c r="S522" s="28">
        <v>1</v>
      </c>
      <c r="T522" s="28">
        <v>0</v>
      </c>
      <c r="U522" s="29" t="b">
        <v>0</v>
      </c>
      <c r="V522" s="29">
        <v>301</v>
      </c>
      <c r="W522" s="29">
        <v>1139.72</v>
      </c>
      <c r="X522" s="29">
        <v>1268.78</v>
      </c>
      <c r="Y522" s="29">
        <v>142.41999999999999</v>
      </c>
      <c r="Z522" s="29">
        <v>139.97999999999999</v>
      </c>
      <c r="AA522" s="29">
        <v>-20</v>
      </c>
      <c r="AB522" s="49">
        <v>17</v>
      </c>
      <c r="AD522" s="6">
        <v>-1.0319307876724304E-2</v>
      </c>
      <c r="AF522" s="6">
        <v>-7.7758954329905094E-3</v>
      </c>
      <c r="AI522" s="23">
        <f t="shared" si="0"/>
        <v>139.32</v>
      </c>
      <c r="AJ522" s="6">
        <v>-1.2454191682556348E-2</v>
      </c>
      <c r="AK522" s="23">
        <f t="shared" si="1"/>
        <v>142.28</v>
      </c>
      <c r="AL522" s="6">
        <v>8.5272581639814771E-3</v>
      </c>
      <c r="AN522">
        <v>17</v>
      </c>
      <c r="AO522">
        <v>37</v>
      </c>
      <c r="AP522">
        <v>1268.78</v>
      </c>
    </row>
    <row r="523" spans="1:42" x14ac:dyDescent="0.25">
      <c r="A523" s="27">
        <v>40</v>
      </c>
      <c r="B523" s="28" t="s">
        <v>21</v>
      </c>
      <c r="C523" s="28" t="s">
        <v>91</v>
      </c>
      <c r="D523" s="28" t="s">
        <v>23</v>
      </c>
      <c r="E523" s="28" t="s">
        <v>82</v>
      </c>
      <c r="F523" s="28" t="s">
        <v>25</v>
      </c>
      <c r="G523" s="29" t="b">
        <v>0</v>
      </c>
      <c r="H523" s="29" t="b">
        <v>0</v>
      </c>
      <c r="I523" s="29" t="b">
        <v>0</v>
      </c>
      <c r="J523" s="29" t="b">
        <v>0</v>
      </c>
      <c r="K523" s="29" t="b">
        <v>0</v>
      </c>
      <c r="L523" s="29">
        <v>200</v>
      </c>
      <c r="M523" s="29">
        <v>2</v>
      </c>
      <c r="N523" s="29">
        <v>0</v>
      </c>
      <c r="O523" s="29">
        <v>0.2</v>
      </c>
      <c r="P523" s="29">
        <v>0</v>
      </c>
      <c r="Q523" s="28">
        <v>200</v>
      </c>
      <c r="R523" s="28">
        <v>0</v>
      </c>
      <c r="S523" s="28">
        <v>1</v>
      </c>
      <c r="T523" s="28">
        <v>0</v>
      </c>
      <c r="U523" s="29" t="b">
        <v>0</v>
      </c>
      <c r="V523" s="29">
        <v>301</v>
      </c>
      <c r="W523" s="29">
        <v>1107.74</v>
      </c>
      <c r="X523" s="29">
        <v>1223.8</v>
      </c>
      <c r="Y523" s="29">
        <v>144.66</v>
      </c>
      <c r="Z523" s="29">
        <v>141.37</v>
      </c>
      <c r="AA523" s="29">
        <v>-20</v>
      </c>
      <c r="AB523" s="49">
        <v>17</v>
      </c>
      <c r="AD523" s="6">
        <v>5.2465167992772344E-3</v>
      </c>
      <c r="AF523" s="6">
        <v>2.0768800017012534E-3</v>
      </c>
      <c r="AI523" s="23">
        <f t="shared" si="0"/>
        <v>139.32</v>
      </c>
      <c r="AJ523" s="6">
        <v>-1.2454191682556348E-2</v>
      </c>
      <c r="AK523" s="23">
        <f t="shared" si="1"/>
        <v>142.28</v>
      </c>
      <c r="AL523" s="6">
        <v>8.5272581639814771E-3</v>
      </c>
      <c r="AN523">
        <v>17</v>
      </c>
      <c r="AO523">
        <v>37</v>
      </c>
      <c r="AP523">
        <v>1223.8</v>
      </c>
    </row>
    <row r="524" spans="1:42" x14ac:dyDescent="0.25">
      <c r="A524" s="24">
        <v>41</v>
      </c>
      <c r="B524" s="25" t="s">
        <v>21</v>
      </c>
      <c r="C524" s="25" t="s">
        <v>91</v>
      </c>
      <c r="D524" s="25" t="s">
        <v>23</v>
      </c>
      <c r="E524" s="25" t="s">
        <v>83</v>
      </c>
      <c r="F524" s="25" t="s">
        <v>25</v>
      </c>
      <c r="G524" s="26" t="b">
        <v>0</v>
      </c>
      <c r="H524" s="26" t="b">
        <v>0</v>
      </c>
      <c r="I524" s="26" t="b">
        <v>0</v>
      </c>
      <c r="J524" s="26" t="b">
        <v>0</v>
      </c>
      <c r="K524" s="26" t="b">
        <v>0</v>
      </c>
      <c r="L524" s="26">
        <v>200</v>
      </c>
      <c r="M524" s="26">
        <v>2</v>
      </c>
      <c r="N524" s="26">
        <v>0</v>
      </c>
      <c r="O524" s="26">
        <v>0.2</v>
      </c>
      <c r="P524" s="26">
        <v>0</v>
      </c>
      <c r="Q524" s="25">
        <v>200</v>
      </c>
      <c r="R524" s="25">
        <v>0</v>
      </c>
      <c r="S524" s="25">
        <v>1</v>
      </c>
      <c r="T524" s="25">
        <v>0</v>
      </c>
      <c r="U524" s="26" t="b">
        <v>0</v>
      </c>
      <c r="V524" s="26">
        <v>301</v>
      </c>
      <c r="W524" s="26">
        <v>1047.98</v>
      </c>
      <c r="X524" s="26">
        <v>1157.21</v>
      </c>
      <c r="Y524" s="26">
        <v>149.07</v>
      </c>
      <c r="Z524" s="26">
        <v>143.11000000000001</v>
      </c>
      <c r="AA524" s="26">
        <v>-20</v>
      </c>
      <c r="AB524" s="48">
        <v>16</v>
      </c>
      <c r="AD524" s="6" cm="1">
        <f t="array" ref="AD524:AD533">Y524:Y533/AE524-1</f>
        <v>7.4952183345609047E-3</v>
      </c>
      <c r="AE524">
        <f>AVERAGE(Y524:Y533)</f>
        <v>147.96100000000001</v>
      </c>
      <c r="AF524" s="6" cm="1">
        <f t="array" ref="AF524:AF533">Z524:Z533/AG524-1</f>
        <v>1.6588158714383461E-3</v>
      </c>
      <c r="AG524">
        <f>AVERAGE(Z524:Z533)</f>
        <v>142.87299999999999</v>
      </c>
      <c r="AI524" s="23">
        <f t="shared" si="0"/>
        <v>140.47999999999999</v>
      </c>
      <c r="AJ524" s="6">
        <f t="array" ref="AJ524:AJ533">AI524:AI533/AG524-1</f>
        <v>-1.6749140845366162E-2</v>
      </c>
      <c r="AK524" s="23">
        <f t="shared" si="1"/>
        <v>144.32</v>
      </c>
      <c r="AL524" s="6">
        <f t="array" ref="AL524:AL533">AK524:AK533/AG524-1</f>
        <v>1.0127875805785669E-2</v>
      </c>
      <c r="AN524">
        <v>16</v>
      </c>
      <c r="AO524">
        <v>36</v>
      </c>
      <c r="AP524">
        <v>1157.21</v>
      </c>
    </row>
    <row r="525" spans="1:42" x14ac:dyDescent="0.25">
      <c r="A525" s="24">
        <v>42</v>
      </c>
      <c r="B525" s="25" t="s">
        <v>21</v>
      </c>
      <c r="C525" s="25" t="s">
        <v>91</v>
      </c>
      <c r="D525" s="25" t="s">
        <v>23</v>
      </c>
      <c r="E525" s="25" t="s">
        <v>83</v>
      </c>
      <c r="F525" s="25" t="s">
        <v>25</v>
      </c>
      <c r="G525" s="26" t="b">
        <v>0</v>
      </c>
      <c r="H525" s="26" t="b">
        <v>0</v>
      </c>
      <c r="I525" s="26" t="b">
        <v>0</v>
      </c>
      <c r="J525" s="26" t="b">
        <v>0</v>
      </c>
      <c r="K525" s="26" t="b">
        <v>0</v>
      </c>
      <c r="L525" s="26">
        <v>200</v>
      </c>
      <c r="M525" s="26">
        <v>2</v>
      </c>
      <c r="N525" s="26">
        <v>0</v>
      </c>
      <c r="O525" s="26">
        <v>0.2</v>
      </c>
      <c r="P525" s="26">
        <v>0</v>
      </c>
      <c r="Q525" s="25">
        <v>200</v>
      </c>
      <c r="R525" s="25">
        <v>0</v>
      </c>
      <c r="S525" s="25">
        <v>1</v>
      </c>
      <c r="T525" s="25">
        <v>0</v>
      </c>
      <c r="U525" s="26" t="b">
        <v>0</v>
      </c>
      <c r="V525" s="26">
        <v>301</v>
      </c>
      <c r="W525" s="26">
        <v>1041.47</v>
      </c>
      <c r="X525" s="26">
        <v>1175.48</v>
      </c>
      <c r="Y525" s="26">
        <v>148.09</v>
      </c>
      <c r="Z525" s="26">
        <v>143.61000000000001</v>
      </c>
      <c r="AA525" s="26">
        <v>-20</v>
      </c>
      <c r="AB525" s="48">
        <v>16</v>
      </c>
      <c r="AD525" s="6">
        <v>8.71851366238241E-4</v>
      </c>
      <c r="AF525" s="6">
        <v>5.1584274145570763E-3</v>
      </c>
      <c r="AI525" s="23">
        <f t="shared" si="0"/>
        <v>140.47999999999999</v>
      </c>
      <c r="AJ525" s="6">
        <v>-1.6749140845366162E-2</v>
      </c>
      <c r="AK525" s="23">
        <f t="shared" si="1"/>
        <v>144.32</v>
      </c>
      <c r="AL525" s="6">
        <v>1.0127875805785669E-2</v>
      </c>
      <c r="AN525">
        <v>16</v>
      </c>
      <c r="AO525">
        <v>36</v>
      </c>
      <c r="AP525">
        <v>1175.48</v>
      </c>
    </row>
    <row r="526" spans="1:42" x14ac:dyDescent="0.25">
      <c r="A526" s="24">
        <v>43</v>
      </c>
      <c r="B526" s="25" t="s">
        <v>21</v>
      </c>
      <c r="C526" s="25" t="s">
        <v>91</v>
      </c>
      <c r="D526" s="25" t="s">
        <v>23</v>
      </c>
      <c r="E526" s="25" t="s">
        <v>83</v>
      </c>
      <c r="F526" s="25" t="s">
        <v>25</v>
      </c>
      <c r="G526" s="26" t="b">
        <v>0</v>
      </c>
      <c r="H526" s="26" t="b">
        <v>0</v>
      </c>
      <c r="I526" s="26" t="b">
        <v>0</v>
      </c>
      <c r="J526" s="26" t="b">
        <v>0</v>
      </c>
      <c r="K526" s="26" t="b">
        <v>0</v>
      </c>
      <c r="L526" s="26">
        <v>200</v>
      </c>
      <c r="M526" s="26">
        <v>2</v>
      </c>
      <c r="N526" s="26">
        <v>0</v>
      </c>
      <c r="O526" s="26">
        <v>0.2</v>
      </c>
      <c r="P526" s="26">
        <v>0</v>
      </c>
      <c r="Q526" s="25">
        <v>200</v>
      </c>
      <c r="R526" s="25">
        <v>0</v>
      </c>
      <c r="S526" s="25">
        <v>1</v>
      </c>
      <c r="T526" s="25">
        <v>0</v>
      </c>
      <c r="U526" s="26" t="b">
        <v>0</v>
      </c>
      <c r="V526" s="26">
        <v>301</v>
      </c>
      <c r="W526" s="26">
        <v>1031.3599999999999</v>
      </c>
      <c r="X526" s="26">
        <v>1158.58</v>
      </c>
      <c r="Y526" s="26">
        <v>148.69999999999999</v>
      </c>
      <c r="Z526" s="26">
        <v>144.36000000000001</v>
      </c>
      <c r="AA526" s="26">
        <v>-20</v>
      </c>
      <c r="AB526" s="48">
        <v>16</v>
      </c>
      <c r="AD526" s="6">
        <v>4.994559377133001E-3</v>
      </c>
      <c r="AF526" s="6">
        <v>1.0407844729235283E-2</v>
      </c>
      <c r="AI526" s="23">
        <f t="shared" si="0"/>
        <v>140.47999999999999</v>
      </c>
      <c r="AJ526" s="6">
        <v>-1.6749140845366162E-2</v>
      </c>
      <c r="AK526" s="23">
        <f t="shared" si="1"/>
        <v>144.32</v>
      </c>
      <c r="AL526" s="6">
        <v>1.0127875805785669E-2</v>
      </c>
      <c r="AN526">
        <v>16</v>
      </c>
      <c r="AO526">
        <v>36</v>
      </c>
      <c r="AP526">
        <v>1158.58</v>
      </c>
    </row>
    <row r="527" spans="1:42" x14ac:dyDescent="0.25">
      <c r="A527" s="24">
        <v>44</v>
      </c>
      <c r="B527" s="25" t="s">
        <v>21</v>
      </c>
      <c r="C527" s="25" t="s">
        <v>91</v>
      </c>
      <c r="D527" s="25" t="s">
        <v>23</v>
      </c>
      <c r="E527" s="25" t="s">
        <v>83</v>
      </c>
      <c r="F527" s="25" t="s">
        <v>25</v>
      </c>
      <c r="G527" s="26" t="b">
        <v>0</v>
      </c>
      <c r="H527" s="26" t="b">
        <v>0</v>
      </c>
      <c r="I527" s="26" t="b">
        <v>0</v>
      </c>
      <c r="J527" s="26" t="b">
        <v>0</v>
      </c>
      <c r="K527" s="26" t="b">
        <v>0</v>
      </c>
      <c r="L527" s="26">
        <v>200</v>
      </c>
      <c r="M527" s="26">
        <v>2</v>
      </c>
      <c r="N527" s="26">
        <v>0</v>
      </c>
      <c r="O527" s="26">
        <v>0.2</v>
      </c>
      <c r="P527" s="26">
        <v>0</v>
      </c>
      <c r="Q527" s="25">
        <v>200</v>
      </c>
      <c r="R527" s="25">
        <v>0</v>
      </c>
      <c r="S527" s="25">
        <v>1</v>
      </c>
      <c r="T527" s="25">
        <v>0</v>
      </c>
      <c r="U527" s="26" t="b">
        <v>0</v>
      </c>
      <c r="V527" s="26">
        <v>301</v>
      </c>
      <c r="W527" s="26">
        <v>1075.1099999999999</v>
      </c>
      <c r="X527" s="26">
        <v>1190.57</v>
      </c>
      <c r="Y527" s="26">
        <v>147.41</v>
      </c>
      <c r="Z527" s="26">
        <v>141.88999999999999</v>
      </c>
      <c r="AA527" s="26">
        <v>-20</v>
      </c>
      <c r="AB527" s="48">
        <v>16</v>
      </c>
      <c r="AD527" s="6">
        <v>-3.7239542852509633E-3</v>
      </c>
      <c r="AF527" s="6">
        <v>-6.8802362937714356E-3</v>
      </c>
      <c r="AI527" s="23">
        <f t="shared" si="0"/>
        <v>140.47999999999999</v>
      </c>
      <c r="AJ527" s="6">
        <v>-1.6749140845366162E-2</v>
      </c>
      <c r="AK527" s="23">
        <f t="shared" si="1"/>
        <v>144.32</v>
      </c>
      <c r="AL527" s="6">
        <v>1.0127875805785669E-2</v>
      </c>
      <c r="AN527">
        <v>16</v>
      </c>
      <c r="AO527">
        <v>36</v>
      </c>
      <c r="AP527">
        <v>1190.57</v>
      </c>
    </row>
    <row r="528" spans="1:42" x14ac:dyDescent="0.25">
      <c r="A528" s="24">
        <v>45</v>
      </c>
      <c r="B528" s="25" t="s">
        <v>21</v>
      </c>
      <c r="C528" s="25" t="s">
        <v>91</v>
      </c>
      <c r="D528" s="25" t="s">
        <v>23</v>
      </c>
      <c r="E528" s="25" t="s">
        <v>83</v>
      </c>
      <c r="F528" s="25" t="s">
        <v>25</v>
      </c>
      <c r="G528" s="26" t="b">
        <v>0</v>
      </c>
      <c r="H528" s="26" t="b">
        <v>0</v>
      </c>
      <c r="I528" s="26" t="b">
        <v>0</v>
      </c>
      <c r="J528" s="26" t="b">
        <v>0</v>
      </c>
      <c r="K528" s="26" t="b">
        <v>0</v>
      </c>
      <c r="L528" s="26">
        <v>200</v>
      </c>
      <c r="M528" s="26">
        <v>2</v>
      </c>
      <c r="N528" s="26">
        <v>0</v>
      </c>
      <c r="O528" s="26">
        <v>0.2</v>
      </c>
      <c r="P528" s="26">
        <v>0</v>
      </c>
      <c r="Q528" s="25">
        <v>200</v>
      </c>
      <c r="R528" s="25">
        <v>0</v>
      </c>
      <c r="S528" s="25">
        <v>1</v>
      </c>
      <c r="T528" s="25">
        <v>0</v>
      </c>
      <c r="U528" s="26" t="b">
        <v>0</v>
      </c>
      <c r="V528" s="26">
        <v>301</v>
      </c>
      <c r="W528" s="26">
        <v>1042.68</v>
      </c>
      <c r="X528" s="26">
        <v>1165</v>
      </c>
      <c r="Y528" s="26">
        <v>148.54</v>
      </c>
      <c r="Z528" s="26">
        <v>143.57</v>
      </c>
      <c r="AA528" s="26">
        <v>-20</v>
      </c>
      <c r="AB528" s="48">
        <v>16</v>
      </c>
      <c r="AD528" s="6">
        <v>3.9131933414884301E-3</v>
      </c>
      <c r="AF528" s="6">
        <v>4.8784584911074624E-3</v>
      </c>
      <c r="AI528" s="23">
        <f t="shared" si="0"/>
        <v>140.47999999999999</v>
      </c>
      <c r="AJ528" s="6">
        <v>-1.6749140845366162E-2</v>
      </c>
      <c r="AK528" s="23">
        <f t="shared" si="1"/>
        <v>144.32</v>
      </c>
      <c r="AL528" s="6">
        <v>1.0127875805785669E-2</v>
      </c>
      <c r="AN528">
        <v>16</v>
      </c>
      <c r="AO528">
        <v>36</v>
      </c>
      <c r="AP528">
        <v>1165</v>
      </c>
    </row>
    <row r="529" spans="1:42" x14ac:dyDescent="0.25">
      <c r="A529" s="24">
        <v>46</v>
      </c>
      <c r="B529" s="25" t="s">
        <v>21</v>
      </c>
      <c r="C529" s="25" t="s">
        <v>91</v>
      </c>
      <c r="D529" s="25" t="s">
        <v>23</v>
      </c>
      <c r="E529" s="25" t="s">
        <v>83</v>
      </c>
      <c r="F529" s="25" t="s">
        <v>25</v>
      </c>
      <c r="G529" s="26" t="b">
        <v>0</v>
      </c>
      <c r="H529" s="26" t="b">
        <v>0</v>
      </c>
      <c r="I529" s="26" t="b">
        <v>0</v>
      </c>
      <c r="J529" s="26" t="b">
        <v>0</v>
      </c>
      <c r="K529" s="26" t="b">
        <v>0</v>
      </c>
      <c r="L529" s="26">
        <v>200</v>
      </c>
      <c r="M529" s="26">
        <v>2</v>
      </c>
      <c r="N529" s="26">
        <v>0</v>
      </c>
      <c r="O529" s="26">
        <v>0.2</v>
      </c>
      <c r="P529" s="26">
        <v>0</v>
      </c>
      <c r="Q529" s="25">
        <v>200</v>
      </c>
      <c r="R529" s="25">
        <v>0</v>
      </c>
      <c r="S529" s="25">
        <v>1</v>
      </c>
      <c r="T529" s="25">
        <v>0</v>
      </c>
      <c r="U529" s="26" t="b">
        <v>0</v>
      </c>
      <c r="V529" s="26">
        <v>301</v>
      </c>
      <c r="W529" s="26">
        <v>1061.54</v>
      </c>
      <c r="X529" s="26">
        <v>1180.81</v>
      </c>
      <c r="Y529" s="26">
        <v>147.75</v>
      </c>
      <c r="Z529" s="26">
        <v>142.66</v>
      </c>
      <c r="AA529" s="26">
        <v>-20</v>
      </c>
      <c r="AB529" s="48">
        <v>16</v>
      </c>
      <c r="AD529" s="6">
        <v>-1.4260514595063611E-3</v>
      </c>
      <c r="AF529" s="6">
        <v>-1.4908345173685333E-3</v>
      </c>
      <c r="AI529" s="23">
        <f t="shared" si="0"/>
        <v>140.47999999999999</v>
      </c>
      <c r="AJ529" s="6">
        <v>-1.6749140845366162E-2</v>
      </c>
      <c r="AK529" s="23">
        <f t="shared" si="1"/>
        <v>144.32</v>
      </c>
      <c r="AL529" s="6">
        <v>1.0127875805785669E-2</v>
      </c>
      <c r="AN529">
        <v>16</v>
      </c>
      <c r="AO529">
        <v>36</v>
      </c>
      <c r="AP529">
        <v>1180.81</v>
      </c>
    </row>
    <row r="530" spans="1:42" x14ac:dyDescent="0.25">
      <c r="A530" s="24">
        <v>47</v>
      </c>
      <c r="B530" s="25" t="s">
        <v>21</v>
      </c>
      <c r="C530" s="25" t="s">
        <v>91</v>
      </c>
      <c r="D530" s="25" t="s">
        <v>23</v>
      </c>
      <c r="E530" s="25" t="s">
        <v>83</v>
      </c>
      <c r="F530" s="25" t="s">
        <v>25</v>
      </c>
      <c r="G530" s="26" t="b">
        <v>0</v>
      </c>
      <c r="H530" s="26" t="b">
        <v>0</v>
      </c>
      <c r="I530" s="26" t="b">
        <v>0</v>
      </c>
      <c r="J530" s="26" t="b">
        <v>0</v>
      </c>
      <c r="K530" s="26" t="b">
        <v>0</v>
      </c>
      <c r="L530" s="26">
        <v>200</v>
      </c>
      <c r="M530" s="26">
        <v>2</v>
      </c>
      <c r="N530" s="26">
        <v>0</v>
      </c>
      <c r="O530" s="26">
        <v>0.2</v>
      </c>
      <c r="P530" s="26">
        <v>0</v>
      </c>
      <c r="Q530" s="25">
        <v>200</v>
      </c>
      <c r="R530" s="25">
        <v>0</v>
      </c>
      <c r="S530" s="25">
        <v>1</v>
      </c>
      <c r="T530" s="25">
        <v>0</v>
      </c>
      <c r="U530" s="26" t="b">
        <v>0</v>
      </c>
      <c r="V530" s="26">
        <v>321</v>
      </c>
      <c r="W530" s="26">
        <v>1060.82</v>
      </c>
      <c r="X530" s="26">
        <v>1166.95</v>
      </c>
      <c r="Y530" s="26">
        <v>148.62</v>
      </c>
      <c r="Z530" s="26">
        <v>142.46</v>
      </c>
      <c r="AA530" s="26">
        <v>-20</v>
      </c>
      <c r="AB530" s="48">
        <v>16</v>
      </c>
      <c r="AD530" s="6">
        <v>4.4538763593109376E-3</v>
      </c>
      <c r="AF530" s="6">
        <v>-2.8906791346159366E-3</v>
      </c>
      <c r="AI530" s="23">
        <f t="shared" si="0"/>
        <v>140.47999999999999</v>
      </c>
      <c r="AJ530" s="6">
        <v>-1.6749140845366162E-2</v>
      </c>
      <c r="AK530" s="23">
        <f t="shared" si="1"/>
        <v>144.32</v>
      </c>
      <c r="AL530" s="6">
        <v>1.0127875805785669E-2</v>
      </c>
      <c r="AN530">
        <v>16</v>
      </c>
      <c r="AO530">
        <v>36</v>
      </c>
      <c r="AP530">
        <v>1166.95</v>
      </c>
    </row>
    <row r="531" spans="1:42" x14ac:dyDescent="0.25">
      <c r="A531" s="24">
        <v>48</v>
      </c>
      <c r="B531" s="25" t="s">
        <v>21</v>
      </c>
      <c r="C531" s="25" t="s">
        <v>91</v>
      </c>
      <c r="D531" s="25" t="s">
        <v>23</v>
      </c>
      <c r="E531" s="25" t="s">
        <v>83</v>
      </c>
      <c r="F531" s="25" t="s">
        <v>25</v>
      </c>
      <c r="G531" s="26" t="b">
        <v>0</v>
      </c>
      <c r="H531" s="26" t="b">
        <v>0</v>
      </c>
      <c r="I531" s="26" t="b">
        <v>0</v>
      </c>
      <c r="J531" s="26" t="b">
        <v>0</v>
      </c>
      <c r="K531" s="26" t="b">
        <v>0</v>
      </c>
      <c r="L531" s="26">
        <v>200</v>
      </c>
      <c r="M531" s="26">
        <v>2</v>
      </c>
      <c r="N531" s="26">
        <v>0</v>
      </c>
      <c r="O531" s="26">
        <v>0.2</v>
      </c>
      <c r="P531" s="26">
        <v>0</v>
      </c>
      <c r="Q531" s="25">
        <v>200</v>
      </c>
      <c r="R531" s="25">
        <v>0</v>
      </c>
      <c r="S531" s="25">
        <v>1</v>
      </c>
      <c r="T531" s="25">
        <v>0</v>
      </c>
      <c r="U531" s="26" t="b">
        <v>0</v>
      </c>
      <c r="V531" s="26">
        <v>301</v>
      </c>
      <c r="W531" s="26">
        <v>1084.1300000000001</v>
      </c>
      <c r="X531" s="26">
        <v>1219.8</v>
      </c>
      <c r="Y531" s="26">
        <v>145.96</v>
      </c>
      <c r="Z531" s="26">
        <v>141.5</v>
      </c>
      <c r="AA531" s="26">
        <v>-20</v>
      </c>
      <c r="AB531" s="48">
        <v>16</v>
      </c>
      <c r="AD531" s="6">
        <v>-1.3523833983279387E-2</v>
      </c>
      <c r="AF531" s="6">
        <v>-9.6099332974038942E-3</v>
      </c>
      <c r="AI531" s="23">
        <f t="shared" si="0"/>
        <v>140.47999999999999</v>
      </c>
      <c r="AJ531" s="6">
        <v>-1.6749140845366162E-2</v>
      </c>
      <c r="AK531" s="23">
        <f t="shared" si="1"/>
        <v>144.32</v>
      </c>
      <c r="AL531" s="6">
        <v>1.0127875805785669E-2</v>
      </c>
      <c r="AN531">
        <v>16</v>
      </c>
      <c r="AO531">
        <v>36</v>
      </c>
      <c r="AP531">
        <v>1219.8</v>
      </c>
    </row>
    <row r="532" spans="1:42" x14ac:dyDescent="0.25">
      <c r="A532" s="24">
        <v>49</v>
      </c>
      <c r="B532" s="25" t="s">
        <v>21</v>
      </c>
      <c r="C532" s="25" t="s">
        <v>91</v>
      </c>
      <c r="D532" s="25" t="s">
        <v>23</v>
      </c>
      <c r="E532" s="25" t="s">
        <v>83</v>
      </c>
      <c r="F532" s="25" t="s">
        <v>25</v>
      </c>
      <c r="G532" s="26" t="b">
        <v>0</v>
      </c>
      <c r="H532" s="26" t="b">
        <v>0</v>
      </c>
      <c r="I532" s="26" t="b">
        <v>0</v>
      </c>
      <c r="J532" s="26" t="b">
        <v>0</v>
      </c>
      <c r="K532" s="26" t="b">
        <v>0</v>
      </c>
      <c r="L532" s="26">
        <v>200</v>
      </c>
      <c r="M532" s="26">
        <v>2</v>
      </c>
      <c r="N532" s="26">
        <v>0</v>
      </c>
      <c r="O532" s="26">
        <v>0.2</v>
      </c>
      <c r="P532" s="26">
        <v>0</v>
      </c>
      <c r="Q532" s="25">
        <v>200</v>
      </c>
      <c r="R532" s="25">
        <v>0</v>
      </c>
      <c r="S532" s="25">
        <v>1</v>
      </c>
      <c r="T532" s="25">
        <v>0</v>
      </c>
      <c r="U532" s="26" t="b">
        <v>0</v>
      </c>
      <c r="V532" s="26">
        <v>301</v>
      </c>
      <c r="W532" s="26">
        <v>1054.03</v>
      </c>
      <c r="X532" s="26">
        <v>1180.1500000000001</v>
      </c>
      <c r="Y532" s="26">
        <v>147.86000000000001</v>
      </c>
      <c r="Z532" s="26">
        <v>143.04</v>
      </c>
      <c r="AA532" s="26">
        <v>-20</v>
      </c>
      <c r="AB532" s="48">
        <v>16</v>
      </c>
      <c r="AD532" s="6">
        <v>-6.8261231000055211E-4</v>
      </c>
      <c r="AF532" s="6">
        <v>1.1688702554015773E-3</v>
      </c>
      <c r="AI532" s="23">
        <f t="shared" si="0"/>
        <v>140.47999999999999</v>
      </c>
      <c r="AJ532" s="6">
        <v>-1.6749140845366162E-2</v>
      </c>
      <c r="AK532" s="23">
        <f t="shared" si="1"/>
        <v>144.32</v>
      </c>
      <c r="AL532" s="6">
        <v>1.0127875805785669E-2</v>
      </c>
      <c r="AN532">
        <v>16</v>
      </c>
      <c r="AO532">
        <v>36</v>
      </c>
      <c r="AP532">
        <v>1180.1500000000001</v>
      </c>
    </row>
    <row r="533" spans="1:42" x14ac:dyDescent="0.25">
      <c r="A533" s="24">
        <v>50</v>
      </c>
      <c r="B533" s="25" t="s">
        <v>21</v>
      </c>
      <c r="C533" s="25" t="s">
        <v>91</v>
      </c>
      <c r="D533" s="25" t="s">
        <v>23</v>
      </c>
      <c r="E533" s="25" t="s">
        <v>83</v>
      </c>
      <c r="F533" s="25" t="s">
        <v>25</v>
      </c>
      <c r="G533" s="26" t="b">
        <v>0</v>
      </c>
      <c r="H533" s="26" t="b">
        <v>0</v>
      </c>
      <c r="I533" s="26" t="b">
        <v>0</v>
      </c>
      <c r="J533" s="26" t="b">
        <v>0</v>
      </c>
      <c r="K533" s="26" t="b">
        <v>0</v>
      </c>
      <c r="L533" s="26">
        <v>200</v>
      </c>
      <c r="M533" s="26">
        <v>2</v>
      </c>
      <c r="N533" s="26">
        <v>0</v>
      </c>
      <c r="O533" s="26">
        <v>0.2</v>
      </c>
      <c r="P533" s="26">
        <v>0</v>
      </c>
      <c r="Q533" s="25">
        <v>200</v>
      </c>
      <c r="R533" s="25">
        <v>0</v>
      </c>
      <c r="S533" s="25">
        <v>1</v>
      </c>
      <c r="T533" s="25">
        <v>0</v>
      </c>
      <c r="U533" s="26" t="b">
        <v>0</v>
      </c>
      <c r="V533" s="26">
        <v>311</v>
      </c>
      <c r="W533" s="26">
        <v>1063.3699999999999</v>
      </c>
      <c r="X533" s="26">
        <v>1186.29</v>
      </c>
      <c r="Y533" s="26">
        <v>147.61000000000001</v>
      </c>
      <c r="Z533" s="26">
        <v>142.53</v>
      </c>
      <c r="AA533" s="26">
        <v>-20</v>
      </c>
      <c r="AB533" s="48">
        <v>16</v>
      </c>
      <c r="AD533" s="6">
        <v>-2.3722467406951386E-3</v>
      </c>
      <c r="AF533" s="6">
        <v>-2.4007335185793899E-3</v>
      </c>
      <c r="AI533" s="23">
        <f t="shared" si="0"/>
        <v>140.47999999999999</v>
      </c>
      <c r="AJ533" s="6">
        <v>-1.6749140845366162E-2</v>
      </c>
      <c r="AK533" s="23">
        <f t="shared" si="1"/>
        <v>144.32</v>
      </c>
      <c r="AL533" s="6">
        <v>1.0127875805785669E-2</v>
      </c>
      <c r="AN533">
        <v>16</v>
      </c>
      <c r="AO533">
        <v>36</v>
      </c>
      <c r="AP533">
        <v>1186.29</v>
      </c>
    </row>
    <row r="534" spans="1:42" x14ac:dyDescent="0.25">
      <c r="A534" s="27">
        <v>51</v>
      </c>
      <c r="B534" s="28" t="s">
        <v>21</v>
      </c>
      <c r="C534" s="28" t="s">
        <v>91</v>
      </c>
      <c r="D534" s="28" t="s">
        <v>23</v>
      </c>
      <c r="E534" s="28" t="s">
        <v>84</v>
      </c>
      <c r="F534" s="28" t="s">
        <v>25</v>
      </c>
      <c r="G534" s="29" t="b">
        <v>0</v>
      </c>
      <c r="H534" s="29" t="b">
        <v>0</v>
      </c>
      <c r="I534" s="29" t="b">
        <v>0</v>
      </c>
      <c r="J534" s="29" t="b">
        <v>0</v>
      </c>
      <c r="K534" s="29" t="b">
        <v>0</v>
      </c>
      <c r="L534" s="29">
        <v>200</v>
      </c>
      <c r="M534" s="29">
        <v>2</v>
      </c>
      <c r="N534" s="29">
        <v>0</v>
      </c>
      <c r="O534" s="29">
        <v>0.2</v>
      </c>
      <c r="P534" s="29">
        <v>0</v>
      </c>
      <c r="Q534" s="28">
        <v>200</v>
      </c>
      <c r="R534" s="28">
        <v>0</v>
      </c>
      <c r="S534" s="28">
        <v>1</v>
      </c>
      <c r="T534" s="28">
        <v>0</v>
      </c>
      <c r="U534" s="29" t="b">
        <v>0</v>
      </c>
      <c r="V534" s="29">
        <v>301</v>
      </c>
      <c r="W534" s="29">
        <v>983.31</v>
      </c>
      <c r="X534" s="29">
        <v>1193.21</v>
      </c>
      <c r="Y534" s="29">
        <v>147.72999999999999</v>
      </c>
      <c r="Z534" s="29">
        <v>144.31</v>
      </c>
      <c r="AA534" s="29">
        <v>-20</v>
      </c>
      <c r="AB534" s="49">
        <v>15</v>
      </c>
      <c r="AD534" s="6" cm="1">
        <f t="array" ref="AD534:AD543">Y534:Y543/AE534-1</f>
        <v>1.5864837012526944E-3</v>
      </c>
      <c r="AE534">
        <f>AVERAGE(Y534:Y543)</f>
        <v>147.49600000000001</v>
      </c>
      <c r="AF534" s="6" cm="1">
        <f t="array" ref="AF534:AF543">Z534:Z543/AG534-1</f>
        <v>-3.2531892997009759E-3</v>
      </c>
      <c r="AG534">
        <f>AVERAGE(Z534:Z543)</f>
        <v>144.78100000000001</v>
      </c>
      <c r="AI534" s="23">
        <f t="shared" si="0"/>
        <v>141.66666666666666</v>
      </c>
      <c r="AJ534" s="6">
        <f t="array" ref="AJ534:AJ543">AI534:AI543/AG534-1</f>
        <v>-2.151064941762626E-2</v>
      </c>
      <c r="AK534" s="23">
        <f t="shared" si="1"/>
        <v>146.33333333333331</v>
      </c>
      <c r="AL534" s="6">
        <f t="array" ref="AL534:AL543">AK534:AK543/AG534-1</f>
        <v>1.0721940954498965E-2</v>
      </c>
      <c r="AN534">
        <v>15</v>
      </c>
      <c r="AO534">
        <v>35</v>
      </c>
      <c r="AP534">
        <v>1193.21</v>
      </c>
    </row>
    <row r="535" spans="1:42" x14ac:dyDescent="0.25">
      <c r="A535" s="27">
        <v>52</v>
      </c>
      <c r="B535" s="28" t="s">
        <v>21</v>
      </c>
      <c r="C535" s="28" t="s">
        <v>91</v>
      </c>
      <c r="D535" s="28" t="s">
        <v>23</v>
      </c>
      <c r="E535" s="28" t="s">
        <v>84</v>
      </c>
      <c r="F535" s="28" t="s">
        <v>25</v>
      </c>
      <c r="G535" s="29" t="b">
        <v>0</v>
      </c>
      <c r="H535" s="29" t="b">
        <v>0</v>
      </c>
      <c r="I535" s="29" t="b">
        <v>0</v>
      </c>
      <c r="J535" s="29" t="b">
        <v>0</v>
      </c>
      <c r="K535" s="29" t="b">
        <v>0</v>
      </c>
      <c r="L535" s="29">
        <v>200</v>
      </c>
      <c r="M535" s="29">
        <v>2</v>
      </c>
      <c r="N535" s="29">
        <v>0</v>
      </c>
      <c r="O535" s="29">
        <v>0.2</v>
      </c>
      <c r="P535" s="29">
        <v>0</v>
      </c>
      <c r="Q535" s="28">
        <v>200</v>
      </c>
      <c r="R535" s="28">
        <v>0</v>
      </c>
      <c r="S535" s="28">
        <v>1</v>
      </c>
      <c r="T535" s="28">
        <v>0</v>
      </c>
      <c r="U535" s="29" t="b">
        <v>0</v>
      </c>
      <c r="V535" s="29">
        <v>301</v>
      </c>
      <c r="W535" s="29">
        <v>994.93</v>
      </c>
      <c r="X535" s="29">
        <v>1206.07</v>
      </c>
      <c r="Y535" s="29">
        <v>147.97</v>
      </c>
      <c r="Z535" s="29">
        <v>144.66</v>
      </c>
      <c r="AA535" s="29">
        <v>-20</v>
      </c>
      <c r="AB535" s="49">
        <v>15</v>
      </c>
      <c r="AD535" s="6">
        <v>3.2136464717686941E-3</v>
      </c>
      <c r="AF535" s="6">
        <v>-8.3574502179162291E-4</v>
      </c>
      <c r="AI535" s="23">
        <f t="shared" si="0"/>
        <v>141.66666666666666</v>
      </c>
      <c r="AJ535" s="6">
        <v>-2.151064941762626E-2</v>
      </c>
      <c r="AK535" s="23">
        <f t="shared" si="1"/>
        <v>146.33333333333331</v>
      </c>
      <c r="AL535" s="6">
        <v>1.0721940954498965E-2</v>
      </c>
      <c r="AN535">
        <v>15</v>
      </c>
      <c r="AO535">
        <v>35</v>
      </c>
      <c r="AP535">
        <v>1206.07</v>
      </c>
    </row>
    <row r="536" spans="1:42" x14ac:dyDescent="0.25">
      <c r="A536" s="27">
        <v>53</v>
      </c>
      <c r="B536" s="28" t="s">
        <v>21</v>
      </c>
      <c r="C536" s="28" t="s">
        <v>91</v>
      </c>
      <c r="D536" s="28" t="s">
        <v>23</v>
      </c>
      <c r="E536" s="28" t="s">
        <v>84</v>
      </c>
      <c r="F536" s="28" t="s">
        <v>25</v>
      </c>
      <c r="G536" s="29" t="b">
        <v>0</v>
      </c>
      <c r="H536" s="29" t="b">
        <v>0</v>
      </c>
      <c r="I536" s="29" t="b">
        <v>0</v>
      </c>
      <c r="J536" s="29" t="b">
        <v>0</v>
      </c>
      <c r="K536" s="29" t="b">
        <v>0</v>
      </c>
      <c r="L536" s="29">
        <v>200</v>
      </c>
      <c r="M536" s="29">
        <v>2</v>
      </c>
      <c r="N536" s="29">
        <v>0</v>
      </c>
      <c r="O536" s="29">
        <v>0.2</v>
      </c>
      <c r="P536" s="29">
        <v>0</v>
      </c>
      <c r="Q536" s="28">
        <v>200</v>
      </c>
      <c r="R536" s="28">
        <v>0</v>
      </c>
      <c r="S536" s="28">
        <v>1</v>
      </c>
      <c r="T536" s="28">
        <v>0</v>
      </c>
      <c r="U536" s="29" t="b">
        <v>0</v>
      </c>
      <c r="V536" s="29">
        <v>301</v>
      </c>
      <c r="W536" s="29">
        <v>993.25</v>
      </c>
      <c r="X536" s="29">
        <v>1207.25</v>
      </c>
      <c r="Y536" s="29">
        <v>147.76</v>
      </c>
      <c r="Z536" s="29">
        <v>144.85</v>
      </c>
      <c r="AA536" s="29">
        <v>-20</v>
      </c>
      <c r="AB536" s="49">
        <v>15</v>
      </c>
      <c r="AD536" s="6">
        <v>1.7898790475672222E-3</v>
      </c>
      <c r="AF536" s="6">
        <v>4.7658187193055923E-4</v>
      </c>
      <c r="AI536" s="23">
        <f t="shared" si="0"/>
        <v>141.66666666666666</v>
      </c>
      <c r="AJ536" s="6">
        <v>-2.151064941762626E-2</v>
      </c>
      <c r="AK536" s="23">
        <f t="shared" si="1"/>
        <v>146.33333333333331</v>
      </c>
      <c r="AL536" s="6">
        <v>1.0721940954498965E-2</v>
      </c>
      <c r="AN536">
        <v>15</v>
      </c>
      <c r="AO536">
        <v>35</v>
      </c>
      <c r="AP536">
        <v>1207.25</v>
      </c>
    </row>
    <row r="537" spans="1:42" x14ac:dyDescent="0.25">
      <c r="A537" s="27">
        <v>54</v>
      </c>
      <c r="B537" s="28" t="s">
        <v>21</v>
      </c>
      <c r="C537" s="28" t="s">
        <v>91</v>
      </c>
      <c r="D537" s="28" t="s">
        <v>23</v>
      </c>
      <c r="E537" s="28" t="s">
        <v>84</v>
      </c>
      <c r="F537" s="28" t="s">
        <v>25</v>
      </c>
      <c r="G537" s="29" t="b">
        <v>0</v>
      </c>
      <c r="H537" s="29" t="b">
        <v>0</v>
      </c>
      <c r="I537" s="29" t="b">
        <v>0</v>
      </c>
      <c r="J537" s="29" t="b">
        <v>0</v>
      </c>
      <c r="K537" s="29" t="b">
        <v>0</v>
      </c>
      <c r="L537" s="29">
        <v>200</v>
      </c>
      <c r="M537" s="29">
        <v>2</v>
      </c>
      <c r="N537" s="29">
        <v>0</v>
      </c>
      <c r="O537" s="29">
        <v>0.2</v>
      </c>
      <c r="P537" s="29">
        <v>0</v>
      </c>
      <c r="Q537" s="28">
        <v>200</v>
      </c>
      <c r="R537" s="28">
        <v>0</v>
      </c>
      <c r="S537" s="28">
        <v>1</v>
      </c>
      <c r="T537" s="28">
        <v>0</v>
      </c>
      <c r="U537" s="29" t="b">
        <v>0</v>
      </c>
      <c r="V537" s="29">
        <v>301</v>
      </c>
      <c r="W537" s="29">
        <v>1000.58</v>
      </c>
      <c r="X537" s="29">
        <v>1186.56</v>
      </c>
      <c r="Y537" s="29">
        <v>146.80000000000001</v>
      </c>
      <c r="Z537" s="29">
        <v>145.82</v>
      </c>
      <c r="AA537" s="29">
        <v>-20</v>
      </c>
      <c r="AB537" s="49">
        <v>15</v>
      </c>
      <c r="AD537" s="6">
        <v>-4.7187720344958883E-3</v>
      </c>
      <c r="AF537" s="6">
        <v>7.1763560135651439E-3</v>
      </c>
      <c r="AI537" s="23">
        <f t="shared" si="0"/>
        <v>141.66666666666666</v>
      </c>
      <c r="AJ537" s="6">
        <v>-2.151064941762626E-2</v>
      </c>
      <c r="AK537" s="23">
        <f t="shared" si="1"/>
        <v>146.33333333333331</v>
      </c>
      <c r="AL537" s="6">
        <v>1.0721940954498965E-2</v>
      </c>
      <c r="AN537">
        <v>15</v>
      </c>
      <c r="AO537">
        <v>35</v>
      </c>
      <c r="AP537">
        <v>1186.56</v>
      </c>
    </row>
    <row r="538" spans="1:42" x14ac:dyDescent="0.25">
      <c r="A538" s="27">
        <v>55</v>
      </c>
      <c r="B538" s="28" t="s">
        <v>21</v>
      </c>
      <c r="C538" s="28" t="s">
        <v>91</v>
      </c>
      <c r="D538" s="28" t="s">
        <v>23</v>
      </c>
      <c r="E538" s="28" t="s">
        <v>84</v>
      </c>
      <c r="F538" s="28" t="s">
        <v>25</v>
      </c>
      <c r="G538" s="29" t="b">
        <v>0</v>
      </c>
      <c r="H538" s="29" t="b">
        <v>0</v>
      </c>
      <c r="I538" s="29" t="b">
        <v>0</v>
      </c>
      <c r="J538" s="29" t="b">
        <v>0</v>
      </c>
      <c r="K538" s="29" t="b">
        <v>0</v>
      </c>
      <c r="L538" s="29">
        <v>200</v>
      </c>
      <c r="M538" s="29">
        <v>2</v>
      </c>
      <c r="N538" s="29">
        <v>0</v>
      </c>
      <c r="O538" s="29">
        <v>0.2</v>
      </c>
      <c r="P538" s="29">
        <v>0</v>
      </c>
      <c r="Q538" s="28">
        <v>200</v>
      </c>
      <c r="R538" s="28">
        <v>0</v>
      </c>
      <c r="S538" s="28">
        <v>1</v>
      </c>
      <c r="T538" s="28">
        <v>0</v>
      </c>
      <c r="U538" s="29" t="b">
        <v>0</v>
      </c>
      <c r="V538" s="29">
        <v>301</v>
      </c>
      <c r="W538" s="29">
        <v>976.21</v>
      </c>
      <c r="X538" s="29">
        <v>1175.71</v>
      </c>
      <c r="Y538" s="29">
        <v>149.38</v>
      </c>
      <c r="Z538" s="29">
        <v>145.62</v>
      </c>
      <c r="AA538" s="29">
        <v>-20</v>
      </c>
      <c r="AB538" s="49">
        <v>15</v>
      </c>
      <c r="AD538" s="6">
        <v>1.2773227748549054E-2</v>
      </c>
      <c r="AF538" s="6">
        <v>5.7949592833312913E-3</v>
      </c>
      <c r="AI538" s="23">
        <f t="shared" si="0"/>
        <v>141.66666666666666</v>
      </c>
      <c r="AJ538" s="6">
        <v>-2.151064941762626E-2</v>
      </c>
      <c r="AK538" s="23">
        <f t="shared" si="1"/>
        <v>146.33333333333331</v>
      </c>
      <c r="AL538" s="6">
        <v>1.0721940954498965E-2</v>
      </c>
      <c r="AN538">
        <v>15</v>
      </c>
      <c r="AO538">
        <v>35</v>
      </c>
      <c r="AP538">
        <v>1175.71</v>
      </c>
    </row>
    <row r="539" spans="1:42" x14ac:dyDescent="0.25">
      <c r="A539" s="27">
        <v>56</v>
      </c>
      <c r="B539" s="28" t="s">
        <v>21</v>
      </c>
      <c r="C539" s="28" t="s">
        <v>91</v>
      </c>
      <c r="D539" s="28" t="s">
        <v>23</v>
      </c>
      <c r="E539" s="28" t="s">
        <v>84</v>
      </c>
      <c r="F539" s="28" t="s">
        <v>25</v>
      </c>
      <c r="G539" s="29" t="b">
        <v>0</v>
      </c>
      <c r="H539" s="29" t="b">
        <v>0</v>
      </c>
      <c r="I539" s="29" t="b">
        <v>0</v>
      </c>
      <c r="J539" s="29" t="b">
        <v>0</v>
      </c>
      <c r="K539" s="29" t="b">
        <v>0</v>
      </c>
      <c r="L539" s="29">
        <v>200</v>
      </c>
      <c r="M539" s="29">
        <v>2</v>
      </c>
      <c r="N539" s="29">
        <v>0</v>
      </c>
      <c r="O539" s="29">
        <v>0.2</v>
      </c>
      <c r="P539" s="29">
        <v>0</v>
      </c>
      <c r="Q539" s="28">
        <v>200</v>
      </c>
      <c r="R539" s="28">
        <v>0</v>
      </c>
      <c r="S539" s="28">
        <v>1</v>
      </c>
      <c r="T539" s="28">
        <v>0</v>
      </c>
      <c r="U539" s="29" t="b">
        <v>0</v>
      </c>
      <c r="V539" s="29">
        <v>301</v>
      </c>
      <c r="W539" s="29">
        <v>993.9</v>
      </c>
      <c r="X539" s="29">
        <v>1227.7</v>
      </c>
      <c r="Y539" s="29">
        <v>146.82</v>
      </c>
      <c r="Z539" s="29">
        <v>144.78</v>
      </c>
      <c r="AA539" s="29">
        <v>-20</v>
      </c>
      <c r="AB539" s="49">
        <v>15</v>
      </c>
      <c r="AD539" s="6">
        <v>-4.5831751369529439E-3</v>
      </c>
      <c r="AF539" s="6">
        <v>-6.906983651244758E-6</v>
      </c>
      <c r="AI539" s="23">
        <f t="shared" si="0"/>
        <v>141.66666666666666</v>
      </c>
      <c r="AJ539" s="6">
        <v>-2.151064941762626E-2</v>
      </c>
      <c r="AK539" s="23">
        <f t="shared" si="1"/>
        <v>146.33333333333331</v>
      </c>
      <c r="AL539" s="6">
        <v>1.0721940954498965E-2</v>
      </c>
      <c r="AN539">
        <v>15</v>
      </c>
      <c r="AO539">
        <v>35</v>
      </c>
      <c r="AP539">
        <v>1227.7</v>
      </c>
    </row>
    <row r="540" spans="1:42" x14ac:dyDescent="0.25">
      <c r="A540" s="27">
        <v>57</v>
      </c>
      <c r="B540" s="28" t="s">
        <v>21</v>
      </c>
      <c r="C540" s="28" t="s">
        <v>91</v>
      </c>
      <c r="D540" s="28" t="s">
        <v>23</v>
      </c>
      <c r="E540" s="28" t="s">
        <v>84</v>
      </c>
      <c r="F540" s="28" t="s">
        <v>25</v>
      </c>
      <c r="G540" s="29" t="b">
        <v>0</v>
      </c>
      <c r="H540" s="29" t="b">
        <v>0</v>
      </c>
      <c r="I540" s="29" t="b">
        <v>0</v>
      </c>
      <c r="J540" s="29" t="b">
        <v>0</v>
      </c>
      <c r="K540" s="29" t="b">
        <v>0</v>
      </c>
      <c r="L540" s="29">
        <v>200</v>
      </c>
      <c r="M540" s="29">
        <v>2</v>
      </c>
      <c r="N540" s="29">
        <v>0</v>
      </c>
      <c r="O540" s="29">
        <v>0.2</v>
      </c>
      <c r="P540" s="29">
        <v>0</v>
      </c>
      <c r="Q540" s="28">
        <v>200</v>
      </c>
      <c r="R540" s="28">
        <v>0</v>
      </c>
      <c r="S540" s="28">
        <v>1</v>
      </c>
      <c r="T540" s="28">
        <v>0</v>
      </c>
      <c r="U540" s="29" t="b">
        <v>0</v>
      </c>
      <c r="V540" s="29">
        <v>301</v>
      </c>
      <c r="W540" s="29">
        <v>1000.3</v>
      </c>
      <c r="X540" s="29">
        <v>1224.1199999999999</v>
      </c>
      <c r="Y540" s="29">
        <v>147.18</v>
      </c>
      <c r="Z540" s="29">
        <v>144.38</v>
      </c>
      <c r="AA540" s="29">
        <v>-20</v>
      </c>
      <c r="AB540" s="49">
        <v>15</v>
      </c>
      <c r="AD540" s="6">
        <v>-2.1424309811791664E-3</v>
      </c>
      <c r="AF540" s="6">
        <v>-2.7697004441191719E-3</v>
      </c>
      <c r="AI540" s="23">
        <f t="shared" si="0"/>
        <v>141.66666666666666</v>
      </c>
      <c r="AJ540" s="6">
        <v>-2.151064941762626E-2</v>
      </c>
      <c r="AK540" s="23">
        <f t="shared" si="1"/>
        <v>146.33333333333331</v>
      </c>
      <c r="AL540" s="6">
        <v>1.0721940954498965E-2</v>
      </c>
      <c r="AN540">
        <v>15</v>
      </c>
      <c r="AO540">
        <v>35</v>
      </c>
      <c r="AP540">
        <v>1224.1199999999999</v>
      </c>
    </row>
    <row r="541" spans="1:42" x14ac:dyDescent="0.25">
      <c r="A541" s="27">
        <v>58</v>
      </c>
      <c r="B541" s="28" t="s">
        <v>21</v>
      </c>
      <c r="C541" s="28" t="s">
        <v>91</v>
      </c>
      <c r="D541" s="28" t="s">
        <v>23</v>
      </c>
      <c r="E541" s="28" t="s">
        <v>84</v>
      </c>
      <c r="F541" s="28" t="s">
        <v>25</v>
      </c>
      <c r="G541" s="29" t="b">
        <v>0</v>
      </c>
      <c r="H541" s="29" t="b">
        <v>0</v>
      </c>
      <c r="I541" s="29" t="b">
        <v>0</v>
      </c>
      <c r="J541" s="29" t="b">
        <v>0</v>
      </c>
      <c r="K541" s="29" t="b">
        <v>0</v>
      </c>
      <c r="L541" s="29">
        <v>200</v>
      </c>
      <c r="M541" s="29">
        <v>2</v>
      </c>
      <c r="N541" s="29">
        <v>0</v>
      </c>
      <c r="O541" s="29">
        <v>0.2</v>
      </c>
      <c r="P541" s="29">
        <v>0</v>
      </c>
      <c r="Q541" s="28">
        <v>200</v>
      </c>
      <c r="R541" s="28">
        <v>0</v>
      </c>
      <c r="S541" s="28">
        <v>1</v>
      </c>
      <c r="T541" s="28">
        <v>0</v>
      </c>
      <c r="U541" s="29" t="b">
        <v>0</v>
      </c>
      <c r="V541" s="29">
        <v>301</v>
      </c>
      <c r="W541" s="29">
        <v>1005.4</v>
      </c>
      <c r="X541" s="29">
        <v>1222.3699999999999</v>
      </c>
      <c r="Y541" s="29">
        <v>145.78</v>
      </c>
      <c r="Z541" s="29">
        <v>144.4</v>
      </c>
      <c r="AA541" s="29">
        <v>-20</v>
      </c>
      <c r="AB541" s="49">
        <v>15</v>
      </c>
      <c r="AD541" s="6">
        <v>-1.1634213809188054E-2</v>
      </c>
      <c r="AF541" s="6">
        <v>-2.631560771095609E-3</v>
      </c>
      <c r="AI541" s="23">
        <f t="shared" si="0"/>
        <v>141.66666666666666</v>
      </c>
      <c r="AJ541" s="6">
        <v>-2.151064941762626E-2</v>
      </c>
      <c r="AK541" s="23">
        <f t="shared" si="1"/>
        <v>146.33333333333331</v>
      </c>
      <c r="AL541" s="6">
        <v>1.0721940954498965E-2</v>
      </c>
      <c r="AN541">
        <v>15</v>
      </c>
      <c r="AO541">
        <v>35</v>
      </c>
      <c r="AP541">
        <v>1222.3699999999999</v>
      </c>
    </row>
    <row r="542" spans="1:42" x14ac:dyDescent="0.25">
      <c r="A542" s="27">
        <v>59</v>
      </c>
      <c r="B542" s="28" t="s">
        <v>21</v>
      </c>
      <c r="C542" s="28" t="s">
        <v>91</v>
      </c>
      <c r="D542" s="28" t="s">
        <v>23</v>
      </c>
      <c r="E542" s="28" t="s">
        <v>84</v>
      </c>
      <c r="F542" s="28" t="s">
        <v>25</v>
      </c>
      <c r="G542" s="29" t="b">
        <v>0</v>
      </c>
      <c r="H542" s="29" t="b">
        <v>0</v>
      </c>
      <c r="I542" s="29" t="b">
        <v>0</v>
      </c>
      <c r="J542" s="29" t="b">
        <v>0</v>
      </c>
      <c r="K542" s="29" t="b">
        <v>0</v>
      </c>
      <c r="L542" s="29">
        <v>200</v>
      </c>
      <c r="M542" s="29">
        <v>2</v>
      </c>
      <c r="N542" s="29">
        <v>0</v>
      </c>
      <c r="O542" s="29">
        <v>0.2</v>
      </c>
      <c r="P542" s="29">
        <v>0</v>
      </c>
      <c r="Q542" s="28">
        <v>200</v>
      </c>
      <c r="R542" s="28">
        <v>0</v>
      </c>
      <c r="S542" s="28">
        <v>1</v>
      </c>
      <c r="T542" s="28">
        <v>0</v>
      </c>
      <c r="U542" s="29" t="b">
        <v>0</v>
      </c>
      <c r="V542" s="29">
        <v>301</v>
      </c>
      <c r="W542" s="29">
        <v>994.79</v>
      </c>
      <c r="X542" s="29">
        <v>1207.1600000000001</v>
      </c>
      <c r="Y542" s="29">
        <v>147.88999999999999</v>
      </c>
      <c r="Z542" s="29">
        <v>144.71</v>
      </c>
      <c r="AA542" s="29">
        <v>-20</v>
      </c>
      <c r="AB542" s="49">
        <v>15</v>
      </c>
      <c r="AD542" s="6">
        <v>2.6712588815966942E-3</v>
      </c>
      <c r="AF542" s="6">
        <v>-4.9039583923304875E-4</v>
      </c>
      <c r="AI542" s="23">
        <f t="shared" si="0"/>
        <v>141.66666666666666</v>
      </c>
      <c r="AJ542" s="6">
        <v>-2.151064941762626E-2</v>
      </c>
      <c r="AK542" s="23">
        <f t="shared" si="1"/>
        <v>146.33333333333331</v>
      </c>
      <c r="AL542" s="6">
        <v>1.0721940954498965E-2</v>
      </c>
      <c r="AN542">
        <v>15</v>
      </c>
      <c r="AO542">
        <v>35</v>
      </c>
      <c r="AP542">
        <v>1207.1600000000001</v>
      </c>
    </row>
    <row r="543" spans="1:42" x14ac:dyDescent="0.25">
      <c r="A543" s="27">
        <v>60</v>
      </c>
      <c r="B543" s="28" t="s">
        <v>21</v>
      </c>
      <c r="C543" s="28" t="s">
        <v>91</v>
      </c>
      <c r="D543" s="28" t="s">
        <v>23</v>
      </c>
      <c r="E543" s="28" t="s">
        <v>84</v>
      </c>
      <c r="F543" s="28" t="s">
        <v>25</v>
      </c>
      <c r="G543" s="29" t="b">
        <v>0</v>
      </c>
      <c r="H543" s="29" t="b">
        <v>0</v>
      </c>
      <c r="I543" s="29" t="b">
        <v>0</v>
      </c>
      <c r="J543" s="29" t="b">
        <v>0</v>
      </c>
      <c r="K543" s="29" t="b">
        <v>0</v>
      </c>
      <c r="L543" s="29">
        <v>200</v>
      </c>
      <c r="M543" s="29">
        <v>2</v>
      </c>
      <c r="N543" s="29">
        <v>0</v>
      </c>
      <c r="O543" s="29">
        <v>0.2</v>
      </c>
      <c r="P543" s="29">
        <v>0</v>
      </c>
      <c r="Q543" s="28">
        <v>200</v>
      </c>
      <c r="R543" s="28">
        <v>0</v>
      </c>
      <c r="S543" s="28">
        <v>1</v>
      </c>
      <c r="T543" s="28">
        <v>0</v>
      </c>
      <c r="U543" s="29" t="b">
        <v>0</v>
      </c>
      <c r="V543" s="29">
        <v>301</v>
      </c>
      <c r="W543" s="29">
        <v>1000.39</v>
      </c>
      <c r="X543" s="29">
        <v>1214.6300000000001</v>
      </c>
      <c r="Y543" s="29">
        <v>147.65</v>
      </c>
      <c r="Z543" s="29">
        <v>144.28</v>
      </c>
      <c r="AA543" s="29">
        <v>-20</v>
      </c>
      <c r="AB543" s="49">
        <v>15</v>
      </c>
      <c r="AD543" s="6">
        <v>1.0440961110809166E-3</v>
      </c>
      <c r="AF543" s="6">
        <v>-3.4603988092360982E-3</v>
      </c>
      <c r="AI543" s="23">
        <f t="shared" si="0"/>
        <v>141.66666666666666</v>
      </c>
      <c r="AJ543" s="6">
        <v>-2.151064941762626E-2</v>
      </c>
      <c r="AK543" s="23">
        <f t="shared" si="1"/>
        <v>146.33333333333331</v>
      </c>
      <c r="AL543" s="6">
        <v>1.0721940954498965E-2</v>
      </c>
      <c r="AN543">
        <v>15</v>
      </c>
      <c r="AO543">
        <v>35</v>
      </c>
      <c r="AP543">
        <v>1214.6300000000001</v>
      </c>
    </row>
    <row r="544" spans="1:42" x14ac:dyDescent="0.25">
      <c r="A544" s="24">
        <v>61</v>
      </c>
      <c r="B544" s="25" t="s">
        <v>21</v>
      </c>
      <c r="C544" s="25" t="s">
        <v>91</v>
      </c>
      <c r="D544" s="25" t="s">
        <v>23</v>
      </c>
      <c r="E544" s="25" t="s">
        <v>85</v>
      </c>
      <c r="F544" s="25" t="s">
        <v>25</v>
      </c>
      <c r="G544" s="26" t="b">
        <v>0</v>
      </c>
      <c r="H544" s="26" t="b">
        <v>0</v>
      </c>
      <c r="I544" s="26" t="b">
        <v>0</v>
      </c>
      <c r="J544" s="26" t="b">
        <v>0</v>
      </c>
      <c r="K544" s="26" t="b">
        <v>0</v>
      </c>
      <c r="L544" s="26">
        <v>200</v>
      </c>
      <c r="M544" s="26">
        <v>2</v>
      </c>
      <c r="N544" s="26">
        <v>0</v>
      </c>
      <c r="O544" s="26">
        <v>0.2</v>
      </c>
      <c r="P544" s="26">
        <v>0</v>
      </c>
      <c r="Q544" s="25">
        <v>200</v>
      </c>
      <c r="R544" s="25">
        <v>0</v>
      </c>
      <c r="S544" s="25">
        <v>1</v>
      </c>
      <c r="T544" s="25">
        <v>0</v>
      </c>
      <c r="U544" s="26" t="b">
        <v>0</v>
      </c>
      <c r="V544" s="26">
        <v>339</v>
      </c>
      <c r="W544" s="26">
        <v>942.07</v>
      </c>
      <c r="X544" s="26">
        <v>1138.02</v>
      </c>
      <c r="Y544" s="26">
        <v>152.49</v>
      </c>
      <c r="Z544" s="26">
        <v>146.03</v>
      </c>
      <c r="AA544" s="26">
        <v>-20</v>
      </c>
      <c r="AB544" s="48">
        <v>14</v>
      </c>
      <c r="AD544" s="6" cm="1">
        <f t="array" ref="AD544:AD553">Y544:Y553/AE544-1</f>
        <v>2.3071007433992374E-3</v>
      </c>
      <c r="AE544">
        <f>AVERAGE(Y544:Y553)</f>
        <v>152.13899999999998</v>
      </c>
      <c r="AF544" s="6" cm="1">
        <f t="array" ref="AF544:AF553">Z544:Z553/AG544-1</f>
        <v>-5.6121331581271416E-4</v>
      </c>
      <c r="AG544">
        <f>AVERAGE(Z544:Z553)</f>
        <v>146.11200000000002</v>
      </c>
      <c r="AI544" s="23">
        <f t="shared" si="0"/>
        <v>142.88</v>
      </c>
      <c r="AJ544" s="6">
        <f t="array" ref="AJ544:AJ553">AI544:AI553/AG544-1</f>
        <v>-2.2120017520806168E-2</v>
      </c>
      <c r="AK544" s="23">
        <f t="shared" si="1"/>
        <v>148.32</v>
      </c>
      <c r="AL544" s="6">
        <f t="array" ref="AL544:AL553">AK544:AK553/AG544-1</f>
        <v>1.5111695137976167E-2</v>
      </c>
      <c r="AN544">
        <v>14</v>
      </c>
      <c r="AO544">
        <v>34</v>
      </c>
      <c r="AP544">
        <v>1138.02</v>
      </c>
    </row>
    <row r="545" spans="1:42" x14ac:dyDescent="0.25">
      <c r="A545" s="24">
        <v>62</v>
      </c>
      <c r="B545" s="25" t="s">
        <v>21</v>
      </c>
      <c r="C545" s="25" t="s">
        <v>91</v>
      </c>
      <c r="D545" s="25" t="s">
        <v>23</v>
      </c>
      <c r="E545" s="25" t="s">
        <v>85</v>
      </c>
      <c r="F545" s="25" t="s">
        <v>25</v>
      </c>
      <c r="G545" s="26" t="b">
        <v>0</v>
      </c>
      <c r="H545" s="26" t="b">
        <v>0</v>
      </c>
      <c r="I545" s="26" t="b">
        <v>0</v>
      </c>
      <c r="J545" s="26" t="b">
        <v>0</v>
      </c>
      <c r="K545" s="26" t="b">
        <v>0</v>
      </c>
      <c r="L545" s="26">
        <v>200</v>
      </c>
      <c r="M545" s="26">
        <v>2</v>
      </c>
      <c r="N545" s="26">
        <v>0</v>
      </c>
      <c r="O545" s="26">
        <v>0.2</v>
      </c>
      <c r="P545" s="26">
        <v>0</v>
      </c>
      <c r="Q545" s="25">
        <v>200</v>
      </c>
      <c r="R545" s="25">
        <v>0</v>
      </c>
      <c r="S545" s="25">
        <v>1</v>
      </c>
      <c r="T545" s="25">
        <v>0</v>
      </c>
      <c r="U545" s="26" t="b">
        <v>0</v>
      </c>
      <c r="V545" s="26">
        <v>459</v>
      </c>
      <c r="W545" s="26">
        <v>955.29</v>
      </c>
      <c r="X545" s="26">
        <v>1157.8699999999999</v>
      </c>
      <c r="Y545" s="26">
        <v>151.53</v>
      </c>
      <c r="Z545" s="26">
        <v>145.43</v>
      </c>
      <c r="AA545" s="26">
        <v>-20</v>
      </c>
      <c r="AB545" s="48">
        <v>14</v>
      </c>
      <c r="AD545" s="6">
        <v>-4.0029183838462545E-3</v>
      </c>
      <c r="AF545" s="6">
        <v>-4.6676522120018271E-3</v>
      </c>
      <c r="AI545" s="23">
        <f t="shared" si="0"/>
        <v>142.88</v>
      </c>
      <c r="AJ545" s="6">
        <v>-2.2120017520806168E-2</v>
      </c>
      <c r="AK545" s="23">
        <f t="shared" si="1"/>
        <v>148.32</v>
      </c>
      <c r="AL545" s="6">
        <v>1.5111695137976167E-2</v>
      </c>
      <c r="AN545">
        <v>14</v>
      </c>
      <c r="AO545">
        <v>34</v>
      </c>
      <c r="AP545">
        <v>1157.8699999999999</v>
      </c>
    </row>
    <row r="546" spans="1:42" x14ac:dyDescent="0.25">
      <c r="A546" s="24">
        <v>63</v>
      </c>
      <c r="B546" s="25" t="s">
        <v>21</v>
      </c>
      <c r="C546" s="25" t="s">
        <v>91</v>
      </c>
      <c r="D546" s="25" t="s">
        <v>23</v>
      </c>
      <c r="E546" s="25" t="s">
        <v>85</v>
      </c>
      <c r="F546" s="25" t="s">
        <v>25</v>
      </c>
      <c r="G546" s="26" t="b">
        <v>0</v>
      </c>
      <c r="H546" s="26" t="b">
        <v>0</v>
      </c>
      <c r="I546" s="26" t="b">
        <v>0</v>
      </c>
      <c r="J546" s="26" t="b">
        <v>0</v>
      </c>
      <c r="K546" s="26" t="b">
        <v>0</v>
      </c>
      <c r="L546" s="26">
        <v>200</v>
      </c>
      <c r="M546" s="26">
        <v>2</v>
      </c>
      <c r="N546" s="26">
        <v>0</v>
      </c>
      <c r="O546" s="26">
        <v>0.2</v>
      </c>
      <c r="P546" s="26">
        <v>0</v>
      </c>
      <c r="Q546" s="25">
        <v>200</v>
      </c>
      <c r="R546" s="25">
        <v>0</v>
      </c>
      <c r="S546" s="25">
        <v>1</v>
      </c>
      <c r="T546" s="25">
        <v>0</v>
      </c>
      <c r="U546" s="26" t="b">
        <v>0</v>
      </c>
      <c r="V546" s="26">
        <v>301</v>
      </c>
      <c r="W546" s="26">
        <v>967.75</v>
      </c>
      <c r="X546" s="26">
        <v>1174.45</v>
      </c>
      <c r="Y546" s="26">
        <v>150.71</v>
      </c>
      <c r="Z546" s="26">
        <v>144.85</v>
      </c>
      <c r="AA546" s="26">
        <v>-20</v>
      </c>
      <c r="AB546" s="48">
        <v>14</v>
      </c>
      <c r="AD546" s="6">
        <v>-9.3927263883684109E-3</v>
      </c>
      <c r="AF546" s="6">
        <v>-8.6372098116515028E-3</v>
      </c>
      <c r="AI546" s="23">
        <f t="shared" si="0"/>
        <v>142.88</v>
      </c>
      <c r="AJ546" s="6">
        <v>-2.2120017520806168E-2</v>
      </c>
      <c r="AK546" s="23">
        <f t="shared" si="1"/>
        <v>148.32</v>
      </c>
      <c r="AL546" s="6">
        <v>1.5111695137976167E-2</v>
      </c>
      <c r="AN546">
        <v>14</v>
      </c>
      <c r="AO546">
        <v>34</v>
      </c>
      <c r="AP546">
        <v>1174.45</v>
      </c>
    </row>
    <row r="547" spans="1:42" x14ac:dyDescent="0.25">
      <c r="A547" s="24">
        <v>64</v>
      </c>
      <c r="B547" s="25" t="s">
        <v>21</v>
      </c>
      <c r="C547" s="25" t="s">
        <v>91</v>
      </c>
      <c r="D547" s="25" t="s">
        <v>23</v>
      </c>
      <c r="E547" s="25" t="s">
        <v>85</v>
      </c>
      <c r="F547" s="25" t="s">
        <v>25</v>
      </c>
      <c r="G547" s="26" t="b">
        <v>0</v>
      </c>
      <c r="H547" s="26" t="b">
        <v>0</v>
      </c>
      <c r="I547" s="26" t="b">
        <v>0</v>
      </c>
      <c r="J547" s="26" t="b">
        <v>0</v>
      </c>
      <c r="K547" s="26" t="b">
        <v>0</v>
      </c>
      <c r="L547" s="26">
        <v>200</v>
      </c>
      <c r="M547" s="26">
        <v>2</v>
      </c>
      <c r="N547" s="26">
        <v>0</v>
      </c>
      <c r="O547" s="26">
        <v>0.2</v>
      </c>
      <c r="P547" s="26">
        <v>0</v>
      </c>
      <c r="Q547" s="25">
        <v>200</v>
      </c>
      <c r="R547" s="25">
        <v>0</v>
      </c>
      <c r="S547" s="25">
        <v>1</v>
      </c>
      <c r="T547" s="25">
        <v>0</v>
      </c>
      <c r="U547" s="26" t="b">
        <v>0</v>
      </c>
      <c r="V547" s="26">
        <v>301</v>
      </c>
      <c r="W547" s="26">
        <v>935.57</v>
      </c>
      <c r="X547" s="26">
        <v>1125.29</v>
      </c>
      <c r="Y547" s="26">
        <v>153.05000000000001</v>
      </c>
      <c r="Z547" s="26">
        <v>146.37</v>
      </c>
      <c r="AA547" s="26">
        <v>-20</v>
      </c>
      <c r="AB547" s="48">
        <v>14</v>
      </c>
      <c r="AD547" s="6">
        <v>5.9879452342925799E-3</v>
      </c>
      <c r="AF547" s="6">
        <v>1.7657687253611609E-3</v>
      </c>
      <c r="AI547" s="23">
        <f t="shared" si="0"/>
        <v>142.88</v>
      </c>
      <c r="AJ547" s="6">
        <v>-2.2120017520806168E-2</v>
      </c>
      <c r="AK547" s="23">
        <f t="shared" si="1"/>
        <v>148.32</v>
      </c>
      <c r="AL547" s="6">
        <v>1.5111695137976167E-2</v>
      </c>
      <c r="AN547">
        <v>14</v>
      </c>
      <c r="AO547">
        <v>34</v>
      </c>
      <c r="AP547">
        <v>1125.29</v>
      </c>
    </row>
    <row r="548" spans="1:42" x14ac:dyDescent="0.25">
      <c r="A548" s="24">
        <v>65</v>
      </c>
      <c r="B548" s="25" t="s">
        <v>21</v>
      </c>
      <c r="C548" s="25" t="s">
        <v>91</v>
      </c>
      <c r="D548" s="25" t="s">
        <v>23</v>
      </c>
      <c r="E548" s="25" t="s">
        <v>85</v>
      </c>
      <c r="F548" s="25" t="s">
        <v>25</v>
      </c>
      <c r="G548" s="26" t="b">
        <v>0</v>
      </c>
      <c r="H548" s="26" t="b">
        <v>0</v>
      </c>
      <c r="I548" s="26" t="b">
        <v>0</v>
      </c>
      <c r="J548" s="26" t="b">
        <v>0</v>
      </c>
      <c r="K548" s="26" t="b">
        <v>0</v>
      </c>
      <c r="L548" s="26">
        <v>200</v>
      </c>
      <c r="M548" s="26">
        <v>2</v>
      </c>
      <c r="N548" s="26">
        <v>0</v>
      </c>
      <c r="O548" s="26">
        <v>0.2</v>
      </c>
      <c r="P548" s="26">
        <v>0</v>
      </c>
      <c r="Q548" s="25">
        <v>200</v>
      </c>
      <c r="R548" s="25">
        <v>0</v>
      </c>
      <c r="S548" s="25">
        <v>1</v>
      </c>
      <c r="T548" s="25">
        <v>0</v>
      </c>
      <c r="U548" s="26" t="b">
        <v>0</v>
      </c>
      <c r="V548" s="26">
        <v>301</v>
      </c>
      <c r="W548" s="26">
        <v>930.25</v>
      </c>
      <c r="X548" s="26">
        <v>1150.8499999999999</v>
      </c>
      <c r="Y548" s="26">
        <v>151.85</v>
      </c>
      <c r="Z548" s="26">
        <v>146.71</v>
      </c>
      <c r="AA548" s="26">
        <v>-20</v>
      </c>
      <c r="AB548" s="48">
        <v>14</v>
      </c>
      <c r="AD548" s="6">
        <v>-1.8995786747644239E-3</v>
      </c>
      <c r="AF548" s="6">
        <v>4.092750766535147E-3</v>
      </c>
      <c r="AI548" s="23">
        <f t="shared" si="0"/>
        <v>142.88</v>
      </c>
      <c r="AJ548" s="6">
        <v>-2.2120017520806168E-2</v>
      </c>
      <c r="AK548" s="23">
        <f t="shared" si="1"/>
        <v>148.32</v>
      </c>
      <c r="AL548" s="6">
        <v>1.5111695137976167E-2</v>
      </c>
      <c r="AN548">
        <v>14</v>
      </c>
      <c r="AO548">
        <v>34</v>
      </c>
      <c r="AP548">
        <v>1150.8499999999999</v>
      </c>
    </row>
    <row r="549" spans="1:42" x14ac:dyDescent="0.25">
      <c r="A549" s="24">
        <v>66</v>
      </c>
      <c r="B549" s="25" t="s">
        <v>21</v>
      </c>
      <c r="C549" s="25" t="s">
        <v>91</v>
      </c>
      <c r="D549" s="25" t="s">
        <v>23</v>
      </c>
      <c r="E549" s="25" t="s">
        <v>85</v>
      </c>
      <c r="F549" s="25" t="s">
        <v>25</v>
      </c>
      <c r="G549" s="26" t="b">
        <v>0</v>
      </c>
      <c r="H549" s="26" t="b">
        <v>0</v>
      </c>
      <c r="I549" s="26" t="b">
        <v>0</v>
      </c>
      <c r="J549" s="26" t="b">
        <v>0</v>
      </c>
      <c r="K549" s="26" t="b">
        <v>0</v>
      </c>
      <c r="L549" s="26">
        <v>200</v>
      </c>
      <c r="M549" s="26">
        <v>2</v>
      </c>
      <c r="N549" s="26">
        <v>0</v>
      </c>
      <c r="O549" s="26">
        <v>0.2</v>
      </c>
      <c r="P549" s="26">
        <v>0</v>
      </c>
      <c r="Q549" s="25">
        <v>200</v>
      </c>
      <c r="R549" s="25">
        <v>0</v>
      </c>
      <c r="S549" s="25">
        <v>1</v>
      </c>
      <c r="T549" s="25">
        <v>0</v>
      </c>
      <c r="U549" s="26" t="b">
        <v>0</v>
      </c>
      <c r="V549" s="26">
        <v>353</v>
      </c>
      <c r="W549" s="26">
        <v>942.42</v>
      </c>
      <c r="X549" s="26">
        <v>1163.71</v>
      </c>
      <c r="Y549" s="26">
        <v>151.16</v>
      </c>
      <c r="Z549" s="26">
        <v>146.15</v>
      </c>
      <c r="AA549" s="26">
        <v>-20</v>
      </c>
      <c r="AB549" s="48">
        <v>14</v>
      </c>
      <c r="AD549" s="6">
        <v>-6.4349049224721178E-3</v>
      </c>
      <c r="AF549" s="6">
        <v>2.6007446342513063E-4</v>
      </c>
      <c r="AI549" s="23">
        <f t="shared" ref="AI549:AI593" si="2">L549-O549^2*(40-(20-AB549)-(AA549+20))*(40+((20-AB549)-(AA549+20))/3)</f>
        <v>142.88</v>
      </c>
      <c r="AJ549" s="6">
        <v>-2.2120017520806168E-2</v>
      </c>
      <c r="AK549" s="23">
        <f t="shared" ref="AK549:AK593" si="3">L549-O549^2*(40-(20-AB549)-(AA549+20))*(40-((20-AB549)-(AA549+20))/3)</f>
        <v>148.32</v>
      </c>
      <c r="AL549" s="6">
        <v>1.5111695137976167E-2</v>
      </c>
      <c r="AN549">
        <v>14</v>
      </c>
      <c r="AO549">
        <v>34</v>
      </c>
      <c r="AP549">
        <v>1163.71</v>
      </c>
    </row>
    <row r="550" spans="1:42" x14ac:dyDescent="0.25">
      <c r="A550" s="24">
        <v>67</v>
      </c>
      <c r="B550" s="25" t="s">
        <v>21</v>
      </c>
      <c r="C550" s="25" t="s">
        <v>91</v>
      </c>
      <c r="D550" s="25" t="s">
        <v>23</v>
      </c>
      <c r="E550" s="25" t="s">
        <v>85</v>
      </c>
      <c r="F550" s="25" t="s">
        <v>25</v>
      </c>
      <c r="G550" s="26" t="b">
        <v>0</v>
      </c>
      <c r="H550" s="26" t="b">
        <v>0</v>
      </c>
      <c r="I550" s="26" t="b">
        <v>0</v>
      </c>
      <c r="J550" s="26" t="b">
        <v>0</v>
      </c>
      <c r="K550" s="26" t="b">
        <v>0</v>
      </c>
      <c r="L550" s="26">
        <v>200</v>
      </c>
      <c r="M550" s="26">
        <v>2</v>
      </c>
      <c r="N550" s="26">
        <v>0</v>
      </c>
      <c r="O550" s="26">
        <v>0.2</v>
      </c>
      <c r="P550" s="26">
        <v>0</v>
      </c>
      <c r="Q550" s="25">
        <v>200</v>
      </c>
      <c r="R550" s="25">
        <v>0</v>
      </c>
      <c r="S550" s="25">
        <v>1</v>
      </c>
      <c r="T550" s="25">
        <v>0</v>
      </c>
      <c r="U550" s="26" t="b">
        <v>0</v>
      </c>
      <c r="V550" s="26">
        <v>312</v>
      </c>
      <c r="W550" s="26">
        <v>944.76</v>
      </c>
      <c r="X550" s="26">
        <v>1138.75</v>
      </c>
      <c r="Y550" s="26">
        <v>152.5</v>
      </c>
      <c r="Z550" s="26">
        <v>145.84</v>
      </c>
      <c r="AA550" s="26">
        <v>-20</v>
      </c>
      <c r="AB550" s="48">
        <v>14</v>
      </c>
      <c r="AD550" s="6">
        <v>2.3728301093079995E-3</v>
      </c>
      <c r="AF550" s="6">
        <v>-1.8615856329392555E-3</v>
      </c>
      <c r="AI550" s="23">
        <f t="shared" si="2"/>
        <v>142.88</v>
      </c>
      <c r="AJ550" s="6">
        <v>-2.2120017520806168E-2</v>
      </c>
      <c r="AK550" s="23">
        <f t="shared" si="3"/>
        <v>148.32</v>
      </c>
      <c r="AL550" s="6">
        <v>1.5111695137976167E-2</v>
      </c>
      <c r="AN550">
        <v>14</v>
      </c>
      <c r="AO550">
        <v>34</v>
      </c>
      <c r="AP550">
        <v>1138.75</v>
      </c>
    </row>
    <row r="551" spans="1:42" x14ac:dyDescent="0.25">
      <c r="A551" s="24">
        <v>68</v>
      </c>
      <c r="B551" s="25" t="s">
        <v>21</v>
      </c>
      <c r="C551" s="25" t="s">
        <v>91</v>
      </c>
      <c r="D551" s="25" t="s">
        <v>23</v>
      </c>
      <c r="E551" s="25" t="s">
        <v>85</v>
      </c>
      <c r="F551" s="25" t="s">
        <v>25</v>
      </c>
      <c r="G551" s="26" t="b">
        <v>0</v>
      </c>
      <c r="H551" s="26" t="b">
        <v>0</v>
      </c>
      <c r="I551" s="26" t="b">
        <v>0</v>
      </c>
      <c r="J551" s="26" t="b">
        <v>0</v>
      </c>
      <c r="K551" s="26" t="b">
        <v>0</v>
      </c>
      <c r="L551" s="26">
        <v>200</v>
      </c>
      <c r="M551" s="26">
        <v>2</v>
      </c>
      <c r="N551" s="26">
        <v>0</v>
      </c>
      <c r="O551" s="26">
        <v>0.2</v>
      </c>
      <c r="P551" s="26">
        <v>0</v>
      </c>
      <c r="Q551" s="25">
        <v>200</v>
      </c>
      <c r="R551" s="25">
        <v>0</v>
      </c>
      <c r="S551" s="25">
        <v>1</v>
      </c>
      <c r="T551" s="25">
        <v>0</v>
      </c>
      <c r="U551" s="26" t="b">
        <v>0</v>
      </c>
      <c r="V551" s="26">
        <v>347</v>
      </c>
      <c r="W551" s="26">
        <v>929.37</v>
      </c>
      <c r="X551" s="26">
        <v>1114.06</v>
      </c>
      <c r="Y551" s="26">
        <v>153.77000000000001</v>
      </c>
      <c r="Z551" s="26">
        <v>146.51</v>
      </c>
      <c r="AA551" s="26">
        <v>-20</v>
      </c>
      <c r="AB551" s="48">
        <v>14</v>
      </c>
      <c r="AD551" s="6">
        <v>1.072045957972656E-2</v>
      </c>
      <c r="AF551" s="6">
        <v>2.723937801138554E-3</v>
      </c>
      <c r="AI551" s="23">
        <f t="shared" si="2"/>
        <v>142.88</v>
      </c>
      <c r="AJ551" s="6">
        <v>-2.2120017520806168E-2</v>
      </c>
      <c r="AK551" s="23">
        <f t="shared" si="3"/>
        <v>148.32</v>
      </c>
      <c r="AL551" s="6">
        <v>1.5111695137976167E-2</v>
      </c>
      <c r="AN551">
        <v>14</v>
      </c>
      <c r="AO551">
        <v>34</v>
      </c>
      <c r="AP551">
        <v>1114.06</v>
      </c>
    </row>
    <row r="552" spans="1:42" x14ac:dyDescent="0.25">
      <c r="A552" s="24">
        <v>69</v>
      </c>
      <c r="B552" s="25" t="s">
        <v>21</v>
      </c>
      <c r="C552" s="25" t="s">
        <v>91</v>
      </c>
      <c r="D552" s="25" t="s">
        <v>23</v>
      </c>
      <c r="E552" s="25" t="s">
        <v>85</v>
      </c>
      <c r="F552" s="25" t="s">
        <v>25</v>
      </c>
      <c r="G552" s="26" t="b">
        <v>0</v>
      </c>
      <c r="H552" s="26" t="b">
        <v>0</v>
      </c>
      <c r="I552" s="26" t="b">
        <v>0</v>
      </c>
      <c r="J552" s="26" t="b">
        <v>0</v>
      </c>
      <c r="K552" s="26" t="b">
        <v>0</v>
      </c>
      <c r="L552" s="26">
        <v>200</v>
      </c>
      <c r="M552" s="26">
        <v>2</v>
      </c>
      <c r="N552" s="26">
        <v>0</v>
      </c>
      <c r="O552" s="26">
        <v>0.2</v>
      </c>
      <c r="P552" s="26">
        <v>0</v>
      </c>
      <c r="Q552" s="25">
        <v>200</v>
      </c>
      <c r="R552" s="25">
        <v>0</v>
      </c>
      <c r="S552" s="25">
        <v>1</v>
      </c>
      <c r="T552" s="25">
        <v>0</v>
      </c>
      <c r="U552" s="26" t="b">
        <v>0</v>
      </c>
      <c r="V552" s="26">
        <v>301</v>
      </c>
      <c r="W552" s="26">
        <v>941.47</v>
      </c>
      <c r="X552" s="26">
        <v>1158.49</v>
      </c>
      <c r="Y552" s="26">
        <v>151.47999999999999</v>
      </c>
      <c r="Z552" s="26">
        <v>146.19999999999999</v>
      </c>
      <c r="AA552" s="26">
        <v>-20</v>
      </c>
      <c r="AB552" s="48">
        <v>14</v>
      </c>
      <c r="AD552" s="6">
        <v>-4.3315652133902871E-3</v>
      </c>
      <c r="AF552" s="6">
        <v>6.0227770477427889E-4</v>
      </c>
      <c r="AI552" s="23">
        <f t="shared" si="2"/>
        <v>142.88</v>
      </c>
      <c r="AJ552" s="6">
        <v>-2.2120017520806168E-2</v>
      </c>
      <c r="AK552" s="23">
        <f t="shared" si="3"/>
        <v>148.32</v>
      </c>
      <c r="AL552" s="6">
        <v>1.5111695137976167E-2</v>
      </c>
      <c r="AN552">
        <v>14</v>
      </c>
      <c r="AO552">
        <v>34</v>
      </c>
      <c r="AP552">
        <v>1158.49</v>
      </c>
    </row>
    <row r="553" spans="1:42" x14ac:dyDescent="0.25">
      <c r="A553" s="24">
        <v>70</v>
      </c>
      <c r="B553" s="25" t="s">
        <v>21</v>
      </c>
      <c r="C553" s="25" t="s">
        <v>91</v>
      </c>
      <c r="D553" s="25" t="s">
        <v>23</v>
      </c>
      <c r="E553" s="25" t="s">
        <v>85</v>
      </c>
      <c r="F553" s="25" t="s">
        <v>25</v>
      </c>
      <c r="G553" s="26" t="b">
        <v>0</v>
      </c>
      <c r="H553" s="26" t="b">
        <v>0</v>
      </c>
      <c r="I553" s="26" t="b">
        <v>0</v>
      </c>
      <c r="J553" s="26" t="b">
        <v>0</v>
      </c>
      <c r="K553" s="26" t="b">
        <v>0</v>
      </c>
      <c r="L553" s="26">
        <v>200</v>
      </c>
      <c r="M553" s="26">
        <v>2</v>
      </c>
      <c r="N553" s="26">
        <v>0</v>
      </c>
      <c r="O553" s="26">
        <v>0.2</v>
      </c>
      <c r="P553" s="26">
        <v>0</v>
      </c>
      <c r="Q553" s="25">
        <v>200</v>
      </c>
      <c r="R553" s="25">
        <v>0</v>
      </c>
      <c r="S553" s="25">
        <v>1</v>
      </c>
      <c r="T553" s="25">
        <v>0</v>
      </c>
      <c r="U553" s="26" t="b">
        <v>0</v>
      </c>
      <c r="V553" s="26">
        <v>301</v>
      </c>
      <c r="W553" s="26">
        <v>923.93</v>
      </c>
      <c r="X553" s="26">
        <v>1129.3800000000001</v>
      </c>
      <c r="Y553" s="26">
        <v>152.85</v>
      </c>
      <c r="Z553" s="26">
        <v>147.03</v>
      </c>
      <c r="AA553" s="26">
        <v>-20</v>
      </c>
      <c r="AB553" s="48">
        <v>14</v>
      </c>
      <c r="AD553" s="6">
        <v>4.6733579161162275E-3</v>
      </c>
      <c r="AF553" s="6">
        <v>6.2828515111692518E-3</v>
      </c>
      <c r="AI553" s="23">
        <f t="shared" si="2"/>
        <v>142.88</v>
      </c>
      <c r="AJ553" s="6">
        <v>-2.2120017520806168E-2</v>
      </c>
      <c r="AK553" s="23">
        <f t="shared" si="3"/>
        <v>148.32</v>
      </c>
      <c r="AL553" s="6">
        <v>1.5111695137976167E-2</v>
      </c>
      <c r="AN553">
        <v>14</v>
      </c>
      <c r="AO553">
        <v>34</v>
      </c>
      <c r="AP553">
        <v>1129.3800000000001</v>
      </c>
    </row>
    <row r="554" spans="1:42" x14ac:dyDescent="0.25">
      <c r="A554" s="27">
        <v>71</v>
      </c>
      <c r="B554" s="28" t="s">
        <v>21</v>
      </c>
      <c r="C554" s="28" t="s">
        <v>91</v>
      </c>
      <c r="D554" s="28" t="s">
        <v>23</v>
      </c>
      <c r="E554" s="28" t="s">
        <v>86</v>
      </c>
      <c r="F554" s="28" t="s">
        <v>25</v>
      </c>
      <c r="G554" s="29" t="b">
        <v>0</v>
      </c>
      <c r="H554" s="29" t="b">
        <v>0</v>
      </c>
      <c r="I554" s="29" t="b">
        <v>0</v>
      </c>
      <c r="J554" s="29" t="b">
        <v>0</v>
      </c>
      <c r="K554" s="29" t="b">
        <v>0</v>
      </c>
      <c r="L554" s="29">
        <v>200</v>
      </c>
      <c r="M554" s="29">
        <v>2</v>
      </c>
      <c r="N554" s="29">
        <v>0</v>
      </c>
      <c r="O554" s="29">
        <v>0.2</v>
      </c>
      <c r="P554" s="29">
        <v>0</v>
      </c>
      <c r="Q554" s="28">
        <v>200</v>
      </c>
      <c r="R554" s="28">
        <v>0</v>
      </c>
      <c r="S554" s="28">
        <v>1</v>
      </c>
      <c r="T554" s="28">
        <v>0</v>
      </c>
      <c r="U554" s="29" t="b">
        <v>0</v>
      </c>
      <c r="V554" s="29">
        <v>301</v>
      </c>
      <c r="W554" s="29">
        <v>874.38</v>
      </c>
      <c r="X554" s="29">
        <v>1115.9000000000001</v>
      </c>
      <c r="Y554" s="29">
        <v>154.41999999999999</v>
      </c>
      <c r="Z554" s="29">
        <v>148.63999999999999</v>
      </c>
      <c r="AA554" s="29">
        <v>-20</v>
      </c>
      <c r="AB554" s="49">
        <v>13</v>
      </c>
      <c r="AD554" s="6" cm="1">
        <f t="array" ref="AD554:AD563">Y554:Y563/AE554-1</f>
        <v>5.2534616210866414E-3</v>
      </c>
      <c r="AE554">
        <f>AVERAGE(Y554:Y563)</f>
        <v>153.613</v>
      </c>
      <c r="AF554" s="6" cm="1">
        <f t="array" ref="AF554:AF563">Z554:Z563/AG554-1</f>
        <v>7.892809677506829E-3</v>
      </c>
      <c r="AG554">
        <f>AVERAGE(Z554:Z563)</f>
        <v>147.476</v>
      </c>
      <c r="AI554" s="23">
        <f t="shared" si="2"/>
        <v>144.11999999999998</v>
      </c>
      <c r="AJ554" s="6">
        <f t="array" ref="AJ554:AJ563">AI554:AI563/AG554-1</f>
        <v>-2.2756245083946025E-2</v>
      </c>
      <c r="AK554" s="23">
        <f t="shared" si="3"/>
        <v>150.28</v>
      </c>
      <c r="AL554" s="6">
        <f t="array" ref="AL554:AL563">AK554:AK563/AG554-1</f>
        <v>1.9013263175025052E-2</v>
      </c>
      <c r="AN554">
        <v>13</v>
      </c>
      <c r="AO554">
        <v>33</v>
      </c>
      <c r="AP554">
        <v>1115.9000000000001</v>
      </c>
    </row>
    <row r="555" spans="1:42" x14ac:dyDescent="0.25">
      <c r="A555" s="27">
        <v>72</v>
      </c>
      <c r="B555" s="28" t="s">
        <v>21</v>
      </c>
      <c r="C555" s="28" t="s">
        <v>91</v>
      </c>
      <c r="D555" s="28" t="s">
        <v>23</v>
      </c>
      <c r="E555" s="28" t="s">
        <v>86</v>
      </c>
      <c r="F555" s="28" t="s">
        <v>25</v>
      </c>
      <c r="G555" s="29" t="b">
        <v>0</v>
      </c>
      <c r="H555" s="29" t="b">
        <v>0</v>
      </c>
      <c r="I555" s="29" t="b">
        <v>0</v>
      </c>
      <c r="J555" s="29" t="b">
        <v>0</v>
      </c>
      <c r="K555" s="29" t="b">
        <v>0</v>
      </c>
      <c r="L555" s="29">
        <v>200</v>
      </c>
      <c r="M555" s="29">
        <v>2</v>
      </c>
      <c r="N555" s="29">
        <v>0</v>
      </c>
      <c r="O555" s="29">
        <v>0.2</v>
      </c>
      <c r="P555" s="29">
        <v>0</v>
      </c>
      <c r="Q555" s="28">
        <v>200</v>
      </c>
      <c r="R555" s="28">
        <v>0</v>
      </c>
      <c r="S555" s="28">
        <v>1</v>
      </c>
      <c r="T555" s="28">
        <v>0</v>
      </c>
      <c r="U555" s="29" t="b">
        <v>0</v>
      </c>
      <c r="V555" s="29">
        <v>301</v>
      </c>
      <c r="W555" s="29">
        <v>912.07</v>
      </c>
      <c r="X555" s="29">
        <v>1146.31</v>
      </c>
      <c r="Y555" s="29">
        <v>153.12</v>
      </c>
      <c r="Z555" s="29">
        <v>146.57</v>
      </c>
      <c r="AA555" s="29">
        <v>-20</v>
      </c>
      <c r="AB555" s="49">
        <v>13</v>
      </c>
      <c r="AD555" s="6">
        <v>-3.2093637908249262E-3</v>
      </c>
      <c r="AF555" s="6">
        <v>-6.1433724809460966E-3</v>
      </c>
      <c r="AI555" s="23">
        <f t="shared" si="2"/>
        <v>144.11999999999998</v>
      </c>
      <c r="AJ555" s="6">
        <v>-2.2756245083946025E-2</v>
      </c>
      <c r="AK555" s="23">
        <f t="shared" si="3"/>
        <v>150.28</v>
      </c>
      <c r="AL555" s="6">
        <v>1.9013263175025052E-2</v>
      </c>
      <c r="AN555">
        <v>13</v>
      </c>
      <c r="AO555">
        <v>33</v>
      </c>
      <c r="AP555">
        <v>1146.31</v>
      </c>
    </row>
    <row r="556" spans="1:42" x14ac:dyDescent="0.25">
      <c r="A556" s="27">
        <v>73</v>
      </c>
      <c r="B556" s="28" t="s">
        <v>21</v>
      </c>
      <c r="C556" s="28" t="s">
        <v>91</v>
      </c>
      <c r="D556" s="28" t="s">
        <v>23</v>
      </c>
      <c r="E556" s="28" t="s">
        <v>86</v>
      </c>
      <c r="F556" s="28" t="s">
        <v>25</v>
      </c>
      <c r="G556" s="29" t="b">
        <v>0</v>
      </c>
      <c r="H556" s="29" t="b">
        <v>0</v>
      </c>
      <c r="I556" s="29" t="b">
        <v>0</v>
      </c>
      <c r="J556" s="29" t="b">
        <v>0</v>
      </c>
      <c r="K556" s="29" t="b">
        <v>0</v>
      </c>
      <c r="L556" s="29">
        <v>200</v>
      </c>
      <c r="M556" s="29">
        <v>2</v>
      </c>
      <c r="N556" s="29">
        <v>0</v>
      </c>
      <c r="O556" s="29">
        <v>0.2</v>
      </c>
      <c r="P556" s="29">
        <v>0</v>
      </c>
      <c r="Q556" s="28">
        <v>200</v>
      </c>
      <c r="R556" s="28">
        <v>0</v>
      </c>
      <c r="S556" s="28">
        <v>1</v>
      </c>
      <c r="T556" s="28">
        <v>0</v>
      </c>
      <c r="U556" s="29" t="b">
        <v>0</v>
      </c>
      <c r="V556" s="29">
        <v>332</v>
      </c>
      <c r="W556" s="29">
        <v>896.46</v>
      </c>
      <c r="X556" s="29">
        <v>1129.78</v>
      </c>
      <c r="Y556" s="29">
        <v>153.9</v>
      </c>
      <c r="Z556" s="29">
        <v>147.4</v>
      </c>
      <c r="AA556" s="29">
        <v>-20</v>
      </c>
      <c r="AB556" s="49">
        <v>13</v>
      </c>
      <c r="AD556" s="6">
        <v>1.8683314563221476E-3</v>
      </c>
      <c r="AF556" s="6">
        <v>-5.1533808890935617E-4</v>
      </c>
      <c r="AI556" s="23">
        <f t="shared" si="2"/>
        <v>144.11999999999998</v>
      </c>
      <c r="AJ556" s="6">
        <v>-2.2756245083946025E-2</v>
      </c>
      <c r="AK556" s="23">
        <f t="shared" si="3"/>
        <v>150.28</v>
      </c>
      <c r="AL556" s="6">
        <v>1.9013263175025052E-2</v>
      </c>
      <c r="AN556">
        <v>13</v>
      </c>
      <c r="AO556">
        <v>33</v>
      </c>
      <c r="AP556">
        <v>1129.78</v>
      </c>
    </row>
    <row r="557" spans="1:42" x14ac:dyDescent="0.25">
      <c r="A557" s="27">
        <v>74</v>
      </c>
      <c r="B557" s="28" t="s">
        <v>21</v>
      </c>
      <c r="C557" s="28" t="s">
        <v>91</v>
      </c>
      <c r="D557" s="28" t="s">
        <v>23</v>
      </c>
      <c r="E557" s="28" t="s">
        <v>86</v>
      </c>
      <c r="F557" s="28" t="s">
        <v>25</v>
      </c>
      <c r="G557" s="29" t="b">
        <v>0</v>
      </c>
      <c r="H557" s="29" t="b">
        <v>0</v>
      </c>
      <c r="I557" s="29" t="b">
        <v>0</v>
      </c>
      <c r="J557" s="29" t="b">
        <v>0</v>
      </c>
      <c r="K557" s="29" t="b">
        <v>0</v>
      </c>
      <c r="L557" s="29">
        <v>200</v>
      </c>
      <c r="M557" s="29">
        <v>2</v>
      </c>
      <c r="N557" s="29">
        <v>0</v>
      </c>
      <c r="O557" s="29">
        <v>0.2</v>
      </c>
      <c r="P557" s="29">
        <v>0</v>
      </c>
      <c r="Q557" s="28">
        <v>200</v>
      </c>
      <c r="R557" s="28">
        <v>0</v>
      </c>
      <c r="S557" s="28">
        <v>1</v>
      </c>
      <c r="T557" s="28">
        <v>0</v>
      </c>
      <c r="U557" s="29" t="b">
        <v>0</v>
      </c>
      <c r="V557" s="29">
        <v>301</v>
      </c>
      <c r="W557" s="29">
        <v>884.89</v>
      </c>
      <c r="X557" s="29">
        <v>1129.28</v>
      </c>
      <c r="Y557" s="29">
        <v>153.72999999999999</v>
      </c>
      <c r="Z557" s="29">
        <v>148.15</v>
      </c>
      <c r="AA557" s="29">
        <v>-20</v>
      </c>
      <c r="AB557" s="49">
        <v>13</v>
      </c>
      <c r="AD557" s="6">
        <v>7.6165428707208882E-4</v>
      </c>
      <c r="AF557" s="6">
        <v>4.570235156907021E-3</v>
      </c>
      <c r="AI557" s="23">
        <f t="shared" si="2"/>
        <v>144.11999999999998</v>
      </c>
      <c r="AJ557" s="6">
        <v>-2.2756245083946025E-2</v>
      </c>
      <c r="AK557" s="23">
        <f t="shared" si="3"/>
        <v>150.28</v>
      </c>
      <c r="AL557" s="6">
        <v>1.9013263175025052E-2</v>
      </c>
      <c r="AN557">
        <v>13</v>
      </c>
      <c r="AO557">
        <v>33</v>
      </c>
      <c r="AP557">
        <v>1129.28</v>
      </c>
    </row>
    <row r="558" spans="1:42" x14ac:dyDescent="0.25">
      <c r="A558" s="27">
        <v>75</v>
      </c>
      <c r="B558" s="28" t="s">
        <v>21</v>
      </c>
      <c r="C558" s="28" t="s">
        <v>91</v>
      </c>
      <c r="D558" s="28" t="s">
        <v>23</v>
      </c>
      <c r="E558" s="28" t="s">
        <v>86</v>
      </c>
      <c r="F558" s="28" t="s">
        <v>25</v>
      </c>
      <c r="G558" s="29" t="b">
        <v>0</v>
      </c>
      <c r="H558" s="29" t="b">
        <v>0</v>
      </c>
      <c r="I558" s="29" t="b">
        <v>0</v>
      </c>
      <c r="J558" s="29" t="b">
        <v>0</v>
      </c>
      <c r="K558" s="29" t="b">
        <v>0</v>
      </c>
      <c r="L558" s="29">
        <v>200</v>
      </c>
      <c r="M558" s="29">
        <v>2</v>
      </c>
      <c r="N558" s="29">
        <v>0</v>
      </c>
      <c r="O558" s="29">
        <v>0.2</v>
      </c>
      <c r="P558" s="29">
        <v>0</v>
      </c>
      <c r="Q558" s="28">
        <v>200</v>
      </c>
      <c r="R558" s="28">
        <v>0</v>
      </c>
      <c r="S558" s="28">
        <v>1</v>
      </c>
      <c r="T558" s="28">
        <v>0</v>
      </c>
      <c r="U558" s="29" t="b">
        <v>0</v>
      </c>
      <c r="V558" s="29">
        <v>322</v>
      </c>
      <c r="W558" s="29">
        <v>887.07</v>
      </c>
      <c r="X558" s="29">
        <v>1121.01</v>
      </c>
      <c r="Y558" s="29">
        <v>154.18</v>
      </c>
      <c r="Z558" s="29">
        <v>147.97999999999999</v>
      </c>
      <c r="AA558" s="29">
        <v>-20</v>
      </c>
      <c r="AB558" s="49">
        <v>13</v>
      </c>
      <c r="AD558" s="6">
        <v>3.6910938527339177E-3</v>
      </c>
      <c r="AF558" s="6">
        <v>3.4175052211884438E-3</v>
      </c>
      <c r="AI558" s="23">
        <f t="shared" si="2"/>
        <v>144.11999999999998</v>
      </c>
      <c r="AJ558" s="6">
        <v>-2.2756245083946025E-2</v>
      </c>
      <c r="AK558" s="23">
        <f t="shared" si="3"/>
        <v>150.28</v>
      </c>
      <c r="AL558" s="6">
        <v>1.9013263175025052E-2</v>
      </c>
      <c r="AN558">
        <v>13</v>
      </c>
      <c r="AO558">
        <v>33</v>
      </c>
      <c r="AP558">
        <v>1121.01</v>
      </c>
    </row>
    <row r="559" spans="1:42" x14ac:dyDescent="0.25">
      <c r="A559" s="27">
        <v>76</v>
      </c>
      <c r="B559" s="28" t="s">
        <v>21</v>
      </c>
      <c r="C559" s="28" t="s">
        <v>91</v>
      </c>
      <c r="D559" s="28" t="s">
        <v>23</v>
      </c>
      <c r="E559" s="28" t="s">
        <v>86</v>
      </c>
      <c r="F559" s="28" t="s">
        <v>25</v>
      </c>
      <c r="G559" s="29" t="b">
        <v>0</v>
      </c>
      <c r="H559" s="29" t="b">
        <v>0</v>
      </c>
      <c r="I559" s="29" t="b">
        <v>0</v>
      </c>
      <c r="J559" s="29" t="b">
        <v>0</v>
      </c>
      <c r="K559" s="29" t="b">
        <v>0</v>
      </c>
      <c r="L559" s="29">
        <v>200</v>
      </c>
      <c r="M559" s="29">
        <v>2</v>
      </c>
      <c r="N559" s="29">
        <v>0</v>
      </c>
      <c r="O559" s="29">
        <v>0.2</v>
      </c>
      <c r="P559" s="29">
        <v>0</v>
      </c>
      <c r="Q559" s="28">
        <v>200</v>
      </c>
      <c r="R559" s="28">
        <v>0</v>
      </c>
      <c r="S559" s="28">
        <v>1</v>
      </c>
      <c r="T559" s="28">
        <v>0</v>
      </c>
      <c r="U559" s="29" t="b">
        <v>0</v>
      </c>
      <c r="V559" s="29">
        <v>328</v>
      </c>
      <c r="W559" s="29">
        <v>903.06</v>
      </c>
      <c r="X559" s="29">
        <v>1140.04</v>
      </c>
      <c r="Y559" s="29">
        <v>153.27000000000001</v>
      </c>
      <c r="Z559" s="29">
        <v>147.21</v>
      </c>
      <c r="AA559" s="29">
        <v>-20</v>
      </c>
      <c r="AB559" s="49">
        <v>13</v>
      </c>
      <c r="AD559" s="6">
        <v>-2.2328839356043906E-3</v>
      </c>
      <c r="AF559" s="6">
        <v>-1.8036833111827466E-3</v>
      </c>
      <c r="AI559" s="23">
        <f t="shared" si="2"/>
        <v>144.11999999999998</v>
      </c>
      <c r="AJ559" s="6">
        <v>-2.2756245083946025E-2</v>
      </c>
      <c r="AK559" s="23">
        <f t="shared" si="3"/>
        <v>150.28</v>
      </c>
      <c r="AL559" s="6">
        <v>1.9013263175025052E-2</v>
      </c>
      <c r="AN559">
        <v>13</v>
      </c>
      <c r="AO559">
        <v>33</v>
      </c>
      <c r="AP559">
        <v>1140.04</v>
      </c>
    </row>
    <row r="560" spans="1:42" x14ac:dyDescent="0.25">
      <c r="A560" s="27">
        <v>77</v>
      </c>
      <c r="B560" s="28" t="s">
        <v>21</v>
      </c>
      <c r="C560" s="28" t="s">
        <v>91</v>
      </c>
      <c r="D560" s="28" t="s">
        <v>23</v>
      </c>
      <c r="E560" s="28" t="s">
        <v>86</v>
      </c>
      <c r="F560" s="28" t="s">
        <v>25</v>
      </c>
      <c r="G560" s="29" t="b">
        <v>0</v>
      </c>
      <c r="H560" s="29" t="b">
        <v>0</v>
      </c>
      <c r="I560" s="29" t="b">
        <v>0</v>
      </c>
      <c r="J560" s="29" t="b">
        <v>0</v>
      </c>
      <c r="K560" s="29" t="b">
        <v>0</v>
      </c>
      <c r="L560" s="29">
        <v>200</v>
      </c>
      <c r="M560" s="29">
        <v>2</v>
      </c>
      <c r="N560" s="29">
        <v>0</v>
      </c>
      <c r="O560" s="29">
        <v>0.2</v>
      </c>
      <c r="P560" s="29">
        <v>0</v>
      </c>
      <c r="Q560" s="28">
        <v>200</v>
      </c>
      <c r="R560" s="28">
        <v>0</v>
      </c>
      <c r="S560" s="28">
        <v>1</v>
      </c>
      <c r="T560" s="28">
        <v>0</v>
      </c>
      <c r="U560" s="29" t="b">
        <v>0</v>
      </c>
      <c r="V560" s="29">
        <v>301</v>
      </c>
      <c r="W560" s="29">
        <v>910.66</v>
      </c>
      <c r="X560" s="29">
        <v>1152.96</v>
      </c>
      <c r="Y560" s="29">
        <v>152.72</v>
      </c>
      <c r="Z560" s="29">
        <v>146.74</v>
      </c>
      <c r="AA560" s="29">
        <v>-20</v>
      </c>
      <c r="AB560" s="49">
        <v>13</v>
      </c>
      <c r="AD560" s="6">
        <v>-5.8133100714132802E-3</v>
      </c>
      <c r="AF560" s="6">
        <v>-4.9906425452276304E-3</v>
      </c>
      <c r="AI560" s="23">
        <f t="shared" si="2"/>
        <v>144.11999999999998</v>
      </c>
      <c r="AJ560" s="6">
        <v>-2.2756245083946025E-2</v>
      </c>
      <c r="AK560" s="23">
        <f t="shared" si="3"/>
        <v>150.28</v>
      </c>
      <c r="AL560" s="6">
        <v>1.9013263175025052E-2</v>
      </c>
      <c r="AN560">
        <v>13</v>
      </c>
      <c r="AO560">
        <v>33</v>
      </c>
      <c r="AP560">
        <v>1152.96</v>
      </c>
    </row>
    <row r="561" spans="1:42" x14ac:dyDescent="0.25">
      <c r="A561" s="27">
        <v>78</v>
      </c>
      <c r="B561" s="28" t="s">
        <v>21</v>
      </c>
      <c r="C561" s="28" t="s">
        <v>91</v>
      </c>
      <c r="D561" s="28" t="s">
        <v>23</v>
      </c>
      <c r="E561" s="28" t="s">
        <v>86</v>
      </c>
      <c r="F561" s="28" t="s">
        <v>25</v>
      </c>
      <c r="G561" s="29" t="b">
        <v>0</v>
      </c>
      <c r="H561" s="29" t="b">
        <v>0</v>
      </c>
      <c r="I561" s="29" t="b">
        <v>0</v>
      </c>
      <c r="J561" s="29" t="b">
        <v>0</v>
      </c>
      <c r="K561" s="29" t="b">
        <v>0</v>
      </c>
      <c r="L561" s="29">
        <v>200</v>
      </c>
      <c r="M561" s="29">
        <v>2</v>
      </c>
      <c r="N561" s="29">
        <v>0</v>
      </c>
      <c r="O561" s="29">
        <v>0.2</v>
      </c>
      <c r="P561" s="29">
        <v>0</v>
      </c>
      <c r="Q561" s="28">
        <v>200</v>
      </c>
      <c r="R561" s="28">
        <v>0</v>
      </c>
      <c r="S561" s="28">
        <v>1</v>
      </c>
      <c r="T561" s="28">
        <v>0</v>
      </c>
      <c r="U561" s="29" t="b">
        <v>0</v>
      </c>
      <c r="V561" s="29">
        <v>301</v>
      </c>
      <c r="W561" s="29">
        <v>888.67</v>
      </c>
      <c r="X561" s="29">
        <v>1130.8900000000001</v>
      </c>
      <c r="Y561" s="29">
        <v>153.79</v>
      </c>
      <c r="Z561" s="29">
        <v>147.83000000000001</v>
      </c>
      <c r="AA561" s="29">
        <v>-20</v>
      </c>
      <c r="AB561" s="49">
        <v>13</v>
      </c>
      <c r="AD561" s="6">
        <v>1.1522462291602142E-3</v>
      </c>
      <c r="AF561" s="6">
        <v>2.400390572025346E-3</v>
      </c>
      <c r="AI561" s="23">
        <f t="shared" si="2"/>
        <v>144.11999999999998</v>
      </c>
      <c r="AJ561" s="6">
        <v>-2.2756245083946025E-2</v>
      </c>
      <c r="AK561" s="23">
        <f t="shared" si="3"/>
        <v>150.28</v>
      </c>
      <c r="AL561" s="6">
        <v>1.9013263175025052E-2</v>
      </c>
      <c r="AN561">
        <v>13</v>
      </c>
      <c r="AO561">
        <v>33</v>
      </c>
      <c r="AP561">
        <v>1130.8900000000001</v>
      </c>
    </row>
    <row r="562" spans="1:42" x14ac:dyDescent="0.25">
      <c r="A562" s="27">
        <v>79</v>
      </c>
      <c r="B562" s="28" t="s">
        <v>21</v>
      </c>
      <c r="C562" s="28" t="s">
        <v>91</v>
      </c>
      <c r="D562" s="28" t="s">
        <v>23</v>
      </c>
      <c r="E562" s="28" t="s">
        <v>86</v>
      </c>
      <c r="F562" s="28" t="s">
        <v>25</v>
      </c>
      <c r="G562" s="29" t="b">
        <v>0</v>
      </c>
      <c r="H562" s="29" t="b">
        <v>0</v>
      </c>
      <c r="I562" s="29" t="b">
        <v>0</v>
      </c>
      <c r="J562" s="29" t="b">
        <v>0</v>
      </c>
      <c r="K562" s="29" t="b">
        <v>0</v>
      </c>
      <c r="L562" s="29">
        <v>200</v>
      </c>
      <c r="M562" s="29">
        <v>2</v>
      </c>
      <c r="N562" s="29">
        <v>0</v>
      </c>
      <c r="O562" s="29">
        <v>0.2</v>
      </c>
      <c r="P562" s="29">
        <v>0</v>
      </c>
      <c r="Q562" s="28">
        <v>200</v>
      </c>
      <c r="R562" s="28">
        <v>0</v>
      </c>
      <c r="S562" s="28">
        <v>1</v>
      </c>
      <c r="T562" s="28">
        <v>0</v>
      </c>
      <c r="U562" s="29" t="b">
        <v>0</v>
      </c>
      <c r="V562" s="29">
        <v>301</v>
      </c>
      <c r="W562" s="29">
        <v>891.22</v>
      </c>
      <c r="X562" s="29">
        <v>1118.44</v>
      </c>
      <c r="Y562" s="29">
        <v>154.35</v>
      </c>
      <c r="Z562" s="29">
        <v>147.69999999999999</v>
      </c>
      <c r="AA562" s="29">
        <v>-20</v>
      </c>
      <c r="AB562" s="49">
        <v>13</v>
      </c>
      <c r="AD562" s="6">
        <v>4.7977710219837544E-3</v>
      </c>
      <c r="AF562" s="6">
        <v>1.5188912094170615E-3</v>
      </c>
      <c r="AI562" s="23">
        <f t="shared" si="2"/>
        <v>144.11999999999998</v>
      </c>
      <c r="AJ562" s="6">
        <v>-2.2756245083946025E-2</v>
      </c>
      <c r="AK562" s="23">
        <f t="shared" si="3"/>
        <v>150.28</v>
      </c>
      <c r="AL562" s="6">
        <v>1.9013263175025052E-2</v>
      </c>
      <c r="AN562">
        <v>13</v>
      </c>
      <c r="AO562">
        <v>33</v>
      </c>
      <c r="AP562">
        <v>1118.44</v>
      </c>
    </row>
    <row r="563" spans="1:42" x14ac:dyDescent="0.25">
      <c r="A563" s="27">
        <v>80</v>
      </c>
      <c r="B563" s="28" t="s">
        <v>21</v>
      </c>
      <c r="C563" s="28" t="s">
        <v>91</v>
      </c>
      <c r="D563" s="28" t="s">
        <v>23</v>
      </c>
      <c r="E563" s="28" t="s">
        <v>86</v>
      </c>
      <c r="F563" s="28" t="s">
        <v>25</v>
      </c>
      <c r="G563" s="29" t="b">
        <v>0</v>
      </c>
      <c r="H563" s="29" t="b">
        <v>0</v>
      </c>
      <c r="I563" s="29" t="b">
        <v>0</v>
      </c>
      <c r="J563" s="29" t="b">
        <v>0</v>
      </c>
      <c r="K563" s="29" t="b">
        <v>0</v>
      </c>
      <c r="L563" s="29">
        <v>200</v>
      </c>
      <c r="M563" s="29">
        <v>2</v>
      </c>
      <c r="N563" s="29">
        <v>0</v>
      </c>
      <c r="O563" s="29">
        <v>0.2</v>
      </c>
      <c r="P563" s="29">
        <v>0</v>
      </c>
      <c r="Q563" s="28">
        <v>200</v>
      </c>
      <c r="R563" s="28">
        <v>0</v>
      </c>
      <c r="S563" s="28">
        <v>1</v>
      </c>
      <c r="T563" s="28">
        <v>0</v>
      </c>
      <c r="U563" s="29" t="b">
        <v>0</v>
      </c>
      <c r="V563" s="29">
        <v>301</v>
      </c>
      <c r="W563" s="29">
        <v>915.17</v>
      </c>
      <c r="X563" s="29">
        <v>1153.98</v>
      </c>
      <c r="Y563" s="29">
        <v>152.65</v>
      </c>
      <c r="Z563" s="29">
        <v>146.54</v>
      </c>
      <c r="AA563" s="29">
        <v>-20</v>
      </c>
      <c r="AB563" s="49">
        <v>13</v>
      </c>
      <c r="AD563" s="6">
        <v>-6.2690006705161672E-3</v>
      </c>
      <c r="AF563" s="6">
        <v>-6.3467954107787605E-3</v>
      </c>
      <c r="AI563" s="23">
        <f t="shared" si="2"/>
        <v>144.11999999999998</v>
      </c>
      <c r="AJ563" s="6">
        <v>-2.2756245083946025E-2</v>
      </c>
      <c r="AK563" s="23">
        <f t="shared" si="3"/>
        <v>150.28</v>
      </c>
      <c r="AL563" s="6">
        <v>1.9013263175025052E-2</v>
      </c>
      <c r="AN563">
        <v>13</v>
      </c>
      <c r="AO563">
        <v>33</v>
      </c>
      <c r="AP563">
        <v>1153.98</v>
      </c>
    </row>
    <row r="564" spans="1:42" x14ac:dyDescent="0.25">
      <c r="A564" s="24">
        <v>81</v>
      </c>
      <c r="B564" s="25" t="s">
        <v>21</v>
      </c>
      <c r="C564" s="25" t="s">
        <v>91</v>
      </c>
      <c r="D564" s="25" t="s">
        <v>23</v>
      </c>
      <c r="E564" s="25" t="s">
        <v>87</v>
      </c>
      <c r="F564" s="25" t="s">
        <v>25</v>
      </c>
      <c r="G564" s="26" t="b">
        <v>0</v>
      </c>
      <c r="H564" s="26" t="b">
        <v>0</v>
      </c>
      <c r="I564" s="26" t="b">
        <v>0</v>
      </c>
      <c r="J564" s="26" t="b">
        <v>0</v>
      </c>
      <c r="K564" s="26" t="b">
        <v>0</v>
      </c>
      <c r="L564" s="26">
        <v>200</v>
      </c>
      <c r="M564" s="26">
        <v>2</v>
      </c>
      <c r="N564" s="26">
        <v>0</v>
      </c>
      <c r="O564" s="26">
        <v>0.2</v>
      </c>
      <c r="P564" s="26">
        <v>0</v>
      </c>
      <c r="Q564" s="25">
        <v>200</v>
      </c>
      <c r="R564" s="25">
        <v>0</v>
      </c>
      <c r="S564" s="25">
        <v>1</v>
      </c>
      <c r="T564" s="25">
        <v>0</v>
      </c>
      <c r="U564" s="26" t="b">
        <v>0</v>
      </c>
      <c r="V564" s="26">
        <v>301</v>
      </c>
      <c r="W564" s="26">
        <v>850.13</v>
      </c>
      <c r="X564" s="26">
        <v>1116.0999999999999</v>
      </c>
      <c r="Y564" s="26">
        <v>155.74</v>
      </c>
      <c r="Z564" s="26">
        <v>148.62</v>
      </c>
      <c r="AA564" s="26">
        <v>-20</v>
      </c>
      <c r="AB564" s="48">
        <v>12</v>
      </c>
      <c r="AD564" s="6" cm="1">
        <f t="array" ref="AD564:AD573">Y564:Y573/AE564-1</f>
        <v>-7.2603726438846827E-3</v>
      </c>
      <c r="AE564">
        <f>AVERAGE(Y564:Y573)</f>
        <v>156.87899999999999</v>
      </c>
      <c r="AF564" s="6" cm="1">
        <f t="array" ref="AF564:AF573">Z564:Z573/AG564-1</f>
        <v>-5.733323521344369E-3</v>
      </c>
      <c r="AG564">
        <f>AVERAGE(Z564:Z573)</f>
        <v>149.477</v>
      </c>
      <c r="AI564" s="23">
        <f t="shared" si="2"/>
        <v>145.38666666666666</v>
      </c>
      <c r="AJ564" s="6">
        <f t="array" ref="AJ564:AJ573">AI564:AI573/AG564-1</f>
        <v>-2.7364299078342147E-2</v>
      </c>
      <c r="AK564" s="23">
        <f t="shared" si="3"/>
        <v>152.21333333333331</v>
      </c>
      <c r="AL564" s="6">
        <f t="array" ref="AL564:AL573">AK564:AK573/AG564-1</f>
        <v>1.8306049314164019E-2</v>
      </c>
      <c r="AN564">
        <v>12</v>
      </c>
      <c r="AO564">
        <v>32</v>
      </c>
      <c r="AP564">
        <v>1116.0999999999999</v>
      </c>
    </row>
    <row r="565" spans="1:42" x14ac:dyDescent="0.25">
      <c r="A565" s="24">
        <v>82</v>
      </c>
      <c r="B565" s="25" t="s">
        <v>21</v>
      </c>
      <c r="C565" s="25" t="s">
        <v>91</v>
      </c>
      <c r="D565" s="25" t="s">
        <v>23</v>
      </c>
      <c r="E565" s="25" t="s">
        <v>87</v>
      </c>
      <c r="F565" s="25" t="s">
        <v>25</v>
      </c>
      <c r="G565" s="26" t="b">
        <v>0</v>
      </c>
      <c r="H565" s="26" t="b">
        <v>0</v>
      </c>
      <c r="I565" s="26" t="b">
        <v>0</v>
      </c>
      <c r="J565" s="26" t="b">
        <v>0</v>
      </c>
      <c r="K565" s="26" t="b">
        <v>0</v>
      </c>
      <c r="L565" s="26">
        <v>200</v>
      </c>
      <c r="M565" s="26">
        <v>2</v>
      </c>
      <c r="N565" s="26">
        <v>0</v>
      </c>
      <c r="O565" s="26">
        <v>0.2</v>
      </c>
      <c r="P565" s="26">
        <v>0</v>
      </c>
      <c r="Q565" s="25">
        <v>200</v>
      </c>
      <c r="R565" s="25">
        <v>0</v>
      </c>
      <c r="S565" s="25">
        <v>1</v>
      </c>
      <c r="T565" s="25">
        <v>0</v>
      </c>
      <c r="U565" s="26" t="b">
        <v>0</v>
      </c>
      <c r="V565" s="26">
        <v>357</v>
      </c>
      <c r="W565" s="26">
        <v>850.87</v>
      </c>
      <c r="X565" s="26">
        <v>1103.08</v>
      </c>
      <c r="Y565" s="26">
        <v>156.35</v>
      </c>
      <c r="Z565" s="26">
        <v>148.47999999999999</v>
      </c>
      <c r="AA565" s="26">
        <v>-20</v>
      </c>
      <c r="AB565" s="48">
        <v>12</v>
      </c>
      <c r="AD565" s="6">
        <v>-3.3720255738498572E-3</v>
      </c>
      <c r="AF565" s="6">
        <v>-6.6699224629876985E-3</v>
      </c>
      <c r="AI565" s="23">
        <f t="shared" si="2"/>
        <v>145.38666666666666</v>
      </c>
      <c r="AJ565" s="6">
        <v>-2.7364299078342147E-2</v>
      </c>
      <c r="AK565" s="23">
        <f t="shared" si="3"/>
        <v>152.21333333333331</v>
      </c>
      <c r="AL565" s="6">
        <v>1.8306049314164019E-2</v>
      </c>
      <c r="AN565">
        <v>12</v>
      </c>
      <c r="AO565">
        <v>32</v>
      </c>
      <c r="AP565">
        <v>1103.08</v>
      </c>
    </row>
    <row r="566" spans="1:42" x14ac:dyDescent="0.25">
      <c r="A566" s="24">
        <v>83</v>
      </c>
      <c r="B566" s="25" t="s">
        <v>21</v>
      </c>
      <c r="C566" s="25" t="s">
        <v>91</v>
      </c>
      <c r="D566" s="25" t="s">
        <v>23</v>
      </c>
      <c r="E566" s="25" t="s">
        <v>87</v>
      </c>
      <c r="F566" s="25" t="s">
        <v>25</v>
      </c>
      <c r="G566" s="26" t="b">
        <v>0</v>
      </c>
      <c r="H566" s="26" t="b">
        <v>0</v>
      </c>
      <c r="I566" s="26" t="b">
        <v>0</v>
      </c>
      <c r="J566" s="26" t="b">
        <v>0</v>
      </c>
      <c r="K566" s="26" t="b">
        <v>0</v>
      </c>
      <c r="L566" s="26">
        <v>200</v>
      </c>
      <c r="M566" s="26">
        <v>2</v>
      </c>
      <c r="N566" s="26">
        <v>0</v>
      </c>
      <c r="O566" s="26">
        <v>0.2</v>
      </c>
      <c r="P566" s="26">
        <v>0</v>
      </c>
      <c r="Q566" s="25">
        <v>200</v>
      </c>
      <c r="R566" s="25">
        <v>0</v>
      </c>
      <c r="S566" s="25">
        <v>1</v>
      </c>
      <c r="T566" s="25">
        <v>0</v>
      </c>
      <c r="U566" s="26" t="b">
        <v>0</v>
      </c>
      <c r="V566" s="26">
        <v>306</v>
      </c>
      <c r="W566" s="26">
        <v>834.56</v>
      </c>
      <c r="X566" s="26">
        <v>1112.97</v>
      </c>
      <c r="Y566" s="26">
        <v>155.82</v>
      </c>
      <c r="Z566" s="26">
        <v>149.47</v>
      </c>
      <c r="AA566" s="26">
        <v>-20</v>
      </c>
      <c r="AB566" s="48">
        <v>12</v>
      </c>
      <c r="AD566" s="6">
        <v>-6.7504254871588731E-3</v>
      </c>
      <c r="AF566" s="6">
        <v>-4.6829947082160928E-5</v>
      </c>
      <c r="AI566" s="23">
        <f t="shared" si="2"/>
        <v>145.38666666666666</v>
      </c>
      <c r="AJ566" s="6">
        <v>-2.7364299078342147E-2</v>
      </c>
      <c r="AK566" s="23">
        <f t="shared" si="3"/>
        <v>152.21333333333331</v>
      </c>
      <c r="AL566" s="6">
        <v>1.8306049314164019E-2</v>
      </c>
      <c r="AN566">
        <v>12</v>
      </c>
      <c r="AO566">
        <v>32</v>
      </c>
      <c r="AP566">
        <v>1112.97</v>
      </c>
    </row>
    <row r="567" spans="1:42" x14ac:dyDescent="0.25">
      <c r="A567" s="24">
        <v>84</v>
      </c>
      <c r="B567" s="25" t="s">
        <v>21</v>
      </c>
      <c r="C567" s="25" t="s">
        <v>91</v>
      </c>
      <c r="D567" s="25" t="s">
        <v>23</v>
      </c>
      <c r="E567" s="25" t="s">
        <v>87</v>
      </c>
      <c r="F567" s="25" t="s">
        <v>25</v>
      </c>
      <c r="G567" s="26" t="b">
        <v>0</v>
      </c>
      <c r="H567" s="26" t="b">
        <v>0</v>
      </c>
      <c r="I567" s="26" t="b">
        <v>0</v>
      </c>
      <c r="J567" s="26" t="b">
        <v>0</v>
      </c>
      <c r="K567" s="26" t="b">
        <v>0</v>
      </c>
      <c r="L567" s="26">
        <v>200</v>
      </c>
      <c r="M567" s="26">
        <v>2</v>
      </c>
      <c r="N567" s="26">
        <v>0</v>
      </c>
      <c r="O567" s="26">
        <v>0.2</v>
      </c>
      <c r="P567" s="26">
        <v>0</v>
      </c>
      <c r="Q567" s="25">
        <v>200</v>
      </c>
      <c r="R567" s="25">
        <v>0</v>
      </c>
      <c r="S567" s="25">
        <v>1</v>
      </c>
      <c r="T567" s="25">
        <v>0</v>
      </c>
      <c r="U567" s="26" t="b">
        <v>0</v>
      </c>
      <c r="V567" s="26">
        <v>357</v>
      </c>
      <c r="W567" s="26">
        <v>813.62</v>
      </c>
      <c r="X567" s="26">
        <v>1077.05</v>
      </c>
      <c r="Y567" s="26">
        <v>157.49</v>
      </c>
      <c r="Z567" s="26">
        <v>150.52000000000001</v>
      </c>
      <c r="AA567" s="26">
        <v>-20</v>
      </c>
      <c r="AB567" s="48">
        <v>12</v>
      </c>
      <c r="AD567" s="6">
        <v>3.8947214094939842E-3</v>
      </c>
      <c r="AF567" s="6">
        <v>6.9776621152417562E-3</v>
      </c>
      <c r="AI567" s="23">
        <f t="shared" si="2"/>
        <v>145.38666666666666</v>
      </c>
      <c r="AJ567" s="6">
        <v>-2.7364299078342147E-2</v>
      </c>
      <c r="AK567" s="23">
        <f t="shared" si="3"/>
        <v>152.21333333333331</v>
      </c>
      <c r="AL567" s="6">
        <v>1.8306049314164019E-2</v>
      </c>
      <c r="AN567">
        <v>12</v>
      </c>
      <c r="AO567">
        <v>32</v>
      </c>
      <c r="AP567">
        <v>1077.05</v>
      </c>
    </row>
    <row r="568" spans="1:42" x14ac:dyDescent="0.25">
      <c r="A568" s="24">
        <v>85</v>
      </c>
      <c r="B568" s="25" t="s">
        <v>21</v>
      </c>
      <c r="C568" s="25" t="s">
        <v>91</v>
      </c>
      <c r="D568" s="25" t="s">
        <v>23</v>
      </c>
      <c r="E568" s="25" t="s">
        <v>87</v>
      </c>
      <c r="F568" s="25" t="s">
        <v>25</v>
      </c>
      <c r="G568" s="26" t="b">
        <v>0</v>
      </c>
      <c r="H568" s="26" t="b">
        <v>0</v>
      </c>
      <c r="I568" s="26" t="b">
        <v>0</v>
      </c>
      <c r="J568" s="26" t="b">
        <v>0</v>
      </c>
      <c r="K568" s="26" t="b">
        <v>0</v>
      </c>
      <c r="L568" s="26">
        <v>200</v>
      </c>
      <c r="M568" s="26">
        <v>2</v>
      </c>
      <c r="N568" s="26">
        <v>0</v>
      </c>
      <c r="O568" s="26">
        <v>0.2</v>
      </c>
      <c r="P568" s="26">
        <v>0</v>
      </c>
      <c r="Q568" s="25">
        <v>200</v>
      </c>
      <c r="R568" s="25">
        <v>0</v>
      </c>
      <c r="S568" s="25">
        <v>1</v>
      </c>
      <c r="T568" s="25">
        <v>0</v>
      </c>
      <c r="U568" s="26" t="b">
        <v>0</v>
      </c>
      <c r="V568" s="26">
        <v>301</v>
      </c>
      <c r="W568" s="26">
        <v>805.53</v>
      </c>
      <c r="X568" s="26">
        <v>1131.56</v>
      </c>
      <c r="Y568" s="26">
        <v>157.96</v>
      </c>
      <c r="Z568" s="26">
        <v>148.91</v>
      </c>
      <c r="AA568" s="26">
        <v>-20</v>
      </c>
      <c r="AB568" s="48">
        <v>12</v>
      </c>
      <c r="AD568" s="6">
        <v>6.8906609552585874E-3</v>
      </c>
      <c r="AF568" s="6">
        <v>-3.7932257136550351E-3</v>
      </c>
      <c r="AI568" s="23">
        <f t="shared" si="2"/>
        <v>145.38666666666666</v>
      </c>
      <c r="AJ568" s="6">
        <v>-2.7364299078342147E-2</v>
      </c>
      <c r="AK568" s="23">
        <f t="shared" si="3"/>
        <v>152.21333333333331</v>
      </c>
      <c r="AL568" s="6">
        <v>1.8306049314164019E-2</v>
      </c>
      <c r="AN568">
        <v>12</v>
      </c>
      <c r="AO568">
        <v>32</v>
      </c>
      <c r="AP568">
        <v>1131.56</v>
      </c>
    </row>
    <row r="569" spans="1:42" x14ac:dyDescent="0.25">
      <c r="A569" s="24">
        <v>86</v>
      </c>
      <c r="B569" s="25" t="s">
        <v>21</v>
      </c>
      <c r="C569" s="25" t="s">
        <v>91</v>
      </c>
      <c r="D569" s="25" t="s">
        <v>23</v>
      </c>
      <c r="E569" s="25" t="s">
        <v>87</v>
      </c>
      <c r="F569" s="25" t="s">
        <v>25</v>
      </c>
      <c r="G569" s="26" t="b">
        <v>0</v>
      </c>
      <c r="H569" s="26" t="b">
        <v>0</v>
      </c>
      <c r="I569" s="26" t="b">
        <v>0</v>
      </c>
      <c r="J569" s="26" t="b">
        <v>0</v>
      </c>
      <c r="K569" s="26" t="b">
        <v>0</v>
      </c>
      <c r="L569" s="26">
        <v>200</v>
      </c>
      <c r="M569" s="26">
        <v>2</v>
      </c>
      <c r="N569" s="26">
        <v>0</v>
      </c>
      <c r="O569" s="26">
        <v>0.2</v>
      </c>
      <c r="P569" s="26">
        <v>0</v>
      </c>
      <c r="Q569" s="25">
        <v>200</v>
      </c>
      <c r="R569" s="25">
        <v>0</v>
      </c>
      <c r="S569" s="25">
        <v>1</v>
      </c>
      <c r="T569" s="25">
        <v>0</v>
      </c>
      <c r="U569" s="26" t="b">
        <v>0</v>
      </c>
      <c r="V569" s="26">
        <v>301</v>
      </c>
      <c r="W569" s="26">
        <v>820.77</v>
      </c>
      <c r="X569" s="26">
        <v>1084.72</v>
      </c>
      <c r="Y569" s="26">
        <v>157.07</v>
      </c>
      <c r="Z569" s="26">
        <v>150.24</v>
      </c>
      <c r="AA569" s="26">
        <v>-20</v>
      </c>
      <c r="AB569" s="48">
        <v>12</v>
      </c>
      <c r="AD569" s="6">
        <v>1.2174988366830952E-3</v>
      </c>
      <c r="AF569" s="6">
        <v>5.1044642319555411E-3</v>
      </c>
      <c r="AI569" s="23">
        <f t="shared" si="2"/>
        <v>145.38666666666666</v>
      </c>
      <c r="AJ569" s="6">
        <v>-2.7364299078342147E-2</v>
      </c>
      <c r="AK569" s="23">
        <f t="shared" si="3"/>
        <v>152.21333333333331</v>
      </c>
      <c r="AL569" s="6">
        <v>1.8306049314164019E-2</v>
      </c>
      <c r="AN569">
        <v>12</v>
      </c>
      <c r="AO569">
        <v>32</v>
      </c>
      <c r="AP569">
        <v>1084.72</v>
      </c>
    </row>
    <row r="570" spans="1:42" x14ac:dyDescent="0.25">
      <c r="A570" s="24">
        <v>87</v>
      </c>
      <c r="B570" s="25" t="s">
        <v>21</v>
      </c>
      <c r="C570" s="25" t="s">
        <v>91</v>
      </c>
      <c r="D570" s="25" t="s">
        <v>23</v>
      </c>
      <c r="E570" s="25" t="s">
        <v>87</v>
      </c>
      <c r="F570" s="25" t="s">
        <v>25</v>
      </c>
      <c r="G570" s="26" t="b">
        <v>0</v>
      </c>
      <c r="H570" s="26" t="b">
        <v>0</v>
      </c>
      <c r="I570" s="26" t="b">
        <v>0</v>
      </c>
      <c r="J570" s="26" t="b">
        <v>0</v>
      </c>
      <c r="K570" s="26" t="b">
        <v>0</v>
      </c>
      <c r="L570" s="26">
        <v>200</v>
      </c>
      <c r="M570" s="26">
        <v>2</v>
      </c>
      <c r="N570" s="26">
        <v>0</v>
      </c>
      <c r="O570" s="26">
        <v>0.2</v>
      </c>
      <c r="P570" s="26">
        <v>0</v>
      </c>
      <c r="Q570" s="25">
        <v>200</v>
      </c>
      <c r="R570" s="25">
        <v>0</v>
      </c>
      <c r="S570" s="25">
        <v>1</v>
      </c>
      <c r="T570" s="25">
        <v>0</v>
      </c>
      <c r="U570" s="26" t="b">
        <v>0</v>
      </c>
      <c r="V570" s="26">
        <v>301</v>
      </c>
      <c r="W570" s="26">
        <v>835.52</v>
      </c>
      <c r="X570" s="26">
        <v>1092.94</v>
      </c>
      <c r="Y570" s="26">
        <v>156.81</v>
      </c>
      <c r="Z570" s="26">
        <v>149.30000000000001</v>
      </c>
      <c r="AA570" s="26">
        <v>-20</v>
      </c>
      <c r="AB570" s="48">
        <v>12</v>
      </c>
      <c r="AD570" s="6">
        <v>-4.3982942267595249E-4</v>
      </c>
      <c r="AF570" s="6">
        <v>-1.1841286619345137E-3</v>
      </c>
      <c r="AI570" s="23">
        <f t="shared" si="2"/>
        <v>145.38666666666666</v>
      </c>
      <c r="AJ570" s="6">
        <v>-2.7364299078342147E-2</v>
      </c>
      <c r="AK570" s="23">
        <f t="shared" si="3"/>
        <v>152.21333333333331</v>
      </c>
      <c r="AL570" s="6">
        <v>1.8306049314164019E-2</v>
      </c>
      <c r="AN570">
        <v>12</v>
      </c>
      <c r="AO570">
        <v>32</v>
      </c>
      <c r="AP570">
        <v>1092.94</v>
      </c>
    </row>
    <row r="571" spans="1:42" x14ac:dyDescent="0.25">
      <c r="A571" s="24">
        <v>88</v>
      </c>
      <c r="B571" s="25" t="s">
        <v>21</v>
      </c>
      <c r="C571" s="25" t="s">
        <v>91</v>
      </c>
      <c r="D571" s="25" t="s">
        <v>23</v>
      </c>
      <c r="E571" s="25" t="s">
        <v>87</v>
      </c>
      <c r="F571" s="25" t="s">
        <v>25</v>
      </c>
      <c r="G571" s="26" t="b">
        <v>0</v>
      </c>
      <c r="H571" s="26" t="b">
        <v>0</v>
      </c>
      <c r="I571" s="26" t="b">
        <v>0</v>
      </c>
      <c r="J571" s="26" t="b">
        <v>0</v>
      </c>
      <c r="K571" s="26" t="b">
        <v>0</v>
      </c>
      <c r="L571" s="26">
        <v>200</v>
      </c>
      <c r="M571" s="26">
        <v>2</v>
      </c>
      <c r="N571" s="26">
        <v>0</v>
      </c>
      <c r="O571" s="26">
        <v>0.2</v>
      </c>
      <c r="P571" s="26">
        <v>0</v>
      </c>
      <c r="Q571" s="25">
        <v>200</v>
      </c>
      <c r="R571" s="25">
        <v>0</v>
      </c>
      <c r="S571" s="25">
        <v>1</v>
      </c>
      <c r="T571" s="25">
        <v>0</v>
      </c>
      <c r="U571" s="26" t="b">
        <v>0</v>
      </c>
      <c r="V571" s="26">
        <v>301</v>
      </c>
      <c r="W571" s="26">
        <v>816.13</v>
      </c>
      <c r="X571" s="26">
        <v>1078.6500000000001</v>
      </c>
      <c r="Y571" s="26">
        <v>157.49</v>
      </c>
      <c r="Z571" s="26">
        <v>150.4</v>
      </c>
      <c r="AA571" s="26">
        <v>-20</v>
      </c>
      <c r="AB571" s="48">
        <v>12</v>
      </c>
      <c r="AD571" s="6">
        <v>3.8947214094939842E-3</v>
      </c>
      <c r="AF571" s="6">
        <v>6.1748630224047751E-3</v>
      </c>
      <c r="AI571" s="23">
        <f t="shared" si="2"/>
        <v>145.38666666666666</v>
      </c>
      <c r="AJ571" s="6">
        <v>-2.7364299078342147E-2</v>
      </c>
      <c r="AK571" s="23">
        <f t="shared" si="3"/>
        <v>152.21333333333331</v>
      </c>
      <c r="AL571" s="6">
        <v>1.8306049314164019E-2</v>
      </c>
      <c r="AN571">
        <v>12</v>
      </c>
      <c r="AO571">
        <v>32</v>
      </c>
      <c r="AP571">
        <v>1078.6500000000001</v>
      </c>
    </row>
    <row r="572" spans="1:42" x14ac:dyDescent="0.25">
      <c r="A572" s="24">
        <v>89</v>
      </c>
      <c r="B572" s="25" t="s">
        <v>21</v>
      </c>
      <c r="C572" s="25" t="s">
        <v>91</v>
      </c>
      <c r="D572" s="25" t="s">
        <v>23</v>
      </c>
      <c r="E572" s="25" t="s">
        <v>87</v>
      </c>
      <c r="F572" s="25" t="s">
        <v>25</v>
      </c>
      <c r="G572" s="26" t="b">
        <v>0</v>
      </c>
      <c r="H572" s="26" t="b">
        <v>0</v>
      </c>
      <c r="I572" s="26" t="b">
        <v>0</v>
      </c>
      <c r="J572" s="26" t="b">
        <v>0</v>
      </c>
      <c r="K572" s="26" t="b">
        <v>0</v>
      </c>
      <c r="L572" s="26">
        <v>200</v>
      </c>
      <c r="M572" s="26">
        <v>2</v>
      </c>
      <c r="N572" s="26">
        <v>0</v>
      </c>
      <c r="O572" s="26">
        <v>0.2</v>
      </c>
      <c r="P572" s="26">
        <v>0</v>
      </c>
      <c r="Q572" s="25">
        <v>200</v>
      </c>
      <c r="R572" s="25">
        <v>0</v>
      </c>
      <c r="S572" s="25">
        <v>1</v>
      </c>
      <c r="T572" s="25">
        <v>0</v>
      </c>
      <c r="U572" s="26" t="b">
        <v>0</v>
      </c>
      <c r="V572" s="26">
        <v>301</v>
      </c>
      <c r="W572" s="26">
        <v>831.63</v>
      </c>
      <c r="X572" s="26">
        <v>1096.57</v>
      </c>
      <c r="Y572" s="26">
        <v>156.57</v>
      </c>
      <c r="Z572" s="26">
        <v>149.58000000000001</v>
      </c>
      <c r="AA572" s="26">
        <v>-20</v>
      </c>
      <c r="AB572" s="48">
        <v>12</v>
      </c>
      <c r="AD572" s="6">
        <v>-1.9696708928537143E-3</v>
      </c>
      <c r="AF572" s="6">
        <v>6.8906922135192339E-4</v>
      </c>
      <c r="AI572" s="23">
        <f t="shared" si="2"/>
        <v>145.38666666666666</v>
      </c>
      <c r="AJ572" s="6">
        <v>-2.7364299078342147E-2</v>
      </c>
      <c r="AK572" s="23">
        <f t="shared" si="3"/>
        <v>152.21333333333331</v>
      </c>
      <c r="AL572" s="6">
        <v>1.8306049314164019E-2</v>
      </c>
      <c r="AN572">
        <v>12</v>
      </c>
      <c r="AO572">
        <v>32</v>
      </c>
      <c r="AP572">
        <v>1096.57</v>
      </c>
    </row>
    <row r="573" spans="1:42" x14ac:dyDescent="0.25">
      <c r="A573" s="24">
        <v>90</v>
      </c>
      <c r="B573" s="25" t="s">
        <v>21</v>
      </c>
      <c r="C573" s="25" t="s">
        <v>91</v>
      </c>
      <c r="D573" s="25" t="s">
        <v>23</v>
      </c>
      <c r="E573" s="25" t="s">
        <v>87</v>
      </c>
      <c r="F573" s="25" t="s">
        <v>25</v>
      </c>
      <c r="G573" s="26" t="b">
        <v>0</v>
      </c>
      <c r="H573" s="26" t="b">
        <v>0</v>
      </c>
      <c r="I573" s="26" t="b">
        <v>0</v>
      </c>
      <c r="J573" s="26" t="b">
        <v>0</v>
      </c>
      <c r="K573" s="26" t="b">
        <v>0</v>
      </c>
      <c r="L573" s="26">
        <v>200</v>
      </c>
      <c r="M573" s="26">
        <v>2</v>
      </c>
      <c r="N573" s="26">
        <v>0</v>
      </c>
      <c r="O573" s="26">
        <v>0.2</v>
      </c>
      <c r="P573" s="26">
        <v>0</v>
      </c>
      <c r="Q573" s="25">
        <v>200</v>
      </c>
      <c r="R573" s="25">
        <v>0</v>
      </c>
      <c r="S573" s="25">
        <v>1</v>
      </c>
      <c r="T573" s="25">
        <v>0</v>
      </c>
      <c r="U573" s="26" t="b">
        <v>0</v>
      </c>
      <c r="V573" s="26">
        <v>301</v>
      </c>
      <c r="W573" s="26">
        <v>802.07</v>
      </c>
      <c r="X573" s="26">
        <v>1127.58</v>
      </c>
      <c r="Y573" s="26">
        <v>157.49</v>
      </c>
      <c r="Z573" s="26">
        <v>149.25</v>
      </c>
      <c r="AA573" s="26">
        <v>-20</v>
      </c>
      <c r="AB573" s="48">
        <v>12</v>
      </c>
      <c r="AD573" s="6">
        <v>3.8947214094939842E-3</v>
      </c>
      <c r="AF573" s="6">
        <v>-1.5186282839501075E-3</v>
      </c>
      <c r="AI573" s="23">
        <f t="shared" si="2"/>
        <v>145.38666666666666</v>
      </c>
      <c r="AJ573" s="6">
        <v>-2.7364299078342147E-2</v>
      </c>
      <c r="AK573" s="23">
        <f t="shared" si="3"/>
        <v>152.21333333333331</v>
      </c>
      <c r="AL573" s="6">
        <v>1.8306049314164019E-2</v>
      </c>
      <c r="AN573">
        <v>12</v>
      </c>
      <c r="AO573">
        <v>32</v>
      </c>
      <c r="AP573">
        <v>1127.58</v>
      </c>
    </row>
    <row r="574" spans="1:42" x14ac:dyDescent="0.25">
      <c r="A574" s="27">
        <v>91</v>
      </c>
      <c r="B574" s="28" t="s">
        <v>21</v>
      </c>
      <c r="C574" s="28" t="s">
        <v>91</v>
      </c>
      <c r="D574" s="28" t="s">
        <v>23</v>
      </c>
      <c r="E574" s="28" t="s">
        <v>88</v>
      </c>
      <c r="F574" s="28" t="s">
        <v>25</v>
      </c>
      <c r="G574" s="29" t="b">
        <v>0</v>
      </c>
      <c r="H574" s="29" t="b">
        <v>0</v>
      </c>
      <c r="I574" s="29" t="b">
        <v>0</v>
      </c>
      <c r="J574" s="29" t="b">
        <v>0</v>
      </c>
      <c r="K574" s="29" t="b">
        <v>0</v>
      </c>
      <c r="L574" s="29">
        <v>200</v>
      </c>
      <c r="M574" s="29">
        <v>2</v>
      </c>
      <c r="N574" s="29">
        <v>0</v>
      </c>
      <c r="O574" s="29">
        <v>0.2</v>
      </c>
      <c r="P574" s="29">
        <v>0</v>
      </c>
      <c r="Q574" s="28">
        <v>200</v>
      </c>
      <c r="R574" s="28">
        <v>0</v>
      </c>
      <c r="S574" s="28">
        <v>1</v>
      </c>
      <c r="T574" s="28">
        <v>0</v>
      </c>
      <c r="U574" s="29" t="b">
        <v>0</v>
      </c>
      <c r="V574" s="29">
        <v>301</v>
      </c>
      <c r="W574" s="29">
        <v>826.31</v>
      </c>
      <c r="X574" s="29">
        <v>1130.3900000000001</v>
      </c>
      <c r="Y574" s="29">
        <v>155.99</v>
      </c>
      <c r="Z574" s="29">
        <v>148.93</v>
      </c>
      <c r="AA574" s="29">
        <v>-20</v>
      </c>
      <c r="AB574" s="49">
        <v>11</v>
      </c>
      <c r="AD574" s="6" cm="1">
        <f t="array" ref="AD574:AD583">Y574:Y583/AE574-1</f>
        <v>-4.2958452219092891E-3</v>
      </c>
      <c r="AE574">
        <f>AVERAGE(Y574:Y583)</f>
        <v>156.66299999999998</v>
      </c>
      <c r="AF574" s="6" cm="1">
        <f t="array" ref="AF574:AF583">Z574:Z583/AG574-1</f>
        <v>-3.6460946646595938E-3</v>
      </c>
      <c r="AG574">
        <f>AVERAGE(Z574:Z583)</f>
        <v>149.47499999999999</v>
      </c>
      <c r="AI574" s="23">
        <f t="shared" si="2"/>
        <v>146.68</v>
      </c>
      <c r="AJ574" s="6">
        <f t="array" ref="AJ574:AJ583">AI574:AI583/AG574-1</f>
        <v>-1.8698779060043358E-2</v>
      </c>
      <c r="AK574" s="23">
        <f t="shared" si="3"/>
        <v>154.12</v>
      </c>
      <c r="AL574" s="6">
        <f t="array" ref="AL574:AL583">AK574:AK583/AG574-1</f>
        <v>3.1075430674025739E-2</v>
      </c>
      <c r="AN574">
        <v>11</v>
      </c>
      <c r="AO574">
        <v>31</v>
      </c>
      <c r="AP574">
        <v>1130.3900000000001</v>
      </c>
    </row>
    <row r="575" spans="1:42" x14ac:dyDescent="0.25">
      <c r="A575" s="27">
        <v>92</v>
      </c>
      <c r="B575" s="28" t="s">
        <v>21</v>
      </c>
      <c r="C575" s="28" t="s">
        <v>91</v>
      </c>
      <c r="D575" s="28" t="s">
        <v>23</v>
      </c>
      <c r="E575" s="28" t="s">
        <v>88</v>
      </c>
      <c r="F575" s="28" t="s">
        <v>25</v>
      </c>
      <c r="G575" s="29" t="b">
        <v>0</v>
      </c>
      <c r="H575" s="29" t="b">
        <v>0</v>
      </c>
      <c r="I575" s="29" t="b">
        <v>0</v>
      </c>
      <c r="J575" s="29" t="b">
        <v>0</v>
      </c>
      <c r="K575" s="29" t="b">
        <v>0</v>
      </c>
      <c r="L575" s="29">
        <v>200</v>
      </c>
      <c r="M575" s="29">
        <v>2</v>
      </c>
      <c r="N575" s="29">
        <v>0</v>
      </c>
      <c r="O575" s="29">
        <v>0.2</v>
      </c>
      <c r="P575" s="29">
        <v>0</v>
      </c>
      <c r="Q575" s="28">
        <v>200</v>
      </c>
      <c r="R575" s="28">
        <v>0</v>
      </c>
      <c r="S575" s="28">
        <v>1</v>
      </c>
      <c r="T575" s="28">
        <v>0</v>
      </c>
      <c r="U575" s="29" t="b">
        <v>0</v>
      </c>
      <c r="V575" s="29">
        <v>301</v>
      </c>
      <c r="W575" s="29">
        <v>799.96</v>
      </c>
      <c r="X575" s="29">
        <v>1096.76</v>
      </c>
      <c r="Y575" s="29">
        <v>157.44999999999999</v>
      </c>
      <c r="Z575" s="29">
        <v>150.35</v>
      </c>
      <c r="AA575" s="29">
        <v>-20</v>
      </c>
      <c r="AB575" s="49">
        <v>11</v>
      </c>
      <c r="AD575" s="6">
        <v>5.0235218271066362E-3</v>
      </c>
      <c r="AF575" s="6">
        <v>5.8538217093160316E-3</v>
      </c>
      <c r="AI575" s="23">
        <f t="shared" si="2"/>
        <v>146.68</v>
      </c>
      <c r="AJ575" s="6">
        <v>-1.8698779060043358E-2</v>
      </c>
      <c r="AK575" s="23">
        <f t="shared" si="3"/>
        <v>154.12</v>
      </c>
      <c r="AL575" s="6">
        <v>3.1075430674025739E-2</v>
      </c>
      <c r="AN575">
        <v>11</v>
      </c>
      <c r="AO575">
        <v>31</v>
      </c>
      <c r="AP575">
        <v>1096.76</v>
      </c>
    </row>
    <row r="576" spans="1:42" x14ac:dyDescent="0.25">
      <c r="A576" s="27">
        <v>93</v>
      </c>
      <c r="B576" s="28" t="s">
        <v>21</v>
      </c>
      <c r="C576" s="28" t="s">
        <v>91</v>
      </c>
      <c r="D576" s="28" t="s">
        <v>23</v>
      </c>
      <c r="E576" s="28" t="s">
        <v>88</v>
      </c>
      <c r="F576" s="28" t="s">
        <v>25</v>
      </c>
      <c r="G576" s="29" t="b">
        <v>0</v>
      </c>
      <c r="H576" s="29" t="b">
        <v>0</v>
      </c>
      <c r="I576" s="29" t="b">
        <v>0</v>
      </c>
      <c r="J576" s="29" t="b">
        <v>0</v>
      </c>
      <c r="K576" s="29" t="b">
        <v>0</v>
      </c>
      <c r="L576" s="29">
        <v>200</v>
      </c>
      <c r="M576" s="29">
        <v>2</v>
      </c>
      <c r="N576" s="29">
        <v>0</v>
      </c>
      <c r="O576" s="29">
        <v>0.2</v>
      </c>
      <c r="P576" s="29">
        <v>0</v>
      </c>
      <c r="Q576" s="28">
        <v>200</v>
      </c>
      <c r="R576" s="28">
        <v>0</v>
      </c>
      <c r="S576" s="28">
        <v>1</v>
      </c>
      <c r="T576" s="28">
        <v>0</v>
      </c>
      <c r="U576" s="29" t="b">
        <v>0</v>
      </c>
      <c r="V576" s="29">
        <v>301</v>
      </c>
      <c r="W576" s="29">
        <v>840.01</v>
      </c>
      <c r="X576" s="29">
        <v>1107.53</v>
      </c>
      <c r="Y576" s="29">
        <v>157.19</v>
      </c>
      <c r="Z576" s="29">
        <v>147.91999999999999</v>
      </c>
      <c r="AA576" s="29">
        <v>-20</v>
      </c>
      <c r="AB576" s="49">
        <v>11</v>
      </c>
      <c r="AD576" s="6">
        <v>3.363908517007852E-3</v>
      </c>
      <c r="AF576" s="6">
        <v>-1.0403077437698638E-2</v>
      </c>
      <c r="AI576" s="23">
        <f t="shared" si="2"/>
        <v>146.68</v>
      </c>
      <c r="AJ576" s="6">
        <v>-1.8698779060043358E-2</v>
      </c>
      <c r="AK576" s="23">
        <f t="shared" si="3"/>
        <v>154.12</v>
      </c>
      <c r="AL576" s="6">
        <v>3.1075430674025739E-2</v>
      </c>
      <c r="AN576">
        <v>11</v>
      </c>
      <c r="AO576">
        <v>31</v>
      </c>
      <c r="AP576">
        <v>1107.53</v>
      </c>
    </row>
    <row r="577" spans="1:42" x14ac:dyDescent="0.25">
      <c r="A577" s="27">
        <v>94</v>
      </c>
      <c r="B577" s="28" t="s">
        <v>21</v>
      </c>
      <c r="C577" s="28" t="s">
        <v>91</v>
      </c>
      <c r="D577" s="28" t="s">
        <v>23</v>
      </c>
      <c r="E577" s="28" t="s">
        <v>88</v>
      </c>
      <c r="F577" s="28" t="s">
        <v>25</v>
      </c>
      <c r="G577" s="29" t="b">
        <v>0</v>
      </c>
      <c r="H577" s="29" t="b">
        <v>0</v>
      </c>
      <c r="I577" s="29" t="b">
        <v>0</v>
      </c>
      <c r="J577" s="29" t="b">
        <v>0</v>
      </c>
      <c r="K577" s="29" t="b">
        <v>0</v>
      </c>
      <c r="L577" s="29">
        <v>200</v>
      </c>
      <c r="M577" s="29">
        <v>2</v>
      </c>
      <c r="N577" s="29">
        <v>0</v>
      </c>
      <c r="O577" s="29">
        <v>0.2</v>
      </c>
      <c r="P577" s="29">
        <v>0</v>
      </c>
      <c r="Q577" s="28">
        <v>200</v>
      </c>
      <c r="R577" s="28">
        <v>0</v>
      </c>
      <c r="S577" s="28">
        <v>1</v>
      </c>
      <c r="T577" s="28">
        <v>0</v>
      </c>
      <c r="U577" s="29" t="b">
        <v>0</v>
      </c>
      <c r="V577" s="29">
        <v>301</v>
      </c>
      <c r="W577" s="29">
        <v>806.22</v>
      </c>
      <c r="X577" s="29">
        <v>1105.82</v>
      </c>
      <c r="Y577" s="29">
        <v>157.13999999999999</v>
      </c>
      <c r="Z577" s="29">
        <v>149.94999999999999</v>
      </c>
      <c r="AA577" s="29">
        <v>-20</v>
      </c>
      <c r="AB577" s="49">
        <v>11</v>
      </c>
      <c r="AD577" s="6">
        <v>3.044752111219573E-3</v>
      </c>
      <c r="AF577" s="6">
        <v>3.1777889279143157E-3</v>
      </c>
      <c r="AI577" s="23">
        <f t="shared" si="2"/>
        <v>146.68</v>
      </c>
      <c r="AJ577" s="6">
        <v>-1.8698779060043358E-2</v>
      </c>
      <c r="AK577" s="23">
        <f t="shared" si="3"/>
        <v>154.12</v>
      </c>
      <c r="AL577" s="6">
        <v>3.1075430674025739E-2</v>
      </c>
      <c r="AN577">
        <v>11</v>
      </c>
      <c r="AO577">
        <v>31</v>
      </c>
      <c r="AP577">
        <v>1105.82</v>
      </c>
    </row>
    <row r="578" spans="1:42" x14ac:dyDescent="0.25">
      <c r="A578" s="27">
        <v>95</v>
      </c>
      <c r="B578" s="28" t="s">
        <v>21</v>
      </c>
      <c r="C578" s="28" t="s">
        <v>91</v>
      </c>
      <c r="D578" s="28" t="s">
        <v>23</v>
      </c>
      <c r="E578" s="28" t="s">
        <v>88</v>
      </c>
      <c r="F578" s="28" t="s">
        <v>25</v>
      </c>
      <c r="G578" s="29" t="b">
        <v>0</v>
      </c>
      <c r="H578" s="29" t="b">
        <v>0</v>
      </c>
      <c r="I578" s="29" t="b">
        <v>0</v>
      </c>
      <c r="J578" s="29" t="b">
        <v>0</v>
      </c>
      <c r="K578" s="29" t="b">
        <v>0</v>
      </c>
      <c r="L578" s="29">
        <v>200</v>
      </c>
      <c r="M578" s="29">
        <v>2</v>
      </c>
      <c r="N578" s="29">
        <v>0</v>
      </c>
      <c r="O578" s="29">
        <v>0.2</v>
      </c>
      <c r="P578" s="29">
        <v>0</v>
      </c>
      <c r="Q578" s="28">
        <v>200</v>
      </c>
      <c r="R578" s="28">
        <v>0</v>
      </c>
      <c r="S578" s="28">
        <v>1</v>
      </c>
      <c r="T578" s="28">
        <v>0</v>
      </c>
      <c r="U578" s="29" t="b">
        <v>0</v>
      </c>
      <c r="V578" s="29">
        <v>301</v>
      </c>
      <c r="W578" s="29">
        <v>789.21</v>
      </c>
      <c r="X578" s="29">
        <v>1106.0899999999999</v>
      </c>
      <c r="Y578" s="29">
        <v>156.91999999999999</v>
      </c>
      <c r="Z578" s="29">
        <v>150.99</v>
      </c>
      <c r="AA578" s="29">
        <v>-20</v>
      </c>
      <c r="AB578" s="49">
        <v>11</v>
      </c>
      <c r="AD578" s="6">
        <v>1.6404639257514564E-3</v>
      </c>
      <c r="AF578" s="6">
        <v>1.0135474159558511E-2</v>
      </c>
      <c r="AI578" s="23">
        <f t="shared" si="2"/>
        <v>146.68</v>
      </c>
      <c r="AJ578" s="6">
        <v>-1.8698779060043358E-2</v>
      </c>
      <c r="AK578" s="23">
        <f t="shared" si="3"/>
        <v>154.12</v>
      </c>
      <c r="AL578" s="6">
        <v>3.1075430674025739E-2</v>
      </c>
      <c r="AN578">
        <v>11</v>
      </c>
      <c r="AO578">
        <v>31</v>
      </c>
      <c r="AP578">
        <v>1106.0899999999999</v>
      </c>
    </row>
    <row r="579" spans="1:42" x14ac:dyDescent="0.25">
      <c r="A579" s="27">
        <v>96</v>
      </c>
      <c r="B579" s="28" t="s">
        <v>21</v>
      </c>
      <c r="C579" s="28" t="s">
        <v>91</v>
      </c>
      <c r="D579" s="28" t="s">
        <v>23</v>
      </c>
      <c r="E579" s="28" t="s">
        <v>88</v>
      </c>
      <c r="F579" s="28" t="s">
        <v>25</v>
      </c>
      <c r="G579" s="29" t="b">
        <v>0</v>
      </c>
      <c r="H579" s="29" t="b">
        <v>0</v>
      </c>
      <c r="I579" s="29" t="b">
        <v>0</v>
      </c>
      <c r="J579" s="29" t="b">
        <v>0</v>
      </c>
      <c r="K579" s="29" t="b">
        <v>0</v>
      </c>
      <c r="L579" s="29">
        <v>200</v>
      </c>
      <c r="M579" s="29">
        <v>2</v>
      </c>
      <c r="N579" s="29">
        <v>0</v>
      </c>
      <c r="O579" s="29">
        <v>0.2</v>
      </c>
      <c r="P579" s="29">
        <v>0</v>
      </c>
      <c r="Q579" s="28">
        <v>200</v>
      </c>
      <c r="R579" s="28">
        <v>0</v>
      </c>
      <c r="S579" s="28">
        <v>1</v>
      </c>
      <c r="T579" s="28">
        <v>0</v>
      </c>
      <c r="U579" s="29" t="b">
        <v>0</v>
      </c>
      <c r="V579" s="29">
        <v>301</v>
      </c>
      <c r="W579" s="29">
        <v>814.04</v>
      </c>
      <c r="X579" s="29">
        <v>1106.55</v>
      </c>
      <c r="Y579" s="29">
        <v>157.03</v>
      </c>
      <c r="Z579" s="29">
        <v>149.62</v>
      </c>
      <c r="AA579" s="29">
        <v>-20</v>
      </c>
      <c r="AB579" s="49">
        <v>11</v>
      </c>
      <c r="AD579" s="6">
        <v>2.3426080184856257E-3</v>
      </c>
      <c r="AF579" s="6">
        <v>9.7006188325821086E-4</v>
      </c>
      <c r="AI579" s="23">
        <f t="shared" si="2"/>
        <v>146.68</v>
      </c>
      <c r="AJ579" s="6">
        <v>-1.8698779060043358E-2</v>
      </c>
      <c r="AK579" s="23">
        <f t="shared" si="3"/>
        <v>154.12</v>
      </c>
      <c r="AL579" s="6">
        <v>3.1075430674025739E-2</v>
      </c>
      <c r="AN579">
        <v>11</v>
      </c>
      <c r="AO579">
        <v>31</v>
      </c>
      <c r="AP579">
        <v>1106.55</v>
      </c>
    </row>
    <row r="580" spans="1:42" x14ac:dyDescent="0.25">
      <c r="A580" s="27">
        <v>97</v>
      </c>
      <c r="B580" s="28" t="s">
        <v>21</v>
      </c>
      <c r="C580" s="28" t="s">
        <v>91</v>
      </c>
      <c r="D580" s="28" t="s">
        <v>23</v>
      </c>
      <c r="E580" s="28" t="s">
        <v>88</v>
      </c>
      <c r="F580" s="28" t="s">
        <v>25</v>
      </c>
      <c r="G580" s="29" t="b">
        <v>0</v>
      </c>
      <c r="H580" s="29" t="b">
        <v>0</v>
      </c>
      <c r="I580" s="29" t="b">
        <v>0</v>
      </c>
      <c r="J580" s="29" t="b">
        <v>0</v>
      </c>
      <c r="K580" s="29" t="b">
        <v>0</v>
      </c>
      <c r="L580" s="29">
        <v>200</v>
      </c>
      <c r="M580" s="29">
        <v>2</v>
      </c>
      <c r="N580" s="29">
        <v>0</v>
      </c>
      <c r="O580" s="29">
        <v>0.2</v>
      </c>
      <c r="P580" s="29">
        <v>0</v>
      </c>
      <c r="Q580" s="28">
        <v>200</v>
      </c>
      <c r="R580" s="28">
        <v>0</v>
      </c>
      <c r="S580" s="28">
        <v>1</v>
      </c>
      <c r="T580" s="28">
        <v>0</v>
      </c>
      <c r="U580" s="29" t="b">
        <v>0</v>
      </c>
      <c r="V580" s="29">
        <v>301</v>
      </c>
      <c r="W580" s="29">
        <v>826.08</v>
      </c>
      <c r="X580" s="29">
        <v>1140.83</v>
      </c>
      <c r="Y580" s="29">
        <v>155.43</v>
      </c>
      <c r="Z580" s="29">
        <v>149.02000000000001</v>
      </c>
      <c r="AA580" s="29">
        <v>-20</v>
      </c>
      <c r="AB580" s="49">
        <v>11</v>
      </c>
      <c r="AD580" s="6">
        <v>-7.8703969667374141E-3</v>
      </c>
      <c r="AF580" s="6">
        <v>-3.043987288844141E-3</v>
      </c>
      <c r="AI580" s="23">
        <f t="shared" si="2"/>
        <v>146.68</v>
      </c>
      <c r="AJ580" s="6">
        <v>-1.8698779060043358E-2</v>
      </c>
      <c r="AK580" s="23">
        <f t="shared" si="3"/>
        <v>154.12</v>
      </c>
      <c r="AL580" s="6">
        <v>3.1075430674025739E-2</v>
      </c>
      <c r="AN580">
        <v>11</v>
      </c>
      <c r="AO580">
        <v>31</v>
      </c>
      <c r="AP580">
        <v>1140.83</v>
      </c>
    </row>
    <row r="581" spans="1:42" x14ac:dyDescent="0.25">
      <c r="A581" s="27">
        <v>98</v>
      </c>
      <c r="B581" s="28" t="s">
        <v>21</v>
      </c>
      <c r="C581" s="28" t="s">
        <v>91</v>
      </c>
      <c r="D581" s="28" t="s">
        <v>23</v>
      </c>
      <c r="E581" s="28" t="s">
        <v>88</v>
      </c>
      <c r="F581" s="28" t="s">
        <v>25</v>
      </c>
      <c r="G581" s="29" t="b">
        <v>0</v>
      </c>
      <c r="H581" s="29" t="b">
        <v>0</v>
      </c>
      <c r="I581" s="29" t="b">
        <v>0</v>
      </c>
      <c r="J581" s="29" t="b">
        <v>0</v>
      </c>
      <c r="K581" s="29" t="b">
        <v>0</v>
      </c>
      <c r="L581" s="29">
        <v>200</v>
      </c>
      <c r="M581" s="29">
        <v>2</v>
      </c>
      <c r="N581" s="29">
        <v>0</v>
      </c>
      <c r="O581" s="29">
        <v>0.2</v>
      </c>
      <c r="P581" s="29">
        <v>0</v>
      </c>
      <c r="Q581" s="28">
        <v>200</v>
      </c>
      <c r="R581" s="28">
        <v>0</v>
      </c>
      <c r="S581" s="28">
        <v>1</v>
      </c>
      <c r="T581" s="28">
        <v>0</v>
      </c>
      <c r="U581" s="29" t="b">
        <v>0</v>
      </c>
      <c r="V581" s="29">
        <v>301</v>
      </c>
      <c r="W581" s="29">
        <v>811.18</v>
      </c>
      <c r="X581" s="29">
        <v>1094.3900000000001</v>
      </c>
      <c r="Y581" s="29">
        <v>157.72999999999999</v>
      </c>
      <c r="Z581" s="29">
        <v>149.59</v>
      </c>
      <c r="AA581" s="29">
        <v>-20</v>
      </c>
      <c r="AB581" s="49">
        <v>11</v>
      </c>
      <c r="AD581" s="6">
        <v>6.8107976995206432E-3</v>
      </c>
      <c r="AF581" s="6">
        <v>7.6935942465294893E-4</v>
      </c>
      <c r="AI581" s="23">
        <f t="shared" si="2"/>
        <v>146.68</v>
      </c>
      <c r="AJ581" s="6">
        <v>-1.8698779060043358E-2</v>
      </c>
      <c r="AK581" s="23">
        <f t="shared" si="3"/>
        <v>154.12</v>
      </c>
      <c r="AL581" s="6">
        <v>3.1075430674025739E-2</v>
      </c>
      <c r="AN581">
        <v>11</v>
      </c>
      <c r="AO581">
        <v>31</v>
      </c>
      <c r="AP581">
        <v>1094.3900000000001</v>
      </c>
    </row>
    <row r="582" spans="1:42" x14ac:dyDescent="0.25">
      <c r="A582" s="27">
        <v>99</v>
      </c>
      <c r="B582" s="28" t="s">
        <v>21</v>
      </c>
      <c r="C582" s="28" t="s">
        <v>91</v>
      </c>
      <c r="D582" s="28" t="s">
        <v>23</v>
      </c>
      <c r="E582" s="28" t="s">
        <v>88</v>
      </c>
      <c r="F582" s="28" t="s">
        <v>25</v>
      </c>
      <c r="G582" s="29" t="b">
        <v>0</v>
      </c>
      <c r="H582" s="29" t="b">
        <v>0</v>
      </c>
      <c r="I582" s="29" t="b">
        <v>0</v>
      </c>
      <c r="J582" s="29" t="b">
        <v>0</v>
      </c>
      <c r="K582" s="29" t="b">
        <v>0</v>
      </c>
      <c r="L582" s="29">
        <v>200</v>
      </c>
      <c r="M582" s="29">
        <v>2</v>
      </c>
      <c r="N582" s="29">
        <v>0</v>
      </c>
      <c r="O582" s="29">
        <v>0.2</v>
      </c>
      <c r="P582" s="29">
        <v>0</v>
      </c>
      <c r="Q582" s="28">
        <v>200</v>
      </c>
      <c r="R582" s="28">
        <v>0</v>
      </c>
      <c r="S582" s="28">
        <v>1</v>
      </c>
      <c r="T582" s="28">
        <v>0</v>
      </c>
      <c r="U582" s="29" t="b">
        <v>0</v>
      </c>
      <c r="V582" s="29">
        <v>362</v>
      </c>
      <c r="W582" s="29">
        <v>848.39</v>
      </c>
      <c r="X582" s="29">
        <v>1141.4100000000001</v>
      </c>
      <c r="Y582" s="29">
        <v>155.55000000000001</v>
      </c>
      <c r="Z582" s="29">
        <v>147.69999999999999</v>
      </c>
      <c r="AA582" s="29">
        <v>-20</v>
      </c>
      <c r="AB582" s="49">
        <v>11</v>
      </c>
      <c r="AD582" s="6">
        <v>-7.1044215928456333E-3</v>
      </c>
      <c r="AF582" s="6">
        <v>-1.1874895467469559E-2</v>
      </c>
      <c r="AI582" s="23">
        <f t="shared" si="2"/>
        <v>146.68</v>
      </c>
      <c r="AJ582" s="6">
        <v>-1.8698779060043358E-2</v>
      </c>
      <c r="AK582" s="23">
        <f t="shared" si="3"/>
        <v>154.12</v>
      </c>
      <c r="AL582" s="6">
        <v>3.1075430674025739E-2</v>
      </c>
      <c r="AN582">
        <v>11</v>
      </c>
      <c r="AO582">
        <v>31</v>
      </c>
      <c r="AP582">
        <v>1141.4100000000001</v>
      </c>
    </row>
    <row r="583" spans="1:42" x14ac:dyDescent="0.25">
      <c r="A583" s="27">
        <v>100</v>
      </c>
      <c r="B583" s="28" t="s">
        <v>21</v>
      </c>
      <c r="C583" s="28" t="s">
        <v>91</v>
      </c>
      <c r="D583" s="28" t="s">
        <v>23</v>
      </c>
      <c r="E583" s="28" t="s">
        <v>88</v>
      </c>
      <c r="F583" s="28" t="s">
        <v>25</v>
      </c>
      <c r="G583" s="29" t="b">
        <v>0</v>
      </c>
      <c r="H583" s="29" t="b">
        <v>0</v>
      </c>
      <c r="I583" s="29" t="b">
        <v>0</v>
      </c>
      <c r="J583" s="29" t="b">
        <v>0</v>
      </c>
      <c r="K583" s="29" t="b">
        <v>0</v>
      </c>
      <c r="L583" s="29">
        <v>200</v>
      </c>
      <c r="M583" s="29">
        <v>2</v>
      </c>
      <c r="N583" s="29">
        <v>0</v>
      </c>
      <c r="O583" s="29">
        <v>0.2</v>
      </c>
      <c r="P583" s="29">
        <v>0</v>
      </c>
      <c r="Q583" s="28">
        <v>200</v>
      </c>
      <c r="R583" s="28">
        <v>0</v>
      </c>
      <c r="S583" s="28">
        <v>1</v>
      </c>
      <c r="T583" s="28">
        <v>0</v>
      </c>
      <c r="U583" s="29" t="b">
        <v>0</v>
      </c>
      <c r="V583" s="29">
        <v>301</v>
      </c>
      <c r="W583" s="29">
        <v>795.29</v>
      </c>
      <c r="X583" s="29">
        <v>1121.96</v>
      </c>
      <c r="Y583" s="29">
        <v>156.19999999999999</v>
      </c>
      <c r="Z583" s="29">
        <v>150.68</v>
      </c>
      <c r="AA583" s="29">
        <v>-20</v>
      </c>
      <c r="AB583" s="49">
        <v>11</v>
      </c>
      <c r="AD583" s="6">
        <v>-2.9553883175988949E-3</v>
      </c>
      <c r="AF583" s="6">
        <v>8.0615487539723585E-3</v>
      </c>
      <c r="AI583" s="23">
        <f t="shared" si="2"/>
        <v>146.68</v>
      </c>
      <c r="AJ583" s="6">
        <v>-1.8698779060043358E-2</v>
      </c>
      <c r="AK583" s="23">
        <f t="shared" si="3"/>
        <v>154.12</v>
      </c>
      <c r="AL583" s="6">
        <v>3.1075430674025739E-2</v>
      </c>
      <c r="AN583">
        <v>11</v>
      </c>
      <c r="AO583">
        <v>31</v>
      </c>
      <c r="AP583">
        <v>1121.96</v>
      </c>
    </row>
    <row r="584" spans="1:42" x14ac:dyDescent="0.25">
      <c r="A584" s="24">
        <v>101</v>
      </c>
      <c r="B584" s="25" t="s">
        <v>21</v>
      </c>
      <c r="C584" s="25" t="s">
        <v>91</v>
      </c>
      <c r="D584" s="25" t="s">
        <v>23</v>
      </c>
      <c r="E584" s="25" t="s">
        <v>89</v>
      </c>
      <c r="F584" s="25" t="s">
        <v>25</v>
      </c>
      <c r="G584" s="26" t="b">
        <v>0</v>
      </c>
      <c r="H584" s="26" t="b">
        <v>0</v>
      </c>
      <c r="I584" s="26" t="b">
        <v>0</v>
      </c>
      <c r="J584" s="26" t="b">
        <v>0</v>
      </c>
      <c r="K584" s="26" t="b">
        <v>0</v>
      </c>
      <c r="L584" s="26">
        <v>200</v>
      </c>
      <c r="M584" s="26">
        <v>2</v>
      </c>
      <c r="N584" s="26">
        <v>0</v>
      </c>
      <c r="O584" s="26">
        <v>0.2</v>
      </c>
      <c r="P584" s="26">
        <v>0</v>
      </c>
      <c r="Q584" s="25">
        <v>200</v>
      </c>
      <c r="R584" s="25">
        <v>0</v>
      </c>
      <c r="S584" s="25">
        <v>1</v>
      </c>
      <c r="T584" s="25">
        <v>0</v>
      </c>
      <c r="U584" s="26" t="b">
        <v>0</v>
      </c>
      <c r="V584" s="26">
        <v>301</v>
      </c>
      <c r="W584" s="26">
        <v>776.18</v>
      </c>
      <c r="X584" s="26">
        <v>1110.3900000000001</v>
      </c>
      <c r="Y584" s="26">
        <v>157.75</v>
      </c>
      <c r="Z584" s="26">
        <v>150.77000000000001</v>
      </c>
      <c r="AA584" s="26">
        <v>-20</v>
      </c>
      <c r="AB584" s="48">
        <v>10</v>
      </c>
      <c r="AD584" s="6" cm="1">
        <f t="array" ref="AD584:AD593">Y584:Y593/AE584-1</f>
        <v>-2.0559860825556386E-3</v>
      </c>
      <c r="AE584">
        <f>AVERAGE(Y584:Y593)</f>
        <v>158.07499999999999</v>
      </c>
      <c r="AF584" s="6" cm="1">
        <f t="array" ref="AF584:AF593">Z584:Z593/AG584-1</f>
        <v>-1.6091329885505878E-3</v>
      </c>
      <c r="AG584">
        <f>AVERAGE(Z584:Z593)</f>
        <v>151.01300000000001</v>
      </c>
      <c r="AI584" s="23">
        <f t="shared" si="2"/>
        <v>148</v>
      </c>
      <c r="AJ584" s="6">
        <f t="array" ref="AJ584:AJ593">AI584:AI593/AG584-1</f>
        <v>-1.9951924668737187E-2</v>
      </c>
      <c r="AK584" s="23">
        <f t="shared" si="3"/>
        <v>156</v>
      </c>
      <c r="AL584" s="6">
        <f t="array" ref="AL584:AL593">AK584:AK593/AG584-1</f>
        <v>3.3023646970790521E-2</v>
      </c>
      <c r="AN584">
        <v>10</v>
      </c>
      <c r="AO584">
        <v>30</v>
      </c>
      <c r="AP584">
        <v>1110.3900000000001</v>
      </c>
    </row>
    <row r="585" spans="1:42" x14ac:dyDescent="0.25">
      <c r="A585" s="24">
        <v>102</v>
      </c>
      <c r="B585" s="25" t="s">
        <v>21</v>
      </c>
      <c r="C585" s="25" t="s">
        <v>91</v>
      </c>
      <c r="D585" s="25" t="s">
        <v>23</v>
      </c>
      <c r="E585" s="25" t="s">
        <v>89</v>
      </c>
      <c r="F585" s="25" t="s">
        <v>25</v>
      </c>
      <c r="G585" s="26" t="b">
        <v>0</v>
      </c>
      <c r="H585" s="26" t="b">
        <v>0</v>
      </c>
      <c r="I585" s="26" t="b">
        <v>0</v>
      </c>
      <c r="J585" s="26" t="b">
        <v>0</v>
      </c>
      <c r="K585" s="26" t="b">
        <v>0</v>
      </c>
      <c r="L585" s="26">
        <v>200</v>
      </c>
      <c r="M585" s="26">
        <v>2</v>
      </c>
      <c r="N585" s="26">
        <v>0</v>
      </c>
      <c r="O585" s="26">
        <v>0.2</v>
      </c>
      <c r="P585" s="26">
        <v>0</v>
      </c>
      <c r="Q585" s="25">
        <v>200</v>
      </c>
      <c r="R585" s="25">
        <v>0</v>
      </c>
      <c r="S585" s="25">
        <v>1</v>
      </c>
      <c r="T585" s="25">
        <v>0</v>
      </c>
      <c r="U585" s="26" t="b">
        <v>0</v>
      </c>
      <c r="V585" s="26">
        <v>301</v>
      </c>
      <c r="W585" s="26">
        <v>782.41</v>
      </c>
      <c r="X585" s="26">
        <v>1095.6099999999999</v>
      </c>
      <c r="Y585" s="26">
        <v>158.49</v>
      </c>
      <c r="Z585" s="26">
        <v>150.38</v>
      </c>
      <c r="AA585" s="26">
        <v>-20</v>
      </c>
      <c r="AB585" s="48">
        <v>10</v>
      </c>
      <c r="AD585" s="6">
        <v>2.6253360746482102E-3</v>
      </c>
      <c r="AF585" s="6">
        <v>-4.1916921059776957E-3</v>
      </c>
      <c r="AI585" s="23">
        <f t="shared" si="2"/>
        <v>148</v>
      </c>
      <c r="AJ585" s="6">
        <v>-1.9951924668737187E-2</v>
      </c>
      <c r="AK585" s="23">
        <f t="shared" si="3"/>
        <v>156</v>
      </c>
      <c r="AL585" s="6">
        <v>3.3023646970790521E-2</v>
      </c>
      <c r="AN585">
        <v>10</v>
      </c>
      <c r="AO585">
        <v>30</v>
      </c>
      <c r="AP585">
        <v>1095.6099999999999</v>
      </c>
    </row>
    <row r="586" spans="1:42" x14ac:dyDescent="0.25">
      <c r="A586" s="24">
        <v>103</v>
      </c>
      <c r="B586" s="25" t="s">
        <v>21</v>
      </c>
      <c r="C586" s="25" t="s">
        <v>91</v>
      </c>
      <c r="D586" s="25" t="s">
        <v>23</v>
      </c>
      <c r="E586" s="25" t="s">
        <v>89</v>
      </c>
      <c r="F586" s="25" t="s">
        <v>25</v>
      </c>
      <c r="G586" s="26" t="b">
        <v>0</v>
      </c>
      <c r="H586" s="26" t="b">
        <v>0</v>
      </c>
      <c r="I586" s="26" t="b">
        <v>0</v>
      </c>
      <c r="J586" s="26" t="b">
        <v>0</v>
      </c>
      <c r="K586" s="26" t="b">
        <v>0</v>
      </c>
      <c r="L586" s="26">
        <v>200</v>
      </c>
      <c r="M586" s="26">
        <v>2</v>
      </c>
      <c r="N586" s="26">
        <v>0</v>
      </c>
      <c r="O586" s="26">
        <v>0.2</v>
      </c>
      <c r="P586" s="26">
        <v>0</v>
      </c>
      <c r="Q586" s="25">
        <v>200</v>
      </c>
      <c r="R586" s="25">
        <v>0</v>
      </c>
      <c r="S586" s="25">
        <v>1</v>
      </c>
      <c r="T586" s="25">
        <v>0</v>
      </c>
      <c r="U586" s="26" t="b">
        <v>0</v>
      </c>
      <c r="V586" s="26">
        <v>301</v>
      </c>
      <c r="W586" s="26">
        <v>762.85</v>
      </c>
      <c r="X586" s="26">
        <v>1096.47</v>
      </c>
      <c r="Y586" s="26">
        <v>158.34</v>
      </c>
      <c r="Z586" s="26">
        <v>151.47</v>
      </c>
      <c r="AA586" s="26">
        <v>-20</v>
      </c>
      <c r="AB586" s="48">
        <v>10</v>
      </c>
      <c r="AD586" s="6">
        <v>1.676419421160924E-3</v>
      </c>
      <c r="AF586" s="6">
        <v>3.0262295299079423E-3</v>
      </c>
      <c r="AI586" s="23">
        <f t="shared" si="2"/>
        <v>148</v>
      </c>
      <c r="AJ586" s="6">
        <v>-1.9951924668737187E-2</v>
      </c>
      <c r="AK586" s="23">
        <f t="shared" si="3"/>
        <v>156</v>
      </c>
      <c r="AL586" s="6">
        <v>3.3023646970790521E-2</v>
      </c>
      <c r="AN586">
        <v>10</v>
      </c>
      <c r="AO586">
        <v>30</v>
      </c>
      <c r="AP586">
        <v>1096.47</v>
      </c>
    </row>
    <row r="587" spans="1:42" x14ac:dyDescent="0.25">
      <c r="A587" s="24">
        <v>104</v>
      </c>
      <c r="B587" s="25" t="s">
        <v>21</v>
      </c>
      <c r="C587" s="25" t="s">
        <v>91</v>
      </c>
      <c r="D587" s="25" t="s">
        <v>23</v>
      </c>
      <c r="E587" s="25" t="s">
        <v>89</v>
      </c>
      <c r="F587" s="25" t="s">
        <v>25</v>
      </c>
      <c r="G587" s="26" t="b">
        <v>0</v>
      </c>
      <c r="H587" s="26" t="b">
        <v>0</v>
      </c>
      <c r="I587" s="26" t="b">
        <v>0</v>
      </c>
      <c r="J587" s="26" t="b">
        <v>0</v>
      </c>
      <c r="K587" s="26" t="b">
        <v>0</v>
      </c>
      <c r="L587" s="26">
        <v>200</v>
      </c>
      <c r="M587" s="26">
        <v>2</v>
      </c>
      <c r="N587" s="26">
        <v>0</v>
      </c>
      <c r="O587" s="26">
        <v>0.2</v>
      </c>
      <c r="P587" s="26">
        <v>0</v>
      </c>
      <c r="Q587" s="25">
        <v>200</v>
      </c>
      <c r="R587" s="25">
        <v>0</v>
      </c>
      <c r="S587" s="25">
        <v>1</v>
      </c>
      <c r="T587" s="25">
        <v>0</v>
      </c>
      <c r="U587" s="26" t="b">
        <v>0</v>
      </c>
      <c r="V587" s="26">
        <v>301</v>
      </c>
      <c r="W587" s="26">
        <v>752.27</v>
      </c>
      <c r="X587" s="26">
        <v>1085.96</v>
      </c>
      <c r="Y587" s="26">
        <v>158.83000000000001</v>
      </c>
      <c r="Z587" s="26">
        <v>152.09</v>
      </c>
      <c r="AA587" s="26">
        <v>-20</v>
      </c>
      <c r="AB587" s="48">
        <v>10</v>
      </c>
      <c r="AD587" s="6">
        <v>4.7762138225526662E-3</v>
      </c>
      <c r="AF587" s="6">
        <v>7.1318363319714528E-3</v>
      </c>
      <c r="AI587" s="23">
        <f t="shared" si="2"/>
        <v>148</v>
      </c>
      <c r="AJ587" s="6">
        <v>-1.9951924668737187E-2</v>
      </c>
      <c r="AK587" s="23">
        <f t="shared" si="3"/>
        <v>156</v>
      </c>
      <c r="AL587" s="6">
        <v>3.3023646970790521E-2</v>
      </c>
      <c r="AN587">
        <v>10</v>
      </c>
      <c r="AO587">
        <v>30</v>
      </c>
      <c r="AP587">
        <v>1085.96</v>
      </c>
    </row>
    <row r="588" spans="1:42" x14ac:dyDescent="0.25">
      <c r="A588" s="24">
        <v>105</v>
      </c>
      <c r="B588" s="25" t="s">
        <v>21</v>
      </c>
      <c r="C588" s="25" t="s">
        <v>91</v>
      </c>
      <c r="D588" s="25" t="s">
        <v>23</v>
      </c>
      <c r="E588" s="25" t="s">
        <v>89</v>
      </c>
      <c r="F588" s="25" t="s">
        <v>25</v>
      </c>
      <c r="G588" s="26" t="b">
        <v>0</v>
      </c>
      <c r="H588" s="26" t="b">
        <v>0</v>
      </c>
      <c r="I588" s="26" t="b">
        <v>0</v>
      </c>
      <c r="J588" s="26" t="b">
        <v>0</v>
      </c>
      <c r="K588" s="26" t="b">
        <v>0</v>
      </c>
      <c r="L588" s="26">
        <v>200</v>
      </c>
      <c r="M588" s="26">
        <v>2</v>
      </c>
      <c r="N588" s="26">
        <v>0</v>
      </c>
      <c r="O588" s="26">
        <v>0.2</v>
      </c>
      <c r="P588" s="26">
        <v>0</v>
      </c>
      <c r="Q588" s="25">
        <v>200</v>
      </c>
      <c r="R588" s="25">
        <v>0</v>
      </c>
      <c r="S588" s="25">
        <v>1</v>
      </c>
      <c r="T588" s="25">
        <v>0</v>
      </c>
      <c r="U588" s="26" t="b">
        <v>0</v>
      </c>
      <c r="V588" s="26">
        <v>301</v>
      </c>
      <c r="W588" s="26">
        <v>772.7</v>
      </c>
      <c r="X588" s="26">
        <v>1112.03</v>
      </c>
      <c r="Y588" s="26">
        <v>157.69999999999999</v>
      </c>
      <c r="Z588" s="26">
        <v>150.96</v>
      </c>
      <c r="AA588" s="26">
        <v>-20</v>
      </c>
      <c r="AB588" s="48">
        <v>10</v>
      </c>
      <c r="AD588" s="6">
        <v>-2.3722916337182154E-3</v>
      </c>
      <c r="AF588" s="6">
        <v>-3.5096316211180589E-4</v>
      </c>
      <c r="AI588" s="23">
        <f t="shared" si="2"/>
        <v>148</v>
      </c>
      <c r="AJ588" s="6">
        <v>-1.9951924668737187E-2</v>
      </c>
      <c r="AK588" s="23">
        <f t="shared" si="3"/>
        <v>156</v>
      </c>
      <c r="AL588" s="6">
        <v>3.3023646970790521E-2</v>
      </c>
      <c r="AN588">
        <v>10</v>
      </c>
      <c r="AO588">
        <v>30</v>
      </c>
      <c r="AP588">
        <v>1112.03</v>
      </c>
    </row>
    <row r="589" spans="1:42" x14ac:dyDescent="0.25">
      <c r="A589" s="24">
        <v>106</v>
      </c>
      <c r="B589" s="25" t="s">
        <v>21</v>
      </c>
      <c r="C589" s="25" t="s">
        <v>91</v>
      </c>
      <c r="D589" s="25" t="s">
        <v>23</v>
      </c>
      <c r="E589" s="25" t="s">
        <v>89</v>
      </c>
      <c r="F589" s="25" t="s">
        <v>25</v>
      </c>
      <c r="G589" s="26" t="b">
        <v>0</v>
      </c>
      <c r="H589" s="26" t="b">
        <v>0</v>
      </c>
      <c r="I589" s="26" t="b">
        <v>0</v>
      </c>
      <c r="J589" s="26" t="b">
        <v>0</v>
      </c>
      <c r="K589" s="26" t="b">
        <v>0</v>
      </c>
      <c r="L589" s="26">
        <v>200</v>
      </c>
      <c r="M589" s="26">
        <v>2</v>
      </c>
      <c r="N589" s="26">
        <v>0</v>
      </c>
      <c r="O589" s="26">
        <v>0.2</v>
      </c>
      <c r="P589" s="26">
        <v>0</v>
      </c>
      <c r="Q589" s="25">
        <v>200</v>
      </c>
      <c r="R589" s="25">
        <v>0</v>
      </c>
      <c r="S589" s="25">
        <v>1</v>
      </c>
      <c r="T589" s="25">
        <v>0</v>
      </c>
      <c r="U589" s="26" t="b">
        <v>0</v>
      </c>
      <c r="V589" s="26">
        <v>301</v>
      </c>
      <c r="W589" s="26">
        <v>779.15</v>
      </c>
      <c r="X589" s="26">
        <v>1116.27</v>
      </c>
      <c r="Y589" s="26">
        <v>157.61000000000001</v>
      </c>
      <c r="Z589" s="26">
        <v>150.49</v>
      </c>
      <c r="AA589" s="26">
        <v>-20</v>
      </c>
      <c r="AB589" s="48">
        <v>10</v>
      </c>
      <c r="AD589" s="6">
        <v>-2.9416416258103428E-3</v>
      </c>
      <c r="AF589" s="6">
        <v>-3.4632779959340443E-3</v>
      </c>
      <c r="AI589" s="23">
        <f t="shared" si="2"/>
        <v>148</v>
      </c>
      <c r="AJ589" s="6">
        <v>-1.9951924668737187E-2</v>
      </c>
      <c r="AK589" s="23">
        <f t="shared" si="3"/>
        <v>156</v>
      </c>
      <c r="AL589" s="6">
        <v>3.3023646970790521E-2</v>
      </c>
      <c r="AN589">
        <v>10</v>
      </c>
      <c r="AO589">
        <v>30</v>
      </c>
      <c r="AP589">
        <v>1116.27</v>
      </c>
    </row>
    <row r="590" spans="1:42" x14ac:dyDescent="0.25">
      <c r="A590" s="24">
        <v>107</v>
      </c>
      <c r="B590" s="25" t="s">
        <v>21</v>
      </c>
      <c r="C590" s="25" t="s">
        <v>91</v>
      </c>
      <c r="D590" s="25" t="s">
        <v>23</v>
      </c>
      <c r="E590" s="25" t="s">
        <v>89</v>
      </c>
      <c r="F590" s="25" t="s">
        <v>25</v>
      </c>
      <c r="G590" s="26" t="b">
        <v>0</v>
      </c>
      <c r="H590" s="26" t="b">
        <v>0</v>
      </c>
      <c r="I590" s="26" t="b">
        <v>0</v>
      </c>
      <c r="J590" s="26" t="b">
        <v>0</v>
      </c>
      <c r="K590" s="26" t="b">
        <v>0</v>
      </c>
      <c r="L590" s="26">
        <v>200</v>
      </c>
      <c r="M590" s="26">
        <v>2</v>
      </c>
      <c r="N590" s="26">
        <v>0</v>
      </c>
      <c r="O590" s="26">
        <v>0.2</v>
      </c>
      <c r="P590" s="26">
        <v>0</v>
      </c>
      <c r="Q590" s="25">
        <v>200</v>
      </c>
      <c r="R590" s="25">
        <v>0</v>
      </c>
      <c r="S590" s="25">
        <v>1</v>
      </c>
      <c r="T590" s="25">
        <v>0</v>
      </c>
      <c r="U590" s="26" t="b">
        <v>0</v>
      </c>
      <c r="V590" s="26">
        <v>301</v>
      </c>
      <c r="W590" s="26">
        <v>758.76</v>
      </c>
      <c r="X590" s="26">
        <v>1088.1099999999999</v>
      </c>
      <c r="Y590" s="26">
        <v>158.71</v>
      </c>
      <c r="Z590" s="26">
        <v>151.75</v>
      </c>
      <c r="AA590" s="26">
        <v>-20</v>
      </c>
      <c r="AB590" s="48">
        <v>10</v>
      </c>
      <c r="AD590" s="6">
        <v>4.0170804997627929E-3</v>
      </c>
      <c r="AF590" s="6">
        <v>4.8803745372913987E-3</v>
      </c>
      <c r="AI590" s="23">
        <f t="shared" si="2"/>
        <v>148</v>
      </c>
      <c r="AJ590" s="6">
        <v>-1.9951924668737187E-2</v>
      </c>
      <c r="AK590" s="23">
        <f t="shared" si="3"/>
        <v>156</v>
      </c>
      <c r="AL590" s="6">
        <v>3.3023646970790521E-2</v>
      </c>
      <c r="AN590">
        <v>10</v>
      </c>
      <c r="AO590">
        <v>30</v>
      </c>
      <c r="AP590">
        <v>1088.1099999999999</v>
      </c>
    </row>
    <row r="591" spans="1:42" x14ac:dyDescent="0.25">
      <c r="A591" s="24">
        <v>108</v>
      </c>
      <c r="B591" s="25" t="s">
        <v>21</v>
      </c>
      <c r="C591" s="25" t="s">
        <v>91</v>
      </c>
      <c r="D591" s="25" t="s">
        <v>23</v>
      </c>
      <c r="E591" s="25" t="s">
        <v>89</v>
      </c>
      <c r="F591" s="25" t="s">
        <v>25</v>
      </c>
      <c r="G591" s="26" t="b">
        <v>0</v>
      </c>
      <c r="H591" s="26" t="b">
        <v>0</v>
      </c>
      <c r="I591" s="26" t="b">
        <v>0</v>
      </c>
      <c r="J591" s="26" t="b">
        <v>0</v>
      </c>
      <c r="K591" s="26" t="b">
        <v>0</v>
      </c>
      <c r="L591" s="26">
        <v>200</v>
      </c>
      <c r="M591" s="26">
        <v>2</v>
      </c>
      <c r="N591" s="26">
        <v>0</v>
      </c>
      <c r="O591" s="26">
        <v>0.2</v>
      </c>
      <c r="P591" s="26">
        <v>0</v>
      </c>
      <c r="Q591" s="25">
        <v>200</v>
      </c>
      <c r="R591" s="25">
        <v>0</v>
      </c>
      <c r="S591" s="25">
        <v>1</v>
      </c>
      <c r="T591" s="25">
        <v>0</v>
      </c>
      <c r="U591" s="26" t="b">
        <v>0</v>
      </c>
      <c r="V591" s="26">
        <v>301</v>
      </c>
      <c r="W591" s="26">
        <v>786.51</v>
      </c>
      <c r="X591" s="26">
        <v>1115.95</v>
      </c>
      <c r="Y591" s="26">
        <v>157.57</v>
      </c>
      <c r="Z591" s="26">
        <v>150.19</v>
      </c>
      <c r="AA591" s="26">
        <v>-20</v>
      </c>
      <c r="AB591" s="48">
        <v>10</v>
      </c>
      <c r="AD591" s="6">
        <v>-3.1946860667404486E-3</v>
      </c>
      <c r="AF591" s="6">
        <v>-5.4498619324164777E-3</v>
      </c>
      <c r="AI591" s="23">
        <f t="shared" si="2"/>
        <v>148</v>
      </c>
      <c r="AJ591" s="6">
        <v>-1.9951924668737187E-2</v>
      </c>
      <c r="AK591" s="23">
        <f t="shared" si="3"/>
        <v>156</v>
      </c>
      <c r="AL591" s="6">
        <v>3.3023646970790521E-2</v>
      </c>
      <c r="AN591">
        <v>10</v>
      </c>
      <c r="AO591">
        <v>30</v>
      </c>
      <c r="AP591">
        <v>1115.95</v>
      </c>
    </row>
    <row r="592" spans="1:42" x14ac:dyDescent="0.25">
      <c r="A592" s="24">
        <v>109</v>
      </c>
      <c r="B592" s="25" t="s">
        <v>21</v>
      </c>
      <c r="C592" s="25" t="s">
        <v>91</v>
      </c>
      <c r="D592" s="25" t="s">
        <v>23</v>
      </c>
      <c r="E592" s="25" t="s">
        <v>89</v>
      </c>
      <c r="F592" s="25" t="s">
        <v>25</v>
      </c>
      <c r="G592" s="26" t="b">
        <v>0</v>
      </c>
      <c r="H592" s="26" t="b">
        <v>0</v>
      </c>
      <c r="I592" s="26" t="b">
        <v>0</v>
      </c>
      <c r="J592" s="26" t="b">
        <v>0</v>
      </c>
      <c r="K592" s="26" t="b">
        <v>0</v>
      </c>
      <c r="L592" s="26">
        <v>200</v>
      </c>
      <c r="M592" s="26">
        <v>2</v>
      </c>
      <c r="N592" s="26">
        <v>0</v>
      </c>
      <c r="O592" s="26">
        <v>0.2</v>
      </c>
      <c r="P592" s="26">
        <v>0</v>
      </c>
      <c r="Q592" s="25">
        <v>200</v>
      </c>
      <c r="R592" s="25">
        <v>0</v>
      </c>
      <c r="S592" s="25">
        <v>1</v>
      </c>
      <c r="T592" s="25">
        <v>0</v>
      </c>
      <c r="U592" s="26" t="b">
        <v>0</v>
      </c>
      <c r="V592" s="26">
        <v>301</v>
      </c>
      <c r="W592" s="26">
        <v>758.51</v>
      </c>
      <c r="X592" s="26">
        <v>1095.1400000000001</v>
      </c>
      <c r="Y592" s="26">
        <v>158.44999999999999</v>
      </c>
      <c r="Z592" s="26">
        <v>151.74</v>
      </c>
      <c r="AA592" s="26">
        <v>-20</v>
      </c>
      <c r="AB592" s="48">
        <v>10</v>
      </c>
      <c r="AD592" s="6">
        <v>2.3722916337181044E-3</v>
      </c>
      <c r="AF592" s="6">
        <v>4.8141550727420768E-3</v>
      </c>
      <c r="AI592" s="23">
        <f t="shared" si="2"/>
        <v>148</v>
      </c>
      <c r="AJ592" s="6">
        <v>-1.9951924668737187E-2</v>
      </c>
      <c r="AK592" s="23">
        <f t="shared" si="3"/>
        <v>156</v>
      </c>
      <c r="AL592" s="6">
        <v>3.3023646970790521E-2</v>
      </c>
      <c r="AN592">
        <v>10</v>
      </c>
      <c r="AO592">
        <v>30</v>
      </c>
      <c r="AP592">
        <v>1095.1400000000001</v>
      </c>
    </row>
    <row r="593" spans="1:42" x14ac:dyDescent="0.25">
      <c r="A593" s="24">
        <v>110</v>
      </c>
      <c r="B593" s="25" t="s">
        <v>21</v>
      </c>
      <c r="C593" s="25" t="s">
        <v>91</v>
      </c>
      <c r="D593" s="25" t="s">
        <v>23</v>
      </c>
      <c r="E593" s="25" t="s">
        <v>89</v>
      </c>
      <c r="F593" s="25" t="s">
        <v>25</v>
      </c>
      <c r="G593" s="26" t="b">
        <v>0</v>
      </c>
      <c r="H593" s="26" t="b">
        <v>0</v>
      </c>
      <c r="I593" s="26" t="b">
        <v>0</v>
      </c>
      <c r="J593" s="26" t="b">
        <v>0</v>
      </c>
      <c r="K593" s="26" t="b">
        <v>0</v>
      </c>
      <c r="L593" s="26">
        <v>200</v>
      </c>
      <c r="M593" s="26">
        <v>2</v>
      </c>
      <c r="N593" s="26">
        <v>0</v>
      </c>
      <c r="O593" s="26">
        <v>0.2</v>
      </c>
      <c r="P593" s="26">
        <v>0</v>
      </c>
      <c r="Q593" s="25">
        <v>200</v>
      </c>
      <c r="R593" s="25">
        <v>0</v>
      </c>
      <c r="S593" s="25">
        <v>1</v>
      </c>
      <c r="T593" s="25">
        <v>0</v>
      </c>
      <c r="U593" s="26" t="b">
        <v>0</v>
      </c>
      <c r="V593" s="26">
        <v>301</v>
      </c>
      <c r="W593" s="26">
        <v>784.46</v>
      </c>
      <c r="X593" s="26">
        <v>1121.01</v>
      </c>
      <c r="Y593" s="26">
        <v>157.30000000000001</v>
      </c>
      <c r="Z593" s="26">
        <v>150.29</v>
      </c>
      <c r="AA593" s="26">
        <v>-20</v>
      </c>
      <c r="AB593" s="48">
        <v>10</v>
      </c>
      <c r="AD593" s="6">
        <v>-4.9027360430173861E-3</v>
      </c>
      <c r="AF593" s="6">
        <v>-4.7876672869223702E-3</v>
      </c>
      <c r="AI593" s="23">
        <f t="shared" si="2"/>
        <v>148</v>
      </c>
      <c r="AJ593" s="6">
        <v>-1.9951924668737187E-2</v>
      </c>
      <c r="AK593" s="23">
        <f t="shared" si="3"/>
        <v>156</v>
      </c>
      <c r="AL593" s="6">
        <v>3.3023646970790521E-2</v>
      </c>
      <c r="AN593">
        <v>10</v>
      </c>
      <c r="AO593">
        <v>30</v>
      </c>
      <c r="AP593">
        <v>1121.01</v>
      </c>
    </row>
    <row r="594" spans="1:42" x14ac:dyDescent="0.25">
      <c r="A594" t="s">
        <v>153</v>
      </c>
      <c r="AD594" s="6"/>
      <c r="AF594" s="6"/>
    </row>
    <row r="595" spans="1:42" x14ac:dyDescent="0.25">
      <c r="A595" s="18" t="s">
        <v>0</v>
      </c>
      <c r="B595" s="12" t="s">
        <v>1</v>
      </c>
      <c r="C595" s="12" t="s">
        <v>2</v>
      </c>
      <c r="D595" s="12" t="s">
        <v>3</v>
      </c>
      <c r="E595" s="12" t="s">
        <v>4</v>
      </c>
      <c r="F595" s="12" t="s">
        <v>5</v>
      </c>
      <c r="G595" s="12" t="s">
        <v>6</v>
      </c>
      <c r="H595" s="12" t="s">
        <v>7</v>
      </c>
      <c r="I595" s="12" t="s">
        <v>8</v>
      </c>
      <c r="J595" s="12" t="s">
        <v>9</v>
      </c>
      <c r="K595" s="12" t="s">
        <v>74</v>
      </c>
      <c r="L595" s="12" t="s">
        <v>10</v>
      </c>
      <c r="M595" s="12" t="s">
        <v>11</v>
      </c>
      <c r="N595" s="12" t="s">
        <v>12</v>
      </c>
      <c r="O595" s="12" t="s">
        <v>13</v>
      </c>
      <c r="P595" s="12" t="s">
        <v>14</v>
      </c>
      <c r="Q595" s="12" t="s">
        <v>15</v>
      </c>
      <c r="R595" s="12" t="s">
        <v>16</v>
      </c>
      <c r="S595" s="12" t="s">
        <v>17</v>
      </c>
      <c r="T595" s="12" t="s">
        <v>18</v>
      </c>
      <c r="U595" s="12" t="s">
        <v>19</v>
      </c>
      <c r="V595" s="12" t="s">
        <v>20</v>
      </c>
      <c r="W595" s="12" t="s">
        <v>99</v>
      </c>
      <c r="X595" s="12" t="s">
        <v>100</v>
      </c>
      <c r="Y595" s="12" t="s">
        <v>101</v>
      </c>
      <c r="Z595" s="12" t="s">
        <v>102</v>
      </c>
      <c r="AA595" s="12" t="s">
        <v>103</v>
      </c>
      <c r="AB595" s="19" t="s">
        <v>104</v>
      </c>
      <c r="AD595" s="6"/>
      <c r="AF595" s="6"/>
      <c r="AI595" t="s">
        <v>94</v>
      </c>
      <c r="AK595" t="s">
        <v>96</v>
      </c>
    </row>
    <row r="596" spans="1:42" x14ac:dyDescent="0.25">
      <c r="A596" s="24">
        <v>1</v>
      </c>
      <c r="B596" s="25" t="s">
        <v>21</v>
      </c>
      <c r="C596" s="25" t="s">
        <v>91</v>
      </c>
      <c r="D596" s="25" t="s">
        <v>23</v>
      </c>
      <c r="E596" s="25" t="s">
        <v>46</v>
      </c>
      <c r="F596" s="25" t="s">
        <v>25</v>
      </c>
      <c r="G596" s="26" t="b">
        <v>0</v>
      </c>
      <c r="H596" s="26" t="b">
        <v>0</v>
      </c>
      <c r="I596" s="26" t="b">
        <v>0</v>
      </c>
      <c r="J596" s="26" t="b">
        <v>0</v>
      </c>
      <c r="K596" s="26" t="b">
        <v>0</v>
      </c>
      <c r="L596" s="26">
        <v>500</v>
      </c>
      <c r="M596" s="26">
        <v>2</v>
      </c>
      <c r="N596" s="26">
        <v>0</v>
      </c>
      <c r="O596" s="26">
        <v>0.2</v>
      </c>
      <c r="P596" s="26">
        <v>0</v>
      </c>
      <c r="Q596" s="25">
        <v>150</v>
      </c>
      <c r="R596" s="25">
        <v>0</v>
      </c>
      <c r="S596" s="25">
        <v>1</v>
      </c>
      <c r="T596" s="25">
        <v>0</v>
      </c>
      <c r="U596" s="26" t="b">
        <v>0</v>
      </c>
      <c r="V596" s="26">
        <v>701</v>
      </c>
      <c r="W596" s="26">
        <v>648</v>
      </c>
      <c r="X596" s="26">
        <v>1058</v>
      </c>
      <c r="Y596" s="26">
        <v>464</v>
      </c>
      <c r="Z596" s="26">
        <v>454</v>
      </c>
      <c r="AA596" s="26">
        <v>-20</v>
      </c>
      <c r="AB596" s="48">
        <v>5</v>
      </c>
      <c r="AD596" s="6" cm="1">
        <f t="array" ref="AD596:AD605">Y596:Y605/AE596-1</f>
        <v>2.155636990730514E-4</v>
      </c>
      <c r="AE596">
        <f>AVERAGE(Y596:Y605)</f>
        <v>463.9</v>
      </c>
      <c r="AF596" s="6" cm="1">
        <f t="array" ref="AF596:AF605">Z596:Z605/AG596-1</f>
        <v>2.2031284423884578E-4</v>
      </c>
      <c r="AG596">
        <f>AVERAGE(Z596:Z605)</f>
        <v>453.9</v>
      </c>
      <c r="AI596" s="23">
        <f>L596-O596^2*(40-(20-AB596)-(AA596+20))*(40+((20-AB596)-(AA596+20))/3)</f>
        <v>455</v>
      </c>
      <c r="AJ596" s="6">
        <f t="array" ref="AJ596:AJ605">AI596:AI605/AG596-1</f>
        <v>2.4234412866270816E-3</v>
      </c>
      <c r="AK596" s="23">
        <f>L596-O596^2*(40-(20-AB596)-(AA596+20))*(40-((20-AB596)-(AA596+20))/3)</f>
        <v>465</v>
      </c>
      <c r="AL596" s="6">
        <f t="array" ref="AL596:AL605">AK596:AK605/AG596-1</f>
        <v>2.4454725710508995E-2</v>
      </c>
    </row>
    <row r="597" spans="1:42" x14ac:dyDescent="0.25">
      <c r="A597" s="24">
        <v>2</v>
      </c>
      <c r="B597" s="25" t="s">
        <v>21</v>
      </c>
      <c r="C597" s="25" t="s">
        <v>91</v>
      </c>
      <c r="D597" s="25" t="s">
        <v>23</v>
      </c>
      <c r="E597" s="25" t="s">
        <v>46</v>
      </c>
      <c r="F597" s="25" t="s">
        <v>25</v>
      </c>
      <c r="G597" s="26" t="b">
        <v>0</v>
      </c>
      <c r="H597" s="26" t="b">
        <v>0</v>
      </c>
      <c r="I597" s="26" t="b">
        <v>0</v>
      </c>
      <c r="J597" s="26" t="b">
        <v>0</v>
      </c>
      <c r="K597" s="26" t="b">
        <v>0</v>
      </c>
      <c r="L597" s="26">
        <v>500</v>
      </c>
      <c r="M597" s="26">
        <v>2</v>
      </c>
      <c r="N597" s="26">
        <v>0</v>
      </c>
      <c r="O597" s="26">
        <v>0.2</v>
      </c>
      <c r="P597" s="26">
        <v>0</v>
      </c>
      <c r="Q597" s="25">
        <v>150</v>
      </c>
      <c r="R597" s="25">
        <v>0</v>
      </c>
      <c r="S597" s="25">
        <v>1</v>
      </c>
      <c r="T597" s="25">
        <v>0</v>
      </c>
      <c r="U597" s="26" t="b">
        <v>0</v>
      </c>
      <c r="V597" s="26">
        <v>701</v>
      </c>
      <c r="W597" s="26">
        <v>648</v>
      </c>
      <c r="X597" s="26">
        <v>1058</v>
      </c>
      <c r="Y597" s="26">
        <v>464</v>
      </c>
      <c r="Z597" s="26">
        <v>454</v>
      </c>
      <c r="AA597" s="26">
        <v>-20</v>
      </c>
      <c r="AB597" s="48">
        <v>5</v>
      </c>
      <c r="AD597" s="6">
        <v>2.155636990730514E-4</v>
      </c>
      <c r="AF597" s="6">
        <v>2.2031284423884578E-4</v>
      </c>
      <c r="AI597" s="23">
        <f t="shared" ref="AI597:AI615" si="4">L597-O597^2*(40-(20-AB597)-(AA597+20))*(40+((20-AB597)-(AA597+20))/3)</f>
        <v>455</v>
      </c>
      <c r="AJ597" s="6">
        <v>2.4234412866270816E-3</v>
      </c>
      <c r="AK597" s="23">
        <f t="shared" ref="AK597:AK615" si="5">L597-O597^2*(40-(20-AB597)-(AA597+20))*(40-((20-AB597)-(AA597+20))/3)</f>
        <v>465</v>
      </c>
      <c r="AL597" s="6">
        <v>2.4454725710508995E-2</v>
      </c>
    </row>
    <row r="598" spans="1:42" x14ac:dyDescent="0.25">
      <c r="A598" s="24">
        <v>3</v>
      </c>
      <c r="B598" s="25" t="s">
        <v>21</v>
      </c>
      <c r="C598" s="25" t="s">
        <v>91</v>
      </c>
      <c r="D598" s="25" t="s">
        <v>23</v>
      </c>
      <c r="E598" s="25" t="s">
        <v>46</v>
      </c>
      <c r="F598" s="25" t="s">
        <v>25</v>
      </c>
      <c r="G598" s="26" t="b">
        <v>0</v>
      </c>
      <c r="H598" s="26" t="b">
        <v>0</v>
      </c>
      <c r="I598" s="26" t="b">
        <v>0</v>
      </c>
      <c r="J598" s="26" t="b">
        <v>0</v>
      </c>
      <c r="K598" s="26" t="b">
        <v>0</v>
      </c>
      <c r="L598" s="26">
        <v>500</v>
      </c>
      <c r="M598" s="26">
        <v>2</v>
      </c>
      <c r="N598" s="26">
        <v>0</v>
      </c>
      <c r="O598" s="26">
        <v>0.2</v>
      </c>
      <c r="P598" s="26">
        <v>0</v>
      </c>
      <c r="Q598" s="25">
        <v>150</v>
      </c>
      <c r="R598" s="25">
        <v>0</v>
      </c>
      <c r="S598" s="25">
        <v>1</v>
      </c>
      <c r="T598" s="25">
        <v>0</v>
      </c>
      <c r="U598" s="26" t="b">
        <v>0</v>
      </c>
      <c r="V598" s="26">
        <v>701</v>
      </c>
      <c r="W598" s="26">
        <v>648</v>
      </c>
      <c r="X598" s="26">
        <v>1058</v>
      </c>
      <c r="Y598" s="26">
        <v>464</v>
      </c>
      <c r="Z598" s="26">
        <v>454</v>
      </c>
      <c r="AA598" s="26">
        <v>-20</v>
      </c>
      <c r="AB598" s="48">
        <v>5</v>
      </c>
      <c r="AD598" s="6">
        <v>2.155636990730514E-4</v>
      </c>
      <c r="AF598" s="6">
        <v>2.2031284423884578E-4</v>
      </c>
      <c r="AI598" s="23">
        <f t="shared" si="4"/>
        <v>455</v>
      </c>
      <c r="AJ598" s="6">
        <v>2.4234412866270816E-3</v>
      </c>
      <c r="AK598" s="23">
        <f t="shared" si="5"/>
        <v>465</v>
      </c>
      <c r="AL598" s="6">
        <v>2.4454725710508995E-2</v>
      </c>
    </row>
    <row r="599" spans="1:42" x14ac:dyDescent="0.25">
      <c r="A599" s="24">
        <v>4</v>
      </c>
      <c r="B599" s="25" t="s">
        <v>21</v>
      </c>
      <c r="C599" s="25" t="s">
        <v>91</v>
      </c>
      <c r="D599" s="25" t="s">
        <v>23</v>
      </c>
      <c r="E599" s="25" t="s">
        <v>46</v>
      </c>
      <c r="F599" s="25" t="s">
        <v>25</v>
      </c>
      <c r="G599" s="26" t="b">
        <v>0</v>
      </c>
      <c r="H599" s="26" t="b">
        <v>0</v>
      </c>
      <c r="I599" s="26" t="b">
        <v>0</v>
      </c>
      <c r="J599" s="26" t="b">
        <v>0</v>
      </c>
      <c r="K599" s="26" t="b">
        <v>0</v>
      </c>
      <c r="L599" s="26">
        <v>500</v>
      </c>
      <c r="M599" s="26">
        <v>2</v>
      </c>
      <c r="N599" s="26">
        <v>0</v>
      </c>
      <c r="O599" s="26">
        <v>0.2</v>
      </c>
      <c r="P599" s="26">
        <v>0</v>
      </c>
      <c r="Q599" s="25">
        <v>150</v>
      </c>
      <c r="R599" s="25">
        <v>0</v>
      </c>
      <c r="S599" s="25">
        <v>1</v>
      </c>
      <c r="T599" s="25">
        <v>0</v>
      </c>
      <c r="U599" s="26" t="b">
        <v>0</v>
      </c>
      <c r="V599" s="26">
        <v>701</v>
      </c>
      <c r="W599" s="26">
        <v>648</v>
      </c>
      <c r="X599" s="26">
        <v>1058</v>
      </c>
      <c r="Y599" s="26">
        <v>464</v>
      </c>
      <c r="Z599" s="26">
        <v>454</v>
      </c>
      <c r="AA599" s="26">
        <v>-20</v>
      </c>
      <c r="AB599" s="48">
        <v>5</v>
      </c>
      <c r="AD599" s="6">
        <v>2.155636990730514E-4</v>
      </c>
      <c r="AF599" s="6">
        <v>2.2031284423884578E-4</v>
      </c>
      <c r="AI599" s="23">
        <f t="shared" si="4"/>
        <v>455</v>
      </c>
      <c r="AJ599" s="6">
        <v>2.4234412866270816E-3</v>
      </c>
      <c r="AK599" s="23">
        <f t="shared" si="5"/>
        <v>465</v>
      </c>
      <c r="AL599" s="6">
        <v>2.4454725710508995E-2</v>
      </c>
    </row>
    <row r="600" spans="1:42" x14ac:dyDescent="0.25">
      <c r="A600" s="24">
        <v>5</v>
      </c>
      <c r="B600" s="25" t="s">
        <v>21</v>
      </c>
      <c r="C600" s="25" t="s">
        <v>91</v>
      </c>
      <c r="D600" s="25" t="s">
        <v>23</v>
      </c>
      <c r="E600" s="25" t="s">
        <v>46</v>
      </c>
      <c r="F600" s="25" t="s">
        <v>25</v>
      </c>
      <c r="G600" s="26" t="b">
        <v>0</v>
      </c>
      <c r="H600" s="26" t="b">
        <v>0</v>
      </c>
      <c r="I600" s="26" t="b">
        <v>0</v>
      </c>
      <c r="J600" s="26" t="b">
        <v>0</v>
      </c>
      <c r="K600" s="26" t="b">
        <v>0</v>
      </c>
      <c r="L600" s="26">
        <v>500</v>
      </c>
      <c r="M600" s="26">
        <v>2</v>
      </c>
      <c r="N600" s="26">
        <v>0</v>
      </c>
      <c r="O600" s="26">
        <v>0.2</v>
      </c>
      <c r="P600" s="26">
        <v>0</v>
      </c>
      <c r="Q600" s="25">
        <v>150</v>
      </c>
      <c r="R600" s="25">
        <v>0</v>
      </c>
      <c r="S600" s="25">
        <v>1</v>
      </c>
      <c r="T600" s="25">
        <v>0</v>
      </c>
      <c r="U600" s="26" t="b">
        <v>0</v>
      </c>
      <c r="V600" s="26">
        <v>701</v>
      </c>
      <c r="W600" s="26">
        <v>648</v>
      </c>
      <c r="X600" s="26">
        <v>1058</v>
      </c>
      <c r="Y600" s="26">
        <v>464</v>
      </c>
      <c r="Z600" s="26">
        <v>454</v>
      </c>
      <c r="AA600" s="26">
        <v>-20</v>
      </c>
      <c r="AB600" s="48">
        <v>5</v>
      </c>
      <c r="AD600" s="6">
        <v>2.155636990730514E-4</v>
      </c>
      <c r="AF600" s="6">
        <v>2.2031284423884578E-4</v>
      </c>
      <c r="AI600" s="23">
        <f t="shared" si="4"/>
        <v>455</v>
      </c>
      <c r="AJ600" s="6">
        <v>2.4234412866270816E-3</v>
      </c>
      <c r="AK600" s="23">
        <f t="shared" si="5"/>
        <v>465</v>
      </c>
      <c r="AL600" s="6">
        <v>2.4454725710508995E-2</v>
      </c>
    </row>
    <row r="601" spans="1:42" x14ac:dyDescent="0.25">
      <c r="A601" s="24">
        <v>6</v>
      </c>
      <c r="B601" s="25" t="s">
        <v>21</v>
      </c>
      <c r="C601" s="25" t="s">
        <v>91</v>
      </c>
      <c r="D601" s="25" t="s">
        <v>23</v>
      </c>
      <c r="E601" s="25" t="s">
        <v>46</v>
      </c>
      <c r="F601" s="25" t="s">
        <v>25</v>
      </c>
      <c r="G601" s="26" t="b">
        <v>0</v>
      </c>
      <c r="H601" s="26" t="b">
        <v>0</v>
      </c>
      <c r="I601" s="26" t="b">
        <v>0</v>
      </c>
      <c r="J601" s="26" t="b">
        <v>0</v>
      </c>
      <c r="K601" s="26" t="b">
        <v>0</v>
      </c>
      <c r="L601" s="26">
        <v>500</v>
      </c>
      <c r="M601" s="26">
        <v>2</v>
      </c>
      <c r="N601" s="26">
        <v>0</v>
      </c>
      <c r="O601" s="26">
        <v>0.2</v>
      </c>
      <c r="P601" s="26">
        <v>0</v>
      </c>
      <c r="Q601" s="25">
        <v>150</v>
      </c>
      <c r="R601" s="25">
        <v>0</v>
      </c>
      <c r="S601" s="25">
        <v>1</v>
      </c>
      <c r="T601" s="25">
        <v>0</v>
      </c>
      <c r="U601" s="26" t="b">
        <v>0</v>
      </c>
      <c r="V601" s="26">
        <v>701</v>
      </c>
      <c r="W601" s="26">
        <v>648</v>
      </c>
      <c r="X601" s="26">
        <v>1058</v>
      </c>
      <c r="Y601" s="26">
        <v>464</v>
      </c>
      <c r="Z601" s="26">
        <v>454</v>
      </c>
      <c r="AA601" s="26">
        <v>-20</v>
      </c>
      <c r="AB601" s="48">
        <v>5</v>
      </c>
      <c r="AD601" s="6">
        <v>2.155636990730514E-4</v>
      </c>
      <c r="AF601" s="6">
        <v>2.2031284423884578E-4</v>
      </c>
      <c r="AI601" s="23">
        <f t="shared" si="4"/>
        <v>455</v>
      </c>
      <c r="AJ601" s="6">
        <v>2.4234412866270816E-3</v>
      </c>
      <c r="AK601" s="23">
        <f t="shared" si="5"/>
        <v>465</v>
      </c>
      <c r="AL601" s="6">
        <v>2.4454725710508995E-2</v>
      </c>
    </row>
    <row r="602" spans="1:42" x14ac:dyDescent="0.25">
      <c r="A602" s="24">
        <v>7</v>
      </c>
      <c r="B602" s="25" t="s">
        <v>21</v>
      </c>
      <c r="C602" s="25" t="s">
        <v>91</v>
      </c>
      <c r="D602" s="25" t="s">
        <v>23</v>
      </c>
      <c r="E602" s="25" t="s">
        <v>46</v>
      </c>
      <c r="F602" s="25" t="s">
        <v>25</v>
      </c>
      <c r="G602" s="26" t="b">
        <v>0</v>
      </c>
      <c r="H602" s="26" t="b">
        <v>0</v>
      </c>
      <c r="I602" s="26" t="b">
        <v>0</v>
      </c>
      <c r="J602" s="26" t="b">
        <v>0</v>
      </c>
      <c r="K602" s="26" t="b">
        <v>0</v>
      </c>
      <c r="L602" s="26">
        <v>500</v>
      </c>
      <c r="M602" s="26">
        <v>2</v>
      </c>
      <c r="N602" s="26">
        <v>0</v>
      </c>
      <c r="O602" s="26">
        <v>0.2</v>
      </c>
      <c r="P602" s="26">
        <v>0</v>
      </c>
      <c r="Q602" s="25">
        <v>150</v>
      </c>
      <c r="R602" s="25">
        <v>0</v>
      </c>
      <c r="S602" s="25">
        <v>1</v>
      </c>
      <c r="T602" s="25">
        <v>0</v>
      </c>
      <c r="U602" s="26" t="b">
        <v>0</v>
      </c>
      <c r="V602" s="26">
        <v>701</v>
      </c>
      <c r="W602" s="26">
        <v>648</v>
      </c>
      <c r="X602" s="26">
        <v>1058</v>
      </c>
      <c r="Y602" s="26">
        <v>464</v>
      </c>
      <c r="Z602" s="26">
        <v>454</v>
      </c>
      <c r="AA602" s="26">
        <v>-20</v>
      </c>
      <c r="AB602" s="48">
        <v>5</v>
      </c>
      <c r="AD602" s="6">
        <v>2.155636990730514E-4</v>
      </c>
      <c r="AF602" s="6">
        <v>2.2031284423884578E-4</v>
      </c>
      <c r="AI602" s="23">
        <f t="shared" si="4"/>
        <v>455</v>
      </c>
      <c r="AJ602" s="6">
        <v>2.4234412866270816E-3</v>
      </c>
      <c r="AK602" s="23">
        <f t="shared" si="5"/>
        <v>465</v>
      </c>
      <c r="AL602" s="6">
        <v>2.4454725710508995E-2</v>
      </c>
    </row>
    <row r="603" spans="1:42" x14ac:dyDescent="0.25">
      <c r="A603" s="24">
        <v>8</v>
      </c>
      <c r="B603" s="25" t="s">
        <v>21</v>
      </c>
      <c r="C603" s="25" t="s">
        <v>91</v>
      </c>
      <c r="D603" s="25" t="s">
        <v>23</v>
      </c>
      <c r="E603" s="25" t="s">
        <v>46</v>
      </c>
      <c r="F603" s="25" t="s">
        <v>25</v>
      </c>
      <c r="G603" s="26" t="b">
        <v>0</v>
      </c>
      <c r="H603" s="26" t="b">
        <v>0</v>
      </c>
      <c r="I603" s="26" t="b">
        <v>0</v>
      </c>
      <c r="J603" s="26" t="b">
        <v>0</v>
      </c>
      <c r="K603" s="26" t="b">
        <v>0</v>
      </c>
      <c r="L603" s="26">
        <v>500</v>
      </c>
      <c r="M603" s="26">
        <v>2</v>
      </c>
      <c r="N603" s="26">
        <v>0</v>
      </c>
      <c r="O603" s="26">
        <v>0.2</v>
      </c>
      <c r="P603" s="26">
        <v>0</v>
      </c>
      <c r="Q603" s="25">
        <v>150</v>
      </c>
      <c r="R603" s="25">
        <v>0</v>
      </c>
      <c r="S603" s="25">
        <v>1</v>
      </c>
      <c r="T603" s="25">
        <v>0</v>
      </c>
      <c r="U603" s="26" t="b">
        <v>0</v>
      </c>
      <c r="V603" s="26">
        <v>701</v>
      </c>
      <c r="W603" s="26">
        <v>648</v>
      </c>
      <c r="X603" s="26">
        <v>1058</v>
      </c>
      <c r="Y603" s="26">
        <v>464</v>
      </c>
      <c r="Z603" s="26">
        <v>454</v>
      </c>
      <c r="AA603" s="26">
        <v>-20</v>
      </c>
      <c r="AB603" s="48">
        <v>5</v>
      </c>
      <c r="AD603" s="6">
        <v>2.155636990730514E-4</v>
      </c>
      <c r="AF603" s="6">
        <v>2.2031284423884578E-4</v>
      </c>
      <c r="AI603" s="23">
        <f t="shared" si="4"/>
        <v>455</v>
      </c>
      <c r="AJ603" s="6">
        <v>2.4234412866270816E-3</v>
      </c>
      <c r="AK603" s="23">
        <f t="shared" si="5"/>
        <v>465</v>
      </c>
      <c r="AL603" s="6">
        <v>2.4454725710508995E-2</v>
      </c>
    </row>
    <row r="604" spans="1:42" x14ac:dyDescent="0.25">
      <c r="A604" s="24">
        <v>9</v>
      </c>
      <c r="B604" s="25" t="s">
        <v>21</v>
      </c>
      <c r="C604" s="25" t="s">
        <v>91</v>
      </c>
      <c r="D604" s="25" t="s">
        <v>23</v>
      </c>
      <c r="E604" s="25" t="s">
        <v>46</v>
      </c>
      <c r="F604" s="25" t="s">
        <v>25</v>
      </c>
      <c r="G604" s="26" t="b">
        <v>0</v>
      </c>
      <c r="H604" s="26" t="b">
        <v>0</v>
      </c>
      <c r="I604" s="26" t="b">
        <v>0</v>
      </c>
      <c r="J604" s="26" t="b">
        <v>0</v>
      </c>
      <c r="K604" s="26" t="b">
        <v>0</v>
      </c>
      <c r="L604" s="26">
        <v>500</v>
      </c>
      <c r="M604" s="26">
        <v>2</v>
      </c>
      <c r="N604" s="26">
        <v>0</v>
      </c>
      <c r="O604" s="26">
        <v>0.2</v>
      </c>
      <c r="P604" s="26">
        <v>0</v>
      </c>
      <c r="Q604" s="25">
        <v>150</v>
      </c>
      <c r="R604" s="25">
        <v>0</v>
      </c>
      <c r="S604" s="25">
        <v>1</v>
      </c>
      <c r="T604" s="25">
        <v>0</v>
      </c>
      <c r="U604" s="26" t="b">
        <v>0</v>
      </c>
      <c r="V604" s="26">
        <v>701</v>
      </c>
      <c r="W604" s="26">
        <v>666</v>
      </c>
      <c r="X604" s="26">
        <v>1081</v>
      </c>
      <c r="Y604" s="26">
        <v>463</v>
      </c>
      <c r="Z604" s="26">
        <v>453</v>
      </c>
      <c r="AA604" s="26">
        <v>-20</v>
      </c>
      <c r="AB604" s="48">
        <v>5</v>
      </c>
      <c r="AD604" s="6">
        <v>-1.9400732916576846E-3</v>
      </c>
      <c r="AF604" s="6">
        <v>-1.982815598149279E-3</v>
      </c>
      <c r="AI604" s="23">
        <f t="shared" si="4"/>
        <v>455</v>
      </c>
      <c r="AJ604" s="6">
        <v>2.4234412866270816E-3</v>
      </c>
      <c r="AK604" s="23">
        <f t="shared" si="5"/>
        <v>465</v>
      </c>
      <c r="AL604" s="6">
        <v>2.4454725710508995E-2</v>
      </c>
    </row>
    <row r="605" spans="1:42" x14ac:dyDescent="0.25">
      <c r="A605" s="24">
        <v>10</v>
      </c>
      <c r="B605" s="25" t="s">
        <v>21</v>
      </c>
      <c r="C605" s="25" t="s">
        <v>91</v>
      </c>
      <c r="D605" s="25" t="s">
        <v>23</v>
      </c>
      <c r="E605" s="25" t="s">
        <v>46</v>
      </c>
      <c r="F605" s="25" t="s">
        <v>25</v>
      </c>
      <c r="G605" s="26" t="b">
        <v>0</v>
      </c>
      <c r="H605" s="26" t="b">
        <v>0</v>
      </c>
      <c r="I605" s="26" t="b">
        <v>0</v>
      </c>
      <c r="J605" s="26" t="b">
        <v>0</v>
      </c>
      <c r="K605" s="26" t="b">
        <v>0</v>
      </c>
      <c r="L605" s="26">
        <v>500</v>
      </c>
      <c r="M605" s="26">
        <v>2</v>
      </c>
      <c r="N605" s="26">
        <v>0</v>
      </c>
      <c r="O605" s="26">
        <v>0.2</v>
      </c>
      <c r="P605" s="26">
        <v>0</v>
      </c>
      <c r="Q605" s="25">
        <v>150</v>
      </c>
      <c r="R605" s="25">
        <v>0</v>
      </c>
      <c r="S605" s="25">
        <v>1</v>
      </c>
      <c r="T605" s="25">
        <v>0</v>
      </c>
      <c r="U605" s="26" t="b">
        <v>0</v>
      </c>
      <c r="V605" s="26">
        <v>701</v>
      </c>
      <c r="W605" s="26">
        <v>648</v>
      </c>
      <c r="X605" s="26">
        <v>1058</v>
      </c>
      <c r="Y605" s="26">
        <v>464</v>
      </c>
      <c r="Z605" s="26">
        <v>454</v>
      </c>
      <c r="AA605" s="26">
        <v>-20</v>
      </c>
      <c r="AB605" s="48">
        <v>5</v>
      </c>
      <c r="AD605" s="6">
        <v>2.155636990730514E-4</v>
      </c>
      <c r="AF605" s="6">
        <v>2.2031284423884578E-4</v>
      </c>
      <c r="AI605" s="23">
        <f t="shared" si="4"/>
        <v>455</v>
      </c>
      <c r="AJ605" s="6">
        <v>2.4234412866270816E-3</v>
      </c>
      <c r="AK605" s="23">
        <f t="shared" si="5"/>
        <v>465</v>
      </c>
      <c r="AL605" s="6">
        <v>2.4454725710508995E-2</v>
      </c>
    </row>
    <row r="606" spans="1:42" x14ac:dyDescent="0.25">
      <c r="A606" s="27">
        <v>11</v>
      </c>
      <c r="B606" s="28" t="s">
        <v>21</v>
      </c>
      <c r="C606" s="28" t="s">
        <v>91</v>
      </c>
      <c r="D606" s="28" t="s">
        <v>23</v>
      </c>
      <c r="E606" s="28" t="s">
        <v>47</v>
      </c>
      <c r="F606" s="28" t="s">
        <v>25</v>
      </c>
      <c r="G606" s="29" t="b">
        <v>0</v>
      </c>
      <c r="H606" s="29" t="b">
        <v>0</v>
      </c>
      <c r="I606" s="29" t="b">
        <v>0</v>
      </c>
      <c r="J606" s="29" t="b">
        <v>0</v>
      </c>
      <c r="K606" s="29" t="b">
        <v>0</v>
      </c>
      <c r="L606" s="29">
        <v>500</v>
      </c>
      <c r="M606" s="29">
        <v>2</v>
      </c>
      <c r="N606" s="29">
        <v>0</v>
      </c>
      <c r="O606" s="29">
        <v>0.2</v>
      </c>
      <c r="P606" s="29">
        <v>0</v>
      </c>
      <c r="Q606" s="28">
        <v>150</v>
      </c>
      <c r="R606" s="28">
        <v>0</v>
      </c>
      <c r="S606" s="28">
        <v>1</v>
      </c>
      <c r="T606" s="28">
        <v>0</v>
      </c>
      <c r="U606" s="29" t="b">
        <v>0</v>
      </c>
      <c r="V606" s="29">
        <v>701</v>
      </c>
      <c r="W606" s="29">
        <v>430.56</v>
      </c>
      <c r="X606" s="29">
        <v>853.48</v>
      </c>
      <c r="Y606" s="29">
        <v>474.83</v>
      </c>
      <c r="Z606" s="29">
        <v>464.16</v>
      </c>
      <c r="AA606" s="29">
        <v>-20</v>
      </c>
      <c r="AB606" s="49">
        <v>0</v>
      </c>
      <c r="AD606" s="6" cm="1">
        <f t="array" ref="AD606:AD615">Y606:Y615/AE606-1</f>
        <v>1.159652525933863E-3</v>
      </c>
      <c r="AE606">
        <f>AVERAGE(Y606:Y615)</f>
        <v>474.28000000000003</v>
      </c>
      <c r="AF606" s="6" cm="1">
        <f t="array" ref="AF606:AF615">Z606:Z615/AG606-1</f>
        <v>7.6109243715616337E-4</v>
      </c>
      <c r="AG606">
        <f>AVERAGE(Z606:Z615)</f>
        <v>463.80699999999996</v>
      </c>
      <c r="AI606" s="23">
        <f t="shared" si="4"/>
        <v>462.66666666666669</v>
      </c>
      <c r="AJ606" s="6">
        <f t="array" ref="AJ606:AJ615">AI606:AI615/AG606-1</f>
        <v>-2.4586376086028761E-3</v>
      </c>
      <c r="AK606" s="23">
        <f t="shared" si="5"/>
        <v>473.33333333333331</v>
      </c>
      <c r="AL606" s="6">
        <f t="array" ref="AL606:AL615">AK606:AK615/AG606-1</f>
        <v>2.0539434146818358E-2</v>
      </c>
    </row>
    <row r="607" spans="1:42" x14ac:dyDescent="0.25">
      <c r="A607" s="27">
        <v>12</v>
      </c>
      <c r="B607" s="28" t="s">
        <v>21</v>
      </c>
      <c r="C607" s="28" t="s">
        <v>91</v>
      </c>
      <c r="D607" s="28" t="s">
        <v>23</v>
      </c>
      <c r="E607" s="28" t="s">
        <v>47</v>
      </c>
      <c r="F607" s="28" t="s">
        <v>25</v>
      </c>
      <c r="G607" s="29" t="b">
        <v>0</v>
      </c>
      <c r="H607" s="29" t="b">
        <v>0</v>
      </c>
      <c r="I607" s="29" t="b">
        <v>0</v>
      </c>
      <c r="J607" s="29" t="b">
        <v>0</v>
      </c>
      <c r="K607" s="29" t="b">
        <v>0</v>
      </c>
      <c r="L607" s="29">
        <v>500</v>
      </c>
      <c r="M607" s="29">
        <v>2</v>
      </c>
      <c r="N607" s="29">
        <v>0</v>
      </c>
      <c r="O607" s="29">
        <v>0.2</v>
      </c>
      <c r="P607" s="29">
        <v>0</v>
      </c>
      <c r="Q607" s="28">
        <v>150</v>
      </c>
      <c r="R607" s="28">
        <v>0</v>
      </c>
      <c r="S607" s="28">
        <v>1</v>
      </c>
      <c r="T607" s="28">
        <v>0</v>
      </c>
      <c r="U607" s="29" t="b">
        <v>0</v>
      </c>
      <c r="V607" s="29">
        <v>745</v>
      </c>
      <c r="W607" s="29">
        <v>436.53</v>
      </c>
      <c r="X607" s="29">
        <v>866.51</v>
      </c>
      <c r="Y607" s="29">
        <v>474.25</v>
      </c>
      <c r="Z607" s="29">
        <v>463.87</v>
      </c>
      <c r="AA607" s="29">
        <v>-20</v>
      </c>
      <c r="AB607" s="49">
        <v>0</v>
      </c>
      <c r="AD607" s="6">
        <v>-6.3253774141958097E-5</v>
      </c>
      <c r="AF607" s="6">
        <v>1.3583236130565446E-4</v>
      </c>
      <c r="AI607" s="23">
        <f t="shared" si="4"/>
        <v>462.66666666666669</v>
      </c>
      <c r="AJ607" s="6">
        <v>-2.4586376086028761E-3</v>
      </c>
      <c r="AK607" s="23">
        <f t="shared" si="5"/>
        <v>473.33333333333331</v>
      </c>
      <c r="AL607" s="6">
        <v>2.0539434146818358E-2</v>
      </c>
    </row>
    <row r="608" spans="1:42" x14ac:dyDescent="0.25">
      <c r="A608" s="27">
        <v>13</v>
      </c>
      <c r="B608" s="28" t="s">
        <v>21</v>
      </c>
      <c r="C608" s="28" t="s">
        <v>91</v>
      </c>
      <c r="D608" s="28" t="s">
        <v>23</v>
      </c>
      <c r="E608" s="28" t="s">
        <v>47</v>
      </c>
      <c r="F608" s="28" t="s">
        <v>25</v>
      </c>
      <c r="G608" s="29" t="b">
        <v>0</v>
      </c>
      <c r="H608" s="29" t="b">
        <v>0</v>
      </c>
      <c r="I608" s="29" t="b">
        <v>0</v>
      </c>
      <c r="J608" s="29" t="b">
        <v>0</v>
      </c>
      <c r="K608" s="29" t="b">
        <v>0</v>
      </c>
      <c r="L608" s="29">
        <v>500</v>
      </c>
      <c r="M608" s="29">
        <v>2</v>
      </c>
      <c r="N608" s="29">
        <v>0</v>
      </c>
      <c r="O608" s="29">
        <v>0.2</v>
      </c>
      <c r="P608" s="29">
        <v>0</v>
      </c>
      <c r="Q608" s="28">
        <v>150</v>
      </c>
      <c r="R608" s="28">
        <v>0</v>
      </c>
      <c r="S608" s="28">
        <v>1</v>
      </c>
      <c r="T608" s="28">
        <v>0</v>
      </c>
      <c r="U608" s="29" t="b">
        <v>0</v>
      </c>
      <c r="V608" s="29">
        <v>701</v>
      </c>
      <c r="W608" s="29">
        <v>434.8</v>
      </c>
      <c r="X608" s="29">
        <v>862.89</v>
      </c>
      <c r="Y608" s="29">
        <v>474.49</v>
      </c>
      <c r="Z608" s="29">
        <v>463.88</v>
      </c>
      <c r="AA608" s="29">
        <v>-20</v>
      </c>
      <c r="AB608" s="49">
        <v>0</v>
      </c>
      <c r="AD608" s="6">
        <v>4.4277641899292952E-4</v>
      </c>
      <c r="AF608" s="6">
        <v>1.5739305357631572E-4</v>
      </c>
      <c r="AI608" s="23">
        <f t="shared" si="4"/>
        <v>462.66666666666669</v>
      </c>
      <c r="AJ608" s="6">
        <v>-2.4586376086028761E-3</v>
      </c>
      <c r="AK608" s="23">
        <f t="shared" si="5"/>
        <v>473.33333333333331</v>
      </c>
      <c r="AL608" s="6">
        <v>2.0539434146818358E-2</v>
      </c>
    </row>
    <row r="609" spans="1:38" x14ac:dyDescent="0.25">
      <c r="A609" s="27">
        <v>14</v>
      </c>
      <c r="B609" s="28" t="s">
        <v>21</v>
      </c>
      <c r="C609" s="28" t="s">
        <v>91</v>
      </c>
      <c r="D609" s="28" t="s">
        <v>23</v>
      </c>
      <c r="E609" s="28" t="s">
        <v>47</v>
      </c>
      <c r="F609" s="28" t="s">
        <v>25</v>
      </c>
      <c r="G609" s="29" t="b">
        <v>0</v>
      </c>
      <c r="H609" s="29" t="b">
        <v>0</v>
      </c>
      <c r="I609" s="29" t="b">
        <v>0</v>
      </c>
      <c r="J609" s="29" t="b">
        <v>0</v>
      </c>
      <c r="K609" s="29" t="b">
        <v>0</v>
      </c>
      <c r="L609" s="29">
        <v>500</v>
      </c>
      <c r="M609" s="29">
        <v>2</v>
      </c>
      <c r="N609" s="29">
        <v>0</v>
      </c>
      <c r="O609" s="29">
        <v>0.2</v>
      </c>
      <c r="P609" s="29">
        <v>0</v>
      </c>
      <c r="Q609" s="28">
        <v>150</v>
      </c>
      <c r="R609" s="28">
        <v>0</v>
      </c>
      <c r="S609" s="28">
        <v>1</v>
      </c>
      <c r="T609" s="28">
        <v>0</v>
      </c>
      <c r="U609" s="29" t="b">
        <v>0</v>
      </c>
      <c r="V609" s="29">
        <v>701</v>
      </c>
      <c r="W609" s="29">
        <v>438.93</v>
      </c>
      <c r="X609" s="29">
        <v>872.08</v>
      </c>
      <c r="Y609" s="29">
        <v>473.99</v>
      </c>
      <c r="Z609" s="29">
        <v>463.73</v>
      </c>
      <c r="AA609" s="29">
        <v>-20</v>
      </c>
      <c r="AB609" s="49">
        <v>0</v>
      </c>
      <c r="AD609" s="6">
        <v>-6.1145315003796608E-4</v>
      </c>
      <c r="AF609" s="6">
        <v>-1.6601733048426937E-4</v>
      </c>
      <c r="AI609" s="23">
        <f t="shared" si="4"/>
        <v>462.66666666666669</v>
      </c>
      <c r="AJ609" s="6">
        <v>-2.4586376086028761E-3</v>
      </c>
      <c r="AK609" s="23">
        <f t="shared" si="5"/>
        <v>473.33333333333331</v>
      </c>
      <c r="AL609" s="6">
        <v>2.0539434146818358E-2</v>
      </c>
    </row>
    <row r="610" spans="1:38" x14ac:dyDescent="0.25">
      <c r="A610" s="27">
        <v>15</v>
      </c>
      <c r="B610" s="28" t="s">
        <v>21</v>
      </c>
      <c r="C610" s="28" t="s">
        <v>91</v>
      </c>
      <c r="D610" s="28" t="s">
        <v>23</v>
      </c>
      <c r="E610" s="28" t="s">
        <v>47</v>
      </c>
      <c r="F610" s="28" t="s">
        <v>25</v>
      </c>
      <c r="G610" s="29" t="b">
        <v>0</v>
      </c>
      <c r="H610" s="29" t="b">
        <v>0</v>
      </c>
      <c r="I610" s="29" t="b">
        <v>0</v>
      </c>
      <c r="J610" s="29" t="b">
        <v>0</v>
      </c>
      <c r="K610" s="29" t="b">
        <v>0</v>
      </c>
      <c r="L610" s="29">
        <v>500</v>
      </c>
      <c r="M610" s="29">
        <v>2</v>
      </c>
      <c r="N610" s="29">
        <v>0</v>
      </c>
      <c r="O610" s="29">
        <v>0.2</v>
      </c>
      <c r="P610" s="29">
        <v>0</v>
      </c>
      <c r="Q610" s="28">
        <v>150</v>
      </c>
      <c r="R610" s="28">
        <v>0</v>
      </c>
      <c r="S610" s="28">
        <v>1</v>
      </c>
      <c r="T610" s="28">
        <v>0</v>
      </c>
      <c r="U610" s="29" t="b">
        <v>0</v>
      </c>
      <c r="V610" s="29">
        <v>701</v>
      </c>
      <c r="W610" s="29">
        <v>444.23</v>
      </c>
      <c r="X610" s="29">
        <v>878.48</v>
      </c>
      <c r="Y610" s="29">
        <v>473.76</v>
      </c>
      <c r="Z610" s="29">
        <v>463.39</v>
      </c>
      <c r="AA610" s="29">
        <v>-20</v>
      </c>
      <c r="AB610" s="49">
        <v>0</v>
      </c>
      <c r="AD610" s="6">
        <v>-1.096398751792238E-3</v>
      </c>
      <c r="AF610" s="6">
        <v>-8.9908086768841766E-4</v>
      </c>
      <c r="AI610" s="23">
        <f t="shared" si="4"/>
        <v>462.66666666666669</v>
      </c>
      <c r="AJ610" s="6">
        <v>-2.4586376086028761E-3</v>
      </c>
      <c r="AK610" s="23">
        <f t="shared" si="5"/>
        <v>473.33333333333331</v>
      </c>
      <c r="AL610" s="6">
        <v>2.0539434146818358E-2</v>
      </c>
    </row>
    <row r="611" spans="1:38" x14ac:dyDescent="0.25">
      <c r="A611" s="27">
        <v>16</v>
      </c>
      <c r="B611" s="28" t="s">
        <v>21</v>
      </c>
      <c r="C611" s="28" t="s">
        <v>91</v>
      </c>
      <c r="D611" s="28" t="s">
        <v>23</v>
      </c>
      <c r="E611" s="28" t="s">
        <v>47</v>
      </c>
      <c r="F611" s="28" t="s">
        <v>25</v>
      </c>
      <c r="G611" s="29" t="b">
        <v>0</v>
      </c>
      <c r="H611" s="29" t="b">
        <v>0</v>
      </c>
      <c r="I611" s="29" t="b">
        <v>0</v>
      </c>
      <c r="J611" s="29" t="b">
        <v>0</v>
      </c>
      <c r="K611" s="29" t="b">
        <v>0</v>
      </c>
      <c r="L611" s="29">
        <v>500</v>
      </c>
      <c r="M611" s="29">
        <v>2</v>
      </c>
      <c r="N611" s="29">
        <v>0</v>
      </c>
      <c r="O611" s="29">
        <v>0.2</v>
      </c>
      <c r="P611" s="29">
        <v>0</v>
      </c>
      <c r="Q611" s="28">
        <v>150</v>
      </c>
      <c r="R611" s="28">
        <v>0</v>
      </c>
      <c r="S611" s="28">
        <v>1</v>
      </c>
      <c r="T611" s="28">
        <v>0</v>
      </c>
      <c r="U611" s="29" t="b">
        <v>0</v>
      </c>
      <c r="V611" s="29">
        <v>701</v>
      </c>
      <c r="W611" s="29">
        <v>447.97</v>
      </c>
      <c r="X611" s="29">
        <v>883.71</v>
      </c>
      <c r="Y611" s="29">
        <v>473.61</v>
      </c>
      <c r="Z611" s="29">
        <v>463.07</v>
      </c>
      <c r="AA611" s="29">
        <v>-20</v>
      </c>
      <c r="AB611" s="49">
        <v>0</v>
      </c>
      <c r="AD611" s="6">
        <v>-1.4126676225014734E-3</v>
      </c>
      <c r="AF611" s="6">
        <v>-1.5890230203510214E-3</v>
      </c>
      <c r="AI611" s="23">
        <f t="shared" si="4"/>
        <v>462.66666666666669</v>
      </c>
      <c r="AJ611" s="6">
        <v>-2.4586376086028761E-3</v>
      </c>
      <c r="AK611" s="23">
        <f t="shared" si="5"/>
        <v>473.33333333333331</v>
      </c>
      <c r="AL611" s="6">
        <v>2.0539434146818358E-2</v>
      </c>
    </row>
    <row r="612" spans="1:38" x14ac:dyDescent="0.25">
      <c r="A612" s="27">
        <v>17</v>
      </c>
      <c r="B612" s="28" t="s">
        <v>21</v>
      </c>
      <c r="C612" s="28" t="s">
        <v>91</v>
      </c>
      <c r="D612" s="28" t="s">
        <v>23</v>
      </c>
      <c r="E612" s="28" t="s">
        <v>47</v>
      </c>
      <c r="F612" s="28" t="s">
        <v>25</v>
      </c>
      <c r="G612" s="29" t="b">
        <v>0</v>
      </c>
      <c r="H612" s="29" t="b">
        <v>0</v>
      </c>
      <c r="I612" s="29" t="b">
        <v>0</v>
      </c>
      <c r="J612" s="29" t="b">
        <v>0</v>
      </c>
      <c r="K612" s="29" t="b">
        <v>0</v>
      </c>
      <c r="L612" s="29">
        <v>500</v>
      </c>
      <c r="M612" s="29">
        <v>2</v>
      </c>
      <c r="N612" s="29">
        <v>0</v>
      </c>
      <c r="O612" s="29">
        <v>0.2</v>
      </c>
      <c r="P612" s="29">
        <v>0</v>
      </c>
      <c r="Q612" s="28">
        <v>150</v>
      </c>
      <c r="R612" s="28">
        <v>0</v>
      </c>
      <c r="S612" s="28">
        <v>1</v>
      </c>
      <c r="T612" s="28">
        <v>0</v>
      </c>
      <c r="U612" s="29" t="b">
        <v>0</v>
      </c>
      <c r="V612" s="29">
        <v>701</v>
      </c>
      <c r="W612" s="29">
        <v>432.06</v>
      </c>
      <c r="X612" s="29">
        <v>865.2</v>
      </c>
      <c r="Y612" s="29">
        <v>474.35</v>
      </c>
      <c r="Z612" s="29">
        <v>464.06</v>
      </c>
      <c r="AA612" s="29">
        <v>-20</v>
      </c>
      <c r="AB612" s="49">
        <v>0</v>
      </c>
      <c r="AD612" s="6">
        <v>1.4759213966430984E-4</v>
      </c>
      <c r="AF612" s="6">
        <v>5.454855144488846E-4</v>
      </c>
      <c r="AI612" s="23">
        <f t="shared" si="4"/>
        <v>462.66666666666669</v>
      </c>
      <c r="AJ612" s="6">
        <v>-2.4586376086028761E-3</v>
      </c>
      <c r="AK612" s="23">
        <f t="shared" si="5"/>
        <v>473.33333333333331</v>
      </c>
      <c r="AL612" s="6">
        <v>2.0539434146818358E-2</v>
      </c>
    </row>
    <row r="613" spans="1:38" x14ac:dyDescent="0.25">
      <c r="A613" s="27">
        <v>18</v>
      </c>
      <c r="B613" s="28" t="s">
        <v>21</v>
      </c>
      <c r="C613" s="28" t="s">
        <v>91</v>
      </c>
      <c r="D613" s="28" t="s">
        <v>23</v>
      </c>
      <c r="E613" s="28" t="s">
        <v>47</v>
      </c>
      <c r="F613" s="28" t="s">
        <v>25</v>
      </c>
      <c r="G613" s="29" t="b">
        <v>0</v>
      </c>
      <c r="H613" s="29" t="b">
        <v>0</v>
      </c>
      <c r="I613" s="29" t="b">
        <v>0</v>
      </c>
      <c r="J613" s="29" t="b">
        <v>0</v>
      </c>
      <c r="K613" s="29" t="b">
        <v>0</v>
      </c>
      <c r="L613" s="29">
        <v>500</v>
      </c>
      <c r="M613" s="29">
        <v>2</v>
      </c>
      <c r="N613" s="29">
        <v>0</v>
      </c>
      <c r="O613" s="29">
        <v>0.2</v>
      </c>
      <c r="P613" s="29">
        <v>0</v>
      </c>
      <c r="Q613" s="28">
        <v>150</v>
      </c>
      <c r="R613" s="28">
        <v>0</v>
      </c>
      <c r="S613" s="28">
        <v>1</v>
      </c>
      <c r="T613" s="28">
        <v>0</v>
      </c>
      <c r="U613" s="29" t="b">
        <v>0</v>
      </c>
      <c r="V613" s="29">
        <v>701</v>
      </c>
      <c r="W613" s="29">
        <v>428.14</v>
      </c>
      <c r="X613" s="29">
        <v>853.22</v>
      </c>
      <c r="Y613" s="29">
        <v>474.87</v>
      </c>
      <c r="Z613" s="29">
        <v>464.29</v>
      </c>
      <c r="AA613" s="29">
        <v>-20</v>
      </c>
      <c r="AB613" s="49">
        <v>0</v>
      </c>
      <c r="AD613" s="6">
        <v>1.2439908914565478E-3</v>
      </c>
      <c r="AF613" s="6">
        <v>1.0413814366752039E-3</v>
      </c>
      <c r="AI613" s="23">
        <f t="shared" si="4"/>
        <v>462.66666666666669</v>
      </c>
      <c r="AJ613" s="6">
        <v>-2.4586376086028761E-3</v>
      </c>
      <c r="AK613" s="23">
        <f t="shared" si="5"/>
        <v>473.33333333333331</v>
      </c>
      <c r="AL613" s="6">
        <v>2.0539434146818358E-2</v>
      </c>
    </row>
    <row r="614" spans="1:38" x14ac:dyDescent="0.25">
      <c r="A614" s="27">
        <v>19</v>
      </c>
      <c r="B614" s="28" t="s">
        <v>21</v>
      </c>
      <c r="C614" s="28" t="s">
        <v>91</v>
      </c>
      <c r="D614" s="28" t="s">
        <v>23</v>
      </c>
      <c r="E614" s="28" t="s">
        <v>47</v>
      </c>
      <c r="F614" s="28" t="s">
        <v>25</v>
      </c>
      <c r="G614" s="29" t="b">
        <v>0</v>
      </c>
      <c r="H614" s="29" t="b">
        <v>0</v>
      </c>
      <c r="I614" s="29" t="b">
        <v>0</v>
      </c>
      <c r="J614" s="29" t="b">
        <v>0</v>
      </c>
      <c r="K614" s="29" t="b">
        <v>0</v>
      </c>
      <c r="L614" s="29">
        <v>500</v>
      </c>
      <c r="M614" s="29">
        <v>2</v>
      </c>
      <c r="N614" s="29">
        <v>0</v>
      </c>
      <c r="O614" s="29">
        <v>0.2</v>
      </c>
      <c r="P614" s="29">
        <v>0</v>
      </c>
      <c r="Q614" s="28">
        <v>150</v>
      </c>
      <c r="R614" s="28">
        <v>0</v>
      </c>
      <c r="S614" s="28">
        <v>1</v>
      </c>
      <c r="T614" s="28">
        <v>0</v>
      </c>
      <c r="U614" s="29" t="b">
        <v>0</v>
      </c>
      <c r="V614" s="29">
        <v>701</v>
      </c>
      <c r="W614" s="29">
        <v>437.44</v>
      </c>
      <c r="X614" s="29">
        <v>866.91</v>
      </c>
      <c r="Y614" s="29">
        <v>474.26</v>
      </c>
      <c r="Z614" s="29">
        <v>463.79</v>
      </c>
      <c r="AA614" s="29">
        <v>-20</v>
      </c>
      <c r="AB614" s="49">
        <v>0</v>
      </c>
      <c r="AD614" s="6">
        <v>-4.2169182761342405E-5</v>
      </c>
      <c r="AF614" s="6">
        <v>-3.6653176860079739E-5</v>
      </c>
      <c r="AI614" s="23">
        <f t="shared" si="4"/>
        <v>462.66666666666669</v>
      </c>
      <c r="AJ614" s="6">
        <v>-2.4586376086028761E-3</v>
      </c>
      <c r="AK614" s="23">
        <f t="shared" si="5"/>
        <v>473.33333333333331</v>
      </c>
      <c r="AL614" s="6">
        <v>2.0539434146818358E-2</v>
      </c>
    </row>
    <row r="615" spans="1:38" x14ac:dyDescent="0.25">
      <c r="A615" s="27">
        <v>20</v>
      </c>
      <c r="B615" s="28" t="s">
        <v>21</v>
      </c>
      <c r="C615" s="28" t="s">
        <v>91</v>
      </c>
      <c r="D615" s="28" t="s">
        <v>23</v>
      </c>
      <c r="E615" s="28" t="s">
        <v>47</v>
      </c>
      <c r="F615" s="28" t="s">
        <v>25</v>
      </c>
      <c r="G615" s="29" t="b">
        <v>0</v>
      </c>
      <c r="H615" s="29" t="b">
        <v>0</v>
      </c>
      <c r="I615" s="29" t="b">
        <v>0</v>
      </c>
      <c r="J615" s="29" t="b">
        <v>0</v>
      </c>
      <c r="K615" s="29" t="b">
        <v>0</v>
      </c>
      <c r="L615" s="29">
        <v>500</v>
      </c>
      <c r="M615" s="29">
        <v>2</v>
      </c>
      <c r="N615" s="29">
        <v>0</v>
      </c>
      <c r="O615" s="29">
        <v>0.2</v>
      </c>
      <c r="P615" s="29">
        <v>0</v>
      </c>
      <c r="Q615" s="28">
        <v>150</v>
      </c>
      <c r="R615" s="28">
        <v>0</v>
      </c>
      <c r="S615" s="28">
        <v>1</v>
      </c>
      <c r="T615" s="28">
        <v>0</v>
      </c>
      <c r="U615" s="29" t="b">
        <v>0</v>
      </c>
      <c r="V615" s="29">
        <v>701</v>
      </c>
      <c r="W615" s="29">
        <v>436.83</v>
      </c>
      <c r="X615" s="29">
        <v>863.01</v>
      </c>
      <c r="Y615" s="29">
        <v>474.39</v>
      </c>
      <c r="Z615" s="29">
        <v>463.83</v>
      </c>
      <c r="AA615" s="29">
        <v>-20</v>
      </c>
      <c r="AB615" s="49">
        <v>0</v>
      </c>
      <c r="AD615" s="6">
        <v>2.3193050518677261E-4</v>
      </c>
      <c r="AF615" s="6">
        <v>4.958959222278736E-5</v>
      </c>
      <c r="AI615" s="23">
        <f t="shared" si="4"/>
        <v>462.66666666666669</v>
      </c>
      <c r="AJ615" s="6">
        <v>-2.4586376086028761E-3</v>
      </c>
      <c r="AK615" s="23">
        <f t="shared" si="5"/>
        <v>473.33333333333331</v>
      </c>
      <c r="AL615" s="6">
        <v>2.0539434146818358E-2</v>
      </c>
    </row>
    <row r="616" spans="1:38" x14ac:dyDescent="0.25">
      <c r="A616" s="24">
        <v>21</v>
      </c>
      <c r="B616" s="25" t="s">
        <v>21</v>
      </c>
      <c r="C616" s="25" t="s">
        <v>91</v>
      </c>
      <c r="D616" s="25" t="s">
        <v>23</v>
      </c>
      <c r="E616" s="25" t="s">
        <v>55</v>
      </c>
      <c r="F616" s="25" t="s">
        <v>25</v>
      </c>
      <c r="G616" s="26" t="b">
        <v>0</v>
      </c>
      <c r="H616" s="26" t="b">
        <v>0</v>
      </c>
      <c r="I616" s="26" t="b">
        <v>0</v>
      </c>
      <c r="J616" s="26" t="b">
        <v>0</v>
      </c>
      <c r="K616" s="26" t="b">
        <v>0</v>
      </c>
      <c r="L616" s="26">
        <v>500</v>
      </c>
      <c r="M616" s="26">
        <v>2</v>
      </c>
      <c r="N616" s="26">
        <v>0</v>
      </c>
      <c r="O616" s="26">
        <v>0.2</v>
      </c>
      <c r="P616" s="26">
        <v>0</v>
      </c>
      <c r="Q616" s="25">
        <v>150</v>
      </c>
      <c r="R616" s="25">
        <v>0</v>
      </c>
      <c r="S616" s="25">
        <v>1</v>
      </c>
      <c r="T616" s="25">
        <v>0</v>
      </c>
      <c r="U616" s="26" t="b">
        <v>0</v>
      </c>
      <c r="V616" s="26">
        <v>701</v>
      </c>
      <c r="W616" s="26">
        <v>674.49</v>
      </c>
      <c r="X616" s="26">
        <v>673.72</v>
      </c>
      <c r="Y616" s="26">
        <v>467.08</v>
      </c>
      <c r="Z616" s="26">
        <v>466.99</v>
      </c>
      <c r="AA616" s="26">
        <v>-10</v>
      </c>
      <c r="AB616" s="48">
        <v>10</v>
      </c>
      <c r="AD616" s="6" cm="1">
        <f t="array" ref="AD616:AD625">Y616:Y625/AE616-1</f>
        <v>-1.7759787651926429E-3</v>
      </c>
      <c r="AE616">
        <f>AVERAGE(Y616:Y625)</f>
        <v>467.91100000000006</v>
      </c>
      <c r="AF616" s="6" cm="1">
        <f t="array" ref="AF616:AF625">Z616:Z625/AG616-1</f>
        <v>-1.552223999178981E-3</v>
      </c>
      <c r="AG616">
        <f>AVERAGE(Z616:Z625)</f>
        <v>467.71600000000001</v>
      </c>
      <c r="AI616" s="23">
        <f>L616-O616^2*(40-(20-AB616)-(AA616+20))*(40+((20-AB616)-(AA616+20))/3)</f>
        <v>468</v>
      </c>
      <c r="AJ616" s="6">
        <f t="array" ref="AJ616:AJ625">AI616:AI625/AG616-1</f>
        <v>6.0720608232345263E-4</v>
      </c>
      <c r="AK616" s="23">
        <f>L616-O616^2*(40-(20-AB616)-(AA616+20))*(40-((20-AB616)-(AA616+20))/3)</f>
        <v>468</v>
      </c>
      <c r="AL616" s="6">
        <f t="array" ref="AL616:AL625">AK616:AK625/AG616-1</f>
        <v>6.0720608232345263E-4</v>
      </c>
    </row>
    <row r="617" spans="1:38" x14ac:dyDescent="0.25">
      <c r="A617" s="24">
        <v>22</v>
      </c>
      <c r="B617" s="25" t="s">
        <v>21</v>
      </c>
      <c r="C617" s="25" t="s">
        <v>91</v>
      </c>
      <c r="D617" s="25" t="s">
        <v>23</v>
      </c>
      <c r="E617" s="25" t="s">
        <v>55</v>
      </c>
      <c r="F617" s="25" t="s">
        <v>25</v>
      </c>
      <c r="G617" s="26" t="b">
        <v>0</v>
      </c>
      <c r="H617" s="26" t="b">
        <v>0</v>
      </c>
      <c r="I617" s="26" t="b">
        <v>0</v>
      </c>
      <c r="J617" s="26" t="b">
        <v>0</v>
      </c>
      <c r="K617" s="26" t="b">
        <v>0</v>
      </c>
      <c r="L617" s="26">
        <v>500</v>
      </c>
      <c r="M617" s="26">
        <v>2</v>
      </c>
      <c r="N617" s="26">
        <v>0</v>
      </c>
      <c r="O617" s="26">
        <v>0.2</v>
      </c>
      <c r="P617" s="26">
        <v>0</v>
      </c>
      <c r="Q617" s="25">
        <v>150</v>
      </c>
      <c r="R617" s="25">
        <v>0</v>
      </c>
      <c r="S617" s="25">
        <v>1</v>
      </c>
      <c r="T617" s="25">
        <v>0</v>
      </c>
      <c r="U617" s="26" t="b">
        <v>0</v>
      </c>
      <c r="V617" s="26">
        <v>701</v>
      </c>
      <c r="W617" s="26">
        <v>659</v>
      </c>
      <c r="X617" s="26">
        <v>653.79999999999995</v>
      </c>
      <c r="Y617" s="26">
        <v>468.07</v>
      </c>
      <c r="Z617" s="26">
        <v>467.75</v>
      </c>
      <c r="AA617" s="26">
        <v>-10</v>
      </c>
      <c r="AB617" s="48">
        <v>10</v>
      </c>
      <c r="AD617" s="6">
        <v>3.3980821139056872E-4</v>
      </c>
      <c r="AF617" s="6">
        <v>7.26936859118954E-5</v>
      </c>
      <c r="AI617" s="23">
        <f t="shared" ref="AI617:AI635" si="6">L617-O617^2*(40-(20-AB617)-(AA617+20))*(40+((20-AB617)-(AA617+20))/3)</f>
        <v>468</v>
      </c>
      <c r="AJ617" s="6">
        <v>6.0720608232345263E-4</v>
      </c>
      <c r="AK617" s="23">
        <f t="shared" ref="AK617:AK635" si="7">L617-O617^2*(40-(20-AB617)-(AA617+20))*(40-((20-AB617)-(AA617+20))/3)</f>
        <v>468</v>
      </c>
      <c r="AL617" s="6">
        <v>6.0720608232345263E-4</v>
      </c>
    </row>
    <row r="618" spans="1:38" x14ac:dyDescent="0.25">
      <c r="A618" s="24">
        <v>23</v>
      </c>
      <c r="B618" s="25" t="s">
        <v>21</v>
      </c>
      <c r="C618" s="25" t="s">
        <v>91</v>
      </c>
      <c r="D618" s="25" t="s">
        <v>23</v>
      </c>
      <c r="E618" s="25" t="s">
        <v>55</v>
      </c>
      <c r="F618" s="25" t="s">
        <v>25</v>
      </c>
      <c r="G618" s="26" t="b">
        <v>0</v>
      </c>
      <c r="H618" s="26" t="b">
        <v>0</v>
      </c>
      <c r="I618" s="26" t="b">
        <v>0</v>
      </c>
      <c r="J618" s="26" t="b">
        <v>0</v>
      </c>
      <c r="K618" s="26" t="b">
        <v>0</v>
      </c>
      <c r="L618" s="26">
        <v>500</v>
      </c>
      <c r="M618" s="26">
        <v>2</v>
      </c>
      <c r="N618" s="26">
        <v>0</v>
      </c>
      <c r="O618" s="26">
        <v>0.2</v>
      </c>
      <c r="P618" s="26">
        <v>0</v>
      </c>
      <c r="Q618" s="25">
        <v>150</v>
      </c>
      <c r="R618" s="25">
        <v>0</v>
      </c>
      <c r="S618" s="25">
        <v>1</v>
      </c>
      <c r="T618" s="25">
        <v>0</v>
      </c>
      <c r="U618" s="26" t="b">
        <v>0</v>
      </c>
      <c r="V618" s="26">
        <v>701</v>
      </c>
      <c r="W618" s="26">
        <v>643.08000000000004</v>
      </c>
      <c r="X618" s="26">
        <v>638.33000000000004</v>
      </c>
      <c r="Y618" s="26">
        <v>468.81</v>
      </c>
      <c r="Z618" s="26">
        <v>468.57</v>
      </c>
      <c r="AA618" s="26">
        <v>-10</v>
      </c>
      <c r="AB618" s="48">
        <v>10</v>
      </c>
      <c r="AD618" s="6">
        <v>1.921305547422314E-3</v>
      </c>
      <c r="AF618" s="6">
        <v>1.8258943461415544E-3</v>
      </c>
      <c r="AI618" s="23">
        <f t="shared" si="6"/>
        <v>468</v>
      </c>
      <c r="AJ618" s="6">
        <v>6.0720608232345263E-4</v>
      </c>
      <c r="AK618" s="23">
        <f t="shared" si="7"/>
        <v>468</v>
      </c>
      <c r="AL618" s="6">
        <v>6.0720608232345263E-4</v>
      </c>
    </row>
    <row r="619" spans="1:38" x14ac:dyDescent="0.25">
      <c r="A619" s="24">
        <v>24</v>
      </c>
      <c r="B619" s="25" t="s">
        <v>21</v>
      </c>
      <c r="C619" s="25" t="s">
        <v>91</v>
      </c>
      <c r="D619" s="25" t="s">
        <v>23</v>
      </c>
      <c r="E619" s="25" t="s">
        <v>55</v>
      </c>
      <c r="F619" s="25" t="s">
        <v>25</v>
      </c>
      <c r="G619" s="26" t="b">
        <v>0</v>
      </c>
      <c r="H619" s="26" t="b">
        <v>0</v>
      </c>
      <c r="I619" s="26" t="b">
        <v>0</v>
      </c>
      <c r="J619" s="26" t="b">
        <v>0</v>
      </c>
      <c r="K619" s="26" t="b">
        <v>0</v>
      </c>
      <c r="L619" s="26">
        <v>500</v>
      </c>
      <c r="M619" s="26">
        <v>2</v>
      </c>
      <c r="N619" s="26">
        <v>0</v>
      </c>
      <c r="O619" s="26">
        <v>0.2</v>
      </c>
      <c r="P619" s="26">
        <v>0</v>
      </c>
      <c r="Q619" s="25">
        <v>150</v>
      </c>
      <c r="R619" s="25">
        <v>0</v>
      </c>
      <c r="S619" s="25">
        <v>1</v>
      </c>
      <c r="T619" s="25">
        <v>0</v>
      </c>
      <c r="U619" s="26" t="b">
        <v>0</v>
      </c>
      <c r="V619" s="26">
        <v>701</v>
      </c>
      <c r="W619" s="26">
        <v>674.47</v>
      </c>
      <c r="X619" s="26">
        <v>674.75</v>
      </c>
      <c r="Y619" s="26">
        <v>467</v>
      </c>
      <c r="Z619" s="26">
        <v>467.04</v>
      </c>
      <c r="AA619" s="26">
        <v>-10</v>
      </c>
      <c r="AB619" s="48">
        <v>10</v>
      </c>
      <c r="AD619" s="6">
        <v>-1.9469514501690988E-3</v>
      </c>
      <c r="AF619" s="6">
        <v>-1.4453215198966252E-3</v>
      </c>
      <c r="AI619" s="23">
        <f t="shared" si="6"/>
        <v>468</v>
      </c>
      <c r="AJ619" s="6">
        <v>6.0720608232345263E-4</v>
      </c>
      <c r="AK619" s="23">
        <f t="shared" si="7"/>
        <v>468</v>
      </c>
      <c r="AL619" s="6">
        <v>6.0720608232345263E-4</v>
      </c>
    </row>
    <row r="620" spans="1:38" x14ac:dyDescent="0.25">
      <c r="A620" s="24">
        <v>25</v>
      </c>
      <c r="B620" s="25" t="s">
        <v>21</v>
      </c>
      <c r="C620" s="25" t="s">
        <v>91</v>
      </c>
      <c r="D620" s="25" t="s">
        <v>23</v>
      </c>
      <c r="E620" s="25" t="s">
        <v>55</v>
      </c>
      <c r="F620" s="25" t="s">
        <v>25</v>
      </c>
      <c r="G620" s="26" t="b">
        <v>0</v>
      </c>
      <c r="H620" s="26" t="b">
        <v>0</v>
      </c>
      <c r="I620" s="26" t="b">
        <v>0</v>
      </c>
      <c r="J620" s="26" t="b">
        <v>0</v>
      </c>
      <c r="K620" s="26" t="b">
        <v>0</v>
      </c>
      <c r="L620" s="26">
        <v>500</v>
      </c>
      <c r="M620" s="26">
        <v>2</v>
      </c>
      <c r="N620" s="26">
        <v>0</v>
      </c>
      <c r="O620" s="26">
        <v>0.2</v>
      </c>
      <c r="P620" s="26">
        <v>0</v>
      </c>
      <c r="Q620" s="25">
        <v>150</v>
      </c>
      <c r="R620" s="25">
        <v>0</v>
      </c>
      <c r="S620" s="25">
        <v>1</v>
      </c>
      <c r="T620" s="25">
        <v>0</v>
      </c>
      <c r="U620" s="26" t="b">
        <v>0</v>
      </c>
      <c r="V620" s="26">
        <v>701</v>
      </c>
      <c r="W620" s="26">
        <v>674.24</v>
      </c>
      <c r="X620" s="26">
        <v>658.5</v>
      </c>
      <c r="Y620" s="26">
        <v>467.73</v>
      </c>
      <c r="Z620" s="26">
        <v>467.11</v>
      </c>
      <c r="AA620" s="26">
        <v>-10</v>
      </c>
      <c r="AB620" s="48">
        <v>10</v>
      </c>
      <c r="AD620" s="6">
        <v>-3.8682569975923009E-4</v>
      </c>
      <c r="AF620" s="6">
        <v>-1.2956580489014158E-3</v>
      </c>
      <c r="AI620" s="23">
        <f t="shared" si="6"/>
        <v>468</v>
      </c>
      <c r="AJ620" s="6">
        <v>6.0720608232345263E-4</v>
      </c>
      <c r="AK620" s="23">
        <f t="shared" si="7"/>
        <v>468</v>
      </c>
      <c r="AL620" s="6">
        <v>6.0720608232345263E-4</v>
      </c>
    </row>
    <row r="621" spans="1:38" x14ac:dyDescent="0.25">
      <c r="A621" s="24">
        <v>26</v>
      </c>
      <c r="B621" s="25" t="s">
        <v>21</v>
      </c>
      <c r="C621" s="25" t="s">
        <v>91</v>
      </c>
      <c r="D621" s="25" t="s">
        <v>23</v>
      </c>
      <c r="E621" s="25" t="s">
        <v>55</v>
      </c>
      <c r="F621" s="25" t="s">
        <v>25</v>
      </c>
      <c r="G621" s="26" t="b">
        <v>0</v>
      </c>
      <c r="H621" s="26" t="b">
        <v>0</v>
      </c>
      <c r="I621" s="26" t="b">
        <v>0</v>
      </c>
      <c r="J621" s="26" t="b">
        <v>0</v>
      </c>
      <c r="K621" s="26" t="b">
        <v>0</v>
      </c>
      <c r="L621" s="26">
        <v>500</v>
      </c>
      <c r="M621" s="26">
        <v>2</v>
      </c>
      <c r="N621" s="26">
        <v>0</v>
      </c>
      <c r="O621" s="26">
        <v>0.2</v>
      </c>
      <c r="P621" s="26">
        <v>0</v>
      </c>
      <c r="Q621" s="25">
        <v>150</v>
      </c>
      <c r="R621" s="25">
        <v>0</v>
      </c>
      <c r="S621" s="25">
        <v>1</v>
      </c>
      <c r="T621" s="25">
        <v>0</v>
      </c>
      <c r="U621" s="26" t="b">
        <v>0</v>
      </c>
      <c r="V621" s="26">
        <v>701</v>
      </c>
      <c r="W621" s="26">
        <v>656.74</v>
      </c>
      <c r="X621" s="26">
        <v>653.17999999999995</v>
      </c>
      <c r="Y621" s="26">
        <v>468.1</v>
      </c>
      <c r="Z621" s="26">
        <v>467.87</v>
      </c>
      <c r="AA621" s="26">
        <v>-10</v>
      </c>
      <c r="AB621" s="48">
        <v>10</v>
      </c>
      <c r="AD621" s="6">
        <v>4.0392296825664253E-4</v>
      </c>
      <c r="AF621" s="6">
        <v>3.2925963618946064E-4</v>
      </c>
      <c r="AI621" s="23">
        <f t="shared" si="6"/>
        <v>468</v>
      </c>
      <c r="AJ621" s="6">
        <v>6.0720608232345263E-4</v>
      </c>
      <c r="AK621" s="23">
        <f t="shared" si="7"/>
        <v>468</v>
      </c>
      <c r="AL621" s="6">
        <v>6.0720608232345263E-4</v>
      </c>
    </row>
    <row r="622" spans="1:38" x14ac:dyDescent="0.25">
      <c r="A622" s="24">
        <v>27</v>
      </c>
      <c r="B622" s="25" t="s">
        <v>21</v>
      </c>
      <c r="C622" s="25" t="s">
        <v>91</v>
      </c>
      <c r="D622" s="25" t="s">
        <v>23</v>
      </c>
      <c r="E622" s="25" t="s">
        <v>55</v>
      </c>
      <c r="F622" s="25" t="s">
        <v>25</v>
      </c>
      <c r="G622" s="26" t="b">
        <v>0</v>
      </c>
      <c r="H622" s="26" t="b">
        <v>0</v>
      </c>
      <c r="I622" s="26" t="b">
        <v>0</v>
      </c>
      <c r="J622" s="26" t="b">
        <v>0</v>
      </c>
      <c r="K622" s="26" t="b">
        <v>0</v>
      </c>
      <c r="L622" s="26">
        <v>500</v>
      </c>
      <c r="M622" s="26">
        <v>2</v>
      </c>
      <c r="N622" s="26">
        <v>0</v>
      </c>
      <c r="O622" s="26">
        <v>0.2</v>
      </c>
      <c r="P622" s="26">
        <v>0</v>
      </c>
      <c r="Q622" s="25">
        <v>150</v>
      </c>
      <c r="R622" s="25">
        <v>0</v>
      </c>
      <c r="S622" s="25">
        <v>1</v>
      </c>
      <c r="T622" s="25">
        <v>0</v>
      </c>
      <c r="U622" s="26" t="b">
        <v>0</v>
      </c>
      <c r="V622" s="26">
        <v>701</v>
      </c>
      <c r="W622" s="26">
        <v>667.11</v>
      </c>
      <c r="X622" s="26">
        <v>663.55</v>
      </c>
      <c r="Y622" s="26">
        <v>467.55</v>
      </c>
      <c r="Z622" s="26">
        <v>467.41</v>
      </c>
      <c r="AA622" s="26">
        <v>-10</v>
      </c>
      <c r="AB622" s="48">
        <v>10</v>
      </c>
      <c r="AD622" s="6">
        <v>-7.7151424095622811E-4</v>
      </c>
      <c r="AF622" s="6">
        <v>-6.5424317320761372E-4</v>
      </c>
      <c r="AI622" s="23">
        <f t="shared" si="6"/>
        <v>468</v>
      </c>
      <c r="AJ622" s="6">
        <v>6.0720608232345263E-4</v>
      </c>
      <c r="AK622" s="23">
        <f t="shared" si="7"/>
        <v>468</v>
      </c>
      <c r="AL622" s="6">
        <v>6.0720608232345263E-4</v>
      </c>
    </row>
    <row r="623" spans="1:38" x14ac:dyDescent="0.25">
      <c r="A623" s="24">
        <v>28</v>
      </c>
      <c r="B623" s="25" t="s">
        <v>21</v>
      </c>
      <c r="C623" s="25" t="s">
        <v>91</v>
      </c>
      <c r="D623" s="25" t="s">
        <v>23</v>
      </c>
      <c r="E623" s="25" t="s">
        <v>55</v>
      </c>
      <c r="F623" s="25" t="s">
        <v>25</v>
      </c>
      <c r="G623" s="26" t="b">
        <v>0</v>
      </c>
      <c r="H623" s="26" t="b">
        <v>0</v>
      </c>
      <c r="I623" s="26" t="b">
        <v>0</v>
      </c>
      <c r="J623" s="26" t="b">
        <v>0</v>
      </c>
      <c r="K623" s="26" t="b">
        <v>0</v>
      </c>
      <c r="L623" s="26">
        <v>500</v>
      </c>
      <c r="M623" s="26">
        <v>2</v>
      </c>
      <c r="N623" s="26">
        <v>0</v>
      </c>
      <c r="O623" s="26">
        <v>0.2</v>
      </c>
      <c r="P623" s="26">
        <v>0</v>
      </c>
      <c r="Q623" s="25">
        <v>150</v>
      </c>
      <c r="R623" s="25">
        <v>0</v>
      </c>
      <c r="S623" s="25">
        <v>1</v>
      </c>
      <c r="T623" s="25">
        <v>0</v>
      </c>
      <c r="U623" s="26" t="b">
        <v>0</v>
      </c>
      <c r="V623" s="26">
        <v>701</v>
      </c>
      <c r="W623" s="26">
        <v>664.54</v>
      </c>
      <c r="X623" s="26">
        <v>654.19000000000005</v>
      </c>
      <c r="Y623" s="26">
        <v>468.01</v>
      </c>
      <c r="Z623" s="26">
        <v>467.5</v>
      </c>
      <c r="AA623" s="26">
        <v>-10</v>
      </c>
      <c r="AB623" s="48">
        <v>10</v>
      </c>
      <c r="AD623" s="6">
        <v>2.1157869765819903E-4</v>
      </c>
      <c r="AF623" s="6">
        <v>-4.6181871049955081E-4</v>
      </c>
      <c r="AI623" s="23">
        <f t="shared" si="6"/>
        <v>468</v>
      </c>
      <c r="AJ623" s="6">
        <v>6.0720608232345263E-4</v>
      </c>
      <c r="AK623" s="23">
        <f t="shared" si="7"/>
        <v>468</v>
      </c>
      <c r="AL623" s="6">
        <v>6.0720608232345263E-4</v>
      </c>
    </row>
    <row r="624" spans="1:38" x14ac:dyDescent="0.25">
      <c r="A624" s="24">
        <v>29</v>
      </c>
      <c r="B624" s="25" t="s">
        <v>21</v>
      </c>
      <c r="C624" s="25" t="s">
        <v>91</v>
      </c>
      <c r="D624" s="25" t="s">
        <v>23</v>
      </c>
      <c r="E624" s="25" t="s">
        <v>55</v>
      </c>
      <c r="F624" s="25" t="s">
        <v>25</v>
      </c>
      <c r="G624" s="26" t="b">
        <v>0</v>
      </c>
      <c r="H624" s="26" t="b">
        <v>0</v>
      </c>
      <c r="I624" s="26" t="b">
        <v>0</v>
      </c>
      <c r="J624" s="26" t="b">
        <v>0</v>
      </c>
      <c r="K624" s="26" t="b">
        <v>0</v>
      </c>
      <c r="L624" s="26">
        <v>500</v>
      </c>
      <c r="M624" s="26">
        <v>2</v>
      </c>
      <c r="N624" s="26">
        <v>0</v>
      </c>
      <c r="O624" s="26">
        <v>0.2</v>
      </c>
      <c r="P624" s="26">
        <v>0</v>
      </c>
      <c r="Q624" s="25">
        <v>150</v>
      </c>
      <c r="R624" s="25">
        <v>0</v>
      </c>
      <c r="S624" s="25">
        <v>1</v>
      </c>
      <c r="T624" s="25">
        <v>0</v>
      </c>
      <c r="U624" s="26" t="b">
        <v>0</v>
      </c>
      <c r="V624" s="26">
        <v>701</v>
      </c>
      <c r="W624" s="26">
        <v>639.97</v>
      </c>
      <c r="X624" s="26">
        <v>645.59</v>
      </c>
      <c r="Y624" s="26">
        <v>468.43</v>
      </c>
      <c r="Z624" s="26">
        <v>468.72</v>
      </c>
      <c r="AA624" s="26">
        <v>-10</v>
      </c>
      <c r="AB624" s="48">
        <v>10</v>
      </c>
      <c r="AD624" s="6">
        <v>1.1091852937843427E-3</v>
      </c>
      <c r="AF624" s="6">
        <v>2.146601783988622E-3</v>
      </c>
      <c r="AI624" s="23">
        <f t="shared" si="6"/>
        <v>468</v>
      </c>
      <c r="AJ624" s="6">
        <v>6.0720608232345263E-4</v>
      </c>
      <c r="AK624" s="23">
        <f t="shared" si="7"/>
        <v>468</v>
      </c>
      <c r="AL624" s="6">
        <v>6.0720608232345263E-4</v>
      </c>
    </row>
    <row r="625" spans="1:38" x14ac:dyDescent="0.25">
      <c r="A625" s="24">
        <v>30</v>
      </c>
      <c r="B625" s="25" t="s">
        <v>21</v>
      </c>
      <c r="C625" s="25" t="s">
        <v>91</v>
      </c>
      <c r="D625" s="25" t="s">
        <v>23</v>
      </c>
      <c r="E625" s="25" t="s">
        <v>55</v>
      </c>
      <c r="F625" s="25" t="s">
        <v>25</v>
      </c>
      <c r="G625" s="26" t="b">
        <v>0</v>
      </c>
      <c r="H625" s="26" t="b">
        <v>0</v>
      </c>
      <c r="I625" s="26" t="b">
        <v>0</v>
      </c>
      <c r="J625" s="26" t="b">
        <v>0</v>
      </c>
      <c r="K625" s="26" t="b">
        <v>0</v>
      </c>
      <c r="L625" s="26">
        <v>500</v>
      </c>
      <c r="M625" s="26">
        <v>2</v>
      </c>
      <c r="N625" s="26">
        <v>0</v>
      </c>
      <c r="O625" s="26">
        <v>0.2</v>
      </c>
      <c r="P625" s="26">
        <v>0</v>
      </c>
      <c r="Q625" s="25">
        <v>150</v>
      </c>
      <c r="R625" s="25">
        <v>0</v>
      </c>
      <c r="S625" s="25">
        <v>1</v>
      </c>
      <c r="T625" s="25">
        <v>0</v>
      </c>
      <c r="U625" s="26" t="b">
        <v>0</v>
      </c>
      <c r="V625" s="26">
        <v>701</v>
      </c>
      <c r="W625" s="26">
        <v>647.82000000000005</v>
      </c>
      <c r="X625" s="26">
        <v>649.87</v>
      </c>
      <c r="Y625" s="26">
        <v>468.33</v>
      </c>
      <c r="Z625" s="26">
        <v>468.2</v>
      </c>
      <c r="AA625" s="26">
        <v>-10</v>
      </c>
      <c r="AB625" s="48">
        <v>10</v>
      </c>
      <c r="AD625" s="6">
        <v>8.954694375638006E-4</v>
      </c>
      <c r="AF625" s="6">
        <v>1.034815999452654E-3</v>
      </c>
      <c r="AI625" s="23">
        <f t="shared" si="6"/>
        <v>468</v>
      </c>
      <c r="AJ625" s="6">
        <v>6.0720608232345263E-4</v>
      </c>
      <c r="AK625" s="23">
        <f t="shared" si="7"/>
        <v>468</v>
      </c>
      <c r="AL625" s="6">
        <v>6.0720608232345263E-4</v>
      </c>
    </row>
    <row r="626" spans="1:38" x14ac:dyDescent="0.25">
      <c r="A626" s="27">
        <v>31</v>
      </c>
      <c r="B626" s="28" t="s">
        <v>21</v>
      </c>
      <c r="C626" s="28" t="s">
        <v>91</v>
      </c>
      <c r="D626" s="28" t="s">
        <v>23</v>
      </c>
      <c r="E626" s="28" t="s">
        <v>60</v>
      </c>
      <c r="F626" s="28" t="s">
        <v>25</v>
      </c>
      <c r="G626" s="29" t="b">
        <v>0</v>
      </c>
      <c r="H626" s="29" t="b">
        <v>0</v>
      </c>
      <c r="I626" s="29" t="b">
        <v>0</v>
      </c>
      <c r="J626" s="29" t="b">
        <v>0</v>
      </c>
      <c r="K626" s="29" t="b">
        <v>0</v>
      </c>
      <c r="L626" s="29">
        <v>500</v>
      </c>
      <c r="M626" s="29">
        <v>2</v>
      </c>
      <c r="N626" s="29">
        <v>0</v>
      </c>
      <c r="O626" s="29">
        <v>0.2</v>
      </c>
      <c r="P626" s="29">
        <v>0</v>
      </c>
      <c r="Q626" s="28">
        <v>150</v>
      </c>
      <c r="R626" s="28">
        <v>0</v>
      </c>
      <c r="S626" s="28">
        <v>1</v>
      </c>
      <c r="T626" s="28">
        <v>0</v>
      </c>
      <c r="U626" s="29" t="b">
        <v>0</v>
      </c>
      <c r="V626" s="29">
        <v>701</v>
      </c>
      <c r="W626" s="29">
        <v>573.54999999999995</v>
      </c>
      <c r="X626" s="29">
        <v>496.98</v>
      </c>
      <c r="Y626" s="29">
        <v>472.77</v>
      </c>
      <c r="Z626" s="29">
        <v>474.96</v>
      </c>
      <c r="AA626" s="29">
        <v>-5</v>
      </c>
      <c r="AB626" s="49">
        <v>10</v>
      </c>
      <c r="AD626" s="6" cm="1">
        <f t="array" ref="AD626:AD635">Y626:Y635/AE626-1</f>
        <v>-1.6977283381268693E-3</v>
      </c>
      <c r="AE626">
        <f>AVERAGE(Y626:Y635)</f>
        <v>473.57400000000007</v>
      </c>
      <c r="AF626" s="6" cm="1">
        <f t="array" ref="AF626:AF635">Z626:Z635/AG626-1</f>
        <v>-1.0369058560992794E-3</v>
      </c>
      <c r="AG626">
        <f>AVERAGE(Z626:Z635)</f>
        <v>475.45299999999997</v>
      </c>
      <c r="AI626" s="23">
        <f t="shared" si="6"/>
        <v>477</v>
      </c>
      <c r="AJ626" s="6">
        <f t="array" ref="AJ626:AJ635">AI626:AI635/AG626-1</f>
        <v>3.2537390656910414E-3</v>
      </c>
      <c r="AK626" s="23">
        <f t="shared" si="7"/>
        <v>475</v>
      </c>
      <c r="AL626" s="6">
        <f t="array" ref="AL626:AL635">AK626:AK635/AG626-1</f>
        <v>-9.5277556351514026E-4</v>
      </c>
    </row>
    <row r="627" spans="1:38" x14ac:dyDescent="0.25">
      <c r="A627" s="27">
        <v>32</v>
      </c>
      <c r="B627" s="28" t="s">
        <v>21</v>
      </c>
      <c r="C627" s="28" t="s">
        <v>91</v>
      </c>
      <c r="D627" s="28" t="s">
        <v>23</v>
      </c>
      <c r="E627" s="28" t="s">
        <v>60</v>
      </c>
      <c r="F627" s="28" t="s">
        <v>25</v>
      </c>
      <c r="G627" s="29" t="b">
        <v>0</v>
      </c>
      <c r="H627" s="29" t="b">
        <v>0</v>
      </c>
      <c r="I627" s="29" t="b">
        <v>0</v>
      </c>
      <c r="J627" s="29" t="b">
        <v>0</v>
      </c>
      <c r="K627" s="29" t="b">
        <v>0</v>
      </c>
      <c r="L627" s="29">
        <v>500</v>
      </c>
      <c r="M627" s="29">
        <v>2</v>
      </c>
      <c r="N627" s="29">
        <v>0</v>
      </c>
      <c r="O627" s="29">
        <v>0.2</v>
      </c>
      <c r="P627" s="29">
        <v>0</v>
      </c>
      <c r="Q627" s="28">
        <v>150</v>
      </c>
      <c r="R627" s="28">
        <v>0</v>
      </c>
      <c r="S627" s="28">
        <v>1</v>
      </c>
      <c r="T627" s="28">
        <v>0</v>
      </c>
      <c r="U627" s="29" t="b">
        <v>0</v>
      </c>
      <c r="V627" s="29">
        <v>701</v>
      </c>
      <c r="W627" s="29">
        <v>565.99</v>
      </c>
      <c r="X627" s="29">
        <v>479.05</v>
      </c>
      <c r="Y627" s="29">
        <v>473.62</v>
      </c>
      <c r="Z627" s="29">
        <v>475.37</v>
      </c>
      <c r="AA627" s="29">
        <v>-5</v>
      </c>
      <c r="AB627" s="49">
        <v>10</v>
      </c>
      <c r="AD627" s="6">
        <v>9.7133710887709057E-5</v>
      </c>
      <c r="AF627" s="6">
        <v>-1.7457035711199165E-4</v>
      </c>
      <c r="AI627" s="23">
        <f t="shared" si="6"/>
        <v>477</v>
      </c>
      <c r="AJ627" s="6">
        <v>3.2537390656910414E-3</v>
      </c>
      <c r="AK627" s="23">
        <f t="shared" si="7"/>
        <v>475</v>
      </c>
      <c r="AL627" s="6">
        <v>-9.5277556351514026E-4</v>
      </c>
    </row>
    <row r="628" spans="1:38" x14ac:dyDescent="0.25">
      <c r="A628" s="27">
        <v>33</v>
      </c>
      <c r="B628" s="28" t="s">
        <v>21</v>
      </c>
      <c r="C628" s="28" t="s">
        <v>91</v>
      </c>
      <c r="D628" s="28" t="s">
        <v>23</v>
      </c>
      <c r="E628" s="28" t="s">
        <v>60</v>
      </c>
      <c r="F628" s="28" t="s">
        <v>25</v>
      </c>
      <c r="G628" s="29" t="b">
        <v>0</v>
      </c>
      <c r="H628" s="29" t="b">
        <v>0</v>
      </c>
      <c r="I628" s="29" t="b">
        <v>0</v>
      </c>
      <c r="J628" s="29" t="b">
        <v>0</v>
      </c>
      <c r="K628" s="29" t="b">
        <v>0</v>
      </c>
      <c r="L628" s="29">
        <v>500</v>
      </c>
      <c r="M628" s="29">
        <v>2</v>
      </c>
      <c r="N628" s="29">
        <v>0</v>
      </c>
      <c r="O628" s="29">
        <v>0.2</v>
      </c>
      <c r="P628" s="29">
        <v>0</v>
      </c>
      <c r="Q628" s="28">
        <v>150</v>
      </c>
      <c r="R628" s="28">
        <v>0</v>
      </c>
      <c r="S628" s="28">
        <v>1</v>
      </c>
      <c r="T628" s="28">
        <v>0</v>
      </c>
      <c r="U628" s="29" t="b">
        <v>0</v>
      </c>
      <c r="V628" s="29">
        <v>803</v>
      </c>
      <c r="W628" s="29">
        <v>564.1</v>
      </c>
      <c r="X628" s="29">
        <v>474.38</v>
      </c>
      <c r="Y628" s="29">
        <v>473.84</v>
      </c>
      <c r="Z628" s="29">
        <v>475.49</v>
      </c>
      <c r="AA628" s="29">
        <v>-5</v>
      </c>
      <c r="AB628" s="49">
        <v>10</v>
      </c>
      <c r="AD628" s="6">
        <v>5.6168624122077127E-4</v>
      </c>
      <c r="AF628" s="6">
        <v>7.7820520640425883E-5</v>
      </c>
      <c r="AI628" s="23">
        <f t="shared" si="6"/>
        <v>477</v>
      </c>
      <c r="AJ628" s="6">
        <v>3.2537390656910414E-3</v>
      </c>
      <c r="AK628" s="23">
        <f t="shared" si="7"/>
        <v>475</v>
      </c>
      <c r="AL628" s="6">
        <v>-9.5277556351514026E-4</v>
      </c>
    </row>
    <row r="629" spans="1:38" x14ac:dyDescent="0.25">
      <c r="A629" s="27">
        <v>34</v>
      </c>
      <c r="B629" s="28" t="s">
        <v>21</v>
      </c>
      <c r="C629" s="28" t="s">
        <v>91</v>
      </c>
      <c r="D629" s="28" t="s">
        <v>23</v>
      </c>
      <c r="E629" s="28" t="s">
        <v>60</v>
      </c>
      <c r="F629" s="28" t="s">
        <v>25</v>
      </c>
      <c r="G629" s="29" t="b">
        <v>0</v>
      </c>
      <c r="H629" s="29" t="b">
        <v>0</v>
      </c>
      <c r="I629" s="29" t="b">
        <v>0</v>
      </c>
      <c r="J629" s="29" t="b">
        <v>0</v>
      </c>
      <c r="K629" s="29" t="b">
        <v>0</v>
      </c>
      <c r="L629" s="29">
        <v>500</v>
      </c>
      <c r="M629" s="29">
        <v>2</v>
      </c>
      <c r="N629" s="29">
        <v>0</v>
      </c>
      <c r="O629" s="29">
        <v>0.2</v>
      </c>
      <c r="P629" s="29">
        <v>0</v>
      </c>
      <c r="Q629" s="28">
        <v>150</v>
      </c>
      <c r="R629" s="28">
        <v>0</v>
      </c>
      <c r="S629" s="28">
        <v>1</v>
      </c>
      <c r="T629" s="28">
        <v>0</v>
      </c>
      <c r="U629" s="29" t="b">
        <v>0</v>
      </c>
      <c r="V629" s="29">
        <v>701</v>
      </c>
      <c r="W629" s="29">
        <v>564.55999999999995</v>
      </c>
      <c r="X629" s="29">
        <v>480.35</v>
      </c>
      <c r="Y629" s="29">
        <v>473.61</v>
      </c>
      <c r="Z629" s="29">
        <v>475.4</v>
      </c>
      <c r="AA629" s="29">
        <v>-5</v>
      </c>
      <c r="AB629" s="49">
        <v>10</v>
      </c>
      <c r="AD629" s="6">
        <v>7.601768678178189E-5</v>
      </c>
      <c r="AF629" s="6">
        <v>-1.1147263767397053E-4</v>
      </c>
      <c r="AI629" s="23">
        <f t="shared" si="6"/>
        <v>477</v>
      </c>
      <c r="AJ629" s="6">
        <v>3.2537390656910414E-3</v>
      </c>
      <c r="AK629" s="23">
        <f t="shared" si="7"/>
        <v>475</v>
      </c>
      <c r="AL629" s="6">
        <v>-9.5277556351514026E-4</v>
      </c>
    </row>
    <row r="630" spans="1:38" x14ac:dyDescent="0.25">
      <c r="A630" s="27">
        <v>35</v>
      </c>
      <c r="B630" s="28" t="s">
        <v>21</v>
      </c>
      <c r="C630" s="28" t="s">
        <v>91</v>
      </c>
      <c r="D630" s="28" t="s">
        <v>23</v>
      </c>
      <c r="E630" s="28" t="s">
        <v>60</v>
      </c>
      <c r="F630" s="28" t="s">
        <v>25</v>
      </c>
      <c r="G630" s="29" t="b">
        <v>0</v>
      </c>
      <c r="H630" s="29" t="b">
        <v>0</v>
      </c>
      <c r="I630" s="29" t="b">
        <v>0</v>
      </c>
      <c r="J630" s="29" t="b">
        <v>0</v>
      </c>
      <c r="K630" s="29" t="b">
        <v>0</v>
      </c>
      <c r="L630" s="29">
        <v>500</v>
      </c>
      <c r="M630" s="29">
        <v>2</v>
      </c>
      <c r="N630" s="29">
        <v>0</v>
      </c>
      <c r="O630" s="29">
        <v>0.2</v>
      </c>
      <c r="P630" s="29">
        <v>0</v>
      </c>
      <c r="Q630" s="28">
        <v>150</v>
      </c>
      <c r="R630" s="28">
        <v>0</v>
      </c>
      <c r="S630" s="28">
        <v>1</v>
      </c>
      <c r="T630" s="28">
        <v>0</v>
      </c>
      <c r="U630" s="29" t="b">
        <v>0</v>
      </c>
      <c r="V630" s="29">
        <v>701</v>
      </c>
      <c r="W630" s="29">
        <v>565.42999999999995</v>
      </c>
      <c r="X630" s="29">
        <v>475.86</v>
      </c>
      <c r="Y630" s="29">
        <v>473.76</v>
      </c>
      <c r="Z630" s="29">
        <v>475.43</v>
      </c>
      <c r="AA630" s="29">
        <v>-5</v>
      </c>
      <c r="AB630" s="49">
        <v>10</v>
      </c>
      <c r="AD630" s="6">
        <v>3.9275804837246575E-4</v>
      </c>
      <c r="AF630" s="6">
        <v>-4.8374918235838393E-5</v>
      </c>
      <c r="AI630" s="23">
        <f t="shared" si="6"/>
        <v>477</v>
      </c>
      <c r="AJ630" s="6">
        <v>3.2537390656910414E-3</v>
      </c>
      <c r="AK630" s="23">
        <f t="shared" si="7"/>
        <v>475</v>
      </c>
      <c r="AL630" s="6">
        <v>-9.5277556351514026E-4</v>
      </c>
    </row>
    <row r="631" spans="1:38" x14ac:dyDescent="0.25">
      <c r="A631" s="27">
        <v>36</v>
      </c>
      <c r="B631" s="28" t="s">
        <v>21</v>
      </c>
      <c r="C631" s="28" t="s">
        <v>91</v>
      </c>
      <c r="D631" s="28" t="s">
        <v>23</v>
      </c>
      <c r="E631" s="28" t="s">
        <v>60</v>
      </c>
      <c r="F631" s="28" t="s">
        <v>25</v>
      </c>
      <c r="G631" s="29" t="b">
        <v>0</v>
      </c>
      <c r="H631" s="29" t="b">
        <v>0</v>
      </c>
      <c r="I631" s="29" t="b">
        <v>0</v>
      </c>
      <c r="J631" s="29" t="b">
        <v>0</v>
      </c>
      <c r="K631" s="29" t="b">
        <v>0</v>
      </c>
      <c r="L631" s="29">
        <v>500</v>
      </c>
      <c r="M631" s="29">
        <v>2</v>
      </c>
      <c r="N631" s="29">
        <v>0</v>
      </c>
      <c r="O631" s="29">
        <v>0.2</v>
      </c>
      <c r="P631" s="29">
        <v>0</v>
      </c>
      <c r="Q631" s="28">
        <v>150</v>
      </c>
      <c r="R631" s="28">
        <v>0</v>
      </c>
      <c r="S631" s="28">
        <v>1</v>
      </c>
      <c r="T631" s="28">
        <v>0</v>
      </c>
      <c r="U631" s="29" t="b">
        <v>0</v>
      </c>
      <c r="V631" s="29">
        <v>701</v>
      </c>
      <c r="W631" s="29">
        <v>566.07000000000005</v>
      </c>
      <c r="X631" s="29">
        <v>487.96</v>
      </c>
      <c r="Y631" s="29">
        <v>473.17</v>
      </c>
      <c r="Z631" s="29">
        <v>475.37</v>
      </c>
      <c r="AA631" s="29">
        <v>-5</v>
      </c>
      <c r="AB631" s="49">
        <v>10</v>
      </c>
      <c r="AD631" s="6">
        <v>-8.5308737388467559E-4</v>
      </c>
      <c r="AF631" s="6">
        <v>-1.7457035711199165E-4</v>
      </c>
      <c r="AI631" s="23">
        <f t="shared" si="6"/>
        <v>477</v>
      </c>
      <c r="AJ631" s="6">
        <v>3.2537390656910414E-3</v>
      </c>
      <c r="AK631" s="23">
        <f t="shared" si="7"/>
        <v>475</v>
      </c>
      <c r="AL631" s="6">
        <v>-9.5277556351514026E-4</v>
      </c>
    </row>
    <row r="632" spans="1:38" x14ac:dyDescent="0.25">
      <c r="A632" s="27">
        <v>37</v>
      </c>
      <c r="B632" s="28" t="s">
        <v>21</v>
      </c>
      <c r="C632" s="28" t="s">
        <v>91</v>
      </c>
      <c r="D632" s="28" t="s">
        <v>23</v>
      </c>
      <c r="E632" s="28" t="s">
        <v>60</v>
      </c>
      <c r="F632" s="28" t="s">
        <v>25</v>
      </c>
      <c r="G632" s="29" t="b">
        <v>0</v>
      </c>
      <c r="H632" s="29" t="b">
        <v>0</v>
      </c>
      <c r="I632" s="29" t="b">
        <v>0</v>
      </c>
      <c r="J632" s="29" t="b">
        <v>0</v>
      </c>
      <c r="K632" s="29" t="b">
        <v>0</v>
      </c>
      <c r="L632" s="29">
        <v>500</v>
      </c>
      <c r="M632" s="29">
        <v>2</v>
      </c>
      <c r="N632" s="29">
        <v>0</v>
      </c>
      <c r="O632" s="29">
        <v>0.2</v>
      </c>
      <c r="P632" s="29">
        <v>0</v>
      </c>
      <c r="Q632" s="28">
        <v>150</v>
      </c>
      <c r="R632" s="28">
        <v>0</v>
      </c>
      <c r="S632" s="28">
        <v>1</v>
      </c>
      <c r="T632" s="28">
        <v>0</v>
      </c>
      <c r="U632" s="29" t="b">
        <v>0</v>
      </c>
      <c r="V632" s="29">
        <v>701</v>
      </c>
      <c r="W632" s="29">
        <v>569.70000000000005</v>
      </c>
      <c r="X632" s="29">
        <v>484.8</v>
      </c>
      <c r="Y632" s="29">
        <v>473.36</v>
      </c>
      <c r="Z632" s="29">
        <v>475.2</v>
      </c>
      <c r="AA632" s="29">
        <v>-5</v>
      </c>
      <c r="AB632" s="49">
        <v>10</v>
      </c>
      <c r="AD632" s="6">
        <v>-4.5188291586961693E-4</v>
      </c>
      <c r="AF632" s="6">
        <v>-5.3212410059455539E-4</v>
      </c>
      <c r="AI632" s="23">
        <f t="shared" si="6"/>
        <v>477</v>
      </c>
      <c r="AJ632" s="6">
        <v>3.2537390656910414E-3</v>
      </c>
      <c r="AK632" s="23">
        <f t="shared" si="7"/>
        <v>475</v>
      </c>
      <c r="AL632" s="6">
        <v>-9.5277556351514026E-4</v>
      </c>
    </row>
    <row r="633" spans="1:38" x14ac:dyDescent="0.25">
      <c r="A633" s="27">
        <v>38</v>
      </c>
      <c r="B633" s="28" t="s">
        <v>21</v>
      </c>
      <c r="C633" s="28" t="s">
        <v>91</v>
      </c>
      <c r="D633" s="28" t="s">
        <v>23</v>
      </c>
      <c r="E633" s="28" t="s">
        <v>60</v>
      </c>
      <c r="F633" s="28" t="s">
        <v>25</v>
      </c>
      <c r="G633" s="29" t="b">
        <v>0</v>
      </c>
      <c r="H633" s="29" t="b">
        <v>0</v>
      </c>
      <c r="I633" s="29" t="b">
        <v>0</v>
      </c>
      <c r="J633" s="29" t="b">
        <v>0</v>
      </c>
      <c r="K633" s="29" t="b">
        <v>0</v>
      </c>
      <c r="L633" s="29">
        <v>500</v>
      </c>
      <c r="M633" s="29">
        <v>2</v>
      </c>
      <c r="N633" s="29">
        <v>0</v>
      </c>
      <c r="O633" s="29">
        <v>0.2</v>
      </c>
      <c r="P633" s="29">
        <v>0</v>
      </c>
      <c r="Q633" s="28">
        <v>150</v>
      </c>
      <c r="R633" s="28">
        <v>0</v>
      </c>
      <c r="S633" s="28">
        <v>1</v>
      </c>
      <c r="T633" s="28">
        <v>0</v>
      </c>
      <c r="U633" s="29" t="b">
        <v>0</v>
      </c>
      <c r="V633" s="29">
        <v>718</v>
      </c>
      <c r="W633" s="29">
        <v>553.95000000000005</v>
      </c>
      <c r="X633" s="29">
        <v>474.15</v>
      </c>
      <c r="Y633" s="29">
        <v>473.88</v>
      </c>
      <c r="Z633" s="29">
        <v>475.93</v>
      </c>
      <c r="AA633" s="29">
        <v>-5</v>
      </c>
      <c r="AB633" s="49">
        <v>10</v>
      </c>
      <c r="AD633" s="6">
        <v>6.4615033764514607E-4</v>
      </c>
      <c r="AF633" s="6">
        <v>1.0032537390658458E-3</v>
      </c>
      <c r="AI633" s="23">
        <f t="shared" si="6"/>
        <v>477</v>
      </c>
      <c r="AJ633" s="6">
        <v>3.2537390656910414E-3</v>
      </c>
      <c r="AK633" s="23">
        <f t="shared" si="7"/>
        <v>475</v>
      </c>
      <c r="AL633" s="6">
        <v>-9.5277556351514026E-4</v>
      </c>
    </row>
    <row r="634" spans="1:38" x14ac:dyDescent="0.25">
      <c r="A634" s="27">
        <v>39</v>
      </c>
      <c r="B634" s="28" t="s">
        <v>21</v>
      </c>
      <c r="C634" s="28" t="s">
        <v>91</v>
      </c>
      <c r="D634" s="28" t="s">
        <v>23</v>
      </c>
      <c r="E634" s="28" t="s">
        <v>60</v>
      </c>
      <c r="F634" s="28" t="s">
        <v>25</v>
      </c>
      <c r="G634" s="29" t="b">
        <v>0</v>
      </c>
      <c r="H634" s="29" t="b">
        <v>0</v>
      </c>
      <c r="I634" s="29" t="b">
        <v>0</v>
      </c>
      <c r="J634" s="29" t="b">
        <v>0</v>
      </c>
      <c r="K634" s="29" t="b">
        <v>0</v>
      </c>
      <c r="L634" s="29">
        <v>500</v>
      </c>
      <c r="M634" s="29">
        <v>2</v>
      </c>
      <c r="N634" s="29">
        <v>0</v>
      </c>
      <c r="O634" s="29">
        <v>0.2</v>
      </c>
      <c r="P634" s="29">
        <v>0</v>
      </c>
      <c r="Q634" s="28">
        <v>150</v>
      </c>
      <c r="R634" s="28">
        <v>0</v>
      </c>
      <c r="S634" s="28">
        <v>1</v>
      </c>
      <c r="T634" s="28">
        <v>0</v>
      </c>
      <c r="U634" s="29" t="b">
        <v>0</v>
      </c>
      <c r="V634" s="29">
        <v>710</v>
      </c>
      <c r="W634" s="29">
        <v>557.15</v>
      </c>
      <c r="X634" s="29">
        <v>473.38</v>
      </c>
      <c r="Y634" s="29">
        <v>473.87</v>
      </c>
      <c r="Z634" s="29">
        <v>475.82</v>
      </c>
      <c r="AA634" s="29">
        <v>-5</v>
      </c>
      <c r="AB634" s="49">
        <v>10</v>
      </c>
      <c r="AD634" s="6">
        <v>6.2503431353899686E-4</v>
      </c>
      <c r="AF634" s="6">
        <v>7.7189543445932429E-4</v>
      </c>
      <c r="AI634" s="23">
        <f t="shared" si="6"/>
        <v>477</v>
      </c>
      <c r="AJ634" s="6">
        <v>3.2537390656910414E-3</v>
      </c>
      <c r="AK634" s="23">
        <f t="shared" si="7"/>
        <v>475</v>
      </c>
      <c r="AL634" s="6">
        <v>-9.5277556351514026E-4</v>
      </c>
    </row>
    <row r="635" spans="1:38" x14ac:dyDescent="0.25">
      <c r="A635" s="27">
        <v>40</v>
      </c>
      <c r="B635" s="28" t="s">
        <v>21</v>
      </c>
      <c r="C635" s="28" t="s">
        <v>91</v>
      </c>
      <c r="D635" s="28" t="s">
        <v>23</v>
      </c>
      <c r="E635" s="28" t="s">
        <v>60</v>
      </c>
      <c r="F635" s="28" t="s">
        <v>25</v>
      </c>
      <c r="G635" s="29" t="b">
        <v>0</v>
      </c>
      <c r="H635" s="29" t="b">
        <v>0</v>
      </c>
      <c r="I635" s="29" t="b">
        <v>0</v>
      </c>
      <c r="J635" s="29" t="b">
        <v>0</v>
      </c>
      <c r="K635" s="29" t="b">
        <v>0</v>
      </c>
      <c r="L635" s="29">
        <v>500</v>
      </c>
      <c r="M635" s="29">
        <v>2</v>
      </c>
      <c r="N635" s="29">
        <v>0</v>
      </c>
      <c r="O635" s="29">
        <v>0.2</v>
      </c>
      <c r="P635" s="29">
        <v>0</v>
      </c>
      <c r="Q635" s="28">
        <v>150</v>
      </c>
      <c r="R635" s="28">
        <v>0</v>
      </c>
      <c r="S635" s="28">
        <v>1</v>
      </c>
      <c r="T635" s="28">
        <v>0</v>
      </c>
      <c r="U635" s="29" t="b">
        <v>0</v>
      </c>
      <c r="V635" s="29">
        <v>701</v>
      </c>
      <c r="W635" s="29">
        <v>561.57000000000005</v>
      </c>
      <c r="X635" s="29">
        <v>474.94</v>
      </c>
      <c r="Y635" s="29">
        <v>473.86</v>
      </c>
      <c r="Z635" s="29">
        <v>475.56</v>
      </c>
      <c r="AA635" s="29">
        <v>-5</v>
      </c>
      <c r="AB635" s="49">
        <v>10</v>
      </c>
      <c r="AD635" s="6">
        <v>6.0391828943306969E-4</v>
      </c>
      <c r="AF635" s="6">
        <v>2.250485326626972E-4</v>
      </c>
      <c r="AI635" s="23">
        <f t="shared" si="6"/>
        <v>477</v>
      </c>
      <c r="AJ635" s="6">
        <v>3.2537390656910414E-3</v>
      </c>
      <c r="AK635" s="23">
        <f t="shared" si="7"/>
        <v>475</v>
      </c>
      <c r="AL635" s="6">
        <v>-9.5277556351514026E-4</v>
      </c>
    </row>
    <row r="636" spans="1:38" x14ac:dyDescent="0.25">
      <c r="A636" s="24">
        <v>41</v>
      </c>
      <c r="B636" s="25" t="s">
        <v>21</v>
      </c>
      <c r="C636" s="25" t="s">
        <v>91</v>
      </c>
      <c r="D636" s="25" t="s">
        <v>23</v>
      </c>
      <c r="E636" s="25" t="s">
        <v>61</v>
      </c>
      <c r="F636" s="25" t="s">
        <v>25</v>
      </c>
      <c r="G636" s="26" t="b">
        <v>0</v>
      </c>
      <c r="H636" s="26" t="b">
        <v>0</v>
      </c>
      <c r="I636" s="26" t="b">
        <v>0</v>
      </c>
      <c r="J636" s="26" t="b">
        <v>0</v>
      </c>
      <c r="K636" s="26" t="b">
        <v>0</v>
      </c>
      <c r="L636" s="26">
        <v>500</v>
      </c>
      <c r="M636" s="26">
        <v>2</v>
      </c>
      <c r="N636" s="26">
        <v>0</v>
      </c>
      <c r="O636" s="26">
        <v>0.2</v>
      </c>
      <c r="P636" s="26">
        <v>0</v>
      </c>
      <c r="Q636" s="25">
        <v>150</v>
      </c>
      <c r="R636" s="25">
        <v>0</v>
      </c>
      <c r="S636" s="25">
        <v>1</v>
      </c>
      <c r="T636" s="25">
        <v>0</v>
      </c>
      <c r="U636" s="26" t="b">
        <v>0</v>
      </c>
      <c r="V636" s="26">
        <v>701</v>
      </c>
      <c r="W636" s="26">
        <v>306.06</v>
      </c>
      <c r="X636" s="26">
        <v>303.45999999999998</v>
      </c>
      <c r="Y636" s="26">
        <v>485.19</v>
      </c>
      <c r="Z636" s="26">
        <v>485</v>
      </c>
      <c r="AA636" s="26">
        <v>-5</v>
      </c>
      <c r="AB636" s="48">
        <v>5</v>
      </c>
      <c r="AD636" s="6" cm="1">
        <f t="array" ref="AD636:AD645">Y636:Y645/AE636-1</f>
        <v>4.0619142956699328E-4</v>
      </c>
      <c r="AE636">
        <f>AVERAGE(Y636:Y645)</f>
        <v>484.99300000000005</v>
      </c>
      <c r="AF636" s="6" cm="1">
        <f t="array" ref="AF636:AF645">Z636:Z645/AG636-1</f>
        <v>-7.0098178684419032E-5</v>
      </c>
      <c r="AG636">
        <f>AVERAGE(Z636:Z645)</f>
        <v>485.03399999999999</v>
      </c>
      <c r="AI636" s="23">
        <f>L636-O636^2*(40-(20-AB636)-(AA636+20))*(40+((20-AB636)-(AA636+20))/3)</f>
        <v>484</v>
      </c>
      <c r="AJ636" s="6">
        <f t="array" ref="AJ636:AJ645">AI636:AI645/AG636-1</f>
        <v>-2.1318093164602869E-3</v>
      </c>
      <c r="AK636" s="23">
        <f>L636-O636^2*(40-(20-AB636)-(AA636+20))*(40-((20-AB636)-(AA636+20))/3)</f>
        <v>484</v>
      </c>
      <c r="AL636" s="6">
        <f t="array" ref="AL636:AL645">AK636:AK645/AG636-1</f>
        <v>-2.1318093164602869E-3</v>
      </c>
    </row>
    <row r="637" spans="1:38" x14ac:dyDescent="0.25">
      <c r="A637" s="24">
        <v>42</v>
      </c>
      <c r="B637" s="25" t="s">
        <v>21</v>
      </c>
      <c r="C637" s="25" t="s">
        <v>91</v>
      </c>
      <c r="D637" s="25" t="s">
        <v>23</v>
      </c>
      <c r="E637" s="25" t="s">
        <v>61</v>
      </c>
      <c r="F637" s="25" t="s">
        <v>25</v>
      </c>
      <c r="G637" s="26" t="b">
        <v>0</v>
      </c>
      <c r="H637" s="26" t="b">
        <v>0</v>
      </c>
      <c r="I637" s="26" t="b">
        <v>0</v>
      </c>
      <c r="J637" s="26" t="b">
        <v>0</v>
      </c>
      <c r="K637" s="26" t="b">
        <v>0</v>
      </c>
      <c r="L637" s="26">
        <v>500</v>
      </c>
      <c r="M637" s="26">
        <v>2</v>
      </c>
      <c r="N637" s="26">
        <v>0</v>
      </c>
      <c r="O637" s="26">
        <v>0.2</v>
      </c>
      <c r="P637" s="26">
        <v>0</v>
      </c>
      <c r="Q637" s="25">
        <v>150</v>
      </c>
      <c r="R637" s="25">
        <v>0</v>
      </c>
      <c r="S637" s="25">
        <v>1</v>
      </c>
      <c r="T637" s="25">
        <v>0</v>
      </c>
      <c r="U637" s="26" t="b">
        <v>0</v>
      </c>
      <c r="V637" s="26">
        <v>701</v>
      </c>
      <c r="W637" s="26">
        <v>305.39</v>
      </c>
      <c r="X637" s="26">
        <v>305.76</v>
      </c>
      <c r="Y637" s="26">
        <v>485.05</v>
      </c>
      <c r="Z637" s="26">
        <v>485.06</v>
      </c>
      <c r="AA637" s="26">
        <v>-5</v>
      </c>
      <c r="AB637" s="48">
        <v>5</v>
      </c>
      <c r="AD637" s="6">
        <v>1.1752746946847026E-4</v>
      </c>
      <c r="AF637" s="6">
        <v>5.3604489582248505E-5</v>
      </c>
      <c r="AI637" s="23">
        <f t="shared" ref="AI637:AI655" si="8">L637-O637^2*(40-(20-AB637)-(AA637+20))*(40+((20-AB637)-(AA637+20))/3)</f>
        <v>484</v>
      </c>
      <c r="AJ637" s="6">
        <v>-2.1318093164602869E-3</v>
      </c>
      <c r="AK637" s="23">
        <f t="shared" ref="AK637:AK655" si="9">L637-O637^2*(40-(20-AB637)-(AA637+20))*(40-((20-AB637)-(AA637+20))/3)</f>
        <v>484</v>
      </c>
      <c r="AL637" s="6">
        <v>-2.1318093164602869E-3</v>
      </c>
    </row>
    <row r="638" spans="1:38" x14ac:dyDescent="0.25">
      <c r="A638" s="24">
        <v>43</v>
      </c>
      <c r="B638" s="25" t="s">
        <v>21</v>
      </c>
      <c r="C638" s="25" t="s">
        <v>91</v>
      </c>
      <c r="D638" s="25" t="s">
        <v>23</v>
      </c>
      <c r="E638" s="25" t="s">
        <v>61</v>
      </c>
      <c r="F638" s="25" t="s">
        <v>25</v>
      </c>
      <c r="G638" s="26" t="b">
        <v>0</v>
      </c>
      <c r="H638" s="26" t="b">
        <v>0</v>
      </c>
      <c r="I638" s="26" t="b">
        <v>0</v>
      </c>
      <c r="J638" s="26" t="b">
        <v>0</v>
      </c>
      <c r="K638" s="26" t="b">
        <v>0</v>
      </c>
      <c r="L638" s="26">
        <v>500</v>
      </c>
      <c r="M638" s="26">
        <v>2</v>
      </c>
      <c r="N638" s="26">
        <v>0</v>
      </c>
      <c r="O638" s="26">
        <v>0.2</v>
      </c>
      <c r="P638" s="26">
        <v>0</v>
      </c>
      <c r="Q638" s="25">
        <v>150</v>
      </c>
      <c r="R638" s="25">
        <v>0</v>
      </c>
      <c r="S638" s="25">
        <v>1</v>
      </c>
      <c r="T638" s="25">
        <v>0</v>
      </c>
      <c r="U638" s="26" t="b">
        <v>0</v>
      </c>
      <c r="V638" s="26">
        <v>701</v>
      </c>
      <c r="W638" s="26">
        <v>300.77999999999997</v>
      </c>
      <c r="X638" s="26">
        <v>304.39999999999998</v>
      </c>
      <c r="Y638" s="26">
        <v>485.12</v>
      </c>
      <c r="Z638" s="26">
        <v>485.28</v>
      </c>
      <c r="AA638" s="26">
        <v>-5</v>
      </c>
      <c r="AB638" s="48">
        <v>5</v>
      </c>
      <c r="AD638" s="6">
        <v>2.6185944951762075E-4</v>
      </c>
      <c r="AF638" s="6">
        <v>5.0718093989288171E-4</v>
      </c>
      <c r="AI638" s="23">
        <f t="shared" si="8"/>
        <v>484</v>
      </c>
      <c r="AJ638" s="6">
        <v>-2.1318093164602869E-3</v>
      </c>
      <c r="AK638" s="23">
        <f t="shared" si="9"/>
        <v>484</v>
      </c>
      <c r="AL638" s="6">
        <v>-2.1318093164602869E-3</v>
      </c>
    </row>
    <row r="639" spans="1:38" x14ac:dyDescent="0.25">
      <c r="A639" s="24">
        <v>44</v>
      </c>
      <c r="B639" s="25" t="s">
        <v>21</v>
      </c>
      <c r="C639" s="25" t="s">
        <v>91</v>
      </c>
      <c r="D639" s="25" t="s">
        <v>23</v>
      </c>
      <c r="E639" s="25" t="s">
        <v>61</v>
      </c>
      <c r="F639" s="25" t="s">
        <v>25</v>
      </c>
      <c r="G639" s="26" t="b">
        <v>0</v>
      </c>
      <c r="H639" s="26" t="b">
        <v>0</v>
      </c>
      <c r="I639" s="26" t="b">
        <v>0</v>
      </c>
      <c r="J639" s="26" t="b">
        <v>0</v>
      </c>
      <c r="K639" s="26" t="b">
        <v>0</v>
      </c>
      <c r="L639" s="26">
        <v>500</v>
      </c>
      <c r="M639" s="26">
        <v>2</v>
      </c>
      <c r="N639" s="26">
        <v>0</v>
      </c>
      <c r="O639" s="26">
        <v>0.2</v>
      </c>
      <c r="P639" s="26">
        <v>0</v>
      </c>
      <c r="Q639" s="25">
        <v>150</v>
      </c>
      <c r="R639" s="25">
        <v>0</v>
      </c>
      <c r="S639" s="25">
        <v>1</v>
      </c>
      <c r="T639" s="25">
        <v>0</v>
      </c>
      <c r="U639" s="26" t="b">
        <v>0</v>
      </c>
      <c r="V639" s="26">
        <v>701</v>
      </c>
      <c r="W639" s="26">
        <v>300.01</v>
      </c>
      <c r="X639" s="26">
        <v>312.7</v>
      </c>
      <c r="Y639" s="26">
        <v>484.72</v>
      </c>
      <c r="Z639" s="26">
        <v>485.3</v>
      </c>
      <c r="AA639" s="26">
        <v>-5</v>
      </c>
      <c r="AB639" s="48">
        <v>5</v>
      </c>
      <c r="AD639" s="6">
        <v>-5.6289472219195336E-4</v>
      </c>
      <c r="AF639" s="6">
        <v>5.4841516264847456E-4</v>
      </c>
      <c r="AI639" s="23">
        <f t="shared" si="8"/>
        <v>484</v>
      </c>
      <c r="AJ639" s="6">
        <v>-2.1318093164602869E-3</v>
      </c>
      <c r="AK639" s="23">
        <f t="shared" si="9"/>
        <v>484</v>
      </c>
      <c r="AL639" s="6">
        <v>-2.1318093164602869E-3</v>
      </c>
    </row>
    <row r="640" spans="1:38" x14ac:dyDescent="0.25">
      <c r="A640" s="24">
        <v>45</v>
      </c>
      <c r="B640" s="25" t="s">
        <v>21</v>
      </c>
      <c r="C640" s="25" t="s">
        <v>91</v>
      </c>
      <c r="D640" s="25" t="s">
        <v>23</v>
      </c>
      <c r="E640" s="25" t="s">
        <v>61</v>
      </c>
      <c r="F640" s="25" t="s">
        <v>25</v>
      </c>
      <c r="G640" s="26" t="b">
        <v>0</v>
      </c>
      <c r="H640" s="26" t="b">
        <v>0</v>
      </c>
      <c r="I640" s="26" t="b">
        <v>0</v>
      </c>
      <c r="J640" s="26" t="b">
        <v>0</v>
      </c>
      <c r="K640" s="26" t="b">
        <v>0</v>
      </c>
      <c r="L640" s="26">
        <v>500</v>
      </c>
      <c r="M640" s="26">
        <v>2</v>
      </c>
      <c r="N640" s="26">
        <v>0</v>
      </c>
      <c r="O640" s="26">
        <v>0.2</v>
      </c>
      <c r="P640" s="26">
        <v>0</v>
      </c>
      <c r="Q640" s="25">
        <v>150</v>
      </c>
      <c r="R640" s="25">
        <v>0</v>
      </c>
      <c r="S640" s="25">
        <v>1</v>
      </c>
      <c r="T640" s="25">
        <v>0</v>
      </c>
      <c r="U640" s="26" t="b">
        <v>0</v>
      </c>
      <c r="V640" s="26">
        <v>701</v>
      </c>
      <c r="W640" s="26">
        <v>312.31</v>
      </c>
      <c r="X640" s="26">
        <v>306.39999999999998</v>
      </c>
      <c r="Y640" s="26">
        <v>485.01</v>
      </c>
      <c r="Z640" s="26">
        <v>484.71</v>
      </c>
      <c r="AA640" s="26">
        <v>-5</v>
      </c>
      <c r="AB640" s="48">
        <v>5</v>
      </c>
      <c r="AD640" s="6">
        <v>3.5052052297590564E-5</v>
      </c>
      <c r="AF640" s="6">
        <v>-6.6799440863940518E-4</v>
      </c>
      <c r="AI640" s="23">
        <f t="shared" si="8"/>
        <v>484</v>
      </c>
      <c r="AJ640" s="6">
        <v>-2.1318093164602869E-3</v>
      </c>
      <c r="AK640" s="23">
        <f t="shared" si="9"/>
        <v>484</v>
      </c>
      <c r="AL640" s="6">
        <v>-2.1318093164602869E-3</v>
      </c>
    </row>
    <row r="641" spans="1:38" x14ac:dyDescent="0.25">
      <c r="A641" s="24">
        <v>46</v>
      </c>
      <c r="B641" s="25" t="s">
        <v>21</v>
      </c>
      <c r="C641" s="25" t="s">
        <v>91</v>
      </c>
      <c r="D641" s="25" t="s">
        <v>23</v>
      </c>
      <c r="E641" s="25" t="s">
        <v>61</v>
      </c>
      <c r="F641" s="25" t="s">
        <v>25</v>
      </c>
      <c r="G641" s="26" t="b">
        <v>0</v>
      </c>
      <c r="H641" s="26" t="b">
        <v>0</v>
      </c>
      <c r="I641" s="26" t="b">
        <v>0</v>
      </c>
      <c r="J641" s="26" t="b">
        <v>0</v>
      </c>
      <c r="K641" s="26" t="b">
        <v>0</v>
      </c>
      <c r="L641" s="26">
        <v>500</v>
      </c>
      <c r="M641" s="26">
        <v>2</v>
      </c>
      <c r="N641" s="26">
        <v>0</v>
      </c>
      <c r="O641" s="26">
        <v>0.2</v>
      </c>
      <c r="P641" s="26">
        <v>0</v>
      </c>
      <c r="Q641" s="25">
        <v>150</v>
      </c>
      <c r="R641" s="25">
        <v>0</v>
      </c>
      <c r="S641" s="25">
        <v>1</v>
      </c>
      <c r="T641" s="25">
        <v>0</v>
      </c>
      <c r="U641" s="26" t="b">
        <v>0</v>
      </c>
      <c r="V641" s="26">
        <v>701</v>
      </c>
      <c r="W641" s="26">
        <v>305.74</v>
      </c>
      <c r="X641" s="26">
        <v>306.97000000000003</v>
      </c>
      <c r="Y641" s="26">
        <v>484.99</v>
      </c>
      <c r="Z641" s="26">
        <v>485.04</v>
      </c>
      <c r="AA641" s="26">
        <v>-5</v>
      </c>
      <c r="AB641" s="48">
        <v>5</v>
      </c>
      <c r="AD641" s="6">
        <v>-6.1856562879603061E-6</v>
      </c>
      <c r="AF641" s="6">
        <v>1.2370266826655651E-5</v>
      </c>
      <c r="AI641" s="23">
        <f t="shared" si="8"/>
        <v>484</v>
      </c>
      <c r="AJ641" s="6">
        <v>-2.1318093164602869E-3</v>
      </c>
      <c r="AK641" s="23">
        <f t="shared" si="9"/>
        <v>484</v>
      </c>
      <c r="AL641" s="6">
        <v>-2.1318093164602869E-3</v>
      </c>
    </row>
    <row r="642" spans="1:38" x14ac:dyDescent="0.25">
      <c r="A642" s="24">
        <v>47</v>
      </c>
      <c r="B642" s="25" t="s">
        <v>21</v>
      </c>
      <c r="C642" s="25" t="s">
        <v>91</v>
      </c>
      <c r="D642" s="25" t="s">
        <v>23</v>
      </c>
      <c r="E642" s="25" t="s">
        <v>61</v>
      </c>
      <c r="F642" s="25" t="s">
        <v>25</v>
      </c>
      <c r="G642" s="26" t="b">
        <v>0</v>
      </c>
      <c r="H642" s="26" t="b">
        <v>0</v>
      </c>
      <c r="I642" s="26" t="b">
        <v>0</v>
      </c>
      <c r="J642" s="26" t="b">
        <v>0</v>
      </c>
      <c r="K642" s="26" t="b">
        <v>0</v>
      </c>
      <c r="L642" s="26">
        <v>500</v>
      </c>
      <c r="M642" s="26">
        <v>2</v>
      </c>
      <c r="N642" s="26">
        <v>0</v>
      </c>
      <c r="O642" s="26">
        <v>0.2</v>
      </c>
      <c r="P642" s="26">
        <v>0</v>
      </c>
      <c r="Q642" s="25">
        <v>150</v>
      </c>
      <c r="R642" s="25">
        <v>0</v>
      </c>
      <c r="S642" s="25">
        <v>1</v>
      </c>
      <c r="T642" s="25">
        <v>0</v>
      </c>
      <c r="U642" s="26" t="b">
        <v>0</v>
      </c>
      <c r="V642" s="26">
        <v>701</v>
      </c>
      <c r="W642" s="26">
        <v>310.79000000000002</v>
      </c>
      <c r="X642" s="26">
        <v>311.02</v>
      </c>
      <c r="Y642" s="26">
        <v>484.73</v>
      </c>
      <c r="Z642" s="26">
        <v>484.82</v>
      </c>
      <c r="AA642" s="26">
        <v>-5</v>
      </c>
      <c r="AB642" s="48">
        <v>5</v>
      </c>
      <c r="AD642" s="6">
        <v>-5.4227586789923343E-4</v>
      </c>
      <c r="AF642" s="6">
        <v>-4.4120618348408858E-4</v>
      </c>
      <c r="AI642" s="23">
        <f t="shared" si="8"/>
        <v>484</v>
      </c>
      <c r="AJ642" s="6">
        <v>-2.1318093164602869E-3</v>
      </c>
      <c r="AK642" s="23">
        <f t="shared" si="9"/>
        <v>484</v>
      </c>
      <c r="AL642" s="6">
        <v>-2.1318093164602869E-3</v>
      </c>
    </row>
    <row r="643" spans="1:38" x14ac:dyDescent="0.25">
      <c r="A643" s="24">
        <v>48</v>
      </c>
      <c r="B643" s="25" t="s">
        <v>21</v>
      </c>
      <c r="C643" s="25" t="s">
        <v>91</v>
      </c>
      <c r="D643" s="25" t="s">
        <v>23</v>
      </c>
      <c r="E643" s="25" t="s">
        <v>61</v>
      </c>
      <c r="F643" s="25" t="s">
        <v>25</v>
      </c>
      <c r="G643" s="26" t="b">
        <v>0</v>
      </c>
      <c r="H643" s="26" t="b">
        <v>0</v>
      </c>
      <c r="I643" s="26" t="b">
        <v>0</v>
      </c>
      <c r="J643" s="26" t="b">
        <v>0</v>
      </c>
      <c r="K643" s="26" t="b">
        <v>0</v>
      </c>
      <c r="L643" s="26">
        <v>500</v>
      </c>
      <c r="M643" s="26">
        <v>2</v>
      </c>
      <c r="N643" s="26">
        <v>0</v>
      </c>
      <c r="O643" s="26">
        <v>0.2</v>
      </c>
      <c r="P643" s="26">
        <v>0</v>
      </c>
      <c r="Q643" s="25">
        <v>150</v>
      </c>
      <c r="R643" s="25">
        <v>0</v>
      </c>
      <c r="S643" s="25">
        <v>1</v>
      </c>
      <c r="T643" s="25">
        <v>0</v>
      </c>
      <c r="U643" s="26" t="b">
        <v>0</v>
      </c>
      <c r="V643" s="26">
        <v>701</v>
      </c>
      <c r="W643" s="26">
        <v>308.52</v>
      </c>
      <c r="X643" s="26">
        <v>308.18</v>
      </c>
      <c r="Y643" s="26">
        <v>484.91</v>
      </c>
      <c r="Z643" s="26">
        <v>484.91</v>
      </c>
      <c r="AA643" s="26">
        <v>-5</v>
      </c>
      <c r="AB643" s="48">
        <v>5</v>
      </c>
      <c r="AD643" s="6">
        <v>-1.7113649062983072E-4</v>
      </c>
      <c r="AF643" s="6">
        <v>-2.5565218108414278E-4</v>
      </c>
      <c r="AI643" s="23">
        <f t="shared" si="8"/>
        <v>484</v>
      </c>
      <c r="AJ643" s="6">
        <v>-2.1318093164602869E-3</v>
      </c>
      <c r="AK643" s="23">
        <f t="shared" si="9"/>
        <v>484</v>
      </c>
      <c r="AL643" s="6">
        <v>-2.1318093164602869E-3</v>
      </c>
    </row>
    <row r="644" spans="1:38" x14ac:dyDescent="0.25">
      <c r="A644" s="24">
        <v>49</v>
      </c>
      <c r="B644" s="25" t="s">
        <v>21</v>
      </c>
      <c r="C644" s="25" t="s">
        <v>91</v>
      </c>
      <c r="D644" s="25" t="s">
        <v>23</v>
      </c>
      <c r="E644" s="25" t="s">
        <v>61</v>
      </c>
      <c r="F644" s="25" t="s">
        <v>25</v>
      </c>
      <c r="G644" s="26" t="b">
        <v>0</v>
      </c>
      <c r="H644" s="26" t="b">
        <v>0</v>
      </c>
      <c r="I644" s="26" t="b">
        <v>0</v>
      </c>
      <c r="J644" s="26" t="b">
        <v>0</v>
      </c>
      <c r="K644" s="26" t="b">
        <v>0</v>
      </c>
      <c r="L644" s="26">
        <v>500</v>
      </c>
      <c r="M644" s="26">
        <v>2</v>
      </c>
      <c r="N644" s="26">
        <v>0</v>
      </c>
      <c r="O644" s="26">
        <v>0.2</v>
      </c>
      <c r="P644" s="26">
        <v>0</v>
      </c>
      <c r="Q644" s="25">
        <v>150</v>
      </c>
      <c r="R644" s="25">
        <v>0</v>
      </c>
      <c r="S644" s="25">
        <v>1</v>
      </c>
      <c r="T644" s="25">
        <v>0</v>
      </c>
      <c r="U644" s="26" t="b">
        <v>0</v>
      </c>
      <c r="V644" s="26">
        <v>701</v>
      </c>
      <c r="W644" s="26">
        <v>306.58</v>
      </c>
      <c r="X644" s="26">
        <v>305.64999999999998</v>
      </c>
      <c r="Y644" s="26">
        <v>485.07</v>
      </c>
      <c r="Z644" s="26">
        <v>484.97</v>
      </c>
      <c r="AA644" s="26">
        <v>-5</v>
      </c>
      <c r="AB644" s="48">
        <v>5</v>
      </c>
      <c r="AD644" s="6">
        <v>1.5876517805391011E-4</v>
      </c>
      <c r="AF644" s="6">
        <v>-1.3194951281758627E-4</v>
      </c>
      <c r="AI644" s="23">
        <f t="shared" si="8"/>
        <v>484</v>
      </c>
      <c r="AJ644" s="6">
        <v>-2.1318093164602869E-3</v>
      </c>
      <c r="AK644" s="23">
        <f t="shared" si="9"/>
        <v>484</v>
      </c>
      <c r="AL644" s="6">
        <v>-2.1318093164602869E-3</v>
      </c>
    </row>
    <row r="645" spans="1:38" x14ac:dyDescent="0.25">
      <c r="A645" s="24">
        <v>50</v>
      </c>
      <c r="B645" s="25" t="s">
        <v>21</v>
      </c>
      <c r="C645" s="25" t="s">
        <v>91</v>
      </c>
      <c r="D645" s="25" t="s">
        <v>23</v>
      </c>
      <c r="E645" s="25" t="s">
        <v>61</v>
      </c>
      <c r="F645" s="25" t="s">
        <v>25</v>
      </c>
      <c r="G645" s="26" t="b">
        <v>0</v>
      </c>
      <c r="H645" s="26" t="b">
        <v>0</v>
      </c>
      <c r="I645" s="26" t="b">
        <v>0</v>
      </c>
      <c r="J645" s="26" t="b">
        <v>0</v>
      </c>
      <c r="K645" s="26" t="b">
        <v>0</v>
      </c>
      <c r="L645" s="26">
        <v>500</v>
      </c>
      <c r="M645" s="26">
        <v>2</v>
      </c>
      <c r="N645" s="26">
        <v>0</v>
      </c>
      <c r="O645" s="26">
        <v>0.2</v>
      </c>
      <c r="P645" s="26">
        <v>0</v>
      </c>
      <c r="Q645" s="25">
        <v>150</v>
      </c>
      <c r="R645" s="25">
        <v>0</v>
      </c>
      <c r="S645" s="25">
        <v>1</v>
      </c>
      <c r="T645" s="25">
        <v>0</v>
      </c>
      <c r="U645" s="26" t="b">
        <v>0</v>
      </c>
      <c r="V645" s="26">
        <v>701</v>
      </c>
      <c r="W645" s="26">
        <v>301.42</v>
      </c>
      <c r="X645" s="26">
        <v>304.10000000000002</v>
      </c>
      <c r="Y645" s="26">
        <v>485.14</v>
      </c>
      <c r="Z645" s="26">
        <v>485.25</v>
      </c>
      <c r="AA645" s="26">
        <v>-5</v>
      </c>
      <c r="AB645" s="48">
        <v>5</v>
      </c>
      <c r="AD645" s="6">
        <v>3.0309715810328264E-4</v>
      </c>
      <c r="AF645" s="6">
        <v>4.4532960575960345E-4</v>
      </c>
      <c r="AI645" s="23">
        <f t="shared" si="8"/>
        <v>484</v>
      </c>
      <c r="AJ645" s="6">
        <v>-2.1318093164602869E-3</v>
      </c>
      <c r="AK645" s="23">
        <f t="shared" si="9"/>
        <v>484</v>
      </c>
      <c r="AL645" s="6">
        <v>-2.1318093164602869E-3</v>
      </c>
    </row>
    <row r="646" spans="1:38" x14ac:dyDescent="0.25">
      <c r="A646" s="27">
        <v>51</v>
      </c>
      <c r="B646" s="28" t="s">
        <v>21</v>
      </c>
      <c r="C646" s="28" t="s">
        <v>91</v>
      </c>
      <c r="D646" s="28" t="s">
        <v>23</v>
      </c>
      <c r="E646" s="28" t="s">
        <v>62</v>
      </c>
      <c r="F646" s="28" t="s">
        <v>25</v>
      </c>
      <c r="G646" s="29" t="b">
        <v>0</v>
      </c>
      <c r="H646" s="29" t="b">
        <v>0</v>
      </c>
      <c r="I646" s="29" t="b">
        <v>0</v>
      </c>
      <c r="J646" s="29" t="b">
        <v>0</v>
      </c>
      <c r="K646" s="29" t="b">
        <v>0</v>
      </c>
      <c r="L646" s="29">
        <v>500</v>
      </c>
      <c r="M646" s="29">
        <v>2</v>
      </c>
      <c r="N646" s="29">
        <v>0</v>
      </c>
      <c r="O646" s="29">
        <v>0.2</v>
      </c>
      <c r="P646" s="29">
        <v>0</v>
      </c>
      <c r="Q646" s="28">
        <v>150</v>
      </c>
      <c r="R646" s="28">
        <v>0</v>
      </c>
      <c r="S646" s="28">
        <v>1</v>
      </c>
      <c r="T646" s="28">
        <v>0</v>
      </c>
      <c r="U646" s="29" t="b">
        <v>0</v>
      </c>
      <c r="V646" s="29">
        <v>701</v>
      </c>
      <c r="W646" s="29">
        <v>163.36000000000001</v>
      </c>
      <c r="X646" s="29">
        <v>185.22</v>
      </c>
      <c r="Y646" s="29">
        <v>492</v>
      </c>
      <c r="Z646" s="29">
        <v>491</v>
      </c>
      <c r="AA646" s="29">
        <v>-5</v>
      </c>
      <c r="AB646" s="49">
        <v>0</v>
      </c>
      <c r="AD646" s="6" cm="1">
        <f t="array" ref="AD646:AD655">Y646:Y655/AE646-1</f>
        <v>0</v>
      </c>
      <c r="AE646">
        <f>AVERAGE(Y646:Y655)</f>
        <v>492</v>
      </c>
      <c r="AF646" s="6" cm="1">
        <f t="array" ref="AF646:AF655">Z646:Z655/AG646-1</f>
        <v>0</v>
      </c>
      <c r="AG646">
        <f>AVERAGE(Z646:Z655)</f>
        <v>491</v>
      </c>
      <c r="AI646" s="23">
        <f t="shared" si="8"/>
        <v>491.66666666666669</v>
      </c>
      <c r="AJ646" s="6">
        <f t="array" ref="AJ646:AJ655">AI646:AI655/AG646-1</f>
        <v>1.3577732518670338E-3</v>
      </c>
      <c r="AK646" s="23">
        <f t="shared" si="9"/>
        <v>492.33333333333331</v>
      </c>
      <c r="AL646" s="6">
        <f t="array" ref="AL646:AL655">AK646:AK655/AG646-1</f>
        <v>2.7155465037338455E-3</v>
      </c>
    </row>
    <row r="647" spans="1:38" x14ac:dyDescent="0.25">
      <c r="A647" s="27">
        <v>52</v>
      </c>
      <c r="B647" s="28" t="s">
        <v>21</v>
      </c>
      <c r="C647" s="28" t="s">
        <v>91</v>
      </c>
      <c r="D647" s="28" t="s">
        <v>23</v>
      </c>
      <c r="E647" s="28" t="s">
        <v>62</v>
      </c>
      <c r="F647" s="28" t="s">
        <v>25</v>
      </c>
      <c r="G647" s="29" t="b">
        <v>0</v>
      </c>
      <c r="H647" s="29" t="b">
        <v>0</v>
      </c>
      <c r="I647" s="29" t="b">
        <v>0</v>
      </c>
      <c r="J647" s="29" t="b">
        <v>0</v>
      </c>
      <c r="K647" s="29" t="b">
        <v>0</v>
      </c>
      <c r="L647" s="29">
        <v>500</v>
      </c>
      <c r="M647" s="29">
        <v>2</v>
      </c>
      <c r="N647" s="29">
        <v>0</v>
      </c>
      <c r="O647" s="29">
        <v>0.2</v>
      </c>
      <c r="P647" s="29">
        <v>0</v>
      </c>
      <c r="Q647" s="28">
        <v>150</v>
      </c>
      <c r="R647" s="28">
        <v>0</v>
      </c>
      <c r="S647" s="28">
        <v>1</v>
      </c>
      <c r="T647" s="28">
        <v>0</v>
      </c>
      <c r="U647" s="29" t="b">
        <v>0</v>
      </c>
      <c r="V647" s="29">
        <v>701</v>
      </c>
      <c r="W647" s="29">
        <v>163.52000000000001</v>
      </c>
      <c r="X647" s="29">
        <v>185.04</v>
      </c>
      <c r="Y647" s="29">
        <v>492</v>
      </c>
      <c r="Z647" s="29">
        <v>491</v>
      </c>
      <c r="AA647" s="29">
        <v>-5</v>
      </c>
      <c r="AB647" s="49">
        <v>0</v>
      </c>
      <c r="AD647" s="6">
        <v>0</v>
      </c>
      <c r="AF647" s="6">
        <v>0</v>
      </c>
      <c r="AI647" s="23">
        <f t="shared" si="8"/>
        <v>491.66666666666669</v>
      </c>
      <c r="AJ647" s="6">
        <v>1.3577732518670338E-3</v>
      </c>
      <c r="AK647" s="23">
        <f t="shared" si="9"/>
        <v>492.33333333333331</v>
      </c>
      <c r="AL647" s="6">
        <v>2.7155465037338455E-3</v>
      </c>
    </row>
    <row r="648" spans="1:38" x14ac:dyDescent="0.25">
      <c r="A648" s="27">
        <v>53</v>
      </c>
      <c r="B648" s="28" t="s">
        <v>21</v>
      </c>
      <c r="C648" s="28" t="s">
        <v>91</v>
      </c>
      <c r="D648" s="28" t="s">
        <v>23</v>
      </c>
      <c r="E648" s="28" t="s">
        <v>62</v>
      </c>
      <c r="F648" s="28" t="s">
        <v>25</v>
      </c>
      <c r="G648" s="29" t="b">
        <v>0</v>
      </c>
      <c r="H648" s="29" t="b">
        <v>0</v>
      </c>
      <c r="I648" s="29" t="b">
        <v>0</v>
      </c>
      <c r="J648" s="29" t="b">
        <v>0</v>
      </c>
      <c r="K648" s="29" t="b">
        <v>0</v>
      </c>
      <c r="L648" s="29">
        <v>500</v>
      </c>
      <c r="M648" s="29">
        <v>2</v>
      </c>
      <c r="N648" s="29">
        <v>0</v>
      </c>
      <c r="O648" s="29">
        <v>0.2</v>
      </c>
      <c r="P648" s="29">
        <v>0</v>
      </c>
      <c r="Q648" s="28">
        <v>150</v>
      </c>
      <c r="R648" s="28">
        <v>0</v>
      </c>
      <c r="S648" s="28">
        <v>1</v>
      </c>
      <c r="T648" s="28">
        <v>0</v>
      </c>
      <c r="U648" s="29" t="b">
        <v>0</v>
      </c>
      <c r="V648" s="29">
        <v>701</v>
      </c>
      <c r="W648" s="29">
        <v>163.68</v>
      </c>
      <c r="X648" s="29">
        <v>184.86</v>
      </c>
      <c r="Y648" s="29">
        <v>492</v>
      </c>
      <c r="Z648" s="29">
        <v>491</v>
      </c>
      <c r="AA648" s="29">
        <v>-5</v>
      </c>
      <c r="AB648" s="49">
        <v>0</v>
      </c>
      <c r="AD648" s="6">
        <v>0</v>
      </c>
      <c r="AF648" s="6">
        <v>0</v>
      </c>
      <c r="AI648" s="23">
        <f t="shared" si="8"/>
        <v>491.66666666666669</v>
      </c>
      <c r="AJ648" s="6">
        <v>1.3577732518670338E-3</v>
      </c>
      <c r="AK648" s="23">
        <f t="shared" si="9"/>
        <v>492.33333333333331</v>
      </c>
      <c r="AL648" s="6">
        <v>2.7155465037338455E-3</v>
      </c>
    </row>
    <row r="649" spans="1:38" x14ac:dyDescent="0.25">
      <c r="A649" s="27">
        <v>54</v>
      </c>
      <c r="B649" s="28" t="s">
        <v>21</v>
      </c>
      <c r="C649" s="28" t="s">
        <v>91</v>
      </c>
      <c r="D649" s="28" t="s">
        <v>23</v>
      </c>
      <c r="E649" s="28" t="s">
        <v>62</v>
      </c>
      <c r="F649" s="28" t="s">
        <v>25</v>
      </c>
      <c r="G649" s="29" t="b">
        <v>0</v>
      </c>
      <c r="H649" s="29" t="b">
        <v>0</v>
      </c>
      <c r="I649" s="29" t="b">
        <v>0</v>
      </c>
      <c r="J649" s="29" t="b">
        <v>0</v>
      </c>
      <c r="K649" s="29" t="b">
        <v>0</v>
      </c>
      <c r="L649" s="29">
        <v>500</v>
      </c>
      <c r="M649" s="29">
        <v>2</v>
      </c>
      <c r="N649" s="29">
        <v>0</v>
      </c>
      <c r="O649" s="29">
        <v>0.2</v>
      </c>
      <c r="P649" s="29">
        <v>0</v>
      </c>
      <c r="Q649" s="28">
        <v>150</v>
      </c>
      <c r="R649" s="28">
        <v>0</v>
      </c>
      <c r="S649" s="28">
        <v>1</v>
      </c>
      <c r="T649" s="28">
        <v>0</v>
      </c>
      <c r="U649" s="29" t="b">
        <v>0</v>
      </c>
      <c r="V649" s="29">
        <v>701</v>
      </c>
      <c r="W649" s="29">
        <v>163.6</v>
      </c>
      <c r="X649" s="29">
        <v>184.95</v>
      </c>
      <c r="Y649" s="29">
        <v>492</v>
      </c>
      <c r="Z649" s="29">
        <v>491</v>
      </c>
      <c r="AA649" s="29">
        <v>-5</v>
      </c>
      <c r="AB649" s="49">
        <v>0</v>
      </c>
      <c r="AD649" s="6">
        <v>0</v>
      </c>
      <c r="AF649" s="6">
        <v>0</v>
      </c>
      <c r="AI649" s="23">
        <f t="shared" si="8"/>
        <v>491.66666666666669</v>
      </c>
      <c r="AJ649" s="6">
        <v>1.3577732518670338E-3</v>
      </c>
      <c r="AK649" s="23">
        <f t="shared" si="9"/>
        <v>492.33333333333331</v>
      </c>
      <c r="AL649" s="6">
        <v>2.7155465037338455E-3</v>
      </c>
    </row>
    <row r="650" spans="1:38" x14ac:dyDescent="0.25">
      <c r="A650" s="27">
        <v>55</v>
      </c>
      <c r="B650" s="28" t="s">
        <v>21</v>
      </c>
      <c r="C650" s="28" t="s">
        <v>91</v>
      </c>
      <c r="D650" s="28" t="s">
        <v>23</v>
      </c>
      <c r="E650" s="28" t="s">
        <v>62</v>
      </c>
      <c r="F650" s="28" t="s">
        <v>25</v>
      </c>
      <c r="G650" s="29" t="b">
        <v>0</v>
      </c>
      <c r="H650" s="29" t="b">
        <v>0</v>
      </c>
      <c r="I650" s="29" t="b">
        <v>0</v>
      </c>
      <c r="J650" s="29" t="b">
        <v>0</v>
      </c>
      <c r="K650" s="29" t="b">
        <v>0</v>
      </c>
      <c r="L650" s="29">
        <v>500</v>
      </c>
      <c r="M650" s="29">
        <v>2</v>
      </c>
      <c r="N650" s="29">
        <v>0</v>
      </c>
      <c r="O650" s="29">
        <v>0.2</v>
      </c>
      <c r="P650" s="29">
        <v>0</v>
      </c>
      <c r="Q650" s="28">
        <v>150</v>
      </c>
      <c r="R650" s="28">
        <v>0</v>
      </c>
      <c r="S650" s="28">
        <v>1</v>
      </c>
      <c r="T650" s="28">
        <v>0</v>
      </c>
      <c r="U650" s="29" t="b">
        <v>0</v>
      </c>
      <c r="V650" s="29">
        <v>701</v>
      </c>
      <c r="W650" s="29">
        <v>163.44</v>
      </c>
      <c r="X650" s="29">
        <v>185.13</v>
      </c>
      <c r="Y650" s="29">
        <v>492</v>
      </c>
      <c r="Z650" s="29">
        <v>491</v>
      </c>
      <c r="AA650" s="29">
        <v>-5</v>
      </c>
      <c r="AB650" s="49">
        <v>0</v>
      </c>
      <c r="AD650" s="6">
        <v>0</v>
      </c>
      <c r="AF650" s="6">
        <v>0</v>
      </c>
      <c r="AI650" s="23">
        <f t="shared" si="8"/>
        <v>491.66666666666669</v>
      </c>
      <c r="AJ650" s="6">
        <v>1.3577732518670338E-3</v>
      </c>
      <c r="AK650" s="23">
        <f t="shared" si="9"/>
        <v>492.33333333333331</v>
      </c>
      <c r="AL650" s="6">
        <v>2.7155465037338455E-3</v>
      </c>
    </row>
    <row r="651" spans="1:38" x14ac:dyDescent="0.25">
      <c r="A651" s="27">
        <v>56</v>
      </c>
      <c r="B651" s="28" t="s">
        <v>21</v>
      </c>
      <c r="C651" s="28" t="s">
        <v>91</v>
      </c>
      <c r="D651" s="28" t="s">
        <v>23</v>
      </c>
      <c r="E651" s="28" t="s">
        <v>62</v>
      </c>
      <c r="F651" s="28" t="s">
        <v>25</v>
      </c>
      <c r="G651" s="29" t="b">
        <v>0</v>
      </c>
      <c r="H651" s="29" t="b">
        <v>0</v>
      </c>
      <c r="I651" s="29" t="b">
        <v>0</v>
      </c>
      <c r="J651" s="29" t="b">
        <v>0</v>
      </c>
      <c r="K651" s="29" t="b">
        <v>0</v>
      </c>
      <c r="L651" s="29">
        <v>500</v>
      </c>
      <c r="M651" s="29">
        <v>2</v>
      </c>
      <c r="N651" s="29">
        <v>0</v>
      </c>
      <c r="O651" s="29">
        <v>0.2</v>
      </c>
      <c r="P651" s="29">
        <v>0</v>
      </c>
      <c r="Q651" s="28">
        <v>150</v>
      </c>
      <c r="R651" s="28">
        <v>0</v>
      </c>
      <c r="S651" s="28">
        <v>1</v>
      </c>
      <c r="T651" s="28">
        <v>0</v>
      </c>
      <c r="U651" s="29" t="b">
        <v>0</v>
      </c>
      <c r="V651" s="29">
        <v>701</v>
      </c>
      <c r="W651" s="29">
        <v>163.68</v>
      </c>
      <c r="X651" s="29">
        <v>184.86</v>
      </c>
      <c r="Y651" s="29">
        <v>492</v>
      </c>
      <c r="Z651" s="29">
        <v>491</v>
      </c>
      <c r="AA651" s="29">
        <v>-5</v>
      </c>
      <c r="AB651" s="49">
        <v>0</v>
      </c>
      <c r="AD651" s="6">
        <v>0</v>
      </c>
      <c r="AF651" s="6">
        <v>0</v>
      </c>
      <c r="AI651" s="23">
        <f t="shared" si="8"/>
        <v>491.66666666666669</v>
      </c>
      <c r="AJ651" s="6">
        <v>1.3577732518670338E-3</v>
      </c>
      <c r="AK651" s="23">
        <f t="shared" si="9"/>
        <v>492.33333333333331</v>
      </c>
      <c r="AL651" s="6">
        <v>2.7155465037338455E-3</v>
      </c>
    </row>
    <row r="652" spans="1:38" x14ac:dyDescent="0.25">
      <c r="A652" s="27">
        <v>57</v>
      </c>
      <c r="B652" s="28" t="s">
        <v>21</v>
      </c>
      <c r="C652" s="28" t="s">
        <v>91</v>
      </c>
      <c r="D652" s="28" t="s">
        <v>23</v>
      </c>
      <c r="E652" s="28" t="s">
        <v>62</v>
      </c>
      <c r="F652" s="28" t="s">
        <v>25</v>
      </c>
      <c r="G652" s="29" t="b">
        <v>0</v>
      </c>
      <c r="H652" s="29" t="b">
        <v>0</v>
      </c>
      <c r="I652" s="29" t="b">
        <v>0</v>
      </c>
      <c r="J652" s="29" t="b">
        <v>0</v>
      </c>
      <c r="K652" s="29" t="b">
        <v>0</v>
      </c>
      <c r="L652" s="29">
        <v>500</v>
      </c>
      <c r="M652" s="29">
        <v>2</v>
      </c>
      <c r="N652" s="29">
        <v>0</v>
      </c>
      <c r="O652" s="29">
        <v>0.2</v>
      </c>
      <c r="P652" s="29">
        <v>0</v>
      </c>
      <c r="Q652" s="28">
        <v>150</v>
      </c>
      <c r="R652" s="28">
        <v>0</v>
      </c>
      <c r="S652" s="28">
        <v>1</v>
      </c>
      <c r="T652" s="28">
        <v>0</v>
      </c>
      <c r="U652" s="29" t="b">
        <v>0</v>
      </c>
      <c r="V652" s="29">
        <v>701</v>
      </c>
      <c r="W652" s="29">
        <v>163.44</v>
      </c>
      <c r="X652" s="29">
        <v>185.13</v>
      </c>
      <c r="Y652" s="29">
        <v>492</v>
      </c>
      <c r="Z652" s="29">
        <v>491</v>
      </c>
      <c r="AA652" s="29">
        <v>-5</v>
      </c>
      <c r="AB652" s="49">
        <v>0</v>
      </c>
      <c r="AD652" s="6">
        <v>0</v>
      </c>
      <c r="AF652" s="6">
        <v>0</v>
      </c>
      <c r="AI652" s="23">
        <f t="shared" si="8"/>
        <v>491.66666666666669</v>
      </c>
      <c r="AJ652" s="6">
        <v>1.3577732518670338E-3</v>
      </c>
      <c r="AK652" s="23">
        <f t="shared" si="9"/>
        <v>492.33333333333331</v>
      </c>
      <c r="AL652" s="6">
        <v>2.7155465037338455E-3</v>
      </c>
    </row>
    <row r="653" spans="1:38" x14ac:dyDescent="0.25">
      <c r="A653" s="27">
        <v>58</v>
      </c>
      <c r="B653" s="28" t="s">
        <v>21</v>
      </c>
      <c r="C653" s="28" t="s">
        <v>91</v>
      </c>
      <c r="D653" s="28" t="s">
        <v>23</v>
      </c>
      <c r="E653" s="28" t="s">
        <v>62</v>
      </c>
      <c r="F653" s="28" t="s">
        <v>25</v>
      </c>
      <c r="G653" s="29" t="b">
        <v>0</v>
      </c>
      <c r="H653" s="29" t="b">
        <v>0</v>
      </c>
      <c r="I653" s="29" t="b">
        <v>0</v>
      </c>
      <c r="J653" s="29" t="b">
        <v>0</v>
      </c>
      <c r="K653" s="29" t="b">
        <v>0</v>
      </c>
      <c r="L653" s="29">
        <v>500</v>
      </c>
      <c r="M653" s="29">
        <v>2</v>
      </c>
      <c r="N653" s="29">
        <v>0</v>
      </c>
      <c r="O653" s="29">
        <v>0.2</v>
      </c>
      <c r="P653" s="29">
        <v>0</v>
      </c>
      <c r="Q653" s="28">
        <v>150</v>
      </c>
      <c r="R653" s="28">
        <v>0</v>
      </c>
      <c r="S653" s="28">
        <v>1</v>
      </c>
      <c r="T653" s="28">
        <v>0</v>
      </c>
      <c r="U653" s="29" t="b">
        <v>0</v>
      </c>
      <c r="V653" s="29">
        <v>701</v>
      </c>
      <c r="W653" s="29">
        <v>164.4</v>
      </c>
      <c r="X653" s="29">
        <v>184.05</v>
      </c>
      <c r="Y653" s="29">
        <v>492</v>
      </c>
      <c r="Z653" s="29">
        <v>491</v>
      </c>
      <c r="AA653" s="29">
        <v>-5</v>
      </c>
      <c r="AB653" s="49">
        <v>0</v>
      </c>
      <c r="AD653" s="6">
        <v>0</v>
      </c>
      <c r="AF653" s="6">
        <v>0</v>
      </c>
      <c r="AI653" s="23">
        <f t="shared" si="8"/>
        <v>491.66666666666669</v>
      </c>
      <c r="AJ653" s="6">
        <v>1.3577732518670338E-3</v>
      </c>
      <c r="AK653" s="23">
        <f t="shared" si="9"/>
        <v>492.33333333333331</v>
      </c>
      <c r="AL653" s="6">
        <v>2.7155465037338455E-3</v>
      </c>
    </row>
    <row r="654" spans="1:38" x14ac:dyDescent="0.25">
      <c r="A654" s="27">
        <v>59</v>
      </c>
      <c r="B654" s="28" t="s">
        <v>21</v>
      </c>
      <c r="C654" s="28" t="s">
        <v>91</v>
      </c>
      <c r="D654" s="28" t="s">
        <v>23</v>
      </c>
      <c r="E654" s="28" t="s">
        <v>62</v>
      </c>
      <c r="F654" s="28" t="s">
        <v>25</v>
      </c>
      <c r="G654" s="29" t="b">
        <v>0</v>
      </c>
      <c r="H654" s="29" t="b">
        <v>0</v>
      </c>
      <c r="I654" s="29" t="b">
        <v>0</v>
      </c>
      <c r="J654" s="29" t="b">
        <v>0</v>
      </c>
      <c r="K654" s="29" t="b">
        <v>0</v>
      </c>
      <c r="L654" s="29">
        <v>500</v>
      </c>
      <c r="M654" s="29">
        <v>2</v>
      </c>
      <c r="N654" s="29">
        <v>0</v>
      </c>
      <c r="O654" s="29">
        <v>0.2</v>
      </c>
      <c r="P654" s="29">
        <v>0</v>
      </c>
      <c r="Q654" s="28">
        <v>150</v>
      </c>
      <c r="R654" s="28">
        <v>0</v>
      </c>
      <c r="S654" s="28">
        <v>1</v>
      </c>
      <c r="T654" s="28">
        <v>0</v>
      </c>
      <c r="U654" s="29" t="b">
        <v>0</v>
      </c>
      <c r="V654" s="29">
        <v>701</v>
      </c>
      <c r="W654" s="29">
        <v>163.84</v>
      </c>
      <c r="X654" s="29">
        <v>184.68</v>
      </c>
      <c r="Y654" s="29">
        <v>492</v>
      </c>
      <c r="Z654" s="29">
        <v>491</v>
      </c>
      <c r="AA654" s="29">
        <v>-5</v>
      </c>
      <c r="AB654" s="49">
        <v>0</v>
      </c>
      <c r="AD654" s="6">
        <v>0</v>
      </c>
      <c r="AF654" s="6">
        <v>0</v>
      </c>
      <c r="AI654" s="23">
        <f t="shared" si="8"/>
        <v>491.66666666666669</v>
      </c>
      <c r="AJ654" s="6">
        <v>1.3577732518670338E-3</v>
      </c>
      <c r="AK654" s="23">
        <f t="shared" si="9"/>
        <v>492.33333333333331</v>
      </c>
      <c r="AL654" s="6">
        <v>2.7155465037338455E-3</v>
      </c>
    </row>
    <row r="655" spans="1:38" x14ac:dyDescent="0.25">
      <c r="A655" s="27">
        <v>60</v>
      </c>
      <c r="B655" s="28" t="s">
        <v>21</v>
      </c>
      <c r="C655" s="28" t="s">
        <v>91</v>
      </c>
      <c r="D655" s="28" t="s">
        <v>23</v>
      </c>
      <c r="E655" s="28" t="s">
        <v>62</v>
      </c>
      <c r="F655" s="28" t="s">
        <v>25</v>
      </c>
      <c r="G655" s="29" t="b">
        <v>0</v>
      </c>
      <c r="H655" s="29" t="b">
        <v>0</v>
      </c>
      <c r="I655" s="29" t="b">
        <v>0</v>
      </c>
      <c r="J655" s="29" t="b">
        <v>0</v>
      </c>
      <c r="K655" s="29" t="b">
        <v>0</v>
      </c>
      <c r="L655" s="29">
        <v>500</v>
      </c>
      <c r="M655" s="29">
        <v>2</v>
      </c>
      <c r="N655" s="29">
        <v>0</v>
      </c>
      <c r="O655" s="29">
        <v>0.2</v>
      </c>
      <c r="P655" s="29">
        <v>0</v>
      </c>
      <c r="Q655" s="28">
        <v>150</v>
      </c>
      <c r="R655" s="28">
        <v>0</v>
      </c>
      <c r="S655" s="28">
        <v>1</v>
      </c>
      <c r="T655" s="28">
        <v>0</v>
      </c>
      <c r="U655" s="29" t="b">
        <v>0</v>
      </c>
      <c r="V655" s="29">
        <v>701</v>
      </c>
      <c r="W655" s="29">
        <v>163.44</v>
      </c>
      <c r="X655" s="29">
        <v>185.13</v>
      </c>
      <c r="Y655" s="29">
        <v>492</v>
      </c>
      <c r="Z655" s="29">
        <v>491</v>
      </c>
      <c r="AA655" s="29">
        <v>-5</v>
      </c>
      <c r="AB655" s="49">
        <v>0</v>
      </c>
      <c r="AD655" s="6">
        <v>0</v>
      </c>
      <c r="AF655" s="6">
        <v>0</v>
      </c>
      <c r="AI655" s="23">
        <f t="shared" si="8"/>
        <v>491.66666666666669</v>
      </c>
      <c r="AJ655" s="6">
        <v>1.3577732518670338E-3</v>
      </c>
      <c r="AK655" s="23">
        <f t="shared" si="9"/>
        <v>492.33333333333331</v>
      </c>
      <c r="AL655" s="6">
        <v>2.7155465037338455E-3</v>
      </c>
    </row>
    <row r="656" spans="1:38" x14ac:dyDescent="0.25">
      <c r="A656" s="24">
        <v>61</v>
      </c>
      <c r="B656" s="25" t="s">
        <v>21</v>
      </c>
      <c r="C656" s="25" t="s">
        <v>91</v>
      </c>
      <c r="D656" s="25" t="s">
        <v>23</v>
      </c>
      <c r="E656" s="25" t="s">
        <v>45</v>
      </c>
      <c r="F656" s="25" t="s">
        <v>25</v>
      </c>
      <c r="G656" s="26" t="b">
        <v>0</v>
      </c>
      <c r="H656" s="26" t="b">
        <v>0</v>
      </c>
      <c r="I656" s="26" t="b">
        <v>0</v>
      </c>
      <c r="J656" s="26" t="b">
        <v>0</v>
      </c>
      <c r="K656" s="26" t="b">
        <v>0</v>
      </c>
      <c r="L656" s="26">
        <v>500</v>
      </c>
      <c r="M656" s="26">
        <v>2</v>
      </c>
      <c r="N656" s="26">
        <v>0</v>
      </c>
      <c r="O656" s="26">
        <v>0.2</v>
      </c>
      <c r="P656" s="26">
        <v>0</v>
      </c>
      <c r="Q656" s="25">
        <v>150</v>
      </c>
      <c r="R656" s="25">
        <v>0</v>
      </c>
      <c r="S656" s="25">
        <v>1</v>
      </c>
      <c r="T656" s="25">
        <v>0</v>
      </c>
      <c r="U656" s="26" t="b">
        <v>0</v>
      </c>
      <c r="V656" s="26">
        <v>793</v>
      </c>
      <c r="W656" s="26">
        <v>743.78</v>
      </c>
      <c r="X656" s="26">
        <v>1079.0999999999999</v>
      </c>
      <c r="Y656" s="26">
        <v>459.08</v>
      </c>
      <c r="Z656" s="26">
        <v>452.57</v>
      </c>
      <c r="AA656" s="26">
        <v>-20</v>
      </c>
      <c r="AB656" s="48">
        <v>10</v>
      </c>
      <c r="AD656" s="6" cm="1">
        <f t="array" ref="AD656:AD665">Y656:Y665/AE656-1</f>
        <v>2.2464747375292582E-3</v>
      </c>
      <c r="AE656">
        <f>AVERAGE(Y656:Y665)</f>
        <v>458.05099999999993</v>
      </c>
      <c r="AF656" s="6" cm="1">
        <f t="array" ref="AF656:AF665">Z656:Z665/AG656-1</f>
        <v>3.0430166867243535E-3</v>
      </c>
      <c r="AG656">
        <f>AVERAGE(Z656:Z665)</f>
        <v>451.197</v>
      </c>
      <c r="AI656" s="23">
        <f t="shared" ref="AI656:AI665" si="10">L656-O656^2*(40-(20-AB656)-(AA656+20))*(40+((20-AB656)-(AA656+20))/3)</f>
        <v>448</v>
      </c>
      <c r="AJ656" s="6">
        <f t="array" ref="AJ656:AJ665">AI656:AI665/AG656-1</f>
        <v>-7.0855967570706557E-3</v>
      </c>
      <c r="AK656" s="23">
        <f t="shared" ref="AK656:AK665" si="11">L656-O656^2*(40-(20-AB656)-(AA656+20))*(40-((20-AB656)-(AA656+20))/3)</f>
        <v>456</v>
      </c>
      <c r="AL656" s="6">
        <f t="array" ref="AL656:AL665">AK656:AK665/AG656-1</f>
        <v>1.0645017586553118E-2</v>
      </c>
    </row>
    <row r="657" spans="1:38" x14ac:dyDescent="0.25">
      <c r="A657" s="24">
        <v>62</v>
      </c>
      <c r="B657" s="25" t="s">
        <v>21</v>
      </c>
      <c r="C657" s="25" t="s">
        <v>91</v>
      </c>
      <c r="D657" s="25" t="s">
        <v>23</v>
      </c>
      <c r="E657" s="25" t="s">
        <v>45</v>
      </c>
      <c r="F657" s="25" t="s">
        <v>25</v>
      </c>
      <c r="G657" s="26" t="b">
        <v>0</v>
      </c>
      <c r="H657" s="26" t="b">
        <v>0</v>
      </c>
      <c r="I657" s="26" t="b">
        <v>0</v>
      </c>
      <c r="J657" s="26" t="b">
        <v>0</v>
      </c>
      <c r="K657" s="26" t="b">
        <v>0</v>
      </c>
      <c r="L657" s="26">
        <v>500</v>
      </c>
      <c r="M657" s="26">
        <v>2</v>
      </c>
      <c r="N657" s="26">
        <v>0</v>
      </c>
      <c r="O657" s="26">
        <v>0.2</v>
      </c>
      <c r="P657" s="26">
        <v>0</v>
      </c>
      <c r="Q657" s="25">
        <v>150</v>
      </c>
      <c r="R657" s="25">
        <v>0</v>
      </c>
      <c r="S657" s="25">
        <v>1</v>
      </c>
      <c r="T657" s="25">
        <v>0</v>
      </c>
      <c r="U657" s="26" t="b">
        <v>0</v>
      </c>
      <c r="V657" s="26">
        <v>701</v>
      </c>
      <c r="W657" s="26">
        <v>765.84</v>
      </c>
      <c r="X657" s="26">
        <v>1096.17</v>
      </c>
      <c r="Y657" s="26">
        <v>458.47</v>
      </c>
      <c r="Z657" s="26">
        <v>451.24</v>
      </c>
      <c r="AA657" s="26">
        <v>-20</v>
      </c>
      <c r="AB657" s="48">
        <v>10</v>
      </c>
      <c r="AD657" s="6">
        <v>9.1474530128765608E-4</v>
      </c>
      <c r="AF657" s="6">
        <v>9.5302052097068213E-5</v>
      </c>
      <c r="AI657" s="23">
        <f t="shared" si="10"/>
        <v>448</v>
      </c>
      <c r="AJ657" s="6">
        <v>-7.0855967570706557E-3</v>
      </c>
      <c r="AK657" s="23">
        <f t="shared" si="11"/>
        <v>456</v>
      </c>
      <c r="AL657" s="6">
        <v>1.0645017586553118E-2</v>
      </c>
    </row>
    <row r="658" spans="1:38" x14ac:dyDescent="0.25">
      <c r="A658" s="24">
        <v>63</v>
      </c>
      <c r="B658" s="25" t="s">
        <v>21</v>
      </c>
      <c r="C658" s="25" t="s">
        <v>91</v>
      </c>
      <c r="D658" s="25" t="s">
        <v>23</v>
      </c>
      <c r="E658" s="25" t="s">
        <v>45</v>
      </c>
      <c r="F658" s="25" t="s">
        <v>25</v>
      </c>
      <c r="G658" s="26" t="b">
        <v>0</v>
      </c>
      <c r="H658" s="26" t="b">
        <v>0</v>
      </c>
      <c r="I658" s="26" t="b">
        <v>0</v>
      </c>
      <c r="J658" s="26" t="b">
        <v>0</v>
      </c>
      <c r="K658" s="26" t="b">
        <v>0</v>
      </c>
      <c r="L658" s="26">
        <v>500</v>
      </c>
      <c r="M658" s="26">
        <v>2</v>
      </c>
      <c r="N658" s="26">
        <v>0</v>
      </c>
      <c r="O658" s="26">
        <v>0.2</v>
      </c>
      <c r="P658" s="26">
        <v>0</v>
      </c>
      <c r="Q658" s="25">
        <v>150</v>
      </c>
      <c r="R658" s="25">
        <v>0</v>
      </c>
      <c r="S658" s="25">
        <v>1</v>
      </c>
      <c r="T658" s="25">
        <v>0</v>
      </c>
      <c r="U658" s="26" t="b">
        <v>0</v>
      </c>
      <c r="V658" s="26">
        <v>701</v>
      </c>
      <c r="W658" s="26">
        <v>764.53</v>
      </c>
      <c r="X658" s="26">
        <v>1098.3</v>
      </c>
      <c r="Y658" s="26">
        <v>458.26</v>
      </c>
      <c r="Z658" s="26">
        <v>451.43</v>
      </c>
      <c r="AA658" s="26">
        <v>-20</v>
      </c>
      <c r="AB658" s="48">
        <v>10</v>
      </c>
      <c r="AD658" s="6">
        <v>4.5628106913864208E-4</v>
      </c>
      <c r="AF658" s="6">
        <v>5.1640414275810897E-4</v>
      </c>
      <c r="AI658" s="23">
        <f t="shared" si="10"/>
        <v>448</v>
      </c>
      <c r="AJ658" s="6">
        <v>-7.0855967570706557E-3</v>
      </c>
      <c r="AK658" s="23">
        <f t="shared" si="11"/>
        <v>456</v>
      </c>
      <c r="AL658" s="6">
        <v>1.0645017586553118E-2</v>
      </c>
    </row>
    <row r="659" spans="1:38" x14ac:dyDescent="0.25">
      <c r="A659" s="24">
        <v>64</v>
      </c>
      <c r="B659" s="25" t="s">
        <v>21</v>
      </c>
      <c r="C659" s="25" t="s">
        <v>91</v>
      </c>
      <c r="D659" s="25" t="s">
        <v>23</v>
      </c>
      <c r="E659" s="25" t="s">
        <v>45</v>
      </c>
      <c r="F659" s="25" t="s">
        <v>25</v>
      </c>
      <c r="G659" s="26" t="b">
        <v>0</v>
      </c>
      <c r="H659" s="26" t="b">
        <v>0</v>
      </c>
      <c r="I659" s="26" t="b">
        <v>0</v>
      </c>
      <c r="J659" s="26" t="b">
        <v>0</v>
      </c>
      <c r="K659" s="26" t="b">
        <v>0</v>
      </c>
      <c r="L659" s="26">
        <v>500</v>
      </c>
      <c r="M659" s="26">
        <v>2</v>
      </c>
      <c r="N659" s="26">
        <v>0</v>
      </c>
      <c r="O659" s="26">
        <v>0.2</v>
      </c>
      <c r="P659" s="26">
        <v>0</v>
      </c>
      <c r="Q659" s="25">
        <v>150</v>
      </c>
      <c r="R659" s="25">
        <v>0</v>
      </c>
      <c r="S659" s="25">
        <v>1</v>
      </c>
      <c r="T659" s="25">
        <v>0</v>
      </c>
      <c r="U659" s="26" t="b">
        <v>0</v>
      </c>
      <c r="V659" s="26">
        <v>701</v>
      </c>
      <c r="W659" s="26">
        <v>763.9</v>
      </c>
      <c r="X659" s="26">
        <v>1111.33</v>
      </c>
      <c r="Y659" s="26">
        <v>457.64</v>
      </c>
      <c r="Z659" s="26">
        <v>451.51</v>
      </c>
      <c r="AA659" s="26">
        <v>-20</v>
      </c>
      <c r="AB659" s="48">
        <v>10</v>
      </c>
      <c r="AD659" s="6">
        <v>-8.9727999720545792E-4</v>
      </c>
      <c r="AF659" s="6">
        <v>6.9371028619436004E-4</v>
      </c>
      <c r="AI659" s="23">
        <f t="shared" si="10"/>
        <v>448</v>
      </c>
      <c r="AJ659" s="6">
        <v>-7.0855967570706557E-3</v>
      </c>
      <c r="AK659" s="23">
        <f t="shared" si="11"/>
        <v>456</v>
      </c>
      <c r="AL659" s="6">
        <v>1.0645017586553118E-2</v>
      </c>
    </row>
    <row r="660" spans="1:38" x14ac:dyDescent="0.25">
      <c r="A660" s="24">
        <v>65</v>
      </c>
      <c r="B660" s="25" t="s">
        <v>21</v>
      </c>
      <c r="C660" s="25" t="s">
        <v>91</v>
      </c>
      <c r="D660" s="25" t="s">
        <v>23</v>
      </c>
      <c r="E660" s="25" t="s">
        <v>45</v>
      </c>
      <c r="F660" s="25" t="s">
        <v>25</v>
      </c>
      <c r="G660" s="26" t="b">
        <v>0</v>
      </c>
      <c r="H660" s="26" t="b">
        <v>0</v>
      </c>
      <c r="I660" s="26" t="b">
        <v>0</v>
      </c>
      <c r="J660" s="26" t="b">
        <v>0</v>
      </c>
      <c r="K660" s="26" t="b">
        <v>0</v>
      </c>
      <c r="L660" s="26">
        <v>500</v>
      </c>
      <c r="M660" s="26">
        <v>2</v>
      </c>
      <c r="N660" s="26">
        <v>0</v>
      </c>
      <c r="O660" s="26">
        <v>0.2</v>
      </c>
      <c r="P660" s="26">
        <v>0</v>
      </c>
      <c r="Q660" s="25">
        <v>150</v>
      </c>
      <c r="R660" s="25">
        <v>0</v>
      </c>
      <c r="S660" s="25">
        <v>1</v>
      </c>
      <c r="T660" s="25">
        <v>0</v>
      </c>
      <c r="U660" s="26" t="b">
        <v>0</v>
      </c>
      <c r="V660" s="26">
        <v>701</v>
      </c>
      <c r="W660" s="26">
        <v>762.92</v>
      </c>
      <c r="X660" s="26">
        <v>1100.21</v>
      </c>
      <c r="Y660" s="26">
        <v>458.16</v>
      </c>
      <c r="Z660" s="26">
        <v>451.55</v>
      </c>
      <c r="AA660" s="26">
        <v>-20</v>
      </c>
      <c r="AB660" s="48">
        <v>10</v>
      </c>
      <c r="AD660" s="6">
        <v>2.3796476811543954E-4</v>
      </c>
      <c r="AF660" s="6">
        <v>7.8236335791248557E-4</v>
      </c>
      <c r="AI660" s="23">
        <f t="shared" si="10"/>
        <v>448</v>
      </c>
      <c r="AJ660" s="6">
        <v>-7.0855967570706557E-3</v>
      </c>
      <c r="AK660" s="23">
        <f t="shared" si="11"/>
        <v>456</v>
      </c>
      <c r="AL660" s="6">
        <v>1.0645017586553118E-2</v>
      </c>
    </row>
    <row r="661" spans="1:38" x14ac:dyDescent="0.25">
      <c r="A661" s="24">
        <v>66</v>
      </c>
      <c r="B661" s="25" t="s">
        <v>21</v>
      </c>
      <c r="C661" s="25" t="s">
        <v>91</v>
      </c>
      <c r="D661" s="25" t="s">
        <v>23</v>
      </c>
      <c r="E661" s="25" t="s">
        <v>45</v>
      </c>
      <c r="F661" s="25" t="s">
        <v>25</v>
      </c>
      <c r="G661" s="26" t="b">
        <v>0</v>
      </c>
      <c r="H661" s="26" t="b">
        <v>0</v>
      </c>
      <c r="I661" s="26" t="b">
        <v>0</v>
      </c>
      <c r="J661" s="26" t="b">
        <v>0</v>
      </c>
      <c r="K661" s="26" t="b">
        <v>0</v>
      </c>
      <c r="L661" s="26">
        <v>500</v>
      </c>
      <c r="M661" s="26">
        <v>2</v>
      </c>
      <c r="N661" s="26">
        <v>0</v>
      </c>
      <c r="O661" s="26">
        <v>0.2</v>
      </c>
      <c r="P661" s="26">
        <v>0</v>
      </c>
      <c r="Q661" s="25">
        <v>150</v>
      </c>
      <c r="R661" s="25">
        <v>0</v>
      </c>
      <c r="S661" s="25">
        <v>1</v>
      </c>
      <c r="T661" s="25">
        <v>0</v>
      </c>
      <c r="U661" s="26" t="b">
        <v>0</v>
      </c>
      <c r="V661" s="26">
        <v>701</v>
      </c>
      <c r="W661" s="26">
        <v>737.85</v>
      </c>
      <c r="X661" s="26">
        <v>1065.95</v>
      </c>
      <c r="Y661" s="26">
        <v>459.75</v>
      </c>
      <c r="Z661" s="26">
        <v>452.81</v>
      </c>
      <c r="AA661" s="26">
        <v>-20</v>
      </c>
      <c r="AB661" s="48">
        <v>10</v>
      </c>
      <c r="AD661" s="6">
        <v>3.7091939543851815E-3</v>
      </c>
      <c r="AF661" s="6">
        <v>3.5749351170331067E-3</v>
      </c>
      <c r="AI661" s="23">
        <f t="shared" si="10"/>
        <v>448</v>
      </c>
      <c r="AJ661" s="6">
        <v>-7.0855967570706557E-3</v>
      </c>
      <c r="AK661" s="23">
        <f t="shared" si="11"/>
        <v>456</v>
      </c>
      <c r="AL661" s="6">
        <v>1.0645017586553118E-2</v>
      </c>
    </row>
    <row r="662" spans="1:38" x14ac:dyDescent="0.25">
      <c r="A662" s="24">
        <v>67</v>
      </c>
      <c r="B662" s="25" t="s">
        <v>21</v>
      </c>
      <c r="C662" s="25" t="s">
        <v>91</v>
      </c>
      <c r="D662" s="25" t="s">
        <v>23</v>
      </c>
      <c r="E662" s="25" t="s">
        <v>45</v>
      </c>
      <c r="F662" s="25" t="s">
        <v>25</v>
      </c>
      <c r="G662" s="26" t="b">
        <v>0</v>
      </c>
      <c r="H662" s="26" t="b">
        <v>0</v>
      </c>
      <c r="I662" s="26" t="b">
        <v>0</v>
      </c>
      <c r="J662" s="26" t="b">
        <v>0</v>
      </c>
      <c r="K662" s="26" t="b">
        <v>0</v>
      </c>
      <c r="L662" s="26">
        <v>500</v>
      </c>
      <c r="M662" s="26">
        <v>2</v>
      </c>
      <c r="N662" s="26">
        <v>0</v>
      </c>
      <c r="O662" s="26">
        <v>0.2</v>
      </c>
      <c r="P662" s="26">
        <v>0</v>
      </c>
      <c r="Q662" s="25">
        <v>150</v>
      </c>
      <c r="R662" s="25">
        <v>0</v>
      </c>
      <c r="S662" s="25">
        <v>1</v>
      </c>
      <c r="T662" s="25">
        <v>0</v>
      </c>
      <c r="U662" s="26" t="b">
        <v>0</v>
      </c>
      <c r="V662" s="26">
        <v>701</v>
      </c>
      <c r="W662" s="26">
        <v>783.79</v>
      </c>
      <c r="X662" s="26">
        <v>1107.9100000000001</v>
      </c>
      <c r="Y662" s="26">
        <v>457.85</v>
      </c>
      <c r="Z662" s="26">
        <v>450.36</v>
      </c>
      <c r="AA662" s="26">
        <v>-20</v>
      </c>
      <c r="AB662" s="48">
        <v>10</v>
      </c>
      <c r="AD662" s="6">
        <v>-4.3881576505655495E-4</v>
      </c>
      <c r="AF662" s="6">
        <v>-1.8550655257015825E-3</v>
      </c>
      <c r="AI662" s="23">
        <f t="shared" si="10"/>
        <v>448</v>
      </c>
      <c r="AJ662" s="6">
        <v>-7.0855967570706557E-3</v>
      </c>
      <c r="AK662" s="23">
        <f t="shared" si="11"/>
        <v>456</v>
      </c>
      <c r="AL662" s="6">
        <v>1.0645017586553118E-2</v>
      </c>
    </row>
    <row r="663" spans="1:38" x14ac:dyDescent="0.25">
      <c r="A663" s="24">
        <v>68</v>
      </c>
      <c r="B663" s="25" t="s">
        <v>21</v>
      </c>
      <c r="C663" s="25" t="s">
        <v>91</v>
      </c>
      <c r="D663" s="25" t="s">
        <v>23</v>
      </c>
      <c r="E663" s="25" t="s">
        <v>45</v>
      </c>
      <c r="F663" s="25" t="s">
        <v>25</v>
      </c>
      <c r="G663" s="26" t="b">
        <v>0</v>
      </c>
      <c r="H663" s="26" t="b">
        <v>0</v>
      </c>
      <c r="I663" s="26" t="b">
        <v>0</v>
      </c>
      <c r="J663" s="26" t="b">
        <v>0</v>
      </c>
      <c r="K663" s="26" t="b">
        <v>0</v>
      </c>
      <c r="L663" s="26">
        <v>500</v>
      </c>
      <c r="M663" s="26">
        <v>2</v>
      </c>
      <c r="N663" s="26">
        <v>0</v>
      </c>
      <c r="O663" s="26">
        <v>0.2</v>
      </c>
      <c r="P663" s="26">
        <v>0</v>
      </c>
      <c r="Q663" s="25">
        <v>150</v>
      </c>
      <c r="R663" s="25">
        <v>0</v>
      </c>
      <c r="S663" s="25">
        <v>1</v>
      </c>
      <c r="T663" s="25">
        <v>0</v>
      </c>
      <c r="U663" s="26" t="b">
        <v>0</v>
      </c>
      <c r="V663" s="26">
        <v>701</v>
      </c>
      <c r="W663" s="26">
        <v>767.56</v>
      </c>
      <c r="X663" s="26">
        <v>1108.22</v>
      </c>
      <c r="Y663" s="26">
        <v>457.79</v>
      </c>
      <c r="Z663" s="26">
        <v>451.3</v>
      </c>
      <c r="AA663" s="26">
        <v>-20</v>
      </c>
      <c r="AB663" s="48">
        <v>10</v>
      </c>
      <c r="AD663" s="6">
        <v>-5.6980554567043207E-4</v>
      </c>
      <c r="AF663" s="6">
        <v>2.2828165967414549E-4</v>
      </c>
      <c r="AI663" s="23">
        <f t="shared" si="10"/>
        <v>448</v>
      </c>
      <c r="AJ663" s="6">
        <v>-7.0855967570706557E-3</v>
      </c>
      <c r="AK663" s="23">
        <f t="shared" si="11"/>
        <v>456</v>
      </c>
      <c r="AL663" s="6">
        <v>1.0645017586553118E-2</v>
      </c>
    </row>
    <row r="664" spans="1:38" x14ac:dyDescent="0.25">
      <c r="A664" s="24">
        <v>69</v>
      </c>
      <c r="B664" s="25" t="s">
        <v>21</v>
      </c>
      <c r="C664" s="25" t="s">
        <v>91</v>
      </c>
      <c r="D664" s="25" t="s">
        <v>23</v>
      </c>
      <c r="E664" s="25" t="s">
        <v>45</v>
      </c>
      <c r="F664" s="25" t="s">
        <v>25</v>
      </c>
      <c r="G664" s="26" t="b">
        <v>0</v>
      </c>
      <c r="H664" s="26" t="b">
        <v>0</v>
      </c>
      <c r="I664" s="26" t="b">
        <v>0</v>
      </c>
      <c r="J664" s="26" t="b">
        <v>0</v>
      </c>
      <c r="K664" s="26" t="b">
        <v>0</v>
      </c>
      <c r="L664" s="26">
        <v>500</v>
      </c>
      <c r="M664" s="26">
        <v>2</v>
      </c>
      <c r="N664" s="26">
        <v>0</v>
      </c>
      <c r="O664" s="26">
        <v>0.2</v>
      </c>
      <c r="P664" s="26">
        <v>0</v>
      </c>
      <c r="Q664" s="25">
        <v>150</v>
      </c>
      <c r="R664" s="25">
        <v>0</v>
      </c>
      <c r="S664" s="25">
        <v>1</v>
      </c>
      <c r="T664" s="25">
        <v>0</v>
      </c>
      <c r="U664" s="26" t="b">
        <v>0</v>
      </c>
      <c r="V664" s="26">
        <v>701</v>
      </c>
      <c r="W664" s="26">
        <v>783.79</v>
      </c>
      <c r="X664" s="26">
        <v>1116.9100000000001</v>
      </c>
      <c r="Y664" s="26">
        <v>457.48</v>
      </c>
      <c r="Z664" s="26">
        <v>450.35</v>
      </c>
      <c r="AA664" s="26">
        <v>-20</v>
      </c>
      <c r="AB664" s="48">
        <v>10</v>
      </c>
      <c r="AD664" s="6">
        <v>-1.2465860788425376E-3</v>
      </c>
      <c r="AF664" s="6">
        <v>-1.8772287936311693E-3</v>
      </c>
      <c r="AI664" s="23">
        <f t="shared" si="10"/>
        <v>448</v>
      </c>
      <c r="AJ664" s="6">
        <v>-7.0855967570706557E-3</v>
      </c>
      <c r="AK664" s="23">
        <f t="shared" si="11"/>
        <v>456</v>
      </c>
      <c r="AL664" s="6">
        <v>1.0645017586553118E-2</v>
      </c>
    </row>
    <row r="665" spans="1:38" x14ac:dyDescent="0.25">
      <c r="A665" s="73">
        <v>70</v>
      </c>
      <c r="B665" s="74" t="s">
        <v>21</v>
      </c>
      <c r="C665" s="74" t="s">
        <v>91</v>
      </c>
      <c r="D665" s="74" t="s">
        <v>23</v>
      </c>
      <c r="E665" s="74" t="s">
        <v>45</v>
      </c>
      <c r="F665" s="74" t="s">
        <v>25</v>
      </c>
      <c r="G665" s="75" t="b">
        <v>0</v>
      </c>
      <c r="H665" s="75" t="b">
        <v>0</v>
      </c>
      <c r="I665" s="75" t="b">
        <v>0</v>
      </c>
      <c r="J665" s="75" t="b">
        <v>0</v>
      </c>
      <c r="K665" s="75" t="b">
        <v>0</v>
      </c>
      <c r="L665" s="75">
        <v>500</v>
      </c>
      <c r="M665" s="75">
        <v>2</v>
      </c>
      <c r="N665" s="75">
        <v>0</v>
      </c>
      <c r="O665" s="75">
        <v>0.2</v>
      </c>
      <c r="P665" s="75">
        <v>0</v>
      </c>
      <c r="Q665" s="74">
        <v>150</v>
      </c>
      <c r="R665" s="74">
        <v>0</v>
      </c>
      <c r="S665" s="74">
        <v>1</v>
      </c>
      <c r="T665" s="74">
        <v>0</v>
      </c>
      <c r="U665" s="75" t="b">
        <v>0</v>
      </c>
      <c r="V665" s="75">
        <v>701</v>
      </c>
      <c r="W665" s="75">
        <v>811.9</v>
      </c>
      <c r="X665" s="75">
        <v>1149.5</v>
      </c>
      <c r="Y665" s="75">
        <v>456.03</v>
      </c>
      <c r="Z665" s="75">
        <v>448.85</v>
      </c>
      <c r="AA665" s="75">
        <v>-20</v>
      </c>
      <c r="AB665" s="76">
        <v>10</v>
      </c>
      <c r="AD665" s="6">
        <v>-4.4121724436797516E-3</v>
      </c>
      <c r="AF665" s="6">
        <v>-5.2017189830605437E-3</v>
      </c>
      <c r="AI665" s="23">
        <f t="shared" si="10"/>
        <v>448</v>
      </c>
      <c r="AJ665" s="6">
        <v>-7.0855967570706557E-3</v>
      </c>
      <c r="AK665" s="23">
        <f t="shared" si="11"/>
        <v>456</v>
      </c>
      <c r="AL665" s="6">
        <v>1.0645017586553118E-2</v>
      </c>
    </row>
    <row r="666" spans="1:38" x14ac:dyDescent="0.25">
      <c r="A666" s="77"/>
      <c r="B666" s="78"/>
      <c r="C666" s="78"/>
      <c r="D666" s="78"/>
      <c r="E666" s="78"/>
      <c r="F666" s="78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8"/>
      <c r="R666" s="78"/>
      <c r="S666" s="78"/>
      <c r="T666" s="78"/>
      <c r="U666" s="77"/>
      <c r="V666" s="77"/>
      <c r="W666" s="77"/>
      <c r="X666" s="77"/>
      <c r="Y666" s="77"/>
      <c r="Z666" s="77"/>
      <c r="AA666" s="77"/>
      <c r="AB666" s="77"/>
      <c r="AD666" s="6"/>
      <c r="AF666" s="6"/>
    </row>
    <row r="667" spans="1:38" x14ac:dyDescent="0.25">
      <c r="A667" s="77"/>
      <c r="B667" s="78"/>
      <c r="C667" s="78"/>
      <c r="D667" s="78"/>
      <c r="E667" s="78"/>
      <c r="F667" s="78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8"/>
      <c r="R667" s="78"/>
      <c r="S667" s="78"/>
      <c r="T667" s="78"/>
      <c r="U667" s="77"/>
      <c r="V667" s="77"/>
      <c r="W667" s="77"/>
      <c r="X667" s="77"/>
      <c r="Y667" s="77"/>
      <c r="Z667" s="77"/>
      <c r="AA667" s="77"/>
      <c r="AB667" s="77"/>
      <c r="AD667" s="6"/>
      <c r="AF667" s="6"/>
    </row>
    <row r="668" spans="1:38" x14ac:dyDescent="0.25">
      <c r="A668" s="77"/>
      <c r="B668" s="78"/>
      <c r="C668" s="78"/>
      <c r="D668" s="78"/>
      <c r="E668" s="78"/>
      <c r="F668" s="78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8"/>
      <c r="R668" s="78"/>
      <c r="S668" s="78"/>
      <c r="T668" s="78"/>
      <c r="U668" s="77"/>
      <c r="V668" s="77"/>
      <c r="W668" s="77"/>
      <c r="X668" s="77"/>
      <c r="Y668" s="77"/>
      <c r="Z668" s="77"/>
      <c r="AA668" s="77"/>
      <c r="AB668" s="77"/>
      <c r="AD668" s="6"/>
      <c r="AF668" s="6"/>
    </row>
    <row r="669" spans="1:38" x14ac:dyDescent="0.25">
      <c r="A669" s="77"/>
      <c r="B669" s="78"/>
      <c r="C669" s="78"/>
      <c r="D669" s="78"/>
      <c r="E669" s="78"/>
      <c r="F669" s="78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8"/>
      <c r="R669" s="78"/>
      <c r="S669" s="78"/>
      <c r="T669" s="78"/>
      <c r="U669" s="77"/>
      <c r="V669" s="77"/>
      <c r="W669" s="77"/>
      <c r="X669" s="77"/>
      <c r="Y669" s="77"/>
      <c r="Z669" s="77"/>
      <c r="AA669" s="77"/>
      <c r="AB669" s="77"/>
      <c r="AD669" s="6"/>
      <c r="AF669" s="6"/>
    </row>
    <row r="670" spans="1:38" x14ac:dyDescent="0.25">
      <c r="A670" s="77"/>
      <c r="B670" s="78"/>
      <c r="C670" s="78"/>
      <c r="D670" s="78"/>
      <c r="E670" s="78"/>
      <c r="F670" s="78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8"/>
      <c r="R670" s="78"/>
      <c r="S670" s="78"/>
      <c r="T670" s="78"/>
      <c r="U670" s="77"/>
      <c r="V670" s="77"/>
      <c r="W670" s="77"/>
      <c r="X670" s="77"/>
      <c r="Y670" s="77"/>
      <c r="Z670" s="77"/>
      <c r="AA670" s="77"/>
      <c r="AB670" s="77"/>
      <c r="AD670" s="6"/>
      <c r="AF670" s="6"/>
    </row>
    <row r="671" spans="1:38" x14ac:dyDescent="0.25">
      <c r="A671" s="77"/>
      <c r="B671" s="78"/>
      <c r="C671" s="78"/>
      <c r="D671" s="78"/>
      <c r="E671" s="78"/>
      <c r="F671" s="78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8"/>
      <c r="R671" s="78"/>
      <c r="S671" s="78"/>
      <c r="T671" s="78"/>
      <c r="U671" s="77"/>
      <c r="V671" s="77"/>
      <c r="W671" s="77"/>
      <c r="X671" s="77"/>
      <c r="Y671" s="77"/>
      <c r="Z671" s="77"/>
      <c r="AA671" s="77"/>
      <c r="AB671" s="77"/>
      <c r="AD671" s="6"/>
      <c r="AF671" s="6"/>
    </row>
    <row r="672" spans="1:38" x14ac:dyDescent="0.25">
      <c r="A672" s="77"/>
      <c r="B672" s="78"/>
      <c r="C672" s="78"/>
      <c r="D672" s="78"/>
      <c r="E672" s="78"/>
      <c r="F672" s="78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8"/>
      <c r="R672" s="78"/>
      <c r="S672" s="78"/>
      <c r="T672" s="78"/>
      <c r="U672" s="77"/>
      <c r="V672" s="77"/>
      <c r="W672" s="77"/>
      <c r="X672" s="77"/>
      <c r="Y672" s="77"/>
      <c r="Z672" s="77"/>
      <c r="AA672" s="77"/>
      <c r="AB672" s="77"/>
      <c r="AD672" s="6"/>
      <c r="AF672" s="6"/>
    </row>
    <row r="673" spans="1:32" x14ac:dyDescent="0.25">
      <c r="A673" s="77"/>
      <c r="B673" s="78"/>
      <c r="C673" s="78"/>
      <c r="D673" s="78"/>
      <c r="E673" s="78"/>
      <c r="F673" s="78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8"/>
      <c r="R673" s="78"/>
      <c r="S673" s="78"/>
      <c r="T673" s="78"/>
      <c r="U673" s="77"/>
      <c r="V673" s="77"/>
      <c r="W673" s="77"/>
      <c r="X673" s="77"/>
      <c r="Y673" s="77"/>
      <c r="Z673" s="77"/>
      <c r="AA673" s="77"/>
      <c r="AB673" s="77"/>
      <c r="AD673" s="6"/>
      <c r="AF673" s="6"/>
    </row>
    <row r="674" spans="1:32" x14ac:dyDescent="0.25">
      <c r="A674" s="77"/>
      <c r="B674" s="78"/>
      <c r="C674" s="78"/>
      <c r="D674" s="78"/>
      <c r="E674" s="78"/>
      <c r="F674" s="78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8"/>
      <c r="R674" s="78"/>
      <c r="S674" s="78"/>
      <c r="T674" s="78"/>
      <c r="U674" s="77"/>
      <c r="V674" s="77"/>
      <c r="W674" s="77"/>
      <c r="X674" s="77"/>
      <c r="Y674" s="77"/>
      <c r="Z674" s="77"/>
      <c r="AA674" s="77"/>
      <c r="AB674" s="77"/>
      <c r="AD674" s="6"/>
      <c r="AF674" s="6"/>
    </row>
    <row r="675" spans="1:32" x14ac:dyDescent="0.25">
      <c r="A675" s="77"/>
      <c r="B675" s="78"/>
      <c r="C675" s="78"/>
      <c r="D675" s="78"/>
      <c r="E675" s="78"/>
      <c r="F675" s="78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8"/>
      <c r="R675" s="78"/>
      <c r="S675" s="78"/>
      <c r="T675" s="78"/>
      <c r="U675" s="77"/>
      <c r="V675" s="77"/>
      <c r="W675" s="77"/>
      <c r="X675" s="77"/>
      <c r="Y675" s="77"/>
      <c r="Z675" s="77"/>
      <c r="AA675" s="77"/>
      <c r="AB675" s="77"/>
      <c r="AD675" s="6"/>
      <c r="AF675" s="6"/>
    </row>
    <row r="676" spans="1:32" x14ac:dyDescent="0.25">
      <c r="A676" s="77"/>
      <c r="B676" s="78"/>
      <c r="C676" s="78"/>
      <c r="D676" s="78"/>
      <c r="E676" s="78"/>
      <c r="F676" s="78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8"/>
      <c r="R676" s="78"/>
      <c r="S676" s="78"/>
      <c r="T676" s="78"/>
      <c r="U676" s="77"/>
      <c r="V676" s="77"/>
      <c r="W676" s="77"/>
      <c r="X676" s="77"/>
      <c r="Y676" s="77"/>
      <c r="Z676" s="77"/>
      <c r="AA676" s="77"/>
      <c r="AB676" s="77"/>
    </row>
    <row r="677" spans="1:32" x14ac:dyDescent="0.25">
      <c r="A677" s="77"/>
      <c r="B677" s="78"/>
      <c r="C677" s="78"/>
      <c r="D677" s="78"/>
      <c r="E677" s="78"/>
      <c r="F677" s="78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8"/>
      <c r="R677" s="78"/>
      <c r="S677" s="78"/>
      <c r="T677" s="78"/>
      <c r="U677" s="77"/>
      <c r="V677" s="77"/>
      <c r="W677" s="77"/>
      <c r="X677" s="77"/>
      <c r="Y677" s="77"/>
      <c r="Z677" s="77"/>
      <c r="AA677" s="77"/>
      <c r="AB677" s="77"/>
    </row>
    <row r="678" spans="1:32" x14ac:dyDescent="0.25">
      <c r="A678" s="77"/>
      <c r="B678" s="78"/>
      <c r="C678" s="78"/>
      <c r="D678" s="78"/>
      <c r="E678" s="78"/>
      <c r="F678" s="78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8"/>
      <c r="R678" s="78"/>
      <c r="S678" s="78"/>
      <c r="T678" s="78"/>
      <c r="U678" s="77"/>
      <c r="V678" s="77"/>
      <c r="W678" s="77"/>
      <c r="X678" s="77"/>
      <c r="Y678" s="77"/>
      <c r="Z678" s="77"/>
      <c r="AA678" s="77"/>
      <c r="AB678" s="77"/>
    </row>
    <row r="679" spans="1:32" x14ac:dyDescent="0.25">
      <c r="A679" s="77"/>
      <c r="B679" s="78"/>
      <c r="C679" s="78"/>
      <c r="D679" s="78"/>
      <c r="E679" s="78"/>
      <c r="F679" s="78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8"/>
      <c r="R679" s="78"/>
      <c r="S679" s="78"/>
      <c r="T679" s="78"/>
      <c r="U679" s="77"/>
      <c r="V679" s="77"/>
      <c r="W679" s="77"/>
      <c r="X679" s="77"/>
      <c r="Y679" s="77"/>
      <c r="Z679" s="77"/>
      <c r="AA679" s="77"/>
      <c r="AB679" s="77"/>
    </row>
    <row r="680" spans="1:32" x14ac:dyDescent="0.25">
      <c r="A680" s="77"/>
      <c r="B680" s="78"/>
      <c r="C680" s="78"/>
      <c r="D680" s="78"/>
      <c r="E680" s="78"/>
      <c r="F680" s="78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8"/>
      <c r="R680" s="78"/>
      <c r="S680" s="78"/>
      <c r="T680" s="78"/>
      <c r="U680" s="77"/>
      <c r="V680" s="77"/>
      <c r="W680" s="77"/>
      <c r="X680" s="77"/>
      <c r="Y680" s="77"/>
      <c r="Z680" s="77"/>
      <c r="AA680" s="77"/>
      <c r="AB680" s="77"/>
    </row>
    <row r="681" spans="1:32" x14ac:dyDescent="0.25">
      <c r="A681" s="77"/>
      <c r="B681" s="78"/>
      <c r="C681" s="78"/>
      <c r="D681" s="78"/>
      <c r="E681" s="78"/>
      <c r="F681" s="78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8"/>
      <c r="R681" s="78"/>
      <c r="S681" s="78"/>
      <c r="T681" s="78"/>
      <c r="U681" s="77"/>
      <c r="V681" s="77"/>
      <c r="W681" s="77"/>
      <c r="X681" s="77"/>
      <c r="Y681" s="77"/>
      <c r="Z681" s="77"/>
      <c r="AA681" s="77"/>
      <c r="AB681" s="77"/>
    </row>
    <row r="682" spans="1:32" x14ac:dyDescent="0.25">
      <c r="A682" s="77"/>
      <c r="B682" s="78"/>
      <c r="C682" s="78"/>
      <c r="D682" s="78"/>
      <c r="E682" s="78"/>
      <c r="F682" s="78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8"/>
      <c r="R682" s="78"/>
      <c r="S682" s="78"/>
      <c r="T682" s="78"/>
      <c r="U682" s="77"/>
      <c r="V682" s="77"/>
      <c r="W682" s="77"/>
      <c r="X682" s="77"/>
      <c r="Y682" s="77"/>
      <c r="Z682" s="77"/>
      <c r="AA682" s="77"/>
      <c r="AB682" s="77"/>
    </row>
    <row r="683" spans="1:32" x14ac:dyDescent="0.25">
      <c r="A683" s="77"/>
      <c r="B683" s="78"/>
      <c r="C683" s="78"/>
      <c r="D683" s="78"/>
      <c r="E683" s="78"/>
      <c r="F683" s="78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8"/>
      <c r="R683" s="78"/>
      <c r="S683" s="78"/>
      <c r="T683" s="78"/>
      <c r="U683" s="77"/>
      <c r="V683" s="77"/>
      <c r="W683" s="77"/>
      <c r="X683" s="77"/>
      <c r="Y683" s="77"/>
      <c r="Z683" s="77"/>
      <c r="AA683" s="77"/>
      <c r="AB683" s="77"/>
    </row>
    <row r="684" spans="1:32" x14ac:dyDescent="0.25">
      <c r="A684" s="77"/>
      <c r="B684" s="78"/>
      <c r="C684" s="78"/>
      <c r="D684" s="78"/>
      <c r="E684" s="78"/>
      <c r="F684" s="78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8"/>
      <c r="R684" s="78"/>
      <c r="S684" s="78"/>
      <c r="T684" s="78"/>
      <c r="U684" s="77"/>
      <c r="V684" s="77"/>
      <c r="W684" s="77"/>
      <c r="X684" s="77"/>
      <c r="Y684" s="77"/>
      <c r="Z684" s="77"/>
      <c r="AA684" s="77"/>
      <c r="AB684" s="77"/>
    </row>
    <row r="685" spans="1:32" x14ac:dyDescent="0.25">
      <c r="A685" s="77"/>
      <c r="B685" s="78"/>
      <c r="C685" s="78"/>
      <c r="D685" s="78"/>
      <c r="E685" s="78"/>
      <c r="F685" s="78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8"/>
      <c r="R685" s="78"/>
      <c r="S685" s="78"/>
      <c r="T685" s="78"/>
      <c r="U685" s="77"/>
      <c r="V685" s="77"/>
      <c r="W685" s="77"/>
      <c r="X685" s="77"/>
      <c r="Y685" s="77"/>
      <c r="Z685" s="77"/>
      <c r="AA685" s="77"/>
      <c r="AB685" s="77"/>
    </row>
    <row r="686" spans="1:32" x14ac:dyDescent="0.25">
      <c r="A686" s="77"/>
      <c r="B686" s="78"/>
      <c r="C686" s="78"/>
      <c r="D686" s="78"/>
      <c r="E686" s="78"/>
      <c r="F686" s="78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8"/>
      <c r="R686" s="78"/>
      <c r="S686" s="78"/>
      <c r="T686" s="78"/>
      <c r="U686" s="77"/>
      <c r="V686" s="77"/>
      <c r="W686" s="77"/>
      <c r="X686" s="77"/>
      <c r="Y686" s="77"/>
      <c r="Z686" s="77"/>
      <c r="AA686" s="77"/>
      <c r="AB686" s="77"/>
    </row>
    <row r="687" spans="1:32" x14ac:dyDescent="0.25">
      <c r="A687" s="77"/>
      <c r="B687" s="78"/>
      <c r="C687" s="78"/>
      <c r="D687" s="78"/>
      <c r="E687" s="78"/>
      <c r="F687" s="78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8"/>
      <c r="R687" s="78"/>
      <c r="S687" s="78"/>
      <c r="T687" s="78"/>
      <c r="U687" s="77"/>
      <c r="V687" s="77"/>
      <c r="W687" s="77"/>
      <c r="X687" s="77"/>
      <c r="Y687" s="77"/>
      <c r="Z687" s="77"/>
      <c r="AA687" s="77"/>
      <c r="AB687" s="77"/>
    </row>
    <row r="688" spans="1:32" x14ac:dyDescent="0.25">
      <c r="A688" s="77"/>
      <c r="B688" s="78"/>
      <c r="C688" s="78"/>
      <c r="D688" s="78"/>
      <c r="E688" s="78"/>
      <c r="F688" s="78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8"/>
      <c r="R688" s="78"/>
      <c r="S688" s="78"/>
      <c r="T688" s="78"/>
      <c r="U688" s="77"/>
      <c r="V688" s="77"/>
      <c r="W688" s="77"/>
      <c r="X688" s="77"/>
      <c r="Y688" s="77"/>
      <c r="Z688" s="77"/>
      <c r="AA688" s="77"/>
      <c r="AB688" s="77"/>
    </row>
    <row r="689" spans="1:28" x14ac:dyDescent="0.25">
      <c r="A689" s="77"/>
      <c r="B689" s="78"/>
      <c r="C689" s="78"/>
      <c r="D689" s="78"/>
      <c r="E689" s="78"/>
      <c r="F689" s="78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8"/>
      <c r="R689" s="78"/>
      <c r="S689" s="78"/>
      <c r="T689" s="78"/>
      <c r="U689" s="77"/>
      <c r="V689" s="77"/>
      <c r="W689" s="77"/>
      <c r="X689" s="77"/>
      <c r="Y689" s="77"/>
      <c r="Z689" s="77"/>
      <c r="AA689" s="77"/>
      <c r="AB689" s="77"/>
    </row>
    <row r="690" spans="1:28" x14ac:dyDescent="0.25">
      <c r="A690" s="77"/>
      <c r="B690" s="78"/>
      <c r="C690" s="78"/>
      <c r="D690" s="78"/>
      <c r="E690" s="78"/>
      <c r="F690" s="78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8"/>
      <c r="R690" s="78"/>
      <c r="S690" s="78"/>
      <c r="T690" s="78"/>
      <c r="U690" s="77"/>
      <c r="V690" s="77"/>
      <c r="W690" s="77"/>
      <c r="X690" s="77"/>
      <c r="Y690" s="77"/>
      <c r="Z690" s="77"/>
      <c r="AA690" s="77"/>
      <c r="AB690" s="77"/>
    </row>
    <row r="691" spans="1:28" x14ac:dyDescent="0.25">
      <c r="A691" s="77"/>
      <c r="B691" s="78"/>
      <c r="C691" s="78"/>
      <c r="D691" s="78"/>
      <c r="E691" s="78"/>
      <c r="F691" s="78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8"/>
      <c r="R691" s="78"/>
      <c r="S691" s="78"/>
      <c r="T691" s="78"/>
      <c r="U691" s="77"/>
      <c r="V691" s="77"/>
      <c r="W691" s="77"/>
      <c r="X691" s="77"/>
      <c r="Y691" s="77"/>
      <c r="Z691" s="77"/>
      <c r="AA691" s="77"/>
      <c r="AB691" s="77"/>
    </row>
    <row r="692" spans="1:28" x14ac:dyDescent="0.25">
      <c r="A692" s="77"/>
      <c r="B692" s="78"/>
      <c r="C692" s="78"/>
      <c r="D692" s="78"/>
      <c r="E692" s="78"/>
      <c r="F692" s="78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8"/>
      <c r="R692" s="78"/>
      <c r="S692" s="78"/>
      <c r="T692" s="78"/>
      <c r="U692" s="77"/>
      <c r="V692" s="77"/>
      <c r="W692" s="77"/>
      <c r="X692" s="77"/>
      <c r="Y692" s="77"/>
      <c r="Z692" s="77"/>
      <c r="AA692" s="77"/>
      <c r="AB692" s="77"/>
    </row>
    <row r="693" spans="1:28" x14ac:dyDescent="0.25">
      <c r="A693" s="77"/>
      <c r="B693" s="78"/>
      <c r="C693" s="78"/>
      <c r="D693" s="78"/>
      <c r="E693" s="78"/>
      <c r="F693" s="78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8"/>
      <c r="R693" s="78"/>
      <c r="S693" s="78"/>
      <c r="T693" s="78"/>
      <c r="U693" s="77"/>
      <c r="V693" s="77"/>
      <c r="W693" s="77"/>
      <c r="X693" s="77"/>
      <c r="Y693" s="77"/>
      <c r="Z693" s="77"/>
      <c r="AA693" s="77"/>
      <c r="AB693" s="77"/>
    </row>
    <row r="694" spans="1:28" x14ac:dyDescent="0.25">
      <c r="A694" s="77"/>
      <c r="B694" s="78"/>
      <c r="C694" s="78"/>
      <c r="D694" s="78"/>
      <c r="E694" s="78"/>
      <c r="F694" s="78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8"/>
      <c r="R694" s="78"/>
      <c r="S694" s="78"/>
      <c r="T694" s="78"/>
      <c r="U694" s="77"/>
      <c r="V694" s="77"/>
      <c r="W694" s="77"/>
      <c r="X694" s="77"/>
      <c r="Y694" s="77"/>
      <c r="Z694" s="77"/>
      <c r="AA694" s="77"/>
      <c r="AB694" s="77"/>
    </row>
    <row r="695" spans="1:28" x14ac:dyDescent="0.25">
      <c r="A695" s="77"/>
      <c r="B695" s="78"/>
      <c r="C695" s="78"/>
      <c r="D695" s="78"/>
      <c r="E695" s="78"/>
      <c r="F695" s="78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8"/>
      <c r="R695" s="78"/>
      <c r="S695" s="78"/>
      <c r="T695" s="78"/>
      <c r="U695" s="77"/>
      <c r="V695" s="77"/>
      <c r="W695" s="77"/>
      <c r="X695" s="77"/>
      <c r="Y695" s="77"/>
      <c r="Z695" s="77"/>
      <c r="AA695" s="77"/>
      <c r="AB695" s="77"/>
    </row>
    <row r="696" spans="1:28" x14ac:dyDescent="0.25">
      <c r="A696" s="77"/>
      <c r="B696" s="78"/>
      <c r="C696" s="78"/>
      <c r="D696" s="78"/>
      <c r="E696" s="78"/>
      <c r="F696" s="78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8"/>
      <c r="R696" s="78"/>
      <c r="S696" s="78"/>
      <c r="T696" s="78"/>
      <c r="U696" s="77"/>
      <c r="V696" s="77"/>
      <c r="W696" s="77"/>
      <c r="X696" s="77"/>
      <c r="Y696" s="77"/>
      <c r="Z696" s="77"/>
      <c r="AA696" s="77"/>
      <c r="AB696" s="77"/>
    </row>
    <row r="697" spans="1:28" x14ac:dyDescent="0.25">
      <c r="A697" s="77"/>
      <c r="B697" s="78"/>
      <c r="C697" s="78"/>
      <c r="D697" s="78"/>
      <c r="E697" s="78"/>
      <c r="F697" s="78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8"/>
      <c r="R697" s="78"/>
      <c r="S697" s="78"/>
      <c r="T697" s="78"/>
      <c r="U697" s="77"/>
      <c r="V697" s="77"/>
      <c r="W697" s="77"/>
      <c r="X697" s="77"/>
      <c r="Y697" s="77"/>
      <c r="Z697" s="77"/>
      <c r="AA697" s="77"/>
      <c r="AB697" s="77"/>
    </row>
    <row r="698" spans="1:28" x14ac:dyDescent="0.25">
      <c r="A698" s="77"/>
      <c r="B698" s="78"/>
      <c r="C698" s="78"/>
      <c r="D698" s="78"/>
      <c r="E698" s="78"/>
      <c r="F698" s="78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8"/>
      <c r="R698" s="78"/>
      <c r="S698" s="78"/>
      <c r="T698" s="78"/>
      <c r="U698" s="77"/>
      <c r="V698" s="77"/>
      <c r="W698" s="77"/>
      <c r="X698" s="77"/>
      <c r="Y698" s="77"/>
      <c r="Z698" s="77"/>
      <c r="AA698" s="77"/>
      <c r="AB698" s="77"/>
    </row>
    <row r="699" spans="1:28" x14ac:dyDescent="0.25">
      <c r="A699" s="77"/>
      <c r="B699" s="78"/>
      <c r="C699" s="78"/>
      <c r="D699" s="78"/>
      <c r="E699" s="78"/>
      <c r="F699" s="78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8"/>
      <c r="R699" s="78"/>
      <c r="S699" s="78"/>
      <c r="T699" s="78"/>
      <c r="U699" s="77"/>
      <c r="V699" s="77"/>
      <c r="W699" s="77"/>
      <c r="X699" s="77"/>
      <c r="Y699" s="77"/>
      <c r="Z699" s="77"/>
      <c r="AA699" s="77"/>
      <c r="AB699" s="77"/>
    </row>
    <row r="700" spans="1:28" x14ac:dyDescent="0.25">
      <c r="A700" s="77"/>
      <c r="B700" s="78"/>
      <c r="C700" s="78"/>
      <c r="D700" s="78"/>
      <c r="E700" s="78"/>
      <c r="F700" s="78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8"/>
      <c r="R700" s="78"/>
      <c r="S700" s="78"/>
      <c r="T700" s="78"/>
      <c r="U700" s="77"/>
      <c r="V700" s="77"/>
      <c r="W700" s="77"/>
      <c r="X700" s="77"/>
      <c r="Y700" s="77"/>
      <c r="Z700" s="77"/>
      <c r="AA700" s="77"/>
      <c r="AB700" s="77"/>
    </row>
    <row r="701" spans="1:28" x14ac:dyDescent="0.25">
      <c r="A701" s="77"/>
      <c r="B701" s="78"/>
      <c r="C701" s="78"/>
      <c r="D701" s="78"/>
      <c r="E701" s="78"/>
      <c r="F701" s="78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8"/>
      <c r="R701" s="78"/>
      <c r="S701" s="78"/>
      <c r="T701" s="78"/>
      <c r="U701" s="77"/>
      <c r="V701" s="77"/>
      <c r="W701" s="77"/>
      <c r="X701" s="77"/>
      <c r="Y701" s="77"/>
      <c r="Z701" s="77"/>
      <c r="AA701" s="77"/>
      <c r="AB701" s="77"/>
    </row>
    <row r="702" spans="1:28" x14ac:dyDescent="0.25">
      <c r="A702" s="77"/>
      <c r="B702" s="78"/>
      <c r="C702" s="78"/>
      <c r="D702" s="78"/>
      <c r="E702" s="78"/>
      <c r="F702" s="78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8"/>
      <c r="R702" s="78"/>
      <c r="S702" s="78"/>
      <c r="T702" s="78"/>
      <c r="U702" s="77"/>
      <c r="V702" s="77"/>
      <c r="W702" s="77"/>
      <c r="X702" s="77"/>
      <c r="Y702" s="77"/>
      <c r="Z702" s="77"/>
      <c r="AA702" s="77"/>
      <c r="AB702" s="77"/>
    </row>
    <row r="703" spans="1:28" x14ac:dyDescent="0.25">
      <c r="A703" s="77"/>
      <c r="B703" s="78"/>
      <c r="C703" s="78"/>
      <c r="D703" s="78"/>
      <c r="E703" s="78"/>
      <c r="F703" s="78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8"/>
      <c r="R703" s="78"/>
      <c r="S703" s="78"/>
      <c r="T703" s="78"/>
      <c r="U703" s="77"/>
      <c r="V703" s="77"/>
      <c r="W703" s="77"/>
      <c r="X703" s="77"/>
      <c r="Y703" s="77"/>
      <c r="Z703" s="77"/>
      <c r="AA703" s="77"/>
      <c r="AB703" s="77"/>
    </row>
    <row r="704" spans="1:28" x14ac:dyDescent="0.25">
      <c r="A704" s="77"/>
      <c r="B704" s="78"/>
      <c r="C704" s="78"/>
      <c r="D704" s="78"/>
      <c r="E704" s="78"/>
      <c r="F704" s="78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8"/>
      <c r="R704" s="78"/>
      <c r="S704" s="78"/>
      <c r="T704" s="78"/>
      <c r="U704" s="77"/>
      <c r="V704" s="77"/>
      <c r="W704" s="77"/>
      <c r="X704" s="77"/>
      <c r="Y704" s="77"/>
      <c r="Z704" s="77"/>
      <c r="AA704" s="77"/>
      <c r="AB704" s="77"/>
    </row>
    <row r="705" spans="1:28" x14ac:dyDescent="0.25">
      <c r="A705" s="77"/>
      <c r="B705" s="78"/>
      <c r="C705" s="78"/>
      <c r="D705" s="78"/>
      <c r="E705" s="78"/>
      <c r="F705" s="78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8"/>
      <c r="R705" s="78"/>
      <c r="S705" s="78"/>
      <c r="T705" s="78"/>
      <c r="U705" s="77"/>
      <c r="V705" s="77"/>
      <c r="W705" s="77"/>
      <c r="X705" s="77"/>
      <c r="Y705" s="77"/>
      <c r="Z705" s="77"/>
      <c r="AA705" s="77"/>
      <c r="AB705" s="77"/>
    </row>
  </sheetData>
  <conditionalFormatting sqref="V2:V301">
    <cfRule type="cellIs" dxfId="3938" priority="87" operator="lessThan">
      <formula>1990</formula>
    </cfRule>
    <cfRule type="cellIs" dxfId="3937" priority="88" operator="greaterThan">
      <formula>1990</formula>
    </cfRule>
  </conditionalFormatting>
  <conditionalFormatting sqref="AF2:AF241 AD2:AD241">
    <cfRule type="cellIs" dxfId="3936" priority="86" operator="between">
      <formula>-0.05</formula>
      <formula>0.05</formula>
    </cfRule>
  </conditionalFormatting>
  <conditionalFormatting sqref="V484:V593">
    <cfRule type="cellIs" dxfId="3935" priority="82" operator="lessThan">
      <formula>1990</formula>
    </cfRule>
    <cfRule type="cellIs" dxfId="3934" priority="83" operator="greaterThan">
      <formula>1990</formula>
    </cfRule>
  </conditionalFormatting>
  <conditionalFormatting sqref="AF242:AF251 AD242:AD251">
    <cfRule type="cellIs" dxfId="3933" priority="81" operator="between">
      <formula>-0.05</formula>
      <formula>0.05</formula>
    </cfRule>
  </conditionalFormatting>
  <conditionalFormatting sqref="AF252:AF261 AD252:AD261">
    <cfRule type="cellIs" dxfId="3932" priority="80" operator="between">
      <formula>-0.05</formula>
      <formula>0.05</formula>
    </cfRule>
  </conditionalFormatting>
  <conditionalFormatting sqref="AF352:AF361 AD352:AD361">
    <cfRule type="cellIs" dxfId="3931" priority="79" operator="between">
      <formula>-0.05</formula>
      <formula>0.05</formula>
    </cfRule>
  </conditionalFormatting>
  <conditionalFormatting sqref="AF262:AF311 AD262:AD311">
    <cfRule type="cellIs" dxfId="3930" priority="78" operator="between">
      <formula>-0.05</formula>
      <formula>0.05</formula>
    </cfRule>
  </conditionalFormatting>
  <conditionalFormatting sqref="AF312:AF321 AD312:AD321">
    <cfRule type="cellIs" dxfId="3929" priority="77" operator="between">
      <formula>-0.05</formula>
      <formula>0.05</formula>
    </cfRule>
  </conditionalFormatting>
  <conditionalFormatting sqref="AF322:AF331 AD322:AD331">
    <cfRule type="cellIs" dxfId="3928" priority="76" operator="between">
      <formula>-0.05</formula>
      <formula>0.05</formula>
    </cfRule>
  </conditionalFormatting>
  <conditionalFormatting sqref="AF332:AF341 AD332:AD341">
    <cfRule type="cellIs" dxfId="3927" priority="75" operator="between">
      <formula>-0.05</formula>
      <formula>0.05</formula>
    </cfRule>
  </conditionalFormatting>
  <conditionalFormatting sqref="AF342:AF351 AD342:AD351">
    <cfRule type="cellIs" dxfId="3926" priority="74" operator="between">
      <formula>-0.05</formula>
      <formula>0.05</formula>
    </cfRule>
  </conditionalFormatting>
  <conditionalFormatting sqref="V302:V321">
    <cfRule type="cellIs" dxfId="3925" priority="72" operator="lessThan">
      <formula>1990</formula>
    </cfRule>
    <cfRule type="cellIs" dxfId="3924" priority="73" operator="greaterThan">
      <formula>1990</formula>
    </cfRule>
  </conditionalFormatting>
  <conditionalFormatting sqref="V322:V341">
    <cfRule type="cellIs" dxfId="3923" priority="70" operator="lessThan">
      <formula>1990</formula>
    </cfRule>
    <cfRule type="cellIs" dxfId="3922" priority="71" operator="greaterThan">
      <formula>1990</formula>
    </cfRule>
  </conditionalFormatting>
  <conditionalFormatting sqref="V342:V361">
    <cfRule type="cellIs" dxfId="3921" priority="68" operator="lessThan">
      <formula>1990</formula>
    </cfRule>
    <cfRule type="cellIs" dxfId="3920" priority="69" operator="greaterThan">
      <formula>1990</formula>
    </cfRule>
  </conditionalFormatting>
  <conditionalFormatting sqref="V362:V381">
    <cfRule type="cellIs" dxfId="3919" priority="66" operator="lessThan">
      <formula>1990</formula>
    </cfRule>
    <cfRule type="cellIs" dxfId="3918" priority="67" operator="greaterThan">
      <formula>1990</formula>
    </cfRule>
  </conditionalFormatting>
  <conditionalFormatting sqref="V382:V401">
    <cfRule type="cellIs" dxfId="3917" priority="64" operator="lessThan">
      <formula>1990</formula>
    </cfRule>
    <cfRule type="cellIs" dxfId="3916" priority="65" operator="greaterThan">
      <formula>1990</formula>
    </cfRule>
  </conditionalFormatting>
  <conditionalFormatting sqref="V402:V421">
    <cfRule type="cellIs" dxfId="3915" priority="62" operator="lessThan">
      <formula>1990</formula>
    </cfRule>
    <cfRule type="cellIs" dxfId="3914" priority="63" operator="greaterThan">
      <formula>1990</formula>
    </cfRule>
  </conditionalFormatting>
  <conditionalFormatting sqref="V422:V441">
    <cfRule type="cellIs" dxfId="3913" priority="60" operator="lessThan">
      <formula>1990</formula>
    </cfRule>
    <cfRule type="cellIs" dxfId="3912" priority="61" operator="greaterThan">
      <formula>1990</formula>
    </cfRule>
  </conditionalFormatting>
  <conditionalFormatting sqref="V442:V461">
    <cfRule type="cellIs" dxfId="3911" priority="58" operator="lessThan">
      <formula>1990</formula>
    </cfRule>
    <cfRule type="cellIs" dxfId="3910" priority="59" operator="greaterThan">
      <formula>1990</formula>
    </cfRule>
  </conditionalFormatting>
  <conditionalFormatting sqref="V462:V481">
    <cfRule type="cellIs" dxfId="3909" priority="56" operator="lessThan">
      <formula>1990</formula>
    </cfRule>
    <cfRule type="cellIs" dxfId="3908" priority="57" operator="greaterThan">
      <formula>1990</formula>
    </cfRule>
  </conditionalFormatting>
  <conditionalFormatting sqref="AJ2:AJ481">
    <cfRule type="cellIs" dxfId="3907" priority="55" operator="between">
      <formula>-0.05</formula>
      <formula>0.05</formula>
    </cfRule>
  </conditionalFormatting>
  <conditionalFormatting sqref="AL2:AL481">
    <cfRule type="cellIs" dxfId="3906" priority="54" operator="between">
      <formula>-0.05</formula>
      <formula>0.05</formula>
    </cfRule>
  </conditionalFormatting>
  <conditionalFormatting sqref="AD484:AD593">
    <cfRule type="cellIs" dxfId="3905" priority="53" operator="between">
      <formula>-0.05</formula>
      <formula>0.05</formula>
    </cfRule>
  </conditionalFormatting>
  <conditionalFormatting sqref="AF484:AF593">
    <cfRule type="cellIs" dxfId="3904" priority="52" operator="between">
      <formula>-0.05</formula>
      <formula>0.05</formula>
    </cfRule>
  </conditionalFormatting>
  <conditionalFormatting sqref="AJ484:AJ593">
    <cfRule type="cellIs" dxfId="3903" priority="51" operator="between">
      <formula>-0.05</formula>
      <formula>0.05</formula>
    </cfRule>
  </conditionalFormatting>
  <conditionalFormatting sqref="V596:V655">
    <cfRule type="cellIs" dxfId="3902" priority="48" operator="lessThan">
      <formula>1990</formula>
    </cfRule>
    <cfRule type="cellIs" dxfId="3901" priority="49" operator="greaterThan">
      <formula>1990</formula>
    </cfRule>
  </conditionalFormatting>
  <conditionalFormatting sqref="AD596:AD635">
    <cfRule type="cellIs" dxfId="3900" priority="47" operator="between">
      <formula>-0.05</formula>
      <formula>0.05</formula>
    </cfRule>
  </conditionalFormatting>
  <conditionalFormatting sqref="AF596:AF635">
    <cfRule type="cellIs" dxfId="3899" priority="46" operator="between">
      <formula>-0.05</formula>
      <formula>0.05</formula>
    </cfRule>
  </conditionalFormatting>
  <conditionalFormatting sqref="AD636:AD655">
    <cfRule type="cellIs" dxfId="3898" priority="45" operator="between">
      <formula>-0.05</formula>
      <formula>0.05</formula>
    </cfRule>
  </conditionalFormatting>
  <conditionalFormatting sqref="AF636:AF655">
    <cfRule type="cellIs" dxfId="3897" priority="44" operator="between">
      <formula>-0.05</formula>
      <formula>0.05</formula>
    </cfRule>
  </conditionalFormatting>
  <conditionalFormatting sqref="AL606:AL615">
    <cfRule type="cellIs" dxfId="3896" priority="13" operator="between">
      <formula>-0.05</formula>
      <formula>0.05</formula>
    </cfRule>
  </conditionalFormatting>
  <conditionalFormatting sqref="AL646:AL655">
    <cfRule type="cellIs" dxfId="3895" priority="19" operator="between">
      <formula>-0.05</formula>
      <formula>0.05</formula>
    </cfRule>
  </conditionalFormatting>
  <conditionalFormatting sqref="V656:V665">
    <cfRule type="cellIs" dxfId="3894" priority="36" operator="lessThan">
      <formula>1990</formula>
    </cfRule>
    <cfRule type="cellIs" dxfId="3893" priority="37" operator="greaterThan">
      <formula>1990</formula>
    </cfRule>
  </conditionalFormatting>
  <conditionalFormatting sqref="AD656:AD665">
    <cfRule type="cellIs" dxfId="3892" priority="35" operator="between">
      <formula>-0.05</formula>
      <formula>0.05</formula>
    </cfRule>
  </conditionalFormatting>
  <conditionalFormatting sqref="AF656:AF665">
    <cfRule type="cellIs" dxfId="3891" priority="34" operator="between">
      <formula>-0.05</formula>
      <formula>0.05</formula>
    </cfRule>
  </conditionalFormatting>
  <conditionalFormatting sqref="AL584:AL593">
    <cfRule type="cellIs" dxfId="3890" priority="1" operator="between">
      <formula>-0.05</formula>
      <formula>0.05</formula>
    </cfRule>
  </conditionalFormatting>
  <conditionalFormatting sqref="AL484:AL493">
    <cfRule type="cellIs" dxfId="3889" priority="8" operator="between">
      <formula>-0.05</formula>
      <formula>0.05</formula>
    </cfRule>
  </conditionalFormatting>
  <conditionalFormatting sqref="AL616:AL625">
    <cfRule type="cellIs" dxfId="3888" priority="14" operator="between">
      <formula>-0.05</formula>
      <formula>0.05</formula>
    </cfRule>
  </conditionalFormatting>
  <conditionalFormatting sqref="AJ596:AJ605">
    <cfRule type="cellIs" dxfId="3887" priority="31" operator="between">
      <formula>-0.05</formula>
      <formula>0.05</formula>
    </cfRule>
  </conditionalFormatting>
  <conditionalFormatting sqref="AJ606:AJ615">
    <cfRule type="cellIs" dxfId="3886" priority="30" operator="between">
      <formula>-0.05</formula>
      <formula>0.05</formula>
    </cfRule>
  </conditionalFormatting>
  <conditionalFormatting sqref="AJ616:AJ625">
    <cfRule type="cellIs" dxfId="3885" priority="29" operator="between">
      <formula>-0.05</formula>
      <formula>0.05</formula>
    </cfRule>
  </conditionalFormatting>
  <conditionalFormatting sqref="AJ626:AJ635">
    <cfRule type="cellIs" dxfId="3884" priority="28" operator="between">
      <formula>-0.05</formula>
      <formula>0.05</formula>
    </cfRule>
  </conditionalFormatting>
  <conditionalFormatting sqref="AJ636:AJ645">
    <cfRule type="cellIs" dxfId="3883" priority="27" operator="between">
      <formula>-0.05</formula>
      <formula>0.05</formula>
    </cfRule>
  </conditionalFormatting>
  <conditionalFormatting sqref="AJ646:AJ655">
    <cfRule type="cellIs" dxfId="3882" priority="26" operator="between">
      <formula>-0.05</formula>
      <formula>0.05</formula>
    </cfRule>
  </conditionalFormatting>
  <conditionalFormatting sqref="AJ656:AJ665">
    <cfRule type="cellIs" dxfId="3881" priority="25" operator="between">
      <formula>-0.05</formula>
      <formula>0.05</formula>
    </cfRule>
  </conditionalFormatting>
  <conditionalFormatting sqref="AL596:AL605">
    <cfRule type="cellIs" dxfId="3880" priority="12" operator="between">
      <formula>-0.05</formula>
      <formula>0.05</formula>
    </cfRule>
  </conditionalFormatting>
  <conditionalFormatting sqref="AL504:AL513">
    <cfRule type="cellIs" dxfId="3879" priority="10" operator="between">
      <formula>-0.05</formula>
      <formula>0.05</formula>
    </cfRule>
  </conditionalFormatting>
  <conditionalFormatting sqref="AL544:AL553">
    <cfRule type="cellIs" dxfId="3878" priority="6" operator="between">
      <formula>-0.05</formula>
      <formula>0.05</formula>
    </cfRule>
  </conditionalFormatting>
  <conditionalFormatting sqref="AL524:AL533">
    <cfRule type="cellIs" dxfId="3877" priority="4" operator="between">
      <formula>-0.05</formula>
      <formula>0.05</formula>
    </cfRule>
  </conditionalFormatting>
  <conditionalFormatting sqref="AL656:AL665">
    <cfRule type="cellIs" dxfId="3876" priority="17" operator="between">
      <formula>-0.05</formula>
      <formula>0.05</formula>
    </cfRule>
  </conditionalFormatting>
  <conditionalFormatting sqref="AL636:AL645">
    <cfRule type="cellIs" dxfId="3875" priority="16" operator="between">
      <formula>-0.05</formula>
      <formula>0.05</formula>
    </cfRule>
  </conditionalFormatting>
  <conditionalFormatting sqref="AL626:AL635">
    <cfRule type="cellIs" dxfId="3874" priority="15" operator="between">
      <formula>-0.05</formula>
      <formula>0.05</formula>
    </cfRule>
  </conditionalFormatting>
  <conditionalFormatting sqref="AL514:AL523">
    <cfRule type="cellIs" dxfId="3873" priority="11" operator="between">
      <formula>-0.05</formula>
      <formula>0.05</formula>
    </cfRule>
  </conditionalFormatting>
  <conditionalFormatting sqref="AL494:AL503">
    <cfRule type="cellIs" dxfId="3872" priority="9" operator="between">
      <formula>-0.05</formula>
      <formula>0.05</formula>
    </cfRule>
  </conditionalFormatting>
  <conditionalFormatting sqref="AL554:AL563">
    <cfRule type="cellIs" dxfId="3871" priority="7" operator="between">
      <formula>-0.05</formula>
      <formula>0.05</formula>
    </cfRule>
  </conditionalFormatting>
  <conditionalFormatting sqref="AL534:AL543">
    <cfRule type="cellIs" dxfId="3870" priority="5" operator="between">
      <formula>-0.05</formula>
      <formula>0.05</formula>
    </cfRule>
  </conditionalFormatting>
  <conditionalFormatting sqref="AL564:AL573">
    <cfRule type="cellIs" dxfId="3869" priority="3" operator="between">
      <formula>-0.05</formula>
      <formula>0.05</formula>
    </cfRule>
  </conditionalFormatting>
  <conditionalFormatting sqref="AL574:AL583">
    <cfRule type="cellIs" dxfId="3868" priority="2" operator="between">
      <formula>-0.05</formula>
      <formula>0.05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E002E-B60A-4046-A9C2-EFD0B561EAAA}">
  <dimension ref="A1:AN744"/>
  <sheetViews>
    <sheetView zoomScale="30" zoomScaleNormal="30" workbookViewId="0">
      <selection activeCell="C682" sqref="C682"/>
    </sheetView>
  </sheetViews>
  <sheetFormatPr defaultRowHeight="15" x14ac:dyDescent="0.25"/>
  <cols>
    <col min="1" max="1" width="15.140625" bestFit="1" customWidth="1"/>
    <col min="2" max="2" width="7.7109375" bestFit="1" customWidth="1"/>
    <col min="3" max="3" width="21.28515625" bestFit="1" customWidth="1"/>
    <col min="4" max="4" width="15.85546875" bestFit="1" customWidth="1"/>
    <col min="5" max="5" width="19" bestFit="1" customWidth="1"/>
    <col min="6" max="6" width="13.7109375" bestFit="1" customWidth="1"/>
    <col min="7" max="7" width="13.42578125" bestFit="1" customWidth="1"/>
    <col min="8" max="8" width="16.140625" bestFit="1" customWidth="1"/>
    <col min="9" max="9" width="12" bestFit="1" customWidth="1"/>
    <col min="10" max="10" width="20.7109375" bestFit="1" customWidth="1"/>
    <col min="11" max="11" width="21.85546875" bestFit="1" customWidth="1"/>
    <col min="12" max="12" width="19.85546875" bestFit="1" customWidth="1"/>
    <col min="13" max="13" width="23.85546875" bestFit="1" customWidth="1"/>
    <col min="14" max="14" width="19" bestFit="1" customWidth="1"/>
    <col min="15" max="15" width="15.42578125" bestFit="1" customWidth="1"/>
    <col min="16" max="16" width="14.42578125" bestFit="1" customWidth="1"/>
    <col min="17" max="17" width="17.42578125" bestFit="1" customWidth="1"/>
    <col min="18" max="18" width="16.5703125" bestFit="1" customWidth="1"/>
    <col min="19" max="19" width="18" bestFit="1" customWidth="1"/>
    <col min="20" max="20" width="32.140625" bestFit="1" customWidth="1"/>
    <col min="21" max="21" width="14.140625" bestFit="1" customWidth="1"/>
    <col min="22" max="22" width="8.5703125" bestFit="1" customWidth="1"/>
    <col min="23" max="29" width="17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74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97</v>
      </c>
    </row>
    <row r="2" spans="1:29" x14ac:dyDescent="0.25">
      <c r="A2" s="1">
        <v>1</v>
      </c>
      <c r="B2" s="1" t="s">
        <v>38</v>
      </c>
      <c r="C2" s="1" t="s">
        <v>22</v>
      </c>
      <c r="D2" s="1" t="s">
        <v>23</v>
      </c>
      <c r="E2" s="1" t="s">
        <v>28</v>
      </c>
      <c r="F2" s="1" t="s">
        <v>25</v>
      </c>
      <c r="G2" s="1" t="b">
        <v>0</v>
      </c>
      <c r="H2" s="1" t="b">
        <v>0</v>
      </c>
      <c r="I2" s="1" t="b">
        <v>0</v>
      </c>
      <c r="J2" s="1" t="b">
        <v>1</v>
      </c>
      <c r="K2" s="1" t="b">
        <v>0</v>
      </c>
      <c r="L2" s="1">
        <v>150</v>
      </c>
      <c r="M2" s="1">
        <v>2</v>
      </c>
      <c r="N2" s="1">
        <v>75</v>
      </c>
      <c r="O2" s="1">
        <v>2</v>
      </c>
      <c r="P2" s="1">
        <v>0</v>
      </c>
      <c r="Q2" s="1">
        <v>100</v>
      </c>
      <c r="R2" s="1">
        <v>0</v>
      </c>
      <c r="S2" s="1">
        <v>1</v>
      </c>
      <c r="T2" s="1">
        <v>0</v>
      </c>
      <c r="U2" s="1" t="b">
        <v>0</v>
      </c>
      <c r="V2" s="1">
        <v>2000</v>
      </c>
      <c r="W2" s="1">
        <v>274.42</v>
      </c>
      <c r="X2" s="1">
        <v>319.45</v>
      </c>
      <c r="Y2" s="1">
        <v>133.51</v>
      </c>
      <c r="Z2" s="1">
        <v>133.66999999999999</v>
      </c>
      <c r="AA2" s="1">
        <v>3</v>
      </c>
      <c r="AB2" s="1">
        <v>-1</v>
      </c>
      <c r="AC2" s="1">
        <v>1</v>
      </c>
    </row>
    <row r="3" spans="1:29" x14ac:dyDescent="0.25">
      <c r="A3" s="1">
        <v>2</v>
      </c>
      <c r="B3" s="1" t="s">
        <v>38</v>
      </c>
      <c r="C3" s="1" t="s">
        <v>22</v>
      </c>
      <c r="D3" s="1" t="s">
        <v>23</v>
      </c>
      <c r="E3" s="1" t="s">
        <v>28</v>
      </c>
      <c r="F3" s="1" t="s">
        <v>25</v>
      </c>
      <c r="G3" s="1" t="b">
        <v>0</v>
      </c>
      <c r="H3" s="1" t="b">
        <v>0</v>
      </c>
      <c r="I3" s="1" t="b">
        <v>0</v>
      </c>
      <c r="J3" s="1" t="b">
        <v>1</v>
      </c>
      <c r="K3" s="1" t="b">
        <v>0</v>
      </c>
      <c r="L3" s="1">
        <v>150</v>
      </c>
      <c r="M3" s="1">
        <v>2</v>
      </c>
      <c r="N3" s="1">
        <v>75</v>
      </c>
      <c r="O3" s="1">
        <v>2</v>
      </c>
      <c r="P3" s="1">
        <v>0</v>
      </c>
      <c r="Q3" s="1">
        <v>100</v>
      </c>
      <c r="R3" s="1">
        <v>0</v>
      </c>
      <c r="S3" s="1">
        <v>1</v>
      </c>
      <c r="T3" s="1">
        <v>0</v>
      </c>
      <c r="U3" s="1" t="b">
        <v>0</v>
      </c>
      <c r="V3" s="1">
        <v>2000</v>
      </c>
      <c r="W3" s="1">
        <v>384.7</v>
      </c>
      <c r="X3" s="1">
        <v>484.94</v>
      </c>
      <c r="Y3" s="1">
        <v>125.31</v>
      </c>
      <c r="Z3" s="1">
        <v>126.71</v>
      </c>
      <c r="AA3" s="1">
        <v>-5</v>
      </c>
      <c r="AB3" s="1">
        <v>-2</v>
      </c>
      <c r="AC3" s="1">
        <v>1</v>
      </c>
    </row>
    <row r="4" spans="1:29" x14ac:dyDescent="0.25">
      <c r="A4" s="1">
        <v>3</v>
      </c>
      <c r="B4" s="1" t="s">
        <v>38</v>
      </c>
      <c r="C4" s="1" t="s">
        <v>22</v>
      </c>
      <c r="D4" s="1" t="s">
        <v>23</v>
      </c>
      <c r="E4" s="1" t="s">
        <v>28</v>
      </c>
      <c r="F4" s="1" t="s">
        <v>25</v>
      </c>
      <c r="G4" s="1" t="b">
        <v>0</v>
      </c>
      <c r="H4" s="1" t="b">
        <v>0</v>
      </c>
      <c r="I4" s="1" t="b">
        <v>0</v>
      </c>
      <c r="J4" s="1" t="b">
        <v>1</v>
      </c>
      <c r="K4" s="1" t="b">
        <v>0</v>
      </c>
      <c r="L4" s="1">
        <v>150</v>
      </c>
      <c r="M4" s="1">
        <v>2</v>
      </c>
      <c r="N4" s="1">
        <v>75</v>
      </c>
      <c r="O4" s="1">
        <v>2</v>
      </c>
      <c r="P4" s="1">
        <v>0</v>
      </c>
      <c r="Q4" s="1">
        <v>100</v>
      </c>
      <c r="R4" s="1">
        <v>0</v>
      </c>
      <c r="S4" s="1">
        <v>1</v>
      </c>
      <c r="T4" s="1">
        <v>0</v>
      </c>
      <c r="U4" s="1" t="b">
        <v>0</v>
      </c>
      <c r="V4" s="1">
        <v>2000</v>
      </c>
      <c r="W4" s="1">
        <v>312.58</v>
      </c>
      <c r="X4" s="1">
        <v>312.72000000000003</v>
      </c>
      <c r="Y4" s="1">
        <v>133.12</v>
      </c>
      <c r="Z4" s="1">
        <v>133.13</v>
      </c>
      <c r="AA4" s="1">
        <v>-2</v>
      </c>
      <c r="AB4" s="1">
        <v>2</v>
      </c>
      <c r="AC4" s="1">
        <v>1</v>
      </c>
    </row>
    <row r="5" spans="1:29" x14ac:dyDescent="0.25">
      <c r="A5" s="1">
        <v>4</v>
      </c>
      <c r="B5" s="1" t="s">
        <v>38</v>
      </c>
      <c r="C5" s="1" t="s">
        <v>22</v>
      </c>
      <c r="D5" s="1" t="s">
        <v>23</v>
      </c>
      <c r="E5" s="1" t="s">
        <v>28</v>
      </c>
      <c r="F5" s="1" t="s">
        <v>25</v>
      </c>
      <c r="G5" s="1" t="b">
        <v>0</v>
      </c>
      <c r="H5" s="1" t="b">
        <v>0</v>
      </c>
      <c r="I5" s="1" t="b">
        <v>0</v>
      </c>
      <c r="J5" s="1" t="b">
        <v>1</v>
      </c>
      <c r="K5" s="1" t="b">
        <v>0</v>
      </c>
      <c r="L5" s="1">
        <v>150</v>
      </c>
      <c r="M5" s="1">
        <v>2</v>
      </c>
      <c r="N5" s="1">
        <v>75</v>
      </c>
      <c r="O5" s="1">
        <v>2</v>
      </c>
      <c r="P5" s="1">
        <v>0</v>
      </c>
      <c r="Q5" s="1">
        <v>100</v>
      </c>
      <c r="R5" s="1">
        <v>0</v>
      </c>
      <c r="S5" s="1">
        <v>1</v>
      </c>
      <c r="T5" s="1">
        <v>0</v>
      </c>
      <c r="U5" s="1" t="b">
        <v>0</v>
      </c>
      <c r="V5" s="1">
        <v>2000</v>
      </c>
      <c r="W5" s="1">
        <v>263.61</v>
      </c>
      <c r="X5" s="1">
        <v>253.83</v>
      </c>
      <c r="Y5" s="1">
        <v>136</v>
      </c>
      <c r="Z5" s="1">
        <v>135.94</v>
      </c>
      <c r="AA5" s="1">
        <v>4</v>
      </c>
      <c r="AB5" s="1">
        <v>5</v>
      </c>
      <c r="AC5" s="1">
        <v>1</v>
      </c>
    </row>
    <row r="6" spans="1:29" x14ac:dyDescent="0.25">
      <c r="A6" s="1">
        <v>5</v>
      </c>
      <c r="B6" s="1" t="s">
        <v>38</v>
      </c>
      <c r="C6" s="1" t="s">
        <v>22</v>
      </c>
      <c r="D6" s="1" t="s">
        <v>23</v>
      </c>
      <c r="E6" s="1" t="s">
        <v>28</v>
      </c>
      <c r="F6" s="1" t="s">
        <v>25</v>
      </c>
      <c r="G6" s="1" t="b">
        <v>0</v>
      </c>
      <c r="H6" s="1" t="b">
        <v>0</v>
      </c>
      <c r="I6" s="1" t="b">
        <v>0</v>
      </c>
      <c r="J6" s="1" t="b">
        <v>1</v>
      </c>
      <c r="K6" s="1" t="b">
        <v>0</v>
      </c>
      <c r="L6" s="1">
        <v>150</v>
      </c>
      <c r="M6" s="1">
        <v>2</v>
      </c>
      <c r="N6" s="1">
        <v>75</v>
      </c>
      <c r="O6" s="1">
        <v>2</v>
      </c>
      <c r="P6" s="1">
        <v>0</v>
      </c>
      <c r="Q6" s="1">
        <v>100</v>
      </c>
      <c r="R6" s="1">
        <v>0</v>
      </c>
      <c r="S6" s="1">
        <v>1</v>
      </c>
      <c r="T6" s="1">
        <v>0</v>
      </c>
      <c r="U6" s="1" t="b">
        <v>0</v>
      </c>
      <c r="V6" s="1">
        <v>2000</v>
      </c>
      <c r="W6" s="1">
        <v>368.67</v>
      </c>
      <c r="X6" s="1">
        <v>387.81</v>
      </c>
      <c r="Y6" s="1">
        <v>129.18</v>
      </c>
      <c r="Z6" s="1">
        <v>129</v>
      </c>
      <c r="AA6" s="1">
        <v>1</v>
      </c>
      <c r="AB6" s="1">
        <v>4</v>
      </c>
      <c r="AC6" s="1">
        <v>1</v>
      </c>
    </row>
    <row r="7" spans="1:29" x14ac:dyDescent="0.25">
      <c r="A7" s="1">
        <v>6</v>
      </c>
      <c r="B7" s="1" t="s">
        <v>38</v>
      </c>
      <c r="C7" s="1" t="s">
        <v>22</v>
      </c>
      <c r="D7" s="1" t="s">
        <v>23</v>
      </c>
      <c r="E7" s="1" t="s">
        <v>28</v>
      </c>
      <c r="F7" s="1" t="s">
        <v>25</v>
      </c>
      <c r="G7" s="1" t="b">
        <v>0</v>
      </c>
      <c r="H7" s="1" t="b">
        <v>0</v>
      </c>
      <c r="I7" s="1" t="b">
        <v>0</v>
      </c>
      <c r="J7" s="1" t="b">
        <v>1</v>
      </c>
      <c r="K7" s="1" t="b">
        <v>0</v>
      </c>
      <c r="L7" s="1">
        <v>150</v>
      </c>
      <c r="M7" s="1">
        <v>2</v>
      </c>
      <c r="N7" s="1">
        <v>75</v>
      </c>
      <c r="O7" s="1">
        <v>2</v>
      </c>
      <c r="P7" s="1">
        <v>0</v>
      </c>
      <c r="Q7" s="1">
        <v>100</v>
      </c>
      <c r="R7" s="1">
        <v>0</v>
      </c>
      <c r="S7" s="1">
        <v>1</v>
      </c>
      <c r="T7" s="1">
        <v>0</v>
      </c>
      <c r="U7" s="1" t="b">
        <v>0</v>
      </c>
      <c r="V7" s="1">
        <v>2000</v>
      </c>
      <c r="W7" s="1">
        <v>295.14999999999998</v>
      </c>
      <c r="X7" s="1">
        <v>314.32</v>
      </c>
      <c r="Y7" s="1">
        <v>133.63999999999999</v>
      </c>
      <c r="Z7" s="1">
        <v>133.13999999999999</v>
      </c>
      <c r="AA7" s="1">
        <v>1</v>
      </c>
      <c r="AB7" s="1">
        <v>6</v>
      </c>
      <c r="AC7" s="1">
        <v>1</v>
      </c>
    </row>
    <row r="8" spans="1:29" x14ac:dyDescent="0.25">
      <c r="A8" s="1">
        <v>7</v>
      </c>
      <c r="B8" s="1" t="s">
        <v>38</v>
      </c>
      <c r="C8" s="1" t="s">
        <v>22</v>
      </c>
      <c r="D8" s="1" t="s">
        <v>23</v>
      </c>
      <c r="E8" s="1" t="s">
        <v>28</v>
      </c>
      <c r="F8" s="1" t="s">
        <v>25</v>
      </c>
      <c r="G8" s="1" t="b">
        <v>0</v>
      </c>
      <c r="H8" s="1" t="b">
        <v>0</v>
      </c>
      <c r="I8" s="1" t="b">
        <v>0</v>
      </c>
      <c r="J8" s="1" t="b">
        <v>1</v>
      </c>
      <c r="K8" s="1" t="b">
        <v>0</v>
      </c>
      <c r="L8" s="1">
        <v>150</v>
      </c>
      <c r="M8" s="1">
        <v>2</v>
      </c>
      <c r="N8" s="1">
        <v>75</v>
      </c>
      <c r="O8" s="1">
        <v>2</v>
      </c>
      <c r="P8" s="1">
        <v>0</v>
      </c>
      <c r="Q8" s="1">
        <v>100</v>
      </c>
      <c r="R8" s="1">
        <v>0</v>
      </c>
      <c r="S8" s="1">
        <v>1</v>
      </c>
      <c r="T8" s="1">
        <v>0</v>
      </c>
      <c r="U8" s="1" t="b">
        <v>0</v>
      </c>
      <c r="V8" s="1">
        <v>2000</v>
      </c>
      <c r="W8" s="1">
        <v>380.08</v>
      </c>
      <c r="X8" s="1">
        <v>367.57</v>
      </c>
      <c r="Y8" s="1">
        <v>129.22999999999999</v>
      </c>
      <c r="Z8" s="1">
        <v>129.68</v>
      </c>
      <c r="AA8" s="1">
        <v>1</v>
      </c>
      <c r="AB8" s="1">
        <v>5</v>
      </c>
      <c r="AC8" s="1">
        <v>1</v>
      </c>
    </row>
    <row r="9" spans="1:29" x14ac:dyDescent="0.25">
      <c r="A9" s="1">
        <v>8</v>
      </c>
      <c r="B9" s="1" t="s">
        <v>38</v>
      </c>
      <c r="C9" s="1" t="s">
        <v>22</v>
      </c>
      <c r="D9" s="1" t="s">
        <v>23</v>
      </c>
      <c r="E9" s="1" t="s">
        <v>28</v>
      </c>
      <c r="F9" s="1" t="s">
        <v>25</v>
      </c>
      <c r="G9" s="1" t="b">
        <v>0</v>
      </c>
      <c r="H9" s="1" t="b">
        <v>0</v>
      </c>
      <c r="I9" s="1" t="b">
        <v>0</v>
      </c>
      <c r="J9" s="1" t="b">
        <v>1</v>
      </c>
      <c r="K9" s="1" t="b">
        <v>0</v>
      </c>
      <c r="L9" s="1">
        <v>150</v>
      </c>
      <c r="M9" s="1">
        <v>2</v>
      </c>
      <c r="N9" s="1">
        <v>75</v>
      </c>
      <c r="O9" s="1">
        <v>2</v>
      </c>
      <c r="P9" s="1">
        <v>0</v>
      </c>
      <c r="Q9" s="1">
        <v>100</v>
      </c>
      <c r="R9" s="1">
        <v>0</v>
      </c>
      <c r="S9" s="1">
        <v>1</v>
      </c>
      <c r="T9" s="1">
        <v>0</v>
      </c>
      <c r="U9" s="1" t="b">
        <v>0</v>
      </c>
      <c r="V9" s="1">
        <v>2000</v>
      </c>
      <c r="W9" s="1">
        <v>317.2</v>
      </c>
      <c r="X9" s="1">
        <v>305.14</v>
      </c>
      <c r="Y9" s="1">
        <v>133.51</v>
      </c>
      <c r="Z9" s="1">
        <v>132.69999999999999</v>
      </c>
      <c r="AA9" s="1">
        <v>-2</v>
      </c>
      <c r="AB9" s="1">
        <v>3</v>
      </c>
      <c r="AC9" s="1">
        <v>1</v>
      </c>
    </row>
    <row r="10" spans="1:29" x14ac:dyDescent="0.25">
      <c r="A10" s="1">
        <v>9</v>
      </c>
      <c r="B10" s="1" t="s">
        <v>38</v>
      </c>
      <c r="C10" s="1" t="s">
        <v>22</v>
      </c>
      <c r="D10" s="1" t="s">
        <v>23</v>
      </c>
      <c r="E10" s="1" t="s">
        <v>28</v>
      </c>
      <c r="F10" s="1" t="s">
        <v>25</v>
      </c>
      <c r="G10" s="1" t="b">
        <v>0</v>
      </c>
      <c r="H10" s="1" t="b">
        <v>0</v>
      </c>
      <c r="I10" s="1" t="b">
        <v>0</v>
      </c>
      <c r="J10" s="1" t="b">
        <v>1</v>
      </c>
      <c r="K10" s="1" t="b">
        <v>0</v>
      </c>
      <c r="L10" s="1">
        <v>150</v>
      </c>
      <c r="M10" s="1">
        <v>2</v>
      </c>
      <c r="N10" s="1">
        <v>75</v>
      </c>
      <c r="O10" s="1">
        <v>2</v>
      </c>
      <c r="P10" s="1">
        <v>0</v>
      </c>
      <c r="Q10" s="1">
        <v>100</v>
      </c>
      <c r="R10" s="1">
        <v>0</v>
      </c>
      <c r="S10" s="1">
        <v>1</v>
      </c>
      <c r="T10" s="1">
        <v>0</v>
      </c>
      <c r="U10" s="1" t="b">
        <v>0</v>
      </c>
      <c r="V10" s="1">
        <v>2000</v>
      </c>
      <c r="W10" s="1">
        <v>291.13</v>
      </c>
      <c r="X10" s="1">
        <v>285.47000000000003</v>
      </c>
      <c r="Y10" s="1">
        <v>134.47</v>
      </c>
      <c r="Z10" s="1">
        <v>134.97</v>
      </c>
      <c r="AA10" s="1">
        <v>2</v>
      </c>
      <c r="AB10" s="1">
        <v>4</v>
      </c>
      <c r="AC10" s="1">
        <v>1</v>
      </c>
    </row>
    <row r="11" spans="1:29" x14ac:dyDescent="0.25">
      <c r="A11" s="1">
        <v>10</v>
      </c>
      <c r="B11" s="1" t="s">
        <v>38</v>
      </c>
      <c r="C11" s="1" t="s">
        <v>22</v>
      </c>
      <c r="D11" s="1" t="s">
        <v>23</v>
      </c>
      <c r="E11" s="1" t="s">
        <v>28</v>
      </c>
      <c r="F11" s="1" t="s">
        <v>25</v>
      </c>
      <c r="G11" s="1" t="b">
        <v>0</v>
      </c>
      <c r="H11" s="1" t="b">
        <v>0</v>
      </c>
      <c r="I11" s="1" t="b">
        <v>0</v>
      </c>
      <c r="J11" s="1" t="b">
        <v>1</v>
      </c>
      <c r="K11" s="1" t="b">
        <v>0</v>
      </c>
      <c r="L11" s="1">
        <v>150</v>
      </c>
      <c r="M11" s="1">
        <v>2</v>
      </c>
      <c r="N11" s="1">
        <v>75</v>
      </c>
      <c r="O11" s="1">
        <v>2</v>
      </c>
      <c r="P11" s="1">
        <v>0</v>
      </c>
      <c r="Q11" s="1">
        <v>100</v>
      </c>
      <c r="R11" s="1">
        <v>0</v>
      </c>
      <c r="S11" s="1">
        <v>1</v>
      </c>
      <c r="T11" s="1">
        <v>0</v>
      </c>
      <c r="U11" s="1" t="b">
        <v>0</v>
      </c>
      <c r="V11" s="1">
        <v>2000</v>
      </c>
      <c r="W11" s="1">
        <v>216.17</v>
      </c>
      <c r="X11" s="1">
        <v>229.09</v>
      </c>
      <c r="Y11" s="1">
        <v>137.99</v>
      </c>
      <c r="Z11" s="1">
        <v>138.12</v>
      </c>
      <c r="AA11" s="1">
        <v>1</v>
      </c>
      <c r="AB11" s="1">
        <v>0</v>
      </c>
      <c r="AC11" s="1">
        <v>1</v>
      </c>
    </row>
    <row r="12" spans="1:29" x14ac:dyDescent="0.25">
      <c r="A12" s="1">
        <v>11</v>
      </c>
      <c r="B12" s="1" t="s">
        <v>38</v>
      </c>
      <c r="C12" s="1" t="s">
        <v>22</v>
      </c>
      <c r="D12" s="1" t="s">
        <v>23</v>
      </c>
      <c r="E12" s="1" t="s">
        <v>28</v>
      </c>
      <c r="F12" s="1" t="s">
        <v>25</v>
      </c>
      <c r="G12" s="1" t="b">
        <v>0</v>
      </c>
      <c r="H12" s="1" t="b">
        <v>0</v>
      </c>
      <c r="I12" s="1" t="b">
        <v>0</v>
      </c>
      <c r="J12" s="1" t="b">
        <v>1</v>
      </c>
      <c r="K12" s="1" t="b">
        <v>0</v>
      </c>
      <c r="L12" s="1">
        <v>150</v>
      </c>
      <c r="M12" s="1">
        <v>2</v>
      </c>
      <c r="N12" s="1">
        <v>75</v>
      </c>
      <c r="O12" s="1">
        <v>2</v>
      </c>
      <c r="P12" s="1">
        <v>0</v>
      </c>
      <c r="Q12" s="1">
        <v>100</v>
      </c>
      <c r="R12" s="1">
        <v>0</v>
      </c>
      <c r="S12" s="1">
        <v>1</v>
      </c>
      <c r="T12" s="1">
        <v>0</v>
      </c>
      <c r="U12" s="1" t="b">
        <v>0</v>
      </c>
      <c r="V12" s="1">
        <v>2000</v>
      </c>
      <c r="W12" s="1">
        <v>313.14999999999998</v>
      </c>
      <c r="X12" s="1">
        <v>284.44</v>
      </c>
      <c r="Y12" s="1">
        <v>134.65</v>
      </c>
      <c r="Z12" s="1">
        <v>132.66999999999999</v>
      </c>
      <c r="AA12" s="1">
        <v>4</v>
      </c>
      <c r="AB12" s="1">
        <v>6</v>
      </c>
      <c r="AC12" s="1">
        <v>1</v>
      </c>
    </row>
    <row r="13" spans="1:29" x14ac:dyDescent="0.25">
      <c r="A13" s="1">
        <v>12</v>
      </c>
      <c r="B13" s="1" t="s">
        <v>38</v>
      </c>
      <c r="C13" s="1" t="s">
        <v>22</v>
      </c>
      <c r="D13" s="1" t="s">
        <v>23</v>
      </c>
      <c r="E13" s="1" t="s">
        <v>28</v>
      </c>
      <c r="F13" s="1" t="s">
        <v>25</v>
      </c>
      <c r="G13" s="1" t="b">
        <v>0</v>
      </c>
      <c r="H13" s="1" t="b">
        <v>0</v>
      </c>
      <c r="I13" s="1" t="b">
        <v>0</v>
      </c>
      <c r="J13" s="1" t="b">
        <v>1</v>
      </c>
      <c r="K13" s="1" t="b">
        <v>0</v>
      </c>
      <c r="L13" s="1">
        <v>150</v>
      </c>
      <c r="M13" s="1">
        <v>2</v>
      </c>
      <c r="N13" s="1">
        <v>75</v>
      </c>
      <c r="O13" s="1">
        <v>2</v>
      </c>
      <c r="P13" s="1">
        <v>0</v>
      </c>
      <c r="Q13" s="1">
        <v>100</v>
      </c>
      <c r="R13" s="1">
        <v>0</v>
      </c>
      <c r="S13" s="1">
        <v>1</v>
      </c>
      <c r="T13" s="1">
        <v>0</v>
      </c>
      <c r="U13" s="1" t="b">
        <v>0</v>
      </c>
      <c r="V13" s="1">
        <v>2000</v>
      </c>
      <c r="W13" s="1">
        <v>413.14</v>
      </c>
      <c r="X13" s="1">
        <v>421.03</v>
      </c>
      <c r="Y13" s="1">
        <v>126.8</v>
      </c>
      <c r="Z13" s="1">
        <v>127.07</v>
      </c>
      <c r="AA13" s="1">
        <v>-2</v>
      </c>
      <c r="AB13" s="1">
        <v>2</v>
      </c>
      <c r="AC13" s="1">
        <v>1</v>
      </c>
    </row>
    <row r="14" spans="1:29" x14ac:dyDescent="0.25">
      <c r="A14" s="1">
        <v>13</v>
      </c>
      <c r="B14" s="1" t="s">
        <v>38</v>
      </c>
      <c r="C14" s="1" t="s">
        <v>22</v>
      </c>
      <c r="D14" s="1" t="s">
        <v>23</v>
      </c>
      <c r="E14" s="1" t="s">
        <v>28</v>
      </c>
      <c r="F14" s="1" t="s">
        <v>25</v>
      </c>
      <c r="G14" s="1" t="b">
        <v>0</v>
      </c>
      <c r="H14" s="1" t="b">
        <v>0</v>
      </c>
      <c r="I14" s="1" t="b">
        <v>0</v>
      </c>
      <c r="J14" s="1" t="b">
        <v>1</v>
      </c>
      <c r="K14" s="1" t="b">
        <v>0</v>
      </c>
      <c r="L14" s="1">
        <v>150</v>
      </c>
      <c r="M14" s="1">
        <v>2</v>
      </c>
      <c r="N14" s="1">
        <v>75</v>
      </c>
      <c r="O14" s="1">
        <v>2</v>
      </c>
      <c r="P14" s="1">
        <v>0</v>
      </c>
      <c r="Q14" s="1">
        <v>100</v>
      </c>
      <c r="R14" s="1">
        <v>0</v>
      </c>
      <c r="S14" s="1">
        <v>1</v>
      </c>
      <c r="T14" s="1">
        <v>0</v>
      </c>
      <c r="U14" s="1" t="b">
        <v>0</v>
      </c>
      <c r="V14" s="1">
        <v>2000</v>
      </c>
      <c r="W14" s="1">
        <v>261.67</v>
      </c>
      <c r="X14" s="1">
        <v>241.75</v>
      </c>
      <c r="Y14" s="1">
        <v>137.28</v>
      </c>
      <c r="Z14" s="1">
        <v>135.91999999999999</v>
      </c>
      <c r="AA14" s="1">
        <v>-2</v>
      </c>
      <c r="AB14" s="1">
        <v>0</v>
      </c>
      <c r="AC14" s="1">
        <v>1</v>
      </c>
    </row>
    <row r="15" spans="1:29" x14ac:dyDescent="0.25">
      <c r="A15" s="1">
        <v>14</v>
      </c>
      <c r="B15" s="1" t="s">
        <v>38</v>
      </c>
      <c r="C15" s="1" t="s">
        <v>22</v>
      </c>
      <c r="D15" s="1" t="s">
        <v>23</v>
      </c>
      <c r="E15" s="1" t="s">
        <v>28</v>
      </c>
      <c r="F15" s="1" t="s">
        <v>25</v>
      </c>
      <c r="G15" s="1" t="b">
        <v>0</v>
      </c>
      <c r="H15" s="1" t="b">
        <v>0</v>
      </c>
      <c r="I15" s="1" t="b">
        <v>0</v>
      </c>
      <c r="J15" s="1" t="b">
        <v>1</v>
      </c>
      <c r="K15" s="1" t="b">
        <v>0</v>
      </c>
      <c r="L15" s="1">
        <v>150</v>
      </c>
      <c r="M15" s="1">
        <v>2</v>
      </c>
      <c r="N15" s="1">
        <v>75</v>
      </c>
      <c r="O15" s="1">
        <v>2</v>
      </c>
      <c r="P15" s="1">
        <v>0</v>
      </c>
      <c r="Q15" s="1">
        <v>100</v>
      </c>
      <c r="R15" s="1">
        <v>0</v>
      </c>
      <c r="S15" s="1">
        <v>1</v>
      </c>
      <c r="T15" s="1">
        <v>0</v>
      </c>
      <c r="U15" s="1" t="b">
        <v>0</v>
      </c>
      <c r="V15" s="1">
        <v>2000</v>
      </c>
      <c r="W15" s="1">
        <v>297.81</v>
      </c>
      <c r="X15" s="1">
        <v>317.14999999999998</v>
      </c>
      <c r="Y15" s="1">
        <v>133.80000000000001</v>
      </c>
      <c r="Z15" s="1">
        <v>133.19</v>
      </c>
      <c r="AA15" s="1">
        <v>1</v>
      </c>
      <c r="AB15" s="1">
        <v>-2</v>
      </c>
      <c r="AC15" s="1">
        <v>1</v>
      </c>
    </row>
    <row r="16" spans="1:29" x14ac:dyDescent="0.25">
      <c r="A16" s="1">
        <v>15</v>
      </c>
      <c r="B16" s="1" t="s">
        <v>38</v>
      </c>
      <c r="C16" s="1" t="s">
        <v>22</v>
      </c>
      <c r="D16" s="1" t="s">
        <v>23</v>
      </c>
      <c r="E16" s="1" t="s">
        <v>28</v>
      </c>
      <c r="F16" s="1" t="s">
        <v>25</v>
      </c>
      <c r="G16" s="1" t="b">
        <v>0</v>
      </c>
      <c r="H16" s="1" t="b">
        <v>0</v>
      </c>
      <c r="I16" s="1" t="b">
        <v>0</v>
      </c>
      <c r="J16" s="1" t="b">
        <v>1</v>
      </c>
      <c r="K16" s="1" t="b">
        <v>0</v>
      </c>
      <c r="L16" s="1">
        <v>150</v>
      </c>
      <c r="M16" s="1">
        <v>2</v>
      </c>
      <c r="N16" s="1">
        <v>75</v>
      </c>
      <c r="O16" s="1">
        <v>2</v>
      </c>
      <c r="P16" s="1">
        <v>0</v>
      </c>
      <c r="Q16" s="1">
        <v>100</v>
      </c>
      <c r="R16" s="1">
        <v>0</v>
      </c>
      <c r="S16" s="1">
        <v>1</v>
      </c>
      <c r="T16" s="1">
        <v>0</v>
      </c>
      <c r="U16" s="1" t="b">
        <v>0</v>
      </c>
      <c r="V16" s="1">
        <v>2000</v>
      </c>
      <c r="W16" s="1">
        <v>274.08999999999997</v>
      </c>
      <c r="X16" s="1">
        <v>292.10000000000002</v>
      </c>
      <c r="Y16" s="1">
        <v>134.91</v>
      </c>
      <c r="Z16" s="1">
        <v>135.68</v>
      </c>
      <c r="AA16" s="1">
        <v>4</v>
      </c>
      <c r="AB16" s="1">
        <v>0</v>
      </c>
      <c r="AC16" s="1">
        <v>1</v>
      </c>
    </row>
    <row r="17" spans="1:29" x14ac:dyDescent="0.25">
      <c r="A17" s="1">
        <v>16</v>
      </c>
      <c r="B17" s="1" t="s">
        <v>38</v>
      </c>
      <c r="C17" s="1" t="s">
        <v>22</v>
      </c>
      <c r="D17" s="1" t="s">
        <v>23</v>
      </c>
      <c r="E17" s="1" t="s">
        <v>28</v>
      </c>
      <c r="F17" s="1" t="s">
        <v>25</v>
      </c>
      <c r="G17" s="1" t="b">
        <v>0</v>
      </c>
      <c r="H17" s="1" t="b">
        <v>0</v>
      </c>
      <c r="I17" s="1" t="b">
        <v>0</v>
      </c>
      <c r="J17" s="1" t="b">
        <v>1</v>
      </c>
      <c r="K17" s="1" t="b">
        <v>0</v>
      </c>
      <c r="L17" s="1">
        <v>150</v>
      </c>
      <c r="M17" s="1">
        <v>2</v>
      </c>
      <c r="N17" s="1">
        <v>75</v>
      </c>
      <c r="O17" s="1">
        <v>2</v>
      </c>
      <c r="P17" s="1">
        <v>0</v>
      </c>
      <c r="Q17" s="1">
        <v>100</v>
      </c>
      <c r="R17" s="1">
        <v>0</v>
      </c>
      <c r="S17" s="1">
        <v>1</v>
      </c>
      <c r="T17" s="1">
        <v>0</v>
      </c>
      <c r="U17" s="1" t="b">
        <v>0</v>
      </c>
      <c r="V17" s="1">
        <v>2000</v>
      </c>
      <c r="W17" s="1">
        <v>335.9</v>
      </c>
      <c r="X17" s="1">
        <v>297.93</v>
      </c>
      <c r="Y17" s="1">
        <v>132.81</v>
      </c>
      <c r="Z17" s="1">
        <v>132.91</v>
      </c>
      <c r="AA17" s="1">
        <v>6</v>
      </c>
      <c r="AB17" s="1">
        <v>5</v>
      </c>
      <c r="AC17" s="1">
        <v>1</v>
      </c>
    </row>
    <row r="18" spans="1:29" x14ac:dyDescent="0.25">
      <c r="A18" s="1">
        <v>17</v>
      </c>
      <c r="B18" s="1" t="s">
        <v>38</v>
      </c>
      <c r="C18" s="1" t="s">
        <v>22</v>
      </c>
      <c r="D18" s="1" t="s">
        <v>23</v>
      </c>
      <c r="E18" s="1" t="s">
        <v>28</v>
      </c>
      <c r="F18" s="1" t="s">
        <v>25</v>
      </c>
      <c r="G18" s="1" t="b">
        <v>0</v>
      </c>
      <c r="H18" s="1" t="b">
        <v>0</v>
      </c>
      <c r="I18" s="1" t="b">
        <v>0</v>
      </c>
      <c r="J18" s="1" t="b">
        <v>1</v>
      </c>
      <c r="K18" s="1" t="b">
        <v>0</v>
      </c>
      <c r="L18" s="1">
        <v>150</v>
      </c>
      <c r="M18" s="1">
        <v>2</v>
      </c>
      <c r="N18" s="1">
        <v>75</v>
      </c>
      <c r="O18" s="1">
        <v>2</v>
      </c>
      <c r="P18" s="1">
        <v>0</v>
      </c>
      <c r="Q18" s="1">
        <v>100</v>
      </c>
      <c r="R18" s="1">
        <v>0</v>
      </c>
      <c r="S18" s="1">
        <v>1</v>
      </c>
      <c r="T18" s="1">
        <v>0</v>
      </c>
      <c r="U18" s="1" t="b">
        <v>0</v>
      </c>
      <c r="V18" s="1">
        <v>2000</v>
      </c>
      <c r="W18" s="1">
        <v>444.84</v>
      </c>
      <c r="X18" s="1">
        <v>441.97</v>
      </c>
      <c r="Y18" s="1">
        <v>126.78</v>
      </c>
      <c r="Z18" s="1">
        <v>126.7</v>
      </c>
      <c r="AA18" s="1">
        <v>6</v>
      </c>
      <c r="AB18" s="1">
        <v>0</v>
      </c>
      <c r="AC18" s="1">
        <v>1</v>
      </c>
    </row>
    <row r="19" spans="1:29" x14ac:dyDescent="0.25">
      <c r="A19" s="1">
        <v>18</v>
      </c>
      <c r="B19" s="1" t="s">
        <v>38</v>
      </c>
      <c r="C19" s="1" t="s">
        <v>22</v>
      </c>
      <c r="D19" s="1" t="s">
        <v>23</v>
      </c>
      <c r="E19" s="1" t="s">
        <v>28</v>
      </c>
      <c r="F19" s="1" t="s">
        <v>25</v>
      </c>
      <c r="G19" s="1" t="b">
        <v>0</v>
      </c>
      <c r="H19" s="1" t="b">
        <v>0</v>
      </c>
      <c r="I19" s="1" t="b">
        <v>0</v>
      </c>
      <c r="J19" s="1" t="b">
        <v>1</v>
      </c>
      <c r="K19" s="1" t="b">
        <v>0</v>
      </c>
      <c r="L19" s="1">
        <v>150</v>
      </c>
      <c r="M19" s="1">
        <v>2</v>
      </c>
      <c r="N19" s="1">
        <v>75</v>
      </c>
      <c r="O19" s="1">
        <v>2</v>
      </c>
      <c r="P19" s="1">
        <v>0</v>
      </c>
      <c r="Q19" s="1">
        <v>100</v>
      </c>
      <c r="R19" s="1">
        <v>0</v>
      </c>
      <c r="S19" s="1">
        <v>1</v>
      </c>
      <c r="T19" s="1">
        <v>0</v>
      </c>
      <c r="U19" s="1" t="b">
        <v>0</v>
      </c>
      <c r="V19" s="1">
        <v>2000</v>
      </c>
      <c r="W19" s="1">
        <v>234.96</v>
      </c>
      <c r="X19" s="1">
        <v>241.6</v>
      </c>
      <c r="Y19" s="1">
        <v>137.12</v>
      </c>
      <c r="Z19" s="1">
        <v>137</v>
      </c>
      <c r="AA19" s="1">
        <v>1</v>
      </c>
      <c r="AB19" s="1">
        <v>3</v>
      </c>
      <c r="AC19" s="1">
        <v>1</v>
      </c>
    </row>
    <row r="20" spans="1:29" x14ac:dyDescent="0.25">
      <c r="A20" s="1">
        <v>19</v>
      </c>
      <c r="B20" s="1" t="s">
        <v>38</v>
      </c>
      <c r="C20" s="1" t="s">
        <v>22</v>
      </c>
      <c r="D20" s="1" t="s">
        <v>23</v>
      </c>
      <c r="E20" s="1" t="s">
        <v>28</v>
      </c>
      <c r="F20" s="1" t="s">
        <v>25</v>
      </c>
      <c r="G20" s="1" t="b">
        <v>0</v>
      </c>
      <c r="H20" s="1" t="b">
        <v>0</v>
      </c>
      <c r="I20" s="1" t="b">
        <v>0</v>
      </c>
      <c r="J20" s="1" t="b">
        <v>1</v>
      </c>
      <c r="K20" s="1" t="b">
        <v>0</v>
      </c>
      <c r="L20" s="1">
        <v>150</v>
      </c>
      <c r="M20" s="1">
        <v>2</v>
      </c>
      <c r="N20" s="1">
        <v>75</v>
      </c>
      <c r="O20" s="1">
        <v>2</v>
      </c>
      <c r="P20" s="1">
        <v>0</v>
      </c>
      <c r="Q20" s="1">
        <v>100</v>
      </c>
      <c r="R20" s="1">
        <v>0</v>
      </c>
      <c r="S20" s="1">
        <v>1</v>
      </c>
      <c r="T20" s="1">
        <v>0</v>
      </c>
      <c r="U20" s="1" t="b">
        <v>0</v>
      </c>
      <c r="V20" s="1">
        <v>2000</v>
      </c>
      <c r="W20" s="1">
        <v>297.77</v>
      </c>
      <c r="X20" s="1">
        <v>271.69</v>
      </c>
      <c r="Y20" s="1">
        <v>134.83000000000001</v>
      </c>
      <c r="Z20" s="1">
        <v>133.58000000000001</v>
      </c>
      <c r="AA20" s="1">
        <v>-3</v>
      </c>
      <c r="AB20" s="1">
        <v>1</v>
      </c>
      <c r="AC20" s="1">
        <v>1</v>
      </c>
    </row>
    <row r="21" spans="1:29" x14ac:dyDescent="0.25">
      <c r="A21" s="1">
        <v>20</v>
      </c>
      <c r="B21" s="1" t="s">
        <v>38</v>
      </c>
      <c r="C21" s="1" t="s">
        <v>22</v>
      </c>
      <c r="D21" s="1" t="s">
        <v>23</v>
      </c>
      <c r="E21" s="1" t="s">
        <v>28</v>
      </c>
      <c r="F21" s="1" t="s">
        <v>25</v>
      </c>
      <c r="G21" s="1" t="b">
        <v>0</v>
      </c>
      <c r="H21" s="1" t="b">
        <v>0</v>
      </c>
      <c r="I21" s="1" t="b">
        <v>0</v>
      </c>
      <c r="J21" s="1" t="b">
        <v>1</v>
      </c>
      <c r="K21" s="1" t="b">
        <v>0</v>
      </c>
      <c r="L21" s="1">
        <v>150</v>
      </c>
      <c r="M21" s="1">
        <v>2</v>
      </c>
      <c r="N21" s="1">
        <v>75</v>
      </c>
      <c r="O21" s="1">
        <v>2</v>
      </c>
      <c r="P21" s="1">
        <v>0</v>
      </c>
      <c r="Q21" s="1">
        <v>100</v>
      </c>
      <c r="R21" s="1">
        <v>0</v>
      </c>
      <c r="S21" s="1">
        <v>1</v>
      </c>
      <c r="T21" s="1">
        <v>0</v>
      </c>
      <c r="U21" s="1" t="b">
        <v>0</v>
      </c>
      <c r="V21" s="1">
        <v>2000</v>
      </c>
      <c r="W21" s="1">
        <v>279.3</v>
      </c>
      <c r="X21" s="1">
        <v>339.23</v>
      </c>
      <c r="Y21" s="1">
        <v>133.02000000000001</v>
      </c>
      <c r="Z21" s="1">
        <v>134.06</v>
      </c>
      <c r="AA21" s="1">
        <v>-4</v>
      </c>
      <c r="AB21" s="1">
        <v>2</v>
      </c>
      <c r="AC21" s="1">
        <v>1</v>
      </c>
    </row>
    <row r="22" spans="1:29" x14ac:dyDescent="0.25">
      <c r="A22" s="3">
        <v>21</v>
      </c>
      <c r="B22" s="3" t="s">
        <v>38</v>
      </c>
      <c r="C22" s="3" t="s">
        <v>22</v>
      </c>
      <c r="D22" s="3" t="s">
        <v>23</v>
      </c>
      <c r="E22" s="3" t="s">
        <v>28</v>
      </c>
      <c r="F22" s="3" t="s">
        <v>25</v>
      </c>
      <c r="G22" s="3" t="b">
        <v>0</v>
      </c>
      <c r="H22" s="3" t="b">
        <v>0</v>
      </c>
      <c r="I22" s="3" t="b">
        <v>0</v>
      </c>
      <c r="J22" s="3" t="b">
        <v>1</v>
      </c>
      <c r="K22" s="3" t="b">
        <v>0</v>
      </c>
      <c r="L22" s="3">
        <v>150</v>
      </c>
      <c r="M22" s="3">
        <v>2</v>
      </c>
      <c r="N22" s="3">
        <v>80</v>
      </c>
      <c r="O22" s="3">
        <v>2</v>
      </c>
      <c r="P22" s="3">
        <v>0</v>
      </c>
      <c r="Q22" s="3">
        <v>100</v>
      </c>
      <c r="R22" s="3">
        <v>0</v>
      </c>
      <c r="S22" s="3">
        <v>1</v>
      </c>
      <c r="T22" s="3">
        <v>0</v>
      </c>
      <c r="U22" s="3" t="b">
        <v>0</v>
      </c>
      <c r="V22" s="3">
        <v>1735</v>
      </c>
      <c r="W22" s="3">
        <v>903</v>
      </c>
      <c r="X22" s="3">
        <v>880</v>
      </c>
      <c r="Y22" s="3">
        <v>107</v>
      </c>
      <c r="Z22" s="3">
        <v>106</v>
      </c>
      <c r="AA22" s="3">
        <v>-7</v>
      </c>
      <c r="AB22" s="3">
        <v>8</v>
      </c>
      <c r="AC22" s="3">
        <v>1</v>
      </c>
    </row>
    <row r="23" spans="1:29" x14ac:dyDescent="0.25">
      <c r="A23" s="3">
        <v>22</v>
      </c>
      <c r="B23" s="3" t="s">
        <v>38</v>
      </c>
      <c r="C23" s="3" t="s">
        <v>22</v>
      </c>
      <c r="D23" s="3" t="s">
        <v>23</v>
      </c>
      <c r="E23" s="3" t="s">
        <v>28</v>
      </c>
      <c r="F23" s="3" t="s">
        <v>25</v>
      </c>
      <c r="G23" s="3" t="b">
        <v>0</v>
      </c>
      <c r="H23" s="3" t="b">
        <v>0</v>
      </c>
      <c r="I23" s="3" t="b">
        <v>0</v>
      </c>
      <c r="J23" s="3" t="b">
        <v>1</v>
      </c>
      <c r="K23" s="3" t="b">
        <v>0</v>
      </c>
      <c r="L23" s="3">
        <v>150</v>
      </c>
      <c r="M23" s="3">
        <v>2</v>
      </c>
      <c r="N23" s="3">
        <v>80</v>
      </c>
      <c r="O23" s="3">
        <v>2</v>
      </c>
      <c r="P23" s="3">
        <v>0</v>
      </c>
      <c r="Q23" s="3">
        <v>100</v>
      </c>
      <c r="R23" s="3">
        <v>0</v>
      </c>
      <c r="S23" s="3">
        <v>1</v>
      </c>
      <c r="T23" s="3">
        <v>0</v>
      </c>
      <c r="U23" s="3" t="b">
        <v>0</v>
      </c>
      <c r="V23" s="3">
        <v>2000</v>
      </c>
      <c r="W23" s="3">
        <v>265.83</v>
      </c>
      <c r="X23" s="3">
        <v>235.21</v>
      </c>
      <c r="Y23" s="3">
        <v>136.59</v>
      </c>
      <c r="Z23" s="3">
        <v>136.09</v>
      </c>
      <c r="AA23" s="3">
        <v>2</v>
      </c>
      <c r="AB23" s="3">
        <v>-6</v>
      </c>
      <c r="AC23" s="3">
        <v>1</v>
      </c>
    </row>
    <row r="24" spans="1:29" x14ac:dyDescent="0.25">
      <c r="A24" s="3">
        <v>23</v>
      </c>
      <c r="B24" s="3" t="s">
        <v>38</v>
      </c>
      <c r="C24" s="3" t="s">
        <v>22</v>
      </c>
      <c r="D24" s="3" t="s">
        <v>23</v>
      </c>
      <c r="E24" s="3" t="s">
        <v>28</v>
      </c>
      <c r="F24" s="3" t="s">
        <v>25</v>
      </c>
      <c r="G24" s="3" t="b">
        <v>0</v>
      </c>
      <c r="H24" s="3" t="b">
        <v>0</v>
      </c>
      <c r="I24" s="3" t="b">
        <v>0</v>
      </c>
      <c r="J24" s="3" t="b">
        <v>1</v>
      </c>
      <c r="K24" s="3" t="b">
        <v>0</v>
      </c>
      <c r="L24" s="3">
        <v>150</v>
      </c>
      <c r="M24" s="3">
        <v>2</v>
      </c>
      <c r="N24" s="3">
        <v>80</v>
      </c>
      <c r="O24" s="3">
        <v>2</v>
      </c>
      <c r="P24" s="3">
        <v>0</v>
      </c>
      <c r="Q24" s="3">
        <v>100</v>
      </c>
      <c r="R24" s="3">
        <v>0</v>
      </c>
      <c r="S24" s="3">
        <v>1</v>
      </c>
      <c r="T24" s="3">
        <v>0</v>
      </c>
      <c r="U24" s="3" t="b">
        <v>0</v>
      </c>
      <c r="V24" s="3">
        <v>2000</v>
      </c>
      <c r="W24" s="3">
        <v>316.62</v>
      </c>
      <c r="X24" s="3">
        <v>262.76</v>
      </c>
      <c r="Y24" s="3">
        <v>134.77000000000001</v>
      </c>
      <c r="Z24" s="3">
        <v>133.63</v>
      </c>
      <c r="AA24" s="3">
        <v>1</v>
      </c>
      <c r="AB24" s="3">
        <v>-2</v>
      </c>
      <c r="AC24" s="3">
        <v>1</v>
      </c>
    </row>
    <row r="25" spans="1:29" x14ac:dyDescent="0.25">
      <c r="A25" s="3">
        <v>24</v>
      </c>
      <c r="B25" s="3" t="s">
        <v>38</v>
      </c>
      <c r="C25" s="3" t="s">
        <v>22</v>
      </c>
      <c r="D25" s="3" t="s">
        <v>23</v>
      </c>
      <c r="E25" s="3" t="s">
        <v>28</v>
      </c>
      <c r="F25" s="3" t="s">
        <v>25</v>
      </c>
      <c r="G25" s="3" t="b">
        <v>0</v>
      </c>
      <c r="H25" s="3" t="b">
        <v>0</v>
      </c>
      <c r="I25" s="3" t="b">
        <v>0</v>
      </c>
      <c r="J25" s="3" t="b">
        <v>1</v>
      </c>
      <c r="K25" s="3" t="b">
        <v>0</v>
      </c>
      <c r="L25" s="3">
        <v>150</v>
      </c>
      <c r="M25" s="3">
        <v>2</v>
      </c>
      <c r="N25" s="3">
        <v>80</v>
      </c>
      <c r="O25" s="3">
        <v>2</v>
      </c>
      <c r="P25" s="3">
        <v>0</v>
      </c>
      <c r="Q25" s="3">
        <v>100</v>
      </c>
      <c r="R25" s="3">
        <v>0</v>
      </c>
      <c r="S25" s="3">
        <v>1</v>
      </c>
      <c r="T25" s="3">
        <v>0</v>
      </c>
      <c r="U25" s="3" t="b">
        <v>0</v>
      </c>
      <c r="V25" s="3">
        <v>2000</v>
      </c>
      <c r="W25" s="3">
        <v>535.85</v>
      </c>
      <c r="X25" s="3">
        <v>495.03</v>
      </c>
      <c r="Y25" s="3">
        <v>125.3</v>
      </c>
      <c r="Z25" s="3">
        <v>122.84</v>
      </c>
      <c r="AA25" s="3">
        <v>8</v>
      </c>
      <c r="AB25" s="3">
        <v>-9</v>
      </c>
      <c r="AC25" s="3">
        <v>1</v>
      </c>
    </row>
    <row r="26" spans="1:29" x14ac:dyDescent="0.25">
      <c r="A26" s="3">
        <v>25</v>
      </c>
      <c r="B26" s="3" t="s">
        <v>38</v>
      </c>
      <c r="C26" s="3" t="s">
        <v>22</v>
      </c>
      <c r="D26" s="3" t="s">
        <v>23</v>
      </c>
      <c r="E26" s="3" t="s">
        <v>28</v>
      </c>
      <c r="F26" s="3" t="s">
        <v>25</v>
      </c>
      <c r="G26" s="3" t="b">
        <v>0</v>
      </c>
      <c r="H26" s="3" t="b">
        <v>0</v>
      </c>
      <c r="I26" s="3" t="b">
        <v>0</v>
      </c>
      <c r="J26" s="3" t="b">
        <v>1</v>
      </c>
      <c r="K26" s="3" t="b">
        <v>0</v>
      </c>
      <c r="L26" s="3">
        <v>150</v>
      </c>
      <c r="M26" s="3">
        <v>2</v>
      </c>
      <c r="N26" s="3">
        <v>80</v>
      </c>
      <c r="O26" s="3">
        <v>2</v>
      </c>
      <c r="P26" s="3">
        <v>0</v>
      </c>
      <c r="Q26" s="3">
        <v>100</v>
      </c>
      <c r="R26" s="3">
        <v>0</v>
      </c>
      <c r="S26" s="3">
        <v>1</v>
      </c>
      <c r="T26" s="3">
        <v>0</v>
      </c>
      <c r="U26" s="3" t="b">
        <v>0</v>
      </c>
      <c r="V26" s="3">
        <v>2000</v>
      </c>
      <c r="W26" s="3">
        <v>406.09</v>
      </c>
      <c r="X26" s="3">
        <v>343.1</v>
      </c>
      <c r="Y26" s="3">
        <v>129.94999999999999</v>
      </c>
      <c r="Z26" s="3">
        <v>128.77000000000001</v>
      </c>
      <c r="AA26" s="3">
        <v>2</v>
      </c>
      <c r="AB26" s="3">
        <v>-1</v>
      </c>
      <c r="AC26" s="3">
        <v>1</v>
      </c>
    </row>
    <row r="27" spans="1:29" x14ac:dyDescent="0.25">
      <c r="A27" s="3">
        <v>26</v>
      </c>
      <c r="B27" s="3" t="s">
        <v>38</v>
      </c>
      <c r="C27" s="3" t="s">
        <v>22</v>
      </c>
      <c r="D27" s="3" t="s">
        <v>23</v>
      </c>
      <c r="E27" s="3" t="s">
        <v>28</v>
      </c>
      <c r="F27" s="3" t="s">
        <v>25</v>
      </c>
      <c r="G27" s="3" t="b">
        <v>0</v>
      </c>
      <c r="H27" s="3" t="b">
        <v>0</v>
      </c>
      <c r="I27" s="3" t="b">
        <v>0</v>
      </c>
      <c r="J27" s="3" t="b">
        <v>1</v>
      </c>
      <c r="K27" s="3" t="b">
        <v>0</v>
      </c>
      <c r="L27" s="3">
        <v>150</v>
      </c>
      <c r="M27" s="3">
        <v>2</v>
      </c>
      <c r="N27" s="3">
        <v>80</v>
      </c>
      <c r="O27" s="3">
        <v>2</v>
      </c>
      <c r="P27" s="3">
        <v>0</v>
      </c>
      <c r="Q27" s="3">
        <v>100</v>
      </c>
      <c r="R27" s="3">
        <v>0</v>
      </c>
      <c r="S27" s="3">
        <v>1</v>
      </c>
      <c r="T27" s="3">
        <v>0</v>
      </c>
      <c r="U27" s="3" t="b">
        <v>0</v>
      </c>
      <c r="V27" s="3">
        <v>2000</v>
      </c>
      <c r="W27" s="3">
        <v>446.87</v>
      </c>
      <c r="X27" s="3">
        <v>429.21</v>
      </c>
      <c r="Y27" s="3">
        <v>127.92</v>
      </c>
      <c r="Z27" s="3">
        <v>127.62</v>
      </c>
      <c r="AA27" s="3">
        <v>-8</v>
      </c>
      <c r="AB27" s="3">
        <v>7</v>
      </c>
      <c r="AC27" s="3">
        <v>1</v>
      </c>
    </row>
    <row r="28" spans="1:29" x14ac:dyDescent="0.25">
      <c r="A28" s="3">
        <v>27</v>
      </c>
      <c r="B28" s="3" t="s">
        <v>38</v>
      </c>
      <c r="C28" s="3" t="s">
        <v>22</v>
      </c>
      <c r="D28" s="3" t="s">
        <v>23</v>
      </c>
      <c r="E28" s="3" t="s">
        <v>28</v>
      </c>
      <c r="F28" s="3" t="s">
        <v>25</v>
      </c>
      <c r="G28" s="3" t="b">
        <v>0</v>
      </c>
      <c r="H28" s="3" t="b">
        <v>0</v>
      </c>
      <c r="I28" s="3" t="b">
        <v>0</v>
      </c>
      <c r="J28" s="3" t="b">
        <v>1</v>
      </c>
      <c r="K28" s="3" t="b">
        <v>0</v>
      </c>
      <c r="L28" s="3">
        <v>150</v>
      </c>
      <c r="M28" s="3">
        <v>2</v>
      </c>
      <c r="N28" s="3">
        <v>80</v>
      </c>
      <c r="O28" s="3">
        <v>2</v>
      </c>
      <c r="P28" s="3">
        <v>0</v>
      </c>
      <c r="Q28" s="3">
        <v>100</v>
      </c>
      <c r="R28" s="3">
        <v>0</v>
      </c>
      <c r="S28" s="3">
        <v>1</v>
      </c>
      <c r="T28" s="3">
        <v>0</v>
      </c>
      <c r="U28" s="3" t="b">
        <v>0</v>
      </c>
      <c r="V28" s="3">
        <v>531</v>
      </c>
      <c r="W28" s="3">
        <v>880</v>
      </c>
      <c r="X28" s="3">
        <v>903</v>
      </c>
      <c r="Y28" s="3">
        <v>106</v>
      </c>
      <c r="Z28" s="3">
        <v>107</v>
      </c>
      <c r="AA28" s="3">
        <v>-8</v>
      </c>
      <c r="AB28" s="3">
        <v>7</v>
      </c>
      <c r="AC28" s="3">
        <v>1</v>
      </c>
    </row>
    <row r="29" spans="1:29" x14ac:dyDescent="0.25">
      <c r="A29" s="3">
        <v>28</v>
      </c>
      <c r="B29" s="3" t="s">
        <v>38</v>
      </c>
      <c r="C29" s="3" t="s">
        <v>22</v>
      </c>
      <c r="D29" s="3" t="s">
        <v>23</v>
      </c>
      <c r="E29" s="3" t="s">
        <v>28</v>
      </c>
      <c r="F29" s="3" t="s">
        <v>25</v>
      </c>
      <c r="G29" s="3" t="b">
        <v>0</v>
      </c>
      <c r="H29" s="3" t="b">
        <v>0</v>
      </c>
      <c r="I29" s="3" t="b">
        <v>0</v>
      </c>
      <c r="J29" s="3" t="b">
        <v>1</v>
      </c>
      <c r="K29" s="3" t="b">
        <v>0</v>
      </c>
      <c r="L29" s="3">
        <v>150</v>
      </c>
      <c r="M29" s="3">
        <v>2</v>
      </c>
      <c r="N29" s="3">
        <v>80</v>
      </c>
      <c r="O29" s="3">
        <v>2</v>
      </c>
      <c r="P29" s="3">
        <v>0</v>
      </c>
      <c r="Q29" s="3">
        <v>100</v>
      </c>
      <c r="R29" s="3">
        <v>0</v>
      </c>
      <c r="S29" s="3">
        <v>1</v>
      </c>
      <c r="T29" s="3">
        <v>0</v>
      </c>
      <c r="U29" s="3" t="b">
        <v>0</v>
      </c>
      <c r="V29" s="3">
        <v>2000</v>
      </c>
      <c r="W29" s="3">
        <v>290.73</v>
      </c>
      <c r="X29" s="3">
        <v>296.58</v>
      </c>
      <c r="Y29" s="3">
        <v>134.47</v>
      </c>
      <c r="Z29" s="3">
        <v>134</v>
      </c>
      <c r="AA29" s="3">
        <v>-1</v>
      </c>
      <c r="AB29" s="3">
        <v>-2</v>
      </c>
      <c r="AC29" s="3">
        <v>1</v>
      </c>
    </row>
    <row r="30" spans="1:29" x14ac:dyDescent="0.25">
      <c r="A30" s="3">
        <v>29</v>
      </c>
      <c r="B30" s="3" t="s">
        <v>38</v>
      </c>
      <c r="C30" s="3" t="s">
        <v>22</v>
      </c>
      <c r="D30" s="3" t="s">
        <v>23</v>
      </c>
      <c r="E30" s="3" t="s">
        <v>28</v>
      </c>
      <c r="F30" s="3" t="s">
        <v>25</v>
      </c>
      <c r="G30" s="3" t="b">
        <v>0</v>
      </c>
      <c r="H30" s="3" t="b">
        <v>0</v>
      </c>
      <c r="I30" s="3" t="b">
        <v>0</v>
      </c>
      <c r="J30" s="3" t="b">
        <v>1</v>
      </c>
      <c r="K30" s="3" t="b">
        <v>0</v>
      </c>
      <c r="L30" s="3">
        <v>150</v>
      </c>
      <c r="M30" s="3">
        <v>2</v>
      </c>
      <c r="N30" s="3">
        <v>80</v>
      </c>
      <c r="O30" s="3">
        <v>2</v>
      </c>
      <c r="P30" s="3">
        <v>0</v>
      </c>
      <c r="Q30" s="3">
        <v>100</v>
      </c>
      <c r="R30" s="3">
        <v>0</v>
      </c>
      <c r="S30" s="3">
        <v>1</v>
      </c>
      <c r="T30" s="3">
        <v>0</v>
      </c>
      <c r="U30" s="3" t="b">
        <v>0</v>
      </c>
      <c r="V30" s="3">
        <v>2000</v>
      </c>
      <c r="W30" s="3">
        <v>270.16000000000003</v>
      </c>
      <c r="X30" s="3">
        <v>273.33</v>
      </c>
      <c r="Y30" s="3">
        <v>135.35</v>
      </c>
      <c r="Z30" s="3">
        <v>135.57</v>
      </c>
      <c r="AA30" s="3">
        <v>3</v>
      </c>
      <c r="AB30" s="3">
        <v>-2</v>
      </c>
      <c r="AC30" s="3">
        <v>1</v>
      </c>
    </row>
    <row r="31" spans="1:29" x14ac:dyDescent="0.25">
      <c r="A31" s="3">
        <v>30</v>
      </c>
      <c r="B31" s="3" t="s">
        <v>38</v>
      </c>
      <c r="C31" s="3" t="s">
        <v>22</v>
      </c>
      <c r="D31" s="3" t="s">
        <v>23</v>
      </c>
      <c r="E31" s="3" t="s">
        <v>28</v>
      </c>
      <c r="F31" s="3" t="s">
        <v>25</v>
      </c>
      <c r="G31" s="3" t="b">
        <v>0</v>
      </c>
      <c r="H31" s="3" t="b">
        <v>0</v>
      </c>
      <c r="I31" s="3" t="b">
        <v>0</v>
      </c>
      <c r="J31" s="3" t="b">
        <v>1</v>
      </c>
      <c r="K31" s="3" t="b">
        <v>0</v>
      </c>
      <c r="L31" s="3">
        <v>150</v>
      </c>
      <c r="M31" s="3">
        <v>2</v>
      </c>
      <c r="N31" s="3">
        <v>80</v>
      </c>
      <c r="O31" s="3">
        <v>2</v>
      </c>
      <c r="P31" s="3">
        <v>0</v>
      </c>
      <c r="Q31" s="3">
        <v>100</v>
      </c>
      <c r="R31" s="3">
        <v>0</v>
      </c>
      <c r="S31" s="3">
        <v>1</v>
      </c>
      <c r="T31" s="3">
        <v>0</v>
      </c>
      <c r="U31" s="3" t="b">
        <v>0</v>
      </c>
      <c r="V31" s="3">
        <v>2000</v>
      </c>
      <c r="W31" s="3">
        <v>307.5</v>
      </c>
      <c r="X31" s="3">
        <v>302.73</v>
      </c>
      <c r="Y31" s="3">
        <v>134.54</v>
      </c>
      <c r="Z31" s="3">
        <v>133.13999999999999</v>
      </c>
      <c r="AA31" s="3">
        <v>1</v>
      </c>
      <c r="AB31" s="3">
        <v>4</v>
      </c>
      <c r="AC31" s="3">
        <v>1</v>
      </c>
    </row>
    <row r="32" spans="1:29" x14ac:dyDescent="0.25">
      <c r="A32" s="3">
        <v>31</v>
      </c>
      <c r="B32" s="3" t="s">
        <v>38</v>
      </c>
      <c r="C32" s="3" t="s">
        <v>22</v>
      </c>
      <c r="D32" s="3" t="s">
        <v>23</v>
      </c>
      <c r="E32" s="3" t="s">
        <v>28</v>
      </c>
      <c r="F32" s="3" t="s">
        <v>25</v>
      </c>
      <c r="G32" s="3" t="b">
        <v>0</v>
      </c>
      <c r="H32" s="3" t="b">
        <v>0</v>
      </c>
      <c r="I32" s="3" t="b">
        <v>0</v>
      </c>
      <c r="J32" s="3" t="b">
        <v>1</v>
      </c>
      <c r="K32" s="3" t="b">
        <v>0</v>
      </c>
      <c r="L32" s="3">
        <v>150</v>
      </c>
      <c r="M32" s="3">
        <v>2</v>
      </c>
      <c r="N32" s="3">
        <v>80</v>
      </c>
      <c r="O32" s="3">
        <v>2</v>
      </c>
      <c r="P32" s="3">
        <v>0</v>
      </c>
      <c r="Q32" s="3">
        <v>100</v>
      </c>
      <c r="R32" s="3">
        <v>0</v>
      </c>
      <c r="S32" s="3">
        <v>1</v>
      </c>
      <c r="T32" s="3">
        <v>0</v>
      </c>
      <c r="U32" s="3" t="b">
        <v>0</v>
      </c>
      <c r="V32" s="3">
        <v>2000</v>
      </c>
      <c r="W32" s="3">
        <v>290.01</v>
      </c>
      <c r="X32" s="3">
        <v>248.31</v>
      </c>
      <c r="Y32" s="3">
        <v>136.41</v>
      </c>
      <c r="Z32" s="3">
        <v>134.9</v>
      </c>
      <c r="AA32" s="3">
        <v>2</v>
      </c>
      <c r="AB32" s="3">
        <v>0</v>
      </c>
      <c r="AC32" s="3">
        <v>1</v>
      </c>
    </row>
    <row r="33" spans="1:38" x14ac:dyDescent="0.25">
      <c r="A33" s="3">
        <v>32</v>
      </c>
      <c r="B33" s="3" t="s">
        <v>38</v>
      </c>
      <c r="C33" s="3" t="s">
        <v>22</v>
      </c>
      <c r="D33" s="3" t="s">
        <v>23</v>
      </c>
      <c r="E33" s="3" t="s">
        <v>28</v>
      </c>
      <c r="F33" s="3" t="s">
        <v>25</v>
      </c>
      <c r="G33" s="3" t="b">
        <v>0</v>
      </c>
      <c r="H33" s="3" t="b">
        <v>0</v>
      </c>
      <c r="I33" s="3" t="b">
        <v>0</v>
      </c>
      <c r="J33" s="3" t="b">
        <v>1</v>
      </c>
      <c r="K33" s="3" t="b">
        <v>0</v>
      </c>
      <c r="L33" s="3">
        <v>150</v>
      </c>
      <c r="M33" s="3">
        <v>2</v>
      </c>
      <c r="N33" s="3">
        <v>80</v>
      </c>
      <c r="O33" s="3">
        <v>2</v>
      </c>
      <c r="P33" s="3">
        <v>0</v>
      </c>
      <c r="Q33" s="3">
        <v>100</v>
      </c>
      <c r="R33" s="3">
        <v>0</v>
      </c>
      <c r="S33" s="3">
        <v>1</v>
      </c>
      <c r="T33" s="3">
        <v>0</v>
      </c>
      <c r="U33" s="3" t="b">
        <v>0</v>
      </c>
      <c r="V33" s="3">
        <v>2000</v>
      </c>
      <c r="W33" s="3">
        <v>449.46</v>
      </c>
      <c r="X33" s="3">
        <v>477.42</v>
      </c>
      <c r="Y33" s="3">
        <v>126.28</v>
      </c>
      <c r="Z33" s="3">
        <v>125.59</v>
      </c>
      <c r="AA33" s="3">
        <v>-1</v>
      </c>
      <c r="AB33" s="3">
        <v>3</v>
      </c>
      <c r="AC33" s="3">
        <v>1</v>
      </c>
    </row>
    <row r="34" spans="1:38" x14ac:dyDescent="0.25">
      <c r="A34" s="3">
        <v>33</v>
      </c>
      <c r="B34" s="3" t="s">
        <v>38</v>
      </c>
      <c r="C34" s="3" t="s">
        <v>22</v>
      </c>
      <c r="D34" s="3" t="s">
        <v>23</v>
      </c>
      <c r="E34" s="3" t="s">
        <v>28</v>
      </c>
      <c r="F34" s="3" t="s">
        <v>25</v>
      </c>
      <c r="G34" s="3" t="b">
        <v>0</v>
      </c>
      <c r="H34" s="3" t="b">
        <v>0</v>
      </c>
      <c r="I34" s="3" t="b">
        <v>0</v>
      </c>
      <c r="J34" s="3" t="b">
        <v>1</v>
      </c>
      <c r="K34" s="3" t="b">
        <v>0</v>
      </c>
      <c r="L34" s="3">
        <v>150</v>
      </c>
      <c r="M34" s="3">
        <v>2</v>
      </c>
      <c r="N34" s="3">
        <v>80</v>
      </c>
      <c r="O34" s="3">
        <v>2</v>
      </c>
      <c r="P34" s="3">
        <v>0</v>
      </c>
      <c r="Q34" s="3">
        <v>100</v>
      </c>
      <c r="R34" s="3">
        <v>0</v>
      </c>
      <c r="S34" s="3">
        <v>1</v>
      </c>
      <c r="T34" s="3">
        <v>0</v>
      </c>
      <c r="U34" s="3" t="b">
        <v>0</v>
      </c>
      <c r="V34" s="3">
        <v>2000</v>
      </c>
      <c r="W34" s="3">
        <v>218.95</v>
      </c>
      <c r="X34" s="3">
        <v>207.07</v>
      </c>
      <c r="Y34" s="3">
        <v>138.27000000000001</v>
      </c>
      <c r="Z34" s="3">
        <v>138.57</v>
      </c>
      <c r="AA34" s="3">
        <v>-7</v>
      </c>
      <c r="AB34" s="3">
        <v>-3</v>
      </c>
      <c r="AC34" s="3">
        <v>1</v>
      </c>
    </row>
    <row r="35" spans="1:38" x14ac:dyDescent="0.25">
      <c r="A35" s="3">
        <v>34</v>
      </c>
      <c r="B35" s="3" t="s">
        <v>38</v>
      </c>
      <c r="C35" s="3" t="s">
        <v>22</v>
      </c>
      <c r="D35" s="3" t="s">
        <v>23</v>
      </c>
      <c r="E35" s="3" t="s">
        <v>28</v>
      </c>
      <c r="F35" s="3" t="s">
        <v>25</v>
      </c>
      <c r="G35" s="3" t="b">
        <v>0</v>
      </c>
      <c r="H35" s="3" t="b">
        <v>0</v>
      </c>
      <c r="I35" s="3" t="b">
        <v>0</v>
      </c>
      <c r="J35" s="3" t="b">
        <v>1</v>
      </c>
      <c r="K35" s="3" t="b">
        <v>0</v>
      </c>
      <c r="L35" s="3">
        <v>150</v>
      </c>
      <c r="M35" s="3">
        <v>2</v>
      </c>
      <c r="N35" s="3">
        <v>80</v>
      </c>
      <c r="O35" s="3">
        <v>2</v>
      </c>
      <c r="P35" s="3">
        <v>0</v>
      </c>
      <c r="Q35" s="3">
        <v>100</v>
      </c>
      <c r="R35" s="3">
        <v>0</v>
      </c>
      <c r="S35" s="3">
        <v>1</v>
      </c>
      <c r="T35" s="3">
        <v>0</v>
      </c>
      <c r="U35" s="3" t="b">
        <v>0</v>
      </c>
      <c r="V35" s="3">
        <v>1303</v>
      </c>
      <c r="W35" s="3">
        <v>903</v>
      </c>
      <c r="X35" s="3">
        <v>880</v>
      </c>
      <c r="Y35" s="3">
        <v>107</v>
      </c>
      <c r="Z35" s="3">
        <v>106</v>
      </c>
      <c r="AA35" s="3">
        <v>-7</v>
      </c>
      <c r="AB35" s="3">
        <v>8</v>
      </c>
      <c r="AC35" s="3">
        <v>1</v>
      </c>
    </row>
    <row r="36" spans="1:38" x14ac:dyDescent="0.25">
      <c r="A36" s="3">
        <v>35</v>
      </c>
      <c r="B36" s="3" t="s">
        <v>38</v>
      </c>
      <c r="C36" s="3" t="s">
        <v>22</v>
      </c>
      <c r="D36" s="3" t="s">
        <v>23</v>
      </c>
      <c r="E36" s="3" t="s">
        <v>28</v>
      </c>
      <c r="F36" s="3" t="s">
        <v>25</v>
      </c>
      <c r="G36" s="3" t="b">
        <v>0</v>
      </c>
      <c r="H36" s="3" t="b">
        <v>0</v>
      </c>
      <c r="I36" s="3" t="b">
        <v>0</v>
      </c>
      <c r="J36" s="3" t="b">
        <v>1</v>
      </c>
      <c r="K36" s="3" t="b">
        <v>0</v>
      </c>
      <c r="L36" s="3">
        <v>150</v>
      </c>
      <c r="M36" s="3">
        <v>2</v>
      </c>
      <c r="N36" s="3">
        <v>80</v>
      </c>
      <c r="O36" s="3">
        <v>2</v>
      </c>
      <c r="P36" s="3">
        <v>0</v>
      </c>
      <c r="Q36" s="3">
        <v>100</v>
      </c>
      <c r="R36" s="3">
        <v>0</v>
      </c>
      <c r="S36" s="3">
        <v>1</v>
      </c>
      <c r="T36" s="3">
        <v>0</v>
      </c>
      <c r="U36" s="3" t="b">
        <v>0</v>
      </c>
      <c r="V36" s="3">
        <v>2000</v>
      </c>
      <c r="W36" s="3">
        <v>394.96</v>
      </c>
      <c r="X36" s="3">
        <v>458.08</v>
      </c>
      <c r="Y36" s="3">
        <v>126.51</v>
      </c>
      <c r="Z36" s="3">
        <v>128.44</v>
      </c>
      <c r="AA36" s="3">
        <v>-11</v>
      </c>
      <c r="AB36" s="3">
        <v>8</v>
      </c>
      <c r="AC36" s="3">
        <v>1</v>
      </c>
    </row>
    <row r="37" spans="1:38" x14ac:dyDescent="0.25">
      <c r="A37" s="3">
        <v>36</v>
      </c>
      <c r="B37" s="3" t="s">
        <v>38</v>
      </c>
      <c r="C37" s="3" t="s">
        <v>22</v>
      </c>
      <c r="D37" s="3" t="s">
        <v>23</v>
      </c>
      <c r="E37" s="3" t="s">
        <v>28</v>
      </c>
      <c r="F37" s="3" t="s">
        <v>25</v>
      </c>
      <c r="G37" s="3" t="b">
        <v>0</v>
      </c>
      <c r="H37" s="3" t="b">
        <v>0</v>
      </c>
      <c r="I37" s="3" t="b">
        <v>0</v>
      </c>
      <c r="J37" s="3" t="b">
        <v>1</v>
      </c>
      <c r="K37" s="3" t="b">
        <v>0</v>
      </c>
      <c r="L37" s="3">
        <v>150</v>
      </c>
      <c r="M37" s="3">
        <v>2</v>
      </c>
      <c r="N37" s="3">
        <v>80</v>
      </c>
      <c r="O37" s="3">
        <v>2</v>
      </c>
      <c r="P37" s="3">
        <v>0</v>
      </c>
      <c r="Q37" s="3">
        <v>100</v>
      </c>
      <c r="R37" s="3">
        <v>0</v>
      </c>
      <c r="S37" s="3">
        <v>1</v>
      </c>
      <c r="T37" s="3">
        <v>0</v>
      </c>
      <c r="U37" s="3" t="b">
        <v>0</v>
      </c>
      <c r="V37" s="3">
        <v>2000</v>
      </c>
      <c r="W37" s="3">
        <v>456.71</v>
      </c>
      <c r="X37" s="3">
        <v>536.61</v>
      </c>
      <c r="Y37" s="3">
        <v>123.28</v>
      </c>
      <c r="Z37" s="3">
        <v>125.95</v>
      </c>
      <c r="AA37" s="3">
        <v>-1</v>
      </c>
      <c r="AB37" s="3">
        <v>-5</v>
      </c>
      <c r="AC37" s="3">
        <v>1</v>
      </c>
    </row>
    <row r="38" spans="1:38" x14ac:dyDescent="0.25">
      <c r="A38" s="3">
        <v>37</v>
      </c>
      <c r="B38" s="3" t="s">
        <v>38</v>
      </c>
      <c r="C38" s="3" t="s">
        <v>22</v>
      </c>
      <c r="D38" s="3" t="s">
        <v>23</v>
      </c>
      <c r="E38" s="3" t="s">
        <v>28</v>
      </c>
      <c r="F38" s="3" t="s">
        <v>25</v>
      </c>
      <c r="G38" s="3" t="b">
        <v>0</v>
      </c>
      <c r="H38" s="3" t="b">
        <v>0</v>
      </c>
      <c r="I38" s="3" t="b">
        <v>0</v>
      </c>
      <c r="J38" s="3" t="b">
        <v>1</v>
      </c>
      <c r="K38" s="3" t="b">
        <v>0</v>
      </c>
      <c r="L38" s="3">
        <v>150</v>
      </c>
      <c r="M38" s="3">
        <v>2</v>
      </c>
      <c r="N38" s="3">
        <v>80</v>
      </c>
      <c r="O38" s="3">
        <v>2</v>
      </c>
      <c r="P38" s="3">
        <v>0</v>
      </c>
      <c r="Q38" s="3">
        <v>100</v>
      </c>
      <c r="R38" s="3">
        <v>0</v>
      </c>
      <c r="S38" s="3">
        <v>1</v>
      </c>
      <c r="T38" s="3">
        <v>0</v>
      </c>
      <c r="U38" s="3" t="b">
        <v>0</v>
      </c>
      <c r="V38" s="3">
        <v>2000</v>
      </c>
      <c r="W38" s="3">
        <v>316.11</v>
      </c>
      <c r="X38" s="3">
        <v>305.95999999999998</v>
      </c>
      <c r="Y38" s="3">
        <v>132.80000000000001</v>
      </c>
      <c r="Z38" s="3">
        <v>132.6</v>
      </c>
      <c r="AA38" s="3">
        <v>0</v>
      </c>
      <c r="AB38" s="3">
        <v>-7</v>
      </c>
      <c r="AC38" s="3">
        <v>1</v>
      </c>
    </row>
    <row r="39" spans="1:38" x14ac:dyDescent="0.25">
      <c r="A39" s="3">
        <v>38</v>
      </c>
      <c r="B39" s="3" t="s">
        <v>38</v>
      </c>
      <c r="C39" s="3" t="s">
        <v>22</v>
      </c>
      <c r="D39" s="3" t="s">
        <v>23</v>
      </c>
      <c r="E39" s="3" t="s">
        <v>28</v>
      </c>
      <c r="F39" s="3" t="s">
        <v>25</v>
      </c>
      <c r="G39" s="3" t="b">
        <v>0</v>
      </c>
      <c r="H39" s="3" t="b">
        <v>0</v>
      </c>
      <c r="I39" s="3" t="b">
        <v>0</v>
      </c>
      <c r="J39" s="3" t="b">
        <v>1</v>
      </c>
      <c r="K39" s="3" t="b">
        <v>0</v>
      </c>
      <c r="L39" s="3">
        <v>150</v>
      </c>
      <c r="M39" s="3">
        <v>2</v>
      </c>
      <c r="N39" s="3">
        <v>80</v>
      </c>
      <c r="O39" s="3">
        <v>2</v>
      </c>
      <c r="P39" s="3">
        <v>0</v>
      </c>
      <c r="Q39" s="3">
        <v>100</v>
      </c>
      <c r="R39" s="3">
        <v>0</v>
      </c>
      <c r="S39" s="3">
        <v>1</v>
      </c>
      <c r="T39" s="3">
        <v>0</v>
      </c>
      <c r="U39" s="3" t="b">
        <v>0</v>
      </c>
      <c r="V39" s="3">
        <v>2000</v>
      </c>
      <c r="W39" s="3">
        <v>421.69</v>
      </c>
      <c r="X39" s="3">
        <v>380.72</v>
      </c>
      <c r="Y39" s="3">
        <v>128.81</v>
      </c>
      <c r="Z39" s="3">
        <v>128.29</v>
      </c>
      <c r="AA39" s="3">
        <v>5</v>
      </c>
      <c r="AB39" s="3">
        <v>0</v>
      </c>
      <c r="AC39" s="3">
        <v>1</v>
      </c>
    </row>
    <row r="40" spans="1:38" x14ac:dyDescent="0.25">
      <c r="A40" s="3">
        <v>39</v>
      </c>
      <c r="B40" s="3" t="s">
        <v>38</v>
      </c>
      <c r="C40" s="3" t="s">
        <v>22</v>
      </c>
      <c r="D40" s="3" t="s">
        <v>23</v>
      </c>
      <c r="E40" s="3" t="s">
        <v>28</v>
      </c>
      <c r="F40" s="3" t="s">
        <v>25</v>
      </c>
      <c r="G40" s="3" t="b">
        <v>0</v>
      </c>
      <c r="H40" s="3" t="b">
        <v>0</v>
      </c>
      <c r="I40" s="3" t="b">
        <v>0</v>
      </c>
      <c r="J40" s="3" t="b">
        <v>1</v>
      </c>
      <c r="K40" s="3" t="b">
        <v>0</v>
      </c>
      <c r="L40" s="3">
        <v>150</v>
      </c>
      <c r="M40" s="3">
        <v>2</v>
      </c>
      <c r="N40" s="3">
        <v>80</v>
      </c>
      <c r="O40" s="3">
        <v>2</v>
      </c>
      <c r="P40" s="3">
        <v>0</v>
      </c>
      <c r="Q40" s="3">
        <v>100</v>
      </c>
      <c r="R40" s="3">
        <v>0</v>
      </c>
      <c r="S40" s="3">
        <v>1</v>
      </c>
      <c r="T40" s="3">
        <v>0</v>
      </c>
      <c r="U40" s="3" t="b">
        <v>0</v>
      </c>
      <c r="V40" s="3">
        <v>2000</v>
      </c>
      <c r="W40" s="3">
        <v>386.58</v>
      </c>
      <c r="X40" s="3">
        <v>302.93</v>
      </c>
      <c r="Y40" s="3">
        <v>131.62</v>
      </c>
      <c r="Z40" s="3">
        <v>131.35</v>
      </c>
      <c r="AA40" s="3">
        <v>0</v>
      </c>
      <c r="AB40" s="3">
        <v>-2</v>
      </c>
      <c r="AC40" s="3">
        <v>1</v>
      </c>
    </row>
    <row r="41" spans="1:38" x14ac:dyDescent="0.25">
      <c r="A41" s="3">
        <v>40</v>
      </c>
      <c r="B41" s="3" t="s">
        <v>38</v>
      </c>
      <c r="C41" s="3" t="s">
        <v>22</v>
      </c>
      <c r="D41" s="3" t="s">
        <v>23</v>
      </c>
      <c r="E41" s="3" t="s">
        <v>28</v>
      </c>
      <c r="F41" s="3" t="s">
        <v>25</v>
      </c>
      <c r="G41" s="3" t="b">
        <v>0</v>
      </c>
      <c r="H41" s="3" t="b">
        <v>0</v>
      </c>
      <c r="I41" s="3" t="b">
        <v>0</v>
      </c>
      <c r="J41" s="3" t="b">
        <v>1</v>
      </c>
      <c r="K41" s="3" t="b">
        <v>0</v>
      </c>
      <c r="L41" s="3">
        <v>150</v>
      </c>
      <c r="M41" s="3">
        <v>2</v>
      </c>
      <c r="N41" s="3">
        <v>80</v>
      </c>
      <c r="O41" s="3">
        <v>2</v>
      </c>
      <c r="P41" s="3">
        <v>0</v>
      </c>
      <c r="Q41" s="3">
        <v>100</v>
      </c>
      <c r="R41" s="3">
        <v>0</v>
      </c>
      <c r="S41" s="3">
        <v>1</v>
      </c>
      <c r="T41" s="3">
        <v>0</v>
      </c>
      <c r="U41" s="3" t="b">
        <v>0</v>
      </c>
      <c r="V41" s="3">
        <v>2000</v>
      </c>
      <c r="W41" s="3">
        <v>285.10000000000002</v>
      </c>
      <c r="X41" s="3">
        <v>327.58</v>
      </c>
      <c r="Y41" s="3">
        <v>133.08000000000001</v>
      </c>
      <c r="Z41" s="3">
        <v>134.41999999999999</v>
      </c>
      <c r="AA41" s="3">
        <v>5</v>
      </c>
      <c r="AB41" s="3">
        <v>1</v>
      </c>
      <c r="AC41" s="3">
        <v>1</v>
      </c>
    </row>
    <row r="42" spans="1:38" x14ac:dyDescent="0.25">
      <c r="A42" s="1">
        <v>41</v>
      </c>
      <c r="B42" s="1" t="s">
        <v>38</v>
      </c>
      <c r="C42" s="1" t="s">
        <v>22</v>
      </c>
      <c r="D42" s="1" t="s">
        <v>23</v>
      </c>
      <c r="E42" s="1" t="s">
        <v>28</v>
      </c>
      <c r="F42" s="1" t="s">
        <v>25</v>
      </c>
      <c r="G42" s="1" t="b">
        <v>0</v>
      </c>
      <c r="H42" s="1" t="b">
        <v>0</v>
      </c>
      <c r="I42" s="1" t="b">
        <v>0</v>
      </c>
      <c r="J42" s="1" t="b">
        <v>1</v>
      </c>
      <c r="K42" s="1" t="b">
        <v>0</v>
      </c>
      <c r="L42" s="1">
        <v>150</v>
      </c>
      <c r="M42" s="1">
        <v>2</v>
      </c>
      <c r="N42" s="1">
        <v>85</v>
      </c>
      <c r="O42" s="1">
        <v>2</v>
      </c>
      <c r="P42" s="1">
        <v>0</v>
      </c>
      <c r="Q42" s="1">
        <v>100</v>
      </c>
      <c r="R42" s="1">
        <v>0</v>
      </c>
      <c r="S42" s="1">
        <v>1</v>
      </c>
      <c r="T42" s="1">
        <v>0</v>
      </c>
      <c r="U42" s="1" t="b">
        <v>0</v>
      </c>
      <c r="V42" s="1">
        <v>501</v>
      </c>
      <c r="W42" s="1">
        <v>882</v>
      </c>
      <c r="X42" s="1">
        <v>860</v>
      </c>
      <c r="Y42" s="1">
        <v>108</v>
      </c>
      <c r="Z42" s="1">
        <v>107</v>
      </c>
      <c r="AA42" s="1">
        <v>-9</v>
      </c>
      <c r="AB42" s="1">
        <v>10</v>
      </c>
      <c r="AC42" s="1">
        <v>1</v>
      </c>
      <c r="AE42" s="6" cm="1">
        <f t="array" ref="AE42:AE61">W42:W61/AF42-1</f>
        <v>0.12066385992464101</v>
      </c>
      <c r="AF42">
        <f>AVERAGE(W42:W61)</f>
        <v>787.0335</v>
      </c>
      <c r="AG42" s="6" cm="1">
        <f t="array" ref="AG42:AG61">X42:X61/AH42-1</f>
        <v>8.9578561148162317E-2</v>
      </c>
      <c r="AH42">
        <f>AVERAGE(X42:X61)</f>
        <v>789.29600000000005</v>
      </c>
      <c r="AI42" s="6" cm="1">
        <f t="array" ref="AI42:AI61">Y42:Y61/AJ42-1</f>
        <v>-2.8361935179145648E-2</v>
      </c>
      <c r="AJ42">
        <f>AVERAGE(Y42:Y61)</f>
        <v>111.15249999999999</v>
      </c>
      <c r="AK42" s="6" cm="1">
        <f t="array" ref="AK42:AK61">Z42:Z61/AL42-1</f>
        <v>-3.9160927075008178E-2</v>
      </c>
      <c r="AL42">
        <f>AVERAGE(Z42:Z61)</f>
        <v>111.36099999999999</v>
      </c>
    </row>
    <row r="43" spans="1:38" x14ac:dyDescent="0.25">
      <c r="A43" s="1">
        <v>42</v>
      </c>
      <c r="B43" s="1" t="s">
        <v>38</v>
      </c>
      <c r="C43" s="1" t="s">
        <v>22</v>
      </c>
      <c r="D43" s="1" t="s">
        <v>23</v>
      </c>
      <c r="E43" s="1" t="s">
        <v>28</v>
      </c>
      <c r="F43" s="1" t="s">
        <v>25</v>
      </c>
      <c r="G43" s="1" t="b">
        <v>0</v>
      </c>
      <c r="H43" s="1" t="b">
        <v>0</v>
      </c>
      <c r="I43" s="1" t="b">
        <v>0</v>
      </c>
      <c r="J43" s="1" t="b">
        <v>1</v>
      </c>
      <c r="K43" s="1" t="b">
        <v>0</v>
      </c>
      <c r="L43" s="1">
        <v>150</v>
      </c>
      <c r="M43" s="1">
        <v>2</v>
      </c>
      <c r="N43" s="1">
        <v>85</v>
      </c>
      <c r="O43" s="1">
        <v>2</v>
      </c>
      <c r="P43" s="1">
        <v>0</v>
      </c>
      <c r="Q43" s="1">
        <v>100</v>
      </c>
      <c r="R43" s="1">
        <v>0</v>
      </c>
      <c r="S43" s="1">
        <v>1</v>
      </c>
      <c r="T43" s="1">
        <v>0</v>
      </c>
      <c r="U43" s="1" t="b">
        <v>0</v>
      </c>
      <c r="V43" s="1">
        <v>663</v>
      </c>
      <c r="W43" s="1">
        <v>860</v>
      </c>
      <c r="X43" s="1">
        <v>882</v>
      </c>
      <c r="Y43" s="1">
        <v>107</v>
      </c>
      <c r="Z43" s="1">
        <v>108</v>
      </c>
      <c r="AA43" s="1">
        <v>-10</v>
      </c>
      <c r="AB43" s="1">
        <v>9</v>
      </c>
      <c r="AC43" s="1">
        <v>1</v>
      </c>
      <c r="AE43" s="6">
        <v>9.2710793123799595E-2</v>
      </c>
      <c r="AG43" s="6">
        <v>0.11745150108451075</v>
      </c>
      <c r="AI43" s="6">
        <v>-3.7358583927486921E-2</v>
      </c>
      <c r="AK43" s="6">
        <v>-3.0181122655148496E-2</v>
      </c>
    </row>
    <row r="44" spans="1:38" x14ac:dyDescent="0.25">
      <c r="A44" s="1">
        <v>43</v>
      </c>
      <c r="B44" s="1" t="s">
        <v>38</v>
      </c>
      <c r="C44" s="1" t="s">
        <v>22</v>
      </c>
      <c r="D44" s="1" t="s">
        <v>23</v>
      </c>
      <c r="E44" s="1" t="s">
        <v>28</v>
      </c>
      <c r="F44" s="1" t="s">
        <v>25</v>
      </c>
      <c r="G44" s="1" t="b">
        <v>0</v>
      </c>
      <c r="H44" s="1" t="b">
        <v>0</v>
      </c>
      <c r="I44" s="1" t="b">
        <v>0</v>
      </c>
      <c r="J44" s="1" t="b">
        <v>1</v>
      </c>
      <c r="K44" s="1" t="b">
        <v>0</v>
      </c>
      <c r="L44" s="1">
        <v>150</v>
      </c>
      <c r="M44" s="1">
        <v>2</v>
      </c>
      <c r="N44" s="1">
        <v>85</v>
      </c>
      <c r="O44" s="1">
        <v>2</v>
      </c>
      <c r="P44" s="1">
        <v>0</v>
      </c>
      <c r="Q44" s="1">
        <v>100</v>
      </c>
      <c r="R44" s="1">
        <v>0</v>
      </c>
      <c r="S44" s="1">
        <v>1</v>
      </c>
      <c r="T44" s="1">
        <v>0</v>
      </c>
      <c r="U44" s="1" t="b">
        <v>0</v>
      </c>
      <c r="V44" s="1">
        <v>572</v>
      </c>
      <c r="W44" s="1">
        <v>823.6</v>
      </c>
      <c r="X44" s="1">
        <v>816.4</v>
      </c>
      <c r="Y44" s="1">
        <v>110</v>
      </c>
      <c r="Z44" s="1">
        <v>110</v>
      </c>
      <c r="AA44" s="1">
        <v>8</v>
      </c>
      <c r="AB44" s="1">
        <v>-8</v>
      </c>
      <c r="AC44" s="1">
        <v>1</v>
      </c>
      <c r="AE44" s="6">
        <v>4.6461173507862163E-2</v>
      </c>
      <c r="AG44" s="6">
        <v>3.4339462001581111E-2</v>
      </c>
      <c r="AI44" s="6">
        <v>-1.0368637682463211E-2</v>
      </c>
      <c r="AK44" s="6">
        <v>-1.2221513815429019E-2</v>
      </c>
    </row>
    <row r="45" spans="1:38" x14ac:dyDescent="0.25">
      <c r="A45" s="1">
        <v>44</v>
      </c>
      <c r="B45" s="1" t="s">
        <v>38</v>
      </c>
      <c r="C45" s="1" t="s">
        <v>22</v>
      </c>
      <c r="D45" s="1" t="s">
        <v>23</v>
      </c>
      <c r="E45" s="1" t="s">
        <v>28</v>
      </c>
      <c r="F45" s="1" t="s">
        <v>25</v>
      </c>
      <c r="G45" s="1" t="b">
        <v>0</v>
      </c>
      <c r="H45" s="1" t="b">
        <v>0</v>
      </c>
      <c r="I45" s="1" t="b">
        <v>0</v>
      </c>
      <c r="J45" s="1" t="b">
        <v>1</v>
      </c>
      <c r="K45" s="1" t="b">
        <v>0</v>
      </c>
      <c r="L45" s="1">
        <v>150</v>
      </c>
      <c r="M45" s="1">
        <v>2</v>
      </c>
      <c r="N45" s="1">
        <v>85</v>
      </c>
      <c r="O45" s="1">
        <v>2</v>
      </c>
      <c r="P45" s="1">
        <v>0</v>
      </c>
      <c r="Q45" s="1">
        <v>100</v>
      </c>
      <c r="R45" s="1">
        <v>0</v>
      </c>
      <c r="S45" s="1">
        <v>1</v>
      </c>
      <c r="T45" s="1">
        <v>0</v>
      </c>
      <c r="U45" s="1" t="b">
        <v>0</v>
      </c>
      <c r="V45" s="1">
        <v>589</v>
      </c>
      <c r="W45" s="1">
        <v>860</v>
      </c>
      <c r="X45" s="1">
        <v>882</v>
      </c>
      <c r="Y45" s="1">
        <v>107</v>
      </c>
      <c r="Z45" s="1">
        <v>108</v>
      </c>
      <c r="AA45" s="1">
        <v>10</v>
      </c>
      <c r="AB45" s="1">
        <v>-9</v>
      </c>
      <c r="AC45" s="1">
        <v>1</v>
      </c>
      <c r="AE45" s="6">
        <v>9.2710793123799595E-2</v>
      </c>
      <c r="AG45" s="6">
        <v>0.11745150108451075</v>
      </c>
      <c r="AI45" s="6">
        <v>-3.7358583927486921E-2</v>
      </c>
      <c r="AK45" s="6">
        <v>-3.0181122655148496E-2</v>
      </c>
    </row>
    <row r="46" spans="1:38" x14ac:dyDescent="0.25">
      <c r="A46" s="1">
        <v>45</v>
      </c>
      <c r="B46" s="1" t="s">
        <v>38</v>
      </c>
      <c r="C46" s="1" t="s">
        <v>22</v>
      </c>
      <c r="D46" s="1" t="s">
        <v>23</v>
      </c>
      <c r="E46" s="1" t="s">
        <v>28</v>
      </c>
      <c r="F46" s="1" t="s">
        <v>25</v>
      </c>
      <c r="G46" s="1" t="b">
        <v>0</v>
      </c>
      <c r="H46" s="1" t="b">
        <v>0</v>
      </c>
      <c r="I46" s="1" t="b">
        <v>0</v>
      </c>
      <c r="J46" s="1" t="b">
        <v>1</v>
      </c>
      <c r="K46" s="1" t="b">
        <v>0</v>
      </c>
      <c r="L46" s="1">
        <v>150</v>
      </c>
      <c r="M46" s="1">
        <v>2</v>
      </c>
      <c r="N46" s="1">
        <v>85</v>
      </c>
      <c r="O46" s="1">
        <v>2</v>
      </c>
      <c r="P46" s="1">
        <v>0</v>
      </c>
      <c r="Q46" s="1">
        <v>100</v>
      </c>
      <c r="R46" s="1">
        <v>0</v>
      </c>
      <c r="S46" s="1">
        <v>1</v>
      </c>
      <c r="T46" s="1">
        <v>0</v>
      </c>
      <c r="U46" s="1" t="b">
        <v>0</v>
      </c>
      <c r="V46" s="1">
        <v>652</v>
      </c>
      <c r="W46" s="1">
        <v>839.68</v>
      </c>
      <c r="X46" s="1">
        <v>841.32</v>
      </c>
      <c r="Y46" s="1">
        <v>109</v>
      </c>
      <c r="Z46" s="1">
        <v>109</v>
      </c>
      <c r="AA46" s="1">
        <v>-9</v>
      </c>
      <c r="AB46" s="1">
        <v>9</v>
      </c>
      <c r="AC46" s="1">
        <v>1</v>
      </c>
      <c r="AE46" s="6">
        <v>6.6892324151386129E-2</v>
      </c>
      <c r="AG46" s="6">
        <v>6.5911901238572046E-2</v>
      </c>
      <c r="AI46" s="6">
        <v>-1.9365286430804485E-2</v>
      </c>
      <c r="AK46" s="6">
        <v>-2.1201318235288702E-2</v>
      </c>
    </row>
    <row r="47" spans="1:38" x14ac:dyDescent="0.25">
      <c r="A47" s="1">
        <v>46</v>
      </c>
      <c r="B47" s="1" t="s">
        <v>38</v>
      </c>
      <c r="C47" s="1" t="s">
        <v>22</v>
      </c>
      <c r="D47" s="1" t="s">
        <v>23</v>
      </c>
      <c r="E47" s="1" t="s">
        <v>28</v>
      </c>
      <c r="F47" s="1" t="s">
        <v>25</v>
      </c>
      <c r="G47" s="1" t="b">
        <v>0</v>
      </c>
      <c r="H47" s="1" t="b">
        <v>0</v>
      </c>
      <c r="I47" s="1" t="b">
        <v>0</v>
      </c>
      <c r="J47" s="1" t="b">
        <v>1</v>
      </c>
      <c r="K47" s="1" t="b">
        <v>0</v>
      </c>
      <c r="L47" s="1">
        <v>150</v>
      </c>
      <c r="M47" s="1">
        <v>2</v>
      </c>
      <c r="N47" s="1">
        <v>85</v>
      </c>
      <c r="O47" s="1">
        <v>2</v>
      </c>
      <c r="P47" s="1">
        <v>0</v>
      </c>
      <c r="Q47" s="1">
        <v>100</v>
      </c>
      <c r="R47" s="1">
        <v>0</v>
      </c>
      <c r="S47" s="1">
        <v>1</v>
      </c>
      <c r="T47" s="1">
        <v>0</v>
      </c>
      <c r="U47" s="1" t="b">
        <v>0</v>
      </c>
      <c r="V47" s="1">
        <v>773</v>
      </c>
      <c r="W47" s="1">
        <v>860</v>
      </c>
      <c r="X47" s="1">
        <v>882</v>
      </c>
      <c r="Y47" s="1">
        <v>107</v>
      </c>
      <c r="Z47" s="1">
        <v>108</v>
      </c>
      <c r="AA47" s="1">
        <v>-10</v>
      </c>
      <c r="AB47" s="1">
        <v>9</v>
      </c>
      <c r="AC47" s="1">
        <v>1</v>
      </c>
      <c r="AE47" s="6">
        <v>9.2710793123799595E-2</v>
      </c>
      <c r="AG47" s="6">
        <v>0.11745150108451075</v>
      </c>
      <c r="AI47" s="6">
        <v>-3.7358583927486921E-2</v>
      </c>
      <c r="AK47" s="6">
        <v>-3.0181122655148496E-2</v>
      </c>
    </row>
    <row r="48" spans="1:38" x14ac:dyDescent="0.25">
      <c r="A48" s="1">
        <v>47</v>
      </c>
      <c r="B48" s="1" t="s">
        <v>38</v>
      </c>
      <c r="C48" s="1" t="s">
        <v>22</v>
      </c>
      <c r="D48" s="1" t="s">
        <v>23</v>
      </c>
      <c r="E48" s="1" t="s">
        <v>28</v>
      </c>
      <c r="F48" s="1" t="s">
        <v>25</v>
      </c>
      <c r="G48" s="1" t="b">
        <v>0</v>
      </c>
      <c r="H48" s="1" t="b">
        <v>0</v>
      </c>
      <c r="I48" s="1" t="b">
        <v>0</v>
      </c>
      <c r="J48" s="1" t="b">
        <v>1</v>
      </c>
      <c r="K48" s="1" t="b">
        <v>0</v>
      </c>
      <c r="L48" s="1">
        <v>150</v>
      </c>
      <c r="M48" s="1">
        <v>2</v>
      </c>
      <c r="N48" s="1">
        <v>85</v>
      </c>
      <c r="O48" s="1">
        <v>2</v>
      </c>
      <c r="P48" s="1">
        <v>0</v>
      </c>
      <c r="Q48" s="1">
        <v>100</v>
      </c>
      <c r="R48" s="1">
        <v>0</v>
      </c>
      <c r="S48" s="1">
        <v>1</v>
      </c>
      <c r="T48" s="1">
        <v>0</v>
      </c>
      <c r="U48" s="1" t="b">
        <v>0</v>
      </c>
      <c r="V48" s="1">
        <v>501</v>
      </c>
      <c r="W48" s="1">
        <v>882</v>
      </c>
      <c r="X48" s="1">
        <v>860</v>
      </c>
      <c r="Y48" s="1">
        <v>108</v>
      </c>
      <c r="Z48" s="1">
        <v>107</v>
      </c>
      <c r="AA48" s="1">
        <v>-9</v>
      </c>
      <c r="AB48" s="1">
        <v>10</v>
      </c>
      <c r="AC48" s="1">
        <v>1</v>
      </c>
      <c r="AE48" s="6">
        <v>0.12066385992464101</v>
      </c>
      <c r="AG48" s="6">
        <v>8.9578561148162317E-2</v>
      </c>
      <c r="AI48" s="6">
        <v>-2.8361935179145648E-2</v>
      </c>
      <c r="AK48" s="6">
        <v>-3.9160927075008178E-2</v>
      </c>
    </row>
    <row r="49" spans="1:38" x14ac:dyDescent="0.25">
      <c r="A49" s="1">
        <v>48</v>
      </c>
      <c r="B49" s="1" t="s">
        <v>38</v>
      </c>
      <c r="C49" s="1" t="s">
        <v>22</v>
      </c>
      <c r="D49" s="1" t="s">
        <v>23</v>
      </c>
      <c r="E49" s="1" t="s">
        <v>28</v>
      </c>
      <c r="F49" s="1" t="s">
        <v>25</v>
      </c>
      <c r="G49" s="1" t="b">
        <v>0</v>
      </c>
      <c r="H49" s="1" t="b">
        <v>0</v>
      </c>
      <c r="I49" s="1" t="b">
        <v>0</v>
      </c>
      <c r="J49" s="1" t="b">
        <v>1</v>
      </c>
      <c r="K49" s="1" t="b">
        <v>0</v>
      </c>
      <c r="L49" s="1">
        <v>150</v>
      </c>
      <c r="M49" s="1">
        <v>2</v>
      </c>
      <c r="N49" s="1">
        <v>85</v>
      </c>
      <c r="O49" s="1">
        <v>2</v>
      </c>
      <c r="P49" s="1">
        <v>0</v>
      </c>
      <c r="Q49" s="1">
        <v>100</v>
      </c>
      <c r="R49" s="1">
        <v>0</v>
      </c>
      <c r="S49" s="1">
        <v>1</v>
      </c>
      <c r="T49" s="1">
        <v>0</v>
      </c>
      <c r="U49" s="1" t="b">
        <v>0</v>
      </c>
      <c r="V49" s="1">
        <v>720</v>
      </c>
      <c r="W49" s="1">
        <v>822.8</v>
      </c>
      <c r="X49" s="1">
        <v>817.2</v>
      </c>
      <c r="Y49" s="1">
        <v>110</v>
      </c>
      <c r="Z49" s="1">
        <v>110</v>
      </c>
      <c r="AA49" s="1">
        <v>-8</v>
      </c>
      <c r="AB49" s="1">
        <v>8</v>
      </c>
      <c r="AC49" s="1">
        <v>1</v>
      </c>
      <c r="AE49" s="6">
        <v>4.5444698351467805E-2</v>
      </c>
      <c r="AG49" s="6">
        <v>3.5353023453811971E-2</v>
      </c>
      <c r="AI49" s="6">
        <v>-1.0368637682463211E-2</v>
      </c>
      <c r="AK49" s="6">
        <v>-1.2221513815429019E-2</v>
      </c>
    </row>
    <row r="50" spans="1:38" x14ac:dyDescent="0.25">
      <c r="A50" s="1">
        <v>49</v>
      </c>
      <c r="B50" s="1" t="s">
        <v>38</v>
      </c>
      <c r="C50" s="1" t="s">
        <v>22</v>
      </c>
      <c r="D50" s="1" t="s">
        <v>23</v>
      </c>
      <c r="E50" s="1" t="s">
        <v>28</v>
      </c>
      <c r="F50" s="1" t="s">
        <v>25</v>
      </c>
      <c r="G50" s="1" t="b">
        <v>0</v>
      </c>
      <c r="H50" s="1" t="b">
        <v>0</v>
      </c>
      <c r="I50" s="1" t="b">
        <v>0</v>
      </c>
      <c r="J50" s="1" t="b">
        <v>1</v>
      </c>
      <c r="K50" s="1" t="b">
        <v>0</v>
      </c>
      <c r="L50" s="1">
        <v>150</v>
      </c>
      <c r="M50" s="1">
        <v>2</v>
      </c>
      <c r="N50" s="1">
        <v>85</v>
      </c>
      <c r="O50" s="1">
        <v>2</v>
      </c>
      <c r="P50" s="1">
        <v>0</v>
      </c>
      <c r="Q50" s="1">
        <v>100</v>
      </c>
      <c r="R50" s="1">
        <v>0</v>
      </c>
      <c r="S50" s="1">
        <v>1</v>
      </c>
      <c r="T50" s="1">
        <v>0</v>
      </c>
      <c r="U50" s="1" t="b">
        <v>0</v>
      </c>
      <c r="V50" s="1">
        <v>933</v>
      </c>
      <c r="W50" s="1">
        <v>858.9</v>
      </c>
      <c r="X50" s="1">
        <v>863.1</v>
      </c>
      <c r="Y50" s="1">
        <v>108</v>
      </c>
      <c r="Z50" s="1">
        <v>108</v>
      </c>
      <c r="AA50" s="1">
        <v>-9</v>
      </c>
      <c r="AB50" s="1">
        <v>9</v>
      </c>
      <c r="AC50" s="1">
        <v>1</v>
      </c>
      <c r="AE50" s="6">
        <v>9.1313139783757657E-2</v>
      </c>
      <c r="AG50" s="6">
        <v>9.3506111775556899E-2</v>
      </c>
      <c r="AI50" s="6">
        <v>-2.8361935179145648E-2</v>
      </c>
      <c r="AK50" s="6">
        <v>-3.0181122655148496E-2</v>
      </c>
    </row>
    <row r="51" spans="1:38" x14ac:dyDescent="0.25">
      <c r="A51" s="1">
        <v>50</v>
      </c>
      <c r="B51" s="1" t="s">
        <v>38</v>
      </c>
      <c r="C51" s="1" t="s">
        <v>22</v>
      </c>
      <c r="D51" s="1" t="s">
        <v>23</v>
      </c>
      <c r="E51" s="1" t="s">
        <v>28</v>
      </c>
      <c r="F51" s="1" t="s">
        <v>25</v>
      </c>
      <c r="G51" s="1" t="b">
        <v>0</v>
      </c>
      <c r="H51" s="1" t="b">
        <v>0</v>
      </c>
      <c r="I51" s="1" t="b">
        <v>0</v>
      </c>
      <c r="J51" s="1" t="b">
        <v>1</v>
      </c>
      <c r="K51" s="1" t="b">
        <v>0</v>
      </c>
      <c r="L51" s="1">
        <v>150</v>
      </c>
      <c r="M51" s="1">
        <v>2</v>
      </c>
      <c r="N51" s="1">
        <v>85</v>
      </c>
      <c r="O51" s="1">
        <v>2</v>
      </c>
      <c r="P51" s="1">
        <v>0</v>
      </c>
      <c r="Q51" s="1">
        <v>100</v>
      </c>
      <c r="R51" s="1">
        <v>0</v>
      </c>
      <c r="S51" s="1">
        <v>1</v>
      </c>
      <c r="T51" s="1">
        <v>0</v>
      </c>
      <c r="U51" s="1" t="b">
        <v>0</v>
      </c>
      <c r="V51" s="1">
        <v>1867</v>
      </c>
      <c r="W51" s="1">
        <v>882</v>
      </c>
      <c r="X51" s="1">
        <v>860</v>
      </c>
      <c r="Y51" s="1">
        <v>108</v>
      </c>
      <c r="Z51" s="1">
        <v>107</v>
      </c>
      <c r="AA51" s="1">
        <v>9</v>
      </c>
      <c r="AB51" s="1">
        <v>-10</v>
      </c>
      <c r="AC51" s="1">
        <v>1</v>
      </c>
      <c r="AE51" s="6">
        <v>0.12066385992464101</v>
      </c>
      <c r="AG51" s="6">
        <v>8.9578561148162317E-2</v>
      </c>
      <c r="AI51" s="6">
        <v>-2.8361935179145648E-2</v>
      </c>
      <c r="AK51" s="6">
        <v>-3.9160927075008178E-2</v>
      </c>
    </row>
    <row r="52" spans="1:38" x14ac:dyDescent="0.25">
      <c r="A52" s="1">
        <v>51</v>
      </c>
      <c r="B52" s="1" t="s">
        <v>38</v>
      </c>
      <c r="C52" s="1" t="s">
        <v>22</v>
      </c>
      <c r="D52" s="1" t="s">
        <v>23</v>
      </c>
      <c r="E52" s="1" t="s">
        <v>28</v>
      </c>
      <c r="F52" s="1" t="s">
        <v>25</v>
      </c>
      <c r="G52" s="1" t="b">
        <v>0</v>
      </c>
      <c r="H52" s="1" t="b">
        <v>0</v>
      </c>
      <c r="I52" s="1" t="b">
        <v>0</v>
      </c>
      <c r="J52" s="1" t="b">
        <v>1</v>
      </c>
      <c r="K52" s="1" t="b">
        <v>0</v>
      </c>
      <c r="L52" s="1">
        <v>150</v>
      </c>
      <c r="M52" s="1">
        <v>2</v>
      </c>
      <c r="N52" s="1">
        <v>85</v>
      </c>
      <c r="O52" s="1">
        <v>2</v>
      </c>
      <c r="P52" s="1">
        <v>0</v>
      </c>
      <c r="Q52" s="1">
        <v>100</v>
      </c>
      <c r="R52" s="1">
        <v>0</v>
      </c>
      <c r="S52" s="1">
        <v>1</v>
      </c>
      <c r="T52" s="1">
        <v>0</v>
      </c>
      <c r="U52" s="1" t="b">
        <v>0</v>
      </c>
      <c r="V52" s="1">
        <v>501</v>
      </c>
      <c r="W52" s="1">
        <v>860</v>
      </c>
      <c r="X52" s="1">
        <v>882</v>
      </c>
      <c r="Y52" s="1">
        <v>107</v>
      </c>
      <c r="Z52" s="1">
        <v>108</v>
      </c>
      <c r="AA52" s="1">
        <v>-10</v>
      </c>
      <c r="AB52" s="1">
        <v>9</v>
      </c>
      <c r="AC52" s="1">
        <v>1</v>
      </c>
      <c r="AE52" s="6">
        <v>9.2710793123799595E-2</v>
      </c>
      <c r="AG52" s="6">
        <v>0.11745150108451075</v>
      </c>
      <c r="AI52" s="6">
        <v>-3.7358583927486921E-2</v>
      </c>
      <c r="AK52" s="6">
        <v>-3.0181122655148496E-2</v>
      </c>
    </row>
    <row r="53" spans="1:38" x14ac:dyDescent="0.25">
      <c r="A53" s="1">
        <v>52</v>
      </c>
      <c r="B53" s="1" t="s">
        <v>38</v>
      </c>
      <c r="C53" s="1" t="s">
        <v>22</v>
      </c>
      <c r="D53" s="1" t="s">
        <v>23</v>
      </c>
      <c r="E53" s="1" t="s">
        <v>28</v>
      </c>
      <c r="F53" s="1" t="s">
        <v>25</v>
      </c>
      <c r="G53" s="1" t="b">
        <v>0</v>
      </c>
      <c r="H53" s="1" t="b">
        <v>0</v>
      </c>
      <c r="I53" s="1" t="b">
        <v>0</v>
      </c>
      <c r="J53" s="1" t="b">
        <v>1</v>
      </c>
      <c r="K53" s="1" t="b">
        <v>0</v>
      </c>
      <c r="L53" s="1">
        <v>150</v>
      </c>
      <c r="M53" s="1">
        <v>2</v>
      </c>
      <c r="N53" s="1">
        <v>85</v>
      </c>
      <c r="O53" s="1">
        <v>2</v>
      </c>
      <c r="P53" s="1">
        <v>0</v>
      </c>
      <c r="Q53" s="1">
        <v>100</v>
      </c>
      <c r="R53" s="1">
        <v>0</v>
      </c>
      <c r="S53" s="1">
        <v>1</v>
      </c>
      <c r="T53" s="1">
        <v>0</v>
      </c>
      <c r="U53" s="1" t="b">
        <v>0</v>
      </c>
      <c r="V53" s="1">
        <v>1568</v>
      </c>
      <c r="W53" s="1">
        <v>860</v>
      </c>
      <c r="X53" s="1">
        <v>882</v>
      </c>
      <c r="Y53" s="1">
        <v>107</v>
      </c>
      <c r="Z53" s="1">
        <v>108</v>
      </c>
      <c r="AA53" s="1">
        <v>-10</v>
      </c>
      <c r="AB53" s="1">
        <v>9</v>
      </c>
      <c r="AC53" s="1">
        <v>1</v>
      </c>
      <c r="AE53" s="6">
        <v>9.2710793123799595E-2</v>
      </c>
      <c r="AG53" s="6">
        <v>0.11745150108451075</v>
      </c>
      <c r="AI53" s="6">
        <v>-3.7358583927486921E-2</v>
      </c>
      <c r="AK53" s="6">
        <v>-3.0181122655148496E-2</v>
      </c>
    </row>
    <row r="54" spans="1:38" x14ac:dyDescent="0.25">
      <c r="A54" s="1">
        <v>53</v>
      </c>
      <c r="B54" s="1" t="s">
        <v>38</v>
      </c>
      <c r="C54" s="1" t="s">
        <v>22</v>
      </c>
      <c r="D54" s="1" t="s">
        <v>23</v>
      </c>
      <c r="E54" s="1" t="s">
        <v>28</v>
      </c>
      <c r="F54" s="1" t="s">
        <v>25</v>
      </c>
      <c r="G54" s="1" t="b">
        <v>0</v>
      </c>
      <c r="H54" s="1" t="b">
        <v>0</v>
      </c>
      <c r="I54" s="1" t="b">
        <v>0</v>
      </c>
      <c r="J54" s="1" t="b">
        <v>1</v>
      </c>
      <c r="K54" s="1" t="b">
        <v>0</v>
      </c>
      <c r="L54" s="1">
        <v>150</v>
      </c>
      <c r="M54" s="1">
        <v>2</v>
      </c>
      <c r="N54" s="1">
        <v>85</v>
      </c>
      <c r="O54" s="1">
        <v>2</v>
      </c>
      <c r="P54" s="1">
        <v>0</v>
      </c>
      <c r="Q54" s="1">
        <v>100</v>
      </c>
      <c r="R54" s="1">
        <v>0</v>
      </c>
      <c r="S54" s="1">
        <v>1</v>
      </c>
      <c r="T54" s="1">
        <v>0</v>
      </c>
      <c r="U54" s="1" t="b">
        <v>0</v>
      </c>
      <c r="V54" s="1">
        <v>2000</v>
      </c>
      <c r="W54" s="1">
        <v>466</v>
      </c>
      <c r="X54" s="1">
        <v>447.04</v>
      </c>
      <c r="Y54" s="1">
        <v>126.52</v>
      </c>
      <c r="Z54" s="1">
        <v>125.74</v>
      </c>
      <c r="AA54" s="1">
        <v>6</v>
      </c>
      <c r="AB54" s="1">
        <v>-9</v>
      </c>
      <c r="AC54" s="1">
        <v>1</v>
      </c>
      <c r="AE54" s="6">
        <v>-0.40790322140035973</v>
      </c>
      <c r="AG54" s="6">
        <v>-0.43362186049340168</v>
      </c>
      <c r="AI54" s="6">
        <v>0.13825599964013402</v>
      </c>
      <c r="AK54" s="6">
        <v>0.12912060775316325</v>
      </c>
    </row>
    <row r="55" spans="1:38" x14ac:dyDescent="0.25">
      <c r="A55" s="1">
        <v>54</v>
      </c>
      <c r="B55" s="1" t="s">
        <v>38</v>
      </c>
      <c r="C55" s="1" t="s">
        <v>22</v>
      </c>
      <c r="D55" s="1" t="s">
        <v>23</v>
      </c>
      <c r="E55" s="1" t="s">
        <v>28</v>
      </c>
      <c r="F55" s="1" t="s">
        <v>25</v>
      </c>
      <c r="G55" s="1" t="b">
        <v>0</v>
      </c>
      <c r="H55" s="1" t="b">
        <v>0</v>
      </c>
      <c r="I55" s="1" t="b">
        <v>0</v>
      </c>
      <c r="J55" s="1" t="b">
        <v>1</v>
      </c>
      <c r="K55" s="1" t="b">
        <v>0</v>
      </c>
      <c r="L55" s="1">
        <v>150</v>
      </c>
      <c r="M55" s="1">
        <v>2</v>
      </c>
      <c r="N55" s="1">
        <v>85</v>
      </c>
      <c r="O55" s="1">
        <v>2</v>
      </c>
      <c r="P55" s="1">
        <v>0</v>
      </c>
      <c r="Q55" s="1">
        <v>100</v>
      </c>
      <c r="R55" s="1">
        <v>0</v>
      </c>
      <c r="S55" s="1">
        <v>1</v>
      </c>
      <c r="T55" s="1">
        <v>0</v>
      </c>
      <c r="U55" s="1" t="b">
        <v>0</v>
      </c>
      <c r="V55" s="1">
        <v>501</v>
      </c>
      <c r="W55" s="1">
        <v>840.5</v>
      </c>
      <c r="X55" s="1">
        <v>840.5</v>
      </c>
      <c r="Y55" s="1">
        <v>109</v>
      </c>
      <c r="Z55" s="1">
        <v>109</v>
      </c>
      <c r="AA55" s="1">
        <v>-9</v>
      </c>
      <c r="AB55" s="1">
        <v>9</v>
      </c>
      <c r="AC55" s="1">
        <v>1</v>
      </c>
      <c r="AE55" s="6">
        <v>6.7934211186690296E-2</v>
      </c>
      <c r="AG55" s="6">
        <v>6.4873000750035326E-2</v>
      </c>
      <c r="AI55" s="6">
        <v>-1.9365286430804485E-2</v>
      </c>
      <c r="AK55" s="6">
        <v>-2.1201318235288702E-2</v>
      </c>
    </row>
    <row r="56" spans="1:38" x14ac:dyDescent="0.25">
      <c r="A56" s="1">
        <v>55</v>
      </c>
      <c r="B56" s="1" t="s">
        <v>38</v>
      </c>
      <c r="C56" s="1" t="s">
        <v>22</v>
      </c>
      <c r="D56" s="1" t="s">
        <v>23</v>
      </c>
      <c r="E56" s="1" t="s">
        <v>28</v>
      </c>
      <c r="F56" s="1" t="s">
        <v>25</v>
      </c>
      <c r="G56" s="1" t="b">
        <v>0</v>
      </c>
      <c r="H56" s="1" t="b">
        <v>0</v>
      </c>
      <c r="I56" s="1" t="b">
        <v>0</v>
      </c>
      <c r="J56" s="1" t="b">
        <v>1</v>
      </c>
      <c r="K56" s="1" t="b">
        <v>0</v>
      </c>
      <c r="L56" s="1">
        <v>150</v>
      </c>
      <c r="M56" s="1">
        <v>2</v>
      </c>
      <c r="N56" s="1">
        <v>85</v>
      </c>
      <c r="O56" s="1">
        <v>2</v>
      </c>
      <c r="P56" s="1">
        <v>0</v>
      </c>
      <c r="Q56" s="1">
        <v>100</v>
      </c>
      <c r="R56" s="1">
        <v>0</v>
      </c>
      <c r="S56" s="1">
        <v>1</v>
      </c>
      <c r="T56" s="1">
        <v>0</v>
      </c>
      <c r="U56" s="1" t="b">
        <v>0</v>
      </c>
      <c r="V56" s="1">
        <v>501</v>
      </c>
      <c r="W56" s="1">
        <v>882</v>
      </c>
      <c r="X56" s="1">
        <v>860</v>
      </c>
      <c r="Y56" s="1">
        <v>108</v>
      </c>
      <c r="Z56" s="1">
        <v>107</v>
      </c>
      <c r="AA56" s="1">
        <v>9</v>
      </c>
      <c r="AB56" s="1">
        <v>-10</v>
      </c>
      <c r="AC56" s="1">
        <v>1</v>
      </c>
      <c r="AE56" s="6">
        <v>0.12066385992464101</v>
      </c>
      <c r="AG56" s="6">
        <v>8.9578561148162317E-2</v>
      </c>
      <c r="AI56" s="6">
        <v>-2.8361935179145648E-2</v>
      </c>
      <c r="AK56" s="6">
        <v>-3.9160927075008178E-2</v>
      </c>
    </row>
    <row r="57" spans="1:38" x14ac:dyDescent="0.25">
      <c r="A57" s="1">
        <v>56</v>
      </c>
      <c r="B57" s="1" t="s">
        <v>38</v>
      </c>
      <c r="C57" s="1" t="s">
        <v>22</v>
      </c>
      <c r="D57" s="1" t="s">
        <v>23</v>
      </c>
      <c r="E57" s="1" t="s">
        <v>28</v>
      </c>
      <c r="F57" s="1" t="s">
        <v>25</v>
      </c>
      <c r="G57" s="1" t="b">
        <v>0</v>
      </c>
      <c r="H57" s="1" t="b">
        <v>0</v>
      </c>
      <c r="I57" s="1" t="b">
        <v>0</v>
      </c>
      <c r="J57" s="1" t="b">
        <v>1</v>
      </c>
      <c r="K57" s="1" t="b">
        <v>0</v>
      </c>
      <c r="L57" s="1">
        <v>150</v>
      </c>
      <c r="M57" s="1">
        <v>2</v>
      </c>
      <c r="N57" s="1">
        <v>85</v>
      </c>
      <c r="O57" s="1">
        <v>2</v>
      </c>
      <c r="P57" s="1">
        <v>0</v>
      </c>
      <c r="Q57" s="1">
        <v>100</v>
      </c>
      <c r="R57" s="1">
        <v>0</v>
      </c>
      <c r="S57" s="1">
        <v>1</v>
      </c>
      <c r="T57" s="1">
        <v>0</v>
      </c>
      <c r="U57" s="1" t="b">
        <v>0</v>
      </c>
      <c r="V57" s="1">
        <v>2000</v>
      </c>
      <c r="W57" s="1">
        <v>397.78</v>
      </c>
      <c r="X57" s="1">
        <v>401.66</v>
      </c>
      <c r="Y57" s="1">
        <v>126.83</v>
      </c>
      <c r="Z57" s="1">
        <v>128.82</v>
      </c>
      <c r="AA57" s="1">
        <v>-7</v>
      </c>
      <c r="AB57" s="1">
        <v>2</v>
      </c>
      <c r="AC57" s="1">
        <v>0.97560975609756095</v>
      </c>
      <c r="AE57" s="6">
        <v>-0.49458314036187789</v>
      </c>
      <c r="AG57" s="6">
        <v>-0.49111613387119657</v>
      </c>
      <c r="AI57" s="6">
        <v>0.14104496075212003</v>
      </c>
      <c r="AK57" s="6">
        <v>0.15677840536633125</v>
      </c>
    </row>
    <row r="58" spans="1:38" x14ac:dyDescent="0.25">
      <c r="A58" s="1">
        <v>57</v>
      </c>
      <c r="B58" s="1" t="s">
        <v>38</v>
      </c>
      <c r="C58" s="1" t="s">
        <v>22</v>
      </c>
      <c r="D58" s="1" t="s">
        <v>23</v>
      </c>
      <c r="E58" s="1" t="s">
        <v>28</v>
      </c>
      <c r="F58" s="1" t="s">
        <v>25</v>
      </c>
      <c r="G58" s="1" t="b">
        <v>0</v>
      </c>
      <c r="H58" s="1" t="b">
        <v>0</v>
      </c>
      <c r="I58" s="1" t="b">
        <v>0</v>
      </c>
      <c r="J58" s="1" t="b">
        <v>1</v>
      </c>
      <c r="K58" s="1" t="b">
        <v>0</v>
      </c>
      <c r="L58" s="1">
        <v>150</v>
      </c>
      <c r="M58" s="1">
        <v>2</v>
      </c>
      <c r="N58" s="1">
        <v>85</v>
      </c>
      <c r="O58" s="1">
        <v>2</v>
      </c>
      <c r="P58" s="1">
        <v>0</v>
      </c>
      <c r="Q58" s="1">
        <v>100</v>
      </c>
      <c r="R58" s="1">
        <v>0</v>
      </c>
      <c r="S58" s="1">
        <v>1</v>
      </c>
      <c r="T58" s="1">
        <v>0</v>
      </c>
      <c r="U58" s="1" t="b">
        <v>0</v>
      </c>
      <c r="V58" s="1">
        <v>1093</v>
      </c>
      <c r="W58" s="1">
        <v>882</v>
      </c>
      <c r="X58" s="1">
        <v>860</v>
      </c>
      <c r="Y58" s="1">
        <v>108</v>
      </c>
      <c r="Z58" s="1">
        <v>107</v>
      </c>
      <c r="AA58" s="1">
        <v>-9</v>
      </c>
      <c r="AB58" s="1">
        <v>10</v>
      </c>
      <c r="AC58" s="1">
        <v>1</v>
      </c>
      <c r="AE58" s="6">
        <v>0.12066385992464101</v>
      </c>
      <c r="AG58" s="6">
        <v>8.9578561148162317E-2</v>
      </c>
      <c r="AI58" s="6">
        <v>-2.8361935179145648E-2</v>
      </c>
      <c r="AK58" s="6">
        <v>-3.9160927075008178E-2</v>
      </c>
    </row>
    <row r="59" spans="1:38" x14ac:dyDescent="0.25">
      <c r="A59" s="1">
        <v>58</v>
      </c>
      <c r="B59" s="1" t="s">
        <v>38</v>
      </c>
      <c r="C59" s="1" t="s">
        <v>22</v>
      </c>
      <c r="D59" s="1" t="s">
        <v>23</v>
      </c>
      <c r="E59" s="1" t="s">
        <v>28</v>
      </c>
      <c r="F59" s="1" t="s">
        <v>25</v>
      </c>
      <c r="G59" s="1" t="b">
        <v>0</v>
      </c>
      <c r="H59" s="1" t="b">
        <v>0</v>
      </c>
      <c r="I59" s="1" t="b">
        <v>0</v>
      </c>
      <c r="J59" s="1" t="b">
        <v>1</v>
      </c>
      <c r="K59" s="1" t="b">
        <v>0</v>
      </c>
      <c r="L59" s="1">
        <v>150</v>
      </c>
      <c r="M59" s="1">
        <v>2</v>
      </c>
      <c r="N59" s="1">
        <v>85</v>
      </c>
      <c r="O59" s="1">
        <v>2</v>
      </c>
      <c r="P59" s="1">
        <v>0</v>
      </c>
      <c r="Q59" s="1">
        <v>100</v>
      </c>
      <c r="R59" s="1">
        <v>0</v>
      </c>
      <c r="S59" s="1">
        <v>1</v>
      </c>
      <c r="T59" s="1">
        <v>0</v>
      </c>
      <c r="U59" s="1" t="b">
        <v>0</v>
      </c>
      <c r="V59" s="1">
        <v>501</v>
      </c>
      <c r="W59" s="1">
        <v>860</v>
      </c>
      <c r="X59" s="1">
        <v>882</v>
      </c>
      <c r="Y59" s="1">
        <v>107</v>
      </c>
      <c r="Z59" s="1">
        <v>108</v>
      </c>
      <c r="AA59" s="1">
        <v>-10</v>
      </c>
      <c r="AB59" s="1">
        <v>9</v>
      </c>
      <c r="AC59" s="1">
        <v>1</v>
      </c>
      <c r="AE59" s="6">
        <v>9.2710793123799595E-2</v>
      </c>
      <c r="AG59" s="6">
        <v>0.11745150108451075</v>
      </c>
      <c r="AI59" s="6">
        <v>-3.7358583927486921E-2</v>
      </c>
      <c r="AK59" s="6">
        <v>-3.0181122655148496E-2</v>
      </c>
    </row>
    <row r="60" spans="1:38" x14ac:dyDescent="0.25">
      <c r="A60" s="1">
        <v>59</v>
      </c>
      <c r="B60" s="1" t="s">
        <v>38</v>
      </c>
      <c r="C60" s="1" t="s">
        <v>22</v>
      </c>
      <c r="D60" s="1" t="s">
        <v>23</v>
      </c>
      <c r="E60" s="1" t="s">
        <v>28</v>
      </c>
      <c r="F60" s="1" t="s">
        <v>25</v>
      </c>
      <c r="G60" s="1" t="b">
        <v>0</v>
      </c>
      <c r="H60" s="1" t="b">
        <v>0</v>
      </c>
      <c r="I60" s="1" t="b">
        <v>0</v>
      </c>
      <c r="J60" s="1" t="b">
        <v>1</v>
      </c>
      <c r="K60" s="1" t="b">
        <v>0</v>
      </c>
      <c r="L60" s="1">
        <v>150</v>
      </c>
      <c r="M60" s="1">
        <v>2</v>
      </c>
      <c r="N60" s="1">
        <v>85</v>
      </c>
      <c r="O60" s="1">
        <v>2</v>
      </c>
      <c r="P60" s="1">
        <v>0</v>
      </c>
      <c r="Q60" s="1">
        <v>100</v>
      </c>
      <c r="R60" s="1">
        <v>0</v>
      </c>
      <c r="S60" s="1">
        <v>1</v>
      </c>
      <c r="T60" s="1">
        <v>0</v>
      </c>
      <c r="U60" s="1" t="b">
        <v>0</v>
      </c>
      <c r="V60" s="1">
        <v>2000</v>
      </c>
      <c r="W60" s="1">
        <v>261.41000000000003</v>
      </c>
      <c r="X60" s="1">
        <v>284.7</v>
      </c>
      <c r="Y60" s="1">
        <v>134.69999999999999</v>
      </c>
      <c r="Z60" s="1">
        <v>135.66</v>
      </c>
      <c r="AA60" s="1">
        <v>3</v>
      </c>
      <c r="AB60" s="1">
        <v>0</v>
      </c>
      <c r="AC60" s="1">
        <v>1</v>
      </c>
      <c r="AE60" s="6">
        <v>-0.66785403670872967</v>
      </c>
      <c r="AG60" s="6">
        <v>-0.63929881818734668</v>
      </c>
      <c r="AI60" s="6">
        <v>0.21184858640156534</v>
      </c>
      <c r="AK60" s="6">
        <v>0.21820026759817179</v>
      </c>
    </row>
    <row r="61" spans="1:38" x14ac:dyDescent="0.25">
      <c r="A61" s="1">
        <v>60</v>
      </c>
      <c r="B61" s="1" t="s">
        <v>38</v>
      </c>
      <c r="C61" s="1" t="s">
        <v>22</v>
      </c>
      <c r="D61" s="1" t="s">
        <v>23</v>
      </c>
      <c r="E61" s="1" t="s">
        <v>28</v>
      </c>
      <c r="F61" s="1" t="s">
        <v>25</v>
      </c>
      <c r="G61" s="1" t="b">
        <v>0</v>
      </c>
      <c r="H61" s="1" t="b">
        <v>0</v>
      </c>
      <c r="I61" s="1" t="b">
        <v>0</v>
      </c>
      <c r="J61" s="1" t="b">
        <v>1</v>
      </c>
      <c r="K61" s="1" t="b">
        <v>0</v>
      </c>
      <c r="L61" s="1">
        <v>150</v>
      </c>
      <c r="M61" s="1">
        <v>2</v>
      </c>
      <c r="N61" s="1">
        <v>85</v>
      </c>
      <c r="O61" s="1">
        <v>2</v>
      </c>
      <c r="P61" s="1">
        <v>0</v>
      </c>
      <c r="Q61" s="1">
        <v>100</v>
      </c>
      <c r="R61" s="1">
        <v>0</v>
      </c>
      <c r="S61" s="1">
        <v>1</v>
      </c>
      <c r="T61" s="1">
        <v>0</v>
      </c>
      <c r="U61" s="1" t="b">
        <v>0</v>
      </c>
      <c r="V61" s="1">
        <v>501</v>
      </c>
      <c r="W61" s="1">
        <v>860</v>
      </c>
      <c r="X61" s="1">
        <v>882</v>
      </c>
      <c r="Y61" s="1">
        <v>107</v>
      </c>
      <c r="Z61" s="1">
        <v>108</v>
      </c>
      <c r="AA61" s="1">
        <v>-10</v>
      </c>
      <c r="AB61" s="1">
        <v>9</v>
      </c>
      <c r="AC61" s="1">
        <v>1</v>
      </c>
      <c r="AE61" s="6">
        <v>9.2710793123799595E-2</v>
      </c>
      <c r="AG61" s="6">
        <v>0.11745150108451075</v>
      </c>
      <c r="AI61" s="6">
        <v>-3.7358583927486921E-2</v>
      </c>
      <c r="AK61" s="6">
        <v>-3.0181122655148496E-2</v>
      </c>
    </row>
    <row r="62" spans="1:38" x14ac:dyDescent="0.25">
      <c r="A62" s="3">
        <v>61</v>
      </c>
      <c r="B62" s="3" t="s">
        <v>38</v>
      </c>
      <c r="C62" s="3" t="s">
        <v>22</v>
      </c>
      <c r="D62" s="3" t="s">
        <v>23</v>
      </c>
      <c r="E62" s="3" t="s">
        <v>28</v>
      </c>
      <c r="F62" s="3" t="s">
        <v>25</v>
      </c>
      <c r="G62" s="3" t="b">
        <v>0</v>
      </c>
      <c r="H62" s="3" t="b">
        <v>0</v>
      </c>
      <c r="I62" s="3" t="b">
        <v>0</v>
      </c>
      <c r="J62" s="3" t="b">
        <v>1</v>
      </c>
      <c r="K62" s="3" t="b">
        <v>0</v>
      </c>
      <c r="L62" s="3">
        <v>150</v>
      </c>
      <c r="M62" s="3">
        <v>2</v>
      </c>
      <c r="N62" s="3">
        <v>90</v>
      </c>
      <c r="O62" s="3">
        <v>2</v>
      </c>
      <c r="P62" s="3">
        <v>0</v>
      </c>
      <c r="Q62" s="3">
        <v>100</v>
      </c>
      <c r="R62" s="3">
        <v>0</v>
      </c>
      <c r="S62" s="3">
        <v>1</v>
      </c>
      <c r="T62" s="3">
        <v>0</v>
      </c>
      <c r="U62" s="3" t="b">
        <v>0</v>
      </c>
      <c r="V62" s="3">
        <v>987</v>
      </c>
      <c r="W62" s="3">
        <v>799.11</v>
      </c>
      <c r="X62" s="3">
        <v>799.89</v>
      </c>
      <c r="Y62" s="3">
        <v>111</v>
      </c>
      <c r="Z62" s="3">
        <v>111</v>
      </c>
      <c r="AA62" s="3">
        <v>-10</v>
      </c>
      <c r="AB62" s="3">
        <v>10</v>
      </c>
      <c r="AC62" s="3">
        <v>1</v>
      </c>
      <c r="AE62" s="6" cm="1">
        <f t="array" ref="AE62:AE81">W62:W81/AF62-1</f>
        <v>-4.3967095351060692E-4</v>
      </c>
      <c r="AF62">
        <f>AVERAGE(W62:W81)</f>
        <v>799.4615</v>
      </c>
      <c r="AG62" s="6" cm="1">
        <f t="array" ref="AG62:AG81">X62:X81/AH62-1</f>
        <v>6.229734598293124E-4</v>
      </c>
      <c r="AH62">
        <f>AVERAGE(X62:X81)</f>
        <v>799.39200000000005</v>
      </c>
      <c r="AI62" s="6" cm="1">
        <f t="array" ref="AI62:AI81">Y62:Y81/AJ62-1</f>
        <v>-5.855512965458054E-5</v>
      </c>
      <c r="AJ62">
        <f>AVERAGE(Y62:Y81)</f>
        <v>111.0065</v>
      </c>
      <c r="AK62" s="6" cm="1">
        <f t="array" ref="AK62:AK81">Z62:Z81/AL62-1</f>
        <v>-4.5044842141850339E-6</v>
      </c>
      <c r="AL62">
        <f>AVERAGE(Z62:Z81)</f>
        <v>111.00050000000002</v>
      </c>
    </row>
    <row r="63" spans="1:38" x14ac:dyDescent="0.25">
      <c r="A63" s="3">
        <v>62</v>
      </c>
      <c r="B63" s="3" t="s">
        <v>38</v>
      </c>
      <c r="C63" s="3" t="s">
        <v>22</v>
      </c>
      <c r="D63" s="3" t="s">
        <v>23</v>
      </c>
      <c r="E63" s="3" t="s">
        <v>28</v>
      </c>
      <c r="F63" s="3" t="s">
        <v>25</v>
      </c>
      <c r="G63" s="3" t="b">
        <v>0</v>
      </c>
      <c r="H63" s="3" t="b">
        <v>0</v>
      </c>
      <c r="I63" s="3" t="b">
        <v>0</v>
      </c>
      <c r="J63" s="3" t="b">
        <v>1</v>
      </c>
      <c r="K63" s="3" t="b">
        <v>0</v>
      </c>
      <c r="L63" s="3">
        <v>150</v>
      </c>
      <c r="M63" s="3">
        <v>2</v>
      </c>
      <c r="N63" s="3">
        <v>90</v>
      </c>
      <c r="O63" s="3">
        <v>2</v>
      </c>
      <c r="P63" s="3">
        <v>0</v>
      </c>
      <c r="Q63" s="3">
        <v>100</v>
      </c>
      <c r="R63" s="3">
        <v>0</v>
      </c>
      <c r="S63" s="3">
        <v>1</v>
      </c>
      <c r="T63" s="3">
        <v>0</v>
      </c>
      <c r="U63" s="3" t="b">
        <v>0</v>
      </c>
      <c r="V63" s="3">
        <v>595</v>
      </c>
      <c r="W63" s="3">
        <v>798.33</v>
      </c>
      <c r="X63" s="3">
        <v>800.67</v>
      </c>
      <c r="Y63" s="3">
        <v>111</v>
      </c>
      <c r="Z63" s="3">
        <v>111</v>
      </c>
      <c r="AA63" s="3">
        <v>10</v>
      </c>
      <c r="AB63" s="3">
        <v>-10</v>
      </c>
      <c r="AC63" s="3">
        <v>1</v>
      </c>
      <c r="AE63" s="6">
        <v>-1.4153276924528946E-3</v>
      </c>
      <c r="AG63" s="6">
        <v>1.598715023417574E-3</v>
      </c>
      <c r="AI63" s="6">
        <v>-5.855512965458054E-5</v>
      </c>
      <c r="AK63" s="6">
        <v>-4.5044842141850339E-6</v>
      </c>
    </row>
    <row r="64" spans="1:38" x14ac:dyDescent="0.25">
      <c r="A64" s="3">
        <v>63</v>
      </c>
      <c r="B64" s="3" t="s">
        <v>38</v>
      </c>
      <c r="C64" s="3" t="s">
        <v>22</v>
      </c>
      <c r="D64" s="3" t="s">
        <v>23</v>
      </c>
      <c r="E64" s="3" t="s">
        <v>28</v>
      </c>
      <c r="F64" s="3" t="s">
        <v>25</v>
      </c>
      <c r="G64" s="3" t="b">
        <v>0</v>
      </c>
      <c r="H64" s="3" t="b">
        <v>0</v>
      </c>
      <c r="I64" s="3" t="b">
        <v>0</v>
      </c>
      <c r="J64" s="3" t="b">
        <v>1</v>
      </c>
      <c r="K64" s="3" t="b">
        <v>0</v>
      </c>
      <c r="L64" s="3">
        <v>150</v>
      </c>
      <c r="M64" s="3">
        <v>2</v>
      </c>
      <c r="N64" s="3">
        <v>90</v>
      </c>
      <c r="O64" s="3">
        <v>2</v>
      </c>
      <c r="P64" s="3">
        <v>0</v>
      </c>
      <c r="Q64" s="3">
        <v>100</v>
      </c>
      <c r="R64" s="3">
        <v>0</v>
      </c>
      <c r="S64" s="3">
        <v>1</v>
      </c>
      <c r="T64" s="3">
        <v>0</v>
      </c>
      <c r="U64" s="3" t="b">
        <v>0</v>
      </c>
      <c r="V64" s="3">
        <v>627</v>
      </c>
      <c r="W64" s="3">
        <v>799.89</v>
      </c>
      <c r="X64" s="3">
        <v>799.11</v>
      </c>
      <c r="Y64" s="3">
        <v>111</v>
      </c>
      <c r="Z64" s="3">
        <v>111</v>
      </c>
      <c r="AA64" s="3">
        <v>-10</v>
      </c>
      <c r="AB64" s="3">
        <v>10</v>
      </c>
      <c r="AC64" s="3">
        <v>1</v>
      </c>
      <c r="AE64" s="6">
        <v>5.3598578543190278E-4</v>
      </c>
      <c r="AG64" s="6">
        <v>-3.5276810375894918E-4</v>
      </c>
      <c r="AI64" s="6">
        <v>-5.855512965458054E-5</v>
      </c>
      <c r="AK64" s="6">
        <v>-4.5044842141850339E-6</v>
      </c>
    </row>
    <row r="65" spans="1:37" x14ac:dyDescent="0.25">
      <c r="A65" s="3">
        <v>64</v>
      </c>
      <c r="B65" s="3" t="s">
        <v>38</v>
      </c>
      <c r="C65" s="3" t="s">
        <v>22</v>
      </c>
      <c r="D65" s="3" t="s">
        <v>23</v>
      </c>
      <c r="E65" s="3" t="s">
        <v>28</v>
      </c>
      <c r="F65" s="3" t="s">
        <v>25</v>
      </c>
      <c r="G65" s="3" t="b">
        <v>0</v>
      </c>
      <c r="H65" s="3" t="b">
        <v>0</v>
      </c>
      <c r="I65" s="3" t="b">
        <v>0</v>
      </c>
      <c r="J65" s="3" t="b">
        <v>1</v>
      </c>
      <c r="K65" s="3" t="b">
        <v>0</v>
      </c>
      <c r="L65" s="3">
        <v>150</v>
      </c>
      <c r="M65" s="3">
        <v>2</v>
      </c>
      <c r="N65" s="3">
        <v>90</v>
      </c>
      <c r="O65" s="3">
        <v>2</v>
      </c>
      <c r="P65" s="3">
        <v>0</v>
      </c>
      <c r="Q65" s="3">
        <v>100</v>
      </c>
      <c r="R65" s="3">
        <v>0</v>
      </c>
      <c r="S65" s="3">
        <v>1</v>
      </c>
      <c r="T65" s="3">
        <v>0</v>
      </c>
      <c r="U65" s="3" t="b">
        <v>0</v>
      </c>
      <c r="V65" s="3">
        <v>1380</v>
      </c>
      <c r="W65" s="3">
        <v>798.72</v>
      </c>
      <c r="X65" s="3">
        <v>800.28</v>
      </c>
      <c r="Y65" s="3">
        <v>111</v>
      </c>
      <c r="Z65" s="3">
        <v>111</v>
      </c>
      <c r="AA65" s="3">
        <v>10</v>
      </c>
      <c r="AB65" s="3">
        <v>-10</v>
      </c>
      <c r="AC65" s="3">
        <v>1</v>
      </c>
      <c r="AE65" s="6">
        <v>-9.2749932298175075E-4</v>
      </c>
      <c r="AG65" s="6">
        <v>1.1108442416234432E-3</v>
      </c>
      <c r="AI65" s="6">
        <v>-5.855512965458054E-5</v>
      </c>
      <c r="AK65" s="6">
        <v>-4.5044842141850339E-6</v>
      </c>
    </row>
    <row r="66" spans="1:37" x14ac:dyDescent="0.25">
      <c r="A66" s="3">
        <v>65</v>
      </c>
      <c r="B66" s="3" t="s">
        <v>38</v>
      </c>
      <c r="C66" s="3" t="s">
        <v>22</v>
      </c>
      <c r="D66" s="3" t="s">
        <v>23</v>
      </c>
      <c r="E66" s="3" t="s">
        <v>28</v>
      </c>
      <c r="F66" s="3" t="s">
        <v>25</v>
      </c>
      <c r="G66" s="3" t="b">
        <v>0</v>
      </c>
      <c r="H66" s="3" t="b">
        <v>0</v>
      </c>
      <c r="I66" s="3" t="b">
        <v>0</v>
      </c>
      <c r="J66" s="3" t="b">
        <v>1</v>
      </c>
      <c r="K66" s="3" t="b">
        <v>0</v>
      </c>
      <c r="L66" s="3">
        <v>150</v>
      </c>
      <c r="M66" s="3">
        <v>2</v>
      </c>
      <c r="N66" s="3">
        <v>90</v>
      </c>
      <c r="O66" s="3">
        <v>2</v>
      </c>
      <c r="P66" s="3">
        <v>0</v>
      </c>
      <c r="Q66" s="3">
        <v>100</v>
      </c>
      <c r="R66" s="3">
        <v>0</v>
      </c>
      <c r="S66" s="3">
        <v>1</v>
      </c>
      <c r="T66" s="3">
        <v>0</v>
      </c>
      <c r="U66" s="3" t="b">
        <v>0</v>
      </c>
      <c r="V66" s="3">
        <v>1604</v>
      </c>
      <c r="W66" s="3">
        <v>799.11</v>
      </c>
      <c r="X66" s="3">
        <v>799.89</v>
      </c>
      <c r="Y66" s="3">
        <v>111</v>
      </c>
      <c r="Z66" s="3">
        <v>111</v>
      </c>
      <c r="AA66" s="3">
        <v>-10</v>
      </c>
      <c r="AB66" s="3">
        <v>10</v>
      </c>
      <c r="AC66" s="3">
        <v>1</v>
      </c>
      <c r="AE66" s="6">
        <v>-4.3967095351060692E-4</v>
      </c>
      <c r="AG66" s="6">
        <v>6.229734598293124E-4</v>
      </c>
      <c r="AI66" s="6">
        <v>-5.855512965458054E-5</v>
      </c>
      <c r="AK66" s="6">
        <v>-4.5044842141850339E-6</v>
      </c>
    </row>
    <row r="67" spans="1:37" x14ac:dyDescent="0.25">
      <c r="A67" s="3">
        <v>66</v>
      </c>
      <c r="B67" s="3" t="s">
        <v>38</v>
      </c>
      <c r="C67" s="3" t="s">
        <v>22</v>
      </c>
      <c r="D67" s="3" t="s">
        <v>23</v>
      </c>
      <c r="E67" s="3" t="s">
        <v>28</v>
      </c>
      <c r="F67" s="3" t="s">
        <v>25</v>
      </c>
      <c r="G67" s="3" t="b">
        <v>0</v>
      </c>
      <c r="H67" s="3" t="b">
        <v>0</v>
      </c>
      <c r="I67" s="3" t="b">
        <v>0</v>
      </c>
      <c r="J67" s="3" t="b">
        <v>1</v>
      </c>
      <c r="K67" s="3" t="b">
        <v>0</v>
      </c>
      <c r="L67" s="3">
        <v>150</v>
      </c>
      <c r="M67" s="3">
        <v>2</v>
      </c>
      <c r="N67" s="3">
        <v>90</v>
      </c>
      <c r="O67" s="3">
        <v>2</v>
      </c>
      <c r="P67" s="3">
        <v>0</v>
      </c>
      <c r="Q67" s="3">
        <v>100</v>
      </c>
      <c r="R67" s="3">
        <v>0</v>
      </c>
      <c r="S67" s="3">
        <v>1</v>
      </c>
      <c r="T67" s="3">
        <v>0</v>
      </c>
      <c r="U67" s="3" t="b">
        <v>0</v>
      </c>
      <c r="V67" s="3">
        <v>513</v>
      </c>
      <c r="W67" s="3">
        <v>800.28</v>
      </c>
      <c r="X67" s="3">
        <v>798.72</v>
      </c>
      <c r="Y67" s="3">
        <v>111</v>
      </c>
      <c r="Z67" s="3">
        <v>111</v>
      </c>
      <c r="AA67" s="3">
        <v>-10</v>
      </c>
      <c r="AB67" s="3">
        <v>10</v>
      </c>
      <c r="AC67" s="3">
        <v>1</v>
      </c>
      <c r="AE67" s="6">
        <v>1.0238141549030466E-3</v>
      </c>
      <c r="AG67" s="6">
        <v>-8.4063888555307997E-4</v>
      </c>
      <c r="AI67" s="6">
        <v>-5.855512965458054E-5</v>
      </c>
      <c r="AK67" s="6">
        <v>-4.5044842141850339E-6</v>
      </c>
    </row>
    <row r="68" spans="1:37" x14ac:dyDescent="0.25">
      <c r="A68" s="3">
        <v>67</v>
      </c>
      <c r="B68" s="3" t="s">
        <v>38</v>
      </c>
      <c r="C68" s="3" t="s">
        <v>22</v>
      </c>
      <c r="D68" s="3" t="s">
        <v>23</v>
      </c>
      <c r="E68" s="3" t="s">
        <v>28</v>
      </c>
      <c r="F68" s="3" t="s">
        <v>25</v>
      </c>
      <c r="G68" s="3" t="b">
        <v>0</v>
      </c>
      <c r="H68" s="3" t="b">
        <v>0</v>
      </c>
      <c r="I68" s="3" t="b">
        <v>0</v>
      </c>
      <c r="J68" s="3" t="b">
        <v>1</v>
      </c>
      <c r="K68" s="3" t="b">
        <v>0</v>
      </c>
      <c r="L68" s="3">
        <v>150</v>
      </c>
      <c r="M68" s="3">
        <v>2</v>
      </c>
      <c r="N68" s="3">
        <v>90</v>
      </c>
      <c r="O68" s="3">
        <v>2</v>
      </c>
      <c r="P68" s="3">
        <v>0</v>
      </c>
      <c r="Q68" s="3">
        <v>100</v>
      </c>
      <c r="R68" s="3">
        <v>0</v>
      </c>
      <c r="S68" s="3">
        <v>1</v>
      </c>
      <c r="T68" s="3">
        <v>0</v>
      </c>
      <c r="U68" s="3" t="b">
        <v>0</v>
      </c>
      <c r="V68" s="3">
        <v>767</v>
      </c>
      <c r="W68" s="3">
        <v>799.5</v>
      </c>
      <c r="X68" s="3">
        <v>799.5</v>
      </c>
      <c r="Y68" s="3">
        <v>111</v>
      </c>
      <c r="Z68" s="3">
        <v>111</v>
      </c>
      <c r="AA68" s="3">
        <v>-10</v>
      </c>
      <c r="AB68" s="3">
        <v>10</v>
      </c>
      <c r="AC68" s="3">
        <v>1</v>
      </c>
      <c r="AE68" s="6">
        <v>4.8157415960536909E-5</v>
      </c>
      <c r="AG68" s="6">
        <v>1.3510267803518161E-4</v>
      </c>
      <c r="AI68" s="6">
        <v>-5.855512965458054E-5</v>
      </c>
      <c r="AK68" s="6">
        <v>-4.5044842141850339E-6</v>
      </c>
    </row>
    <row r="69" spans="1:37" x14ac:dyDescent="0.25">
      <c r="A69" s="3">
        <v>68</v>
      </c>
      <c r="B69" s="3" t="s">
        <v>38</v>
      </c>
      <c r="C69" s="3" t="s">
        <v>22</v>
      </c>
      <c r="D69" s="3" t="s">
        <v>23</v>
      </c>
      <c r="E69" s="3" t="s">
        <v>28</v>
      </c>
      <c r="F69" s="3" t="s">
        <v>25</v>
      </c>
      <c r="G69" s="3" t="b">
        <v>0</v>
      </c>
      <c r="H69" s="3" t="b">
        <v>0</v>
      </c>
      <c r="I69" s="3" t="b">
        <v>0</v>
      </c>
      <c r="J69" s="3" t="b">
        <v>1</v>
      </c>
      <c r="K69" s="3" t="b">
        <v>0</v>
      </c>
      <c r="L69" s="3">
        <v>150</v>
      </c>
      <c r="M69" s="3">
        <v>2</v>
      </c>
      <c r="N69" s="3">
        <v>90</v>
      </c>
      <c r="O69" s="3">
        <v>2</v>
      </c>
      <c r="P69" s="3">
        <v>0</v>
      </c>
      <c r="Q69" s="3">
        <v>100</v>
      </c>
      <c r="R69" s="3">
        <v>0</v>
      </c>
      <c r="S69" s="3">
        <v>1</v>
      </c>
      <c r="T69" s="3">
        <v>0</v>
      </c>
      <c r="U69" s="3" t="b">
        <v>0</v>
      </c>
      <c r="V69" s="3">
        <v>2000</v>
      </c>
      <c r="W69" s="3">
        <v>801.07</v>
      </c>
      <c r="X69" s="3">
        <v>795</v>
      </c>
      <c r="Y69" s="3">
        <v>111.13</v>
      </c>
      <c r="Z69" s="3">
        <v>111.01</v>
      </c>
      <c r="AA69" s="3">
        <v>10</v>
      </c>
      <c r="AB69" s="3">
        <v>-10</v>
      </c>
      <c r="AC69" s="3">
        <v>1</v>
      </c>
      <c r="AE69" s="6">
        <v>2.0119793135755515E-3</v>
      </c>
      <c r="AG69" s="6">
        <v>-5.4941755734358999E-3</v>
      </c>
      <c r="AI69" s="6">
        <v>1.1125474634368082E-3</v>
      </c>
      <c r="AK69" s="6">
        <v>8.5585200066518041E-5</v>
      </c>
    </row>
    <row r="70" spans="1:37" x14ac:dyDescent="0.25">
      <c r="A70" s="3">
        <v>69</v>
      </c>
      <c r="B70" s="3" t="s">
        <v>38</v>
      </c>
      <c r="C70" s="3" t="s">
        <v>22</v>
      </c>
      <c r="D70" s="3" t="s">
        <v>23</v>
      </c>
      <c r="E70" s="3" t="s">
        <v>28</v>
      </c>
      <c r="F70" s="3" t="s">
        <v>25</v>
      </c>
      <c r="G70" s="3" t="b">
        <v>0</v>
      </c>
      <c r="H70" s="3" t="b">
        <v>0</v>
      </c>
      <c r="I70" s="3" t="b">
        <v>0</v>
      </c>
      <c r="J70" s="3" t="b">
        <v>1</v>
      </c>
      <c r="K70" s="3" t="b">
        <v>0</v>
      </c>
      <c r="L70" s="3">
        <v>150</v>
      </c>
      <c r="M70" s="3">
        <v>2</v>
      </c>
      <c r="N70" s="3">
        <v>90</v>
      </c>
      <c r="O70" s="3">
        <v>2</v>
      </c>
      <c r="P70" s="3">
        <v>0</v>
      </c>
      <c r="Q70" s="3">
        <v>100</v>
      </c>
      <c r="R70" s="3">
        <v>0</v>
      </c>
      <c r="S70" s="3">
        <v>1</v>
      </c>
      <c r="T70" s="3">
        <v>0</v>
      </c>
      <c r="U70" s="3" t="b">
        <v>0</v>
      </c>
      <c r="V70" s="3">
        <v>650</v>
      </c>
      <c r="W70" s="3">
        <v>801.06</v>
      </c>
      <c r="X70" s="3">
        <v>797.94</v>
      </c>
      <c r="Y70" s="3">
        <v>111</v>
      </c>
      <c r="Z70" s="3">
        <v>111</v>
      </c>
      <c r="AA70" s="3">
        <v>-10</v>
      </c>
      <c r="AB70" s="3">
        <v>10</v>
      </c>
      <c r="AC70" s="3">
        <v>1</v>
      </c>
      <c r="AE70" s="6">
        <v>1.9994708938453343E-3</v>
      </c>
      <c r="AG70" s="6">
        <v>-1.8163804491413416E-3</v>
      </c>
      <c r="AI70" s="6">
        <v>-5.855512965458054E-5</v>
      </c>
      <c r="AK70" s="6">
        <v>-4.5044842141850339E-6</v>
      </c>
    </row>
    <row r="71" spans="1:37" x14ac:dyDescent="0.25">
      <c r="A71" s="3">
        <v>70</v>
      </c>
      <c r="B71" s="3" t="s">
        <v>38</v>
      </c>
      <c r="C71" s="3" t="s">
        <v>22</v>
      </c>
      <c r="D71" s="3" t="s">
        <v>23</v>
      </c>
      <c r="E71" s="3" t="s">
        <v>28</v>
      </c>
      <c r="F71" s="3" t="s">
        <v>25</v>
      </c>
      <c r="G71" s="3" t="b">
        <v>0</v>
      </c>
      <c r="H71" s="3" t="b">
        <v>0</v>
      </c>
      <c r="I71" s="3" t="b">
        <v>0</v>
      </c>
      <c r="J71" s="3" t="b">
        <v>1</v>
      </c>
      <c r="K71" s="3" t="b">
        <v>0</v>
      </c>
      <c r="L71" s="3">
        <v>150</v>
      </c>
      <c r="M71" s="3">
        <v>2</v>
      </c>
      <c r="N71" s="3">
        <v>90</v>
      </c>
      <c r="O71" s="3">
        <v>2</v>
      </c>
      <c r="P71" s="3">
        <v>0</v>
      </c>
      <c r="Q71" s="3">
        <v>100</v>
      </c>
      <c r="R71" s="3">
        <v>0</v>
      </c>
      <c r="S71" s="3">
        <v>1</v>
      </c>
      <c r="T71" s="3">
        <v>0</v>
      </c>
      <c r="U71" s="3" t="b">
        <v>0</v>
      </c>
      <c r="V71" s="3">
        <v>899</v>
      </c>
      <c r="W71" s="3">
        <v>797.16</v>
      </c>
      <c r="X71" s="3">
        <v>801.84</v>
      </c>
      <c r="Y71" s="3">
        <v>111</v>
      </c>
      <c r="Z71" s="3">
        <v>111</v>
      </c>
      <c r="AA71" s="3">
        <v>10</v>
      </c>
      <c r="AB71" s="3">
        <v>-10</v>
      </c>
      <c r="AC71" s="3">
        <v>1</v>
      </c>
      <c r="AE71" s="6">
        <v>-2.8788128008666591E-3</v>
      </c>
      <c r="AG71" s="6">
        <v>3.0623273688001884E-3</v>
      </c>
      <c r="AI71" s="6">
        <v>-5.855512965458054E-5</v>
      </c>
      <c r="AK71" s="6">
        <v>-4.5044842141850339E-6</v>
      </c>
    </row>
    <row r="72" spans="1:37" x14ac:dyDescent="0.25">
      <c r="A72" s="3">
        <v>71</v>
      </c>
      <c r="B72" s="3" t="s">
        <v>38</v>
      </c>
      <c r="C72" s="3" t="s">
        <v>22</v>
      </c>
      <c r="D72" s="3" t="s">
        <v>23</v>
      </c>
      <c r="E72" s="3" t="s">
        <v>28</v>
      </c>
      <c r="F72" s="3" t="s">
        <v>25</v>
      </c>
      <c r="G72" s="3" t="b">
        <v>0</v>
      </c>
      <c r="H72" s="3" t="b">
        <v>0</v>
      </c>
      <c r="I72" s="3" t="b">
        <v>0</v>
      </c>
      <c r="J72" s="3" t="b">
        <v>1</v>
      </c>
      <c r="K72" s="3" t="b">
        <v>0</v>
      </c>
      <c r="L72" s="3">
        <v>150</v>
      </c>
      <c r="M72" s="3">
        <v>2</v>
      </c>
      <c r="N72" s="3">
        <v>90</v>
      </c>
      <c r="O72" s="3">
        <v>2</v>
      </c>
      <c r="P72" s="3">
        <v>0</v>
      </c>
      <c r="Q72" s="3">
        <v>100</v>
      </c>
      <c r="R72" s="3">
        <v>0</v>
      </c>
      <c r="S72" s="3">
        <v>1</v>
      </c>
      <c r="T72" s="3">
        <v>0</v>
      </c>
      <c r="U72" s="3" t="b">
        <v>0</v>
      </c>
      <c r="V72" s="3">
        <v>868</v>
      </c>
      <c r="W72" s="3">
        <v>798.33</v>
      </c>
      <c r="X72" s="3">
        <v>800.67</v>
      </c>
      <c r="Y72" s="3">
        <v>111</v>
      </c>
      <c r="Z72" s="3">
        <v>111</v>
      </c>
      <c r="AA72" s="3">
        <v>-10</v>
      </c>
      <c r="AB72" s="3">
        <v>10</v>
      </c>
      <c r="AC72" s="3">
        <v>1</v>
      </c>
      <c r="AE72" s="6">
        <v>-1.4153276924528946E-3</v>
      </c>
      <c r="AG72" s="6">
        <v>1.598715023417574E-3</v>
      </c>
      <c r="AI72" s="6">
        <v>-5.855512965458054E-5</v>
      </c>
      <c r="AK72" s="6">
        <v>-4.5044842141850339E-6</v>
      </c>
    </row>
    <row r="73" spans="1:37" x14ac:dyDescent="0.25">
      <c r="A73" s="3">
        <v>72</v>
      </c>
      <c r="B73" s="3" t="s">
        <v>38</v>
      </c>
      <c r="C73" s="3" t="s">
        <v>22</v>
      </c>
      <c r="D73" s="3" t="s">
        <v>23</v>
      </c>
      <c r="E73" s="3" t="s">
        <v>28</v>
      </c>
      <c r="F73" s="3" t="s">
        <v>25</v>
      </c>
      <c r="G73" s="3" t="b">
        <v>0</v>
      </c>
      <c r="H73" s="3" t="b">
        <v>0</v>
      </c>
      <c r="I73" s="3" t="b">
        <v>0</v>
      </c>
      <c r="J73" s="3" t="b">
        <v>1</v>
      </c>
      <c r="K73" s="3" t="b">
        <v>0</v>
      </c>
      <c r="L73" s="3">
        <v>150</v>
      </c>
      <c r="M73" s="3">
        <v>2</v>
      </c>
      <c r="N73" s="3">
        <v>90</v>
      </c>
      <c r="O73" s="3">
        <v>2</v>
      </c>
      <c r="P73" s="3">
        <v>0</v>
      </c>
      <c r="Q73" s="3">
        <v>100</v>
      </c>
      <c r="R73" s="3">
        <v>0</v>
      </c>
      <c r="S73" s="3">
        <v>1</v>
      </c>
      <c r="T73" s="3">
        <v>0</v>
      </c>
      <c r="U73" s="3" t="b">
        <v>0</v>
      </c>
      <c r="V73" s="3">
        <v>615</v>
      </c>
      <c r="W73" s="3">
        <v>799.5</v>
      </c>
      <c r="X73" s="3">
        <v>799.5</v>
      </c>
      <c r="Y73" s="3">
        <v>111</v>
      </c>
      <c r="Z73" s="3">
        <v>111</v>
      </c>
      <c r="AA73" s="3">
        <v>10</v>
      </c>
      <c r="AB73" s="3">
        <v>-10</v>
      </c>
      <c r="AC73" s="3">
        <v>1</v>
      </c>
      <c r="AE73" s="6">
        <v>4.8157415960536909E-5</v>
      </c>
      <c r="AG73" s="6">
        <v>1.3510267803518161E-4</v>
      </c>
      <c r="AI73" s="6">
        <v>-5.855512965458054E-5</v>
      </c>
      <c r="AK73" s="6">
        <v>-4.5044842141850339E-6</v>
      </c>
    </row>
    <row r="74" spans="1:37" x14ac:dyDescent="0.25">
      <c r="A74" s="3">
        <v>73</v>
      </c>
      <c r="B74" s="3" t="s">
        <v>38</v>
      </c>
      <c r="C74" s="3" t="s">
        <v>22</v>
      </c>
      <c r="D74" s="3" t="s">
        <v>23</v>
      </c>
      <c r="E74" s="3" t="s">
        <v>28</v>
      </c>
      <c r="F74" s="3" t="s">
        <v>25</v>
      </c>
      <c r="G74" s="3" t="b">
        <v>0</v>
      </c>
      <c r="H74" s="3" t="b">
        <v>0</v>
      </c>
      <c r="I74" s="3" t="b">
        <v>0</v>
      </c>
      <c r="J74" s="3" t="b">
        <v>1</v>
      </c>
      <c r="K74" s="3" t="b">
        <v>0</v>
      </c>
      <c r="L74" s="3">
        <v>150</v>
      </c>
      <c r="M74" s="3">
        <v>2</v>
      </c>
      <c r="N74" s="3">
        <v>90</v>
      </c>
      <c r="O74" s="3">
        <v>2</v>
      </c>
      <c r="P74" s="3">
        <v>0</v>
      </c>
      <c r="Q74" s="3">
        <v>100</v>
      </c>
      <c r="R74" s="3">
        <v>0</v>
      </c>
      <c r="S74" s="3">
        <v>1</v>
      </c>
      <c r="T74" s="3">
        <v>0</v>
      </c>
      <c r="U74" s="3" t="b">
        <v>0</v>
      </c>
      <c r="V74" s="3">
        <v>1391</v>
      </c>
      <c r="W74" s="3">
        <v>801.06</v>
      </c>
      <c r="X74" s="3">
        <v>797.94</v>
      </c>
      <c r="Y74" s="3">
        <v>111</v>
      </c>
      <c r="Z74" s="3">
        <v>111</v>
      </c>
      <c r="AA74" s="3">
        <v>-10</v>
      </c>
      <c r="AB74" s="3">
        <v>10</v>
      </c>
      <c r="AC74" s="3">
        <v>1</v>
      </c>
      <c r="AE74" s="6">
        <v>1.9994708938453343E-3</v>
      </c>
      <c r="AG74" s="6">
        <v>-1.8163804491413416E-3</v>
      </c>
      <c r="AI74" s="6">
        <v>-5.855512965458054E-5</v>
      </c>
      <c r="AK74" s="6">
        <v>-4.5044842141850339E-6</v>
      </c>
    </row>
    <row r="75" spans="1:37" x14ac:dyDescent="0.25">
      <c r="A75" s="3">
        <v>74</v>
      </c>
      <c r="B75" s="3" t="s">
        <v>38</v>
      </c>
      <c r="C75" s="3" t="s">
        <v>22</v>
      </c>
      <c r="D75" s="3" t="s">
        <v>23</v>
      </c>
      <c r="E75" s="3" t="s">
        <v>28</v>
      </c>
      <c r="F75" s="3" t="s">
        <v>25</v>
      </c>
      <c r="G75" s="3" t="b">
        <v>0</v>
      </c>
      <c r="H75" s="3" t="b">
        <v>0</v>
      </c>
      <c r="I75" s="3" t="b">
        <v>0</v>
      </c>
      <c r="J75" s="3" t="b">
        <v>1</v>
      </c>
      <c r="K75" s="3" t="b">
        <v>0</v>
      </c>
      <c r="L75" s="3">
        <v>150</v>
      </c>
      <c r="M75" s="3">
        <v>2</v>
      </c>
      <c r="N75" s="3">
        <v>90</v>
      </c>
      <c r="O75" s="3">
        <v>2</v>
      </c>
      <c r="P75" s="3">
        <v>0</v>
      </c>
      <c r="Q75" s="3">
        <v>100</v>
      </c>
      <c r="R75" s="3">
        <v>0</v>
      </c>
      <c r="S75" s="3">
        <v>1</v>
      </c>
      <c r="T75" s="3">
        <v>0</v>
      </c>
      <c r="U75" s="3" t="b">
        <v>0</v>
      </c>
      <c r="V75" s="3">
        <v>897</v>
      </c>
      <c r="W75" s="3">
        <v>799.11</v>
      </c>
      <c r="X75" s="3">
        <v>799.89</v>
      </c>
      <c r="Y75" s="3">
        <v>111</v>
      </c>
      <c r="Z75" s="3">
        <v>111</v>
      </c>
      <c r="AA75" s="3">
        <v>-10</v>
      </c>
      <c r="AB75" s="3">
        <v>10</v>
      </c>
      <c r="AC75" s="3">
        <v>1</v>
      </c>
      <c r="AE75" s="6">
        <v>-4.3967095351060692E-4</v>
      </c>
      <c r="AG75" s="6">
        <v>6.229734598293124E-4</v>
      </c>
      <c r="AI75" s="6">
        <v>-5.855512965458054E-5</v>
      </c>
      <c r="AK75" s="6">
        <v>-4.5044842141850339E-6</v>
      </c>
    </row>
    <row r="76" spans="1:37" x14ac:dyDescent="0.25">
      <c r="A76" s="3">
        <v>75</v>
      </c>
      <c r="B76" s="3" t="s">
        <v>38</v>
      </c>
      <c r="C76" s="3" t="s">
        <v>22</v>
      </c>
      <c r="D76" s="3" t="s">
        <v>23</v>
      </c>
      <c r="E76" s="3" t="s">
        <v>28</v>
      </c>
      <c r="F76" s="3" t="s">
        <v>25</v>
      </c>
      <c r="G76" s="3" t="b">
        <v>0</v>
      </c>
      <c r="H76" s="3" t="b">
        <v>0</v>
      </c>
      <c r="I76" s="3" t="b">
        <v>0</v>
      </c>
      <c r="J76" s="3" t="b">
        <v>1</v>
      </c>
      <c r="K76" s="3" t="b">
        <v>0</v>
      </c>
      <c r="L76" s="3">
        <v>150</v>
      </c>
      <c r="M76" s="3">
        <v>2</v>
      </c>
      <c r="N76" s="3">
        <v>90</v>
      </c>
      <c r="O76" s="3">
        <v>2</v>
      </c>
      <c r="P76" s="3">
        <v>0</v>
      </c>
      <c r="Q76" s="3">
        <v>100</v>
      </c>
      <c r="R76" s="3">
        <v>0</v>
      </c>
      <c r="S76" s="3">
        <v>1</v>
      </c>
      <c r="T76" s="3">
        <v>0</v>
      </c>
      <c r="U76" s="3" t="b">
        <v>0</v>
      </c>
      <c r="V76" s="3">
        <v>865</v>
      </c>
      <c r="W76" s="3">
        <v>799.89</v>
      </c>
      <c r="X76" s="3">
        <v>799.11</v>
      </c>
      <c r="Y76" s="3">
        <v>111</v>
      </c>
      <c r="Z76" s="3">
        <v>111</v>
      </c>
      <c r="AA76" s="3">
        <v>10</v>
      </c>
      <c r="AB76" s="3">
        <v>-10</v>
      </c>
      <c r="AC76" s="3">
        <v>1</v>
      </c>
      <c r="AE76" s="6">
        <v>5.3598578543190278E-4</v>
      </c>
      <c r="AG76" s="6">
        <v>-3.5276810375894918E-4</v>
      </c>
      <c r="AI76" s="6">
        <v>-5.855512965458054E-5</v>
      </c>
      <c r="AK76" s="6">
        <v>-4.5044842141850339E-6</v>
      </c>
    </row>
    <row r="77" spans="1:37" x14ac:dyDescent="0.25">
      <c r="A77" s="3">
        <v>76</v>
      </c>
      <c r="B77" s="3" t="s">
        <v>38</v>
      </c>
      <c r="C77" s="3" t="s">
        <v>22</v>
      </c>
      <c r="D77" s="3" t="s">
        <v>23</v>
      </c>
      <c r="E77" s="3" t="s">
        <v>28</v>
      </c>
      <c r="F77" s="3" t="s">
        <v>25</v>
      </c>
      <c r="G77" s="3" t="b">
        <v>0</v>
      </c>
      <c r="H77" s="3" t="b">
        <v>0</v>
      </c>
      <c r="I77" s="3" t="b">
        <v>0</v>
      </c>
      <c r="J77" s="3" t="b">
        <v>1</v>
      </c>
      <c r="K77" s="3" t="b">
        <v>0</v>
      </c>
      <c r="L77" s="3">
        <v>150</v>
      </c>
      <c r="M77" s="3">
        <v>2</v>
      </c>
      <c r="N77" s="3">
        <v>90</v>
      </c>
      <c r="O77" s="3">
        <v>2</v>
      </c>
      <c r="P77" s="3">
        <v>0</v>
      </c>
      <c r="Q77" s="3">
        <v>100</v>
      </c>
      <c r="R77" s="3">
        <v>0</v>
      </c>
      <c r="S77" s="3">
        <v>1</v>
      </c>
      <c r="T77" s="3">
        <v>0</v>
      </c>
      <c r="U77" s="3" t="b">
        <v>0</v>
      </c>
      <c r="V77" s="3">
        <v>1275</v>
      </c>
      <c r="W77" s="3">
        <v>797.94</v>
      </c>
      <c r="X77" s="3">
        <v>801.06</v>
      </c>
      <c r="Y77" s="3">
        <v>111</v>
      </c>
      <c r="Z77" s="3">
        <v>111</v>
      </c>
      <c r="AA77" s="3">
        <v>-10</v>
      </c>
      <c r="AB77" s="3">
        <v>10</v>
      </c>
      <c r="AC77" s="3">
        <v>1</v>
      </c>
      <c r="AE77" s="6">
        <v>-1.9031560619241494E-3</v>
      </c>
      <c r="AG77" s="6">
        <v>2.0865858052119268E-3</v>
      </c>
      <c r="AI77" s="6">
        <v>-5.855512965458054E-5</v>
      </c>
      <c r="AK77" s="6">
        <v>-4.5044842141850339E-6</v>
      </c>
    </row>
    <row r="78" spans="1:37" x14ac:dyDescent="0.25">
      <c r="A78" s="3">
        <v>77</v>
      </c>
      <c r="B78" s="3" t="s">
        <v>38</v>
      </c>
      <c r="C78" s="3" t="s">
        <v>22</v>
      </c>
      <c r="D78" s="3" t="s">
        <v>23</v>
      </c>
      <c r="E78" s="3" t="s">
        <v>28</v>
      </c>
      <c r="F78" s="3" t="s">
        <v>25</v>
      </c>
      <c r="G78" s="3" t="b">
        <v>0</v>
      </c>
      <c r="H78" s="3" t="b">
        <v>0</v>
      </c>
      <c r="I78" s="3" t="b">
        <v>0</v>
      </c>
      <c r="J78" s="3" t="b">
        <v>1</v>
      </c>
      <c r="K78" s="3" t="b">
        <v>0</v>
      </c>
      <c r="L78" s="3">
        <v>150</v>
      </c>
      <c r="M78" s="3">
        <v>2</v>
      </c>
      <c r="N78" s="3">
        <v>90</v>
      </c>
      <c r="O78" s="3">
        <v>2</v>
      </c>
      <c r="P78" s="3">
        <v>0</v>
      </c>
      <c r="Q78" s="3">
        <v>100</v>
      </c>
      <c r="R78" s="3">
        <v>0</v>
      </c>
      <c r="S78" s="3">
        <v>1</v>
      </c>
      <c r="T78" s="3">
        <v>0</v>
      </c>
      <c r="U78" s="3" t="b">
        <v>0</v>
      </c>
      <c r="V78" s="3">
        <v>1190</v>
      </c>
      <c r="W78" s="3">
        <v>802.23</v>
      </c>
      <c r="X78" s="3">
        <v>796.77</v>
      </c>
      <c r="Y78" s="3">
        <v>111</v>
      </c>
      <c r="Z78" s="3">
        <v>111</v>
      </c>
      <c r="AA78" s="3">
        <v>-10</v>
      </c>
      <c r="AB78" s="3">
        <v>10</v>
      </c>
      <c r="AC78" s="3">
        <v>1</v>
      </c>
      <c r="AE78" s="6">
        <v>3.4629560022589878E-3</v>
      </c>
      <c r="AG78" s="6">
        <v>-3.279992794523956E-3</v>
      </c>
      <c r="AI78" s="6">
        <v>-5.855512965458054E-5</v>
      </c>
      <c r="AK78" s="6">
        <v>-4.5044842141850339E-6</v>
      </c>
    </row>
    <row r="79" spans="1:37" x14ac:dyDescent="0.25">
      <c r="A79" s="3">
        <v>78</v>
      </c>
      <c r="B79" s="3" t="s">
        <v>38</v>
      </c>
      <c r="C79" s="3" t="s">
        <v>22</v>
      </c>
      <c r="D79" s="3" t="s">
        <v>23</v>
      </c>
      <c r="E79" s="3" t="s">
        <v>28</v>
      </c>
      <c r="F79" s="3" t="s">
        <v>25</v>
      </c>
      <c r="G79" s="3" t="b">
        <v>0</v>
      </c>
      <c r="H79" s="3" t="b">
        <v>0</v>
      </c>
      <c r="I79" s="3" t="b">
        <v>0</v>
      </c>
      <c r="J79" s="3" t="b">
        <v>1</v>
      </c>
      <c r="K79" s="3" t="b">
        <v>0</v>
      </c>
      <c r="L79" s="3">
        <v>150</v>
      </c>
      <c r="M79" s="3">
        <v>2</v>
      </c>
      <c r="N79" s="3">
        <v>90</v>
      </c>
      <c r="O79" s="3">
        <v>2</v>
      </c>
      <c r="P79" s="3">
        <v>0</v>
      </c>
      <c r="Q79" s="3">
        <v>100</v>
      </c>
      <c r="R79" s="3">
        <v>0</v>
      </c>
      <c r="S79" s="3">
        <v>1</v>
      </c>
      <c r="T79" s="3">
        <v>0</v>
      </c>
      <c r="U79" s="3" t="b">
        <v>0</v>
      </c>
      <c r="V79" s="3">
        <v>649</v>
      </c>
      <c r="W79" s="3">
        <v>800.28</v>
      </c>
      <c r="X79" s="3">
        <v>798.72</v>
      </c>
      <c r="Y79" s="3">
        <v>111</v>
      </c>
      <c r="Z79" s="3">
        <v>111</v>
      </c>
      <c r="AA79" s="3">
        <v>-10</v>
      </c>
      <c r="AB79" s="3">
        <v>10</v>
      </c>
      <c r="AC79" s="3">
        <v>1</v>
      </c>
      <c r="AE79" s="6">
        <v>1.0238141549030466E-3</v>
      </c>
      <c r="AG79" s="6">
        <v>-8.4063888555307997E-4</v>
      </c>
      <c r="AI79" s="6">
        <v>-5.855512965458054E-5</v>
      </c>
      <c r="AK79" s="6">
        <v>-4.5044842141850339E-6</v>
      </c>
    </row>
    <row r="80" spans="1:37" x14ac:dyDescent="0.25">
      <c r="A80" s="3">
        <v>79</v>
      </c>
      <c r="B80" s="3" t="s">
        <v>38</v>
      </c>
      <c r="C80" s="3" t="s">
        <v>22</v>
      </c>
      <c r="D80" s="3" t="s">
        <v>23</v>
      </c>
      <c r="E80" s="3" t="s">
        <v>28</v>
      </c>
      <c r="F80" s="3" t="s">
        <v>25</v>
      </c>
      <c r="G80" s="3" t="b">
        <v>0</v>
      </c>
      <c r="H80" s="3" t="b">
        <v>0</v>
      </c>
      <c r="I80" s="3" t="b">
        <v>0</v>
      </c>
      <c r="J80" s="3" t="b">
        <v>1</v>
      </c>
      <c r="K80" s="3" t="b">
        <v>0</v>
      </c>
      <c r="L80" s="3">
        <v>150</v>
      </c>
      <c r="M80" s="3">
        <v>2</v>
      </c>
      <c r="N80" s="3">
        <v>90</v>
      </c>
      <c r="O80" s="3">
        <v>2</v>
      </c>
      <c r="P80" s="3">
        <v>0</v>
      </c>
      <c r="Q80" s="3">
        <v>100</v>
      </c>
      <c r="R80" s="3">
        <v>0</v>
      </c>
      <c r="S80" s="3">
        <v>1</v>
      </c>
      <c r="T80" s="3">
        <v>0</v>
      </c>
      <c r="U80" s="3" t="b">
        <v>0</v>
      </c>
      <c r="V80" s="3">
        <v>841</v>
      </c>
      <c r="W80" s="3">
        <v>798.33</v>
      </c>
      <c r="X80" s="3">
        <v>800.67</v>
      </c>
      <c r="Y80" s="3">
        <v>111</v>
      </c>
      <c r="Z80" s="3">
        <v>111</v>
      </c>
      <c r="AA80" s="3">
        <v>10</v>
      </c>
      <c r="AB80" s="3">
        <v>-10</v>
      </c>
      <c r="AC80" s="3">
        <v>1</v>
      </c>
      <c r="AE80" s="6">
        <v>-1.4153276924528946E-3</v>
      </c>
      <c r="AG80" s="6">
        <v>1.598715023417574E-3</v>
      </c>
      <c r="AI80" s="6">
        <v>-5.855512965458054E-5</v>
      </c>
      <c r="AK80" s="6">
        <v>-4.5044842141850339E-6</v>
      </c>
    </row>
    <row r="81" spans="1:38" x14ac:dyDescent="0.25">
      <c r="A81" s="3">
        <v>80</v>
      </c>
      <c r="B81" s="3" t="s">
        <v>38</v>
      </c>
      <c r="C81" s="3" t="s">
        <v>22</v>
      </c>
      <c r="D81" s="3" t="s">
        <v>23</v>
      </c>
      <c r="E81" s="3" t="s">
        <v>28</v>
      </c>
      <c r="F81" s="3" t="s">
        <v>25</v>
      </c>
      <c r="G81" s="3" t="b">
        <v>0</v>
      </c>
      <c r="H81" s="3" t="b">
        <v>0</v>
      </c>
      <c r="I81" s="3" t="b">
        <v>0</v>
      </c>
      <c r="J81" s="3" t="b">
        <v>1</v>
      </c>
      <c r="K81" s="3" t="b">
        <v>0</v>
      </c>
      <c r="L81" s="3">
        <v>150</v>
      </c>
      <c r="M81" s="3">
        <v>2</v>
      </c>
      <c r="N81" s="3">
        <v>90</v>
      </c>
      <c r="O81" s="3">
        <v>2</v>
      </c>
      <c r="P81" s="3">
        <v>0</v>
      </c>
      <c r="Q81" s="3">
        <v>100</v>
      </c>
      <c r="R81" s="3">
        <v>0</v>
      </c>
      <c r="S81" s="3">
        <v>1</v>
      </c>
      <c r="T81" s="3">
        <v>0</v>
      </c>
      <c r="U81" s="3" t="b">
        <v>0</v>
      </c>
      <c r="V81" s="3">
        <v>908</v>
      </c>
      <c r="W81" s="3">
        <v>798.33</v>
      </c>
      <c r="X81" s="3">
        <v>800.67</v>
      </c>
      <c r="Y81" s="3">
        <v>111</v>
      </c>
      <c r="Z81" s="3">
        <v>111</v>
      </c>
      <c r="AA81" s="3">
        <v>-10</v>
      </c>
      <c r="AB81" s="3">
        <v>10</v>
      </c>
      <c r="AC81" s="3">
        <v>1</v>
      </c>
      <c r="AE81" s="6">
        <v>-1.4153276924528946E-3</v>
      </c>
      <c r="AG81" s="6">
        <v>1.598715023417574E-3</v>
      </c>
      <c r="AI81" s="6">
        <v>-5.855512965458054E-5</v>
      </c>
      <c r="AK81" s="6">
        <v>-4.5044842141850339E-6</v>
      </c>
    </row>
    <row r="82" spans="1:38" x14ac:dyDescent="0.25">
      <c r="A82" s="1">
        <v>81</v>
      </c>
      <c r="B82" s="1" t="s">
        <v>38</v>
      </c>
      <c r="C82" s="1" t="s">
        <v>22</v>
      </c>
      <c r="D82" s="1" t="s">
        <v>23</v>
      </c>
      <c r="E82" s="1" t="s">
        <v>28</v>
      </c>
      <c r="F82" s="1" t="s">
        <v>25</v>
      </c>
      <c r="G82" s="1" t="b">
        <v>0</v>
      </c>
      <c r="H82" s="1" t="b">
        <v>0</v>
      </c>
      <c r="I82" s="1" t="b">
        <v>0</v>
      </c>
      <c r="J82" s="1" t="b">
        <v>1</v>
      </c>
      <c r="K82" s="1" t="b">
        <v>0</v>
      </c>
      <c r="L82" s="1">
        <v>150</v>
      </c>
      <c r="M82" s="1">
        <v>2</v>
      </c>
      <c r="N82" s="1">
        <v>95</v>
      </c>
      <c r="O82" s="1">
        <v>2</v>
      </c>
      <c r="P82" s="1">
        <v>0</v>
      </c>
      <c r="Q82" s="1">
        <v>100</v>
      </c>
      <c r="R82" s="1">
        <v>0</v>
      </c>
      <c r="S82" s="1">
        <v>1</v>
      </c>
      <c r="T82" s="1">
        <v>0</v>
      </c>
      <c r="U82" s="1" t="b">
        <v>0</v>
      </c>
      <c r="V82" s="1">
        <v>870</v>
      </c>
      <c r="W82" s="1">
        <v>720.96</v>
      </c>
      <c r="X82" s="1">
        <v>664.92</v>
      </c>
      <c r="Y82" s="1">
        <v>118</v>
      </c>
      <c r="Z82" s="1">
        <v>114</v>
      </c>
      <c r="AA82" s="1">
        <v>9</v>
      </c>
      <c r="AB82" s="1">
        <v>-11</v>
      </c>
      <c r="AC82" s="1">
        <v>1</v>
      </c>
      <c r="AE82" s="6" cm="1">
        <f t="array" ref="AE82:AE101">W82:W101/AF82-1</f>
        <v>3.6475614875472351E-2</v>
      </c>
      <c r="AF82">
        <f>AVERAGE(W82:W101)</f>
        <v>695.58799999999997</v>
      </c>
      <c r="AG82" s="6" cm="1">
        <f t="array" ref="AG82:AG101">X82:X101/AH82-1</f>
        <v>-4.7398009180463219E-2</v>
      </c>
      <c r="AH82">
        <f>AVERAGE(X82:X101)</f>
        <v>698.00400000000002</v>
      </c>
      <c r="AI82" s="6" cm="1">
        <f t="array" ref="AI82:AI101">Y82:Y101/AJ82-1</f>
        <v>2.3417172593235058E-2</v>
      </c>
      <c r="AJ82">
        <f>AVERAGE(Y82:Y101)</f>
        <v>115.3</v>
      </c>
      <c r="AK82" s="6" cm="1">
        <f t="array" ref="AK82:AK101">Z82:Z101/AL82-1</f>
        <v>-1.2987012987012991E-2</v>
      </c>
      <c r="AL82">
        <f>AVERAGE(Z82:Z101)</f>
        <v>115.5</v>
      </c>
    </row>
    <row r="83" spans="1:38" x14ac:dyDescent="0.25">
      <c r="A83" s="1">
        <v>82</v>
      </c>
      <c r="B83" s="1" t="s">
        <v>38</v>
      </c>
      <c r="C83" s="1" t="s">
        <v>22</v>
      </c>
      <c r="D83" s="1" t="s">
        <v>23</v>
      </c>
      <c r="E83" s="1" t="s">
        <v>28</v>
      </c>
      <c r="F83" s="1" t="s">
        <v>25</v>
      </c>
      <c r="G83" s="1" t="b">
        <v>0</v>
      </c>
      <c r="H83" s="1" t="b">
        <v>0</v>
      </c>
      <c r="I83" s="1" t="b">
        <v>0</v>
      </c>
      <c r="J83" s="1" t="b">
        <v>1</v>
      </c>
      <c r="K83" s="1" t="b">
        <v>0</v>
      </c>
      <c r="L83" s="1">
        <v>150</v>
      </c>
      <c r="M83" s="1">
        <v>2</v>
      </c>
      <c r="N83" s="1">
        <v>95</v>
      </c>
      <c r="O83" s="1">
        <v>2</v>
      </c>
      <c r="P83" s="1">
        <v>0</v>
      </c>
      <c r="Q83" s="1">
        <v>100</v>
      </c>
      <c r="R83" s="1">
        <v>0</v>
      </c>
      <c r="S83" s="1">
        <v>1</v>
      </c>
      <c r="T83" s="1">
        <v>0</v>
      </c>
      <c r="U83" s="1" t="b">
        <v>0</v>
      </c>
      <c r="V83" s="1">
        <v>501</v>
      </c>
      <c r="W83" s="1">
        <v>684</v>
      </c>
      <c r="X83" s="1">
        <v>714</v>
      </c>
      <c r="Y83" s="1">
        <v>114</v>
      </c>
      <c r="Z83" s="1">
        <v>116</v>
      </c>
      <c r="AA83" s="1">
        <v>-11</v>
      </c>
      <c r="AB83" s="1">
        <v>9</v>
      </c>
      <c r="AC83" s="1">
        <v>0.97560975609756095</v>
      </c>
      <c r="AE83" s="6">
        <v>-1.6659286819209029E-2</v>
      </c>
      <c r="AG83" s="6">
        <v>2.2916774115907534E-2</v>
      </c>
      <c r="AI83" s="6">
        <v>-1.1274934952298366E-2</v>
      </c>
      <c r="AK83" s="6">
        <v>4.3290043290042934E-3</v>
      </c>
    </row>
    <row r="84" spans="1:38" x14ac:dyDescent="0.25">
      <c r="A84" s="1">
        <v>83</v>
      </c>
      <c r="B84" s="1" t="s">
        <v>38</v>
      </c>
      <c r="C84" s="1" t="s">
        <v>22</v>
      </c>
      <c r="D84" s="1" t="s">
        <v>23</v>
      </c>
      <c r="E84" s="1" t="s">
        <v>28</v>
      </c>
      <c r="F84" s="1" t="s">
        <v>25</v>
      </c>
      <c r="G84" s="1" t="b">
        <v>0</v>
      </c>
      <c r="H84" s="1" t="b">
        <v>0</v>
      </c>
      <c r="I84" s="1" t="b">
        <v>0</v>
      </c>
      <c r="J84" s="1" t="b">
        <v>1</v>
      </c>
      <c r="K84" s="1" t="b">
        <v>0</v>
      </c>
      <c r="L84" s="1">
        <v>150</v>
      </c>
      <c r="M84" s="1">
        <v>2</v>
      </c>
      <c r="N84" s="1">
        <v>95</v>
      </c>
      <c r="O84" s="1">
        <v>2</v>
      </c>
      <c r="P84" s="1">
        <v>0</v>
      </c>
      <c r="Q84" s="1">
        <v>100</v>
      </c>
      <c r="R84" s="1">
        <v>0</v>
      </c>
      <c r="S84" s="1">
        <v>1</v>
      </c>
      <c r="T84" s="1">
        <v>0</v>
      </c>
      <c r="U84" s="1" t="b">
        <v>0</v>
      </c>
      <c r="V84" s="1">
        <v>558</v>
      </c>
      <c r="W84" s="1">
        <v>662.04</v>
      </c>
      <c r="X84" s="1">
        <v>723.52</v>
      </c>
      <c r="Y84" s="1">
        <v>114</v>
      </c>
      <c r="Z84" s="1">
        <v>118</v>
      </c>
      <c r="AA84" s="1">
        <v>11</v>
      </c>
      <c r="AB84" s="1">
        <v>-9</v>
      </c>
      <c r="AC84" s="1">
        <v>1</v>
      </c>
      <c r="AE84" s="6">
        <v>-4.8229699189750286E-2</v>
      </c>
      <c r="AG84" s="6">
        <v>3.655566443745295E-2</v>
      </c>
      <c r="AI84" s="6">
        <v>-1.1274934952298366E-2</v>
      </c>
      <c r="AK84" s="6">
        <v>2.1645021645021689E-2</v>
      </c>
    </row>
    <row r="85" spans="1:38" x14ac:dyDescent="0.25">
      <c r="A85" s="1">
        <v>84</v>
      </c>
      <c r="B85" s="1" t="s">
        <v>38</v>
      </c>
      <c r="C85" s="1" t="s">
        <v>22</v>
      </c>
      <c r="D85" s="1" t="s">
        <v>23</v>
      </c>
      <c r="E85" s="1" t="s">
        <v>28</v>
      </c>
      <c r="F85" s="1" t="s">
        <v>25</v>
      </c>
      <c r="G85" s="1" t="b">
        <v>0</v>
      </c>
      <c r="H85" s="1" t="b">
        <v>0</v>
      </c>
      <c r="I85" s="1" t="b">
        <v>0</v>
      </c>
      <c r="J85" s="1" t="b">
        <v>1</v>
      </c>
      <c r="K85" s="1" t="b">
        <v>0</v>
      </c>
      <c r="L85" s="1">
        <v>150</v>
      </c>
      <c r="M85" s="1">
        <v>2</v>
      </c>
      <c r="N85" s="1">
        <v>95</v>
      </c>
      <c r="O85" s="1">
        <v>2</v>
      </c>
      <c r="P85" s="1">
        <v>0</v>
      </c>
      <c r="Q85" s="1">
        <v>100</v>
      </c>
      <c r="R85" s="1">
        <v>0</v>
      </c>
      <c r="S85" s="1">
        <v>1</v>
      </c>
      <c r="T85" s="1">
        <v>0</v>
      </c>
      <c r="U85" s="1" t="b">
        <v>0</v>
      </c>
      <c r="V85" s="1">
        <v>1144</v>
      </c>
      <c r="W85" s="1">
        <v>714</v>
      </c>
      <c r="X85" s="1">
        <v>684</v>
      </c>
      <c r="Y85" s="1">
        <v>116</v>
      </c>
      <c r="Z85" s="1">
        <v>114</v>
      </c>
      <c r="AA85" s="1">
        <v>-9</v>
      </c>
      <c r="AB85" s="1">
        <v>11</v>
      </c>
      <c r="AC85" s="1">
        <v>0.97560975609756095</v>
      </c>
      <c r="AE85" s="6">
        <v>2.6469691829071218E-2</v>
      </c>
      <c r="AG85" s="6">
        <v>-2.0062922275517092E-2</v>
      </c>
      <c r="AI85" s="6">
        <v>6.0711188204682909E-3</v>
      </c>
      <c r="AK85" s="6">
        <v>-1.2987012987012991E-2</v>
      </c>
    </row>
    <row r="86" spans="1:38" x14ac:dyDescent="0.25">
      <c r="A86" s="1">
        <v>85</v>
      </c>
      <c r="B86" s="1" t="s">
        <v>38</v>
      </c>
      <c r="C86" s="1" t="s">
        <v>22</v>
      </c>
      <c r="D86" s="1" t="s">
        <v>23</v>
      </c>
      <c r="E86" s="1" t="s">
        <v>28</v>
      </c>
      <c r="F86" s="1" t="s">
        <v>25</v>
      </c>
      <c r="G86" s="1" t="b">
        <v>0</v>
      </c>
      <c r="H86" s="1" t="b">
        <v>0</v>
      </c>
      <c r="I86" s="1" t="b">
        <v>0</v>
      </c>
      <c r="J86" s="1" t="b">
        <v>1</v>
      </c>
      <c r="K86" s="1" t="b">
        <v>0</v>
      </c>
      <c r="L86" s="1">
        <v>150</v>
      </c>
      <c r="M86" s="1">
        <v>2</v>
      </c>
      <c r="N86" s="1">
        <v>95</v>
      </c>
      <c r="O86" s="1">
        <v>2</v>
      </c>
      <c r="P86" s="1">
        <v>0</v>
      </c>
      <c r="Q86" s="1">
        <v>100</v>
      </c>
      <c r="R86" s="1">
        <v>0</v>
      </c>
      <c r="S86" s="1">
        <v>1</v>
      </c>
      <c r="T86" s="1">
        <v>0</v>
      </c>
      <c r="U86" s="1" t="b">
        <v>0</v>
      </c>
      <c r="V86" s="1">
        <v>594</v>
      </c>
      <c r="W86" s="1">
        <v>684</v>
      </c>
      <c r="X86" s="1">
        <v>714</v>
      </c>
      <c r="Y86" s="1">
        <v>114</v>
      </c>
      <c r="Z86" s="1">
        <v>116</v>
      </c>
      <c r="AA86" s="1">
        <v>11</v>
      </c>
      <c r="AB86" s="1">
        <v>-9</v>
      </c>
      <c r="AC86" s="1">
        <v>0.97560975609756095</v>
      </c>
      <c r="AE86" s="6">
        <v>-1.6659286819209029E-2</v>
      </c>
      <c r="AG86" s="6">
        <v>2.2916774115907534E-2</v>
      </c>
      <c r="AI86" s="6">
        <v>-1.1274934952298366E-2</v>
      </c>
      <c r="AK86" s="6">
        <v>4.3290043290042934E-3</v>
      </c>
    </row>
    <row r="87" spans="1:38" x14ac:dyDescent="0.25">
      <c r="A87" s="1">
        <v>86</v>
      </c>
      <c r="B87" s="1" t="s">
        <v>38</v>
      </c>
      <c r="C87" s="1" t="s">
        <v>22</v>
      </c>
      <c r="D87" s="1" t="s">
        <v>23</v>
      </c>
      <c r="E87" s="1" t="s">
        <v>28</v>
      </c>
      <c r="F87" s="1" t="s">
        <v>25</v>
      </c>
      <c r="G87" s="1" t="b">
        <v>0</v>
      </c>
      <c r="H87" s="1" t="b">
        <v>0</v>
      </c>
      <c r="I87" s="1" t="b">
        <v>0</v>
      </c>
      <c r="J87" s="1" t="b">
        <v>1</v>
      </c>
      <c r="K87" s="1" t="b">
        <v>0</v>
      </c>
      <c r="L87" s="1">
        <v>150</v>
      </c>
      <c r="M87" s="1">
        <v>2</v>
      </c>
      <c r="N87" s="1">
        <v>95</v>
      </c>
      <c r="O87" s="1">
        <v>2</v>
      </c>
      <c r="P87" s="1">
        <v>0</v>
      </c>
      <c r="Q87" s="1">
        <v>100</v>
      </c>
      <c r="R87" s="1">
        <v>0</v>
      </c>
      <c r="S87" s="1">
        <v>1</v>
      </c>
      <c r="T87" s="1">
        <v>0</v>
      </c>
      <c r="U87" s="1" t="b">
        <v>0</v>
      </c>
      <c r="V87" s="1">
        <v>501</v>
      </c>
      <c r="W87" s="1">
        <v>721.92</v>
      </c>
      <c r="X87" s="1">
        <v>663.84</v>
      </c>
      <c r="Y87" s="1">
        <v>118</v>
      </c>
      <c r="Z87" s="1">
        <v>114</v>
      </c>
      <c r="AA87" s="1">
        <v>9</v>
      </c>
      <c r="AB87" s="1">
        <v>-11</v>
      </c>
      <c r="AC87" s="1">
        <v>1</v>
      </c>
      <c r="AE87" s="6">
        <v>3.7855742192217212E-2</v>
      </c>
      <c r="AG87" s="6">
        <v>-4.8945278250554392E-2</v>
      </c>
      <c r="AI87" s="6">
        <v>2.3417172593235058E-2</v>
      </c>
      <c r="AK87" s="6">
        <v>-1.2987012987012991E-2</v>
      </c>
    </row>
    <row r="88" spans="1:38" x14ac:dyDescent="0.25">
      <c r="A88" s="1">
        <v>87</v>
      </c>
      <c r="B88" s="1" t="s">
        <v>38</v>
      </c>
      <c r="C88" s="1" t="s">
        <v>22</v>
      </c>
      <c r="D88" s="1" t="s">
        <v>23</v>
      </c>
      <c r="E88" s="1" t="s">
        <v>28</v>
      </c>
      <c r="F88" s="1" t="s">
        <v>25</v>
      </c>
      <c r="G88" s="1" t="b">
        <v>0</v>
      </c>
      <c r="H88" s="1" t="b">
        <v>0</v>
      </c>
      <c r="I88" s="1" t="b">
        <v>0</v>
      </c>
      <c r="J88" s="1" t="b">
        <v>1</v>
      </c>
      <c r="K88" s="1" t="b">
        <v>0</v>
      </c>
      <c r="L88" s="1">
        <v>150</v>
      </c>
      <c r="M88" s="1">
        <v>2</v>
      </c>
      <c r="N88" s="1">
        <v>95</v>
      </c>
      <c r="O88" s="1">
        <v>2</v>
      </c>
      <c r="P88" s="1">
        <v>0</v>
      </c>
      <c r="Q88" s="1">
        <v>100</v>
      </c>
      <c r="R88" s="1">
        <v>0</v>
      </c>
      <c r="S88" s="1">
        <v>1</v>
      </c>
      <c r="T88" s="1">
        <v>0</v>
      </c>
      <c r="U88" s="1" t="b">
        <v>0</v>
      </c>
      <c r="V88" s="1">
        <v>501</v>
      </c>
      <c r="W88" s="1">
        <v>670.32</v>
      </c>
      <c r="X88" s="1">
        <v>716.16</v>
      </c>
      <c r="Y88" s="1">
        <v>114</v>
      </c>
      <c r="Z88" s="1">
        <v>118</v>
      </c>
      <c r="AA88" s="1">
        <v>11</v>
      </c>
      <c r="AB88" s="1">
        <v>-9</v>
      </c>
      <c r="AC88" s="1">
        <v>1</v>
      </c>
      <c r="AE88" s="6">
        <v>-3.6326101082824747E-2</v>
      </c>
      <c r="AG88" s="6">
        <v>2.6011312256090102E-2</v>
      </c>
      <c r="AI88" s="6">
        <v>-1.1274934952298366E-2</v>
      </c>
      <c r="AK88" s="6">
        <v>2.1645021645021689E-2</v>
      </c>
    </row>
    <row r="89" spans="1:38" x14ac:dyDescent="0.25">
      <c r="A89" s="1">
        <v>88</v>
      </c>
      <c r="B89" s="1" t="s">
        <v>38</v>
      </c>
      <c r="C89" s="1" t="s">
        <v>22</v>
      </c>
      <c r="D89" s="1" t="s">
        <v>23</v>
      </c>
      <c r="E89" s="1" t="s">
        <v>28</v>
      </c>
      <c r="F89" s="1" t="s">
        <v>25</v>
      </c>
      <c r="G89" s="1" t="b">
        <v>0</v>
      </c>
      <c r="H89" s="1" t="b">
        <v>0</v>
      </c>
      <c r="I89" s="1" t="b">
        <v>0</v>
      </c>
      <c r="J89" s="1" t="b">
        <v>1</v>
      </c>
      <c r="K89" s="1" t="b">
        <v>0</v>
      </c>
      <c r="L89" s="1">
        <v>150</v>
      </c>
      <c r="M89" s="1">
        <v>2</v>
      </c>
      <c r="N89" s="1">
        <v>95</v>
      </c>
      <c r="O89" s="1">
        <v>2</v>
      </c>
      <c r="P89" s="1">
        <v>0</v>
      </c>
      <c r="Q89" s="1">
        <v>100</v>
      </c>
      <c r="R89" s="1">
        <v>0</v>
      </c>
      <c r="S89" s="1">
        <v>1</v>
      </c>
      <c r="T89" s="1">
        <v>0</v>
      </c>
      <c r="U89" s="1" t="b">
        <v>0</v>
      </c>
      <c r="V89" s="1">
        <v>501</v>
      </c>
      <c r="W89" s="1">
        <v>667.44</v>
      </c>
      <c r="X89" s="1">
        <v>718.72</v>
      </c>
      <c r="Y89" s="1">
        <v>114</v>
      </c>
      <c r="Z89" s="1">
        <v>118</v>
      </c>
      <c r="AA89" s="1">
        <v>-11</v>
      </c>
      <c r="AB89" s="1">
        <v>9</v>
      </c>
      <c r="AC89" s="1">
        <v>1</v>
      </c>
      <c r="AE89" s="6">
        <v>-4.0466483033059664E-2</v>
      </c>
      <c r="AG89" s="6">
        <v>2.967891301482517E-2</v>
      </c>
      <c r="AI89" s="6">
        <v>-1.1274934952298366E-2</v>
      </c>
      <c r="AK89" s="6">
        <v>2.1645021645021689E-2</v>
      </c>
    </row>
    <row r="90" spans="1:38" x14ac:dyDescent="0.25">
      <c r="A90" s="1">
        <v>89</v>
      </c>
      <c r="B90" s="1" t="s">
        <v>38</v>
      </c>
      <c r="C90" s="1" t="s">
        <v>22</v>
      </c>
      <c r="D90" s="1" t="s">
        <v>23</v>
      </c>
      <c r="E90" s="1" t="s">
        <v>28</v>
      </c>
      <c r="F90" s="1" t="s">
        <v>25</v>
      </c>
      <c r="G90" s="1" t="b">
        <v>0</v>
      </c>
      <c r="H90" s="1" t="b">
        <v>0</v>
      </c>
      <c r="I90" s="1" t="b">
        <v>0</v>
      </c>
      <c r="J90" s="1" t="b">
        <v>1</v>
      </c>
      <c r="K90" s="1" t="b">
        <v>0</v>
      </c>
      <c r="L90" s="1">
        <v>150</v>
      </c>
      <c r="M90" s="1">
        <v>2</v>
      </c>
      <c r="N90" s="1">
        <v>95</v>
      </c>
      <c r="O90" s="1">
        <v>2</v>
      </c>
      <c r="P90" s="1">
        <v>0</v>
      </c>
      <c r="Q90" s="1">
        <v>100</v>
      </c>
      <c r="R90" s="1">
        <v>0</v>
      </c>
      <c r="S90" s="1">
        <v>1</v>
      </c>
      <c r="T90" s="1">
        <v>0</v>
      </c>
      <c r="U90" s="1" t="b">
        <v>0</v>
      </c>
      <c r="V90" s="1">
        <v>501</v>
      </c>
      <c r="W90" s="1">
        <v>684</v>
      </c>
      <c r="X90" s="1">
        <v>714</v>
      </c>
      <c r="Y90" s="1">
        <v>114</v>
      </c>
      <c r="Z90" s="1">
        <v>116</v>
      </c>
      <c r="AA90" s="1">
        <v>11</v>
      </c>
      <c r="AB90" s="1">
        <v>-9</v>
      </c>
      <c r="AC90" s="1">
        <v>0.97560975609756095</v>
      </c>
      <c r="AE90" s="6">
        <v>-1.6659286819209029E-2</v>
      </c>
      <c r="AG90" s="6">
        <v>2.2916774115907534E-2</v>
      </c>
      <c r="AI90" s="6">
        <v>-1.1274934952298366E-2</v>
      </c>
      <c r="AK90" s="6">
        <v>4.3290043290042934E-3</v>
      </c>
    </row>
    <row r="91" spans="1:38" x14ac:dyDescent="0.25">
      <c r="A91" s="1">
        <v>90</v>
      </c>
      <c r="B91" s="1" t="s">
        <v>38</v>
      </c>
      <c r="C91" s="1" t="s">
        <v>22</v>
      </c>
      <c r="D91" s="1" t="s">
        <v>23</v>
      </c>
      <c r="E91" s="1" t="s">
        <v>28</v>
      </c>
      <c r="F91" s="1" t="s">
        <v>25</v>
      </c>
      <c r="G91" s="1" t="b">
        <v>0</v>
      </c>
      <c r="H91" s="1" t="b">
        <v>0</v>
      </c>
      <c r="I91" s="1" t="b">
        <v>0</v>
      </c>
      <c r="J91" s="1" t="b">
        <v>1</v>
      </c>
      <c r="K91" s="1" t="b">
        <v>0</v>
      </c>
      <c r="L91" s="1">
        <v>150</v>
      </c>
      <c r="M91" s="1">
        <v>2</v>
      </c>
      <c r="N91" s="1">
        <v>95</v>
      </c>
      <c r="O91" s="1">
        <v>2</v>
      </c>
      <c r="P91" s="1">
        <v>0</v>
      </c>
      <c r="Q91" s="1">
        <v>100</v>
      </c>
      <c r="R91" s="1">
        <v>0</v>
      </c>
      <c r="S91" s="1">
        <v>1</v>
      </c>
      <c r="T91" s="1">
        <v>0</v>
      </c>
      <c r="U91" s="1" t="b">
        <v>0</v>
      </c>
      <c r="V91" s="1">
        <v>604</v>
      </c>
      <c r="W91" s="1">
        <v>714</v>
      </c>
      <c r="X91" s="1">
        <v>684</v>
      </c>
      <c r="Y91" s="1">
        <v>116</v>
      </c>
      <c r="Z91" s="1">
        <v>114</v>
      </c>
      <c r="AA91" s="1">
        <v>10</v>
      </c>
      <c r="AB91" s="1">
        <v>-10</v>
      </c>
      <c r="AC91" s="1">
        <v>0.97560975609756095</v>
      </c>
      <c r="AE91" s="6">
        <v>2.6469691829071218E-2</v>
      </c>
      <c r="AG91" s="6">
        <v>-2.0062922275517092E-2</v>
      </c>
      <c r="AI91" s="6">
        <v>6.0711188204682909E-3</v>
      </c>
      <c r="AK91" s="6">
        <v>-1.2987012987012991E-2</v>
      </c>
    </row>
    <row r="92" spans="1:38" x14ac:dyDescent="0.25">
      <c r="A92" s="1">
        <v>91</v>
      </c>
      <c r="B92" s="1" t="s">
        <v>38</v>
      </c>
      <c r="C92" s="1" t="s">
        <v>22</v>
      </c>
      <c r="D92" s="1" t="s">
        <v>23</v>
      </c>
      <c r="E92" s="1" t="s">
        <v>28</v>
      </c>
      <c r="F92" s="1" t="s">
        <v>25</v>
      </c>
      <c r="G92" s="1" t="b">
        <v>0</v>
      </c>
      <c r="H92" s="1" t="b">
        <v>0</v>
      </c>
      <c r="I92" s="1" t="b">
        <v>0</v>
      </c>
      <c r="J92" s="1" t="b">
        <v>1</v>
      </c>
      <c r="K92" s="1" t="b">
        <v>0</v>
      </c>
      <c r="L92" s="1">
        <v>150</v>
      </c>
      <c r="M92" s="1">
        <v>2</v>
      </c>
      <c r="N92" s="1">
        <v>95</v>
      </c>
      <c r="O92" s="1">
        <v>2</v>
      </c>
      <c r="P92" s="1">
        <v>0</v>
      </c>
      <c r="Q92" s="1">
        <v>100</v>
      </c>
      <c r="R92" s="1">
        <v>0</v>
      </c>
      <c r="S92" s="1">
        <v>1</v>
      </c>
      <c r="T92" s="1">
        <v>0</v>
      </c>
      <c r="U92" s="1" t="b">
        <v>0</v>
      </c>
      <c r="V92" s="1">
        <v>501</v>
      </c>
      <c r="W92" s="1">
        <v>684</v>
      </c>
      <c r="X92" s="1">
        <v>714</v>
      </c>
      <c r="Y92" s="1">
        <v>114</v>
      </c>
      <c r="Z92" s="1">
        <v>116</v>
      </c>
      <c r="AA92" s="1">
        <v>-11</v>
      </c>
      <c r="AB92" s="1">
        <v>9</v>
      </c>
      <c r="AC92" s="1">
        <v>0.97560975609756095</v>
      </c>
      <c r="AE92" s="6">
        <v>-1.6659286819209029E-2</v>
      </c>
      <c r="AG92" s="6">
        <v>2.2916774115907534E-2</v>
      </c>
      <c r="AI92" s="6">
        <v>-1.1274934952298366E-2</v>
      </c>
      <c r="AK92" s="6">
        <v>4.3290043290042934E-3</v>
      </c>
    </row>
    <row r="93" spans="1:38" x14ac:dyDescent="0.25">
      <c r="A93" s="1">
        <v>92</v>
      </c>
      <c r="B93" s="1" t="s">
        <v>38</v>
      </c>
      <c r="C93" s="1" t="s">
        <v>22</v>
      </c>
      <c r="D93" s="1" t="s">
        <v>23</v>
      </c>
      <c r="E93" s="1" t="s">
        <v>28</v>
      </c>
      <c r="F93" s="1" t="s">
        <v>25</v>
      </c>
      <c r="G93" s="1" t="b">
        <v>0</v>
      </c>
      <c r="H93" s="1" t="b">
        <v>0</v>
      </c>
      <c r="I93" s="1" t="b">
        <v>0</v>
      </c>
      <c r="J93" s="1" t="b">
        <v>1</v>
      </c>
      <c r="K93" s="1" t="b">
        <v>0</v>
      </c>
      <c r="L93" s="1">
        <v>150</v>
      </c>
      <c r="M93" s="1">
        <v>2</v>
      </c>
      <c r="N93" s="1">
        <v>95</v>
      </c>
      <c r="O93" s="1">
        <v>2</v>
      </c>
      <c r="P93" s="1">
        <v>0</v>
      </c>
      <c r="Q93" s="1">
        <v>100</v>
      </c>
      <c r="R93" s="1">
        <v>0</v>
      </c>
      <c r="S93" s="1">
        <v>1</v>
      </c>
      <c r="T93" s="1">
        <v>0</v>
      </c>
      <c r="U93" s="1" t="b">
        <v>0</v>
      </c>
      <c r="V93" s="1">
        <v>501</v>
      </c>
      <c r="W93" s="1">
        <v>684</v>
      </c>
      <c r="X93" s="1">
        <v>714</v>
      </c>
      <c r="Y93" s="1">
        <v>114</v>
      </c>
      <c r="Z93" s="1">
        <v>116</v>
      </c>
      <c r="AA93" s="1">
        <v>10</v>
      </c>
      <c r="AB93" s="1">
        <v>-10</v>
      </c>
      <c r="AC93" s="1">
        <v>0.97560975609756095</v>
      </c>
      <c r="AE93" s="6">
        <v>-1.6659286819209029E-2</v>
      </c>
      <c r="AG93" s="6">
        <v>2.2916774115907534E-2</v>
      </c>
      <c r="AI93" s="6">
        <v>-1.1274934952298366E-2</v>
      </c>
      <c r="AK93" s="6">
        <v>4.3290043290042934E-3</v>
      </c>
    </row>
    <row r="94" spans="1:38" x14ac:dyDescent="0.25">
      <c r="A94" s="1">
        <v>93</v>
      </c>
      <c r="B94" s="1" t="s">
        <v>38</v>
      </c>
      <c r="C94" s="1" t="s">
        <v>22</v>
      </c>
      <c r="D94" s="1" t="s">
        <v>23</v>
      </c>
      <c r="E94" s="1" t="s">
        <v>28</v>
      </c>
      <c r="F94" s="1" t="s">
        <v>25</v>
      </c>
      <c r="G94" s="1" t="b">
        <v>0</v>
      </c>
      <c r="H94" s="1" t="b">
        <v>0</v>
      </c>
      <c r="I94" s="1" t="b">
        <v>0</v>
      </c>
      <c r="J94" s="1" t="b">
        <v>1</v>
      </c>
      <c r="K94" s="1" t="b">
        <v>0</v>
      </c>
      <c r="L94" s="1">
        <v>150</v>
      </c>
      <c r="M94" s="1">
        <v>2</v>
      </c>
      <c r="N94" s="1">
        <v>95</v>
      </c>
      <c r="O94" s="1">
        <v>2</v>
      </c>
      <c r="P94" s="1">
        <v>0</v>
      </c>
      <c r="Q94" s="1">
        <v>100</v>
      </c>
      <c r="R94" s="1">
        <v>0</v>
      </c>
      <c r="S94" s="1">
        <v>1</v>
      </c>
      <c r="T94" s="1">
        <v>0</v>
      </c>
      <c r="U94" s="1" t="b">
        <v>0</v>
      </c>
      <c r="V94" s="1">
        <v>928</v>
      </c>
      <c r="W94" s="1">
        <v>714</v>
      </c>
      <c r="X94" s="1">
        <v>684</v>
      </c>
      <c r="Y94" s="1">
        <v>116</v>
      </c>
      <c r="Z94" s="1">
        <v>114</v>
      </c>
      <c r="AA94" s="1">
        <v>9</v>
      </c>
      <c r="AB94" s="1">
        <v>-11</v>
      </c>
      <c r="AC94" s="1">
        <v>0.97560975609756095</v>
      </c>
      <c r="AE94" s="6">
        <v>2.6469691829071218E-2</v>
      </c>
      <c r="AG94" s="6">
        <v>-2.0062922275517092E-2</v>
      </c>
      <c r="AI94" s="6">
        <v>6.0711188204682909E-3</v>
      </c>
      <c r="AK94" s="6">
        <v>-1.2987012987012991E-2</v>
      </c>
    </row>
    <row r="95" spans="1:38" x14ac:dyDescent="0.25">
      <c r="A95" s="1">
        <v>94</v>
      </c>
      <c r="B95" s="1" t="s">
        <v>38</v>
      </c>
      <c r="C95" s="1" t="s">
        <v>22</v>
      </c>
      <c r="D95" s="1" t="s">
        <v>23</v>
      </c>
      <c r="E95" s="1" t="s">
        <v>28</v>
      </c>
      <c r="F95" s="1" t="s">
        <v>25</v>
      </c>
      <c r="G95" s="1" t="b">
        <v>0</v>
      </c>
      <c r="H95" s="1" t="b">
        <v>0</v>
      </c>
      <c r="I95" s="1" t="b">
        <v>0</v>
      </c>
      <c r="J95" s="1" t="b">
        <v>1</v>
      </c>
      <c r="K95" s="1" t="b">
        <v>0</v>
      </c>
      <c r="L95" s="1">
        <v>150</v>
      </c>
      <c r="M95" s="1">
        <v>2</v>
      </c>
      <c r="N95" s="1">
        <v>95</v>
      </c>
      <c r="O95" s="1">
        <v>2</v>
      </c>
      <c r="P95" s="1">
        <v>0</v>
      </c>
      <c r="Q95" s="1">
        <v>100</v>
      </c>
      <c r="R95" s="1">
        <v>0</v>
      </c>
      <c r="S95" s="1">
        <v>1</v>
      </c>
      <c r="T95" s="1">
        <v>0</v>
      </c>
      <c r="U95" s="1" t="b">
        <v>0</v>
      </c>
      <c r="V95" s="1">
        <v>896</v>
      </c>
      <c r="W95" s="1">
        <v>701.08</v>
      </c>
      <c r="X95" s="1">
        <v>692.92</v>
      </c>
      <c r="Y95" s="1">
        <v>116</v>
      </c>
      <c r="Z95" s="1">
        <v>116</v>
      </c>
      <c r="AA95" s="1">
        <v>10</v>
      </c>
      <c r="AB95" s="1">
        <v>-10</v>
      </c>
      <c r="AC95" s="1">
        <v>1</v>
      </c>
      <c r="AE95" s="6">
        <v>7.895478357878627E-3</v>
      </c>
      <c r="AG95" s="6">
        <v>-7.2836258818002042E-3</v>
      </c>
      <c r="AI95" s="6">
        <v>6.0711188204682909E-3</v>
      </c>
      <c r="AK95" s="6">
        <v>4.3290043290042934E-3</v>
      </c>
    </row>
    <row r="96" spans="1:38" x14ac:dyDescent="0.25">
      <c r="A96" s="1">
        <v>95</v>
      </c>
      <c r="B96" s="1" t="s">
        <v>38</v>
      </c>
      <c r="C96" s="1" t="s">
        <v>22</v>
      </c>
      <c r="D96" s="1" t="s">
        <v>23</v>
      </c>
      <c r="E96" s="1" t="s">
        <v>28</v>
      </c>
      <c r="F96" s="1" t="s">
        <v>25</v>
      </c>
      <c r="G96" s="1" t="b">
        <v>0</v>
      </c>
      <c r="H96" s="1" t="b">
        <v>0</v>
      </c>
      <c r="I96" s="1" t="b">
        <v>0</v>
      </c>
      <c r="J96" s="1" t="b">
        <v>1</v>
      </c>
      <c r="K96" s="1" t="b">
        <v>0</v>
      </c>
      <c r="L96" s="1">
        <v>150</v>
      </c>
      <c r="M96" s="1">
        <v>2</v>
      </c>
      <c r="N96" s="1">
        <v>95</v>
      </c>
      <c r="O96" s="1">
        <v>2</v>
      </c>
      <c r="P96" s="1">
        <v>0</v>
      </c>
      <c r="Q96" s="1">
        <v>100</v>
      </c>
      <c r="R96" s="1">
        <v>0</v>
      </c>
      <c r="S96" s="1">
        <v>1</v>
      </c>
      <c r="T96" s="1">
        <v>0</v>
      </c>
      <c r="U96" s="1" t="b">
        <v>0</v>
      </c>
      <c r="V96" s="1">
        <v>501</v>
      </c>
      <c r="W96" s="1">
        <v>684</v>
      </c>
      <c r="X96" s="1">
        <v>714</v>
      </c>
      <c r="Y96" s="1">
        <v>114</v>
      </c>
      <c r="Z96" s="1">
        <v>116</v>
      </c>
      <c r="AA96" s="1">
        <v>11</v>
      </c>
      <c r="AB96" s="1">
        <v>-9</v>
      </c>
      <c r="AC96" s="1">
        <v>0.97560975609756095</v>
      </c>
      <c r="AE96" s="6">
        <v>-1.6659286819209029E-2</v>
      </c>
      <c r="AG96" s="6">
        <v>2.2916774115907534E-2</v>
      </c>
      <c r="AI96" s="6">
        <v>-1.1274934952298366E-2</v>
      </c>
      <c r="AK96" s="6">
        <v>4.3290043290042934E-3</v>
      </c>
    </row>
    <row r="97" spans="1:38" x14ac:dyDescent="0.25">
      <c r="A97" s="1">
        <v>96</v>
      </c>
      <c r="B97" s="1" t="s">
        <v>38</v>
      </c>
      <c r="C97" s="1" t="s">
        <v>22</v>
      </c>
      <c r="D97" s="1" t="s">
        <v>23</v>
      </c>
      <c r="E97" s="1" t="s">
        <v>28</v>
      </c>
      <c r="F97" s="1" t="s">
        <v>25</v>
      </c>
      <c r="G97" s="1" t="b">
        <v>0</v>
      </c>
      <c r="H97" s="1" t="b">
        <v>0</v>
      </c>
      <c r="I97" s="1" t="b">
        <v>0</v>
      </c>
      <c r="J97" s="1" t="b">
        <v>1</v>
      </c>
      <c r="K97" s="1" t="b">
        <v>0</v>
      </c>
      <c r="L97" s="1">
        <v>150</v>
      </c>
      <c r="M97" s="1">
        <v>2</v>
      </c>
      <c r="N97" s="1">
        <v>95</v>
      </c>
      <c r="O97" s="1">
        <v>2</v>
      </c>
      <c r="P97" s="1">
        <v>0</v>
      </c>
      <c r="Q97" s="1">
        <v>100</v>
      </c>
      <c r="R97" s="1">
        <v>0</v>
      </c>
      <c r="S97" s="1">
        <v>1</v>
      </c>
      <c r="T97" s="1">
        <v>0</v>
      </c>
      <c r="U97" s="1" t="b">
        <v>0</v>
      </c>
      <c r="V97" s="1">
        <v>1437</v>
      </c>
      <c r="W97" s="1">
        <v>684</v>
      </c>
      <c r="X97" s="1">
        <v>714</v>
      </c>
      <c r="Y97" s="1">
        <v>114</v>
      </c>
      <c r="Z97" s="1">
        <v>116</v>
      </c>
      <c r="AA97" s="1">
        <v>-11</v>
      </c>
      <c r="AB97" s="1">
        <v>9</v>
      </c>
      <c r="AC97" s="1">
        <v>0.97560975609756095</v>
      </c>
      <c r="AE97" s="6">
        <v>-1.6659286819209029E-2</v>
      </c>
      <c r="AG97" s="6">
        <v>2.2916774115907534E-2</v>
      </c>
      <c r="AI97" s="6">
        <v>-1.1274934952298366E-2</v>
      </c>
      <c r="AK97" s="6">
        <v>4.3290043290042934E-3</v>
      </c>
    </row>
    <row r="98" spans="1:38" x14ac:dyDescent="0.25">
      <c r="A98" s="1">
        <v>97</v>
      </c>
      <c r="B98" s="1" t="s">
        <v>38</v>
      </c>
      <c r="C98" s="1" t="s">
        <v>22</v>
      </c>
      <c r="D98" s="1" t="s">
        <v>23</v>
      </c>
      <c r="E98" s="1" t="s">
        <v>28</v>
      </c>
      <c r="F98" s="1" t="s">
        <v>25</v>
      </c>
      <c r="G98" s="1" t="b">
        <v>0</v>
      </c>
      <c r="H98" s="1" t="b">
        <v>0</v>
      </c>
      <c r="I98" s="1" t="b">
        <v>0</v>
      </c>
      <c r="J98" s="1" t="b">
        <v>1</v>
      </c>
      <c r="K98" s="1" t="b">
        <v>0</v>
      </c>
      <c r="L98" s="1">
        <v>150</v>
      </c>
      <c r="M98" s="1">
        <v>2</v>
      </c>
      <c r="N98" s="1">
        <v>95</v>
      </c>
      <c r="O98" s="1">
        <v>2</v>
      </c>
      <c r="P98" s="1">
        <v>0</v>
      </c>
      <c r="Q98" s="1">
        <v>100</v>
      </c>
      <c r="R98" s="1">
        <v>0</v>
      </c>
      <c r="S98" s="1">
        <v>1</v>
      </c>
      <c r="T98" s="1">
        <v>0</v>
      </c>
      <c r="U98" s="1" t="b">
        <v>0</v>
      </c>
      <c r="V98" s="1">
        <v>675</v>
      </c>
      <c r="W98" s="1">
        <v>684</v>
      </c>
      <c r="X98" s="1">
        <v>714</v>
      </c>
      <c r="Y98" s="1">
        <v>114</v>
      </c>
      <c r="Z98" s="1">
        <v>116</v>
      </c>
      <c r="AA98" s="1">
        <v>-11</v>
      </c>
      <c r="AB98" s="1">
        <v>9</v>
      </c>
      <c r="AC98" s="1">
        <v>0.97560975609756095</v>
      </c>
      <c r="AE98" s="6">
        <v>-1.6659286819209029E-2</v>
      </c>
      <c r="AG98" s="6">
        <v>2.2916774115907534E-2</v>
      </c>
      <c r="AI98" s="6">
        <v>-1.1274934952298366E-2</v>
      </c>
      <c r="AK98" s="6">
        <v>4.3290043290042934E-3</v>
      </c>
    </row>
    <row r="99" spans="1:38" x14ac:dyDescent="0.25">
      <c r="A99" s="1">
        <v>98</v>
      </c>
      <c r="B99" s="1" t="s">
        <v>38</v>
      </c>
      <c r="C99" s="1" t="s">
        <v>22</v>
      </c>
      <c r="D99" s="1" t="s">
        <v>23</v>
      </c>
      <c r="E99" s="1" t="s">
        <v>28</v>
      </c>
      <c r="F99" s="1" t="s">
        <v>25</v>
      </c>
      <c r="G99" s="1" t="b">
        <v>0</v>
      </c>
      <c r="H99" s="1" t="b">
        <v>0</v>
      </c>
      <c r="I99" s="1" t="b">
        <v>0</v>
      </c>
      <c r="J99" s="1" t="b">
        <v>1</v>
      </c>
      <c r="K99" s="1" t="b">
        <v>0</v>
      </c>
      <c r="L99" s="1">
        <v>150</v>
      </c>
      <c r="M99" s="1">
        <v>2</v>
      </c>
      <c r="N99" s="1">
        <v>95</v>
      </c>
      <c r="O99" s="1">
        <v>2</v>
      </c>
      <c r="P99" s="1">
        <v>0</v>
      </c>
      <c r="Q99" s="1">
        <v>100</v>
      </c>
      <c r="R99" s="1">
        <v>0</v>
      </c>
      <c r="S99" s="1">
        <v>1</v>
      </c>
      <c r="T99" s="1">
        <v>0</v>
      </c>
      <c r="U99" s="1" t="b">
        <v>0</v>
      </c>
      <c r="V99" s="1">
        <v>501</v>
      </c>
      <c r="W99" s="1">
        <v>721.28</v>
      </c>
      <c r="X99" s="1">
        <v>664.56</v>
      </c>
      <c r="Y99" s="1">
        <v>118</v>
      </c>
      <c r="Z99" s="1">
        <v>114</v>
      </c>
      <c r="AA99" s="1">
        <v>9</v>
      </c>
      <c r="AB99" s="1">
        <v>-11</v>
      </c>
      <c r="AC99" s="1">
        <v>1</v>
      </c>
      <c r="AE99" s="6">
        <v>3.6935657314387305E-2</v>
      </c>
      <c r="AG99" s="6">
        <v>-4.7913765537160313E-2</v>
      </c>
      <c r="AI99" s="6">
        <v>2.3417172593235058E-2</v>
      </c>
      <c r="AK99" s="6">
        <v>-1.2987012987012991E-2</v>
      </c>
    </row>
    <row r="100" spans="1:38" x14ac:dyDescent="0.25">
      <c r="A100" s="1">
        <v>99</v>
      </c>
      <c r="B100" s="1" t="s">
        <v>38</v>
      </c>
      <c r="C100" s="1" t="s">
        <v>22</v>
      </c>
      <c r="D100" s="1" t="s">
        <v>23</v>
      </c>
      <c r="E100" s="1" t="s">
        <v>28</v>
      </c>
      <c r="F100" s="1" t="s">
        <v>25</v>
      </c>
      <c r="G100" s="1" t="b">
        <v>0</v>
      </c>
      <c r="H100" s="1" t="b">
        <v>0</v>
      </c>
      <c r="I100" s="1" t="b">
        <v>0</v>
      </c>
      <c r="J100" s="1" t="b">
        <v>1</v>
      </c>
      <c r="K100" s="1" t="b">
        <v>0</v>
      </c>
      <c r="L100" s="1">
        <v>150</v>
      </c>
      <c r="M100" s="1">
        <v>2</v>
      </c>
      <c r="N100" s="1">
        <v>95</v>
      </c>
      <c r="O100" s="1">
        <v>2</v>
      </c>
      <c r="P100" s="1">
        <v>0</v>
      </c>
      <c r="Q100" s="1">
        <v>100</v>
      </c>
      <c r="R100" s="1">
        <v>0</v>
      </c>
      <c r="S100" s="1">
        <v>1</v>
      </c>
      <c r="T100" s="1">
        <v>0</v>
      </c>
      <c r="U100" s="1" t="b">
        <v>0</v>
      </c>
      <c r="V100" s="1">
        <v>501</v>
      </c>
      <c r="W100" s="1">
        <v>714</v>
      </c>
      <c r="X100" s="1">
        <v>684</v>
      </c>
      <c r="Y100" s="1">
        <v>116</v>
      </c>
      <c r="Z100" s="1">
        <v>114</v>
      </c>
      <c r="AA100" s="1">
        <v>9</v>
      </c>
      <c r="AB100" s="1">
        <v>-11</v>
      </c>
      <c r="AC100" s="1">
        <v>0.97560975609756095</v>
      </c>
      <c r="AE100" s="6">
        <v>2.6469691829071218E-2</v>
      </c>
      <c r="AG100" s="6">
        <v>-2.0062922275517092E-2</v>
      </c>
      <c r="AI100" s="6">
        <v>6.0711188204682909E-3</v>
      </c>
      <c r="AK100" s="6">
        <v>-1.2987012987012991E-2</v>
      </c>
    </row>
    <row r="101" spans="1:38" x14ac:dyDescent="0.25">
      <c r="A101" s="1">
        <v>100</v>
      </c>
      <c r="B101" s="1" t="s">
        <v>38</v>
      </c>
      <c r="C101" s="1" t="s">
        <v>22</v>
      </c>
      <c r="D101" s="1" t="s">
        <v>23</v>
      </c>
      <c r="E101" s="1" t="s">
        <v>28</v>
      </c>
      <c r="F101" s="1" t="s">
        <v>25</v>
      </c>
      <c r="G101" s="1" t="b">
        <v>0</v>
      </c>
      <c r="H101" s="1" t="b">
        <v>0</v>
      </c>
      <c r="I101" s="1" t="b">
        <v>0</v>
      </c>
      <c r="J101" s="1" t="b">
        <v>1</v>
      </c>
      <c r="K101" s="1" t="b">
        <v>0</v>
      </c>
      <c r="L101" s="1">
        <v>150</v>
      </c>
      <c r="M101" s="1">
        <v>2</v>
      </c>
      <c r="N101" s="1">
        <v>95</v>
      </c>
      <c r="O101" s="1">
        <v>2</v>
      </c>
      <c r="P101" s="1">
        <v>0</v>
      </c>
      <c r="Q101" s="1">
        <v>100</v>
      </c>
      <c r="R101" s="1">
        <v>0</v>
      </c>
      <c r="S101" s="1">
        <v>1</v>
      </c>
      <c r="T101" s="1">
        <v>0</v>
      </c>
      <c r="U101" s="1" t="b">
        <v>0</v>
      </c>
      <c r="V101" s="1">
        <v>732</v>
      </c>
      <c r="W101" s="1">
        <v>718.72</v>
      </c>
      <c r="X101" s="1">
        <v>667.44</v>
      </c>
      <c r="Y101" s="1">
        <v>118</v>
      </c>
      <c r="Z101" s="1">
        <v>114</v>
      </c>
      <c r="AA101" s="1">
        <v>9</v>
      </c>
      <c r="AB101" s="1">
        <v>-11</v>
      </c>
      <c r="AC101" s="1">
        <v>1</v>
      </c>
      <c r="AE101" s="6">
        <v>3.3255317803067452E-2</v>
      </c>
      <c r="AG101" s="6">
        <v>-4.3787714683583445E-2</v>
      </c>
      <c r="AI101" s="6">
        <v>2.3417172593235058E-2</v>
      </c>
      <c r="AK101" s="6">
        <v>-1.2987012987012991E-2</v>
      </c>
    </row>
    <row r="102" spans="1:38" x14ac:dyDescent="0.25">
      <c r="A102" s="3">
        <v>101</v>
      </c>
      <c r="B102" s="3" t="s">
        <v>38</v>
      </c>
      <c r="C102" s="3" t="s">
        <v>22</v>
      </c>
      <c r="D102" s="3" t="s">
        <v>23</v>
      </c>
      <c r="E102" s="3" t="s">
        <v>28</v>
      </c>
      <c r="F102" s="3" t="s">
        <v>25</v>
      </c>
      <c r="G102" s="3" t="b">
        <v>0</v>
      </c>
      <c r="H102" s="3" t="b">
        <v>0</v>
      </c>
      <c r="I102" s="3" t="b">
        <v>0</v>
      </c>
      <c r="J102" s="3" t="b">
        <v>1</v>
      </c>
      <c r="K102" s="3" t="b">
        <v>0</v>
      </c>
      <c r="L102" s="3">
        <v>150</v>
      </c>
      <c r="M102" s="3">
        <v>2</v>
      </c>
      <c r="N102" s="3">
        <v>100</v>
      </c>
      <c r="O102" s="3">
        <v>2</v>
      </c>
      <c r="P102" s="3">
        <v>0</v>
      </c>
      <c r="Q102" s="3">
        <v>100</v>
      </c>
      <c r="R102" s="3">
        <v>0</v>
      </c>
      <c r="S102" s="3">
        <v>1</v>
      </c>
      <c r="T102" s="3">
        <v>0</v>
      </c>
      <c r="U102" s="3" t="b">
        <v>0</v>
      </c>
      <c r="V102" s="3">
        <v>501</v>
      </c>
      <c r="W102" s="3">
        <v>609</v>
      </c>
      <c r="X102" s="3">
        <v>589</v>
      </c>
      <c r="Y102" s="3">
        <v>121</v>
      </c>
      <c r="Z102" s="3">
        <v>119</v>
      </c>
      <c r="AA102" s="3">
        <v>-9</v>
      </c>
      <c r="AB102" s="3">
        <v>11</v>
      </c>
      <c r="AC102" s="3">
        <v>0.97560975609756095</v>
      </c>
      <c r="AE102" s="6" cm="1">
        <f t="array" ref="AE102:AE121">W102:W121/AF102-1</f>
        <v>1.0090957944390411E-2</v>
      </c>
      <c r="AF102">
        <f>AVERAGE(W102:W121)</f>
        <v>602.91599999999994</v>
      </c>
      <c r="AG102" s="6" cm="1">
        <f t="array" ref="AG102:AG121">X102:X121/AH102-1</f>
        <v>-7.6389895102891847E-3</v>
      </c>
      <c r="AH102">
        <f>AVERAGE(X102:X121)</f>
        <v>593.53399999999999</v>
      </c>
      <c r="AI102" s="6" cm="1">
        <f t="array" ref="AI102:AI121">Y102:Y121/AJ102-1</f>
        <v>5.4009140008308698E-3</v>
      </c>
      <c r="AJ102">
        <f>AVERAGE(Y102:Y121)</f>
        <v>120.35</v>
      </c>
      <c r="AK102" s="6" cm="1">
        <f t="array" ref="AK102:AK121">Z102:Z121/AL102-1</f>
        <v>-5.0167224080267525E-3</v>
      </c>
      <c r="AL102">
        <f>AVERAGE(Z102:Z121)</f>
        <v>119.6</v>
      </c>
    </row>
    <row r="103" spans="1:38" x14ac:dyDescent="0.25">
      <c r="A103" s="3">
        <v>102</v>
      </c>
      <c r="B103" s="3" t="s">
        <v>38</v>
      </c>
      <c r="C103" s="3" t="s">
        <v>22</v>
      </c>
      <c r="D103" s="3" t="s">
        <v>23</v>
      </c>
      <c r="E103" s="3" t="s">
        <v>28</v>
      </c>
      <c r="F103" s="3" t="s">
        <v>25</v>
      </c>
      <c r="G103" s="3" t="b">
        <v>0</v>
      </c>
      <c r="H103" s="3" t="b">
        <v>0</v>
      </c>
      <c r="I103" s="3" t="b">
        <v>0</v>
      </c>
      <c r="J103" s="3" t="b">
        <v>1</v>
      </c>
      <c r="K103" s="3" t="b">
        <v>0</v>
      </c>
      <c r="L103" s="3">
        <v>150</v>
      </c>
      <c r="M103" s="3">
        <v>2</v>
      </c>
      <c r="N103" s="3">
        <v>100</v>
      </c>
      <c r="O103" s="3">
        <v>2</v>
      </c>
      <c r="P103" s="3">
        <v>0</v>
      </c>
      <c r="Q103" s="3">
        <v>100</v>
      </c>
      <c r="R103" s="3">
        <v>0</v>
      </c>
      <c r="S103" s="3">
        <v>1</v>
      </c>
      <c r="T103" s="3">
        <v>0</v>
      </c>
      <c r="U103" s="3" t="b">
        <v>0</v>
      </c>
      <c r="V103" s="3">
        <v>501</v>
      </c>
      <c r="W103" s="3">
        <v>609</v>
      </c>
      <c r="X103" s="3">
        <v>589</v>
      </c>
      <c r="Y103" s="3">
        <v>121</v>
      </c>
      <c r="Z103" s="3">
        <v>119</v>
      </c>
      <c r="AA103" s="3">
        <v>9</v>
      </c>
      <c r="AB103" s="3">
        <v>-11</v>
      </c>
      <c r="AC103" s="3">
        <v>0.97560975609756095</v>
      </c>
      <c r="AE103" s="6">
        <v>1.0090957944390411E-2</v>
      </c>
      <c r="AG103" s="6">
        <v>-7.6389895102891847E-3</v>
      </c>
      <c r="AI103" s="6">
        <v>5.4009140008308698E-3</v>
      </c>
      <c r="AK103" s="6">
        <v>-5.0167224080267525E-3</v>
      </c>
    </row>
    <row r="104" spans="1:38" x14ac:dyDescent="0.25">
      <c r="A104" s="3">
        <v>103</v>
      </c>
      <c r="B104" s="3" t="s">
        <v>38</v>
      </c>
      <c r="C104" s="3" t="s">
        <v>22</v>
      </c>
      <c r="D104" s="3" t="s">
        <v>23</v>
      </c>
      <c r="E104" s="3" t="s">
        <v>28</v>
      </c>
      <c r="F104" s="3" t="s">
        <v>25</v>
      </c>
      <c r="G104" s="3" t="b">
        <v>0</v>
      </c>
      <c r="H104" s="3" t="b">
        <v>0</v>
      </c>
      <c r="I104" s="3" t="b">
        <v>0</v>
      </c>
      <c r="J104" s="3" t="b">
        <v>1</v>
      </c>
      <c r="K104" s="3" t="b">
        <v>0</v>
      </c>
      <c r="L104" s="3">
        <v>150</v>
      </c>
      <c r="M104" s="3">
        <v>2</v>
      </c>
      <c r="N104" s="3">
        <v>100</v>
      </c>
      <c r="O104" s="3">
        <v>2</v>
      </c>
      <c r="P104" s="3">
        <v>0</v>
      </c>
      <c r="Q104" s="3">
        <v>100</v>
      </c>
      <c r="R104" s="3">
        <v>0</v>
      </c>
      <c r="S104" s="3">
        <v>1</v>
      </c>
      <c r="T104" s="3">
        <v>0</v>
      </c>
      <c r="U104" s="3" t="b">
        <v>0</v>
      </c>
      <c r="V104" s="3">
        <v>501</v>
      </c>
      <c r="W104" s="3">
        <v>644</v>
      </c>
      <c r="X104" s="3">
        <v>561</v>
      </c>
      <c r="Y104" s="3">
        <v>122</v>
      </c>
      <c r="Z104" s="3">
        <v>117</v>
      </c>
      <c r="AA104" s="3">
        <v>8</v>
      </c>
      <c r="AB104" s="3">
        <v>-12</v>
      </c>
      <c r="AC104" s="3">
        <v>0.97560975609756095</v>
      </c>
      <c r="AE104" s="6">
        <v>6.8142162423953101E-2</v>
      </c>
      <c r="AG104" s="6">
        <v>-5.4814046036115838E-2</v>
      </c>
      <c r="AI104" s="6">
        <v>1.371001246364778E-2</v>
      </c>
      <c r="AK104" s="6">
        <v>-2.1739130434782594E-2</v>
      </c>
    </row>
    <row r="105" spans="1:38" x14ac:dyDescent="0.25">
      <c r="A105" s="3">
        <v>104</v>
      </c>
      <c r="B105" s="3" t="s">
        <v>38</v>
      </c>
      <c r="C105" s="3" t="s">
        <v>22</v>
      </c>
      <c r="D105" s="3" t="s">
        <v>23</v>
      </c>
      <c r="E105" s="3" t="s">
        <v>28</v>
      </c>
      <c r="F105" s="3" t="s">
        <v>25</v>
      </c>
      <c r="G105" s="3" t="b">
        <v>0</v>
      </c>
      <c r="H105" s="3" t="b">
        <v>0</v>
      </c>
      <c r="I105" s="3" t="b">
        <v>0</v>
      </c>
      <c r="J105" s="3" t="b">
        <v>1</v>
      </c>
      <c r="K105" s="3" t="b">
        <v>0</v>
      </c>
      <c r="L105" s="3">
        <v>150</v>
      </c>
      <c r="M105" s="3">
        <v>2</v>
      </c>
      <c r="N105" s="3">
        <v>100</v>
      </c>
      <c r="O105" s="3">
        <v>2</v>
      </c>
      <c r="P105" s="3">
        <v>0</v>
      </c>
      <c r="Q105" s="3">
        <v>100</v>
      </c>
      <c r="R105" s="3">
        <v>0</v>
      </c>
      <c r="S105" s="3">
        <v>1</v>
      </c>
      <c r="T105" s="3">
        <v>0</v>
      </c>
      <c r="U105" s="3" t="b">
        <v>0</v>
      </c>
      <c r="V105" s="3">
        <v>501</v>
      </c>
      <c r="W105" s="3">
        <v>644</v>
      </c>
      <c r="X105" s="3">
        <v>561</v>
      </c>
      <c r="Y105" s="3">
        <v>122</v>
      </c>
      <c r="Z105" s="3">
        <v>117</v>
      </c>
      <c r="AA105" s="3">
        <v>8</v>
      </c>
      <c r="AB105" s="3">
        <v>-12</v>
      </c>
      <c r="AC105" s="3">
        <v>0.97560975609756095</v>
      </c>
      <c r="AE105" s="6">
        <v>6.8142162423953101E-2</v>
      </c>
      <c r="AG105" s="6">
        <v>-5.4814046036115838E-2</v>
      </c>
      <c r="AI105" s="6">
        <v>1.371001246364778E-2</v>
      </c>
      <c r="AK105" s="6">
        <v>-2.1739130434782594E-2</v>
      </c>
    </row>
    <row r="106" spans="1:38" x14ac:dyDescent="0.25">
      <c r="A106" s="3">
        <v>105</v>
      </c>
      <c r="B106" s="3" t="s">
        <v>38</v>
      </c>
      <c r="C106" s="3" t="s">
        <v>22</v>
      </c>
      <c r="D106" s="3" t="s">
        <v>23</v>
      </c>
      <c r="E106" s="3" t="s">
        <v>28</v>
      </c>
      <c r="F106" s="3" t="s">
        <v>25</v>
      </c>
      <c r="G106" s="3" t="b">
        <v>0</v>
      </c>
      <c r="H106" s="3" t="b">
        <v>0</v>
      </c>
      <c r="I106" s="3" t="b">
        <v>0</v>
      </c>
      <c r="J106" s="3" t="b">
        <v>1</v>
      </c>
      <c r="K106" s="3" t="b">
        <v>0</v>
      </c>
      <c r="L106" s="3">
        <v>150</v>
      </c>
      <c r="M106" s="3">
        <v>2</v>
      </c>
      <c r="N106" s="3">
        <v>100</v>
      </c>
      <c r="O106" s="3">
        <v>2</v>
      </c>
      <c r="P106" s="3">
        <v>0</v>
      </c>
      <c r="Q106" s="3">
        <v>100</v>
      </c>
      <c r="R106" s="3">
        <v>0</v>
      </c>
      <c r="S106" s="3">
        <v>1</v>
      </c>
      <c r="T106" s="3">
        <v>0</v>
      </c>
      <c r="U106" s="3" t="b">
        <v>0</v>
      </c>
      <c r="V106" s="3">
        <v>501</v>
      </c>
      <c r="W106" s="3">
        <v>596.53</v>
      </c>
      <c r="X106" s="3">
        <v>592.47</v>
      </c>
      <c r="Y106" s="3">
        <v>121</v>
      </c>
      <c r="Z106" s="3">
        <v>121</v>
      </c>
      <c r="AA106" s="3">
        <v>10</v>
      </c>
      <c r="AB106" s="3">
        <v>-10</v>
      </c>
      <c r="AC106" s="3">
        <v>1</v>
      </c>
      <c r="AE106" s="6">
        <v>-1.0591856908756747E-2</v>
      </c>
      <c r="AG106" s="6">
        <v>-1.7926521479812996E-3</v>
      </c>
      <c r="AI106" s="6">
        <v>5.4009140008308698E-3</v>
      </c>
      <c r="AK106" s="6">
        <v>1.17056856187292E-2</v>
      </c>
    </row>
    <row r="107" spans="1:38" x14ac:dyDescent="0.25">
      <c r="A107" s="3">
        <v>106</v>
      </c>
      <c r="B107" s="3" t="s">
        <v>38</v>
      </c>
      <c r="C107" s="3" t="s">
        <v>22</v>
      </c>
      <c r="D107" s="3" t="s">
        <v>23</v>
      </c>
      <c r="E107" s="3" t="s">
        <v>28</v>
      </c>
      <c r="F107" s="3" t="s">
        <v>25</v>
      </c>
      <c r="G107" s="3" t="b">
        <v>0</v>
      </c>
      <c r="H107" s="3" t="b">
        <v>0</v>
      </c>
      <c r="I107" s="3" t="b">
        <v>0</v>
      </c>
      <c r="J107" s="3" t="b">
        <v>1</v>
      </c>
      <c r="K107" s="3" t="b">
        <v>0</v>
      </c>
      <c r="L107" s="3">
        <v>150</v>
      </c>
      <c r="M107" s="3">
        <v>2</v>
      </c>
      <c r="N107" s="3">
        <v>100</v>
      </c>
      <c r="O107" s="3">
        <v>2</v>
      </c>
      <c r="P107" s="3">
        <v>0</v>
      </c>
      <c r="Q107" s="3">
        <v>100</v>
      </c>
      <c r="R107" s="3">
        <v>0</v>
      </c>
      <c r="S107" s="3">
        <v>1</v>
      </c>
      <c r="T107" s="3">
        <v>0</v>
      </c>
      <c r="U107" s="3" t="b">
        <v>0</v>
      </c>
      <c r="V107" s="3">
        <v>501</v>
      </c>
      <c r="W107" s="3">
        <v>621</v>
      </c>
      <c r="X107" s="3">
        <v>561</v>
      </c>
      <c r="Y107" s="3">
        <v>123</v>
      </c>
      <c r="Z107" s="3">
        <v>117</v>
      </c>
      <c r="AA107" s="3">
        <v>-8</v>
      </c>
      <c r="AB107" s="3">
        <v>12</v>
      </c>
      <c r="AC107" s="3">
        <v>0.97560975609756095</v>
      </c>
      <c r="AE107" s="6">
        <v>2.9994228051668959E-2</v>
      </c>
      <c r="AG107" s="6">
        <v>-5.4814046036115838E-2</v>
      </c>
      <c r="AI107" s="6">
        <v>2.2019110926464469E-2</v>
      </c>
      <c r="AK107" s="6">
        <v>-2.1739130434782594E-2</v>
      </c>
    </row>
    <row r="108" spans="1:38" x14ac:dyDescent="0.25">
      <c r="A108" s="3">
        <v>107</v>
      </c>
      <c r="B108" s="3" t="s">
        <v>38</v>
      </c>
      <c r="C108" s="3" t="s">
        <v>22</v>
      </c>
      <c r="D108" s="3" t="s">
        <v>23</v>
      </c>
      <c r="E108" s="3" t="s">
        <v>28</v>
      </c>
      <c r="F108" s="3" t="s">
        <v>25</v>
      </c>
      <c r="G108" s="3" t="b">
        <v>0</v>
      </c>
      <c r="H108" s="3" t="b">
        <v>0</v>
      </c>
      <c r="I108" s="3" t="b">
        <v>0</v>
      </c>
      <c r="J108" s="3" t="b">
        <v>1</v>
      </c>
      <c r="K108" s="3" t="b">
        <v>0</v>
      </c>
      <c r="L108" s="3">
        <v>150</v>
      </c>
      <c r="M108" s="3">
        <v>2</v>
      </c>
      <c r="N108" s="3">
        <v>100</v>
      </c>
      <c r="O108" s="3">
        <v>2</v>
      </c>
      <c r="P108" s="3">
        <v>0</v>
      </c>
      <c r="Q108" s="3">
        <v>100</v>
      </c>
      <c r="R108" s="3">
        <v>0</v>
      </c>
      <c r="S108" s="3">
        <v>1</v>
      </c>
      <c r="T108" s="3">
        <v>0</v>
      </c>
      <c r="U108" s="3" t="b">
        <v>0</v>
      </c>
      <c r="V108" s="3">
        <v>501</v>
      </c>
      <c r="W108" s="3">
        <v>561</v>
      </c>
      <c r="X108" s="3">
        <v>621</v>
      </c>
      <c r="Y108" s="3">
        <v>117</v>
      </c>
      <c r="Z108" s="3">
        <v>123</v>
      </c>
      <c r="AA108" s="3">
        <v>12</v>
      </c>
      <c r="AB108" s="3">
        <v>-8</v>
      </c>
      <c r="AC108" s="3">
        <v>0.97560975609756095</v>
      </c>
      <c r="AE108" s="6">
        <v>-6.9522122484724114E-2</v>
      </c>
      <c r="AG108" s="6">
        <v>4.6275360804941323E-2</v>
      </c>
      <c r="AI108" s="6">
        <v>-2.7835479850436218E-2</v>
      </c>
      <c r="AK108" s="6">
        <v>2.8428093645485042E-2</v>
      </c>
    </row>
    <row r="109" spans="1:38" x14ac:dyDescent="0.25">
      <c r="A109" s="3">
        <v>108</v>
      </c>
      <c r="B109" s="3" t="s">
        <v>38</v>
      </c>
      <c r="C109" s="3" t="s">
        <v>22</v>
      </c>
      <c r="D109" s="3" t="s">
        <v>23</v>
      </c>
      <c r="E109" s="3" t="s">
        <v>28</v>
      </c>
      <c r="F109" s="3" t="s">
        <v>25</v>
      </c>
      <c r="G109" s="3" t="b">
        <v>0</v>
      </c>
      <c r="H109" s="3" t="b">
        <v>0</v>
      </c>
      <c r="I109" s="3" t="b">
        <v>0</v>
      </c>
      <c r="J109" s="3" t="b">
        <v>1</v>
      </c>
      <c r="K109" s="3" t="b">
        <v>0</v>
      </c>
      <c r="L109" s="3">
        <v>150</v>
      </c>
      <c r="M109" s="3">
        <v>2</v>
      </c>
      <c r="N109" s="3">
        <v>100</v>
      </c>
      <c r="O109" s="3">
        <v>2</v>
      </c>
      <c r="P109" s="3">
        <v>0</v>
      </c>
      <c r="Q109" s="3">
        <v>100</v>
      </c>
      <c r="R109" s="3">
        <v>0</v>
      </c>
      <c r="S109" s="3">
        <v>1</v>
      </c>
      <c r="T109" s="3">
        <v>0</v>
      </c>
      <c r="U109" s="3" t="b">
        <v>0</v>
      </c>
      <c r="V109" s="3">
        <v>501</v>
      </c>
      <c r="W109" s="3">
        <v>609</v>
      </c>
      <c r="X109" s="3">
        <v>589</v>
      </c>
      <c r="Y109" s="3">
        <v>121</v>
      </c>
      <c r="Z109" s="3">
        <v>119</v>
      </c>
      <c r="AA109" s="3">
        <v>9</v>
      </c>
      <c r="AB109" s="3">
        <v>-11</v>
      </c>
      <c r="AC109" s="3">
        <v>0.97560975609756095</v>
      </c>
      <c r="AE109" s="6">
        <v>1.0090957944390411E-2</v>
      </c>
      <c r="AG109" s="6">
        <v>-7.6389895102891847E-3</v>
      </c>
      <c r="AI109" s="6">
        <v>5.4009140008308698E-3</v>
      </c>
      <c r="AK109" s="6">
        <v>-5.0167224080267525E-3</v>
      </c>
    </row>
    <row r="110" spans="1:38" x14ac:dyDescent="0.25">
      <c r="A110" s="3">
        <v>109</v>
      </c>
      <c r="B110" s="3" t="s">
        <v>38</v>
      </c>
      <c r="C110" s="3" t="s">
        <v>22</v>
      </c>
      <c r="D110" s="3" t="s">
        <v>23</v>
      </c>
      <c r="E110" s="3" t="s">
        <v>28</v>
      </c>
      <c r="F110" s="3" t="s">
        <v>25</v>
      </c>
      <c r="G110" s="3" t="b">
        <v>0</v>
      </c>
      <c r="H110" s="3" t="b">
        <v>0</v>
      </c>
      <c r="I110" s="3" t="b">
        <v>0</v>
      </c>
      <c r="J110" s="3" t="b">
        <v>1</v>
      </c>
      <c r="K110" s="3" t="b">
        <v>0</v>
      </c>
      <c r="L110" s="3">
        <v>150</v>
      </c>
      <c r="M110" s="3">
        <v>2</v>
      </c>
      <c r="N110" s="3">
        <v>100</v>
      </c>
      <c r="O110" s="3">
        <v>2</v>
      </c>
      <c r="P110" s="3">
        <v>0</v>
      </c>
      <c r="Q110" s="3">
        <v>100</v>
      </c>
      <c r="R110" s="3">
        <v>0</v>
      </c>
      <c r="S110" s="3">
        <v>1</v>
      </c>
      <c r="T110" s="3">
        <v>0</v>
      </c>
      <c r="U110" s="3" t="b">
        <v>0</v>
      </c>
      <c r="V110" s="3">
        <v>501</v>
      </c>
      <c r="W110" s="3">
        <v>609</v>
      </c>
      <c r="X110" s="3">
        <v>589</v>
      </c>
      <c r="Y110" s="3">
        <v>121</v>
      </c>
      <c r="Z110" s="3">
        <v>119</v>
      </c>
      <c r="AA110" s="3">
        <v>9</v>
      </c>
      <c r="AB110" s="3">
        <v>-11</v>
      </c>
      <c r="AC110" s="3">
        <v>0.97560975609756095</v>
      </c>
      <c r="AE110" s="6">
        <v>1.0090957944390411E-2</v>
      </c>
      <c r="AG110" s="6">
        <v>-7.6389895102891847E-3</v>
      </c>
      <c r="AI110" s="6">
        <v>5.4009140008308698E-3</v>
      </c>
      <c r="AK110" s="6">
        <v>-5.0167224080267525E-3</v>
      </c>
    </row>
    <row r="111" spans="1:38" x14ac:dyDescent="0.25">
      <c r="A111" s="3">
        <v>110</v>
      </c>
      <c r="B111" s="3" t="s">
        <v>38</v>
      </c>
      <c r="C111" s="3" t="s">
        <v>22</v>
      </c>
      <c r="D111" s="3" t="s">
        <v>23</v>
      </c>
      <c r="E111" s="3" t="s">
        <v>28</v>
      </c>
      <c r="F111" s="3" t="s">
        <v>25</v>
      </c>
      <c r="G111" s="3" t="b">
        <v>0</v>
      </c>
      <c r="H111" s="3" t="b">
        <v>0</v>
      </c>
      <c r="I111" s="3" t="b">
        <v>0</v>
      </c>
      <c r="J111" s="3" t="b">
        <v>1</v>
      </c>
      <c r="K111" s="3" t="b">
        <v>0</v>
      </c>
      <c r="L111" s="3">
        <v>150</v>
      </c>
      <c r="M111" s="3">
        <v>2</v>
      </c>
      <c r="N111" s="3">
        <v>100</v>
      </c>
      <c r="O111" s="3">
        <v>2</v>
      </c>
      <c r="P111" s="3">
        <v>0</v>
      </c>
      <c r="Q111" s="3">
        <v>100</v>
      </c>
      <c r="R111" s="3">
        <v>0</v>
      </c>
      <c r="S111" s="3">
        <v>1</v>
      </c>
      <c r="T111" s="3">
        <v>0</v>
      </c>
      <c r="U111" s="3" t="b">
        <v>0</v>
      </c>
      <c r="V111" s="3">
        <v>501</v>
      </c>
      <c r="W111" s="3">
        <v>644</v>
      </c>
      <c r="X111" s="3">
        <v>561</v>
      </c>
      <c r="Y111" s="3">
        <v>122</v>
      </c>
      <c r="Z111" s="3">
        <v>117</v>
      </c>
      <c r="AA111" s="3">
        <v>-8</v>
      </c>
      <c r="AB111" s="3">
        <v>12</v>
      </c>
      <c r="AC111" s="3">
        <v>0.97560975609756095</v>
      </c>
      <c r="AE111" s="6">
        <v>6.8142162423953101E-2</v>
      </c>
      <c r="AG111" s="6">
        <v>-5.4814046036115838E-2</v>
      </c>
      <c r="AI111" s="6">
        <v>1.371001246364778E-2</v>
      </c>
      <c r="AK111" s="6">
        <v>-2.1739130434782594E-2</v>
      </c>
    </row>
    <row r="112" spans="1:38" x14ac:dyDescent="0.25">
      <c r="A112" s="3">
        <v>111</v>
      </c>
      <c r="B112" s="3" t="s">
        <v>38</v>
      </c>
      <c r="C112" s="3" t="s">
        <v>22</v>
      </c>
      <c r="D112" s="3" t="s">
        <v>23</v>
      </c>
      <c r="E112" s="3" t="s">
        <v>28</v>
      </c>
      <c r="F112" s="3" t="s">
        <v>25</v>
      </c>
      <c r="G112" s="3" t="b">
        <v>0</v>
      </c>
      <c r="H112" s="3" t="b">
        <v>0</v>
      </c>
      <c r="I112" s="3" t="b">
        <v>0</v>
      </c>
      <c r="J112" s="3" t="b">
        <v>1</v>
      </c>
      <c r="K112" s="3" t="b">
        <v>0</v>
      </c>
      <c r="L112" s="3">
        <v>150</v>
      </c>
      <c r="M112" s="3">
        <v>2</v>
      </c>
      <c r="N112" s="3">
        <v>100</v>
      </c>
      <c r="O112" s="3">
        <v>2</v>
      </c>
      <c r="P112" s="3">
        <v>0</v>
      </c>
      <c r="Q112" s="3">
        <v>100</v>
      </c>
      <c r="R112" s="3">
        <v>0</v>
      </c>
      <c r="S112" s="3">
        <v>1</v>
      </c>
      <c r="T112" s="3">
        <v>0</v>
      </c>
      <c r="U112" s="3" t="b">
        <v>0</v>
      </c>
      <c r="V112" s="3">
        <v>501</v>
      </c>
      <c r="W112" s="3">
        <v>594.79</v>
      </c>
      <c r="X112" s="3">
        <v>594.21</v>
      </c>
      <c r="Y112" s="3">
        <v>121</v>
      </c>
      <c r="Z112" s="3">
        <v>121</v>
      </c>
      <c r="AA112" s="3">
        <v>-10</v>
      </c>
      <c r="AB112" s="3">
        <v>10</v>
      </c>
      <c r="AC112" s="3">
        <v>1</v>
      </c>
      <c r="AE112" s="6">
        <v>-1.3477831074312108E-2</v>
      </c>
      <c r="AG112" s="6">
        <v>1.1389406504094257E-3</v>
      </c>
      <c r="AI112" s="6">
        <v>5.4009140008308698E-3</v>
      </c>
      <c r="AK112" s="6">
        <v>1.17056856187292E-2</v>
      </c>
    </row>
    <row r="113" spans="1:38" x14ac:dyDescent="0.25">
      <c r="A113" s="3">
        <v>112</v>
      </c>
      <c r="B113" s="3" t="s">
        <v>38</v>
      </c>
      <c r="C113" s="3" t="s">
        <v>22</v>
      </c>
      <c r="D113" s="3" t="s">
        <v>23</v>
      </c>
      <c r="E113" s="3" t="s">
        <v>28</v>
      </c>
      <c r="F113" s="3" t="s">
        <v>25</v>
      </c>
      <c r="G113" s="3" t="b">
        <v>0</v>
      </c>
      <c r="H113" s="3" t="b">
        <v>0</v>
      </c>
      <c r="I113" s="3" t="b">
        <v>0</v>
      </c>
      <c r="J113" s="3" t="b">
        <v>1</v>
      </c>
      <c r="K113" s="3" t="b">
        <v>0</v>
      </c>
      <c r="L113" s="3">
        <v>150</v>
      </c>
      <c r="M113" s="3">
        <v>2</v>
      </c>
      <c r="N113" s="3">
        <v>100</v>
      </c>
      <c r="O113" s="3">
        <v>2</v>
      </c>
      <c r="P113" s="3">
        <v>0</v>
      </c>
      <c r="Q113" s="3">
        <v>100</v>
      </c>
      <c r="R113" s="3">
        <v>0</v>
      </c>
      <c r="S113" s="3">
        <v>1</v>
      </c>
      <c r="T113" s="3">
        <v>0</v>
      </c>
      <c r="U113" s="3" t="b">
        <v>0</v>
      </c>
      <c r="V113" s="3">
        <v>501</v>
      </c>
      <c r="W113" s="3">
        <v>609</v>
      </c>
      <c r="X113" s="3">
        <v>589</v>
      </c>
      <c r="Y113" s="3">
        <v>121</v>
      </c>
      <c r="Z113" s="3">
        <v>119</v>
      </c>
      <c r="AA113" s="3">
        <v>-9</v>
      </c>
      <c r="AB113" s="3">
        <v>11</v>
      </c>
      <c r="AC113" s="3">
        <v>0.97560975609756095</v>
      </c>
      <c r="AE113" s="6">
        <v>1.0090957944390411E-2</v>
      </c>
      <c r="AG113" s="6">
        <v>-7.6389895102891847E-3</v>
      </c>
      <c r="AI113" s="6">
        <v>5.4009140008308698E-3</v>
      </c>
      <c r="AK113" s="6">
        <v>-5.0167224080267525E-3</v>
      </c>
    </row>
    <row r="114" spans="1:38" x14ac:dyDescent="0.25">
      <c r="A114" s="3">
        <v>113</v>
      </c>
      <c r="B114" s="3" t="s">
        <v>38</v>
      </c>
      <c r="C114" s="3" t="s">
        <v>22</v>
      </c>
      <c r="D114" s="3" t="s">
        <v>23</v>
      </c>
      <c r="E114" s="3" t="s">
        <v>28</v>
      </c>
      <c r="F114" s="3" t="s">
        <v>25</v>
      </c>
      <c r="G114" s="3" t="b">
        <v>0</v>
      </c>
      <c r="H114" s="3" t="b">
        <v>0</v>
      </c>
      <c r="I114" s="3" t="b">
        <v>0</v>
      </c>
      <c r="J114" s="3" t="b">
        <v>1</v>
      </c>
      <c r="K114" s="3" t="b">
        <v>0</v>
      </c>
      <c r="L114" s="3">
        <v>150</v>
      </c>
      <c r="M114" s="3">
        <v>2</v>
      </c>
      <c r="N114" s="3">
        <v>100</v>
      </c>
      <c r="O114" s="3">
        <v>2</v>
      </c>
      <c r="P114" s="3">
        <v>0</v>
      </c>
      <c r="Q114" s="3">
        <v>100</v>
      </c>
      <c r="R114" s="3">
        <v>0</v>
      </c>
      <c r="S114" s="3">
        <v>1</v>
      </c>
      <c r="T114" s="3">
        <v>0</v>
      </c>
      <c r="U114" s="3" t="b">
        <v>0</v>
      </c>
      <c r="V114" s="3">
        <v>501</v>
      </c>
      <c r="W114" s="3">
        <v>609</v>
      </c>
      <c r="X114" s="3">
        <v>589</v>
      </c>
      <c r="Y114" s="3">
        <v>121</v>
      </c>
      <c r="Z114" s="3">
        <v>119</v>
      </c>
      <c r="AA114" s="3">
        <v>-9</v>
      </c>
      <c r="AB114" s="3">
        <v>11</v>
      </c>
      <c r="AC114" s="3">
        <v>0.97560975609756095</v>
      </c>
      <c r="AE114" s="6">
        <v>1.0090957944390411E-2</v>
      </c>
      <c r="AG114" s="6">
        <v>-7.6389895102891847E-3</v>
      </c>
      <c r="AI114" s="6">
        <v>5.4009140008308698E-3</v>
      </c>
      <c r="AK114" s="6">
        <v>-5.0167224080267525E-3</v>
      </c>
    </row>
    <row r="115" spans="1:38" x14ac:dyDescent="0.25">
      <c r="A115" s="3">
        <v>114</v>
      </c>
      <c r="B115" s="3" t="s">
        <v>38</v>
      </c>
      <c r="C115" s="3" t="s">
        <v>22</v>
      </c>
      <c r="D115" s="3" t="s">
        <v>23</v>
      </c>
      <c r="E115" s="3" t="s">
        <v>28</v>
      </c>
      <c r="F115" s="3" t="s">
        <v>25</v>
      </c>
      <c r="G115" s="3" t="b">
        <v>0</v>
      </c>
      <c r="H115" s="3" t="b">
        <v>0</v>
      </c>
      <c r="I115" s="3" t="b">
        <v>0</v>
      </c>
      <c r="J115" s="3" t="b">
        <v>1</v>
      </c>
      <c r="K115" s="3" t="b">
        <v>0</v>
      </c>
      <c r="L115" s="3">
        <v>150</v>
      </c>
      <c r="M115" s="3">
        <v>2</v>
      </c>
      <c r="N115" s="3">
        <v>100</v>
      </c>
      <c r="O115" s="3">
        <v>2</v>
      </c>
      <c r="P115" s="3">
        <v>0</v>
      </c>
      <c r="Q115" s="3">
        <v>100</v>
      </c>
      <c r="R115" s="3">
        <v>0</v>
      </c>
      <c r="S115" s="3">
        <v>1</v>
      </c>
      <c r="T115" s="3">
        <v>0</v>
      </c>
      <c r="U115" s="3" t="b">
        <v>0</v>
      </c>
      <c r="V115" s="3">
        <v>501</v>
      </c>
      <c r="W115" s="3">
        <v>561</v>
      </c>
      <c r="X115" s="3">
        <v>644</v>
      </c>
      <c r="Y115" s="3">
        <v>117</v>
      </c>
      <c r="Z115" s="3">
        <v>122</v>
      </c>
      <c r="AA115" s="3">
        <v>-12</v>
      </c>
      <c r="AB115" s="3">
        <v>8</v>
      </c>
      <c r="AC115" s="3">
        <v>0.97560975609756095</v>
      </c>
      <c r="AE115" s="6">
        <v>-6.9522122484724114E-2</v>
      </c>
      <c r="AG115" s="6">
        <v>8.5026300094013241E-2</v>
      </c>
      <c r="AI115" s="6">
        <v>-2.7835479850436218E-2</v>
      </c>
      <c r="AK115" s="6">
        <v>2.006688963210701E-2</v>
      </c>
    </row>
    <row r="116" spans="1:38" x14ac:dyDescent="0.25">
      <c r="A116" s="3">
        <v>115</v>
      </c>
      <c r="B116" s="3" t="s">
        <v>38</v>
      </c>
      <c r="C116" s="3" t="s">
        <v>22</v>
      </c>
      <c r="D116" s="3" t="s">
        <v>23</v>
      </c>
      <c r="E116" s="3" t="s">
        <v>28</v>
      </c>
      <c r="F116" s="3" t="s">
        <v>25</v>
      </c>
      <c r="G116" s="3" t="b">
        <v>0</v>
      </c>
      <c r="H116" s="3" t="b">
        <v>0</v>
      </c>
      <c r="I116" s="3" t="b">
        <v>0</v>
      </c>
      <c r="J116" s="3" t="b">
        <v>1</v>
      </c>
      <c r="K116" s="3" t="b">
        <v>0</v>
      </c>
      <c r="L116" s="3">
        <v>150</v>
      </c>
      <c r="M116" s="3">
        <v>2</v>
      </c>
      <c r="N116" s="3">
        <v>100</v>
      </c>
      <c r="O116" s="3">
        <v>2</v>
      </c>
      <c r="P116" s="3">
        <v>0</v>
      </c>
      <c r="Q116" s="3">
        <v>100</v>
      </c>
      <c r="R116" s="3">
        <v>0</v>
      </c>
      <c r="S116" s="3">
        <v>1</v>
      </c>
      <c r="T116" s="3">
        <v>0</v>
      </c>
      <c r="U116" s="3" t="b">
        <v>0</v>
      </c>
      <c r="V116" s="3">
        <v>662</v>
      </c>
      <c r="W116" s="3">
        <v>561</v>
      </c>
      <c r="X116" s="3">
        <v>621</v>
      </c>
      <c r="Y116" s="3">
        <v>117</v>
      </c>
      <c r="Z116" s="3">
        <v>123</v>
      </c>
      <c r="AA116" s="3">
        <v>12</v>
      </c>
      <c r="AB116" s="3">
        <v>-8</v>
      </c>
      <c r="AC116" s="3">
        <v>0.97560975609756095</v>
      </c>
      <c r="AE116" s="6">
        <v>-6.9522122484724114E-2</v>
      </c>
      <c r="AG116" s="6">
        <v>4.6275360804941323E-2</v>
      </c>
      <c r="AI116" s="6">
        <v>-2.7835479850436218E-2</v>
      </c>
      <c r="AK116" s="6">
        <v>2.8428093645485042E-2</v>
      </c>
    </row>
    <row r="117" spans="1:38" x14ac:dyDescent="0.25">
      <c r="A117" s="3">
        <v>116</v>
      </c>
      <c r="B117" s="3" t="s">
        <v>38</v>
      </c>
      <c r="C117" s="3" t="s">
        <v>22</v>
      </c>
      <c r="D117" s="3" t="s">
        <v>23</v>
      </c>
      <c r="E117" s="3" t="s">
        <v>28</v>
      </c>
      <c r="F117" s="3" t="s">
        <v>25</v>
      </c>
      <c r="G117" s="3" t="b">
        <v>0</v>
      </c>
      <c r="H117" s="3" t="b">
        <v>0</v>
      </c>
      <c r="I117" s="3" t="b">
        <v>0</v>
      </c>
      <c r="J117" s="3" t="b">
        <v>1</v>
      </c>
      <c r="K117" s="3" t="b">
        <v>0</v>
      </c>
      <c r="L117" s="3">
        <v>150</v>
      </c>
      <c r="M117" s="3">
        <v>2</v>
      </c>
      <c r="N117" s="3">
        <v>100</v>
      </c>
      <c r="O117" s="3">
        <v>2</v>
      </c>
      <c r="P117" s="3">
        <v>0</v>
      </c>
      <c r="Q117" s="3">
        <v>100</v>
      </c>
      <c r="R117" s="3">
        <v>0</v>
      </c>
      <c r="S117" s="3">
        <v>1</v>
      </c>
      <c r="T117" s="3">
        <v>0</v>
      </c>
      <c r="U117" s="3" t="b">
        <v>0</v>
      </c>
      <c r="V117" s="3">
        <v>501</v>
      </c>
      <c r="W117" s="3">
        <v>609</v>
      </c>
      <c r="X117" s="3">
        <v>589</v>
      </c>
      <c r="Y117" s="3">
        <v>121</v>
      </c>
      <c r="Z117" s="3">
        <v>119</v>
      </c>
      <c r="AA117" s="3">
        <v>9</v>
      </c>
      <c r="AB117" s="3">
        <v>-11</v>
      </c>
      <c r="AC117" s="3">
        <v>0.97560975609756095</v>
      </c>
      <c r="AE117" s="6">
        <v>1.0090957944390411E-2</v>
      </c>
      <c r="AG117" s="6">
        <v>-7.6389895102891847E-3</v>
      </c>
      <c r="AI117" s="6">
        <v>5.4009140008308698E-3</v>
      </c>
      <c r="AK117" s="6">
        <v>-5.0167224080267525E-3</v>
      </c>
    </row>
    <row r="118" spans="1:38" x14ac:dyDescent="0.25">
      <c r="A118" s="3">
        <v>117</v>
      </c>
      <c r="B118" s="3" t="s">
        <v>38</v>
      </c>
      <c r="C118" s="3" t="s">
        <v>22</v>
      </c>
      <c r="D118" s="3" t="s">
        <v>23</v>
      </c>
      <c r="E118" s="3" t="s">
        <v>28</v>
      </c>
      <c r="F118" s="3" t="s">
        <v>25</v>
      </c>
      <c r="G118" s="3" t="b">
        <v>0</v>
      </c>
      <c r="H118" s="3" t="b">
        <v>0</v>
      </c>
      <c r="I118" s="3" t="b">
        <v>0</v>
      </c>
      <c r="J118" s="3" t="b">
        <v>1</v>
      </c>
      <c r="K118" s="3" t="b">
        <v>0</v>
      </c>
      <c r="L118" s="3">
        <v>150</v>
      </c>
      <c r="M118" s="3">
        <v>2</v>
      </c>
      <c r="N118" s="3">
        <v>100</v>
      </c>
      <c r="O118" s="3">
        <v>2</v>
      </c>
      <c r="P118" s="3">
        <v>0</v>
      </c>
      <c r="Q118" s="3">
        <v>100</v>
      </c>
      <c r="R118" s="3">
        <v>0</v>
      </c>
      <c r="S118" s="3">
        <v>1</v>
      </c>
      <c r="T118" s="3">
        <v>0</v>
      </c>
      <c r="U118" s="3" t="b">
        <v>0</v>
      </c>
      <c r="V118" s="3">
        <v>501</v>
      </c>
      <c r="W118" s="3">
        <v>609</v>
      </c>
      <c r="X118" s="3">
        <v>589</v>
      </c>
      <c r="Y118" s="3">
        <v>121</v>
      </c>
      <c r="Z118" s="3">
        <v>119</v>
      </c>
      <c r="AA118" s="3">
        <v>-9</v>
      </c>
      <c r="AB118" s="3">
        <v>11</v>
      </c>
      <c r="AC118" s="3">
        <v>0.97560975609756095</v>
      </c>
      <c r="AE118" s="6">
        <v>1.0090957944390411E-2</v>
      </c>
      <c r="AG118" s="6">
        <v>-7.6389895102891847E-3</v>
      </c>
      <c r="AI118" s="6">
        <v>5.4009140008308698E-3</v>
      </c>
      <c r="AK118" s="6">
        <v>-5.0167224080267525E-3</v>
      </c>
    </row>
    <row r="119" spans="1:38" x14ac:dyDescent="0.25">
      <c r="A119" s="3">
        <v>118</v>
      </c>
      <c r="B119" s="3" t="s">
        <v>38</v>
      </c>
      <c r="C119" s="3" t="s">
        <v>22</v>
      </c>
      <c r="D119" s="3" t="s">
        <v>23</v>
      </c>
      <c r="E119" s="3" t="s">
        <v>28</v>
      </c>
      <c r="F119" s="3" t="s">
        <v>25</v>
      </c>
      <c r="G119" s="3" t="b">
        <v>0</v>
      </c>
      <c r="H119" s="3" t="b">
        <v>0</v>
      </c>
      <c r="I119" s="3" t="b">
        <v>0</v>
      </c>
      <c r="J119" s="3" t="b">
        <v>1</v>
      </c>
      <c r="K119" s="3" t="b">
        <v>0</v>
      </c>
      <c r="L119" s="3">
        <v>150</v>
      </c>
      <c r="M119" s="3">
        <v>2</v>
      </c>
      <c r="N119" s="3">
        <v>100</v>
      </c>
      <c r="O119" s="3">
        <v>2</v>
      </c>
      <c r="P119" s="3">
        <v>0</v>
      </c>
      <c r="Q119" s="3">
        <v>100</v>
      </c>
      <c r="R119" s="3">
        <v>0</v>
      </c>
      <c r="S119" s="3">
        <v>1</v>
      </c>
      <c r="T119" s="3">
        <v>0</v>
      </c>
      <c r="U119" s="3" t="b">
        <v>0</v>
      </c>
      <c r="V119" s="3">
        <v>501</v>
      </c>
      <c r="W119" s="3">
        <v>589</v>
      </c>
      <c r="X119" s="3">
        <v>609</v>
      </c>
      <c r="Y119" s="3">
        <v>119</v>
      </c>
      <c r="Z119" s="3">
        <v>121</v>
      </c>
      <c r="AA119" s="3">
        <v>11</v>
      </c>
      <c r="AB119" s="3">
        <v>-9</v>
      </c>
      <c r="AC119" s="3">
        <v>0.97560975609756095</v>
      </c>
      <c r="AE119" s="6">
        <v>-2.3081158901073984E-2</v>
      </c>
      <c r="AG119" s="6">
        <v>2.6057479436729869E-2</v>
      </c>
      <c r="AI119" s="6">
        <v>-1.1217282924802618E-2</v>
      </c>
      <c r="AK119" s="6">
        <v>1.17056856187292E-2</v>
      </c>
    </row>
    <row r="120" spans="1:38" x14ac:dyDescent="0.25">
      <c r="A120" s="3">
        <v>119</v>
      </c>
      <c r="B120" s="3" t="s">
        <v>38</v>
      </c>
      <c r="C120" s="3" t="s">
        <v>22</v>
      </c>
      <c r="D120" s="3" t="s">
        <v>23</v>
      </c>
      <c r="E120" s="3" t="s">
        <v>28</v>
      </c>
      <c r="F120" s="3" t="s">
        <v>25</v>
      </c>
      <c r="G120" s="3" t="b">
        <v>0</v>
      </c>
      <c r="H120" s="3" t="b">
        <v>0</v>
      </c>
      <c r="I120" s="3" t="b">
        <v>0</v>
      </c>
      <c r="J120" s="3" t="b">
        <v>1</v>
      </c>
      <c r="K120" s="3" t="b">
        <v>0</v>
      </c>
      <c r="L120" s="3">
        <v>150</v>
      </c>
      <c r="M120" s="3">
        <v>2</v>
      </c>
      <c r="N120" s="3">
        <v>100</v>
      </c>
      <c r="O120" s="3">
        <v>2</v>
      </c>
      <c r="P120" s="3">
        <v>0</v>
      </c>
      <c r="Q120" s="3">
        <v>100</v>
      </c>
      <c r="R120" s="3">
        <v>0</v>
      </c>
      <c r="S120" s="3">
        <v>1</v>
      </c>
      <c r="T120" s="3">
        <v>0</v>
      </c>
      <c r="U120" s="3" t="b">
        <v>0</v>
      </c>
      <c r="V120" s="3">
        <v>501</v>
      </c>
      <c r="W120" s="3">
        <v>609</v>
      </c>
      <c r="X120" s="3">
        <v>589</v>
      </c>
      <c r="Y120" s="3">
        <v>121</v>
      </c>
      <c r="Z120" s="3">
        <v>119</v>
      </c>
      <c r="AA120" s="3">
        <v>10</v>
      </c>
      <c r="AB120" s="3">
        <v>-11</v>
      </c>
      <c r="AC120" s="3">
        <v>0.97560975609756095</v>
      </c>
      <c r="AE120" s="6">
        <v>1.0090957944390411E-2</v>
      </c>
      <c r="AG120" s="6">
        <v>-7.6389895102891847E-3</v>
      </c>
      <c r="AI120" s="6">
        <v>5.4009140008308698E-3</v>
      </c>
      <c r="AK120" s="6">
        <v>-5.0167224080267525E-3</v>
      </c>
    </row>
    <row r="121" spans="1:38" x14ac:dyDescent="0.25">
      <c r="A121" s="3">
        <v>120</v>
      </c>
      <c r="B121" s="3" t="s">
        <v>38</v>
      </c>
      <c r="C121" s="3" t="s">
        <v>22</v>
      </c>
      <c r="D121" s="3" t="s">
        <v>23</v>
      </c>
      <c r="E121" s="3" t="s">
        <v>28</v>
      </c>
      <c r="F121" s="3" t="s">
        <v>25</v>
      </c>
      <c r="G121" s="3" t="b">
        <v>0</v>
      </c>
      <c r="H121" s="3" t="b">
        <v>0</v>
      </c>
      <c r="I121" s="3" t="b">
        <v>0</v>
      </c>
      <c r="J121" s="3" t="b">
        <v>1</v>
      </c>
      <c r="K121" s="3" t="b">
        <v>0</v>
      </c>
      <c r="L121" s="3">
        <v>150</v>
      </c>
      <c r="M121" s="3">
        <v>2</v>
      </c>
      <c r="N121" s="3">
        <v>100</v>
      </c>
      <c r="O121" s="3">
        <v>2</v>
      </c>
      <c r="P121" s="3">
        <v>0</v>
      </c>
      <c r="Q121" s="3">
        <v>100</v>
      </c>
      <c r="R121" s="3">
        <v>0</v>
      </c>
      <c r="S121" s="3">
        <v>1</v>
      </c>
      <c r="T121" s="3">
        <v>0</v>
      </c>
      <c r="U121" s="3" t="b">
        <v>0</v>
      </c>
      <c r="V121" s="3">
        <v>501</v>
      </c>
      <c r="W121" s="3">
        <v>561</v>
      </c>
      <c r="X121" s="3">
        <v>644</v>
      </c>
      <c r="Y121" s="3">
        <v>117</v>
      </c>
      <c r="Z121" s="3">
        <v>122</v>
      </c>
      <c r="AA121" s="3">
        <v>12</v>
      </c>
      <c r="AB121" s="3">
        <v>-8</v>
      </c>
      <c r="AC121" s="3">
        <v>0.97560975609756095</v>
      </c>
      <c r="AE121" s="6">
        <v>-6.9522122484724114E-2</v>
      </c>
      <c r="AG121" s="6">
        <v>8.5026300094013241E-2</v>
      </c>
      <c r="AI121" s="6">
        <v>-2.7835479850436218E-2</v>
      </c>
      <c r="AK121" s="6">
        <v>2.006688963210701E-2</v>
      </c>
    </row>
    <row r="122" spans="1:38" x14ac:dyDescent="0.25">
      <c r="A122" s="1">
        <v>121</v>
      </c>
      <c r="B122" s="1" t="s">
        <v>38</v>
      </c>
      <c r="C122" s="1" t="s">
        <v>22</v>
      </c>
      <c r="D122" s="1" t="s">
        <v>23</v>
      </c>
      <c r="E122" s="1" t="s">
        <v>28</v>
      </c>
      <c r="F122" s="1" t="s">
        <v>25</v>
      </c>
      <c r="G122" s="1" t="b">
        <v>0</v>
      </c>
      <c r="H122" s="1" t="b">
        <v>0</v>
      </c>
      <c r="I122" s="1" t="b">
        <v>0</v>
      </c>
      <c r="J122" s="1" t="b">
        <v>1</v>
      </c>
      <c r="K122" s="1" t="b">
        <v>0</v>
      </c>
      <c r="L122" s="1">
        <v>150</v>
      </c>
      <c r="M122" s="1">
        <v>2</v>
      </c>
      <c r="N122" s="1">
        <v>105</v>
      </c>
      <c r="O122" s="1">
        <v>2</v>
      </c>
      <c r="P122" s="1">
        <v>0</v>
      </c>
      <c r="Q122" s="1">
        <v>100</v>
      </c>
      <c r="R122" s="1">
        <v>0</v>
      </c>
      <c r="S122" s="1">
        <v>1</v>
      </c>
      <c r="T122" s="1">
        <v>0</v>
      </c>
      <c r="U122" s="1" t="b">
        <v>0</v>
      </c>
      <c r="V122" s="1">
        <v>501</v>
      </c>
      <c r="W122" s="1">
        <v>494</v>
      </c>
      <c r="X122" s="1">
        <v>504</v>
      </c>
      <c r="Y122" s="1">
        <v>124</v>
      </c>
      <c r="Z122" s="1">
        <v>126</v>
      </c>
      <c r="AA122" s="1">
        <v>11</v>
      </c>
      <c r="AB122" s="1">
        <v>-9</v>
      </c>
      <c r="AC122" s="1">
        <v>0.97560975609756095</v>
      </c>
      <c r="AE122" s="6" cm="1">
        <f t="array" ref="AE122:AE141">W122:W141/AF122-1</f>
        <v>-5.8361843429260984E-3</v>
      </c>
      <c r="AF122">
        <f>AVERAGE(W122:W141)</f>
        <v>496.9</v>
      </c>
      <c r="AG122" s="6" cm="1">
        <f t="array" ref="AG122:AG141">X122:X141/AH122-1</f>
        <v>2.4863252113376255E-3</v>
      </c>
      <c r="AH122">
        <f>AVERAGE(X122:X141)</f>
        <v>502.75</v>
      </c>
      <c r="AI122" s="6" cm="1">
        <f t="array" ref="AI122:AI141">Y122:Y141/AJ122-1</f>
        <v>-3.2154340836013651E-3</v>
      </c>
      <c r="AJ122">
        <f>AVERAGE(Y122:Y141)</f>
        <v>124.4</v>
      </c>
      <c r="AK122" s="6" cm="1">
        <f t="array" ref="AK122:AK141">Z122:Z141/AL122-1</f>
        <v>8.4033613445377853E-3</v>
      </c>
      <c r="AL122">
        <f>AVERAGE(Z122:Z141)</f>
        <v>124.95</v>
      </c>
    </row>
    <row r="123" spans="1:38" x14ac:dyDescent="0.25">
      <c r="A123" s="1">
        <v>122</v>
      </c>
      <c r="B123" s="1" t="s">
        <v>38</v>
      </c>
      <c r="C123" s="1" t="s">
        <v>22</v>
      </c>
      <c r="D123" s="1" t="s">
        <v>23</v>
      </c>
      <c r="E123" s="1" t="s">
        <v>28</v>
      </c>
      <c r="F123" s="1" t="s">
        <v>25</v>
      </c>
      <c r="G123" s="1" t="b">
        <v>0</v>
      </c>
      <c r="H123" s="1" t="b">
        <v>0</v>
      </c>
      <c r="I123" s="1" t="b">
        <v>0</v>
      </c>
      <c r="J123" s="1" t="b">
        <v>1</v>
      </c>
      <c r="K123" s="1" t="b">
        <v>0</v>
      </c>
      <c r="L123" s="1">
        <v>150</v>
      </c>
      <c r="M123" s="1">
        <v>2</v>
      </c>
      <c r="N123" s="1">
        <v>105</v>
      </c>
      <c r="O123" s="1">
        <v>2</v>
      </c>
      <c r="P123" s="1">
        <v>0</v>
      </c>
      <c r="Q123" s="1">
        <v>100</v>
      </c>
      <c r="R123" s="1">
        <v>0</v>
      </c>
      <c r="S123" s="1">
        <v>1</v>
      </c>
      <c r="T123" s="1">
        <v>0</v>
      </c>
      <c r="U123" s="1" t="b">
        <v>0</v>
      </c>
      <c r="V123" s="1">
        <v>501</v>
      </c>
      <c r="W123" s="1">
        <v>504</v>
      </c>
      <c r="X123" s="1">
        <v>494</v>
      </c>
      <c r="Y123" s="1">
        <v>126</v>
      </c>
      <c r="Z123" s="1">
        <v>124</v>
      </c>
      <c r="AA123" s="1">
        <v>9</v>
      </c>
      <c r="AB123" s="1">
        <v>-11</v>
      </c>
      <c r="AC123" s="1">
        <v>0.97560975609756095</v>
      </c>
      <c r="AE123" s="6">
        <v>1.4288589253370843E-2</v>
      </c>
      <c r="AG123" s="6">
        <v>-1.740427647936349E-2</v>
      </c>
      <c r="AI123" s="6">
        <v>1.2861736334405016E-2</v>
      </c>
      <c r="AK123" s="6">
        <v>-7.6030412164865835E-3</v>
      </c>
    </row>
    <row r="124" spans="1:38" x14ac:dyDescent="0.25">
      <c r="A124" s="1">
        <v>123</v>
      </c>
      <c r="B124" s="1" t="s">
        <v>38</v>
      </c>
      <c r="C124" s="1" t="s">
        <v>22</v>
      </c>
      <c r="D124" s="1" t="s">
        <v>23</v>
      </c>
      <c r="E124" s="1" t="s">
        <v>28</v>
      </c>
      <c r="F124" s="1" t="s">
        <v>25</v>
      </c>
      <c r="G124" s="1" t="b">
        <v>0</v>
      </c>
      <c r="H124" s="1" t="b">
        <v>0</v>
      </c>
      <c r="I124" s="1" t="b">
        <v>0</v>
      </c>
      <c r="J124" s="1" t="b">
        <v>1</v>
      </c>
      <c r="K124" s="1" t="b">
        <v>0</v>
      </c>
      <c r="L124" s="1">
        <v>150</v>
      </c>
      <c r="M124" s="1">
        <v>2</v>
      </c>
      <c r="N124" s="1">
        <v>105</v>
      </c>
      <c r="O124" s="1">
        <v>2</v>
      </c>
      <c r="P124" s="1">
        <v>0</v>
      </c>
      <c r="Q124" s="1">
        <v>100</v>
      </c>
      <c r="R124" s="1">
        <v>0</v>
      </c>
      <c r="S124" s="1">
        <v>1</v>
      </c>
      <c r="T124" s="1">
        <v>0</v>
      </c>
      <c r="U124" s="1" t="b">
        <v>0</v>
      </c>
      <c r="V124" s="1">
        <v>501</v>
      </c>
      <c r="W124" s="1">
        <v>494</v>
      </c>
      <c r="X124" s="1">
        <v>504</v>
      </c>
      <c r="Y124" s="1">
        <v>124</v>
      </c>
      <c r="Z124" s="1">
        <v>126</v>
      </c>
      <c r="AA124" s="1">
        <v>-11</v>
      </c>
      <c r="AB124" s="1">
        <v>9</v>
      </c>
      <c r="AC124" s="1">
        <v>0.97560975609756095</v>
      </c>
      <c r="AE124" s="6">
        <v>-5.8361843429260984E-3</v>
      </c>
      <c r="AG124" s="6">
        <v>2.4863252113376255E-3</v>
      </c>
      <c r="AI124" s="6">
        <v>-3.2154340836013651E-3</v>
      </c>
      <c r="AK124" s="6">
        <v>8.4033613445377853E-3</v>
      </c>
    </row>
    <row r="125" spans="1:38" x14ac:dyDescent="0.25">
      <c r="A125" s="1">
        <v>124</v>
      </c>
      <c r="B125" s="1" t="s">
        <v>38</v>
      </c>
      <c r="C125" s="1" t="s">
        <v>22</v>
      </c>
      <c r="D125" s="1" t="s">
        <v>23</v>
      </c>
      <c r="E125" s="1" t="s">
        <v>28</v>
      </c>
      <c r="F125" s="1" t="s">
        <v>25</v>
      </c>
      <c r="G125" s="1" t="b">
        <v>0</v>
      </c>
      <c r="H125" s="1" t="b">
        <v>0</v>
      </c>
      <c r="I125" s="1" t="b">
        <v>0</v>
      </c>
      <c r="J125" s="1" t="b">
        <v>1</v>
      </c>
      <c r="K125" s="1" t="b">
        <v>0</v>
      </c>
      <c r="L125" s="1">
        <v>150</v>
      </c>
      <c r="M125" s="1">
        <v>2</v>
      </c>
      <c r="N125" s="1">
        <v>105</v>
      </c>
      <c r="O125" s="1">
        <v>2</v>
      </c>
      <c r="P125" s="1">
        <v>0</v>
      </c>
      <c r="Q125" s="1">
        <v>100</v>
      </c>
      <c r="R125" s="1">
        <v>0</v>
      </c>
      <c r="S125" s="1">
        <v>1</v>
      </c>
      <c r="T125" s="1">
        <v>0</v>
      </c>
      <c r="U125" s="1" t="b">
        <v>0</v>
      </c>
      <c r="V125" s="1">
        <v>501</v>
      </c>
      <c r="W125" s="1">
        <v>476</v>
      </c>
      <c r="X125" s="1">
        <v>506</v>
      </c>
      <c r="Y125" s="1">
        <v>122</v>
      </c>
      <c r="Z125" s="1">
        <v>128</v>
      </c>
      <c r="AA125" s="1">
        <v>12</v>
      </c>
      <c r="AB125" s="1">
        <v>-8</v>
      </c>
      <c r="AC125" s="1">
        <v>0.97560975609756095</v>
      </c>
      <c r="AE125" s="6">
        <v>-4.2060776816260748E-2</v>
      </c>
      <c r="AG125" s="6">
        <v>6.4644455494777819E-3</v>
      </c>
      <c r="AI125" s="6">
        <v>-1.9292604501607746E-2</v>
      </c>
      <c r="AK125" s="6">
        <v>2.4409763905562265E-2</v>
      </c>
    </row>
    <row r="126" spans="1:38" x14ac:dyDescent="0.25">
      <c r="A126" s="1">
        <v>125</v>
      </c>
      <c r="B126" s="1" t="s">
        <v>38</v>
      </c>
      <c r="C126" s="1" t="s">
        <v>22</v>
      </c>
      <c r="D126" s="1" t="s">
        <v>23</v>
      </c>
      <c r="E126" s="1" t="s">
        <v>28</v>
      </c>
      <c r="F126" s="1" t="s">
        <v>25</v>
      </c>
      <c r="G126" s="1" t="b">
        <v>0</v>
      </c>
      <c r="H126" s="1" t="b">
        <v>0</v>
      </c>
      <c r="I126" s="1" t="b">
        <v>0</v>
      </c>
      <c r="J126" s="1" t="b">
        <v>1</v>
      </c>
      <c r="K126" s="1" t="b">
        <v>0</v>
      </c>
      <c r="L126" s="1">
        <v>150</v>
      </c>
      <c r="M126" s="1">
        <v>2</v>
      </c>
      <c r="N126" s="1">
        <v>105</v>
      </c>
      <c r="O126" s="1">
        <v>2</v>
      </c>
      <c r="P126" s="1">
        <v>0</v>
      </c>
      <c r="Q126" s="1">
        <v>100</v>
      </c>
      <c r="R126" s="1">
        <v>0</v>
      </c>
      <c r="S126" s="1">
        <v>1</v>
      </c>
      <c r="T126" s="1">
        <v>0</v>
      </c>
      <c r="U126" s="1" t="b">
        <v>0</v>
      </c>
      <c r="V126" s="1">
        <v>501</v>
      </c>
      <c r="W126" s="1">
        <v>504</v>
      </c>
      <c r="X126" s="1">
        <v>494</v>
      </c>
      <c r="Y126" s="1">
        <v>126</v>
      </c>
      <c r="Z126" s="1">
        <v>124</v>
      </c>
      <c r="AA126" s="1">
        <v>9</v>
      </c>
      <c r="AB126" s="1">
        <v>-11</v>
      </c>
      <c r="AC126" s="1">
        <v>0.97560975609756095</v>
      </c>
      <c r="AE126" s="6">
        <v>1.4288589253370843E-2</v>
      </c>
      <c r="AG126" s="6">
        <v>-1.740427647936349E-2</v>
      </c>
      <c r="AI126" s="6">
        <v>1.2861736334405016E-2</v>
      </c>
      <c r="AK126" s="6">
        <v>-7.6030412164865835E-3</v>
      </c>
    </row>
    <row r="127" spans="1:38" x14ac:dyDescent="0.25">
      <c r="A127" s="1">
        <v>126</v>
      </c>
      <c r="B127" s="1" t="s">
        <v>38</v>
      </c>
      <c r="C127" s="1" t="s">
        <v>22</v>
      </c>
      <c r="D127" s="1" t="s">
        <v>23</v>
      </c>
      <c r="E127" s="1" t="s">
        <v>28</v>
      </c>
      <c r="F127" s="1" t="s">
        <v>25</v>
      </c>
      <c r="G127" s="1" t="b">
        <v>0</v>
      </c>
      <c r="H127" s="1" t="b">
        <v>0</v>
      </c>
      <c r="I127" s="1" t="b">
        <v>0</v>
      </c>
      <c r="J127" s="1" t="b">
        <v>1</v>
      </c>
      <c r="K127" s="1" t="b">
        <v>0</v>
      </c>
      <c r="L127" s="1">
        <v>150</v>
      </c>
      <c r="M127" s="1">
        <v>2</v>
      </c>
      <c r="N127" s="1">
        <v>105</v>
      </c>
      <c r="O127" s="1">
        <v>2</v>
      </c>
      <c r="P127" s="1">
        <v>0</v>
      </c>
      <c r="Q127" s="1">
        <v>100</v>
      </c>
      <c r="R127" s="1">
        <v>0</v>
      </c>
      <c r="S127" s="1">
        <v>1</v>
      </c>
      <c r="T127" s="1">
        <v>0</v>
      </c>
      <c r="U127" s="1" t="b">
        <v>0</v>
      </c>
      <c r="V127" s="1">
        <v>501</v>
      </c>
      <c r="W127" s="1">
        <v>506</v>
      </c>
      <c r="X127" s="1">
        <v>476</v>
      </c>
      <c r="Y127" s="1">
        <v>128</v>
      </c>
      <c r="Z127" s="1">
        <v>122</v>
      </c>
      <c r="AA127" s="1">
        <v>8</v>
      </c>
      <c r="AB127" s="1">
        <v>-12</v>
      </c>
      <c r="AC127" s="1">
        <v>0.97560975609756095</v>
      </c>
      <c r="AE127" s="6">
        <v>1.8313543972630297E-2</v>
      </c>
      <c r="AG127" s="6">
        <v>-5.3207359522625564E-2</v>
      </c>
      <c r="AI127" s="6">
        <v>2.8938906752411508E-2</v>
      </c>
      <c r="AK127" s="6">
        <v>-2.3609443777511063E-2</v>
      </c>
    </row>
    <row r="128" spans="1:38" x14ac:dyDescent="0.25">
      <c r="A128" s="1">
        <v>127</v>
      </c>
      <c r="B128" s="1" t="s">
        <v>38</v>
      </c>
      <c r="C128" s="1" t="s">
        <v>22</v>
      </c>
      <c r="D128" s="1" t="s">
        <v>23</v>
      </c>
      <c r="E128" s="1" t="s">
        <v>28</v>
      </c>
      <c r="F128" s="1" t="s">
        <v>25</v>
      </c>
      <c r="G128" s="1" t="b">
        <v>0</v>
      </c>
      <c r="H128" s="1" t="b">
        <v>0</v>
      </c>
      <c r="I128" s="1" t="b">
        <v>0</v>
      </c>
      <c r="J128" s="1" t="b">
        <v>1</v>
      </c>
      <c r="K128" s="1" t="b">
        <v>0</v>
      </c>
      <c r="L128" s="1">
        <v>150</v>
      </c>
      <c r="M128" s="1">
        <v>2</v>
      </c>
      <c r="N128" s="1">
        <v>105</v>
      </c>
      <c r="O128" s="1">
        <v>2</v>
      </c>
      <c r="P128" s="1">
        <v>0</v>
      </c>
      <c r="Q128" s="1">
        <v>100</v>
      </c>
      <c r="R128" s="1">
        <v>0</v>
      </c>
      <c r="S128" s="1">
        <v>1</v>
      </c>
      <c r="T128" s="1">
        <v>0</v>
      </c>
      <c r="U128" s="1" t="b">
        <v>0</v>
      </c>
      <c r="V128" s="1">
        <v>501</v>
      </c>
      <c r="W128" s="1">
        <v>525</v>
      </c>
      <c r="X128" s="1">
        <v>494</v>
      </c>
      <c r="Y128" s="1">
        <v>125</v>
      </c>
      <c r="Z128" s="1">
        <v>124</v>
      </c>
      <c r="AA128" s="1">
        <v>9</v>
      </c>
      <c r="AB128" s="1">
        <v>-11</v>
      </c>
      <c r="AC128" s="1">
        <v>0.97560975609756095</v>
      </c>
      <c r="AE128" s="6">
        <v>5.6550613805594674E-2</v>
      </c>
      <c r="AG128" s="6">
        <v>-1.740427647936349E-2</v>
      </c>
      <c r="AI128" s="6">
        <v>4.8231511254019921E-3</v>
      </c>
      <c r="AK128" s="6">
        <v>-7.6030412164865835E-3</v>
      </c>
    </row>
    <row r="129" spans="1:40" x14ac:dyDescent="0.25">
      <c r="A129" s="1">
        <v>128</v>
      </c>
      <c r="B129" s="1" t="s">
        <v>38</v>
      </c>
      <c r="C129" s="1" t="s">
        <v>22</v>
      </c>
      <c r="D129" s="1" t="s">
        <v>23</v>
      </c>
      <c r="E129" s="1" t="s">
        <v>28</v>
      </c>
      <c r="F129" s="1" t="s">
        <v>25</v>
      </c>
      <c r="G129" s="1" t="b">
        <v>0</v>
      </c>
      <c r="H129" s="1" t="b">
        <v>0</v>
      </c>
      <c r="I129" s="1" t="b">
        <v>0</v>
      </c>
      <c r="J129" s="1" t="b">
        <v>1</v>
      </c>
      <c r="K129" s="1" t="b">
        <v>0</v>
      </c>
      <c r="L129" s="1">
        <v>150</v>
      </c>
      <c r="M129" s="1">
        <v>2</v>
      </c>
      <c r="N129" s="1">
        <v>105</v>
      </c>
      <c r="O129" s="1">
        <v>2</v>
      </c>
      <c r="P129" s="1">
        <v>0</v>
      </c>
      <c r="Q129" s="1">
        <v>100</v>
      </c>
      <c r="R129" s="1">
        <v>0</v>
      </c>
      <c r="S129" s="1">
        <v>1</v>
      </c>
      <c r="T129" s="1">
        <v>0</v>
      </c>
      <c r="U129" s="1" t="b">
        <v>0</v>
      </c>
      <c r="V129" s="1">
        <v>501</v>
      </c>
      <c r="W129" s="1">
        <v>476</v>
      </c>
      <c r="X129" s="1">
        <v>529</v>
      </c>
      <c r="Y129" s="1">
        <v>122</v>
      </c>
      <c r="Z129" s="1">
        <v>127</v>
      </c>
      <c r="AA129" s="1">
        <v>12</v>
      </c>
      <c r="AB129" s="1">
        <v>-8</v>
      </c>
      <c r="AC129" s="1">
        <v>0.97560975609756095</v>
      </c>
      <c r="AE129" s="6">
        <v>-4.2060776816260748E-2</v>
      </c>
      <c r="AG129" s="6">
        <v>5.221282943809058E-2</v>
      </c>
      <c r="AI129" s="6">
        <v>-1.9292604501607746E-2</v>
      </c>
      <c r="AK129" s="6">
        <v>1.6406562625050025E-2</v>
      </c>
    </row>
    <row r="130" spans="1:40" x14ac:dyDescent="0.25">
      <c r="A130" s="1">
        <v>129</v>
      </c>
      <c r="B130" s="1" t="s">
        <v>38</v>
      </c>
      <c r="C130" s="1" t="s">
        <v>22</v>
      </c>
      <c r="D130" s="1" t="s">
        <v>23</v>
      </c>
      <c r="E130" s="1" t="s">
        <v>28</v>
      </c>
      <c r="F130" s="1" t="s">
        <v>25</v>
      </c>
      <c r="G130" s="1" t="b">
        <v>0</v>
      </c>
      <c r="H130" s="1" t="b">
        <v>0</v>
      </c>
      <c r="I130" s="1" t="b">
        <v>0</v>
      </c>
      <c r="J130" s="1" t="b">
        <v>1</v>
      </c>
      <c r="K130" s="1" t="b">
        <v>0</v>
      </c>
      <c r="L130" s="1">
        <v>150</v>
      </c>
      <c r="M130" s="1">
        <v>2</v>
      </c>
      <c r="N130" s="1">
        <v>105</v>
      </c>
      <c r="O130" s="1">
        <v>2</v>
      </c>
      <c r="P130" s="1">
        <v>0</v>
      </c>
      <c r="Q130" s="1">
        <v>100</v>
      </c>
      <c r="R130" s="1">
        <v>0</v>
      </c>
      <c r="S130" s="1">
        <v>1</v>
      </c>
      <c r="T130" s="1">
        <v>0</v>
      </c>
      <c r="U130" s="1" t="b">
        <v>0</v>
      </c>
      <c r="V130" s="1">
        <v>501</v>
      </c>
      <c r="W130" s="1">
        <v>525</v>
      </c>
      <c r="X130" s="1">
        <v>494</v>
      </c>
      <c r="Y130" s="1">
        <v>125</v>
      </c>
      <c r="Z130" s="1">
        <v>124</v>
      </c>
      <c r="AA130" s="1">
        <v>-9</v>
      </c>
      <c r="AB130" s="1">
        <v>11</v>
      </c>
      <c r="AC130" s="1">
        <v>0.97560975609756095</v>
      </c>
      <c r="AE130" s="6">
        <v>5.6550613805594674E-2</v>
      </c>
      <c r="AG130" s="6">
        <v>-1.740427647936349E-2</v>
      </c>
      <c r="AI130" s="6">
        <v>4.8231511254019921E-3</v>
      </c>
      <c r="AK130" s="6">
        <v>-7.6030412164865835E-3</v>
      </c>
    </row>
    <row r="131" spans="1:40" x14ac:dyDescent="0.25">
      <c r="A131" s="1">
        <v>130</v>
      </c>
      <c r="B131" s="1" t="s">
        <v>38</v>
      </c>
      <c r="C131" s="1" t="s">
        <v>22</v>
      </c>
      <c r="D131" s="1" t="s">
        <v>23</v>
      </c>
      <c r="E131" s="1" t="s">
        <v>28</v>
      </c>
      <c r="F131" s="1" t="s">
        <v>25</v>
      </c>
      <c r="G131" s="1" t="b">
        <v>0</v>
      </c>
      <c r="H131" s="1" t="b">
        <v>0</v>
      </c>
      <c r="I131" s="1" t="b">
        <v>0</v>
      </c>
      <c r="J131" s="1" t="b">
        <v>1</v>
      </c>
      <c r="K131" s="1" t="b">
        <v>0</v>
      </c>
      <c r="L131" s="1">
        <v>150</v>
      </c>
      <c r="M131" s="1">
        <v>2</v>
      </c>
      <c r="N131" s="1">
        <v>105</v>
      </c>
      <c r="O131" s="1">
        <v>2</v>
      </c>
      <c r="P131" s="1">
        <v>0</v>
      </c>
      <c r="Q131" s="1">
        <v>100</v>
      </c>
      <c r="R131" s="1">
        <v>0</v>
      </c>
      <c r="S131" s="1">
        <v>1</v>
      </c>
      <c r="T131" s="1">
        <v>0</v>
      </c>
      <c r="U131" s="1" t="b">
        <v>0</v>
      </c>
      <c r="V131" s="1">
        <v>501</v>
      </c>
      <c r="W131" s="1">
        <v>494</v>
      </c>
      <c r="X131" s="1">
        <v>525</v>
      </c>
      <c r="Y131" s="1">
        <v>124</v>
      </c>
      <c r="Z131" s="1">
        <v>125</v>
      </c>
      <c r="AA131" s="1">
        <v>-11</v>
      </c>
      <c r="AB131" s="1">
        <v>9</v>
      </c>
      <c r="AC131" s="1">
        <v>0.97560975609756095</v>
      </c>
      <c r="AE131" s="6">
        <v>-5.8361843429260984E-3</v>
      </c>
      <c r="AG131" s="6">
        <v>4.4256588761810045E-2</v>
      </c>
      <c r="AI131" s="6">
        <v>-3.2154340836013651E-3</v>
      </c>
      <c r="AK131" s="6">
        <v>4.0016006402554538E-4</v>
      </c>
    </row>
    <row r="132" spans="1:40" x14ac:dyDescent="0.25">
      <c r="A132" s="1">
        <v>131</v>
      </c>
      <c r="B132" s="1" t="s">
        <v>38</v>
      </c>
      <c r="C132" s="1" t="s">
        <v>22</v>
      </c>
      <c r="D132" s="1" t="s">
        <v>23</v>
      </c>
      <c r="E132" s="1" t="s">
        <v>28</v>
      </c>
      <c r="F132" s="1" t="s">
        <v>25</v>
      </c>
      <c r="G132" s="1" t="b">
        <v>0</v>
      </c>
      <c r="H132" s="1" t="b">
        <v>0</v>
      </c>
      <c r="I132" s="1" t="b">
        <v>0</v>
      </c>
      <c r="J132" s="1" t="b">
        <v>1</v>
      </c>
      <c r="K132" s="1" t="b">
        <v>0</v>
      </c>
      <c r="L132" s="1">
        <v>150</v>
      </c>
      <c r="M132" s="1">
        <v>2</v>
      </c>
      <c r="N132" s="1">
        <v>105</v>
      </c>
      <c r="O132" s="1">
        <v>2</v>
      </c>
      <c r="P132" s="1">
        <v>0</v>
      </c>
      <c r="Q132" s="1">
        <v>100</v>
      </c>
      <c r="R132" s="1">
        <v>0</v>
      </c>
      <c r="S132" s="1">
        <v>1</v>
      </c>
      <c r="T132" s="1">
        <v>0</v>
      </c>
      <c r="U132" s="1" t="b">
        <v>0</v>
      </c>
      <c r="V132" s="1">
        <v>501</v>
      </c>
      <c r="W132" s="1">
        <v>450</v>
      </c>
      <c r="X132" s="1">
        <v>506</v>
      </c>
      <c r="Y132" s="1">
        <v>120</v>
      </c>
      <c r="Z132" s="1">
        <v>128</v>
      </c>
      <c r="AA132" s="1">
        <v>13</v>
      </c>
      <c r="AB132" s="1">
        <v>-6</v>
      </c>
      <c r="AC132" s="1">
        <v>0.92682926829268297</v>
      </c>
      <c r="AE132" s="6">
        <v>-9.4385188166633105E-2</v>
      </c>
      <c r="AG132" s="6">
        <v>6.4644455494777819E-3</v>
      </c>
      <c r="AI132" s="6">
        <v>-3.5369774919614239E-2</v>
      </c>
      <c r="AK132" s="6">
        <v>2.4409763905562265E-2</v>
      </c>
    </row>
    <row r="133" spans="1:40" x14ac:dyDescent="0.25">
      <c r="A133" s="1">
        <v>132</v>
      </c>
      <c r="B133" s="1" t="s">
        <v>38</v>
      </c>
      <c r="C133" s="1" t="s">
        <v>22</v>
      </c>
      <c r="D133" s="1" t="s">
        <v>23</v>
      </c>
      <c r="E133" s="1" t="s">
        <v>28</v>
      </c>
      <c r="F133" s="1" t="s">
        <v>25</v>
      </c>
      <c r="G133" s="1" t="b">
        <v>0</v>
      </c>
      <c r="H133" s="1" t="b">
        <v>0</v>
      </c>
      <c r="I133" s="1" t="b">
        <v>0</v>
      </c>
      <c r="J133" s="1" t="b">
        <v>1</v>
      </c>
      <c r="K133" s="1" t="b">
        <v>0</v>
      </c>
      <c r="L133" s="1">
        <v>150</v>
      </c>
      <c r="M133" s="1">
        <v>2</v>
      </c>
      <c r="N133" s="1">
        <v>105</v>
      </c>
      <c r="O133" s="1">
        <v>2</v>
      </c>
      <c r="P133" s="1">
        <v>0</v>
      </c>
      <c r="Q133" s="1">
        <v>100</v>
      </c>
      <c r="R133" s="1">
        <v>0</v>
      </c>
      <c r="S133" s="1">
        <v>1</v>
      </c>
      <c r="T133" s="1">
        <v>0</v>
      </c>
      <c r="U133" s="1" t="b">
        <v>0</v>
      </c>
      <c r="V133" s="1">
        <v>501</v>
      </c>
      <c r="W133" s="1">
        <v>476</v>
      </c>
      <c r="X133" s="1">
        <v>529</v>
      </c>
      <c r="Y133" s="1">
        <v>122</v>
      </c>
      <c r="Z133" s="1">
        <v>127</v>
      </c>
      <c r="AA133" s="1">
        <v>12</v>
      </c>
      <c r="AB133" s="1">
        <v>-8</v>
      </c>
      <c r="AC133" s="1">
        <v>0.97560975609756095</v>
      </c>
      <c r="AE133" s="6">
        <v>-4.2060776816260748E-2</v>
      </c>
      <c r="AG133" s="6">
        <v>5.221282943809058E-2</v>
      </c>
      <c r="AI133" s="6">
        <v>-1.9292604501607746E-2</v>
      </c>
      <c r="AK133" s="6">
        <v>1.6406562625050025E-2</v>
      </c>
    </row>
    <row r="134" spans="1:40" x14ac:dyDescent="0.25">
      <c r="A134" s="1">
        <v>133</v>
      </c>
      <c r="B134" s="1" t="s">
        <v>38</v>
      </c>
      <c r="C134" s="1" t="s">
        <v>22</v>
      </c>
      <c r="D134" s="1" t="s">
        <v>23</v>
      </c>
      <c r="E134" s="1" t="s">
        <v>28</v>
      </c>
      <c r="F134" s="1" t="s">
        <v>25</v>
      </c>
      <c r="G134" s="1" t="b">
        <v>0</v>
      </c>
      <c r="H134" s="1" t="b">
        <v>0</v>
      </c>
      <c r="I134" s="1" t="b">
        <v>0</v>
      </c>
      <c r="J134" s="1" t="b">
        <v>1</v>
      </c>
      <c r="K134" s="1" t="b">
        <v>0</v>
      </c>
      <c r="L134" s="1">
        <v>150</v>
      </c>
      <c r="M134" s="1">
        <v>2</v>
      </c>
      <c r="N134" s="1">
        <v>105</v>
      </c>
      <c r="O134" s="1">
        <v>2</v>
      </c>
      <c r="P134" s="1">
        <v>0</v>
      </c>
      <c r="Q134" s="1">
        <v>100</v>
      </c>
      <c r="R134" s="1">
        <v>0</v>
      </c>
      <c r="S134" s="1">
        <v>1</v>
      </c>
      <c r="T134" s="1">
        <v>0</v>
      </c>
      <c r="U134" s="1" t="b">
        <v>0</v>
      </c>
      <c r="V134" s="1">
        <v>501</v>
      </c>
      <c r="W134" s="1">
        <v>504</v>
      </c>
      <c r="X134" s="1">
        <v>494</v>
      </c>
      <c r="Y134" s="1">
        <v>126</v>
      </c>
      <c r="Z134" s="1">
        <v>124</v>
      </c>
      <c r="AA134" s="1">
        <v>10</v>
      </c>
      <c r="AB134" s="1">
        <v>-10</v>
      </c>
      <c r="AC134" s="1">
        <v>0.97560975609756095</v>
      </c>
      <c r="AE134" s="6">
        <v>1.4288589253370843E-2</v>
      </c>
      <c r="AG134" s="6">
        <v>-1.740427647936349E-2</v>
      </c>
      <c r="AI134" s="6">
        <v>1.2861736334405016E-2</v>
      </c>
      <c r="AK134" s="6">
        <v>-7.6030412164865835E-3</v>
      </c>
    </row>
    <row r="135" spans="1:40" x14ac:dyDescent="0.25">
      <c r="A135" s="1">
        <v>134</v>
      </c>
      <c r="B135" s="1" t="s">
        <v>38</v>
      </c>
      <c r="C135" s="1" t="s">
        <v>22</v>
      </c>
      <c r="D135" s="1" t="s">
        <v>23</v>
      </c>
      <c r="E135" s="1" t="s">
        <v>28</v>
      </c>
      <c r="F135" s="1" t="s">
        <v>25</v>
      </c>
      <c r="G135" s="1" t="b">
        <v>0</v>
      </c>
      <c r="H135" s="1" t="b">
        <v>0</v>
      </c>
      <c r="I135" s="1" t="b">
        <v>0</v>
      </c>
      <c r="J135" s="1" t="b">
        <v>1</v>
      </c>
      <c r="K135" s="1" t="b">
        <v>0</v>
      </c>
      <c r="L135" s="1">
        <v>150</v>
      </c>
      <c r="M135" s="1">
        <v>2</v>
      </c>
      <c r="N135" s="1">
        <v>105</v>
      </c>
      <c r="O135" s="1">
        <v>2</v>
      </c>
      <c r="P135" s="1">
        <v>0</v>
      </c>
      <c r="Q135" s="1">
        <v>100</v>
      </c>
      <c r="R135" s="1">
        <v>0</v>
      </c>
      <c r="S135" s="1">
        <v>1</v>
      </c>
      <c r="T135" s="1">
        <v>0</v>
      </c>
      <c r="U135" s="1" t="b">
        <v>0</v>
      </c>
      <c r="V135" s="1">
        <v>501</v>
      </c>
      <c r="W135" s="1">
        <v>494</v>
      </c>
      <c r="X135" s="1">
        <v>525</v>
      </c>
      <c r="Y135" s="1">
        <v>124</v>
      </c>
      <c r="Z135" s="1">
        <v>125</v>
      </c>
      <c r="AA135" s="1">
        <v>11</v>
      </c>
      <c r="AB135" s="1">
        <v>-9</v>
      </c>
      <c r="AC135" s="1">
        <v>0.97560975609756095</v>
      </c>
      <c r="AE135" s="6">
        <v>-5.8361843429260984E-3</v>
      </c>
      <c r="AG135" s="6">
        <v>4.4256588761810045E-2</v>
      </c>
      <c r="AI135" s="6">
        <v>-3.2154340836013651E-3</v>
      </c>
      <c r="AK135" s="6">
        <v>4.0016006402554538E-4</v>
      </c>
    </row>
    <row r="136" spans="1:40" x14ac:dyDescent="0.25">
      <c r="A136" s="1">
        <v>135</v>
      </c>
      <c r="B136" s="1" t="s">
        <v>38</v>
      </c>
      <c r="C136" s="1" t="s">
        <v>22</v>
      </c>
      <c r="D136" s="1" t="s">
        <v>23</v>
      </c>
      <c r="E136" s="1" t="s">
        <v>28</v>
      </c>
      <c r="F136" s="1" t="s">
        <v>25</v>
      </c>
      <c r="G136" s="1" t="b">
        <v>0</v>
      </c>
      <c r="H136" s="1" t="b">
        <v>0</v>
      </c>
      <c r="I136" s="1" t="b">
        <v>0</v>
      </c>
      <c r="J136" s="1" t="b">
        <v>1</v>
      </c>
      <c r="K136" s="1" t="b">
        <v>0</v>
      </c>
      <c r="L136" s="1">
        <v>150</v>
      </c>
      <c r="M136" s="1">
        <v>2</v>
      </c>
      <c r="N136" s="1">
        <v>105</v>
      </c>
      <c r="O136" s="1">
        <v>2</v>
      </c>
      <c r="P136" s="1">
        <v>0</v>
      </c>
      <c r="Q136" s="1">
        <v>100</v>
      </c>
      <c r="R136" s="1">
        <v>0</v>
      </c>
      <c r="S136" s="1">
        <v>1</v>
      </c>
      <c r="T136" s="1">
        <v>0</v>
      </c>
      <c r="U136" s="1" t="b">
        <v>0</v>
      </c>
      <c r="V136" s="1">
        <v>501</v>
      </c>
      <c r="W136" s="1">
        <v>525</v>
      </c>
      <c r="X136" s="1">
        <v>494</v>
      </c>
      <c r="Y136" s="1">
        <v>125</v>
      </c>
      <c r="Z136" s="1">
        <v>124</v>
      </c>
      <c r="AA136" s="1">
        <v>-9</v>
      </c>
      <c r="AB136" s="1">
        <v>11</v>
      </c>
      <c r="AC136" s="1">
        <v>0.97560975609756095</v>
      </c>
      <c r="AE136" s="6">
        <v>5.6550613805594674E-2</v>
      </c>
      <c r="AG136" s="6">
        <v>-1.740427647936349E-2</v>
      </c>
      <c r="AI136" s="6">
        <v>4.8231511254019921E-3</v>
      </c>
      <c r="AK136" s="6">
        <v>-7.6030412164865835E-3</v>
      </c>
    </row>
    <row r="137" spans="1:40" x14ac:dyDescent="0.25">
      <c r="A137" s="1">
        <v>136</v>
      </c>
      <c r="B137" s="1" t="s">
        <v>38</v>
      </c>
      <c r="C137" s="1" t="s">
        <v>22</v>
      </c>
      <c r="D137" s="1" t="s">
        <v>23</v>
      </c>
      <c r="E137" s="1" t="s">
        <v>28</v>
      </c>
      <c r="F137" s="1" t="s">
        <v>25</v>
      </c>
      <c r="G137" s="1" t="b">
        <v>0</v>
      </c>
      <c r="H137" s="1" t="b">
        <v>0</v>
      </c>
      <c r="I137" s="1" t="b">
        <v>0</v>
      </c>
      <c r="J137" s="1" t="b">
        <v>1</v>
      </c>
      <c r="K137" s="1" t="b">
        <v>0</v>
      </c>
      <c r="L137" s="1">
        <v>150</v>
      </c>
      <c r="M137" s="1">
        <v>2</v>
      </c>
      <c r="N137" s="1">
        <v>105</v>
      </c>
      <c r="O137" s="1">
        <v>2</v>
      </c>
      <c r="P137" s="1">
        <v>0</v>
      </c>
      <c r="Q137" s="1">
        <v>100</v>
      </c>
      <c r="R137" s="1">
        <v>0</v>
      </c>
      <c r="S137" s="1">
        <v>1</v>
      </c>
      <c r="T137" s="1">
        <v>0</v>
      </c>
      <c r="U137" s="1" t="b">
        <v>0</v>
      </c>
      <c r="V137" s="1">
        <v>501</v>
      </c>
      <c r="W137" s="1">
        <v>504</v>
      </c>
      <c r="X137" s="1">
        <v>494</v>
      </c>
      <c r="Y137" s="1">
        <v>126</v>
      </c>
      <c r="Z137" s="1">
        <v>124</v>
      </c>
      <c r="AA137" s="1">
        <v>9</v>
      </c>
      <c r="AB137" s="1">
        <v>-11</v>
      </c>
      <c r="AC137" s="1">
        <v>0.97560975609756095</v>
      </c>
      <c r="AE137" s="6">
        <v>1.4288589253370843E-2</v>
      </c>
      <c r="AG137" s="6">
        <v>-1.740427647936349E-2</v>
      </c>
      <c r="AI137" s="6">
        <v>1.2861736334405016E-2</v>
      </c>
      <c r="AK137" s="6">
        <v>-7.6030412164865835E-3</v>
      </c>
    </row>
    <row r="138" spans="1:40" x14ac:dyDescent="0.25">
      <c r="A138" s="1">
        <v>137</v>
      </c>
      <c r="B138" s="1" t="s">
        <v>38</v>
      </c>
      <c r="C138" s="1" t="s">
        <v>22</v>
      </c>
      <c r="D138" s="1" t="s">
        <v>23</v>
      </c>
      <c r="E138" s="1" t="s">
        <v>28</v>
      </c>
      <c r="F138" s="1" t="s">
        <v>25</v>
      </c>
      <c r="G138" s="1" t="b">
        <v>0</v>
      </c>
      <c r="H138" s="1" t="b">
        <v>0</v>
      </c>
      <c r="I138" s="1" t="b">
        <v>0</v>
      </c>
      <c r="J138" s="1" t="b">
        <v>1</v>
      </c>
      <c r="K138" s="1" t="b">
        <v>0</v>
      </c>
      <c r="L138" s="1">
        <v>150</v>
      </c>
      <c r="M138" s="1">
        <v>2</v>
      </c>
      <c r="N138" s="1">
        <v>105</v>
      </c>
      <c r="O138" s="1">
        <v>2</v>
      </c>
      <c r="P138" s="1">
        <v>0</v>
      </c>
      <c r="Q138" s="1">
        <v>100</v>
      </c>
      <c r="R138" s="1">
        <v>0</v>
      </c>
      <c r="S138" s="1">
        <v>1</v>
      </c>
      <c r="T138" s="1">
        <v>0</v>
      </c>
      <c r="U138" s="1" t="b">
        <v>0</v>
      </c>
      <c r="V138" s="1">
        <v>501</v>
      </c>
      <c r="W138" s="1">
        <v>450</v>
      </c>
      <c r="X138" s="1">
        <v>529</v>
      </c>
      <c r="Y138" s="1">
        <v>120</v>
      </c>
      <c r="Z138" s="1">
        <v>127</v>
      </c>
      <c r="AA138" s="1">
        <v>-13</v>
      </c>
      <c r="AB138" s="1">
        <v>6</v>
      </c>
      <c r="AC138" s="1">
        <v>0.92682926829268297</v>
      </c>
      <c r="AE138" s="6">
        <v>-9.4385188166633105E-2</v>
      </c>
      <c r="AG138" s="6">
        <v>5.221282943809058E-2</v>
      </c>
      <c r="AI138" s="6">
        <v>-3.5369774919614239E-2</v>
      </c>
      <c r="AK138" s="6">
        <v>1.6406562625050025E-2</v>
      </c>
    </row>
    <row r="139" spans="1:40" x14ac:dyDescent="0.25">
      <c r="A139" s="1">
        <v>138</v>
      </c>
      <c r="B139" s="1" t="s">
        <v>38</v>
      </c>
      <c r="C139" s="1" t="s">
        <v>22</v>
      </c>
      <c r="D139" s="1" t="s">
        <v>23</v>
      </c>
      <c r="E139" s="1" t="s">
        <v>28</v>
      </c>
      <c r="F139" s="1" t="s">
        <v>25</v>
      </c>
      <c r="G139" s="1" t="b">
        <v>0</v>
      </c>
      <c r="H139" s="1" t="b">
        <v>0</v>
      </c>
      <c r="I139" s="1" t="b">
        <v>0</v>
      </c>
      <c r="J139" s="1" t="b">
        <v>1</v>
      </c>
      <c r="K139" s="1" t="b">
        <v>0</v>
      </c>
      <c r="L139" s="1">
        <v>150</v>
      </c>
      <c r="M139" s="1">
        <v>2</v>
      </c>
      <c r="N139" s="1">
        <v>105</v>
      </c>
      <c r="O139" s="1">
        <v>2</v>
      </c>
      <c r="P139" s="1">
        <v>0</v>
      </c>
      <c r="Q139" s="1">
        <v>100</v>
      </c>
      <c r="R139" s="1">
        <v>0</v>
      </c>
      <c r="S139" s="1">
        <v>1</v>
      </c>
      <c r="T139" s="1">
        <v>0</v>
      </c>
      <c r="U139" s="1" t="b">
        <v>0</v>
      </c>
      <c r="V139" s="1">
        <v>501</v>
      </c>
      <c r="W139" s="1">
        <v>504</v>
      </c>
      <c r="X139" s="1">
        <v>494</v>
      </c>
      <c r="Y139" s="1">
        <v>126</v>
      </c>
      <c r="Z139" s="1">
        <v>124</v>
      </c>
      <c r="AA139" s="1">
        <v>10</v>
      </c>
      <c r="AB139" s="1">
        <v>-10</v>
      </c>
      <c r="AC139" s="1">
        <v>0.97560975609756095</v>
      </c>
      <c r="AE139" s="6">
        <v>1.4288589253370843E-2</v>
      </c>
      <c r="AG139" s="6">
        <v>-1.740427647936349E-2</v>
      </c>
      <c r="AI139" s="6">
        <v>1.2861736334405016E-2</v>
      </c>
      <c r="AK139" s="6">
        <v>-7.6030412164865835E-3</v>
      </c>
    </row>
    <row r="140" spans="1:40" x14ac:dyDescent="0.25">
      <c r="A140" s="1">
        <v>139</v>
      </c>
      <c r="B140" s="1" t="s">
        <v>38</v>
      </c>
      <c r="C140" s="1" t="s">
        <v>22</v>
      </c>
      <c r="D140" s="1" t="s">
        <v>23</v>
      </c>
      <c r="E140" s="1" t="s">
        <v>28</v>
      </c>
      <c r="F140" s="1" t="s">
        <v>25</v>
      </c>
      <c r="G140" s="1" t="b">
        <v>0</v>
      </c>
      <c r="H140" s="1" t="b">
        <v>0</v>
      </c>
      <c r="I140" s="1" t="b">
        <v>0</v>
      </c>
      <c r="J140" s="1" t="b">
        <v>1</v>
      </c>
      <c r="K140" s="1" t="b">
        <v>0</v>
      </c>
      <c r="L140" s="1">
        <v>150</v>
      </c>
      <c r="M140" s="1">
        <v>2</v>
      </c>
      <c r="N140" s="1">
        <v>105</v>
      </c>
      <c r="O140" s="1">
        <v>2</v>
      </c>
      <c r="P140" s="1">
        <v>0</v>
      </c>
      <c r="Q140" s="1">
        <v>100</v>
      </c>
      <c r="R140" s="1">
        <v>0</v>
      </c>
      <c r="S140" s="1">
        <v>1</v>
      </c>
      <c r="T140" s="1">
        <v>0</v>
      </c>
      <c r="U140" s="1" t="b">
        <v>0</v>
      </c>
      <c r="V140" s="1">
        <v>501</v>
      </c>
      <c r="W140" s="1">
        <v>529</v>
      </c>
      <c r="X140" s="1">
        <v>476</v>
      </c>
      <c r="Y140" s="1">
        <v>127</v>
      </c>
      <c r="Z140" s="1">
        <v>122</v>
      </c>
      <c r="AA140" s="1">
        <v>-8</v>
      </c>
      <c r="AB140" s="1">
        <v>12</v>
      </c>
      <c r="AC140" s="1">
        <v>0.97560975609756095</v>
      </c>
      <c r="AE140" s="6">
        <v>6.4600523244113583E-2</v>
      </c>
      <c r="AG140" s="6">
        <v>-5.3207359522625564E-2</v>
      </c>
      <c r="AI140" s="6">
        <v>2.0900321543408262E-2</v>
      </c>
      <c r="AK140" s="6">
        <v>-2.3609443777511063E-2</v>
      </c>
    </row>
    <row r="141" spans="1:40" x14ac:dyDescent="0.25">
      <c r="A141" s="1">
        <v>140</v>
      </c>
      <c r="B141" s="1" t="s">
        <v>38</v>
      </c>
      <c r="C141" s="1" t="s">
        <v>22</v>
      </c>
      <c r="D141" s="1" t="s">
        <v>23</v>
      </c>
      <c r="E141" s="1" t="s">
        <v>28</v>
      </c>
      <c r="F141" s="1" t="s">
        <v>25</v>
      </c>
      <c r="G141" s="1" t="b">
        <v>0</v>
      </c>
      <c r="H141" s="1" t="b">
        <v>0</v>
      </c>
      <c r="I141" s="1" t="b">
        <v>0</v>
      </c>
      <c r="J141" s="1" t="b">
        <v>1</v>
      </c>
      <c r="K141" s="1" t="b">
        <v>0</v>
      </c>
      <c r="L141" s="1">
        <v>150</v>
      </c>
      <c r="M141" s="1">
        <v>2</v>
      </c>
      <c r="N141" s="1">
        <v>105</v>
      </c>
      <c r="O141" s="1">
        <v>2</v>
      </c>
      <c r="P141" s="1">
        <v>0</v>
      </c>
      <c r="Q141" s="1">
        <v>100</v>
      </c>
      <c r="R141" s="1">
        <v>0</v>
      </c>
      <c r="S141" s="1">
        <v>1</v>
      </c>
      <c r="T141" s="1">
        <v>0</v>
      </c>
      <c r="U141" s="1" t="b">
        <v>0</v>
      </c>
      <c r="V141" s="1">
        <v>501</v>
      </c>
      <c r="W141" s="1">
        <v>504</v>
      </c>
      <c r="X141" s="1">
        <v>494</v>
      </c>
      <c r="Y141" s="1">
        <v>126</v>
      </c>
      <c r="Z141" s="1">
        <v>124</v>
      </c>
      <c r="AA141" s="1">
        <v>10</v>
      </c>
      <c r="AB141" s="1">
        <v>-11</v>
      </c>
      <c r="AC141" s="1">
        <v>0.97560975609756095</v>
      </c>
      <c r="AE141" s="6">
        <v>1.4288589253370843E-2</v>
      </c>
      <c r="AG141" s="6">
        <v>-1.740427647936349E-2</v>
      </c>
      <c r="AI141" s="6">
        <v>1.2861736334405016E-2</v>
      </c>
      <c r="AK141" s="6">
        <v>-7.6030412164865835E-3</v>
      </c>
    </row>
    <row r="142" spans="1:40" x14ac:dyDescent="0.25">
      <c r="A142" s="3">
        <v>141</v>
      </c>
      <c r="B142" s="3" t="s">
        <v>38</v>
      </c>
      <c r="C142" s="3" t="s">
        <v>22</v>
      </c>
      <c r="D142" s="3" t="s">
        <v>23</v>
      </c>
      <c r="E142" s="3" t="s">
        <v>28</v>
      </c>
      <c r="F142" s="3" t="s">
        <v>25</v>
      </c>
      <c r="G142" s="3" t="b">
        <v>0</v>
      </c>
      <c r="H142" s="3" t="b">
        <v>0</v>
      </c>
      <c r="I142" s="3" t="b">
        <v>0</v>
      </c>
      <c r="J142" s="3" t="b">
        <v>1</v>
      </c>
      <c r="K142" s="3" t="b">
        <v>0</v>
      </c>
      <c r="L142" s="3">
        <v>150</v>
      </c>
      <c r="M142" s="3">
        <v>2</v>
      </c>
      <c r="N142" s="3">
        <v>110</v>
      </c>
      <c r="O142" s="3">
        <v>2</v>
      </c>
      <c r="P142" s="3">
        <v>0</v>
      </c>
      <c r="Q142" s="3">
        <v>100</v>
      </c>
      <c r="R142" s="3">
        <v>0</v>
      </c>
      <c r="S142" s="3">
        <v>1</v>
      </c>
      <c r="T142" s="3">
        <v>0</v>
      </c>
      <c r="U142" s="3" t="b">
        <v>0</v>
      </c>
      <c r="V142" s="3">
        <v>501</v>
      </c>
      <c r="W142" s="3">
        <v>399</v>
      </c>
      <c r="X142" s="3">
        <v>420</v>
      </c>
      <c r="Y142" s="3">
        <v>129</v>
      </c>
      <c r="Z142" s="3">
        <v>130</v>
      </c>
      <c r="AA142" s="3">
        <v>-11</v>
      </c>
      <c r="AB142" s="3">
        <v>9</v>
      </c>
      <c r="AC142" s="3">
        <v>0.97560975609756095</v>
      </c>
      <c r="AE142" s="6" cm="1">
        <f t="array" ref="AE142:AE161">W142:W161/AF142-1</f>
        <v>-2.5367319271590305E-2</v>
      </c>
      <c r="AF142">
        <f>AVERAGE(W142:W161)</f>
        <v>409.38499999999999</v>
      </c>
      <c r="AG142" s="6" cm="1">
        <f t="array" ref="AG142:AG161">X142:X161/AH142-1</f>
        <v>4.3789452756101133E-2</v>
      </c>
      <c r="AH142">
        <f>AVERAGE(X142:X161)</f>
        <v>402.38</v>
      </c>
      <c r="AI142" s="6" cm="1">
        <f t="array" ref="AI142:AI161">Y142:Y161/AJ142-1</f>
        <v>-3.8610038610038533E-3</v>
      </c>
      <c r="AJ142">
        <f>AVERAGE(Y142:Y161)</f>
        <v>129.5</v>
      </c>
      <c r="AK142" s="6" cm="1">
        <f t="array" ref="AK142:AK161">Z142:Z161/AL142-1</f>
        <v>1.0101010101010166E-2</v>
      </c>
      <c r="AL142">
        <f>AVERAGE(Z142:Z161)</f>
        <v>128.69999999999999</v>
      </c>
      <c r="AN142">
        <f>AVERAGE(AC142:AC161)</f>
        <v>0.95487804878048776</v>
      </c>
    </row>
    <row r="143" spans="1:40" x14ac:dyDescent="0.25">
      <c r="A143" s="3">
        <v>142</v>
      </c>
      <c r="B143" s="3" t="s">
        <v>38</v>
      </c>
      <c r="C143" s="3" t="s">
        <v>22</v>
      </c>
      <c r="D143" s="3" t="s">
        <v>23</v>
      </c>
      <c r="E143" s="3" t="s">
        <v>28</v>
      </c>
      <c r="F143" s="3" t="s">
        <v>25</v>
      </c>
      <c r="G143" s="3" t="b">
        <v>0</v>
      </c>
      <c r="H143" s="3" t="b">
        <v>0</v>
      </c>
      <c r="I143" s="3" t="b">
        <v>0</v>
      </c>
      <c r="J143" s="3" t="b">
        <v>1</v>
      </c>
      <c r="K143" s="3" t="b">
        <v>0</v>
      </c>
      <c r="L143" s="3">
        <v>150</v>
      </c>
      <c r="M143" s="3">
        <v>2</v>
      </c>
      <c r="N143" s="3">
        <v>110</v>
      </c>
      <c r="O143" s="3">
        <v>2</v>
      </c>
      <c r="P143" s="3">
        <v>0</v>
      </c>
      <c r="Q143" s="3">
        <v>100</v>
      </c>
      <c r="R143" s="3">
        <v>0</v>
      </c>
      <c r="S143" s="3">
        <v>1</v>
      </c>
      <c r="T143" s="3">
        <v>0</v>
      </c>
      <c r="U143" s="3" t="b">
        <v>0</v>
      </c>
      <c r="V143" s="3">
        <v>501</v>
      </c>
      <c r="W143" s="3">
        <v>352.3</v>
      </c>
      <c r="X143" s="3">
        <v>409</v>
      </c>
      <c r="Y143" s="3">
        <v>124</v>
      </c>
      <c r="Z143" s="3">
        <v>130</v>
      </c>
      <c r="AA143" s="3">
        <v>14</v>
      </c>
      <c r="AB143" s="3">
        <v>-3</v>
      </c>
      <c r="AC143" s="3">
        <v>0.82926829268292601</v>
      </c>
      <c r="AE143" s="6">
        <v>-0.13944086862000316</v>
      </c>
      <c r="AG143" s="6">
        <v>1.6452109945822357E-2</v>
      </c>
      <c r="AI143" s="6">
        <v>-4.2471042471042497E-2</v>
      </c>
      <c r="AK143" s="6">
        <v>1.0101010101010166E-2</v>
      </c>
    </row>
    <row r="144" spans="1:40" x14ac:dyDescent="0.25">
      <c r="A144" s="3">
        <v>143</v>
      </c>
      <c r="B144" s="3" t="s">
        <v>38</v>
      </c>
      <c r="C144" s="3" t="s">
        <v>22</v>
      </c>
      <c r="D144" s="3" t="s">
        <v>23</v>
      </c>
      <c r="E144" s="3" t="s">
        <v>28</v>
      </c>
      <c r="F144" s="3" t="s">
        <v>25</v>
      </c>
      <c r="G144" s="3" t="b">
        <v>0</v>
      </c>
      <c r="H144" s="3" t="b">
        <v>0</v>
      </c>
      <c r="I144" s="3" t="b">
        <v>0</v>
      </c>
      <c r="J144" s="3" t="b">
        <v>1</v>
      </c>
      <c r="K144" s="3" t="b">
        <v>0</v>
      </c>
      <c r="L144" s="3">
        <v>150</v>
      </c>
      <c r="M144" s="3">
        <v>2</v>
      </c>
      <c r="N144" s="3">
        <v>110</v>
      </c>
      <c r="O144" s="3">
        <v>2</v>
      </c>
      <c r="P144" s="3">
        <v>0</v>
      </c>
      <c r="Q144" s="3">
        <v>100</v>
      </c>
      <c r="R144" s="3">
        <v>0</v>
      </c>
      <c r="S144" s="3">
        <v>1</v>
      </c>
      <c r="T144" s="3">
        <v>0</v>
      </c>
      <c r="U144" s="3" t="b">
        <v>0</v>
      </c>
      <c r="V144" s="3">
        <v>501</v>
      </c>
      <c r="W144" s="3">
        <v>420</v>
      </c>
      <c r="X144" s="3">
        <v>399</v>
      </c>
      <c r="Y144" s="3">
        <v>130</v>
      </c>
      <c r="Z144" s="3">
        <v>129</v>
      </c>
      <c r="AA144" s="3">
        <v>-9</v>
      </c>
      <c r="AB144" s="3">
        <v>11</v>
      </c>
      <c r="AC144" s="3">
        <v>0.97560975609756095</v>
      </c>
      <c r="AE144" s="6">
        <v>2.5929137608852404E-2</v>
      </c>
      <c r="AG144" s="6">
        <v>-8.4000198817038019E-3</v>
      </c>
      <c r="AI144" s="6">
        <v>3.8610038610038533E-3</v>
      </c>
      <c r="AK144" s="6">
        <v>2.3310023310023631E-3</v>
      </c>
    </row>
    <row r="145" spans="1:37" x14ac:dyDescent="0.25">
      <c r="A145" s="3">
        <v>144</v>
      </c>
      <c r="B145" s="3" t="s">
        <v>38</v>
      </c>
      <c r="C145" s="3" t="s">
        <v>22</v>
      </c>
      <c r="D145" s="3" t="s">
        <v>23</v>
      </c>
      <c r="E145" s="3" t="s">
        <v>28</v>
      </c>
      <c r="F145" s="3" t="s">
        <v>25</v>
      </c>
      <c r="G145" s="3" t="b">
        <v>0</v>
      </c>
      <c r="H145" s="3" t="b">
        <v>0</v>
      </c>
      <c r="I145" s="3" t="b">
        <v>0</v>
      </c>
      <c r="J145" s="3" t="b">
        <v>1</v>
      </c>
      <c r="K145" s="3" t="b">
        <v>0</v>
      </c>
      <c r="L145" s="3">
        <v>150</v>
      </c>
      <c r="M145" s="3">
        <v>2</v>
      </c>
      <c r="N145" s="3">
        <v>110</v>
      </c>
      <c r="O145" s="3">
        <v>2</v>
      </c>
      <c r="P145" s="3">
        <v>0</v>
      </c>
      <c r="Q145" s="3">
        <v>100</v>
      </c>
      <c r="R145" s="3">
        <v>0</v>
      </c>
      <c r="S145" s="3">
        <v>1</v>
      </c>
      <c r="T145" s="3">
        <v>0</v>
      </c>
      <c r="U145" s="3" t="b">
        <v>0</v>
      </c>
      <c r="V145" s="3">
        <v>501</v>
      </c>
      <c r="W145" s="3">
        <v>409.2</v>
      </c>
      <c r="X145" s="3">
        <v>410.8</v>
      </c>
      <c r="Y145" s="3">
        <v>130</v>
      </c>
      <c r="Z145" s="3">
        <v>130</v>
      </c>
      <c r="AA145" s="3">
        <v>10</v>
      </c>
      <c r="AB145" s="3">
        <v>-10</v>
      </c>
      <c r="AC145" s="3">
        <v>1</v>
      </c>
      <c r="AE145" s="6">
        <v>-4.5189735823247812E-4</v>
      </c>
      <c r="AG145" s="6">
        <v>2.092549331477711E-2</v>
      </c>
      <c r="AI145" s="6">
        <v>3.8610038610038533E-3</v>
      </c>
      <c r="AK145" s="6">
        <v>1.0101010101010166E-2</v>
      </c>
    </row>
    <row r="146" spans="1:37" x14ac:dyDescent="0.25">
      <c r="A146" s="3">
        <v>145</v>
      </c>
      <c r="B146" s="3" t="s">
        <v>38</v>
      </c>
      <c r="C146" s="3" t="s">
        <v>22</v>
      </c>
      <c r="D146" s="3" t="s">
        <v>23</v>
      </c>
      <c r="E146" s="3" t="s">
        <v>28</v>
      </c>
      <c r="F146" s="3" t="s">
        <v>25</v>
      </c>
      <c r="G146" s="3" t="b">
        <v>0</v>
      </c>
      <c r="H146" s="3" t="b">
        <v>0</v>
      </c>
      <c r="I146" s="3" t="b">
        <v>0</v>
      </c>
      <c r="J146" s="3" t="b">
        <v>1</v>
      </c>
      <c r="K146" s="3" t="b">
        <v>0</v>
      </c>
      <c r="L146" s="3">
        <v>150</v>
      </c>
      <c r="M146" s="3">
        <v>2</v>
      </c>
      <c r="N146" s="3">
        <v>110</v>
      </c>
      <c r="O146" s="3">
        <v>2</v>
      </c>
      <c r="P146" s="3">
        <v>0</v>
      </c>
      <c r="Q146" s="3">
        <v>100</v>
      </c>
      <c r="R146" s="3">
        <v>0</v>
      </c>
      <c r="S146" s="3">
        <v>1</v>
      </c>
      <c r="T146" s="3">
        <v>0</v>
      </c>
      <c r="U146" s="3" t="b">
        <v>0</v>
      </c>
      <c r="V146" s="3">
        <v>501</v>
      </c>
      <c r="W146" s="3">
        <v>410.6</v>
      </c>
      <c r="X146" s="3">
        <v>409.4</v>
      </c>
      <c r="Y146" s="3">
        <v>130</v>
      </c>
      <c r="Z146" s="3">
        <v>130</v>
      </c>
      <c r="AA146" s="3">
        <v>10</v>
      </c>
      <c r="AB146" s="3">
        <v>-10</v>
      </c>
      <c r="AC146" s="3">
        <v>1</v>
      </c>
      <c r="AE146" s="6">
        <v>2.967866433797095E-3</v>
      </c>
      <c r="AG146" s="6">
        <v>1.7446195138923315E-2</v>
      </c>
      <c r="AI146" s="6">
        <v>3.8610038610038533E-3</v>
      </c>
      <c r="AK146" s="6">
        <v>1.0101010101010166E-2</v>
      </c>
    </row>
    <row r="147" spans="1:37" x14ac:dyDescent="0.25">
      <c r="A147" s="3">
        <v>146</v>
      </c>
      <c r="B147" s="3" t="s">
        <v>38</v>
      </c>
      <c r="C147" s="3" t="s">
        <v>22</v>
      </c>
      <c r="D147" s="3" t="s">
        <v>23</v>
      </c>
      <c r="E147" s="3" t="s">
        <v>28</v>
      </c>
      <c r="F147" s="3" t="s">
        <v>25</v>
      </c>
      <c r="G147" s="3" t="b">
        <v>0</v>
      </c>
      <c r="H147" s="3" t="b">
        <v>0</v>
      </c>
      <c r="I147" s="3" t="b">
        <v>0</v>
      </c>
      <c r="J147" s="3" t="b">
        <v>1</v>
      </c>
      <c r="K147" s="3" t="b">
        <v>0</v>
      </c>
      <c r="L147" s="3">
        <v>150</v>
      </c>
      <c r="M147" s="3">
        <v>2</v>
      </c>
      <c r="N147" s="3">
        <v>110</v>
      </c>
      <c r="O147" s="3">
        <v>2</v>
      </c>
      <c r="P147" s="3">
        <v>0</v>
      </c>
      <c r="Q147" s="3">
        <v>100</v>
      </c>
      <c r="R147" s="3">
        <v>0</v>
      </c>
      <c r="S147" s="3">
        <v>1</v>
      </c>
      <c r="T147" s="3">
        <v>0</v>
      </c>
      <c r="U147" s="3" t="b">
        <v>0</v>
      </c>
      <c r="V147" s="3">
        <v>501</v>
      </c>
      <c r="W147" s="3">
        <v>420</v>
      </c>
      <c r="X147" s="3">
        <v>391</v>
      </c>
      <c r="Y147" s="3">
        <v>130</v>
      </c>
      <c r="Z147" s="3">
        <v>127</v>
      </c>
      <c r="AA147" s="3">
        <v>-7</v>
      </c>
      <c r="AB147" s="3">
        <v>12</v>
      </c>
      <c r="AC147" s="3">
        <v>0.92682926829268297</v>
      </c>
      <c r="AE147" s="6">
        <v>2.5929137608852404E-2</v>
      </c>
      <c r="AG147" s="6">
        <v>-2.828172374372484E-2</v>
      </c>
      <c r="AI147" s="6">
        <v>3.8610038610038533E-3</v>
      </c>
      <c r="AK147" s="6">
        <v>-1.3209013209013132E-2</v>
      </c>
    </row>
    <row r="148" spans="1:37" x14ac:dyDescent="0.25">
      <c r="A148" s="3">
        <v>147</v>
      </c>
      <c r="B148" s="3" t="s">
        <v>38</v>
      </c>
      <c r="C148" s="3" t="s">
        <v>22</v>
      </c>
      <c r="D148" s="3" t="s">
        <v>23</v>
      </c>
      <c r="E148" s="3" t="s">
        <v>28</v>
      </c>
      <c r="F148" s="3" t="s">
        <v>25</v>
      </c>
      <c r="G148" s="3" t="b">
        <v>0</v>
      </c>
      <c r="H148" s="3" t="b">
        <v>0</v>
      </c>
      <c r="I148" s="3" t="b">
        <v>0</v>
      </c>
      <c r="J148" s="3" t="b">
        <v>1</v>
      </c>
      <c r="K148" s="3" t="b">
        <v>0</v>
      </c>
      <c r="L148" s="3">
        <v>150</v>
      </c>
      <c r="M148" s="3">
        <v>2</v>
      </c>
      <c r="N148" s="3">
        <v>110</v>
      </c>
      <c r="O148" s="3">
        <v>2</v>
      </c>
      <c r="P148" s="3">
        <v>0</v>
      </c>
      <c r="Q148" s="3">
        <v>100</v>
      </c>
      <c r="R148" s="3">
        <v>0</v>
      </c>
      <c r="S148" s="3">
        <v>1</v>
      </c>
      <c r="T148" s="3">
        <v>0</v>
      </c>
      <c r="U148" s="3" t="b">
        <v>0</v>
      </c>
      <c r="V148" s="3">
        <v>501</v>
      </c>
      <c r="W148" s="3">
        <v>409.4</v>
      </c>
      <c r="X148" s="3">
        <v>410.6</v>
      </c>
      <c r="Y148" s="3">
        <v>130</v>
      </c>
      <c r="Z148" s="3">
        <v>130</v>
      </c>
      <c r="AA148" s="3">
        <v>10</v>
      </c>
      <c r="AB148" s="3">
        <v>-10</v>
      </c>
      <c r="AC148" s="3">
        <v>1</v>
      </c>
      <c r="AE148" s="6">
        <v>3.6640326343206908E-5</v>
      </c>
      <c r="AG148" s="6">
        <v>2.0428450718226632E-2</v>
      </c>
      <c r="AI148" s="6">
        <v>3.8610038610038533E-3</v>
      </c>
      <c r="AK148" s="6">
        <v>1.0101010101010166E-2</v>
      </c>
    </row>
    <row r="149" spans="1:37" x14ac:dyDescent="0.25">
      <c r="A149" s="3">
        <v>148</v>
      </c>
      <c r="B149" s="3" t="s">
        <v>38</v>
      </c>
      <c r="C149" s="3" t="s">
        <v>22</v>
      </c>
      <c r="D149" s="3" t="s">
        <v>23</v>
      </c>
      <c r="E149" s="3" t="s">
        <v>28</v>
      </c>
      <c r="F149" s="3" t="s">
        <v>25</v>
      </c>
      <c r="G149" s="3" t="b">
        <v>0</v>
      </c>
      <c r="H149" s="3" t="b">
        <v>0</v>
      </c>
      <c r="I149" s="3" t="b">
        <v>0</v>
      </c>
      <c r="J149" s="3" t="b">
        <v>1</v>
      </c>
      <c r="K149" s="3" t="b">
        <v>0</v>
      </c>
      <c r="L149" s="3">
        <v>150</v>
      </c>
      <c r="M149" s="3">
        <v>2</v>
      </c>
      <c r="N149" s="3">
        <v>110</v>
      </c>
      <c r="O149" s="3">
        <v>2</v>
      </c>
      <c r="P149" s="3">
        <v>0</v>
      </c>
      <c r="Q149" s="3">
        <v>100</v>
      </c>
      <c r="R149" s="3">
        <v>0</v>
      </c>
      <c r="S149" s="3">
        <v>1</v>
      </c>
      <c r="T149" s="3">
        <v>0</v>
      </c>
      <c r="U149" s="3" t="b">
        <v>0</v>
      </c>
      <c r="V149" s="3">
        <v>501</v>
      </c>
      <c r="W149" s="3">
        <v>410.2</v>
      </c>
      <c r="X149" s="3">
        <v>409.8</v>
      </c>
      <c r="Y149" s="3">
        <v>130</v>
      </c>
      <c r="Z149" s="3">
        <v>130</v>
      </c>
      <c r="AA149" s="3">
        <v>-10</v>
      </c>
      <c r="AB149" s="3">
        <v>10</v>
      </c>
      <c r="AC149" s="3">
        <v>1</v>
      </c>
      <c r="AE149" s="6">
        <v>1.990791064645725E-3</v>
      </c>
      <c r="AG149" s="6">
        <v>1.8440280332024495E-2</v>
      </c>
      <c r="AI149" s="6">
        <v>3.8610038610038533E-3</v>
      </c>
      <c r="AK149" s="6">
        <v>1.0101010101010166E-2</v>
      </c>
    </row>
    <row r="150" spans="1:37" x14ac:dyDescent="0.25">
      <c r="A150" s="3">
        <v>149</v>
      </c>
      <c r="B150" s="3" t="s">
        <v>38</v>
      </c>
      <c r="C150" s="3" t="s">
        <v>22</v>
      </c>
      <c r="D150" s="3" t="s">
        <v>23</v>
      </c>
      <c r="E150" s="3" t="s">
        <v>28</v>
      </c>
      <c r="F150" s="3" t="s">
        <v>25</v>
      </c>
      <c r="G150" s="3" t="b">
        <v>0</v>
      </c>
      <c r="H150" s="3" t="b">
        <v>0</v>
      </c>
      <c r="I150" s="3" t="b">
        <v>0</v>
      </c>
      <c r="J150" s="3" t="b">
        <v>1</v>
      </c>
      <c r="K150" s="3" t="b">
        <v>0</v>
      </c>
      <c r="L150" s="3">
        <v>150</v>
      </c>
      <c r="M150" s="3">
        <v>2</v>
      </c>
      <c r="N150" s="3">
        <v>110</v>
      </c>
      <c r="O150" s="3">
        <v>2</v>
      </c>
      <c r="P150" s="3">
        <v>0</v>
      </c>
      <c r="Q150" s="3">
        <v>100</v>
      </c>
      <c r="R150" s="3">
        <v>0</v>
      </c>
      <c r="S150" s="3">
        <v>1</v>
      </c>
      <c r="T150" s="3">
        <v>0</v>
      </c>
      <c r="U150" s="3" t="b">
        <v>0</v>
      </c>
      <c r="V150" s="3">
        <v>501</v>
      </c>
      <c r="W150" s="3">
        <v>410</v>
      </c>
      <c r="X150" s="3">
        <v>410</v>
      </c>
      <c r="Y150" s="3">
        <v>130</v>
      </c>
      <c r="Z150" s="3">
        <v>130</v>
      </c>
      <c r="AA150" s="3">
        <v>-10</v>
      </c>
      <c r="AB150" s="3">
        <v>10</v>
      </c>
      <c r="AC150" s="3">
        <v>1</v>
      </c>
      <c r="AE150" s="6">
        <v>1.502253380070151E-3</v>
      </c>
      <c r="AG150" s="6">
        <v>1.8937322928574973E-2</v>
      </c>
      <c r="AI150" s="6">
        <v>3.8610038610038533E-3</v>
      </c>
      <c r="AK150" s="6">
        <v>1.0101010101010166E-2</v>
      </c>
    </row>
    <row r="151" spans="1:37" x14ac:dyDescent="0.25">
      <c r="A151" s="3">
        <v>150</v>
      </c>
      <c r="B151" s="3" t="s">
        <v>38</v>
      </c>
      <c r="C151" s="3" t="s">
        <v>22</v>
      </c>
      <c r="D151" s="3" t="s">
        <v>23</v>
      </c>
      <c r="E151" s="3" t="s">
        <v>28</v>
      </c>
      <c r="F151" s="3" t="s">
        <v>25</v>
      </c>
      <c r="G151" s="3" t="b">
        <v>0</v>
      </c>
      <c r="H151" s="3" t="b">
        <v>0</v>
      </c>
      <c r="I151" s="3" t="b">
        <v>0</v>
      </c>
      <c r="J151" s="3" t="b">
        <v>1</v>
      </c>
      <c r="K151" s="3" t="b">
        <v>0</v>
      </c>
      <c r="L151" s="3">
        <v>150</v>
      </c>
      <c r="M151" s="3">
        <v>2</v>
      </c>
      <c r="N151" s="3">
        <v>110</v>
      </c>
      <c r="O151" s="3">
        <v>2</v>
      </c>
      <c r="P151" s="3">
        <v>0</v>
      </c>
      <c r="Q151" s="3">
        <v>100</v>
      </c>
      <c r="R151" s="3">
        <v>0</v>
      </c>
      <c r="S151" s="3">
        <v>1</v>
      </c>
      <c r="T151" s="3">
        <v>0</v>
      </c>
      <c r="U151" s="3" t="b">
        <v>0</v>
      </c>
      <c r="V151" s="3">
        <v>501</v>
      </c>
      <c r="W151" s="3">
        <v>420</v>
      </c>
      <c r="X151" s="3">
        <v>375</v>
      </c>
      <c r="Y151" s="3">
        <v>130</v>
      </c>
      <c r="Z151" s="3">
        <v>125</v>
      </c>
      <c r="AA151" s="3">
        <v>-5</v>
      </c>
      <c r="AB151" s="3">
        <v>13</v>
      </c>
      <c r="AC151" s="3">
        <v>0.87804878048780399</v>
      </c>
      <c r="AE151" s="6">
        <v>2.5929137608852404E-2</v>
      </c>
      <c r="AG151" s="6">
        <v>-6.8045131467766806E-2</v>
      </c>
      <c r="AI151" s="6">
        <v>3.8610038610038533E-3</v>
      </c>
      <c r="AK151" s="6">
        <v>-2.8749028749028627E-2</v>
      </c>
    </row>
    <row r="152" spans="1:37" x14ac:dyDescent="0.25">
      <c r="A152" s="3">
        <v>151</v>
      </c>
      <c r="B152" s="3" t="s">
        <v>38</v>
      </c>
      <c r="C152" s="3" t="s">
        <v>22</v>
      </c>
      <c r="D152" s="3" t="s">
        <v>23</v>
      </c>
      <c r="E152" s="3" t="s">
        <v>28</v>
      </c>
      <c r="F152" s="3" t="s">
        <v>25</v>
      </c>
      <c r="G152" s="3" t="b">
        <v>0</v>
      </c>
      <c r="H152" s="3" t="b">
        <v>0</v>
      </c>
      <c r="I152" s="3" t="b">
        <v>0</v>
      </c>
      <c r="J152" s="3" t="b">
        <v>1</v>
      </c>
      <c r="K152" s="3" t="b">
        <v>0</v>
      </c>
      <c r="L152" s="3">
        <v>150</v>
      </c>
      <c r="M152" s="3">
        <v>2</v>
      </c>
      <c r="N152" s="3">
        <v>110</v>
      </c>
      <c r="O152" s="3">
        <v>2</v>
      </c>
      <c r="P152" s="3">
        <v>0</v>
      </c>
      <c r="Q152" s="3">
        <v>100</v>
      </c>
      <c r="R152" s="3">
        <v>0</v>
      </c>
      <c r="S152" s="3">
        <v>1</v>
      </c>
      <c r="T152" s="3">
        <v>0</v>
      </c>
      <c r="U152" s="3" t="b">
        <v>0</v>
      </c>
      <c r="V152" s="3">
        <v>501</v>
      </c>
      <c r="W152" s="3">
        <v>408.8</v>
      </c>
      <c r="X152" s="3">
        <v>411.2</v>
      </c>
      <c r="Y152" s="3">
        <v>130</v>
      </c>
      <c r="Z152" s="3">
        <v>130</v>
      </c>
      <c r="AA152" s="3">
        <v>10</v>
      </c>
      <c r="AB152" s="3">
        <v>-10</v>
      </c>
      <c r="AC152" s="3">
        <v>1</v>
      </c>
      <c r="AE152" s="6">
        <v>-1.4289727273837372E-3</v>
      </c>
      <c r="AG152" s="6">
        <v>2.1919578507878068E-2</v>
      </c>
      <c r="AI152" s="6">
        <v>3.8610038610038533E-3</v>
      </c>
      <c r="AK152" s="6">
        <v>1.0101010101010166E-2</v>
      </c>
    </row>
    <row r="153" spans="1:37" x14ac:dyDescent="0.25">
      <c r="A153" s="3">
        <v>152</v>
      </c>
      <c r="B153" s="3" t="s">
        <v>38</v>
      </c>
      <c r="C153" s="3" t="s">
        <v>22</v>
      </c>
      <c r="D153" s="3" t="s">
        <v>23</v>
      </c>
      <c r="E153" s="3" t="s">
        <v>28</v>
      </c>
      <c r="F153" s="3" t="s">
        <v>25</v>
      </c>
      <c r="G153" s="3" t="b">
        <v>0</v>
      </c>
      <c r="H153" s="3" t="b">
        <v>0</v>
      </c>
      <c r="I153" s="3" t="b">
        <v>0</v>
      </c>
      <c r="J153" s="3" t="b">
        <v>1</v>
      </c>
      <c r="K153" s="3" t="b">
        <v>0</v>
      </c>
      <c r="L153" s="3">
        <v>150</v>
      </c>
      <c r="M153" s="3">
        <v>2</v>
      </c>
      <c r="N153" s="3">
        <v>110</v>
      </c>
      <c r="O153" s="3">
        <v>2</v>
      </c>
      <c r="P153" s="3">
        <v>0</v>
      </c>
      <c r="Q153" s="3">
        <v>100</v>
      </c>
      <c r="R153" s="3">
        <v>0</v>
      </c>
      <c r="S153" s="3">
        <v>1</v>
      </c>
      <c r="T153" s="3">
        <v>0</v>
      </c>
      <c r="U153" s="3" t="b">
        <v>0</v>
      </c>
      <c r="V153" s="3">
        <v>501</v>
      </c>
      <c r="W153" s="3">
        <v>391</v>
      </c>
      <c r="X153" s="3">
        <v>420</v>
      </c>
      <c r="Y153" s="3">
        <v>127</v>
      </c>
      <c r="Z153" s="3">
        <v>130</v>
      </c>
      <c r="AA153" s="3">
        <v>12</v>
      </c>
      <c r="AB153" s="3">
        <v>-7</v>
      </c>
      <c r="AC153" s="3">
        <v>0.92682926829268297</v>
      </c>
      <c r="AE153" s="6">
        <v>-4.4908826654616041E-2</v>
      </c>
      <c r="AG153" s="6">
        <v>4.3789452756101133E-2</v>
      </c>
      <c r="AI153" s="6">
        <v>-1.9305019305019266E-2</v>
      </c>
      <c r="AK153" s="6">
        <v>1.0101010101010166E-2</v>
      </c>
    </row>
    <row r="154" spans="1:37" x14ac:dyDescent="0.25">
      <c r="A154" s="3">
        <v>153</v>
      </c>
      <c r="B154" s="3" t="s">
        <v>38</v>
      </c>
      <c r="C154" s="3" t="s">
        <v>22</v>
      </c>
      <c r="D154" s="3" t="s">
        <v>23</v>
      </c>
      <c r="E154" s="3" t="s">
        <v>28</v>
      </c>
      <c r="F154" s="3" t="s">
        <v>25</v>
      </c>
      <c r="G154" s="3" t="b">
        <v>0</v>
      </c>
      <c r="H154" s="3" t="b">
        <v>0</v>
      </c>
      <c r="I154" s="3" t="b">
        <v>0</v>
      </c>
      <c r="J154" s="3" t="b">
        <v>1</v>
      </c>
      <c r="K154" s="3" t="b">
        <v>0</v>
      </c>
      <c r="L154" s="3">
        <v>150</v>
      </c>
      <c r="M154" s="3">
        <v>2</v>
      </c>
      <c r="N154" s="3">
        <v>110</v>
      </c>
      <c r="O154" s="3">
        <v>2</v>
      </c>
      <c r="P154" s="3">
        <v>0</v>
      </c>
      <c r="Q154" s="3">
        <v>100</v>
      </c>
      <c r="R154" s="3">
        <v>0</v>
      </c>
      <c r="S154" s="3">
        <v>1</v>
      </c>
      <c r="T154" s="3">
        <v>0</v>
      </c>
      <c r="U154" s="3" t="b">
        <v>0</v>
      </c>
      <c r="V154" s="3">
        <v>501</v>
      </c>
      <c r="W154" s="3">
        <v>420</v>
      </c>
      <c r="X154" s="3">
        <v>391</v>
      </c>
      <c r="Y154" s="3">
        <v>130</v>
      </c>
      <c r="Z154" s="3">
        <v>127</v>
      </c>
      <c r="AA154" s="3">
        <v>-7</v>
      </c>
      <c r="AB154" s="3">
        <v>12</v>
      </c>
      <c r="AC154" s="3">
        <v>0.92682926829268297</v>
      </c>
      <c r="AE154" s="6">
        <v>2.5929137608852404E-2</v>
      </c>
      <c r="AG154" s="6">
        <v>-2.828172374372484E-2</v>
      </c>
      <c r="AI154" s="6">
        <v>3.8610038610038533E-3</v>
      </c>
      <c r="AK154" s="6">
        <v>-1.3209013209013132E-2</v>
      </c>
    </row>
    <row r="155" spans="1:37" x14ac:dyDescent="0.25">
      <c r="A155" s="3">
        <v>154</v>
      </c>
      <c r="B155" s="3" t="s">
        <v>38</v>
      </c>
      <c r="C155" s="3" t="s">
        <v>22</v>
      </c>
      <c r="D155" s="3" t="s">
        <v>23</v>
      </c>
      <c r="E155" s="3" t="s">
        <v>28</v>
      </c>
      <c r="F155" s="3" t="s">
        <v>25</v>
      </c>
      <c r="G155" s="3" t="b">
        <v>0</v>
      </c>
      <c r="H155" s="3" t="b">
        <v>0</v>
      </c>
      <c r="I155" s="3" t="b">
        <v>0</v>
      </c>
      <c r="J155" s="3" t="b">
        <v>1</v>
      </c>
      <c r="K155" s="3" t="b">
        <v>0</v>
      </c>
      <c r="L155" s="3">
        <v>150</v>
      </c>
      <c r="M155" s="3">
        <v>2</v>
      </c>
      <c r="N155" s="3">
        <v>110</v>
      </c>
      <c r="O155" s="3">
        <v>2</v>
      </c>
      <c r="P155" s="3">
        <v>0</v>
      </c>
      <c r="Q155" s="3">
        <v>100</v>
      </c>
      <c r="R155" s="3">
        <v>0</v>
      </c>
      <c r="S155" s="3">
        <v>1</v>
      </c>
      <c r="T155" s="3">
        <v>0</v>
      </c>
      <c r="U155" s="3" t="b">
        <v>0</v>
      </c>
      <c r="V155" s="3">
        <v>501</v>
      </c>
      <c r="W155" s="3">
        <v>409.4</v>
      </c>
      <c r="X155" s="3">
        <v>410.6</v>
      </c>
      <c r="Y155" s="3">
        <v>130</v>
      </c>
      <c r="Z155" s="3">
        <v>130</v>
      </c>
      <c r="AA155" s="3">
        <v>10</v>
      </c>
      <c r="AB155" s="3">
        <v>-10</v>
      </c>
      <c r="AC155" s="3">
        <v>1</v>
      </c>
      <c r="AE155" s="6">
        <v>3.6640326343206908E-5</v>
      </c>
      <c r="AG155" s="6">
        <v>2.0428450718226632E-2</v>
      </c>
      <c r="AI155" s="6">
        <v>3.8610038610038533E-3</v>
      </c>
      <c r="AK155" s="6">
        <v>1.0101010101010166E-2</v>
      </c>
    </row>
    <row r="156" spans="1:37" x14ac:dyDescent="0.25">
      <c r="A156" s="3">
        <v>155</v>
      </c>
      <c r="B156" s="3" t="s">
        <v>38</v>
      </c>
      <c r="C156" s="3" t="s">
        <v>22</v>
      </c>
      <c r="D156" s="3" t="s">
        <v>23</v>
      </c>
      <c r="E156" s="3" t="s">
        <v>28</v>
      </c>
      <c r="F156" s="3" t="s">
        <v>25</v>
      </c>
      <c r="G156" s="3" t="b">
        <v>0</v>
      </c>
      <c r="H156" s="3" t="b">
        <v>0</v>
      </c>
      <c r="I156" s="3" t="b">
        <v>0</v>
      </c>
      <c r="J156" s="3" t="b">
        <v>1</v>
      </c>
      <c r="K156" s="3" t="b">
        <v>0</v>
      </c>
      <c r="L156" s="3">
        <v>150</v>
      </c>
      <c r="M156" s="3">
        <v>2</v>
      </c>
      <c r="N156" s="3">
        <v>110</v>
      </c>
      <c r="O156" s="3">
        <v>2</v>
      </c>
      <c r="P156" s="3">
        <v>0</v>
      </c>
      <c r="Q156" s="3">
        <v>100</v>
      </c>
      <c r="R156" s="3">
        <v>0</v>
      </c>
      <c r="S156" s="3">
        <v>1</v>
      </c>
      <c r="T156" s="3">
        <v>0</v>
      </c>
      <c r="U156" s="3" t="b">
        <v>0</v>
      </c>
      <c r="V156" s="3">
        <v>501</v>
      </c>
      <c r="W156" s="3">
        <v>408</v>
      </c>
      <c r="X156" s="3">
        <v>412</v>
      </c>
      <c r="Y156" s="3">
        <v>130</v>
      </c>
      <c r="Z156" s="3">
        <v>130</v>
      </c>
      <c r="AA156" s="3">
        <v>10</v>
      </c>
      <c r="AB156" s="3">
        <v>-10</v>
      </c>
      <c r="AC156" s="3">
        <v>1</v>
      </c>
      <c r="AE156" s="6">
        <v>-3.3831234656863662E-3</v>
      </c>
      <c r="AG156" s="6">
        <v>2.3907748894080205E-2</v>
      </c>
      <c r="AI156" s="6">
        <v>3.8610038610038533E-3</v>
      </c>
      <c r="AK156" s="6">
        <v>1.0101010101010166E-2</v>
      </c>
    </row>
    <row r="157" spans="1:37" x14ac:dyDescent="0.25">
      <c r="A157" s="3">
        <v>156</v>
      </c>
      <c r="B157" s="3" t="s">
        <v>38</v>
      </c>
      <c r="C157" s="3" t="s">
        <v>22</v>
      </c>
      <c r="D157" s="3" t="s">
        <v>23</v>
      </c>
      <c r="E157" s="3" t="s">
        <v>28</v>
      </c>
      <c r="F157" s="3" t="s">
        <v>25</v>
      </c>
      <c r="G157" s="3" t="b">
        <v>0</v>
      </c>
      <c r="H157" s="3" t="b">
        <v>0</v>
      </c>
      <c r="I157" s="3" t="b">
        <v>0</v>
      </c>
      <c r="J157" s="3" t="b">
        <v>1</v>
      </c>
      <c r="K157" s="3" t="b">
        <v>0</v>
      </c>
      <c r="L157" s="3">
        <v>150</v>
      </c>
      <c r="M157" s="3">
        <v>2</v>
      </c>
      <c r="N157" s="3">
        <v>110</v>
      </c>
      <c r="O157" s="3">
        <v>2</v>
      </c>
      <c r="P157" s="3">
        <v>0</v>
      </c>
      <c r="Q157" s="3">
        <v>100</v>
      </c>
      <c r="R157" s="3">
        <v>0</v>
      </c>
      <c r="S157" s="3">
        <v>1</v>
      </c>
      <c r="T157" s="3">
        <v>0</v>
      </c>
      <c r="U157" s="3" t="b">
        <v>0</v>
      </c>
      <c r="V157" s="3">
        <v>501</v>
      </c>
      <c r="W157" s="3">
        <v>420</v>
      </c>
      <c r="X157" s="3">
        <v>391</v>
      </c>
      <c r="Y157" s="3">
        <v>130</v>
      </c>
      <c r="Z157" s="3">
        <v>127</v>
      </c>
      <c r="AA157" s="3">
        <v>-7</v>
      </c>
      <c r="AB157" s="3">
        <v>12</v>
      </c>
      <c r="AC157" s="3">
        <v>0.92682926829268297</v>
      </c>
      <c r="AE157" s="6">
        <v>2.5929137608852404E-2</v>
      </c>
      <c r="AG157" s="6">
        <v>-2.828172374372484E-2</v>
      </c>
      <c r="AI157" s="6">
        <v>3.8610038610038533E-3</v>
      </c>
      <c r="AK157" s="6">
        <v>-1.3209013209013132E-2</v>
      </c>
    </row>
    <row r="158" spans="1:37" x14ac:dyDescent="0.25">
      <c r="A158" s="3">
        <v>157</v>
      </c>
      <c r="B158" s="3" t="s">
        <v>38</v>
      </c>
      <c r="C158" s="3" t="s">
        <v>22</v>
      </c>
      <c r="D158" s="3" t="s">
        <v>23</v>
      </c>
      <c r="E158" s="3" t="s">
        <v>28</v>
      </c>
      <c r="F158" s="3" t="s">
        <v>25</v>
      </c>
      <c r="G158" s="3" t="b">
        <v>0</v>
      </c>
      <c r="H158" s="3" t="b">
        <v>0</v>
      </c>
      <c r="I158" s="3" t="b">
        <v>0</v>
      </c>
      <c r="J158" s="3" t="b">
        <v>1</v>
      </c>
      <c r="K158" s="3" t="b">
        <v>0</v>
      </c>
      <c r="L158" s="3">
        <v>150</v>
      </c>
      <c r="M158" s="3">
        <v>2</v>
      </c>
      <c r="N158" s="3">
        <v>110</v>
      </c>
      <c r="O158" s="3">
        <v>2</v>
      </c>
      <c r="P158" s="3">
        <v>0</v>
      </c>
      <c r="Q158" s="3">
        <v>100</v>
      </c>
      <c r="R158" s="3">
        <v>0</v>
      </c>
      <c r="S158" s="3">
        <v>1</v>
      </c>
      <c r="T158" s="3">
        <v>0</v>
      </c>
      <c r="U158" s="3" t="b">
        <v>0</v>
      </c>
      <c r="V158" s="3">
        <v>501</v>
      </c>
      <c r="W158" s="3">
        <v>420</v>
      </c>
      <c r="X158" s="3">
        <v>375</v>
      </c>
      <c r="Y158" s="3">
        <v>130</v>
      </c>
      <c r="Z158" s="3">
        <v>125</v>
      </c>
      <c r="AA158" s="3">
        <v>5</v>
      </c>
      <c r="AB158" s="3">
        <v>-13</v>
      </c>
      <c r="AC158" s="3">
        <v>0.87804878048780399</v>
      </c>
      <c r="AE158" s="6">
        <v>2.5929137608852404E-2</v>
      </c>
      <c r="AG158" s="6">
        <v>-6.8045131467766806E-2</v>
      </c>
      <c r="AI158" s="6">
        <v>3.8610038610038533E-3</v>
      </c>
      <c r="AK158" s="6">
        <v>-2.8749028749028627E-2</v>
      </c>
    </row>
    <row r="159" spans="1:37" x14ac:dyDescent="0.25">
      <c r="A159" s="3">
        <v>158</v>
      </c>
      <c r="B159" s="3" t="s">
        <v>38</v>
      </c>
      <c r="C159" s="3" t="s">
        <v>22</v>
      </c>
      <c r="D159" s="3" t="s">
        <v>23</v>
      </c>
      <c r="E159" s="3" t="s">
        <v>28</v>
      </c>
      <c r="F159" s="3" t="s">
        <v>25</v>
      </c>
      <c r="G159" s="3" t="b">
        <v>0</v>
      </c>
      <c r="H159" s="3" t="b">
        <v>0</v>
      </c>
      <c r="I159" s="3" t="b">
        <v>0</v>
      </c>
      <c r="J159" s="3" t="b">
        <v>1</v>
      </c>
      <c r="K159" s="3" t="b">
        <v>0</v>
      </c>
      <c r="L159" s="3">
        <v>150</v>
      </c>
      <c r="M159" s="3">
        <v>2</v>
      </c>
      <c r="N159" s="3">
        <v>110</v>
      </c>
      <c r="O159" s="3">
        <v>2</v>
      </c>
      <c r="P159" s="3">
        <v>0</v>
      </c>
      <c r="Q159" s="3">
        <v>100</v>
      </c>
      <c r="R159" s="3">
        <v>0</v>
      </c>
      <c r="S159" s="3">
        <v>1</v>
      </c>
      <c r="T159" s="3">
        <v>0</v>
      </c>
      <c r="U159" s="3" t="b">
        <v>0</v>
      </c>
      <c r="V159" s="3">
        <v>501</v>
      </c>
      <c r="W159" s="3">
        <v>409.8</v>
      </c>
      <c r="X159" s="3">
        <v>410.2</v>
      </c>
      <c r="Y159" s="3">
        <v>130</v>
      </c>
      <c r="Z159" s="3">
        <v>130</v>
      </c>
      <c r="AA159" s="3">
        <v>10</v>
      </c>
      <c r="AB159" s="3">
        <v>-10</v>
      </c>
      <c r="AC159" s="3">
        <v>1</v>
      </c>
      <c r="AE159" s="6">
        <v>1.013715695494577E-3</v>
      </c>
      <c r="AG159" s="6">
        <v>1.9434365525125452E-2</v>
      </c>
      <c r="AI159" s="6">
        <v>3.8610038610038533E-3</v>
      </c>
      <c r="AK159" s="6">
        <v>1.0101010101010166E-2</v>
      </c>
    </row>
    <row r="160" spans="1:37" x14ac:dyDescent="0.25">
      <c r="A160" s="3">
        <v>159</v>
      </c>
      <c r="B160" s="3" t="s">
        <v>38</v>
      </c>
      <c r="C160" s="3" t="s">
        <v>22</v>
      </c>
      <c r="D160" s="3" t="s">
        <v>23</v>
      </c>
      <c r="E160" s="3" t="s">
        <v>28</v>
      </c>
      <c r="F160" s="3" t="s">
        <v>25</v>
      </c>
      <c r="G160" s="3" t="b">
        <v>0</v>
      </c>
      <c r="H160" s="3" t="b">
        <v>0</v>
      </c>
      <c r="I160" s="3" t="b">
        <v>0</v>
      </c>
      <c r="J160" s="3" t="b">
        <v>1</v>
      </c>
      <c r="K160" s="3" t="b">
        <v>0</v>
      </c>
      <c r="L160" s="3">
        <v>150</v>
      </c>
      <c r="M160" s="3">
        <v>2</v>
      </c>
      <c r="N160" s="3">
        <v>110</v>
      </c>
      <c r="O160" s="3">
        <v>2</v>
      </c>
      <c r="P160" s="3">
        <v>0</v>
      </c>
      <c r="Q160" s="3">
        <v>100</v>
      </c>
      <c r="R160" s="3">
        <v>0</v>
      </c>
      <c r="S160" s="3">
        <v>1</v>
      </c>
      <c r="T160" s="3">
        <v>0</v>
      </c>
      <c r="U160" s="3" t="b">
        <v>0</v>
      </c>
      <c r="V160" s="3">
        <v>501</v>
      </c>
      <c r="W160" s="3">
        <v>420</v>
      </c>
      <c r="X160" s="3">
        <v>391</v>
      </c>
      <c r="Y160" s="3">
        <v>130</v>
      </c>
      <c r="Z160" s="3">
        <v>127</v>
      </c>
      <c r="AA160" s="3">
        <v>-7</v>
      </c>
      <c r="AB160" s="3">
        <v>12</v>
      </c>
      <c r="AC160" s="3">
        <v>0.92682926829268297</v>
      </c>
      <c r="AE160" s="6">
        <v>2.5929137608852404E-2</v>
      </c>
      <c r="AG160" s="6">
        <v>-2.828172374372484E-2</v>
      </c>
      <c r="AI160" s="6">
        <v>3.8610038610038533E-3</v>
      </c>
      <c r="AK160" s="6">
        <v>-1.3209013209013132E-2</v>
      </c>
    </row>
    <row r="161" spans="1:40" x14ac:dyDescent="0.25">
      <c r="A161" s="3">
        <v>160</v>
      </c>
      <c r="B161" s="3" t="s">
        <v>38</v>
      </c>
      <c r="C161" s="3" t="s">
        <v>22</v>
      </c>
      <c r="D161" s="3" t="s">
        <v>23</v>
      </c>
      <c r="E161" s="3" t="s">
        <v>28</v>
      </c>
      <c r="F161" s="3" t="s">
        <v>25</v>
      </c>
      <c r="G161" s="3" t="b">
        <v>0</v>
      </c>
      <c r="H161" s="3" t="b">
        <v>0</v>
      </c>
      <c r="I161" s="3" t="b">
        <v>0</v>
      </c>
      <c r="J161" s="3" t="b">
        <v>1</v>
      </c>
      <c r="K161" s="3" t="b">
        <v>0</v>
      </c>
      <c r="L161" s="3">
        <v>150</v>
      </c>
      <c r="M161" s="3">
        <v>2</v>
      </c>
      <c r="N161" s="3">
        <v>110</v>
      </c>
      <c r="O161" s="3">
        <v>2</v>
      </c>
      <c r="P161" s="3">
        <v>0</v>
      </c>
      <c r="Q161" s="3">
        <v>100</v>
      </c>
      <c r="R161" s="3">
        <v>0</v>
      </c>
      <c r="S161" s="3">
        <v>1</v>
      </c>
      <c r="T161" s="3">
        <v>0</v>
      </c>
      <c r="U161" s="3" t="b">
        <v>0</v>
      </c>
      <c r="V161" s="3">
        <v>501</v>
      </c>
      <c r="W161" s="3">
        <v>420</v>
      </c>
      <c r="X161" s="3">
        <v>391</v>
      </c>
      <c r="Y161" s="3">
        <v>130</v>
      </c>
      <c r="Z161" s="3">
        <v>127</v>
      </c>
      <c r="AA161" s="3">
        <v>7</v>
      </c>
      <c r="AB161" s="3">
        <v>-12</v>
      </c>
      <c r="AC161" s="3">
        <v>0.92682926829268297</v>
      </c>
      <c r="AE161" s="6">
        <v>2.5929137608852404E-2</v>
      </c>
      <c r="AG161" s="6">
        <v>-2.828172374372484E-2</v>
      </c>
      <c r="AI161" s="6">
        <v>3.8610038610038533E-3</v>
      </c>
      <c r="AK161" s="6">
        <v>-1.3209013209013132E-2</v>
      </c>
    </row>
    <row r="162" spans="1:40" x14ac:dyDescent="0.25">
      <c r="A162" s="1">
        <v>161</v>
      </c>
      <c r="B162" s="1" t="s">
        <v>38</v>
      </c>
      <c r="C162" s="1" t="s">
        <v>22</v>
      </c>
      <c r="D162" s="1" t="s">
        <v>23</v>
      </c>
      <c r="E162" s="1" t="s">
        <v>28</v>
      </c>
      <c r="F162" s="1" t="s">
        <v>25</v>
      </c>
      <c r="G162" s="1" t="b">
        <v>0</v>
      </c>
      <c r="H162" s="1" t="b">
        <v>0</v>
      </c>
      <c r="I162" s="1" t="b">
        <v>0</v>
      </c>
      <c r="J162" s="1" t="b">
        <v>1</v>
      </c>
      <c r="K162" s="1" t="b">
        <v>0</v>
      </c>
      <c r="L162" s="1">
        <v>150</v>
      </c>
      <c r="M162" s="1">
        <v>2</v>
      </c>
      <c r="N162" s="1">
        <v>115</v>
      </c>
      <c r="O162" s="1">
        <v>2</v>
      </c>
      <c r="P162" s="1">
        <v>0</v>
      </c>
      <c r="Q162" s="1">
        <v>100</v>
      </c>
      <c r="R162" s="1">
        <v>0</v>
      </c>
      <c r="S162" s="1">
        <v>1</v>
      </c>
      <c r="T162" s="1">
        <v>0</v>
      </c>
      <c r="U162" s="1" t="b">
        <v>0</v>
      </c>
      <c r="V162" s="1">
        <v>501</v>
      </c>
      <c r="W162" s="1">
        <v>323</v>
      </c>
      <c r="X162" s="1">
        <v>306</v>
      </c>
      <c r="Y162" s="1">
        <v>133</v>
      </c>
      <c r="Z162" s="1">
        <v>132</v>
      </c>
      <c r="AA162" s="1">
        <v>10</v>
      </c>
      <c r="AB162" s="1">
        <v>-8</v>
      </c>
      <c r="AC162" s="1">
        <v>0.87804878048780399</v>
      </c>
      <c r="AE162" s="6" cm="1">
        <f t="array" ref="AE162:AE181">W162:W181/AF162-1</f>
        <v>2.1678240942094806E-2</v>
      </c>
      <c r="AF162">
        <f>AVERAGE(W162:W181)</f>
        <v>316.1465</v>
      </c>
      <c r="AG162" s="6" cm="1">
        <f t="array" ref="AG162:AG181">X162:X181/AH162-1</f>
        <v>-3.2421775569282163E-2</v>
      </c>
      <c r="AH162">
        <f>AVERAGE(X162:X181)</f>
        <v>316.25349999999997</v>
      </c>
      <c r="AI162" s="6" cm="1">
        <f t="array" ref="AI162:AI181">Y162:Y181/AJ162-1</f>
        <v>3.7735849056603765E-3</v>
      </c>
      <c r="AJ162">
        <f>AVERAGE(Y162:Y181)</f>
        <v>132.5</v>
      </c>
      <c r="AK162" s="6" cm="1">
        <f t="array" ref="AK162:AK181">Z162:Z181/AL162-1</f>
        <v>-2.6445032111824807E-3</v>
      </c>
      <c r="AL162">
        <f>AVERAGE(Z162:Z181)</f>
        <v>132.35</v>
      </c>
      <c r="AN162">
        <f>AVERAGE(AC162:AC181)</f>
        <v>0.88170731707317018</v>
      </c>
    </row>
    <row r="163" spans="1:40" x14ac:dyDescent="0.25">
      <c r="A163" s="1">
        <v>162</v>
      </c>
      <c r="B163" s="1" t="s">
        <v>38</v>
      </c>
      <c r="C163" s="1" t="s">
        <v>22</v>
      </c>
      <c r="D163" s="1" t="s">
        <v>23</v>
      </c>
      <c r="E163" s="1" t="s">
        <v>28</v>
      </c>
      <c r="F163" s="1" t="s">
        <v>25</v>
      </c>
      <c r="G163" s="1" t="b">
        <v>0</v>
      </c>
      <c r="H163" s="1" t="b">
        <v>0</v>
      </c>
      <c r="I163" s="1" t="b">
        <v>0</v>
      </c>
      <c r="J163" s="1" t="b">
        <v>1</v>
      </c>
      <c r="K163" s="1" t="b">
        <v>0</v>
      </c>
      <c r="L163" s="1">
        <v>150</v>
      </c>
      <c r="M163" s="1">
        <v>2</v>
      </c>
      <c r="N163" s="1">
        <v>115</v>
      </c>
      <c r="O163" s="1">
        <v>2</v>
      </c>
      <c r="P163" s="1">
        <v>0</v>
      </c>
      <c r="Q163" s="1">
        <v>100</v>
      </c>
      <c r="R163" s="1">
        <v>0</v>
      </c>
      <c r="S163" s="1">
        <v>1</v>
      </c>
      <c r="T163" s="1">
        <v>0</v>
      </c>
      <c r="U163" s="1" t="b">
        <v>0</v>
      </c>
      <c r="V163" s="1">
        <v>501</v>
      </c>
      <c r="W163" s="1">
        <v>323</v>
      </c>
      <c r="X163" s="1">
        <v>323</v>
      </c>
      <c r="Y163" s="1">
        <v>133</v>
      </c>
      <c r="Z163" s="1">
        <v>133</v>
      </c>
      <c r="AA163" s="1">
        <v>11</v>
      </c>
      <c r="AB163" s="1">
        <v>-11</v>
      </c>
      <c r="AC163" s="1">
        <v>0.92682926829268297</v>
      </c>
      <c r="AE163" s="6">
        <v>2.1678240942094806E-2</v>
      </c>
      <c r="AG163" s="6">
        <v>2.1332570232424297E-2</v>
      </c>
      <c r="AI163" s="6">
        <v>3.7735849056603765E-3</v>
      </c>
      <c r="AK163" s="6">
        <v>4.9112202493388768E-3</v>
      </c>
    </row>
    <row r="164" spans="1:40" x14ac:dyDescent="0.25">
      <c r="A164" s="1">
        <v>163</v>
      </c>
      <c r="B164" s="1" t="s">
        <v>38</v>
      </c>
      <c r="C164" s="1" t="s">
        <v>22</v>
      </c>
      <c r="D164" s="1" t="s">
        <v>23</v>
      </c>
      <c r="E164" s="1" t="s">
        <v>28</v>
      </c>
      <c r="F164" s="1" t="s">
        <v>25</v>
      </c>
      <c r="G164" s="1" t="b">
        <v>0</v>
      </c>
      <c r="H164" s="1" t="b">
        <v>0</v>
      </c>
      <c r="I164" s="1" t="b">
        <v>0</v>
      </c>
      <c r="J164" s="1" t="b">
        <v>1</v>
      </c>
      <c r="K164" s="1" t="b">
        <v>0</v>
      </c>
      <c r="L164" s="1">
        <v>150</v>
      </c>
      <c r="M164" s="1">
        <v>2</v>
      </c>
      <c r="N164" s="1">
        <v>115</v>
      </c>
      <c r="O164" s="1">
        <v>2</v>
      </c>
      <c r="P164" s="1">
        <v>0</v>
      </c>
      <c r="Q164" s="1">
        <v>100</v>
      </c>
      <c r="R164" s="1">
        <v>0</v>
      </c>
      <c r="S164" s="1">
        <v>1</v>
      </c>
      <c r="T164" s="1">
        <v>0</v>
      </c>
      <c r="U164" s="1" t="b">
        <v>0</v>
      </c>
      <c r="V164" s="1">
        <v>501</v>
      </c>
      <c r="W164" s="1">
        <v>314.16000000000003</v>
      </c>
      <c r="X164" s="1">
        <v>314.83999999999997</v>
      </c>
      <c r="Y164" s="1">
        <v>133</v>
      </c>
      <c r="Z164" s="1">
        <v>133</v>
      </c>
      <c r="AA164" s="1">
        <v>-7</v>
      </c>
      <c r="AB164" s="1">
        <v>11</v>
      </c>
      <c r="AC164" s="1">
        <v>0.90243902439024304</v>
      </c>
      <c r="AE164" s="6">
        <v>-6.2834793363202301E-3</v>
      </c>
      <c r="AG164" s="6">
        <v>-4.4695157523948481E-3</v>
      </c>
      <c r="AI164" s="6">
        <v>3.7735849056603765E-3</v>
      </c>
      <c r="AK164" s="6">
        <v>4.9112202493388768E-3</v>
      </c>
    </row>
    <row r="165" spans="1:40" x14ac:dyDescent="0.25">
      <c r="A165" s="1">
        <v>164</v>
      </c>
      <c r="B165" s="1" t="s">
        <v>38</v>
      </c>
      <c r="C165" s="1" t="s">
        <v>22</v>
      </c>
      <c r="D165" s="1" t="s">
        <v>23</v>
      </c>
      <c r="E165" s="1" t="s">
        <v>28</v>
      </c>
      <c r="F165" s="1" t="s">
        <v>25</v>
      </c>
      <c r="G165" s="1" t="b">
        <v>0</v>
      </c>
      <c r="H165" s="1" t="b">
        <v>0</v>
      </c>
      <c r="I165" s="1" t="b">
        <v>0</v>
      </c>
      <c r="J165" s="1" t="b">
        <v>1</v>
      </c>
      <c r="K165" s="1" t="b">
        <v>0</v>
      </c>
      <c r="L165" s="1">
        <v>150</v>
      </c>
      <c r="M165" s="1">
        <v>2</v>
      </c>
      <c r="N165" s="1">
        <v>115</v>
      </c>
      <c r="O165" s="1">
        <v>2</v>
      </c>
      <c r="P165" s="1">
        <v>0</v>
      </c>
      <c r="Q165" s="1">
        <v>100</v>
      </c>
      <c r="R165" s="1">
        <v>0</v>
      </c>
      <c r="S165" s="1">
        <v>1</v>
      </c>
      <c r="T165" s="1">
        <v>0</v>
      </c>
      <c r="U165" s="1" t="b">
        <v>0</v>
      </c>
      <c r="V165" s="1">
        <v>501</v>
      </c>
      <c r="W165" s="1">
        <v>323</v>
      </c>
      <c r="X165" s="1">
        <v>306</v>
      </c>
      <c r="Y165" s="1">
        <v>133</v>
      </c>
      <c r="Z165" s="1">
        <v>132</v>
      </c>
      <c r="AA165" s="1">
        <v>6</v>
      </c>
      <c r="AB165" s="1">
        <v>-12</v>
      </c>
      <c r="AC165" s="1">
        <v>0.87804878048780399</v>
      </c>
      <c r="AE165" s="6">
        <v>2.1678240942094806E-2</v>
      </c>
      <c r="AG165" s="6">
        <v>-3.2421775569282163E-2</v>
      </c>
      <c r="AI165" s="6">
        <v>3.7735849056603765E-3</v>
      </c>
      <c r="AK165" s="6">
        <v>-2.6445032111824807E-3</v>
      </c>
    </row>
    <row r="166" spans="1:40" x14ac:dyDescent="0.25">
      <c r="A166" s="1">
        <v>165</v>
      </c>
      <c r="B166" s="1" t="s">
        <v>38</v>
      </c>
      <c r="C166" s="1" t="s">
        <v>22</v>
      </c>
      <c r="D166" s="1" t="s">
        <v>23</v>
      </c>
      <c r="E166" s="1" t="s">
        <v>28</v>
      </c>
      <c r="F166" s="1" t="s">
        <v>25</v>
      </c>
      <c r="G166" s="1" t="b">
        <v>0</v>
      </c>
      <c r="H166" s="1" t="b">
        <v>0</v>
      </c>
      <c r="I166" s="1" t="b">
        <v>0</v>
      </c>
      <c r="J166" s="1" t="b">
        <v>1</v>
      </c>
      <c r="K166" s="1" t="b">
        <v>0</v>
      </c>
      <c r="L166" s="1">
        <v>150</v>
      </c>
      <c r="M166" s="1">
        <v>2</v>
      </c>
      <c r="N166" s="1">
        <v>115</v>
      </c>
      <c r="O166" s="1">
        <v>2</v>
      </c>
      <c r="P166" s="1">
        <v>0</v>
      </c>
      <c r="Q166" s="1">
        <v>100</v>
      </c>
      <c r="R166" s="1">
        <v>0</v>
      </c>
      <c r="S166" s="1">
        <v>1</v>
      </c>
      <c r="T166" s="1">
        <v>0</v>
      </c>
      <c r="U166" s="1" t="b">
        <v>0</v>
      </c>
      <c r="V166" s="1">
        <v>501</v>
      </c>
      <c r="W166" s="1">
        <v>312.45999999999998</v>
      </c>
      <c r="X166" s="1">
        <v>316.54000000000002</v>
      </c>
      <c r="Y166" s="1">
        <v>133</v>
      </c>
      <c r="Z166" s="1">
        <v>133</v>
      </c>
      <c r="AA166" s="1">
        <v>11</v>
      </c>
      <c r="AB166" s="1">
        <v>-7</v>
      </c>
      <c r="AC166" s="1">
        <v>0.90243902439024304</v>
      </c>
      <c r="AE166" s="6">
        <v>-1.1660733236015686E-2</v>
      </c>
      <c r="AG166" s="6">
        <v>9.0591882777601995E-4</v>
      </c>
      <c r="AI166" s="6">
        <v>3.7735849056603765E-3</v>
      </c>
      <c r="AK166" s="6">
        <v>4.9112202493388768E-3</v>
      </c>
    </row>
    <row r="167" spans="1:40" x14ac:dyDescent="0.25">
      <c r="A167" s="1">
        <v>166</v>
      </c>
      <c r="B167" s="1" t="s">
        <v>38</v>
      </c>
      <c r="C167" s="1" t="s">
        <v>22</v>
      </c>
      <c r="D167" s="1" t="s">
        <v>23</v>
      </c>
      <c r="E167" s="1" t="s">
        <v>28</v>
      </c>
      <c r="F167" s="1" t="s">
        <v>25</v>
      </c>
      <c r="G167" s="1" t="b">
        <v>0</v>
      </c>
      <c r="H167" s="1" t="b">
        <v>0</v>
      </c>
      <c r="I167" s="1" t="b">
        <v>0</v>
      </c>
      <c r="J167" s="1" t="b">
        <v>1</v>
      </c>
      <c r="K167" s="1" t="b">
        <v>0</v>
      </c>
      <c r="L167" s="1">
        <v>150</v>
      </c>
      <c r="M167" s="1">
        <v>2</v>
      </c>
      <c r="N167" s="1">
        <v>115</v>
      </c>
      <c r="O167" s="1">
        <v>2</v>
      </c>
      <c r="P167" s="1">
        <v>0</v>
      </c>
      <c r="Q167" s="1">
        <v>100</v>
      </c>
      <c r="R167" s="1">
        <v>0</v>
      </c>
      <c r="S167" s="1">
        <v>1</v>
      </c>
      <c r="T167" s="1">
        <v>0</v>
      </c>
      <c r="U167" s="1" t="b">
        <v>0</v>
      </c>
      <c r="V167" s="1">
        <v>501</v>
      </c>
      <c r="W167" s="1">
        <v>323</v>
      </c>
      <c r="X167" s="1">
        <v>306</v>
      </c>
      <c r="Y167" s="1">
        <v>131</v>
      </c>
      <c r="Z167" s="1">
        <v>132</v>
      </c>
      <c r="AA167" s="1">
        <v>12</v>
      </c>
      <c r="AB167" s="1">
        <v>-5</v>
      </c>
      <c r="AC167" s="1">
        <v>0.82926829268292601</v>
      </c>
      <c r="AE167" s="6">
        <v>2.1678240942094806E-2</v>
      </c>
      <c r="AG167" s="6">
        <v>-3.2421775569282163E-2</v>
      </c>
      <c r="AI167" s="6">
        <v>-1.132075471698113E-2</v>
      </c>
      <c r="AK167" s="6">
        <v>-2.6445032111824807E-3</v>
      </c>
    </row>
    <row r="168" spans="1:40" x14ac:dyDescent="0.25">
      <c r="A168" s="1">
        <v>167</v>
      </c>
      <c r="B168" s="1" t="s">
        <v>38</v>
      </c>
      <c r="C168" s="1" t="s">
        <v>22</v>
      </c>
      <c r="D168" s="1" t="s">
        <v>23</v>
      </c>
      <c r="E168" s="1" t="s">
        <v>28</v>
      </c>
      <c r="F168" s="1" t="s">
        <v>25</v>
      </c>
      <c r="G168" s="1" t="b">
        <v>0</v>
      </c>
      <c r="H168" s="1" t="b">
        <v>0</v>
      </c>
      <c r="I168" s="1" t="b">
        <v>0</v>
      </c>
      <c r="J168" s="1" t="b">
        <v>1</v>
      </c>
      <c r="K168" s="1" t="b">
        <v>0</v>
      </c>
      <c r="L168" s="1">
        <v>150</v>
      </c>
      <c r="M168" s="1">
        <v>2</v>
      </c>
      <c r="N168" s="1">
        <v>115</v>
      </c>
      <c r="O168" s="1">
        <v>2</v>
      </c>
      <c r="P168" s="1">
        <v>0</v>
      </c>
      <c r="Q168" s="1">
        <v>100</v>
      </c>
      <c r="R168" s="1">
        <v>0</v>
      </c>
      <c r="S168" s="1">
        <v>1</v>
      </c>
      <c r="T168" s="1">
        <v>0</v>
      </c>
      <c r="U168" s="1" t="b">
        <v>0</v>
      </c>
      <c r="V168" s="1">
        <v>501</v>
      </c>
      <c r="W168" s="1">
        <v>323</v>
      </c>
      <c r="X168" s="1">
        <v>323</v>
      </c>
      <c r="Y168" s="1">
        <v>133</v>
      </c>
      <c r="Z168" s="1">
        <v>133</v>
      </c>
      <c r="AA168" s="1">
        <v>-11</v>
      </c>
      <c r="AB168" s="1">
        <v>8</v>
      </c>
      <c r="AC168" s="1">
        <v>0.92682926829268297</v>
      </c>
      <c r="AE168" s="6">
        <v>2.1678240942094806E-2</v>
      </c>
      <c r="AG168" s="6">
        <v>2.1332570232424297E-2</v>
      </c>
      <c r="AI168" s="6">
        <v>3.7735849056603765E-3</v>
      </c>
      <c r="AK168" s="6">
        <v>4.9112202493388768E-3</v>
      </c>
    </row>
    <row r="169" spans="1:40" x14ac:dyDescent="0.25">
      <c r="A169" s="1">
        <v>168</v>
      </c>
      <c r="B169" s="1" t="s">
        <v>38</v>
      </c>
      <c r="C169" s="1" t="s">
        <v>22</v>
      </c>
      <c r="D169" s="1" t="s">
        <v>23</v>
      </c>
      <c r="E169" s="1" t="s">
        <v>28</v>
      </c>
      <c r="F169" s="1" t="s">
        <v>25</v>
      </c>
      <c r="G169" s="1" t="b">
        <v>0</v>
      </c>
      <c r="H169" s="1" t="b">
        <v>0</v>
      </c>
      <c r="I169" s="1" t="b">
        <v>0</v>
      </c>
      <c r="J169" s="1" t="b">
        <v>1</v>
      </c>
      <c r="K169" s="1" t="b">
        <v>0</v>
      </c>
      <c r="L169" s="1">
        <v>150</v>
      </c>
      <c r="M169" s="1">
        <v>2</v>
      </c>
      <c r="N169" s="1">
        <v>115</v>
      </c>
      <c r="O169" s="1">
        <v>2</v>
      </c>
      <c r="P169" s="1">
        <v>0</v>
      </c>
      <c r="Q169" s="1">
        <v>100</v>
      </c>
      <c r="R169" s="1">
        <v>0</v>
      </c>
      <c r="S169" s="1">
        <v>1</v>
      </c>
      <c r="T169" s="1">
        <v>0</v>
      </c>
      <c r="U169" s="1" t="b">
        <v>0</v>
      </c>
      <c r="V169" s="1">
        <v>501</v>
      </c>
      <c r="W169" s="1">
        <v>323</v>
      </c>
      <c r="X169" s="1">
        <v>323</v>
      </c>
      <c r="Y169" s="1">
        <v>133</v>
      </c>
      <c r="Z169" s="1">
        <v>133</v>
      </c>
      <c r="AA169" s="1">
        <v>-11</v>
      </c>
      <c r="AB169" s="1">
        <v>11</v>
      </c>
      <c r="AC169" s="1">
        <v>0.92682926829268297</v>
      </c>
      <c r="AE169" s="6">
        <v>2.1678240942094806E-2</v>
      </c>
      <c r="AG169" s="6">
        <v>2.1332570232424297E-2</v>
      </c>
      <c r="AI169" s="6">
        <v>3.7735849056603765E-3</v>
      </c>
      <c r="AK169" s="6">
        <v>4.9112202493388768E-3</v>
      </c>
    </row>
    <row r="170" spans="1:40" x14ac:dyDescent="0.25">
      <c r="A170" s="1">
        <v>169</v>
      </c>
      <c r="B170" s="1" t="s">
        <v>38</v>
      </c>
      <c r="C170" s="1" t="s">
        <v>22</v>
      </c>
      <c r="D170" s="1" t="s">
        <v>23</v>
      </c>
      <c r="E170" s="1" t="s">
        <v>28</v>
      </c>
      <c r="F170" s="1" t="s">
        <v>25</v>
      </c>
      <c r="G170" s="1" t="b">
        <v>0</v>
      </c>
      <c r="H170" s="1" t="b">
        <v>0</v>
      </c>
      <c r="I170" s="1" t="b">
        <v>0</v>
      </c>
      <c r="J170" s="1" t="b">
        <v>1</v>
      </c>
      <c r="K170" s="1" t="b">
        <v>0</v>
      </c>
      <c r="L170" s="1">
        <v>150</v>
      </c>
      <c r="M170" s="1">
        <v>2</v>
      </c>
      <c r="N170" s="1">
        <v>115</v>
      </c>
      <c r="O170" s="1">
        <v>2</v>
      </c>
      <c r="P170" s="1">
        <v>0</v>
      </c>
      <c r="Q170" s="1">
        <v>100</v>
      </c>
      <c r="R170" s="1">
        <v>0</v>
      </c>
      <c r="S170" s="1">
        <v>1</v>
      </c>
      <c r="T170" s="1">
        <v>0</v>
      </c>
      <c r="U170" s="1" t="b">
        <v>0</v>
      </c>
      <c r="V170" s="1">
        <v>501</v>
      </c>
      <c r="W170" s="1">
        <v>306</v>
      </c>
      <c r="X170" s="1">
        <v>323</v>
      </c>
      <c r="Y170" s="1">
        <v>132</v>
      </c>
      <c r="Z170" s="1">
        <v>133</v>
      </c>
      <c r="AA170" s="1">
        <v>9</v>
      </c>
      <c r="AB170" s="1">
        <v>-9</v>
      </c>
      <c r="AC170" s="1">
        <v>0.87804878048780399</v>
      </c>
      <c r="AE170" s="6">
        <v>-3.2094298054857529E-2</v>
      </c>
      <c r="AG170" s="6">
        <v>2.1332570232424297E-2</v>
      </c>
      <c r="AI170" s="6">
        <v>-3.7735849056603765E-3</v>
      </c>
      <c r="AK170" s="6">
        <v>4.9112202493388768E-3</v>
      </c>
    </row>
    <row r="171" spans="1:40" x14ac:dyDescent="0.25">
      <c r="A171" s="1">
        <v>170</v>
      </c>
      <c r="B171" s="1" t="s">
        <v>38</v>
      </c>
      <c r="C171" s="1" t="s">
        <v>22</v>
      </c>
      <c r="D171" s="1" t="s">
        <v>23</v>
      </c>
      <c r="E171" s="1" t="s">
        <v>28</v>
      </c>
      <c r="F171" s="1" t="s">
        <v>25</v>
      </c>
      <c r="G171" s="1" t="b">
        <v>0</v>
      </c>
      <c r="H171" s="1" t="b">
        <v>0</v>
      </c>
      <c r="I171" s="1" t="b">
        <v>0</v>
      </c>
      <c r="J171" s="1" t="b">
        <v>1</v>
      </c>
      <c r="K171" s="1" t="b">
        <v>0</v>
      </c>
      <c r="L171" s="1">
        <v>150</v>
      </c>
      <c r="M171" s="1">
        <v>2</v>
      </c>
      <c r="N171" s="1">
        <v>115</v>
      </c>
      <c r="O171" s="1">
        <v>2</v>
      </c>
      <c r="P171" s="1">
        <v>0</v>
      </c>
      <c r="Q171" s="1">
        <v>100</v>
      </c>
      <c r="R171" s="1">
        <v>0</v>
      </c>
      <c r="S171" s="1">
        <v>1</v>
      </c>
      <c r="T171" s="1">
        <v>0</v>
      </c>
      <c r="U171" s="1" t="b">
        <v>0</v>
      </c>
      <c r="V171" s="1">
        <v>501</v>
      </c>
      <c r="W171" s="1">
        <v>313.31</v>
      </c>
      <c r="X171" s="1">
        <v>315.69</v>
      </c>
      <c r="Y171" s="1">
        <v>133</v>
      </c>
      <c r="Z171" s="1">
        <v>133</v>
      </c>
      <c r="AA171" s="1">
        <v>-7</v>
      </c>
      <c r="AB171" s="1">
        <v>11</v>
      </c>
      <c r="AC171" s="1">
        <v>0.90243902439024304</v>
      </c>
      <c r="AE171" s="6">
        <v>-8.9721062861679579E-3</v>
      </c>
      <c r="AG171" s="6">
        <v>-1.7817984623094141E-3</v>
      </c>
      <c r="AI171" s="6">
        <v>3.7735849056603765E-3</v>
      </c>
      <c r="AK171" s="6">
        <v>4.9112202493388768E-3</v>
      </c>
    </row>
    <row r="172" spans="1:40" x14ac:dyDescent="0.25">
      <c r="A172" s="1">
        <v>171</v>
      </c>
      <c r="B172" s="1" t="s">
        <v>38</v>
      </c>
      <c r="C172" s="1" t="s">
        <v>22</v>
      </c>
      <c r="D172" s="1" t="s">
        <v>23</v>
      </c>
      <c r="E172" s="1" t="s">
        <v>28</v>
      </c>
      <c r="F172" s="1" t="s">
        <v>25</v>
      </c>
      <c r="G172" s="1" t="b">
        <v>0</v>
      </c>
      <c r="H172" s="1" t="b">
        <v>0</v>
      </c>
      <c r="I172" s="1" t="b">
        <v>0</v>
      </c>
      <c r="J172" s="1" t="b">
        <v>1</v>
      </c>
      <c r="K172" s="1" t="b">
        <v>0</v>
      </c>
      <c r="L172" s="1">
        <v>150</v>
      </c>
      <c r="M172" s="1">
        <v>2</v>
      </c>
      <c r="N172" s="1">
        <v>115</v>
      </c>
      <c r="O172" s="1">
        <v>2</v>
      </c>
      <c r="P172" s="1">
        <v>0</v>
      </c>
      <c r="Q172" s="1">
        <v>100</v>
      </c>
      <c r="R172" s="1">
        <v>0</v>
      </c>
      <c r="S172" s="1">
        <v>1</v>
      </c>
      <c r="T172" s="1">
        <v>0</v>
      </c>
      <c r="U172" s="1" t="b">
        <v>0</v>
      </c>
      <c r="V172" s="1">
        <v>501</v>
      </c>
      <c r="W172" s="1">
        <v>306</v>
      </c>
      <c r="X172" s="1">
        <v>323</v>
      </c>
      <c r="Y172" s="1">
        <v>132</v>
      </c>
      <c r="Z172" s="1">
        <v>133</v>
      </c>
      <c r="AA172" s="1">
        <v>-12</v>
      </c>
      <c r="AB172" s="1">
        <v>11</v>
      </c>
      <c r="AC172" s="1">
        <v>0.87804878048780399</v>
      </c>
      <c r="AE172" s="6">
        <v>-3.2094298054857529E-2</v>
      </c>
      <c r="AG172" s="6">
        <v>2.1332570232424297E-2</v>
      </c>
      <c r="AI172" s="6">
        <v>-3.7735849056603765E-3</v>
      </c>
      <c r="AK172" s="6">
        <v>4.9112202493388768E-3</v>
      </c>
    </row>
    <row r="173" spans="1:40" x14ac:dyDescent="0.25">
      <c r="A173" s="1">
        <v>172</v>
      </c>
      <c r="B173" s="1" t="s">
        <v>38</v>
      </c>
      <c r="C173" s="1" t="s">
        <v>22</v>
      </c>
      <c r="D173" s="1" t="s">
        <v>23</v>
      </c>
      <c r="E173" s="1" t="s">
        <v>28</v>
      </c>
      <c r="F173" s="1" t="s">
        <v>25</v>
      </c>
      <c r="G173" s="1" t="b">
        <v>0</v>
      </c>
      <c r="H173" s="1" t="b">
        <v>0</v>
      </c>
      <c r="I173" s="1" t="b">
        <v>0</v>
      </c>
      <c r="J173" s="1" t="b">
        <v>1</v>
      </c>
      <c r="K173" s="1" t="b">
        <v>0</v>
      </c>
      <c r="L173" s="1">
        <v>150</v>
      </c>
      <c r="M173" s="1">
        <v>2</v>
      </c>
      <c r="N173" s="1">
        <v>115</v>
      </c>
      <c r="O173" s="1">
        <v>2</v>
      </c>
      <c r="P173" s="1">
        <v>0</v>
      </c>
      <c r="Q173" s="1">
        <v>100</v>
      </c>
      <c r="R173" s="1">
        <v>0</v>
      </c>
      <c r="S173" s="1">
        <v>1</v>
      </c>
      <c r="T173" s="1">
        <v>0</v>
      </c>
      <c r="U173" s="1" t="b">
        <v>0</v>
      </c>
      <c r="V173" s="1">
        <v>501</v>
      </c>
      <c r="W173" s="1">
        <v>300</v>
      </c>
      <c r="X173" s="1">
        <v>323</v>
      </c>
      <c r="Y173" s="1">
        <v>130</v>
      </c>
      <c r="Z173" s="1">
        <v>133</v>
      </c>
      <c r="AA173" s="1">
        <v>13</v>
      </c>
      <c r="AB173" s="1">
        <v>-4</v>
      </c>
      <c r="AC173" s="1">
        <v>0.82926829268292601</v>
      </c>
      <c r="AE173" s="6">
        <v>-5.1072841230252464E-2</v>
      </c>
      <c r="AG173" s="6">
        <v>2.1332570232424297E-2</v>
      </c>
      <c r="AI173" s="6">
        <v>-1.8867924528301883E-2</v>
      </c>
      <c r="AK173" s="6">
        <v>4.9112202493388768E-3</v>
      </c>
    </row>
    <row r="174" spans="1:40" x14ac:dyDescent="0.25">
      <c r="A174" s="1">
        <v>173</v>
      </c>
      <c r="B174" s="1" t="s">
        <v>38</v>
      </c>
      <c r="C174" s="1" t="s">
        <v>22</v>
      </c>
      <c r="D174" s="1" t="s">
        <v>23</v>
      </c>
      <c r="E174" s="1" t="s">
        <v>28</v>
      </c>
      <c r="F174" s="1" t="s">
        <v>25</v>
      </c>
      <c r="G174" s="1" t="b">
        <v>0</v>
      </c>
      <c r="H174" s="1" t="b">
        <v>0</v>
      </c>
      <c r="I174" s="1" t="b">
        <v>0</v>
      </c>
      <c r="J174" s="1" t="b">
        <v>1</v>
      </c>
      <c r="K174" s="1" t="b">
        <v>0</v>
      </c>
      <c r="L174" s="1">
        <v>150</v>
      </c>
      <c r="M174" s="1">
        <v>2</v>
      </c>
      <c r="N174" s="1">
        <v>115</v>
      </c>
      <c r="O174" s="1">
        <v>2</v>
      </c>
      <c r="P174" s="1">
        <v>0</v>
      </c>
      <c r="Q174" s="1">
        <v>100</v>
      </c>
      <c r="R174" s="1">
        <v>0</v>
      </c>
      <c r="S174" s="1">
        <v>1</v>
      </c>
      <c r="T174" s="1">
        <v>0</v>
      </c>
      <c r="U174" s="1" t="b">
        <v>0</v>
      </c>
      <c r="V174" s="1">
        <v>501</v>
      </c>
      <c r="W174" s="1">
        <v>306</v>
      </c>
      <c r="X174" s="1">
        <v>323</v>
      </c>
      <c r="Y174" s="1">
        <v>132</v>
      </c>
      <c r="Z174" s="1">
        <v>133</v>
      </c>
      <c r="AA174" s="1">
        <v>12</v>
      </c>
      <c r="AB174" s="1">
        <v>-6</v>
      </c>
      <c r="AC174" s="1">
        <v>0.87804878048780399</v>
      </c>
      <c r="AE174" s="6">
        <v>-3.2094298054857529E-2</v>
      </c>
      <c r="AG174" s="6">
        <v>2.1332570232424297E-2</v>
      </c>
      <c r="AI174" s="6">
        <v>-3.7735849056603765E-3</v>
      </c>
      <c r="AK174" s="6">
        <v>4.9112202493388768E-3</v>
      </c>
    </row>
    <row r="175" spans="1:40" x14ac:dyDescent="0.25">
      <c r="A175" s="1">
        <v>174</v>
      </c>
      <c r="B175" s="1" t="s">
        <v>38</v>
      </c>
      <c r="C175" s="1" t="s">
        <v>22</v>
      </c>
      <c r="D175" s="1" t="s">
        <v>23</v>
      </c>
      <c r="E175" s="1" t="s">
        <v>28</v>
      </c>
      <c r="F175" s="1" t="s">
        <v>25</v>
      </c>
      <c r="G175" s="1" t="b">
        <v>0</v>
      </c>
      <c r="H175" s="1" t="b">
        <v>0</v>
      </c>
      <c r="I175" s="1" t="b">
        <v>0</v>
      </c>
      <c r="J175" s="1" t="b">
        <v>1</v>
      </c>
      <c r="K175" s="1" t="b">
        <v>0</v>
      </c>
      <c r="L175" s="1">
        <v>150</v>
      </c>
      <c r="M175" s="1">
        <v>2</v>
      </c>
      <c r="N175" s="1">
        <v>115</v>
      </c>
      <c r="O175" s="1">
        <v>2</v>
      </c>
      <c r="P175" s="1">
        <v>0</v>
      </c>
      <c r="Q175" s="1">
        <v>100</v>
      </c>
      <c r="R175" s="1">
        <v>0</v>
      </c>
      <c r="S175" s="1">
        <v>1</v>
      </c>
      <c r="T175" s="1">
        <v>0</v>
      </c>
      <c r="U175" s="1" t="b">
        <v>0</v>
      </c>
      <c r="V175" s="1">
        <v>501</v>
      </c>
      <c r="W175" s="1">
        <v>323</v>
      </c>
      <c r="X175" s="1">
        <v>286</v>
      </c>
      <c r="Y175" s="1">
        <v>133</v>
      </c>
      <c r="Z175" s="1">
        <v>128</v>
      </c>
      <c r="AA175" s="1">
        <v>2</v>
      </c>
      <c r="AB175" s="1">
        <v>-14</v>
      </c>
      <c r="AC175" s="1">
        <v>0.78048780487804803</v>
      </c>
      <c r="AE175" s="6">
        <v>2.1678240942094806E-2</v>
      </c>
      <c r="AG175" s="6">
        <v>-9.5662182394819273E-2</v>
      </c>
      <c r="AI175" s="6">
        <v>3.7735849056603765E-3</v>
      </c>
      <c r="AK175" s="6">
        <v>-3.2867397053267799E-2</v>
      </c>
    </row>
    <row r="176" spans="1:40" x14ac:dyDescent="0.25">
      <c r="A176" s="1">
        <v>175</v>
      </c>
      <c r="B176" s="1" t="s">
        <v>38</v>
      </c>
      <c r="C176" s="1" t="s">
        <v>22</v>
      </c>
      <c r="D176" s="1" t="s">
        <v>23</v>
      </c>
      <c r="E176" s="1" t="s">
        <v>28</v>
      </c>
      <c r="F176" s="1" t="s">
        <v>25</v>
      </c>
      <c r="G176" s="1" t="b">
        <v>0</v>
      </c>
      <c r="H176" s="1" t="b">
        <v>0</v>
      </c>
      <c r="I176" s="1" t="b">
        <v>0</v>
      </c>
      <c r="J176" s="1" t="b">
        <v>1</v>
      </c>
      <c r="K176" s="1" t="b">
        <v>0</v>
      </c>
      <c r="L176" s="1">
        <v>150</v>
      </c>
      <c r="M176" s="1">
        <v>2</v>
      </c>
      <c r="N176" s="1">
        <v>115</v>
      </c>
      <c r="O176" s="1">
        <v>2</v>
      </c>
      <c r="P176" s="1">
        <v>0</v>
      </c>
      <c r="Q176" s="1">
        <v>100</v>
      </c>
      <c r="R176" s="1">
        <v>0</v>
      </c>
      <c r="S176" s="1">
        <v>1</v>
      </c>
      <c r="T176" s="1">
        <v>0</v>
      </c>
      <c r="U176" s="1" t="b">
        <v>0</v>
      </c>
      <c r="V176" s="1">
        <v>501</v>
      </c>
      <c r="W176" s="1">
        <v>306</v>
      </c>
      <c r="X176" s="1">
        <v>306</v>
      </c>
      <c r="Y176" s="1">
        <v>132</v>
      </c>
      <c r="Z176" s="1">
        <v>132</v>
      </c>
      <c r="AA176" s="1">
        <v>12</v>
      </c>
      <c r="AB176" s="1">
        <v>-5</v>
      </c>
      <c r="AC176" s="1">
        <v>0.82926829268292601</v>
      </c>
      <c r="AE176" s="6">
        <v>-3.2094298054857529E-2</v>
      </c>
      <c r="AG176" s="6">
        <v>-3.2421775569282163E-2</v>
      </c>
      <c r="AI176" s="6">
        <v>-3.7735849056603765E-3</v>
      </c>
      <c r="AK176" s="6">
        <v>-2.6445032111824807E-3</v>
      </c>
    </row>
    <row r="177" spans="1:40" x14ac:dyDescent="0.25">
      <c r="A177" s="1">
        <v>176</v>
      </c>
      <c r="B177" s="1" t="s">
        <v>38</v>
      </c>
      <c r="C177" s="1" t="s">
        <v>22</v>
      </c>
      <c r="D177" s="1" t="s">
        <v>23</v>
      </c>
      <c r="E177" s="1" t="s">
        <v>28</v>
      </c>
      <c r="F177" s="1" t="s">
        <v>25</v>
      </c>
      <c r="G177" s="1" t="b">
        <v>0</v>
      </c>
      <c r="H177" s="1" t="b">
        <v>0</v>
      </c>
      <c r="I177" s="1" t="b">
        <v>0</v>
      </c>
      <c r="J177" s="1" t="b">
        <v>1</v>
      </c>
      <c r="K177" s="1" t="b">
        <v>0</v>
      </c>
      <c r="L177" s="1">
        <v>150</v>
      </c>
      <c r="M177" s="1">
        <v>2</v>
      </c>
      <c r="N177" s="1">
        <v>115</v>
      </c>
      <c r="O177" s="1">
        <v>2</v>
      </c>
      <c r="P177" s="1">
        <v>0</v>
      </c>
      <c r="Q177" s="1">
        <v>100</v>
      </c>
      <c r="R177" s="1">
        <v>0</v>
      </c>
      <c r="S177" s="1">
        <v>1</v>
      </c>
      <c r="T177" s="1">
        <v>0</v>
      </c>
      <c r="U177" s="1" t="b">
        <v>0</v>
      </c>
      <c r="V177" s="1">
        <v>501</v>
      </c>
      <c r="W177" s="1">
        <v>323</v>
      </c>
      <c r="X177" s="1">
        <v>323</v>
      </c>
      <c r="Y177" s="1">
        <v>133</v>
      </c>
      <c r="Z177" s="1">
        <v>133</v>
      </c>
      <c r="AA177" s="1">
        <v>8</v>
      </c>
      <c r="AB177" s="1">
        <v>-11</v>
      </c>
      <c r="AC177" s="1">
        <v>0.92682926829268297</v>
      </c>
      <c r="AE177" s="6">
        <v>2.1678240942094806E-2</v>
      </c>
      <c r="AG177" s="6">
        <v>2.1332570232424297E-2</v>
      </c>
      <c r="AI177" s="6">
        <v>3.7735849056603765E-3</v>
      </c>
      <c r="AK177" s="6">
        <v>4.9112202493388768E-3</v>
      </c>
    </row>
    <row r="178" spans="1:40" x14ac:dyDescent="0.25">
      <c r="A178" s="1">
        <v>177</v>
      </c>
      <c r="B178" s="1" t="s">
        <v>38</v>
      </c>
      <c r="C178" s="1" t="s">
        <v>22</v>
      </c>
      <c r="D178" s="1" t="s">
        <v>23</v>
      </c>
      <c r="E178" s="1" t="s">
        <v>28</v>
      </c>
      <c r="F178" s="1" t="s">
        <v>25</v>
      </c>
      <c r="G178" s="1" t="b">
        <v>0</v>
      </c>
      <c r="H178" s="1" t="b">
        <v>0</v>
      </c>
      <c r="I178" s="1" t="b">
        <v>0</v>
      </c>
      <c r="J178" s="1" t="b">
        <v>1</v>
      </c>
      <c r="K178" s="1" t="b">
        <v>0</v>
      </c>
      <c r="L178" s="1">
        <v>150</v>
      </c>
      <c r="M178" s="1">
        <v>2</v>
      </c>
      <c r="N178" s="1">
        <v>115</v>
      </c>
      <c r="O178" s="1">
        <v>2</v>
      </c>
      <c r="P178" s="1">
        <v>0</v>
      </c>
      <c r="Q178" s="1">
        <v>100</v>
      </c>
      <c r="R178" s="1">
        <v>0</v>
      </c>
      <c r="S178" s="1">
        <v>1</v>
      </c>
      <c r="T178" s="1">
        <v>0</v>
      </c>
      <c r="U178" s="1" t="b">
        <v>0</v>
      </c>
      <c r="V178" s="1">
        <v>501</v>
      </c>
      <c r="W178" s="1">
        <v>323</v>
      </c>
      <c r="X178" s="1">
        <v>323</v>
      </c>
      <c r="Y178" s="1">
        <v>133</v>
      </c>
      <c r="Z178" s="1">
        <v>133</v>
      </c>
      <c r="AA178" s="1">
        <v>11</v>
      </c>
      <c r="AB178" s="1">
        <v>-11</v>
      </c>
      <c r="AC178" s="1">
        <v>0.92682926829268297</v>
      </c>
      <c r="AE178" s="6">
        <v>2.1678240942094806E-2</v>
      </c>
      <c r="AG178" s="6">
        <v>2.1332570232424297E-2</v>
      </c>
      <c r="AI178" s="6">
        <v>3.7735849056603765E-3</v>
      </c>
      <c r="AK178" s="6">
        <v>4.9112202493388768E-3</v>
      </c>
    </row>
    <row r="179" spans="1:40" x14ac:dyDescent="0.25">
      <c r="A179" s="1">
        <v>178</v>
      </c>
      <c r="B179" s="1" t="s">
        <v>38</v>
      </c>
      <c r="C179" s="1" t="s">
        <v>22</v>
      </c>
      <c r="D179" s="1" t="s">
        <v>23</v>
      </c>
      <c r="E179" s="1" t="s">
        <v>28</v>
      </c>
      <c r="F179" s="1" t="s">
        <v>25</v>
      </c>
      <c r="G179" s="1" t="b">
        <v>0</v>
      </c>
      <c r="H179" s="1" t="b">
        <v>0</v>
      </c>
      <c r="I179" s="1" t="b">
        <v>0</v>
      </c>
      <c r="J179" s="1" t="b">
        <v>1</v>
      </c>
      <c r="K179" s="1" t="b">
        <v>0</v>
      </c>
      <c r="L179" s="1">
        <v>150</v>
      </c>
      <c r="M179" s="1">
        <v>2</v>
      </c>
      <c r="N179" s="1">
        <v>115</v>
      </c>
      <c r="O179" s="1">
        <v>2</v>
      </c>
      <c r="P179" s="1">
        <v>0</v>
      </c>
      <c r="Q179" s="1">
        <v>100</v>
      </c>
      <c r="R179" s="1">
        <v>0</v>
      </c>
      <c r="S179" s="1">
        <v>1</v>
      </c>
      <c r="T179" s="1">
        <v>0</v>
      </c>
      <c r="U179" s="1" t="b">
        <v>0</v>
      </c>
      <c r="V179" s="1">
        <v>501</v>
      </c>
      <c r="W179" s="1">
        <v>306</v>
      </c>
      <c r="X179" s="1">
        <v>315</v>
      </c>
      <c r="Y179" s="1">
        <v>132</v>
      </c>
      <c r="Z179" s="1">
        <v>129</v>
      </c>
      <c r="AA179" s="1">
        <v>3</v>
      </c>
      <c r="AB179" s="1">
        <v>-13</v>
      </c>
      <c r="AC179" s="1">
        <v>0.78048780487804803</v>
      </c>
      <c r="AE179" s="6">
        <v>-3.2094298054857529E-2</v>
      </c>
      <c r="AG179" s="6">
        <v>-3.9635924977904358E-3</v>
      </c>
      <c r="AI179" s="6">
        <v>-3.7735849056603765E-3</v>
      </c>
      <c r="AK179" s="6">
        <v>-2.5311673592746442E-2</v>
      </c>
    </row>
    <row r="180" spans="1:40" x14ac:dyDescent="0.25">
      <c r="A180" s="1">
        <v>179</v>
      </c>
      <c r="B180" s="1" t="s">
        <v>38</v>
      </c>
      <c r="C180" s="1" t="s">
        <v>22</v>
      </c>
      <c r="D180" s="1" t="s">
        <v>23</v>
      </c>
      <c r="E180" s="1" t="s">
        <v>28</v>
      </c>
      <c r="F180" s="1" t="s">
        <v>25</v>
      </c>
      <c r="G180" s="1" t="b">
        <v>0</v>
      </c>
      <c r="H180" s="1" t="b">
        <v>0</v>
      </c>
      <c r="I180" s="1" t="b">
        <v>0</v>
      </c>
      <c r="J180" s="1" t="b">
        <v>1</v>
      </c>
      <c r="K180" s="1" t="b">
        <v>0</v>
      </c>
      <c r="L180" s="1">
        <v>150</v>
      </c>
      <c r="M180" s="1">
        <v>2</v>
      </c>
      <c r="N180" s="1">
        <v>115</v>
      </c>
      <c r="O180" s="1">
        <v>2</v>
      </c>
      <c r="P180" s="1">
        <v>0</v>
      </c>
      <c r="Q180" s="1">
        <v>100</v>
      </c>
      <c r="R180" s="1">
        <v>0</v>
      </c>
      <c r="S180" s="1">
        <v>1</v>
      </c>
      <c r="T180" s="1">
        <v>0</v>
      </c>
      <c r="U180" s="1" t="b">
        <v>0</v>
      </c>
      <c r="V180" s="1">
        <v>501</v>
      </c>
      <c r="W180" s="1">
        <v>323</v>
      </c>
      <c r="X180" s="1">
        <v>323</v>
      </c>
      <c r="Y180" s="1">
        <v>133</v>
      </c>
      <c r="Z180" s="1">
        <v>133</v>
      </c>
      <c r="AA180" s="1">
        <v>-11</v>
      </c>
      <c r="AB180" s="1">
        <v>11</v>
      </c>
      <c r="AC180" s="1">
        <v>0.92682926829268297</v>
      </c>
      <c r="AE180" s="6">
        <v>2.1678240942094806E-2</v>
      </c>
      <c r="AG180" s="6">
        <v>2.1332570232424297E-2</v>
      </c>
      <c r="AI180" s="6">
        <v>3.7735849056603765E-3</v>
      </c>
      <c r="AK180" s="6">
        <v>4.9112202493388768E-3</v>
      </c>
    </row>
    <row r="181" spans="1:40" x14ac:dyDescent="0.25">
      <c r="A181" s="1">
        <v>180</v>
      </c>
      <c r="B181" s="1" t="s">
        <v>38</v>
      </c>
      <c r="C181" s="1" t="s">
        <v>22</v>
      </c>
      <c r="D181" s="1" t="s">
        <v>23</v>
      </c>
      <c r="E181" s="1" t="s">
        <v>28</v>
      </c>
      <c r="F181" s="1" t="s">
        <v>25</v>
      </c>
      <c r="G181" s="1" t="b">
        <v>0</v>
      </c>
      <c r="H181" s="1" t="b">
        <v>0</v>
      </c>
      <c r="I181" s="1" t="b">
        <v>0</v>
      </c>
      <c r="J181" s="1" t="b">
        <v>1</v>
      </c>
      <c r="K181" s="1" t="b">
        <v>0</v>
      </c>
      <c r="L181" s="1">
        <v>150</v>
      </c>
      <c r="M181" s="1">
        <v>2</v>
      </c>
      <c r="N181" s="1">
        <v>115</v>
      </c>
      <c r="O181" s="1">
        <v>2</v>
      </c>
      <c r="P181" s="1">
        <v>0</v>
      </c>
      <c r="Q181" s="1">
        <v>100</v>
      </c>
      <c r="R181" s="1">
        <v>0</v>
      </c>
      <c r="S181" s="1">
        <v>1</v>
      </c>
      <c r="T181" s="1">
        <v>0</v>
      </c>
      <c r="U181" s="1" t="b">
        <v>0</v>
      </c>
      <c r="V181" s="1">
        <v>501</v>
      </c>
      <c r="W181" s="1">
        <v>323</v>
      </c>
      <c r="X181" s="1">
        <v>323</v>
      </c>
      <c r="Y181" s="1">
        <v>133</v>
      </c>
      <c r="Z181" s="1">
        <v>133</v>
      </c>
      <c r="AA181" s="1">
        <v>-11</v>
      </c>
      <c r="AB181" s="1">
        <v>9</v>
      </c>
      <c r="AC181" s="1">
        <v>0.92682926829268297</v>
      </c>
      <c r="AE181" s="6">
        <v>2.1678240942094806E-2</v>
      </c>
      <c r="AG181" s="6">
        <v>2.1332570232424297E-2</v>
      </c>
      <c r="AI181" s="6">
        <v>3.7735849056603765E-3</v>
      </c>
      <c r="AK181" s="6">
        <v>4.9112202493388768E-3</v>
      </c>
    </row>
    <row r="182" spans="1:40" x14ac:dyDescent="0.25">
      <c r="A182" s="3">
        <v>181</v>
      </c>
      <c r="B182" s="3" t="s">
        <v>38</v>
      </c>
      <c r="C182" s="3" t="s">
        <v>22</v>
      </c>
      <c r="D182" s="3" t="s">
        <v>23</v>
      </c>
      <c r="E182" s="3" t="s">
        <v>28</v>
      </c>
      <c r="F182" s="3" t="s">
        <v>25</v>
      </c>
      <c r="G182" s="3" t="b">
        <v>0</v>
      </c>
      <c r="H182" s="3" t="b">
        <v>0</v>
      </c>
      <c r="I182" s="3" t="b">
        <v>0</v>
      </c>
      <c r="J182" s="3" t="b">
        <v>1</v>
      </c>
      <c r="K182" s="3" t="b">
        <v>0</v>
      </c>
      <c r="L182" s="3">
        <v>150</v>
      </c>
      <c r="M182" s="3">
        <v>2</v>
      </c>
      <c r="N182" s="3">
        <v>120</v>
      </c>
      <c r="O182" s="3">
        <v>2</v>
      </c>
      <c r="P182" s="3">
        <v>0</v>
      </c>
      <c r="Q182" s="3">
        <v>100</v>
      </c>
      <c r="R182" s="3">
        <v>0</v>
      </c>
      <c r="S182" s="3">
        <v>1</v>
      </c>
      <c r="T182" s="3">
        <v>0</v>
      </c>
      <c r="U182" s="3" t="b">
        <v>0</v>
      </c>
      <c r="V182" s="3">
        <v>501</v>
      </c>
      <c r="W182" s="3">
        <v>225</v>
      </c>
      <c r="X182" s="3">
        <v>240</v>
      </c>
      <c r="Y182" s="3">
        <v>135</v>
      </c>
      <c r="Z182" s="3">
        <v>134</v>
      </c>
      <c r="AA182" s="3">
        <v>-13</v>
      </c>
      <c r="AB182" s="3">
        <v>9</v>
      </c>
      <c r="AC182" s="3">
        <v>0.73170731707317005</v>
      </c>
      <c r="AE182" s="6" cm="1">
        <f t="array" ref="AE182:AE201">W182:W201/AF182-1</f>
        <v>-2.9126213592232997E-2</v>
      </c>
      <c r="AF182">
        <f>AVERAGE(W182:W201)</f>
        <v>231.75</v>
      </c>
      <c r="AG182" s="6" cm="1">
        <f t="array" ref="AG182:AG201">X182:X201/AH182-1</f>
        <v>2.2364217252396124E-2</v>
      </c>
      <c r="AH182">
        <f>AVERAGE(X182:X201)</f>
        <v>234.75</v>
      </c>
      <c r="AI182" s="6" cm="1">
        <f t="array" ref="AI182:AI201">Y182:Y201/AJ182-1</f>
        <v>3.3444816053511683E-3</v>
      </c>
      <c r="AJ182">
        <f>AVERAGE(Y182:Y201)</f>
        <v>134.55000000000001</v>
      </c>
      <c r="AK182" s="6" cm="1">
        <f t="array" ref="AK182:AK201">Z182:Z201/AL182-1</f>
        <v>-2.6051358392258361E-3</v>
      </c>
      <c r="AL182">
        <f>AVERAGE(Z182:Z201)</f>
        <v>134.35</v>
      </c>
      <c r="AN182">
        <f>AVERAGE(AC182:AC201)</f>
        <v>0.73170731707316983</v>
      </c>
    </row>
    <row r="183" spans="1:40" x14ac:dyDescent="0.25">
      <c r="A183" s="3">
        <v>182</v>
      </c>
      <c r="B183" s="3" t="s">
        <v>38</v>
      </c>
      <c r="C183" s="3" t="s">
        <v>22</v>
      </c>
      <c r="D183" s="3" t="s">
        <v>23</v>
      </c>
      <c r="E183" s="3" t="s">
        <v>28</v>
      </c>
      <c r="F183" s="3" t="s">
        <v>25</v>
      </c>
      <c r="G183" s="3" t="b">
        <v>0</v>
      </c>
      <c r="H183" s="3" t="b">
        <v>0</v>
      </c>
      <c r="I183" s="3" t="b">
        <v>0</v>
      </c>
      <c r="J183" s="3" t="b">
        <v>1</v>
      </c>
      <c r="K183" s="3" t="b">
        <v>0</v>
      </c>
      <c r="L183" s="3">
        <v>150</v>
      </c>
      <c r="M183" s="3">
        <v>2</v>
      </c>
      <c r="N183" s="3">
        <v>120</v>
      </c>
      <c r="O183" s="3">
        <v>2</v>
      </c>
      <c r="P183" s="3">
        <v>0</v>
      </c>
      <c r="Q183" s="3">
        <v>100</v>
      </c>
      <c r="R183" s="3">
        <v>0</v>
      </c>
      <c r="S183" s="3">
        <v>1</v>
      </c>
      <c r="T183" s="3">
        <v>0</v>
      </c>
      <c r="U183" s="3" t="b">
        <v>0</v>
      </c>
      <c r="V183" s="3">
        <v>501</v>
      </c>
      <c r="W183" s="3">
        <v>225</v>
      </c>
      <c r="X183" s="3">
        <v>225</v>
      </c>
      <c r="Y183" s="3">
        <v>135</v>
      </c>
      <c r="Z183" s="3">
        <v>135</v>
      </c>
      <c r="AA183" s="3">
        <v>13</v>
      </c>
      <c r="AB183" s="3">
        <v>-12</v>
      </c>
      <c r="AC183" s="3">
        <v>0.73170731707317005</v>
      </c>
      <c r="AE183" s="6">
        <v>-2.9126213592232997E-2</v>
      </c>
      <c r="AG183" s="6">
        <v>-4.1533546325878579E-2</v>
      </c>
      <c r="AI183" s="6">
        <v>3.3444816053511683E-3</v>
      </c>
      <c r="AK183" s="6">
        <v>4.8381094157052829E-3</v>
      </c>
    </row>
    <row r="184" spans="1:40" x14ac:dyDescent="0.25">
      <c r="A184" s="3">
        <v>183</v>
      </c>
      <c r="B184" s="3" t="s">
        <v>38</v>
      </c>
      <c r="C184" s="3" t="s">
        <v>22</v>
      </c>
      <c r="D184" s="3" t="s">
        <v>23</v>
      </c>
      <c r="E184" s="3" t="s">
        <v>28</v>
      </c>
      <c r="F184" s="3" t="s">
        <v>25</v>
      </c>
      <c r="G184" s="3" t="b">
        <v>0</v>
      </c>
      <c r="H184" s="3" t="b">
        <v>0</v>
      </c>
      <c r="I184" s="3" t="b">
        <v>0</v>
      </c>
      <c r="J184" s="3" t="b">
        <v>1</v>
      </c>
      <c r="K184" s="3" t="b">
        <v>0</v>
      </c>
      <c r="L184" s="3">
        <v>150</v>
      </c>
      <c r="M184" s="3">
        <v>2</v>
      </c>
      <c r="N184" s="3">
        <v>120</v>
      </c>
      <c r="O184" s="3">
        <v>2</v>
      </c>
      <c r="P184" s="3">
        <v>0</v>
      </c>
      <c r="Q184" s="3">
        <v>100</v>
      </c>
      <c r="R184" s="3">
        <v>0</v>
      </c>
      <c r="S184" s="3">
        <v>1</v>
      </c>
      <c r="T184" s="3">
        <v>0</v>
      </c>
      <c r="U184" s="3" t="b">
        <v>0</v>
      </c>
      <c r="V184" s="3">
        <v>501</v>
      </c>
      <c r="W184" s="3">
        <v>225</v>
      </c>
      <c r="X184" s="3">
        <v>240</v>
      </c>
      <c r="Y184" s="3">
        <v>135</v>
      </c>
      <c r="Z184" s="3">
        <v>134</v>
      </c>
      <c r="AA184" s="3">
        <v>-6</v>
      </c>
      <c r="AB184" s="3">
        <v>13</v>
      </c>
      <c r="AC184" s="3">
        <v>0.73170731707317005</v>
      </c>
      <c r="AE184" s="6">
        <v>-2.9126213592232997E-2</v>
      </c>
      <c r="AG184" s="6">
        <v>2.2364217252396124E-2</v>
      </c>
      <c r="AI184" s="6">
        <v>3.3444816053511683E-3</v>
      </c>
      <c r="AK184" s="6">
        <v>-2.6051358392258361E-3</v>
      </c>
    </row>
    <row r="185" spans="1:40" x14ac:dyDescent="0.25">
      <c r="A185" s="3">
        <v>184</v>
      </c>
      <c r="B185" s="3" t="s">
        <v>38</v>
      </c>
      <c r="C185" s="3" t="s">
        <v>22</v>
      </c>
      <c r="D185" s="3" t="s">
        <v>23</v>
      </c>
      <c r="E185" s="3" t="s">
        <v>28</v>
      </c>
      <c r="F185" s="3" t="s">
        <v>25</v>
      </c>
      <c r="G185" s="3" t="b">
        <v>0</v>
      </c>
      <c r="H185" s="3" t="b">
        <v>0</v>
      </c>
      <c r="I185" s="3" t="b">
        <v>0</v>
      </c>
      <c r="J185" s="3" t="b">
        <v>1</v>
      </c>
      <c r="K185" s="3" t="b">
        <v>0</v>
      </c>
      <c r="L185" s="3">
        <v>150</v>
      </c>
      <c r="M185" s="3">
        <v>2</v>
      </c>
      <c r="N185" s="3">
        <v>120</v>
      </c>
      <c r="O185" s="3">
        <v>2</v>
      </c>
      <c r="P185" s="3">
        <v>0</v>
      </c>
      <c r="Q185" s="3">
        <v>100</v>
      </c>
      <c r="R185" s="3">
        <v>0</v>
      </c>
      <c r="S185" s="3">
        <v>1</v>
      </c>
      <c r="T185" s="3">
        <v>0</v>
      </c>
      <c r="U185" s="3" t="b">
        <v>0</v>
      </c>
      <c r="V185" s="3">
        <v>501</v>
      </c>
      <c r="W185" s="3">
        <v>240</v>
      </c>
      <c r="X185" s="3">
        <v>240</v>
      </c>
      <c r="Y185" s="3">
        <v>134</v>
      </c>
      <c r="Z185" s="3">
        <v>134</v>
      </c>
      <c r="AA185" s="3">
        <v>4</v>
      </c>
      <c r="AB185" s="3">
        <v>-12</v>
      </c>
      <c r="AC185" s="3">
        <v>0.73170731707317005</v>
      </c>
      <c r="AE185" s="6">
        <v>3.5598705501618033E-2</v>
      </c>
      <c r="AG185" s="6">
        <v>2.2364217252396124E-2</v>
      </c>
      <c r="AI185" s="6">
        <v>-4.0876997398737736E-3</v>
      </c>
      <c r="AK185" s="6">
        <v>-2.6051358392258361E-3</v>
      </c>
    </row>
    <row r="186" spans="1:40" x14ac:dyDescent="0.25">
      <c r="A186" s="3">
        <v>185</v>
      </c>
      <c r="B186" s="3" t="s">
        <v>38</v>
      </c>
      <c r="C186" s="3" t="s">
        <v>22</v>
      </c>
      <c r="D186" s="3" t="s">
        <v>23</v>
      </c>
      <c r="E186" s="3" t="s">
        <v>28</v>
      </c>
      <c r="F186" s="3" t="s">
        <v>25</v>
      </c>
      <c r="G186" s="3" t="b">
        <v>0</v>
      </c>
      <c r="H186" s="3" t="b">
        <v>0</v>
      </c>
      <c r="I186" s="3" t="b">
        <v>0</v>
      </c>
      <c r="J186" s="3" t="b">
        <v>1</v>
      </c>
      <c r="K186" s="3" t="b">
        <v>0</v>
      </c>
      <c r="L186" s="3">
        <v>150</v>
      </c>
      <c r="M186" s="3">
        <v>2</v>
      </c>
      <c r="N186" s="3">
        <v>120</v>
      </c>
      <c r="O186" s="3">
        <v>2</v>
      </c>
      <c r="P186" s="3">
        <v>0</v>
      </c>
      <c r="Q186" s="3">
        <v>100</v>
      </c>
      <c r="R186" s="3">
        <v>0</v>
      </c>
      <c r="S186" s="3">
        <v>1</v>
      </c>
      <c r="T186" s="3">
        <v>0</v>
      </c>
      <c r="U186" s="3" t="b">
        <v>0</v>
      </c>
      <c r="V186" s="3">
        <v>501</v>
      </c>
      <c r="W186" s="3">
        <v>225</v>
      </c>
      <c r="X186" s="3">
        <v>240</v>
      </c>
      <c r="Y186" s="3">
        <v>135</v>
      </c>
      <c r="Z186" s="3">
        <v>134</v>
      </c>
      <c r="AA186" s="3">
        <v>13</v>
      </c>
      <c r="AB186" s="3">
        <v>-12</v>
      </c>
      <c r="AC186" s="3">
        <v>0.73170731707317005</v>
      </c>
      <c r="AE186" s="6">
        <v>-2.9126213592232997E-2</v>
      </c>
      <c r="AG186" s="6">
        <v>2.2364217252396124E-2</v>
      </c>
      <c r="AI186" s="6">
        <v>3.3444816053511683E-3</v>
      </c>
      <c r="AK186" s="6">
        <v>-2.6051358392258361E-3</v>
      </c>
    </row>
    <row r="187" spans="1:40" x14ac:dyDescent="0.25">
      <c r="A187" s="3">
        <v>186</v>
      </c>
      <c r="B187" s="3" t="s">
        <v>38</v>
      </c>
      <c r="C187" s="3" t="s">
        <v>22</v>
      </c>
      <c r="D187" s="3" t="s">
        <v>23</v>
      </c>
      <c r="E187" s="3" t="s">
        <v>28</v>
      </c>
      <c r="F187" s="3" t="s">
        <v>25</v>
      </c>
      <c r="G187" s="3" t="b">
        <v>0</v>
      </c>
      <c r="H187" s="3" t="b">
        <v>0</v>
      </c>
      <c r="I187" s="3" t="b">
        <v>0</v>
      </c>
      <c r="J187" s="3" t="b">
        <v>1</v>
      </c>
      <c r="K187" s="3" t="b">
        <v>0</v>
      </c>
      <c r="L187" s="3">
        <v>150</v>
      </c>
      <c r="M187" s="3">
        <v>2</v>
      </c>
      <c r="N187" s="3">
        <v>120</v>
      </c>
      <c r="O187" s="3">
        <v>2</v>
      </c>
      <c r="P187" s="3">
        <v>0</v>
      </c>
      <c r="Q187" s="3">
        <v>100</v>
      </c>
      <c r="R187" s="3">
        <v>0</v>
      </c>
      <c r="S187" s="3">
        <v>1</v>
      </c>
      <c r="T187" s="3">
        <v>0</v>
      </c>
      <c r="U187" s="3" t="b">
        <v>0</v>
      </c>
      <c r="V187" s="3">
        <v>501</v>
      </c>
      <c r="W187" s="3">
        <v>240</v>
      </c>
      <c r="X187" s="3">
        <v>240</v>
      </c>
      <c r="Y187" s="3">
        <v>134</v>
      </c>
      <c r="Z187" s="3">
        <v>134</v>
      </c>
      <c r="AA187" s="3">
        <v>11</v>
      </c>
      <c r="AB187" s="3">
        <v>-4</v>
      </c>
      <c r="AC187" s="3">
        <v>0.73170731707317005</v>
      </c>
      <c r="AE187" s="6">
        <v>3.5598705501618033E-2</v>
      </c>
      <c r="AG187" s="6">
        <v>2.2364217252396124E-2</v>
      </c>
      <c r="AI187" s="6">
        <v>-4.0876997398737736E-3</v>
      </c>
      <c r="AK187" s="6">
        <v>-2.6051358392258361E-3</v>
      </c>
    </row>
    <row r="188" spans="1:40" x14ac:dyDescent="0.25">
      <c r="A188" s="3">
        <v>187</v>
      </c>
      <c r="B188" s="3" t="s">
        <v>38</v>
      </c>
      <c r="C188" s="3" t="s">
        <v>22</v>
      </c>
      <c r="D188" s="3" t="s">
        <v>23</v>
      </c>
      <c r="E188" s="3" t="s">
        <v>28</v>
      </c>
      <c r="F188" s="3" t="s">
        <v>25</v>
      </c>
      <c r="G188" s="3" t="b">
        <v>0</v>
      </c>
      <c r="H188" s="3" t="b">
        <v>0</v>
      </c>
      <c r="I188" s="3" t="b">
        <v>0</v>
      </c>
      <c r="J188" s="3" t="b">
        <v>1</v>
      </c>
      <c r="K188" s="3" t="b">
        <v>0</v>
      </c>
      <c r="L188" s="3">
        <v>150</v>
      </c>
      <c r="M188" s="3">
        <v>2</v>
      </c>
      <c r="N188" s="3">
        <v>120</v>
      </c>
      <c r="O188" s="3">
        <v>2</v>
      </c>
      <c r="P188" s="3">
        <v>0</v>
      </c>
      <c r="Q188" s="3">
        <v>100</v>
      </c>
      <c r="R188" s="3">
        <v>0</v>
      </c>
      <c r="S188" s="3">
        <v>1</v>
      </c>
      <c r="T188" s="3">
        <v>0</v>
      </c>
      <c r="U188" s="3" t="b">
        <v>0</v>
      </c>
      <c r="V188" s="3">
        <v>501</v>
      </c>
      <c r="W188" s="3">
        <v>225</v>
      </c>
      <c r="X188" s="3">
        <v>225</v>
      </c>
      <c r="Y188" s="3">
        <v>135</v>
      </c>
      <c r="Z188" s="3">
        <v>135</v>
      </c>
      <c r="AA188" s="3">
        <v>4</v>
      </c>
      <c r="AB188" s="3">
        <v>-11</v>
      </c>
      <c r="AC188" s="3">
        <v>0.73170731707317005</v>
      </c>
      <c r="AE188" s="6">
        <v>-2.9126213592232997E-2</v>
      </c>
      <c r="AG188" s="6">
        <v>-4.1533546325878579E-2</v>
      </c>
      <c r="AI188" s="6">
        <v>3.3444816053511683E-3</v>
      </c>
      <c r="AK188" s="6">
        <v>4.8381094157052829E-3</v>
      </c>
    </row>
    <row r="189" spans="1:40" x14ac:dyDescent="0.25">
      <c r="A189" s="3">
        <v>188</v>
      </c>
      <c r="B189" s="3" t="s">
        <v>38</v>
      </c>
      <c r="C189" s="3" t="s">
        <v>22</v>
      </c>
      <c r="D189" s="3" t="s">
        <v>23</v>
      </c>
      <c r="E189" s="3" t="s">
        <v>28</v>
      </c>
      <c r="F189" s="3" t="s">
        <v>25</v>
      </c>
      <c r="G189" s="3" t="b">
        <v>0</v>
      </c>
      <c r="H189" s="3" t="b">
        <v>0</v>
      </c>
      <c r="I189" s="3" t="b">
        <v>0</v>
      </c>
      <c r="J189" s="3" t="b">
        <v>1</v>
      </c>
      <c r="K189" s="3" t="b">
        <v>0</v>
      </c>
      <c r="L189" s="3">
        <v>150</v>
      </c>
      <c r="M189" s="3">
        <v>2</v>
      </c>
      <c r="N189" s="3">
        <v>120</v>
      </c>
      <c r="O189" s="3">
        <v>2</v>
      </c>
      <c r="P189" s="3">
        <v>0</v>
      </c>
      <c r="Q189" s="3">
        <v>100</v>
      </c>
      <c r="R189" s="3">
        <v>0</v>
      </c>
      <c r="S189" s="3">
        <v>1</v>
      </c>
      <c r="T189" s="3">
        <v>0</v>
      </c>
      <c r="U189" s="3" t="b">
        <v>0</v>
      </c>
      <c r="V189" s="3">
        <v>501</v>
      </c>
      <c r="W189" s="3">
        <v>240</v>
      </c>
      <c r="X189" s="3">
        <v>240</v>
      </c>
      <c r="Y189" s="3">
        <v>134</v>
      </c>
      <c r="Z189" s="3">
        <v>134</v>
      </c>
      <c r="AA189" s="3">
        <v>13</v>
      </c>
      <c r="AB189" s="3">
        <v>-4</v>
      </c>
      <c r="AC189" s="3">
        <v>0.73170731707317005</v>
      </c>
      <c r="AE189" s="6">
        <v>3.5598705501618033E-2</v>
      </c>
      <c r="AG189" s="6">
        <v>2.2364217252396124E-2</v>
      </c>
      <c r="AI189" s="6">
        <v>-4.0876997398737736E-3</v>
      </c>
      <c r="AK189" s="6">
        <v>-2.6051358392258361E-3</v>
      </c>
    </row>
    <row r="190" spans="1:40" x14ac:dyDescent="0.25">
      <c r="A190" s="3">
        <v>189</v>
      </c>
      <c r="B190" s="3" t="s">
        <v>38</v>
      </c>
      <c r="C190" s="3" t="s">
        <v>22</v>
      </c>
      <c r="D190" s="3" t="s">
        <v>23</v>
      </c>
      <c r="E190" s="3" t="s">
        <v>28</v>
      </c>
      <c r="F190" s="3" t="s">
        <v>25</v>
      </c>
      <c r="G190" s="3" t="b">
        <v>0</v>
      </c>
      <c r="H190" s="3" t="b">
        <v>0</v>
      </c>
      <c r="I190" s="3" t="b">
        <v>0</v>
      </c>
      <c r="J190" s="3" t="b">
        <v>1</v>
      </c>
      <c r="K190" s="3" t="b">
        <v>0</v>
      </c>
      <c r="L190" s="3">
        <v>150</v>
      </c>
      <c r="M190" s="3">
        <v>2</v>
      </c>
      <c r="N190" s="3">
        <v>120</v>
      </c>
      <c r="O190" s="3">
        <v>2</v>
      </c>
      <c r="P190" s="3">
        <v>0</v>
      </c>
      <c r="Q190" s="3">
        <v>100</v>
      </c>
      <c r="R190" s="3">
        <v>0</v>
      </c>
      <c r="S190" s="3">
        <v>1</v>
      </c>
      <c r="T190" s="3">
        <v>0</v>
      </c>
      <c r="U190" s="3" t="b">
        <v>0</v>
      </c>
      <c r="V190" s="3">
        <v>501</v>
      </c>
      <c r="W190" s="3">
        <v>240</v>
      </c>
      <c r="X190" s="3">
        <v>240</v>
      </c>
      <c r="Y190" s="3">
        <v>134</v>
      </c>
      <c r="Z190" s="3">
        <v>134</v>
      </c>
      <c r="AA190" s="3">
        <v>-13</v>
      </c>
      <c r="AB190" s="3">
        <v>13</v>
      </c>
      <c r="AC190" s="3">
        <v>0.73170731707317005</v>
      </c>
      <c r="AE190" s="6">
        <v>3.5598705501618033E-2</v>
      </c>
      <c r="AG190" s="6">
        <v>2.2364217252396124E-2</v>
      </c>
      <c r="AI190" s="6">
        <v>-4.0876997398737736E-3</v>
      </c>
      <c r="AK190" s="6">
        <v>-2.6051358392258361E-3</v>
      </c>
    </row>
    <row r="191" spans="1:40" x14ac:dyDescent="0.25">
      <c r="A191" s="3">
        <v>190</v>
      </c>
      <c r="B191" s="3" t="s">
        <v>38</v>
      </c>
      <c r="C191" s="3" t="s">
        <v>22</v>
      </c>
      <c r="D191" s="3" t="s">
        <v>23</v>
      </c>
      <c r="E191" s="3" t="s">
        <v>28</v>
      </c>
      <c r="F191" s="3" t="s">
        <v>25</v>
      </c>
      <c r="G191" s="3" t="b">
        <v>0</v>
      </c>
      <c r="H191" s="3" t="b">
        <v>0</v>
      </c>
      <c r="I191" s="3" t="b">
        <v>0</v>
      </c>
      <c r="J191" s="3" t="b">
        <v>1</v>
      </c>
      <c r="K191" s="3" t="b">
        <v>0</v>
      </c>
      <c r="L191" s="3">
        <v>150</v>
      </c>
      <c r="M191" s="3">
        <v>2</v>
      </c>
      <c r="N191" s="3">
        <v>120</v>
      </c>
      <c r="O191" s="3">
        <v>2</v>
      </c>
      <c r="P191" s="3">
        <v>0</v>
      </c>
      <c r="Q191" s="3">
        <v>100</v>
      </c>
      <c r="R191" s="3">
        <v>0</v>
      </c>
      <c r="S191" s="3">
        <v>1</v>
      </c>
      <c r="T191" s="3">
        <v>0</v>
      </c>
      <c r="U191" s="3" t="b">
        <v>0</v>
      </c>
      <c r="V191" s="3">
        <v>501</v>
      </c>
      <c r="W191" s="3">
        <v>240</v>
      </c>
      <c r="X191" s="3">
        <v>225</v>
      </c>
      <c r="Y191" s="3">
        <v>134</v>
      </c>
      <c r="Z191" s="3">
        <v>135</v>
      </c>
      <c r="AA191" s="3">
        <v>-13</v>
      </c>
      <c r="AB191" s="3">
        <v>11</v>
      </c>
      <c r="AC191" s="3">
        <v>0.73170731707317005</v>
      </c>
      <c r="AE191" s="6">
        <v>3.5598705501618033E-2</v>
      </c>
      <c r="AG191" s="6">
        <v>-4.1533546325878579E-2</v>
      </c>
      <c r="AI191" s="6">
        <v>-4.0876997398737736E-3</v>
      </c>
      <c r="AK191" s="6">
        <v>4.8381094157052829E-3</v>
      </c>
    </row>
    <row r="192" spans="1:40" x14ac:dyDescent="0.25">
      <c r="A192" s="3">
        <v>191</v>
      </c>
      <c r="B192" s="3" t="s">
        <v>38</v>
      </c>
      <c r="C192" s="3" t="s">
        <v>22</v>
      </c>
      <c r="D192" s="3" t="s">
        <v>23</v>
      </c>
      <c r="E192" s="3" t="s">
        <v>28</v>
      </c>
      <c r="F192" s="3" t="s">
        <v>25</v>
      </c>
      <c r="G192" s="3" t="b">
        <v>0</v>
      </c>
      <c r="H192" s="3" t="b">
        <v>0</v>
      </c>
      <c r="I192" s="3" t="b">
        <v>0</v>
      </c>
      <c r="J192" s="3" t="b">
        <v>1</v>
      </c>
      <c r="K192" s="3" t="b">
        <v>0</v>
      </c>
      <c r="L192" s="3">
        <v>150</v>
      </c>
      <c r="M192" s="3">
        <v>2</v>
      </c>
      <c r="N192" s="3">
        <v>120</v>
      </c>
      <c r="O192" s="3">
        <v>2</v>
      </c>
      <c r="P192" s="3">
        <v>0</v>
      </c>
      <c r="Q192" s="3">
        <v>100</v>
      </c>
      <c r="R192" s="3">
        <v>0</v>
      </c>
      <c r="S192" s="3">
        <v>1</v>
      </c>
      <c r="T192" s="3">
        <v>0</v>
      </c>
      <c r="U192" s="3" t="b">
        <v>0</v>
      </c>
      <c r="V192" s="3">
        <v>501</v>
      </c>
      <c r="W192" s="3">
        <v>240</v>
      </c>
      <c r="X192" s="3">
        <v>240</v>
      </c>
      <c r="Y192" s="3">
        <v>134</v>
      </c>
      <c r="Z192" s="3">
        <v>134</v>
      </c>
      <c r="AA192" s="3">
        <v>-12</v>
      </c>
      <c r="AB192" s="3">
        <v>5</v>
      </c>
      <c r="AC192" s="3">
        <v>0.73170731707317005</v>
      </c>
      <c r="AE192" s="6">
        <v>3.5598705501618033E-2</v>
      </c>
      <c r="AG192" s="6">
        <v>2.2364217252396124E-2</v>
      </c>
      <c r="AI192" s="6">
        <v>-4.0876997398737736E-3</v>
      </c>
      <c r="AK192" s="6">
        <v>-2.6051358392258361E-3</v>
      </c>
    </row>
    <row r="193" spans="1:40" x14ac:dyDescent="0.25">
      <c r="A193" s="3">
        <v>192</v>
      </c>
      <c r="B193" s="3" t="s">
        <v>38</v>
      </c>
      <c r="C193" s="3" t="s">
        <v>22</v>
      </c>
      <c r="D193" s="3" t="s">
        <v>23</v>
      </c>
      <c r="E193" s="3" t="s">
        <v>28</v>
      </c>
      <c r="F193" s="3" t="s">
        <v>25</v>
      </c>
      <c r="G193" s="3" t="b">
        <v>0</v>
      </c>
      <c r="H193" s="3" t="b">
        <v>0</v>
      </c>
      <c r="I193" s="3" t="b">
        <v>0</v>
      </c>
      <c r="J193" s="3" t="b">
        <v>1</v>
      </c>
      <c r="K193" s="3" t="b">
        <v>0</v>
      </c>
      <c r="L193" s="3">
        <v>150</v>
      </c>
      <c r="M193" s="3">
        <v>2</v>
      </c>
      <c r="N193" s="3">
        <v>120</v>
      </c>
      <c r="O193" s="3">
        <v>2</v>
      </c>
      <c r="P193" s="3">
        <v>0</v>
      </c>
      <c r="Q193" s="3">
        <v>100</v>
      </c>
      <c r="R193" s="3">
        <v>0</v>
      </c>
      <c r="S193" s="3">
        <v>1</v>
      </c>
      <c r="T193" s="3">
        <v>0</v>
      </c>
      <c r="U193" s="3" t="b">
        <v>0</v>
      </c>
      <c r="V193" s="3">
        <v>501</v>
      </c>
      <c r="W193" s="3">
        <v>240</v>
      </c>
      <c r="X193" s="3">
        <v>225</v>
      </c>
      <c r="Y193" s="3">
        <v>134</v>
      </c>
      <c r="Z193" s="3">
        <v>135</v>
      </c>
      <c r="AA193" s="3">
        <v>-8</v>
      </c>
      <c r="AB193" s="3">
        <v>7</v>
      </c>
      <c r="AC193" s="3">
        <v>0.73170731707317005</v>
      </c>
      <c r="AE193" s="6">
        <v>3.5598705501618033E-2</v>
      </c>
      <c r="AG193" s="6">
        <v>-4.1533546325878579E-2</v>
      </c>
      <c r="AI193" s="6">
        <v>-4.0876997398737736E-3</v>
      </c>
      <c r="AK193" s="6">
        <v>4.8381094157052829E-3</v>
      </c>
    </row>
    <row r="194" spans="1:40" x14ac:dyDescent="0.25">
      <c r="A194" s="3">
        <v>193</v>
      </c>
      <c r="B194" s="3" t="s">
        <v>38</v>
      </c>
      <c r="C194" s="3" t="s">
        <v>22</v>
      </c>
      <c r="D194" s="3" t="s">
        <v>23</v>
      </c>
      <c r="E194" s="3" t="s">
        <v>28</v>
      </c>
      <c r="F194" s="3" t="s">
        <v>25</v>
      </c>
      <c r="G194" s="3" t="b">
        <v>0</v>
      </c>
      <c r="H194" s="3" t="b">
        <v>0</v>
      </c>
      <c r="I194" s="3" t="b">
        <v>0</v>
      </c>
      <c r="J194" s="3" t="b">
        <v>1</v>
      </c>
      <c r="K194" s="3" t="b">
        <v>0</v>
      </c>
      <c r="L194" s="3">
        <v>150</v>
      </c>
      <c r="M194" s="3">
        <v>2</v>
      </c>
      <c r="N194" s="3">
        <v>120</v>
      </c>
      <c r="O194" s="3">
        <v>2</v>
      </c>
      <c r="P194" s="3">
        <v>0</v>
      </c>
      <c r="Q194" s="3">
        <v>100</v>
      </c>
      <c r="R194" s="3">
        <v>0</v>
      </c>
      <c r="S194" s="3">
        <v>1</v>
      </c>
      <c r="T194" s="3">
        <v>0</v>
      </c>
      <c r="U194" s="3" t="b">
        <v>0</v>
      </c>
      <c r="V194" s="3">
        <v>501</v>
      </c>
      <c r="W194" s="3">
        <v>225</v>
      </c>
      <c r="X194" s="3">
        <v>225</v>
      </c>
      <c r="Y194" s="3">
        <v>135</v>
      </c>
      <c r="Z194" s="3">
        <v>135</v>
      </c>
      <c r="AA194" s="3">
        <v>-12</v>
      </c>
      <c r="AB194" s="3">
        <v>3</v>
      </c>
      <c r="AC194" s="3">
        <v>0.73170731707317005</v>
      </c>
      <c r="AE194" s="6">
        <v>-2.9126213592232997E-2</v>
      </c>
      <c r="AG194" s="6">
        <v>-4.1533546325878579E-2</v>
      </c>
      <c r="AI194" s="6">
        <v>3.3444816053511683E-3</v>
      </c>
      <c r="AK194" s="6">
        <v>4.8381094157052829E-3</v>
      </c>
    </row>
    <row r="195" spans="1:40" x14ac:dyDescent="0.25">
      <c r="A195" s="3">
        <v>194</v>
      </c>
      <c r="B195" s="3" t="s">
        <v>38</v>
      </c>
      <c r="C195" s="3" t="s">
        <v>22</v>
      </c>
      <c r="D195" s="3" t="s">
        <v>23</v>
      </c>
      <c r="E195" s="3" t="s">
        <v>28</v>
      </c>
      <c r="F195" s="3" t="s">
        <v>25</v>
      </c>
      <c r="G195" s="3" t="b">
        <v>0</v>
      </c>
      <c r="H195" s="3" t="b">
        <v>0</v>
      </c>
      <c r="I195" s="3" t="b">
        <v>0</v>
      </c>
      <c r="J195" s="3" t="b">
        <v>1</v>
      </c>
      <c r="K195" s="3" t="b">
        <v>0</v>
      </c>
      <c r="L195" s="3">
        <v>150</v>
      </c>
      <c r="M195" s="3">
        <v>2</v>
      </c>
      <c r="N195" s="3">
        <v>120</v>
      </c>
      <c r="O195" s="3">
        <v>2</v>
      </c>
      <c r="P195" s="3">
        <v>0</v>
      </c>
      <c r="Q195" s="3">
        <v>100</v>
      </c>
      <c r="R195" s="3">
        <v>0</v>
      </c>
      <c r="S195" s="3">
        <v>1</v>
      </c>
      <c r="T195" s="3">
        <v>0</v>
      </c>
      <c r="U195" s="3" t="b">
        <v>0</v>
      </c>
      <c r="V195" s="3">
        <v>501</v>
      </c>
      <c r="W195" s="3">
        <v>240</v>
      </c>
      <c r="X195" s="3">
        <v>240</v>
      </c>
      <c r="Y195" s="3">
        <v>134</v>
      </c>
      <c r="Z195" s="3">
        <v>134</v>
      </c>
      <c r="AA195" s="3">
        <v>13</v>
      </c>
      <c r="AB195" s="3">
        <v>-8</v>
      </c>
      <c r="AC195" s="3">
        <v>0.73170731707317005</v>
      </c>
      <c r="AE195" s="6">
        <v>3.5598705501618033E-2</v>
      </c>
      <c r="AG195" s="6">
        <v>2.2364217252396124E-2</v>
      </c>
      <c r="AI195" s="6">
        <v>-4.0876997398737736E-3</v>
      </c>
      <c r="AK195" s="6">
        <v>-2.6051358392258361E-3</v>
      </c>
    </row>
    <row r="196" spans="1:40" x14ac:dyDescent="0.25">
      <c r="A196" s="3">
        <v>195</v>
      </c>
      <c r="B196" s="3" t="s">
        <v>38</v>
      </c>
      <c r="C196" s="3" t="s">
        <v>22</v>
      </c>
      <c r="D196" s="3" t="s">
        <v>23</v>
      </c>
      <c r="E196" s="3" t="s">
        <v>28</v>
      </c>
      <c r="F196" s="3" t="s">
        <v>25</v>
      </c>
      <c r="G196" s="3" t="b">
        <v>0</v>
      </c>
      <c r="H196" s="3" t="b">
        <v>0</v>
      </c>
      <c r="I196" s="3" t="b">
        <v>0</v>
      </c>
      <c r="J196" s="3" t="b">
        <v>1</v>
      </c>
      <c r="K196" s="3" t="b">
        <v>0</v>
      </c>
      <c r="L196" s="3">
        <v>150</v>
      </c>
      <c r="M196" s="3">
        <v>2</v>
      </c>
      <c r="N196" s="3">
        <v>120</v>
      </c>
      <c r="O196" s="3">
        <v>2</v>
      </c>
      <c r="P196" s="3">
        <v>0</v>
      </c>
      <c r="Q196" s="3">
        <v>100</v>
      </c>
      <c r="R196" s="3">
        <v>0</v>
      </c>
      <c r="S196" s="3">
        <v>1</v>
      </c>
      <c r="T196" s="3">
        <v>0</v>
      </c>
      <c r="U196" s="3" t="b">
        <v>0</v>
      </c>
      <c r="V196" s="3">
        <v>501</v>
      </c>
      <c r="W196" s="3">
        <v>225</v>
      </c>
      <c r="X196" s="3">
        <v>240</v>
      </c>
      <c r="Y196" s="3">
        <v>135</v>
      </c>
      <c r="Z196" s="3">
        <v>134</v>
      </c>
      <c r="AA196" s="3">
        <v>4</v>
      </c>
      <c r="AB196" s="3">
        <v>-13</v>
      </c>
      <c r="AC196" s="3">
        <v>0.73170731707317005</v>
      </c>
      <c r="AE196" s="6">
        <v>-2.9126213592232997E-2</v>
      </c>
      <c r="AG196" s="6">
        <v>2.2364217252396124E-2</v>
      </c>
      <c r="AI196" s="6">
        <v>3.3444816053511683E-3</v>
      </c>
      <c r="AK196" s="6">
        <v>-2.6051358392258361E-3</v>
      </c>
    </row>
    <row r="197" spans="1:40" x14ac:dyDescent="0.25">
      <c r="A197" s="3">
        <v>196</v>
      </c>
      <c r="B197" s="3" t="s">
        <v>38</v>
      </c>
      <c r="C197" s="3" t="s">
        <v>22</v>
      </c>
      <c r="D197" s="3" t="s">
        <v>23</v>
      </c>
      <c r="E197" s="3" t="s">
        <v>28</v>
      </c>
      <c r="F197" s="3" t="s">
        <v>25</v>
      </c>
      <c r="G197" s="3" t="b">
        <v>0</v>
      </c>
      <c r="H197" s="3" t="b">
        <v>0</v>
      </c>
      <c r="I197" s="3" t="b">
        <v>0</v>
      </c>
      <c r="J197" s="3" t="b">
        <v>1</v>
      </c>
      <c r="K197" s="3" t="b">
        <v>0</v>
      </c>
      <c r="L197" s="3">
        <v>150</v>
      </c>
      <c r="M197" s="3">
        <v>2</v>
      </c>
      <c r="N197" s="3">
        <v>120</v>
      </c>
      <c r="O197" s="3">
        <v>2</v>
      </c>
      <c r="P197" s="3">
        <v>0</v>
      </c>
      <c r="Q197" s="3">
        <v>100</v>
      </c>
      <c r="R197" s="3">
        <v>0</v>
      </c>
      <c r="S197" s="3">
        <v>1</v>
      </c>
      <c r="T197" s="3">
        <v>0</v>
      </c>
      <c r="U197" s="3" t="b">
        <v>0</v>
      </c>
      <c r="V197" s="3">
        <v>501</v>
      </c>
      <c r="W197" s="3">
        <v>225</v>
      </c>
      <c r="X197" s="3">
        <v>240</v>
      </c>
      <c r="Y197" s="3">
        <v>135</v>
      </c>
      <c r="Z197" s="3">
        <v>134</v>
      </c>
      <c r="AA197" s="3">
        <v>-9</v>
      </c>
      <c r="AB197" s="3">
        <v>6</v>
      </c>
      <c r="AC197" s="3">
        <v>0.73170731707317005</v>
      </c>
      <c r="AE197" s="6">
        <v>-2.9126213592232997E-2</v>
      </c>
      <c r="AG197" s="6">
        <v>2.2364217252396124E-2</v>
      </c>
      <c r="AI197" s="6">
        <v>3.3444816053511683E-3</v>
      </c>
      <c r="AK197" s="6">
        <v>-2.6051358392258361E-3</v>
      </c>
    </row>
    <row r="198" spans="1:40" x14ac:dyDescent="0.25">
      <c r="A198" s="3">
        <v>197</v>
      </c>
      <c r="B198" s="3" t="s">
        <v>38</v>
      </c>
      <c r="C198" s="3" t="s">
        <v>22</v>
      </c>
      <c r="D198" s="3" t="s">
        <v>23</v>
      </c>
      <c r="E198" s="3" t="s">
        <v>28</v>
      </c>
      <c r="F198" s="3" t="s">
        <v>25</v>
      </c>
      <c r="G198" s="3" t="b">
        <v>0</v>
      </c>
      <c r="H198" s="3" t="b">
        <v>0</v>
      </c>
      <c r="I198" s="3" t="b">
        <v>0</v>
      </c>
      <c r="J198" s="3" t="b">
        <v>1</v>
      </c>
      <c r="K198" s="3" t="b">
        <v>0</v>
      </c>
      <c r="L198" s="3">
        <v>150</v>
      </c>
      <c r="M198" s="3">
        <v>2</v>
      </c>
      <c r="N198" s="3">
        <v>120</v>
      </c>
      <c r="O198" s="3">
        <v>2</v>
      </c>
      <c r="P198" s="3">
        <v>0</v>
      </c>
      <c r="Q198" s="3">
        <v>100</v>
      </c>
      <c r="R198" s="3">
        <v>0</v>
      </c>
      <c r="S198" s="3">
        <v>1</v>
      </c>
      <c r="T198" s="3">
        <v>0</v>
      </c>
      <c r="U198" s="3" t="b">
        <v>0</v>
      </c>
      <c r="V198" s="3">
        <v>501</v>
      </c>
      <c r="W198" s="3">
        <v>240</v>
      </c>
      <c r="X198" s="3">
        <v>225</v>
      </c>
      <c r="Y198" s="3">
        <v>134</v>
      </c>
      <c r="Z198" s="3">
        <v>135</v>
      </c>
      <c r="AA198" s="3">
        <v>-13</v>
      </c>
      <c r="AB198" s="3">
        <v>4</v>
      </c>
      <c r="AC198" s="3">
        <v>0.73170731707317005</v>
      </c>
      <c r="AE198" s="6">
        <v>3.5598705501618033E-2</v>
      </c>
      <c r="AG198" s="6">
        <v>-4.1533546325878579E-2</v>
      </c>
      <c r="AI198" s="6">
        <v>-4.0876997398737736E-3</v>
      </c>
      <c r="AK198" s="6">
        <v>4.8381094157052829E-3</v>
      </c>
    </row>
    <row r="199" spans="1:40" x14ac:dyDescent="0.25">
      <c r="A199" s="3">
        <v>198</v>
      </c>
      <c r="B199" s="3" t="s">
        <v>38</v>
      </c>
      <c r="C199" s="3" t="s">
        <v>22</v>
      </c>
      <c r="D199" s="3" t="s">
        <v>23</v>
      </c>
      <c r="E199" s="3" t="s">
        <v>28</v>
      </c>
      <c r="F199" s="3" t="s">
        <v>25</v>
      </c>
      <c r="G199" s="3" t="b">
        <v>0</v>
      </c>
      <c r="H199" s="3" t="b">
        <v>0</v>
      </c>
      <c r="I199" s="3" t="b">
        <v>0</v>
      </c>
      <c r="J199" s="3" t="b">
        <v>1</v>
      </c>
      <c r="K199" s="3" t="b">
        <v>0</v>
      </c>
      <c r="L199" s="3">
        <v>150</v>
      </c>
      <c r="M199" s="3">
        <v>2</v>
      </c>
      <c r="N199" s="3">
        <v>120</v>
      </c>
      <c r="O199" s="3">
        <v>2</v>
      </c>
      <c r="P199" s="3">
        <v>0</v>
      </c>
      <c r="Q199" s="3">
        <v>100</v>
      </c>
      <c r="R199" s="3">
        <v>0</v>
      </c>
      <c r="S199" s="3">
        <v>1</v>
      </c>
      <c r="T199" s="3">
        <v>0</v>
      </c>
      <c r="U199" s="3" t="b">
        <v>0</v>
      </c>
      <c r="V199" s="3">
        <v>501</v>
      </c>
      <c r="W199" s="3">
        <v>225</v>
      </c>
      <c r="X199" s="3">
        <v>240</v>
      </c>
      <c r="Y199" s="3">
        <v>135</v>
      </c>
      <c r="Z199" s="3">
        <v>134</v>
      </c>
      <c r="AA199" s="3">
        <v>12</v>
      </c>
      <c r="AB199" s="3">
        <v>-11</v>
      </c>
      <c r="AC199" s="3">
        <v>0.73170731707317005</v>
      </c>
      <c r="AE199" s="6">
        <v>-2.9126213592232997E-2</v>
      </c>
      <c r="AG199" s="6">
        <v>2.2364217252396124E-2</v>
      </c>
      <c r="AI199" s="6">
        <v>3.3444816053511683E-3</v>
      </c>
      <c r="AK199" s="6">
        <v>-2.6051358392258361E-3</v>
      </c>
    </row>
    <row r="200" spans="1:40" x14ac:dyDescent="0.25">
      <c r="A200" s="3">
        <v>199</v>
      </c>
      <c r="B200" s="3" t="s">
        <v>38</v>
      </c>
      <c r="C200" s="3" t="s">
        <v>22</v>
      </c>
      <c r="D200" s="3" t="s">
        <v>23</v>
      </c>
      <c r="E200" s="3" t="s">
        <v>28</v>
      </c>
      <c r="F200" s="3" t="s">
        <v>25</v>
      </c>
      <c r="G200" s="3" t="b">
        <v>0</v>
      </c>
      <c r="H200" s="3" t="b">
        <v>0</v>
      </c>
      <c r="I200" s="3" t="b">
        <v>0</v>
      </c>
      <c r="J200" s="3" t="b">
        <v>1</v>
      </c>
      <c r="K200" s="3" t="b">
        <v>0</v>
      </c>
      <c r="L200" s="3">
        <v>150</v>
      </c>
      <c r="M200" s="3">
        <v>2</v>
      </c>
      <c r="N200" s="3">
        <v>120</v>
      </c>
      <c r="O200" s="3">
        <v>2</v>
      </c>
      <c r="P200" s="3">
        <v>0</v>
      </c>
      <c r="Q200" s="3">
        <v>100</v>
      </c>
      <c r="R200" s="3">
        <v>0</v>
      </c>
      <c r="S200" s="3">
        <v>1</v>
      </c>
      <c r="T200" s="3">
        <v>0</v>
      </c>
      <c r="U200" s="3" t="b">
        <v>0</v>
      </c>
      <c r="V200" s="3">
        <v>501</v>
      </c>
      <c r="W200" s="3">
        <v>225</v>
      </c>
      <c r="X200" s="3">
        <v>225</v>
      </c>
      <c r="Y200" s="3">
        <v>135</v>
      </c>
      <c r="Z200" s="3">
        <v>135</v>
      </c>
      <c r="AA200" s="3">
        <v>-12</v>
      </c>
      <c r="AB200" s="3">
        <v>4</v>
      </c>
      <c r="AC200" s="3">
        <v>0.73170731707317005</v>
      </c>
      <c r="AE200" s="6">
        <v>-2.9126213592232997E-2</v>
      </c>
      <c r="AG200" s="6">
        <v>-4.1533546325878579E-2</v>
      </c>
      <c r="AI200" s="6">
        <v>3.3444816053511683E-3</v>
      </c>
      <c r="AK200" s="6">
        <v>4.8381094157052829E-3</v>
      </c>
    </row>
    <row r="201" spans="1:40" x14ac:dyDescent="0.25">
      <c r="A201" s="3">
        <v>200</v>
      </c>
      <c r="B201" s="3" t="s">
        <v>38</v>
      </c>
      <c r="C201" s="3" t="s">
        <v>22</v>
      </c>
      <c r="D201" s="3" t="s">
        <v>23</v>
      </c>
      <c r="E201" s="3" t="s">
        <v>28</v>
      </c>
      <c r="F201" s="3" t="s">
        <v>25</v>
      </c>
      <c r="G201" s="3" t="b">
        <v>0</v>
      </c>
      <c r="H201" s="3" t="b">
        <v>0</v>
      </c>
      <c r="I201" s="3" t="b">
        <v>0</v>
      </c>
      <c r="J201" s="3" t="b">
        <v>1</v>
      </c>
      <c r="K201" s="3" t="b">
        <v>0</v>
      </c>
      <c r="L201" s="3">
        <v>150</v>
      </c>
      <c r="M201" s="3">
        <v>2</v>
      </c>
      <c r="N201" s="3">
        <v>120</v>
      </c>
      <c r="O201" s="3">
        <v>2</v>
      </c>
      <c r="P201" s="3">
        <v>0</v>
      </c>
      <c r="Q201" s="3">
        <v>100</v>
      </c>
      <c r="R201" s="3">
        <v>0</v>
      </c>
      <c r="S201" s="3">
        <v>1</v>
      </c>
      <c r="T201" s="3">
        <v>0</v>
      </c>
      <c r="U201" s="3" t="b">
        <v>0</v>
      </c>
      <c r="V201" s="3">
        <v>501</v>
      </c>
      <c r="W201" s="3">
        <v>225</v>
      </c>
      <c r="X201" s="3">
        <v>240</v>
      </c>
      <c r="Y201" s="3">
        <v>135</v>
      </c>
      <c r="Z201" s="3">
        <v>134</v>
      </c>
      <c r="AA201" s="3">
        <v>6</v>
      </c>
      <c r="AB201" s="3">
        <v>-9</v>
      </c>
      <c r="AC201" s="3">
        <v>0.73170731707317005</v>
      </c>
      <c r="AE201" s="6">
        <v>-2.9126213592232997E-2</v>
      </c>
      <c r="AG201" s="6">
        <v>2.2364217252396124E-2</v>
      </c>
      <c r="AI201" s="6">
        <v>3.3444816053511683E-3</v>
      </c>
      <c r="AK201" s="6">
        <v>-2.6051358392258361E-3</v>
      </c>
    </row>
    <row r="202" spans="1:40" x14ac:dyDescent="0.25">
      <c r="A202" s="1">
        <v>201</v>
      </c>
      <c r="B202" s="1" t="s">
        <v>38</v>
      </c>
      <c r="C202" s="1" t="s">
        <v>22</v>
      </c>
      <c r="D202" s="1" t="s">
        <v>23</v>
      </c>
      <c r="E202" s="1" t="s">
        <v>28</v>
      </c>
      <c r="F202" s="1" t="s">
        <v>25</v>
      </c>
      <c r="G202" s="1" t="b">
        <v>0</v>
      </c>
      <c r="H202" s="1" t="b">
        <v>0</v>
      </c>
      <c r="I202" s="1" t="b">
        <v>0</v>
      </c>
      <c r="J202" s="1" t="b">
        <v>1</v>
      </c>
      <c r="K202" s="1" t="b">
        <v>0</v>
      </c>
      <c r="L202" s="1">
        <v>150</v>
      </c>
      <c r="M202" s="1">
        <v>2</v>
      </c>
      <c r="N202" s="1">
        <v>125</v>
      </c>
      <c r="O202" s="1">
        <v>2</v>
      </c>
      <c r="P202" s="1">
        <v>0</v>
      </c>
      <c r="Q202" s="1">
        <v>100</v>
      </c>
      <c r="R202" s="1">
        <v>0</v>
      </c>
      <c r="S202" s="1">
        <v>1</v>
      </c>
      <c r="T202" s="1">
        <v>0</v>
      </c>
      <c r="U202" s="1" t="b">
        <v>0</v>
      </c>
      <c r="V202" s="1">
        <v>501</v>
      </c>
      <c r="W202" s="1">
        <v>169</v>
      </c>
      <c r="X202" s="1">
        <v>169</v>
      </c>
      <c r="Y202" s="1">
        <v>137</v>
      </c>
      <c r="Z202" s="1">
        <v>137</v>
      </c>
      <c r="AA202" s="1">
        <v>9</v>
      </c>
      <c r="AB202" s="1">
        <v>-9</v>
      </c>
      <c r="AC202" s="1">
        <v>0.63414634146341398</v>
      </c>
      <c r="AE202" s="6" cm="1">
        <f t="array" ref="AE202:AE221">W202:W221/AF202-1</f>
        <v>2.9050898440592166E-2</v>
      </c>
      <c r="AF202">
        <f>AVERAGE(W202:W221)</f>
        <v>164.22899999999998</v>
      </c>
      <c r="AG202" s="6" cm="1">
        <f t="array" ref="AG202:AG221">X202:X221/AH202-1</f>
        <v>1.4277912147928395E-2</v>
      </c>
      <c r="AH202">
        <f>AVERAGE(X202:X221)</f>
        <v>166.62100000000001</v>
      </c>
      <c r="AI202" s="6" cm="1">
        <f t="array" ref="AI202:AI221">Y202:Y221/AJ202-1</f>
        <v>-2.1849963583394638E-3</v>
      </c>
      <c r="AJ202">
        <f>AVERAGE(Y202:Y221)</f>
        <v>137.30000000000001</v>
      </c>
      <c r="AK202" s="6" cm="1">
        <f t="array" ref="AK202:AK221">Z202:Z221/AL202-1</f>
        <v>-7.2939460247989363E-4</v>
      </c>
      <c r="AL202">
        <f>AVERAGE(Z202:Z221)</f>
        <v>137.1</v>
      </c>
      <c r="AN202">
        <f>AVERAGE(AC202:AC221)</f>
        <v>0.63048780487804801</v>
      </c>
    </row>
    <row r="203" spans="1:40" x14ac:dyDescent="0.25">
      <c r="A203" s="1">
        <v>202</v>
      </c>
      <c r="B203" s="1" t="s">
        <v>38</v>
      </c>
      <c r="C203" s="1" t="s">
        <v>22</v>
      </c>
      <c r="D203" s="1" t="s">
        <v>23</v>
      </c>
      <c r="E203" s="1" t="s">
        <v>28</v>
      </c>
      <c r="F203" s="1" t="s">
        <v>25</v>
      </c>
      <c r="G203" s="1" t="b">
        <v>0</v>
      </c>
      <c r="H203" s="1" t="b">
        <v>0</v>
      </c>
      <c r="I203" s="1" t="b">
        <v>0</v>
      </c>
      <c r="J203" s="1" t="b">
        <v>1</v>
      </c>
      <c r="K203" s="1" t="b">
        <v>0</v>
      </c>
      <c r="L203" s="1">
        <v>150</v>
      </c>
      <c r="M203" s="1">
        <v>2</v>
      </c>
      <c r="N203" s="1">
        <v>125</v>
      </c>
      <c r="O203" s="1">
        <v>2</v>
      </c>
      <c r="P203" s="1">
        <v>0</v>
      </c>
      <c r="Q203" s="1">
        <v>100</v>
      </c>
      <c r="R203" s="1">
        <v>0</v>
      </c>
      <c r="S203" s="1">
        <v>1</v>
      </c>
      <c r="T203" s="1">
        <v>0</v>
      </c>
      <c r="U203" s="1" t="b">
        <v>0</v>
      </c>
      <c r="V203" s="1">
        <v>501</v>
      </c>
      <c r="W203" s="1">
        <v>169</v>
      </c>
      <c r="X203" s="1">
        <v>169</v>
      </c>
      <c r="Y203" s="1">
        <v>137</v>
      </c>
      <c r="Z203" s="1">
        <v>137</v>
      </c>
      <c r="AA203" s="1">
        <v>-14</v>
      </c>
      <c r="AB203" s="1">
        <v>-1</v>
      </c>
      <c r="AC203" s="1">
        <v>0.63414634146341398</v>
      </c>
      <c r="AE203" s="6">
        <v>2.9050898440592166E-2</v>
      </c>
      <c r="AG203" s="6">
        <v>1.4277912147928395E-2</v>
      </c>
      <c r="AI203" s="6">
        <v>-2.1849963583394638E-3</v>
      </c>
      <c r="AK203" s="6">
        <v>-7.2939460247989363E-4</v>
      </c>
    </row>
    <row r="204" spans="1:40" x14ac:dyDescent="0.25">
      <c r="A204" s="1">
        <v>203</v>
      </c>
      <c r="B204" s="1" t="s">
        <v>38</v>
      </c>
      <c r="C204" s="1" t="s">
        <v>22</v>
      </c>
      <c r="D204" s="1" t="s">
        <v>23</v>
      </c>
      <c r="E204" s="1" t="s">
        <v>28</v>
      </c>
      <c r="F204" s="1" t="s">
        <v>25</v>
      </c>
      <c r="G204" s="1" t="b">
        <v>0</v>
      </c>
      <c r="H204" s="1" t="b">
        <v>0</v>
      </c>
      <c r="I204" s="1" t="b">
        <v>0</v>
      </c>
      <c r="J204" s="1" t="b">
        <v>1</v>
      </c>
      <c r="K204" s="1" t="b">
        <v>0</v>
      </c>
      <c r="L204" s="1">
        <v>150</v>
      </c>
      <c r="M204" s="1">
        <v>2</v>
      </c>
      <c r="N204" s="1">
        <v>125</v>
      </c>
      <c r="O204" s="1">
        <v>2</v>
      </c>
      <c r="P204" s="1">
        <v>0</v>
      </c>
      <c r="Q204" s="1">
        <v>100</v>
      </c>
      <c r="R204" s="1">
        <v>0</v>
      </c>
      <c r="S204" s="1">
        <v>1</v>
      </c>
      <c r="T204" s="1">
        <v>0</v>
      </c>
      <c r="U204" s="1" t="b">
        <v>0</v>
      </c>
      <c r="V204" s="1">
        <v>501</v>
      </c>
      <c r="W204" s="1">
        <v>162.88999999999999</v>
      </c>
      <c r="X204" s="1">
        <v>162.11000000000001</v>
      </c>
      <c r="Y204" s="1">
        <v>137</v>
      </c>
      <c r="Z204" s="1">
        <v>137</v>
      </c>
      <c r="AA204" s="1">
        <v>-7</v>
      </c>
      <c r="AB204" s="1">
        <v>5</v>
      </c>
      <c r="AC204" s="1">
        <v>0.60975609756097504</v>
      </c>
      <c r="AE204" s="6">
        <v>-8.1532494261061794E-3</v>
      </c>
      <c r="AG204" s="6">
        <v>-2.7073418116563941E-2</v>
      </c>
      <c r="AI204" s="6">
        <v>-2.1849963583394638E-3</v>
      </c>
      <c r="AK204" s="6">
        <v>-7.2939460247989363E-4</v>
      </c>
    </row>
    <row r="205" spans="1:40" x14ac:dyDescent="0.25">
      <c r="A205" s="1">
        <v>204</v>
      </c>
      <c r="B205" s="1" t="s">
        <v>38</v>
      </c>
      <c r="C205" s="1" t="s">
        <v>22</v>
      </c>
      <c r="D205" s="1" t="s">
        <v>23</v>
      </c>
      <c r="E205" s="1" t="s">
        <v>28</v>
      </c>
      <c r="F205" s="1" t="s">
        <v>25</v>
      </c>
      <c r="G205" s="1" t="b">
        <v>0</v>
      </c>
      <c r="H205" s="1" t="b">
        <v>0</v>
      </c>
      <c r="I205" s="1" t="b">
        <v>0</v>
      </c>
      <c r="J205" s="1" t="b">
        <v>1</v>
      </c>
      <c r="K205" s="1" t="b">
        <v>0</v>
      </c>
      <c r="L205" s="1">
        <v>150</v>
      </c>
      <c r="M205" s="1">
        <v>2</v>
      </c>
      <c r="N205" s="1">
        <v>125</v>
      </c>
      <c r="O205" s="1">
        <v>2</v>
      </c>
      <c r="P205" s="1">
        <v>0</v>
      </c>
      <c r="Q205" s="1">
        <v>100</v>
      </c>
      <c r="R205" s="1">
        <v>0</v>
      </c>
      <c r="S205" s="1">
        <v>1</v>
      </c>
      <c r="T205" s="1">
        <v>0</v>
      </c>
      <c r="U205" s="1" t="b">
        <v>0</v>
      </c>
      <c r="V205" s="1">
        <v>501</v>
      </c>
      <c r="W205" s="1">
        <v>169</v>
      </c>
      <c r="X205" s="1">
        <v>169</v>
      </c>
      <c r="Y205" s="1">
        <v>137</v>
      </c>
      <c r="Z205" s="1">
        <v>137</v>
      </c>
      <c r="AA205" s="1">
        <v>-14</v>
      </c>
      <c r="AB205" s="1">
        <v>2</v>
      </c>
      <c r="AC205" s="1">
        <v>0.63414634146341398</v>
      </c>
      <c r="AE205" s="6">
        <v>2.9050898440592166E-2</v>
      </c>
      <c r="AG205" s="6">
        <v>1.4277912147928395E-2</v>
      </c>
      <c r="AI205" s="6">
        <v>-2.1849963583394638E-3</v>
      </c>
      <c r="AK205" s="6">
        <v>-7.2939460247989363E-4</v>
      </c>
    </row>
    <row r="206" spans="1:40" x14ac:dyDescent="0.25">
      <c r="A206" s="1">
        <v>205</v>
      </c>
      <c r="B206" s="1" t="s">
        <v>38</v>
      </c>
      <c r="C206" s="1" t="s">
        <v>22</v>
      </c>
      <c r="D206" s="1" t="s">
        <v>23</v>
      </c>
      <c r="E206" s="1" t="s">
        <v>28</v>
      </c>
      <c r="F206" s="1" t="s">
        <v>25</v>
      </c>
      <c r="G206" s="1" t="b">
        <v>0</v>
      </c>
      <c r="H206" s="1" t="b">
        <v>0</v>
      </c>
      <c r="I206" s="1" t="b">
        <v>0</v>
      </c>
      <c r="J206" s="1" t="b">
        <v>1</v>
      </c>
      <c r="K206" s="1" t="b">
        <v>0</v>
      </c>
      <c r="L206" s="1">
        <v>150</v>
      </c>
      <c r="M206" s="1">
        <v>2</v>
      </c>
      <c r="N206" s="1">
        <v>125</v>
      </c>
      <c r="O206" s="1">
        <v>2</v>
      </c>
      <c r="P206" s="1">
        <v>0</v>
      </c>
      <c r="Q206" s="1">
        <v>100</v>
      </c>
      <c r="R206" s="1">
        <v>0</v>
      </c>
      <c r="S206" s="1">
        <v>1</v>
      </c>
      <c r="T206" s="1">
        <v>0</v>
      </c>
      <c r="U206" s="1" t="b">
        <v>0</v>
      </c>
      <c r="V206" s="1">
        <v>501</v>
      </c>
      <c r="W206" s="1">
        <v>156</v>
      </c>
      <c r="X206" s="1">
        <v>169</v>
      </c>
      <c r="Y206" s="1">
        <v>138</v>
      </c>
      <c r="Z206" s="1">
        <v>137</v>
      </c>
      <c r="AA206" s="1">
        <v>6</v>
      </c>
      <c r="AB206" s="1">
        <v>-14</v>
      </c>
      <c r="AC206" s="1">
        <v>0.63414634146341398</v>
      </c>
      <c r="AE206" s="6">
        <v>-5.010686297791489E-2</v>
      </c>
      <c r="AG206" s="6">
        <v>1.4277912147928395E-2</v>
      </c>
      <c r="AI206" s="6">
        <v>5.0983248361251565E-3</v>
      </c>
      <c r="AK206" s="6">
        <v>-7.2939460247989363E-4</v>
      </c>
    </row>
    <row r="207" spans="1:40" x14ac:dyDescent="0.25">
      <c r="A207" s="1">
        <v>206</v>
      </c>
      <c r="B207" s="1" t="s">
        <v>38</v>
      </c>
      <c r="C207" s="1" t="s">
        <v>22</v>
      </c>
      <c r="D207" s="1" t="s">
        <v>23</v>
      </c>
      <c r="E207" s="1" t="s">
        <v>28</v>
      </c>
      <c r="F207" s="1" t="s">
        <v>25</v>
      </c>
      <c r="G207" s="1" t="b">
        <v>0</v>
      </c>
      <c r="H207" s="1" t="b">
        <v>0</v>
      </c>
      <c r="I207" s="1" t="b">
        <v>0</v>
      </c>
      <c r="J207" s="1" t="b">
        <v>1</v>
      </c>
      <c r="K207" s="1" t="b">
        <v>0</v>
      </c>
      <c r="L207" s="1">
        <v>150</v>
      </c>
      <c r="M207" s="1">
        <v>2</v>
      </c>
      <c r="N207" s="1">
        <v>125</v>
      </c>
      <c r="O207" s="1">
        <v>2</v>
      </c>
      <c r="P207" s="1">
        <v>0</v>
      </c>
      <c r="Q207" s="1">
        <v>100</v>
      </c>
      <c r="R207" s="1">
        <v>0</v>
      </c>
      <c r="S207" s="1">
        <v>1</v>
      </c>
      <c r="T207" s="1">
        <v>0</v>
      </c>
      <c r="U207" s="1" t="b">
        <v>0</v>
      </c>
      <c r="V207" s="1">
        <v>501</v>
      </c>
      <c r="W207" s="1">
        <v>163.15</v>
      </c>
      <c r="X207" s="1">
        <v>161.85</v>
      </c>
      <c r="Y207" s="1">
        <v>137</v>
      </c>
      <c r="Z207" s="1">
        <v>137</v>
      </c>
      <c r="AA207" s="1">
        <v>-3</v>
      </c>
      <c r="AB207" s="1">
        <v>9</v>
      </c>
      <c r="AC207" s="1">
        <v>0.60975609756097504</v>
      </c>
      <c r="AE207" s="6">
        <v>-6.5700941977359095E-3</v>
      </c>
      <c r="AG207" s="6">
        <v>-2.8633845673714742E-2</v>
      </c>
      <c r="AI207" s="6">
        <v>-2.1849963583394638E-3</v>
      </c>
      <c r="AK207" s="6">
        <v>-7.2939460247989363E-4</v>
      </c>
    </row>
    <row r="208" spans="1:40" x14ac:dyDescent="0.25">
      <c r="A208" s="1">
        <v>207</v>
      </c>
      <c r="B208" s="1" t="s">
        <v>38</v>
      </c>
      <c r="C208" s="1" t="s">
        <v>22</v>
      </c>
      <c r="D208" s="1" t="s">
        <v>23</v>
      </c>
      <c r="E208" s="1" t="s">
        <v>28</v>
      </c>
      <c r="F208" s="1" t="s">
        <v>25</v>
      </c>
      <c r="G208" s="1" t="b">
        <v>0</v>
      </c>
      <c r="H208" s="1" t="b">
        <v>0</v>
      </c>
      <c r="I208" s="1" t="b">
        <v>0</v>
      </c>
      <c r="J208" s="1" t="b">
        <v>1</v>
      </c>
      <c r="K208" s="1" t="b">
        <v>0</v>
      </c>
      <c r="L208" s="1">
        <v>150</v>
      </c>
      <c r="M208" s="1">
        <v>2</v>
      </c>
      <c r="N208" s="1">
        <v>125</v>
      </c>
      <c r="O208" s="1">
        <v>2</v>
      </c>
      <c r="P208" s="1">
        <v>0</v>
      </c>
      <c r="Q208" s="1">
        <v>100</v>
      </c>
      <c r="R208" s="1">
        <v>0</v>
      </c>
      <c r="S208" s="1">
        <v>1</v>
      </c>
      <c r="T208" s="1">
        <v>0</v>
      </c>
      <c r="U208" s="1" t="b">
        <v>0</v>
      </c>
      <c r="V208" s="1">
        <v>501</v>
      </c>
      <c r="W208" s="1">
        <v>169</v>
      </c>
      <c r="X208" s="1">
        <v>169</v>
      </c>
      <c r="Y208" s="1">
        <v>137</v>
      </c>
      <c r="Z208" s="1">
        <v>137</v>
      </c>
      <c r="AA208" s="1">
        <v>-8</v>
      </c>
      <c r="AB208" s="1">
        <v>6</v>
      </c>
      <c r="AC208" s="1">
        <v>0.63414634146341398</v>
      </c>
      <c r="AE208" s="6">
        <v>2.9050898440592166E-2</v>
      </c>
      <c r="AG208" s="6">
        <v>1.4277912147928395E-2</v>
      </c>
      <c r="AI208" s="6">
        <v>-2.1849963583394638E-3</v>
      </c>
      <c r="AK208" s="6">
        <v>-7.2939460247989363E-4</v>
      </c>
    </row>
    <row r="209" spans="1:40" x14ac:dyDescent="0.25">
      <c r="A209" s="1">
        <v>208</v>
      </c>
      <c r="B209" s="1" t="s">
        <v>38</v>
      </c>
      <c r="C209" s="1" t="s">
        <v>22</v>
      </c>
      <c r="D209" s="1" t="s">
        <v>23</v>
      </c>
      <c r="E209" s="1" t="s">
        <v>28</v>
      </c>
      <c r="F209" s="1" t="s">
        <v>25</v>
      </c>
      <c r="G209" s="1" t="b">
        <v>0</v>
      </c>
      <c r="H209" s="1" t="b">
        <v>0</v>
      </c>
      <c r="I209" s="1" t="b">
        <v>0</v>
      </c>
      <c r="J209" s="1" t="b">
        <v>1</v>
      </c>
      <c r="K209" s="1" t="b">
        <v>0</v>
      </c>
      <c r="L209" s="1">
        <v>150</v>
      </c>
      <c r="M209" s="1">
        <v>2</v>
      </c>
      <c r="N209" s="1">
        <v>125</v>
      </c>
      <c r="O209" s="1">
        <v>2</v>
      </c>
      <c r="P209" s="1">
        <v>0</v>
      </c>
      <c r="Q209" s="1">
        <v>100</v>
      </c>
      <c r="R209" s="1">
        <v>0</v>
      </c>
      <c r="S209" s="1">
        <v>1</v>
      </c>
      <c r="T209" s="1">
        <v>0</v>
      </c>
      <c r="U209" s="1" t="b">
        <v>0</v>
      </c>
      <c r="V209" s="1">
        <v>501</v>
      </c>
      <c r="W209" s="1">
        <v>156</v>
      </c>
      <c r="X209" s="1">
        <v>169</v>
      </c>
      <c r="Y209" s="1">
        <v>138</v>
      </c>
      <c r="Z209" s="1">
        <v>137</v>
      </c>
      <c r="AA209" s="1">
        <v>9</v>
      </c>
      <c r="AB209" s="1">
        <v>-6</v>
      </c>
      <c r="AC209" s="1">
        <v>0.63414634146341398</v>
      </c>
      <c r="AE209" s="6">
        <v>-5.010686297791489E-2</v>
      </c>
      <c r="AG209" s="6">
        <v>1.4277912147928395E-2</v>
      </c>
      <c r="AI209" s="6">
        <v>5.0983248361251565E-3</v>
      </c>
      <c r="AK209" s="6">
        <v>-7.2939460247989363E-4</v>
      </c>
    </row>
    <row r="210" spans="1:40" x14ac:dyDescent="0.25">
      <c r="A210" s="1">
        <v>209</v>
      </c>
      <c r="B210" s="1" t="s">
        <v>38</v>
      </c>
      <c r="C210" s="1" t="s">
        <v>22</v>
      </c>
      <c r="D210" s="1" t="s">
        <v>23</v>
      </c>
      <c r="E210" s="1" t="s">
        <v>28</v>
      </c>
      <c r="F210" s="1" t="s">
        <v>25</v>
      </c>
      <c r="G210" s="1" t="b">
        <v>0</v>
      </c>
      <c r="H210" s="1" t="b">
        <v>0</v>
      </c>
      <c r="I210" s="1" t="b">
        <v>0</v>
      </c>
      <c r="J210" s="1" t="b">
        <v>1</v>
      </c>
      <c r="K210" s="1" t="b">
        <v>0</v>
      </c>
      <c r="L210" s="1">
        <v>150</v>
      </c>
      <c r="M210" s="1">
        <v>2</v>
      </c>
      <c r="N210" s="1">
        <v>125</v>
      </c>
      <c r="O210" s="1">
        <v>2</v>
      </c>
      <c r="P210" s="1">
        <v>0</v>
      </c>
      <c r="Q210" s="1">
        <v>100</v>
      </c>
      <c r="R210" s="1">
        <v>0</v>
      </c>
      <c r="S210" s="1">
        <v>1</v>
      </c>
      <c r="T210" s="1">
        <v>0</v>
      </c>
      <c r="U210" s="1" t="b">
        <v>0</v>
      </c>
      <c r="V210" s="1">
        <v>501</v>
      </c>
      <c r="W210" s="1">
        <v>156</v>
      </c>
      <c r="X210" s="1">
        <v>169</v>
      </c>
      <c r="Y210" s="1">
        <v>138</v>
      </c>
      <c r="Z210" s="1">
        <v>137</v>
      </c>
      <c r="AA210" s="1">
        <v>12</v>
      </c>
      <c r="AB210" s="1">
        <v>-6</v>
      </c>
      <c r="AC210" s="1">
        <v>0.63414634146341398</v>
      </c>
      <c r="AE210" s="6">
        <v>-5.010686297791489E-2</v>
      </c>
      <c r="AG210" s="6">
        <v>1.4277912147928395E-2</v>
      </c>
      <c r="AI210" s="6">
        <v>5.0983248361251565E-3</v>
      </c>
      <c r="AK210" s="6">
        <v>-7.2939460247989363E-4</v>
      </c>
    </row>
    <row r="211" spans="1:40" x14ac:dyDescent="0.25">
      <c r="A211" s="1">
        <v>210</v>
      </c>
      <c r="B211" s="1" t="s">
        <v>38</v>
      </c>
      <c r="C211" s="1" t="s">
        <v>22</v>
      </c>
      <c r="D211" s="1" t="s">
        <v>23</v>
      </c>
      <c r="E211" s="1" t="s">
        <v>28</v>
      </c>
      <c r="F211" s="1" t="s">
        <v>25</v>
      </c>
      <c r="G211" s="1" t="b">
        <v>0</v>
      </c>
      <c r="H211" s="1" t="b">
        <v>0</v>
      </c>
      <c r="I211" s="1" t="b">
        <v>0</v>
      </c>
      <c r="J211" s="1" t="b">
        <v>1</v>
      </c>
      <c r="K211" s="1" t="b">
        <v>0</v>
      </c>
      <c r="L211" s="1">
        <v>150</v>
      </c>
      <c r="M211" s="1">
        <v>2</v>
      </c>
      <c r="N211" s="1">
        <v>125</v>
      </c>
      <c r="O211" s="1">
        <v>2</v>
      </c>
      <c r="P211" s="1">
        <v>0</v>
      </c>
      <c r="Q211" s="1">
        <v>100</v>
      </c>
      <c r="R211" s="1">
        <v>0</v>
      </c>
      <c r="S211" s="1">
        <v>1</v>
      </c>
      <c r="T211" s="1">
        <v>0</v>
      </c>
      <c r="U211" s="1" t="b">
        <v>0</v>
      </c>
      <c r="V211" s="1">
        <v>501</v>
      </c>
      <c r="W211" s="1">
        <v>169</v>
      </c>
      <c r="X211" s="1">
        <v>169</v>
      </c>
      <c r="Y211" s="1">
        <v>137</v>
      </c>
      <c r="Z211" s="1">
        <v>137</v>
      </c>
      <c r="AA211" s="1">
        <v>14</v>
      </c>
      <c r="AB211" s="1">
        <v>-12</v>
      </c>
      <c r="AC211" s="1">
        <v>0.63414634146341398</v>
      </c>
      <c r="AE211" s="6">
        <v>2.9050898440592166E-2</v>
      </c>
      <c r="AG211" s="6">
        <v>1.4277912147928395E-2</v>
      </c>
      <c r="AI211" s="6">
        <v>-2.1849963583394638E-3</v>
      </c>
      <c r="AK211" s="6">
        <v>-7.2939460247989363E-4</v>
      </c>
    </row>
    <row r="212" spans="1:40" x14ac:dyDescent="0.25">
      <c r="A212" s="1">
        <v>211</v>
      </c>
      <c r="B212" s="1" t="s">
        <v>38</v>
      </c>
      <c r="C212" s="1" t="s">
        <v>22</v>
      </c>
      <c r="D212" s="1" t="s">
        <v>23</v>
      </c>
      <c r="E212" s="1" t="s">
        <v>28</v>
      </c>
      <c r="F212" s="1" t="s">
        <v>25</v>
      </c>
      <c r="G212" s="1" t="b">
        <v>0</v>
      </c>
      <c r="H212" s="1" t="b">
        <v>0</v>
      </c>
      <c r="I212" s="1" t="b">
        <v>0</v>
      </c>
      <c r="J212" s="1" t="b">
        <v>1</v>
      </c>
      <c r="K212" s="1" t="b">
        <v>0</v>
      </c>
      <c r="L212" s="1">
        <v>150</v>
      </c>
      <c r="M212" s="1">
        <v>2</v>
      </c>
      <c r="N212" s="1">
        <v>125</v>
      </c>
      <c r="O212" s="1">
        <v>2</v>
      </c>
      <c r="P212" s="1">
        <v>0</v>
      </c>
      <c r="Q212" s="1">
        <v>100</v>
      </c>
      <c r="R212" s="1">
        <v>0</v>
      </c>
      <c r="S212" s="1">
        <v>1</v>
      </c>
      <c r="T212" s="1">
        <v>0</v>
      </c>
      <c r="U212" s="1" t="b">
        <v>0</v>
      </c>
      <c r="V212" s="1">
        <v>501</v>
      </c>
      <c r="W212" s="1">
        <v>156</v>
      </c>
      <c r="X212" s="1">
        <v>156</v>
      </c>
      <c r="Y212" s="1">
        <v>138</v>
      </c>
      <c r="Z212" s="1">
        <v>138</v>
      </c>
      <c r="AA212" s="1">
        <v>-14</v>
      </c>
      <c r="AB212" s="1">
        <v>3</v>
      </c>
      <c r="AC212" s="1">
        <v>0.63414634146341398</v>
      </c>
      <c r="AE212" s="6">
        <v>-5.010686297791489E-2</v>
      </c>
      <c r="AG212" s="6">
        <v>-6.374346570960443E-2</v>
      </c>
      <c r="AI212" s="6">
        <v>5.0983248361251565E-3</v>
      </c>
      <c r="AK212" s="6">
        <v>6.5645514223195978E-3</v>
      </c>
    </row>
    <row r="213" spans="1:40" x14ac:dyDescent="0.25">
      <c r="A213" s="1">
        <v>212</v>
      </c>
      <c r="B213" s="1" t="s">
        <v>38</v>
      </c>
      <c r="C213" s="1" t="s">
        <v>22</v>
      </c>
      <c r="D213" s="1" t="s">
        <v>23</v>
      </c>
      <c r="E213" s="1" t="s">
        <v>28</v>
      </c>
      <c r="F213" s="1" t="s">
        <v>25</v>
      </c>
      <c r="G213" s="1" t="b">
        <v>0</v>
      </c>
      <c r="H213" s="1" t="b">
        <v>0</v>
      </c>
      <c r="I213" s="1" t="b">
        <v>0</v>
      </c>
      <c r="J213" s="1" t="b">
        <v>1</v>
      </c>
      <c r="K213" s="1" t="b">
        <v>0</v>
      </c>
      <c r="L213" s="1">
        <v>150</v>
      </c>
      <c r="M213" s="1">
        <v>2</v>
      </c>
      <c r="N213" s="1">
        <v>125</v>
      </c>
      <c r="O213" s="1">
        <v>2</v>
      </c>
      <c r="P213" s="1">
        <v>0</v>
      </c>
      <c r="Q213" s="1">
        <v>100</v>
      </c>
      <c r="R213" s="1">
        <v>0</v>
      </c>
      <c r="S213" s="1">
        <v>1</v>
      </c>
      <c r="T213" s="1">
        <v>0</v>
      </c>
      <c r="U213" s="1" t="b">
        <v>0</v>
      </c>
      <c r="V213" s="1">
        <v>501</v>
      </c>
      <c r="W213" s="1">
        <v>169</v>
      </c>
      <c r="X213" s="1">
        <v>169</v>
      </c>
      <c r="Y213" s="1">
        <v>137</v>
      </c>
      <c r="Z213" s="1">
        <v>137</v>
      </c>
      <c r="AA213" s="1">
        <v>-10</v>
      </c>
      <c r="AB213" s="1">
        <v>14</v>
      </c>
      <c r="AC213" s="1">
        <v>0.63414634146341398</v>
      </c>
      <c r="AE213" s="6">
        <v>2.9050898440592166E-2</v>
      </c>
      <c r="AG213" s="6">
        <v>1.4277912147928395E-2</v>
      </c>
      <c r="AI213" s="6">
        <v>-2.1849963583394638E-3</v>
      </c>
      <c r="AK213" s="6">
        <v>-7.2939460247989363E-4</v>
      </c>
    </row>
    <row r="214" spans="1:40" x14ac:dyDescent="0.25">
      <c r="A214" s="1">
        <v>213</v>
      </c>
      <c r="B214" s="1" t="s">
        <v>38</v>
      </c>
      <c r="C214" s="1" t="s">
        <v>22</v>
      </c>
      <c r="D214" s="1" t="s">
        <v>23</v>
      </c>
      <c r="E214" s="1" t="s">
        <v>28</v>
      </c>
      <c r="F214" s="1" t="s">
        <v>25</v>
      </c>
      <c r="G214" s="1" t="b">
        <v>0</v>
      </c>
      <c r="H214" s="1" t="b">
        <v>0</v>
      </c>
      <c r="I214" s="1" t="b">
        <v>0</v>
      </c>
      <c r="J214" s="1" t="b">
        <v>1</v>
      </c>
      <c r="K214" s="1" t="b">
        <v>0</v>
      </c>
      <c r="L214" s="1">
        <v>150</v>
      </c>
      <c r="M214" s="1">
        <v>2</v>
      </c>
      <c r="N214" s="1">
        <v>125</v>
      </c>
      <c r="O214" s="1">
        <v>2</v>
      </c>
      <c r="P214" s="1">
        <v>0</v>
      </c>
      <c r="Q214" s="1">
        <v>100</v>
      </c>
      <c r="R214" s="1">
        <v>0</v>
      </c>
      <c r="S214" s="1">
        <v>1</v>
      </c>
      <c r="T214" s="1">
        <v>0</v>
      </c>
      <c r="U214" s="1" t="b">
        <v>0</v>
      </c>
      <c r="V214" s="1">
        <v>501</v>
      </c>
      <c r="W214" s="1">
        <v>156</v>
      </c>
      <c r="X214" s="1">
        <v>169</v>
      </c>
      <c r="Y214" s="1">
        <v>138</v>
      </c>
      <c r="Z214" s="1">
        <v>137</v>
      </c>
      <c r="AA214" s="1">
        <v>-13</v>
      </c>
      <c r="AB214" s="1">
        <v>14</v>
      </c>
      <c r="AC214" s="1">
        <v>0.63414634146341398</v>
      </c>
      <c r="AE214" s="6">
        <v>-5.010686297791489E-2</v>
      </c>
      <c r="AG214" s="6">
        <v>1.4277912147928395E-2</v>
      </c>
      <c r="AI214" s="6">
        <v>5.0983248361251565E-3</v>
      </c>
      <c r="AK214" s="6">
        <v>-7.2939460247989363E-4</v>
      </c>
    </row>
    <row r="215" spans="1:40" x14ac:dyDescent="0.25">
      <c r="A215" s="1">
        <v>214</v>
      </c>
      <c r="B215" s="1" t="s">
        <v>38</v>
      </c>
      <c r="C215" s="1" t="s">
        <v>22</v>
      </c>
      <c r="D215" s="1" t="s">
        <v>23</v>
      </c>
      <c r="E215" s="1" t="s">
        <v>28</v>
      </c>
      <c r="F215" s="1" t="s">
        <v>25</v>
      </c>
      <c r="G215" s="1" t="b">
        <v>0</v>
      </c>
      <c r="H215" s="1" t="b">
        <v>0</v>
      </c>
      <c r="I215" s="1" t="b">
        <v>0</v>
      </c>
      <c r="J215" s="1" t="b">
        <v>1</v>
      </c>
      <c r="K215" s="1" t="b">
        <v>0</v>
      </c>
      <c r="L215" s="1">
        <v>150</v>
      </c>
      <c r="M215" s="1">
        <v>2</v>
      </c>
      <c r="N215" s="1">
        <v>125</v>
      </c>
      <c r="O215" s="1">
        <v>2</v>
      </c>
      <c r="P215" s="1">
        <v>0</v>
      </c>
      <c r="Q215" s="1">
        <v>100</v>
      </c>
      <c r="R215" s="1">
        <v>0</v>
      </c>
      <c r="S215" s="1">
        <v>1</v>
      </c>
      <c r="T215" s="1">
        <v>0</v>
      </c>
      <c r="U215" s="1" t="b">
        <v>0</v>
      </c>
      <c r="V215" s="1">
        <v>501</v>
      </c>
      <c r="W215" s="1">
        <v>169</v>
      </c>
      <c r="X215" s="1">
        <v>169</v>
      </c>
      <c r="Y215" s="1">
        <v>137</v>
      </c>
      <c r="Z215" s="1">
        <v>137</v>
      </c>
      <c r="AA215" s="1">
        <v>14</v>
      </c>
      <c r="AB215" s="1">
        <v>-1</v>
      </c>
      <c r="AC215" s="1">
        <v>0.63414634146341398</v>
      </c>
      <c r="AE215" s="6">
        <v>2.9050898440592166E-2</v>
      </c>
      <c r="AG215" s="6">
        <v>1.4277912147928395E-2</v>
      </c>
      <c r="AI215" s="6">
        <v>-2.1849963583394638E-3</v>
      </c>
      <c r="AK215" s="6">
        <v>-7.2939460247989363E-4</v>
      </c>
    </row>
    <row r="216" spans="1:40" x14ac:dyDescent="0.25">
      <c r="A216" s="1">
        <v>215</v>
      </c>
      <c r="B216" s="1" t="s">
        <v>38</v>
      </c>
      <c r="C216" s="1" t="s">
        <v>22</v>
      </c>
      <c r="D216" s="1" t="s">
        <v>23</v>
      </c>
      <c r="E216" s="1" t="s">
        <v>28</v>
      </c>
      <c r="F216" s="1" t="s">
        <v>25</v>
      </c>
      <c r="G216" s="1" t="b">
        <v>0</v>
      </c>
      <c r="H216" s="1" t="b">
        <v>0</v>
      </c>
      <c r="I216" s="1" t="b">
        <v>0</v>
      </c>
      <c r="J216" s="1" t="b">
        <v>1</v>
      </c>
      <c r="K216" s="1" t="b">
        <v>0</v>
      </c>
      <c r="L216" s="1">
        <v>150</v>
      </c>
      <c r="M216" s="1">
        <v>2</v>
      </c>
      <c r="N216" s="1">
        <v>125</v>
      </c>
      <c r="O216" s="1">
        <v>2</v>
      </c>
      <c r="P216" s="1">
        <v>0</v>
      </c>
      <c r="Q216" s="1">
        <v>100</v>
      </c>
      <c r="R216" s="1">
        <v>0</v>
      </c>
      <c r="S216" s="1">
        <v>1</v>
      </c>
      <c r="T216" s="1">
        <v>0</v>
      </c>
      <c r="U216" s="1" t="b">
        <v>0</v>
      </c>
      <c r="V216" s="1">
        <v>501</v>
      </c>
      <c r="W216" s="1">
        <v>169</v>
      </c>
      <c r="X216" s="1">
        <v>169</v>
      </c>
      <c r="Y216" s="1">
        <v>137</v>
      </c>
      <c r="Z216" s="1">
        <v>137</v>
      </c>
      <c r="AA216" s="1">
        <v>-14</v>
      </c>
      <c r="AB216" s="1">
        <v>2</v>
      </c>
      <c r="AC216" s="1">
        <v>0.63414634146341398</v>
      </c>
      <c r="AE216" s="6">
        <v>2.9050898440592166E-2</v>
      </c>
      <c r="AG216" s="6">
        <v>1.4277912147928395E-2</v>
      </c>
      <c r="AI216" s="6">
        <v>-2.1849963583394638E-3</v>
      </c>
      <c r="AK216" s="6">
        <v>-7.2939460247989363E-4</v>
      </c>
    </row>
    <row r="217" spans="1:40" x14ac:dyDescent="0.25">
      <c r="A217" s="1">
        <v>216</v>
      </c>
      <c r="B217" s="1" t="s">
        <v>38</v>
      </c>
      <c r="C217" s="1" t="s">
        <v>22</v>
      </c>
      <c r="D217" s="1" t="s">
        <v>23</v>
      </c>
      <c r="E217" s="1" t="s">
        <v>28</v>
      </c>
      <c r="F217" s="1" t="s">
        <v>25</v>
      </c>
      <c r="G217" s="1" t="b">
        <v>0</v>
      </c>
      <c r="H217" s="1" t="b">
        <v>0</v>
      </c>
      <c r="I217" s="1" t="b">
        <v>0</v>
      </c>
      <c r="J217" s="1" t="b">
        <v>1</v>
      </c>
      <c r="K217" s="1" t="b">
        <v>0</v>
      </c>
      <c r="L217" s="1">
        <v>150</v>
      </c>
      <c r="M217" s="1">
        <v>2</v>
      </c>
      <c r="N217" s="1">
        <v>125</v>
      </c>
      <c r="O217" s="1">
        <v>2</v>
      </c>
      <c r="P217" s="1">
        <v>0</v>
      </c>
      <c r="Q217" s="1">
        <v>100</v>
      </c>
      <c r="R217" s="1">
        <v>0</v>
      </c>
      <c r="S217" s="1">
        <v>1</v>
      </c>
      <c r="T217" s="1">
        <v>0</v>
      </c>
      <c r="U217" s="1" t="b">
        <v>0</v>
      </c>
      <c r="V217" s="1">
        <v>501</v>
      </c>
      <c r="W217" s="1">
        <v>169</v>
      </c>
      <c r="X217" s="1">
        <v>156</v>
      </c>
      <c r="Y217" s="1">
        <v>137</v>
      </c>
      <c r="Z217" s="1">
        <v>138</v>
      </c>
      <c r="AA217" s="1">
        <v>14</v>
      </c>
      <c r="AB217" s="1">
        <v>1</v>
      </c>
      <c r="AC217" s="1">
        <v>0.63414634146341398</v>
      </c>
      <c r="AE217" s="6">
        <v>2.9050898440592166E-2</v>
      </c>
      <c r="AG217" s="6">
        <v>-6.374346570960443E-2</v>
      </c>
      <c r="AI217" s="6">
        <v>-2.1849963583394638E-3</v>
      </c>
      <c r="AK217" s="6">
        <v>6.5645514223195978E-3</v>
      </c>
    </row>
    <row r="218" spans="1:40" x14ac:dyDescent="0.25">
      <c r="A218" s="1">
        <v>217</v>
      </c>
      <c r="B218" s="1" t="s">
        <v>38</v>
      </c>
      <c r="C218" s="1" t="s">
        <v>22</v>
      </c>
      <c r="D218" s="1" t="s">
        <v>23</v>
      </c>
      <c r="E218" s="1" t="s">
        <v>28</v>
      </c>
      <c r="F218" s="1" t="s">
        <v>25</v>
      </c>
      <c r="G218" s="1" t="b">
        <v>0</v>
      </c>
      <c r="H218" s="1" t="b">
        <v>0</v>
      </c>
      <c r="I218" s="1" t="b">
        <v>0</v>
      </c>
      <c r="J218" s="1" t="b">
        <v>1</v>
      </c>
      <c r="K218" s="1" t="b">
        <v>0</v>
      </c>
      <c r="L218" s="1">
        <v>150</v>
      </c>
      <c r="M218" s="1">
        <v>2</v>
      </c>
      <c r="N218" s="1">
        <v>125</v>
      </c>
      <c r="O218" s="1">
        <v>2</v>
      </c>
      <c r="P218" s="1">
        <v>0</v>
      </c>
      <c r="Q218" s="1">
        <v>100</v>
      </c>
      <c r="R218" s="1">
        <v>0</v>
      </c>
      <c r="S218" s="1">
        <v>1</v>
      </c>
      <c r="T218" s="1">
        <v>0</v>
      </c>
      <c r="U218" s="1" t="b">
        <v>0</v>
      </c>
      <c r="V218" s="1">
        <v>501</v>
      </c>
      <c r="W218" s="1">
        <v>169</v>
      </c>
      <c r="X218" s="1">
        <v>169</v>
      </c>
      <c r="Y218" s="1">
        <v>137</v>
      </c>
      <c r="Z218" s="1">
        <v>137</v>
      </c>
      <c r="AA218" s="1">
        <v>-8</v>
      </c>
      <c r="AB218" s="1">
        <v>5</v>
      </c>
      <c r="AC218" s="1">
        <v>0.63414634146341398</v>
      </c>
      <c r="AE218" s="6">
        <v>2.9050898440592166E-2</v>
      </c>
      <c r="AG218" s="6">
        <v>1.4277912147928395E-2</v>
      </c>
      <c r="AI218" s="6">
        <v>-2.1849963583394638E-3</v>
      </c>
      <c r="AK218" s="6">
        <v>-7.2939460247989363E-4</v>
      </c>
    </row>
    <row r="219" spans="1:40" x14ac:dyDescent="0.25">
      <c r="A219" s="1">
        <v>218</v>
      </c>
      <c r="B219" s="1" t="s">
        <v>38</v>
      </c>
      <c r="C219" s="1" t="s">
        <v>22</v>
      </c>
      <c r="D219" s="1" t="s">
        <v>23</v>
      </c>
      <c r="E219" s="1" t="s">
        <v>28</v>
      </c>
      <c r="F219" s="1" t="s">
        <v>25</v>
      </c>
      <c r="G219" s="1" t="b">
        <v>0</v>
      </c>
      <c r="H219" s="1" t="b">
        <v>0</v>
      </c>
      <c r="I219" s="1" t="b">
        <v>0</v>
      </c>
      <c r="J219" s="1" t="b">
        <v>1</v>
      </c>
      <c r="K219" s="1" t="b">
        <v>0</v>
      </c>
      <c r="L219" s="1">
        <v>150</v>
      </c>
      <c r="M219" s="1">
        <v>2</v>
      </c>
      <c r="N219" s="1">
        <v>125</v>
      </c>
      <c r="O219" s="1">
        <v>2</v>
      </c>
      <c r="P219" s="1">
        <v>0</v>
      </c>
      <c r="Q219" s="1">
        <v>100</v>
      </c>
      <c r="R219" s="1">
        <v>0</v>
      </c>
      <c r="S219" s="1">
        <v>1</v>
      </c>
      <c r="T219" s="1">
        <v>0</v>
      </c>
      <c r="U219" s="1" t="b">
        <v>0</v>
      </c>
      <c r="V219" s="1">
        <v>501</v>
      </c>
      <c r="W219" s="1">
        <v>156</v>
      </c>
      <c r="X219" s="1">
        <v>169</v>
      </c>
      <c r="Y219" s="1">
        <v>138</v>
      </c>
      <c r="Z219" s="1">
        <v>137</v>
      </c>
      <c r="AA219" s="1">
        <v>2</v>
      </c>
      <c r="AB219" s="1">
        <v>-11</v>
      </c>
      <c r="AC219" s="1">
        <v>0.63414634146341398</v>
      </c>
      <c r="AE219" s="6">
        <v>-5.010686297791489E-2</v>
      </c>
      <c r="AG219" s="6">
        <v>1.4277912147928395E-2</v>
      </c>
      <c r="AI219" s="6">
        <v>5.0983248361251565E-3</v>
      </c>
      <c r="AK219" s="6">
        <v>-7.2939460247989363E-4</v>
      </c>
    </row>
    <row r="220" spans="1:40" x14ac:dyDescent="0.25">
      <c r="A220" s="1">
        <v>219</v>
      </c>
      <c r="B220" s="1" t="s">
        <v>38</v>
      </c>
      <c r="C220" s="1" t="s">
        <v>22</v>
      </c>
      <c r="D220" s="1" t="s">
        <v>23</v>
      </c>
      <c r="E220" s="1" t="s">
        <v>28</v>
      </c>
      <c r="F220" s="1" t="s">
        <v>25</v>
      </c>
      <c r="G220" s="1" t="b">
        <v>0</v>
      </c>
      <c r="H220" s="1" t="b">
        <v>0</v>
      </c>
      <c r="I220" s="1" t="b">
        <v>0</v>
      </c>
      <c r="J220" s="1" t="b">
        <v>1</v>
      </c>
      <c r="K220" s="1" t="b">
        <v>0</v>
      </c>
      <c r="L220" s="1">
        <v>150</v>
      </c>
      <c r="M220" s="1">
        <v>2</v>
      </c>
      <c r="N220" s="1">
        <v>125</v>
      </c>
      <c r="O220" s="1">
        <v>2</v>
      </c>
      <c r="P220" s="1">
        <v>0</v>
      </c>
      <c r="Q220" s="1">
        <v>100</v>
      </c>
      <c r="R220" s="1">
        <v>0</v>
      </c>
      <c r="S220" s="1">
        <v>1</v>
      </c>
      <c r="T220" s="1">
        <v>0</v>
      </c>
      <c r="U220" s="1" t="b">
        <v>0</v>
      </c>
      <c r="V220" s="1">
        <v>501</v>
      </c>
      <c r="W220" s="1">
        <v>169</v>
      </c>
      <c r="X220" s="1">
        <v>169</v>
      </c>
      <c r="Y220" s="1">
        <v>137</v>
      </c>
      <c r="Z220" s="1">
        <v>137</v>
      </c>
      <c r="AA220" s="1">
        <v>4</v>
      </c>
      <c r="AB220" s="1">
        <v>-14</v>
      </c>
      <c r="AC220" s="1">
        <v>0.63414634146341398</v>
      </c>
      <c r="AE220" s="6">
        <v>2.9050898440592166E-2</v>
      </c>
      <c r="AG220" s="6">
        <v>1.4277912147928395E-2</v>
      </c>
      <c r="AI220" s="6">
        <v>-2.1849963583394638E-3</v>
      </c>
      <c r="AK220" s="6">
        <v>-7.2939460247989363E-4</v>
      </c>
    </row>
    <row r="221" spans="1:40" x14ac:dyDescent="0.25">
      <c r="A221" s="1">
        <v>220</v>
      </c>
      <c r="B221" s="1" t="s">
        <v>38</v>
      </c>
      <c r="C221" s="1" t="s">
        <v>22</v>
      </c>
      <c r="D221" s="1" t="s">
        <v>23</v>
      </c>
      <c r="E221" s="1" t="s">
        <v>28</v>
      </c>
      <c r="F221" s="1" t="s">
        <v>25</v>
      </c>
      <c r="G221" s="1" t="b">
        <v>0</v>
      </c>
      <c r="H221" s="1" t="b">
        <v>0</v>
      </c>
      <c r="I221" s="1" t="b">
        <v>0</v>
      </c>
      <c r="J221" s="1" t="b">
        <v>1</v>
      </c>
      <c r="K221" s="1" t="b">
        <v>0</v>
      </c>
      <c r="L221" s="1">
        <v>150</v>
      </c>
      <c r="M221" s="1">
        <v>2</v>
      </c>
      <c r="N221" s="1">
        <v>125</v>
      </c>
      <c r="O221" s="1">
        <v>2</v>
      </c>
      <c r="P221" s="1">
        <v>0</v>
      </c>
      <c r="Q221" s="1">
        <v>100</v>
      </c>
      <c r="R221" s="1">
        <v>0</v>
      </c>
      <c r="S221" s="1">
        <v>1</v>
      </c>
      <c r="T221" s="1">
        <v>0</v>
      </c>
      <c r="U221" s="1" t="b">
        <v>0</v>
      </c>
      <c r="V221" s="1">
        <v>501</v>
      </c>
      <c r="W221" s="1">
        <v>163.54</v>
      </c>
      <c r="X221" s="1">
        <v>161.46</v>
      </c>
      <c r="Y221" s="1">
        <v>137</v>
      </c>
      <c r="Z221" s="1">
        <v>137</v>
      </c>
      <c r="AA221" s="1">
        <v>-14</v>
      </c>
      <c r="AB221" s="1">
        <v>-2</v>
      </c>
      <c r="AC221" s="1">
        <v>0.60975609756097504</v>
      </c>
      <c r="AE221" s="6">
        <v>-4.1953613551808377E-3</v>
      </c>
      <c r="AG221" s="6">
        <v>-3.097448700944061E-2</v>
      </c>
      <c r="AI221" s="6">
        <v>-2.1849963583394638E-3</v>
      </c>
      <c r="AK221" s="6">
        <v>-7.2939460247989363E-4</v>
      </c>
    </row>
    <row r="222" spans="1:40" x14ac:dyDescent="0.25">
      <c r="A222" s="3">
        <v>221</v>
      </c>
      <c r="B222" s="3" t="s">
        <v>38</v>
      </c>
      <c r="C222" s="3" t="s">
        <v>22</v>
      </c>
      <c r="D222" s="3" t="s">
        <v>23</v>
      </c>
      <c r="E222" s="3" t="s">
        <v>28</v>
      </c>
      <c r="F222" s="3" t="s">
        <v>25</v>
      </c>
      <c r="G222" s="3" t="b">
        <v>0</v>
      </c>
      <c r="H222" s="3" t="b">
        <v>0</v>
      </c>
      <c r="I222" s="3" t="b">
        <v>0</v>
      </c>
      <c r="J222" s="3" t="b">
        <v>1</v>
      </c>
      <c r="K222" s="3" t="b">
        <v>0</v>
      </c>
      <c r="L222" s="3">
        <v>150</v>
      </c>
      <c r="M222" s="3">
        <v>2</v>
      </c>
      <c r="N222" s="3">
        <v>130</v>
      </c>
      <c r="O222" s="3">
        <v>2</v>
      </c>
      <c r="P222" s="3">
        <v>0</v>
      </c>
      <c r="Q222" s="3">
        <v>100</v>
      </c>
      <c r="R222" s="3">
        <v>0</v>
      </c>
      <c r="S222" s="3">
        <v>1</v>
      </c>
      <c r="T222" s="3">
        <v>0</v>
      </c>
      <c r="U222" s="3" t="b">
        <v>0</v>
      </c>
      <c r="V222" s="3">
        <v>501</v>
      </c>
      <c r="W222" s="3">
        <v>110</v>
      </c>
      <c r="X222" s="3">
        <v>110</v>
      </c>
      <c r="Y222" s="3">
        <v>140</v>
      </c>
      <c r="Z222" s="3">
        <v>140</v>
      </c>
      <c r="AA222" s="3">
        <v>-7</v>
      </c>
      <c r="AB222" s="3">
        <v>11</v>
      </c>
      <c r="AC222" s="3">
        <v>0.53658536585365801</v>
      </c>
      <c r="AE222" s="6" cm="1">
        <f t="array" ref="AE222:AE241">W222:W241/AF222-1</f>
        <v>2.3235682719029427E-3</v>
      </c>
      <c r="AF222">
        <f>AVERAGE(W222:W241)</f>
        <v>109.745</v>
      </c>
      <c r="AG222" s="6" cm="1">
        <f t="array" ref="AG222:AG241">X222:X241/AH222-1</f>
        <v>2.2322445446676387E-3</v>
      </c>
      <c r="AH222">
        <f>AVERAGE(X222:X241)</f>
        <v>109.755</v>
      </c>
      <c r="AI222" s="6" cm="1">
        <f t="array" ref="AI222:AI241">Y222:Y241/AJ222-1</f>
        <v>0</v>
      </c>
      <c r="AJ222">
        <f>AVERAGE(Y222:Y241)</f>
        <v>140</v>
      </c>
      <c r="AK222" s="6" cm="1">
        <f t="array" ref="AK222:AK241">Z222:Z241/AL222-1</f>
        <v>0</v>
      </c>
      <c r="AL222">
        <f>AVERAGE(Z222:Z241)</f>
        <v>140</v>
      </c>
      <c r="AN222">
        <f>AVERAGE(AC222:AC241)</f>
        <v>0.53536585365853584</v>
      </c>
    </row>
    <row r="223" spans="1:40" x14ac:dyDescent="0.25">
      <c r="A223" s="3">
        <v>222</v>
      </c>
      <c r="B223" s="3" t="s">
        <v>38</v>
      </c>
      <c r="C223" s="3" t="s">
        <v>22</v>
      </c>
      <c r="D223" s="3" t="s">
        <v>23</v>
      </c>
      <c r="E223" s="3" t="s">
        <v>28</v>
      </c>
      <c r="F223" s="3" t="s">
        <v>25</v>
      </c>
      <c r="G223" s="3" t="b">
        <v>0</v>
      </c>
      <c r="H223" s="3" t="b">
        <v>0</v>
      </c>
      <c r="I223" s="3" t="b">
        <v>0</v>
      </c>
      <c r="J223" s="3" t="b">
        <v>1</v>
      </c>
      <c r="K223" s="3" t="b">
        <v>0</v>
      </c>
      <c r="L223" s="3">
        <v>150</v>
      </c>
      <c r="M223" s="3">
        <v>2</v>
      </c>
      <c r="N223" s="3">
        <v>130</v>
      </c>
      <c r="O223" s="3">
        <v>2</v>
      </c>
      <c r="P223" s="3">
        <v>0</v>
      </c>
      <c r="Q223" s="3">
        <v>100</v>
      </c>
      <c r="R223" s="3">
        <v>0</v>
      </c>
      <c r="S223" s="3">
        <v>1</v>
      </c>
      <c r="T223" s="3">
        <v>0</v>
      </c>
      <c r="U223" s="3" t="b">
        <v>0</v>
      </c>
      <c r="V223" s="3">
        <v>501</v>
      </c>
      <c r="W223" s="3">
        <v>110</v>
      </c>
      <c r="X223" s="3">
        <v>110</v>
      </c>
      <c r="Y223" s="3">
        <v>140</v>
      </c>
      <c r="Z223" s="3">
        <v>140</v>
      </c>
      <c r="AA223" s="3">
        <v>-13</v>
      </c>
      <c r="AB223" s="3">
        <v>9</v>
      </c>
      <c r="AC223" s="3">
        <v>0.53658536585365801</v>
      </c>
      <c r="AE223" s="6">
        <v>2.3235682719029427E-3</v>
      </c>
      <c r="AG223" s="6">
        <v>2.2322445446676387E-3</v>
      </c>
      <c r="AI223" s="6">
        <v>0</v>
      </c>
      <c r="AK223" s="6">
        <v>0</v>
      </c>
    </row>
    <row r="224" spans="1:40" x14ac:dyDescent="0.25">
      <c r="A224" s="3">
        <v>223</v>
      </c>
      <c r="B224" s="3" t="s">
        <v>38</v>
      </c>
      <c r="C224" s="3" t="s">
        <v>22</v>
      </c>
      <c r="D224" s="3" t="s">
        <v>23</v>
      </c>
      <c r="E224" s="3" t="s">
        <v>28</v>
      </c>
      <c r="F224" s="3" t="s">
        <v>25</v>
      </c>
      <c r="G224" s="3" t="b">
        <v>0</v>
      </c>
      <c r="H224" s="3" t="b">
        <v>0</v>
      </c>
      <c r="I224" s="3" t="b">
        <v>0</v>
      </c>
      <c r="J224" s="3" t="b">
        <v>1</v>
      </c>
      <c r="K224" s="3" t="b">
        <v>0</v>
      </c>
      <c r="L224" s="3">
        <v>150</v>
      </c>
      <c r="M224" s="3">
        <v>2</v>
      </c>
      <c r="N224" s="3">
        <v>130</v>
      </c>
      <c r="O224" s="3">
        <v>2</v>
      </c>
      <c r="P224" s="3">
        <v>0</v>
      </c>
      <c r="Q224" s="3">
        <v>100</v>
      </c>
      <c r="R224" s="3">
        <v>0</v>
      </c>
      <c r="S224" s="3">
        <v>1</v>
      </c>
      <c r="T224" s="3">
        <v>0</v>
      </c>
      <c r="U224" s="3" t="b">
        <v>0</v>
      </c>
      <c r="V224" s="3">
        <v>501</v>
      </c>
      <c r="W224" s="3">
        <v>110</v>
      </c>
      <c r="X224" s="3">
        <v>110</v>
      </c>
      <c r="Y224" s="3">
        <v>140</v>
      </c>
      <c r="Z224" s="3">
        <v>140</v>
      </c>
      <c r="AA224" s="3">
        <v>-5</v>
      </c>
      <c r="AB224" s="3">
        <v>15</v>
      </c>
      <c r="AC224" s="3">
        <v>0.53658536585365801</v>
      </c>
      <c r="AE224" s="6">
        <v>2.3235682719029427E-3</v>
      </c>
      <c r="AG224" s="6">
        <v>2.2322445446676387E-3</v>
      </c>
      <c r="AI224" s="6">
        <v>0</v>
      </c>
      <c r="AK224" s="6">
        <v>0</v>
      </c>
    </row>
    <row r="225" spans="1:37" x14ac:dyDescent="0.25">
      <c r="A225" s="3">
        <v>224</v>
      </c>
      <c r="B225" s="3" t="s">
        <v>38</v>
      </c>
      <c r="C225" s="3" t="s">
        <v>22</v>
      </c>
      <c r="D225" s="3" t="s">
        <v>23</v>
      </c>
      <c r="E225" s="3" t="s">
        <v>28</v>
      </c>
      <c r="F225" s="3" t="s">
        <v>25</v>
      </c>
      <c r="G225" s="3" t="b">
        <v>0</v>
      </c>
      <c r="H225" s="3" t="b">
        <v>0</v>
      </c>
      <c r="I225" s="3" t="b">
        <v>0</v>
      </c>
      <c r="J225" s="3" t="b">
        <v>1</v>
      </c>
      <c r="K225" s="3" t="b">
        <v>0</v>
      </c>
      <c r="L225" s="3">
        <v>150</v>
      </c>
      <c r="M225" s="3">
        <v>2</v>
      </c>
      <c r="N225" s="3">
        <v>130</v>
      </c>
      <c r="O225" s="3">
        <v>2</v>
      </c>
      <c r="P225" s="3">
        <v>0</v>
      </c>
      <c r="Q225" s="3">
        <v>100</v>
      </c>
      <c r="R225" s="3">
        <v>0</v>
      </c>
      <c r="S225" s="3">
        <v>1</v>
      </c>
      <c r="T225" s="3">
        <v>0</v>
      </c>
      <c r="U225" s="3" t="b">
        <v>0</v>
      </c>
      <c r="V225" s="3">
        <v>501</v>
      </c>
      <c r="W225" s="3">
        <v>110</v>
      </c>
      <c r="X225" s="3">
        <v>110</v>
      </c>
      <c r="Y225" s="3">
        <v>140</v>
      </c>
      <c r="Z225" s="3">
        <v>140</v>
      </c>
      <c r="AA225" s="3">
        <v>-1</v>
      </c>
      <c r="AB225" s="3">
        <v>14</v>
      </c>
      <c r="AC225" s="3">
        <v>0.53658536585365801</v>
      </c>
      <c r="AE225" s="6">
        <v>2.3235682719029427E-3</v>
      </c>
      <c r="AG225" s="6">
        <v>2.2322445446676387E-3</v>
      </c>
      <c r="AI225" s="6">
        <v>0</v>
      </c>
      <c r="AK225" s="6">
        <v>0</v>
      </c>
    </row>
    <row r="226" spans="1:37" x14ac:dyDescent="0.25">
      <c r="A226" s="3">
        <v>225</v>
      </c>
      <c r="B226" s="3" t="s">
        <v>38</v>
      </c>
      <c r="C226" s="3" t="s">
        <v>22</v>
      </c>
      <c r="D226" s="3" t="s">
        <v>23</v>
      </c>
      <c r="E226" s="3" t="s">
        <v>28</v>
      </c>
      <c r="F226" s="3" t="s">
        <v>25</v>
      </c>
      <c r="G226" s="3" t="b">
        <v>0</v>
      </c>
      <c r="H226" s="3" t="b">
        <v>0</v>
      </c>
      <c r="I226" s="3" t="b">
        <v>0</v>
      </c>
      <c r="J226" s="3" t="b">
        <v>1</v>
      </c>
      <c r="K226" s="3" t="b">
        <v>0</v>
      </c>
      <c r="L226" s="3">
        <v>150</v>
      </c>
      <c r="M226" s="3">
        <v>2</v>
      </c>
      <c r="N226" s="3">
        <v>130</v>
      </c>
      <c r="O226" s="3">
        <v>2</v>
      </c>
      <c r="P226" s="3">
        <v>0</v>
      </c>
      <c r="Q226" s="3">
        <v>100</v>
      </c>
      <c r="R226" s="3">
        <v>0</v>
      </c>
      <c r="S226" s="3">
        <v>1</v>
      </c>
      <c r="T226" s="3">
        <v>0</v>
      </c>
      <c r="U226" s="3" t="b">
        <v>0</v>
      </c>
      <c r="V226" s="3">
        <v>501</v>
      </c>
      <c r="W226" s="3">
        <v>110</v>
      </c>
      <c r="X226" s="3">
        <v>110</v>
      </c>
      <c r="Y226" s="3">
        <v>140</v>
      </c>
      <c r="Z226" s="3">
        <v>140</v>
      </c>
      <c r="AA226" s="3">
        <v>8</v>
      </c>
      <c r="AB226" s="3">
        <v>-7</v>
      </c>
      <c r="AC226" s="3">
        <v>0.53658536585365801</v>
      </c>
      <c r="AE226" s="6">
        <v>2.3235682719029427E-3</v>
      </c>
      <c r="AG226" s="6">
        <v>2.2322445446676387E-3</v>
      </c>
      <c r="AI226" s="6">
        <v>0</v>
      </c>
      <c r="AK226" s="6">
        <v>0</v>
      </c>
    </row>
    <row r="227" spans="1:37" x14ac:dyDescent="0.25">
      <c r="A227" s="3">
        <v>226</v>
      </c>
      <c r="B227" s="3" t="s">
        <v>38</v>
      </c>
      <c r="C227" s="3" t="s">
        <v>22</v>
      </c>
      <c r="D227" s="3" t="s">
        <v>23</v>
      </c>
      <c r="E227" s="3" t="s">
        <v>28</v>
      </c>
      <c r="F227" s="3" t="s">
        <v>25</v>
      </c>
      <c r="G227" s="3" t="b">
        <v>0</v>
      </c>
      <c r="H227" s="3" t="b">
        <v>0</v>
      </c>
      <c r="I227" s="3" t="b">
        <v>0</v>
      </c>
      <c r="J227" s="3" t="b">
        <v>1</v>
      </c>
      <c r="K227" s="3" t="b">
        <v>0</v>
      </c>
      <c r="L227" s="3">
        <v>150</v>
      </c>
      <c r="M227" s="3">
        <v>2</v>
      </c>
      <c r="N227" s="3">
        <v>130</v>
      </c>
      <c r="O227" s="3">
        <v>2</v>
      </c>
      <c r="P227" s="3">
        <v>0</v>
      </c>
      <c r="Q227" s="3">
        <v>100</v>
      </c>
      <c r="R227" s="3">
        <v>0</v>
      </c>
      <c r="S227" s="3">
        <v>1</v>
      </c>
      <c r="T227" s="3">
        <v>0</v>
      </c>
      <c r="U227" s="3" t="b">
        <v>0</v>
      </c>
      <c r="V227" s="3">
        <v>501</v>
      </c>
      <c r="W227" s="3">
        <v>110</v>
      </c>
      <c r="X227" s="3">
        <v>110</v>
      </c>
      <c r="Y227" s="3">
        <v>140</v>
      </c>
      <c r="Z227" s="3">
        <v>140</v>
      </c>
      <c r="AA227" s="3">
        <v>-4</v>
      </c>
      <c r="AB227" s="3">
        <v>13</v>
      </c>
      <c r="AC227" s="3">
        <v>0.53658536585365801</v>
      </c>
      <c r="AE227" s="6">
        <v>2.3235682719029427E-3</v>
      </c>
      <c r="AG227" s="6">
        <v>2.2322445446676387E-3</v>
      </c>
      <c r="AI227" s="6">
        <v>0</v>
      </c>
      <c r="AK227" s="6">
        <v>0</v>
      </c>
    </row>
    <row r="228" spans="1:37" x14ac:dyDescent="0.25">
      <c r="A228" s="3">
        <v>227</v>
      </c>
      <c r="B228" s="3" t="s">
        <v>38</v>
      </c>
      <c r="C228" s="3" t="s">
        <v>22</v>
      </c>
      <c r="D228" s="3" t="s">
        <v>23</v>
      </c>
      <c r="E228" s="3" t="s">
        <v>28</v>
      </c>
      <c r="F228" s="3" t="s">
        <v>25</v>
      </c>
      <c r="G228" s="3" t="b">
        <v>0</v>
      </c>
      <c r="H228" s="3" t="b">
        <v>0</v>
      </c>
      <c r="I228" s="3" t="b">
        <v>0</v>
      </c>
      <c r="J228" s="3" t="b">
        <v>1</v>
      </c>
      <c r="K228" s="3" t="b">
        <v>0</v>
      </c>
      <c r="L228" s="3">
        <v>150</v>
      </c>
      <c r="M228" s="3">
        <v>2</v>
      </c>
      <c r="N228" s="3">
        <v>130</v>
      </c>
      <c r="O228" s="3">
        <v>2</v>
      </c>
      <c r="P228" s="3">
        <v>0</v>
      </c>
      <c r="Q228" s="3">
        <v>100</v>
      </c>
      <c r="R228" s="3">
        <v>0</v>
      </c>
      <c r="S228" s="3">
        <v>1</v>
      </c>
      <c r="T228" s="3">
        <v>0</v>
      </c>
      <c r="U228" s="3" t="b">
        <v>0</v>
      </c>
      <c r="V228" s="3">
        <v>501</v>
      </c>
      <c r="W228" s="3">
        <v>110</v>
      </c>
      <c r="X228" s="3">
        <v>110</v>
      </c>
      <c r="Y228" s="3">
        <v>140</v>
      </c>
      <c r="Z228" s="3">
        <v>140</v>
      </c>
      <c r="AA228" s="3">
        <v>4</v>
      </c>
      <c r="AB228" s="3">
        <v>15</v>
      </c>
      <c r="AC228" s="3">
        <v>0.53658536585365801</v>
      </c>
      <c r="AE228" s="6">
        <v>2.3235682719029427E-3</v>
      </c>
      <c r="AG228" s="6">
        <v>2.2322445446676387E-3</v>
      </c>
      <c r="AI228" s="6">
        <v>0</v>
      </c>
      <c r="AK228" s="6">
        <v>0</v>
      </c>
    </row>
    <row r="229" spans="1:37" x14ac:dyDescent="0.25">
      <c r="A229" s="3">
        <v>228</v>
      </c>
      <c r="B229" s="3" t="s">
        <v>38</v>
      </c>
      <c r="C229" s="3" t="s">
        <v>22</v>
      </c>
      <c r="D229" s="3" t="s">
        <v>23</v>
      </c>
      <c r="E229" s="3" t="s">
        <v>28</v>
      </c>
      <c r="F229" s="3" t="s">
        <v>25</v>
      </c>
      <c r="G229" s="3" t="b">
        <v>0</v>
      </c>
      <c r="H229" s="3" t="b">
        <v>0</v>
      </c>
      <c r="I229" s="3" t="b">
        <v>0</v>
      </c>
      <c r="J229" s="3" t="b">
        <v>1</v>
      </c>
      <c r="K229" s="3" t="b">
        <v>0</v>
      </c>
      <c r="L229" s="3">
        <v>150</v>
      </c>
      <c r="M229" s="3">
        <v>2</v>
      </c>
      <c r="N229" s="3">
        <v>130</v>
      </c>
      <c r="O229" s="3">
        <v>2</v>
      </c>
      <c r="P229" s="3">
        <v>0</v>
      </c>
      <c r="Q229" s="3">
        <v>100</v>
      </c>
      <c r="R229" s="3">
        <v>0</v>
      </c>
      <c r="S229" s="3">
        <v>1</v>
      </c>
      <c r="T229" s="3">
        <v>0</v>
      </c>
      <c r="U229" s="3" t="b">
        <v>0</v>
      </c>
      <c r="V229" s="3">
        <v>501</v>
      </c>
      <c r="W229" s="3">
        <v>110</v>
      </c>
      <c r="X229" s="3">
        <v>110</v>
      </c>
      <c r="Y229" s="3">
        <v>140</v>
      </c>
      <c r="Z229" s="3">
        <v>140</v>
      </c>
      <c r="AA229" s="3">
        <v>10</v>
      </c>
      <c r="AB229" s="3">
        <v>-1</v>
      </c>
      <c r="AC229" s="3">
        <v>0.53658536585365801</v>
      </c>
      <c r="AE229" s="6">
        <v>2.3235682719029427E-3</v>
      </c>
      <c r="AG229" s="6">
        <v>2.2322445446676387E-3</v>
      </c>
      <c r="AI229" s="6">
        <v>0</v>
      </c>
      <c r="AK229" s="6">
        <v>0</v>
      </c>
    </row>
    <row r="230" spans="1:37" x14ac:dyDescent="0.25">
      <c r="A230" s="3">
        <v>229</v>
      </c>
      <c r="B230" s="3" t="s">
        <v>38</v>
      </c>
      <c r="C230" s="3" t="s">
        <v>22</v>
      </c>
      <c r="D230" s="3" t="s">
        <v>23</v>
      </c>
      <c r="E230" s="3" t="s">
        <v>28</v>
      </c>
      <c r="F230" s="3" t="s">
        <v>25</v>
      </c>
      <c r="G230" s="3" t="b">
        <v>0</v>
      </c>
      <c r="H230" s="3" t="b">
        <v>0</v>
      </c>
      <c r="I230" s="3" t="b">
        <v>0</v>
      </c>
      <c r="J230" s="3" t="b">
        <v>1</v>
      </c>
      <c r="K230" s="3" t="b">
        <v>0</v>
      </c>
      <c r="L230" s="3">
        <v>150</v>
      </c>
      <c r="M230" s="3">
        <v>2</v>
      </c>
      <c r="N230" s="3">
        <v>130</v>
      </c>
      <c r="O230" s="3">
        <v>2</v>
      </c>
      <c r="P230" s="3">
        <v>0</v>
      </c>
      <c r="Q230" s="3">
        <v>100</v>
      </c>
      <c r="R230" s="3">
        <v>0</v>
      </c>
      <c r="S230" s="3">
        <v>1</v>
      </c>
      <c r="T230" s="3">
        <v>0</v>
      </c>
      <c r="U230" s="3" t="b">
        <v>0</v>
      </c>
      <c r="V230" s="3">
        <v>501</v>
      </c>
      <c r="W230" s="3">
        <v>110</v>
      </c>
      <c r="X230" s="3">
        <v>110</v>
      </c>
      <c r="Y230" s="3">
        <v>140</v>
      </c>
      <c r="Z230" s="3">
        <v>140</v>
      </c>
      <c r="AA230" s="3">
        <v>9</v>
      </c>
      <c r="AB230" s="3">
        <v>-4</v>
      </c>
      <c r="AC230" s="3">
        <v>0.53658536585365801</v>
      </c>
      <c r="AE230" s="6">
        <v>2.3235682719029427E-3</v>
      </c>
      <c r="AG230" s="6">
        <v>2.2322445446676387E-3</v>
      </c>
      <c r="AI230" s="6">
        <v>0</v>
      </c>
      <c r="AK230" s="6">
        <v>0</v>
      </c>
    </row>
    <row r="231" spans="1:37" x14ac:dyDescent="0.25">
      <c r="A231" s="3">
        <v>230</v>
      </c>
      <c r="B231" s="3" t="s">
        <v>38</v>
      </c>
      <c r="C231" s="3" t="s">
        <v>22</v>
      </c>
      <c r="D231" s="3" t="s">
        <v>23</v>
      </c>
      <c r="E231" s="3" t="s">
        <v>28</v>
      </c>
      <c r="F231" s="3" t="s">
        <v>25</v>
      </c>
      <c r="G231" s="3" t="b">
        <v>0</v>
      </c>
      <c r="H231" s="3" t="b">
        <v>0</v>
      </c>
      <c r="I231" s="3" t="b">
        <v>0</v>
      </c>
      <c r="J231" s="3" t="b">
        <v>1</v>
      </c>
      <c r="K231" s="3" t="b">
        <v>0</v>
      </c>
      <c r="L231" s="3">
        <v>150</v>
      </c>
      <c r="M231" s="3">
        <v>2</v>
      </c>
      <c r="N231" s="3">
        <v>130</v>
      </c>
      <c r="O231" s="3">
        <v>2</v>
      </c>
      <c r="P231" s="3">
        <v>0</v>
      </c>
      <c r="Q231" s="3">
        <v>100</v>
      </c>
      <c r="R231" s="3">
        <v>0</v>
      </c>
      <c r="S231" s="3">
        <v>1</v>
      </c>
      <c r="T231" s="3">
        <v>0</v>
      </c>
      <c r="U231" s="3" t="b">
        <v>0</v>
      </c>
      <c r="V231" s="3">
        <v>501</v>
      </c>
      <c r="W231" s="3">
        <v>104.9</v>
      </c>
      <c r="X231" s="3">
        <v>105.1</v>
      </c>
      <c r="Y231" s="3">
        <v>140</v>
      </c>
      <c r="Z231" s="3">
        <v>140</v>
      </c>
      <c r="AA231" s="3">
        <v>1</v>
      </c>
      <c r="AB231" s="3">
        <v>11</v>
      </c>
      <c r="AC231" s="3">
        <v>0.51219512195121897</v>
      </c>
      <c r="AE231" s="6">
        <v>-4.4147797166157909E-2</v>
      </c>
      <c r="AG231" s="6">
        <v>-4.241264634868569E-2</v>
      </c>
      <c r="AI231" s="6">
        <v>0</v>
      </c>
      <c r="AK231" s="6">
        <v>0</v>
      </c>
    </row>
    <row r="232" spans="1:37" x14ac:dyDescent="0.25">
      <c r="A232" s="3">
        <v>231</v>
      </c>
      <c r="B232" s="3" t="s">
        <v>38</v>
      </c>
      <c r="C232" s="3" t="s">
        <v>22</v>
      </c>
      <c r="D232" s="3" t="s">
        <v>23</v>
      </c>
      <c r="E232" s="3" t="s">
        <v>28</v>
      </c>
      <c r="F232" s="3" t="s">
        <v>25</v>
      </c>
      <c r="G232" s="3" t="b">
        <v>0</v>
      </c>
      <c r="H232" s="3" t="b">
        <v>0</v>
      </c>
      <c r="I232" s="3" t="b">
        <v>0</v>
      </c>
      <c r="J232" s="3" t="b">
        <v>1</v>
      </c>
      <c r="K232" s="3" t="b">
        <v>0</v>
      </c>
      <c r="L232" s="3">
        <v>150</v>
      </c>
      <c r="M232" s="3">
        <v>2</v>
      </c>
      <c r="N232" s="3">
        <v>130</v>
      </c>
      <c r="O232" s="3">
        <v>2</v>
      </c>
      <c r="P232" s="3">
        <v>0</v>
      </c>
      <c r="Q232" s="3">
        <v>100</v>
      </c>
      <c r="R232" s="3">
        <v>0</v>
      </c>
      <c r="S232" s="3">
        <v>1</v>
      </c>
      <c r="T232" s="3">
        <v>0</v>
      </c>
      <c r="U232" s="3" t="b">
        <v>0</v>
      </c>
      <c r="V232" s="3">
        <v>501</v>
      </c>
      <c r="W232" s="3">
        <v>110</v>
      </c>
      <c r="X232" s="3">
        <v>110</v>
      </c>
      <c r="Y232" s="3">
        <v>140</v>
      </c>
      <c r="Z232" s="3">
        <v>140</v>
      </c>
      <c r="AA232" s="3">
        <v>-3</v>
      </c>
      <c r="AB232" s="3">
        <v>-15</v>
      </c>
      <c r="AC232" s="3">
        <v>0.53658536585365801</v>
      </c>
      <c r="AE232" s="6">
        <v>2.3235682719029427E-3</v>
      </c>
      <c r="AG232" s="6">
        <v>2.2322445446676387E-3</v>
      </c>
      <c r="AI232" s="6">
        <v>0</v>
      </c>
      <c r="AK232" s="6">
        <v>0</v>
      </c>
    </row>
    <row r="233" spans="1:37" x14ac:dyDescent="0.25">
      <c r="A233" s="3">
        <v>232</v>
      </c>
      <c r="B233" s="3" t="s">
        <v>38</v>
      </c>
      <c r="C233" s="3" t="s">
        <v>22</v>
      </c>
      <c r="D233" s="3" t="s">
        <v>23</v>
      </c>
      <c r="E233" s="3" t="s">
        <v>28</v>
      </c>
      <c r="F233" s="3" t="s">
        <v>25</v>
      </c>
      <c r="G233" s="3" t="b">
        <v>0</v>
      </c>
      <c r="H233" s="3" t="b">
        <v>0</v>
      </c>
      <c r="I233" s="3" t="b">
        <v>0</v>
      </c>
      <c r="J233" s="3" t="b">
        <v>1</v>
      </c>
      <c r="K233" s="3" t="b">
        <v>0</v>
      </c>
      <c r="L233" s="3">
        <v>150</v>
      </c>
      <c r="M233" s="3">
        <v>2</v>
      </c>
      <c r="N233" s="3">
        <v>130</v>
      </c>
      <c r="O233" s="3">
        <v>2</v>
      </c>
      <c r="P233" s="3">
        <v>0</v>
      </c>
      <c r="Q233" s="3">
        <v>100</v>
      </c>
      <c r="R233" s="3">
        <v>0</v>
      </c>
      <c r="S233" s="3">
        <v>1</v>
      </c>
      <c r="T233" s="3">
        <v>0</v>
      </c>
      <c r="U233" s="3" t="b">
        <v>0</v>
      </c>
      <c r="V233" s="3">
        <v>501</v>
      </c>
      <c r="W233" s="3">
        <v>110</v>
      </c>
      <c r="X233" s="3">
        <v>110</v>
      </c>
      <c r="Y233" s="3">
        <v>140</v>
      </c>
      <c r="Z233" s="3">
        <v>140</v>
      </c>
      <c r="AA233" s="3">
        <v>-2</v>
      </c>
      <c r="AB233" s="3">
        <v>12</v>
      </c>
      <c r="AC233" s="3">
        <v>0.53658536585365801</v>
      </c>
      <c r="AE233" s="6">
        <v>2.3235682719029427E-3</v>
      </c>
      <c r="AG233" s="6">
        <v>2.2322445446676387E-3</v>
      </c>
      <c r="AI233" s="6">
        <v>0</v>
      </c>
      <c r="AK233" s="6">
        <v>0</v>
      </c>
    </row>
    <row r="234" spans="1:37" x14ac:dyDescent="0.25">
      <c r="A234" s="3">
        <v>233</v>
      </c>
      <c r="B234" s="3" t="s">
        <v>38</v>
      </c>
      <c r="C234" s="3" t="s">
        <v>22</v>
      </c>
      <c r="D234" s="3" t="s">
        <v>23</v>
      </c>
      <c r="E234" s="3" t="s">
        <v>28</v>
      </c>
      <c r="F234" s="3" t="s">
        <v>25</v>
      </c>
      <c r="G234" s="3" t="b">
        <v>0</v>
      </c>
      <c r="H234" s="3" t="b">
        <v>0</v>
      </c>
      <c r="I234" s="3" t="b">
        <v>0</v>
      </c>
      <c r="J234" s="3" t="b">
        <v>1</v>
      </c>
      <c r="K234" s="3" t="b">
        <v>0</v>
      </c>
      <c r="L234" s="3">
        <v>150</v>
      </c>
      <c r="M234" s="3">
        <v>2</v>
      </c>
      <c r="N234" s="3">
        <v>130</v>
      </c>
      <c r="O234" s="3">
        <v>2</v>
      </c>
      <c r="P234" s="3">
        <v>0</v>
      </c>
      <c r="Q234" s="3">
        <v>100</v>
      </c>
      <c r="R234" s="3">
        <v>0</v>
      </c>
      <c r="S234" s="3">
        <v>1</v>
      </c>
      <c r="T234" s="3">
        <v>0</v>
      </c>
      <c r="U234" s="3" t="b">
        <v>0</v>
      </c>
      <c r="V234" s="3">
        <v>501</v>
      </c>
      <c r="W234" s="3">
        <v>110</v>
      </c>
      <c r="X234" s="3">
        <v>110</v>
      </c>
      <c r="Y234" s="3">
        <v>140</v>
      </c>
      <c r="Z234" s="3">
        <v>140</v>
      </c>
      <c r="AA234" s="3">
        <v>-1</v>
      </c>
      <c r="AB234" s="3">
        <v>-15</v>
      </c>
      <c r="AC234" s="3">
        <v>0.53658536585365801</v>
      </c>
      <c r="AE234" s="6">
        <v>2.3235682719029427E-3</v>
      </c>
      <c r="AG234" s="6">
        <v>2.2322445446676387E-3</v>
      </c>
      <c r="AI234" s="6">
        <v>0</v>
      </c>
      <c r="AK234" s="6">
        <v>0</v>
      </c>
    </row>
    <row r="235" spans="1:37" x14ac:dyDescent="0.25">
      <c r="A235" s="3">
        <v>234</v>
      </c>
      <c r="B235" s="3" t="s">
        <v>38</v>
      </c>
      <c r="C235" s="3" t="s">
        <v>22</v>
      </c>
      <c r="D235" s="3" t="s">
        <v>23</v>
      </c>
      <c r="E235" s="3" t="s">
        <v>28</v>
      </c>
      <c r="F235" s="3" t="s">
        <v>25</v>
      </c>
      <c r="G235" s="3" t="b">
        <v>0</v>
      </c>
      <c r="H235" s="3" t="b">
        <v>0</v>
      </c>
      <c r="I235" s="3" t="b">
        <v>0</v>
      </c>
      <c r="J235" s="3" t="b">
        <v>1</v>
      </c>
      <c r="K235" s="3" t="b">
        <v>0</v>
      </c>
      <c r="L235" s="3">
        <v>150</v>
      </c>
      <c r="M235" s="3">
        <v>2</v>
      </c>
      <c r="N235" s="3">
        <v>130</v>
      </c>
      <c r="O235" s="3">
        <v>2</v>
      </c>
      <c r="P235" s="3">
        <v>0</v>
      </c>
      <c r="Q235" s="3">
        <v>100</v>
      </c>
      <c r="R235" s="3">
        <v>0</v>
      </c>
      <c r="S235" s="3">
        <v>1</v>
      </c>
      <c r="T235" s="3">
        <v>0</v>
      </c>
      <c r="U235" s="3" t="b">
        <v>0</v>
      </c>
      <c r="V235" s="3">
        <v>501</v>
      </c>
      <c r="W235" s="3">
        <v>110</v>
      </c>
      <c r="X235" s="3">
        <v>110</v>
      </c>
      <c r="Y235" s="3">
        <v>140</v>
      </c>
      <c r="Z235" s="3">
        <v>140</v>
      </c>
      <c r="AA235" s="3">
        <v>13</v>
      </c>
      <c r="AB235" s="3">
        <v>-2</v>
      </c>
      <c r="AC235" s="3">
        <v>0.53658536585365801</v>
      </c>
      <c r="AE235" s="6">
        <v>2.3235682719029427E-3</v>
      </c>
      <c r="AG235" s="6">
        <v>2.2322445446676387E-3</v>
      </c>
      <c r="AI235" s="6">
        <v>0</v>
      </c>
      <c r="AK235" s="6">
        <v>0</v>
      </c>
    </row>
    <row r="236" spans="1:37" x14ac:dyDescent="0.25">
      <c r="A236" s="3">
        <v>235</v>
      </c>
      <c r="B236" s="3" t="s">
        <v>38</v>
      </c>
      <c r="C236" s="3" t="s">
        <v>22</v>
      </c>
      <c r="D236" s="3" t="s">
        <v>23</v>
      </c>
      <c r="E236" s="3" t="s">
        <v>28</v>
      </c>
      <c r="F236" s="3" t="s">
        <v>25</v>
      </c>
      <c r="G236" s="3" t="b">
        <v>0</v>
      </c>
      <c r="H236" s="3" t="b">
        <v>0</v>
      </c>
      <c r="I236" s="3" t="b">
        <v>0</v>
      </c>
      <c r="J236" s="3" t="b">
        <v>1</v>
      </c>
      <c r="K236" s="3" t="b">
        <v>0</v>
      </c>
      <c r="L236" s="3">
        <v>150</v>
      </c>
      <c r="M236" s="3">
        <v>2</v>
      </c>
      <c r="N236" s="3">
        <v>130</v>
      </c>
      <c r="O236" s="3">
        <v>2</v>
      </c>
      <c r="P236" s="3">
        <v>0</v>
      </c>
      <c r="Q236" s="3">
        <v>100</v>
      </c>
      <c r="R236" s="3">
        <v>0</v>
      </c>
      <c r="S236" s="3">
        <v>1</v>
      </c>
      <c r="T236" s="3">
        <v>0</v>
      </c>
      <c r="U236" s="3" t="b">
        <v>0</v>
      </c>
      <c r="V236" s="3">
        <v>501</v>
      </c>
      <c r="W236" s="3">
        <v>110</v>
      </c>
      <c r="X236" s="3">
        <v>110</v>
      </c>
      <c r="Y236" s="3">
        <v>140</v>
      </c>
      <c r="Z236" s="3">
        <v>140</v>
      </c>
      <c r="AA236" s="3">
        <v>11</v>
      </c>
      <c r="AB236" s="3">
        <v>-12</v>
      </c>
      <c r="AC236" s="3">
        <v>0.53658536585365801</v>
      </c>
      <c r="AE236" s="6">
        <v>2.3235682719029427E-3</v>
      </c>
      <c r="AG236" s="6">
        <v>2.2322445446676387E-3</v>
      </c>
      <c r="AI236" s="6">
        <v>0</v>
      </c>
      <c r="AK236" s="6">
        <v>0</v>
      </c>
    </row>
    <row r="237" spans="1:37" x14ac:dyDescent="0.25">
      <c r="A237" s="3">
        <v>236</v>
      </c>
      <c r="B237" s="3" t="s">
        <v>38</v>
      </c>
      <c r="C237" s="3" t="s">
        <v>22</v>
      </c>
      <c r="D237" s="3" t="s">
        <v>23</v>
      </c>
      <c r="E237" s="3" t="s">
        <v>28</v>
      </c>
      <c r="F237" s="3" t="s">
        <v>25</v>
      </c>
      <c r="G237" s="3" t="b">
        <v>0</v>
      </c>
      <c r="H237" s="3" t="b">
        <v>0</v>
      </c>
      <c r="I237" s="3" t="b">
        <v>0</v>
      </c>
      <c r="J237" s="3" t="b">
        <v>1</v>
      </c>
      <c r="K237" s="3" t="b">
        <v>0</v>
      </c>
      <c r="L237" s="3">
        <v>150</v>
      </c>
      <c r="M237" s="3">
        <v>2</v>
      </c>
      <c r="N237" s="3">
        <v>130</v>
      </c>
      <c r="O237" s="3">
        <v>2</v>
      </c>
      <c r="P237" s="3">
        <v>0</v>
      </c>
      <c r="Q237" s="3">
        <v>100</v>
      </c>
      <c r="R237" s="3">
        <v>0</v>
      </c>
      <c r="S237" s="3">
        <v>1</v>
      </c>
      <c r="T237" s="3">
        <v>0</v>
      </c>
      <c r="U237" s="3" t="b">
        <v>0</v>
      </c>
      <c r="V237" s="3">
        <v>501</v>
      </c>
      <c r="W237" s="3">
        <v>110</v>
      </c>
      <c r="X237" s="3">
        <v>110</v>
      </c>
      <c r="Y237" s="3">
        <v>140</v>
      </c>
      <c r="Z237" s="3">
        <v>140</v>
      </c>
      <c r="AA237" s="3">
        <v>-12</v>
      </c>
      <c r="AB237" s="3">
        <v>12</v>
      </c>
      <c r="AC237" s="3">
        <v>0.53658536585365801</v>
      </c>
      <c r="AE237" s="6">
        <v>2.3235682719029427E-3</v>
      </c>
      <c r="AG237" s="6">
        <v>2.2322445446676387E-3</v>
      </c>
      <c r="AI237" s="6">
        <v>0</v>
      </c>
      <c r="AK237" s="6">
        <v>0</v>
      </c>
    </row>
    <row r="238" spans="1:37" x14ac:dyDescent="0.25">
      <c r="A238" s="3">
        <v>237</v>
      </c>
      <c r="B238" s="3" t="s">
        <v>38</v>
      </c>
      <c r="C238" s="3" t="s">
        <v>22</v>
      </c>
      <c r="D238" s="3" t="s">
        <v>23</v>
      </c>
      <c r="E238" s="3" t="s">
        <v>28</v>
      </c>
      <c r="F238" s="3" t="s">
        <v>25</v>
      </c>
      <c r="G238" s="3" t="b">
        <v>0</v>
      </c>
      <c r="H238" s="3" t="b">
        <v>0</v>
      </c>
      <c r="I238" s="3" t="b">
        <v>0</v>
      </c>
      <c r="J238" s="3" t="b">
        <v>1</v>
      </c>
      <c r="K238" s="3" t="b">
        <v>0</v>
      </c>
      <c r="L238" s="3">
        <v>150</v>
      </c>
      <c r="M238" s="3">
        <v>2</v>
      </c>
      <c r="N238" s="3">
        <v>130</v>
      </c>
      <c r="O238" s="3">
        <v>2</v>
      </c>
      <c r="P238" s="3">
        <v>0</v>
      </c>
      <c r="Q238" s="3">
        <v>100</v>
      </c>
      <c r="R238" s="3">
        <v>0</v>
      </c>
      <c r="S238" s="3">
        <v>1</v>
      </c>
      <c r="T238" s="3">
        <v>0</v>
      </c>
      <c r="U238" s="3" t="b">
        <v>0</v>
      </c>
      <c r="V238" s="3">
        <v>501</v>
      </c>
      <c r="W238" s="3">
        <v>110</v>
      </c>
      <c r="X238" s="3">
        <v>110</v>
      </c>
      <c r="Y238" s="3">
        <v>140</v>
      </c>
      <c r="Z238" s="3">
        <v>140</v>
      </c>
      <c r="AA238" s="3">
        <v>-13</v>
      </c>
      <c r="AB238" s="3">
        <v>10</v>
      </c>
      <c r="AC238" s="3">
        <v>0.53658536585365801</v>
      </c>
      <c r="AE238" s="6">
        <v>2.3235682719029427E-3</v>
      </c>
      <c r="AG238" s="6">
        <v>2.2322445446676387E-3</v>
      </c>
      <c r="AI238" s="6">
        <v>0</v>
      </c>
      <c r="AK238" s="6">
        <v>0</v>
      </c>
    </row>
    <row r="239" spans="1:37" x14ac:dyDescent="0.25">
      <c r="A239" s="3">
        <v>238</v>
      </c>
      <c r="B239" s="3" t="s">
        <v>38</v>
      </c>
      <c r="C239" s="3" t="s">
        <v>22</v>
      </c>
      <c r="D239" s="3" t="s">
        <v>23</v>
      </c>
      <c r="E239" s="3" t="s">
        <v>28</v>
      </c>
      <c r="F239" s="3" t="s">
        <v>25</v>
      </c>
      <c r="G239" s="3" t="b">
        <v>0</v>
      </c>
      <c r="H239" s="3" t="b">
        <v>0</v>
      </c>
      <c r="I239" s="3" t="b">
        <v>0</v>
      </c>
      <c r="J239" s="3" t="b">
        <v>1</v>
      </c>
      <c r="K239" s="3" t="b">
        <v>0</v>
      </c>
      <c r="L239" s="3">
        <v>150</v>
      </c>
      <c r="M239" s="3">
        <v>2</v>
      </c>
      <c r="N239" s="3">
        <v>130</v>
      </c>
      <c r="O239" s="3">
        <v>2</v>
      </c>
      <c r="P239" s="3">
        <v>0</v>
      </c>
      <c r="Q239" s="3">
        <v>100</v>
      </c>
      <c r="R239" s="3">
        <v>0</v>
      </c>
      <c r="S239" s="3">
        <v>1</v>
      </c>
      <c r="T239" s="3">
        <v>0</v>
      </c>
      <c r="U239" s="3" t="b">
        <v>0</v>
      </c>
      <c r="V239" s="3">
        <v>501</v>
      </c>
      <c r="W239" s="3">
        <v>110</v>
      </c>
      <c r="X239" s="3">
        <v>110</v>
      </c>
      <c r="Y239" s="3">
        <v>140</v>
      </c>
      <c r="Z239" s="3">
        <v>140</v>
      </c>
      <c r="AA239" s="3">
        <v>13</v>
      </c>
      <c r="AB239" s="3">
        <v>-7</v>
      </c>
      <c r="AC239" s="3">
        <v>0.53658536585365801</v>
      </c>
      <c r="AE239" s="6">
        <v>2.3235682719029427E-3</v>
      </c>
      <c r="AG239" s="6">
        <v>2.2322445446676387E-3</v>
      </c>
      <c r="AI239" s="6">
        <v>0</v>
      </c>
      <c r="AK239" s="6">
        <v>0</v>
      </c>
    </row>
    <row r="240" spans="1:37" x14ac:dyDescent="0.25">
      <c r="A240" s="3">
        <v>239</v>
      </c>
      <c r="B240" s="3" t="s">
        <v>38</v>
      </c>
      <c r="C240" s="3" t="s">
        <v>22</v>
      </c>
      <c r="D240" s="3" t="s">
        <v>23</v>
      </c>
      <c r="E240" s="3" t="s">
        <v>28</v>
      </c>
      <c r="F240" s="3" t="s">
        <v>25</v>
      </c>
      <c r="G240" s="3" t="b">
        <v>0</v>
      </c>
      <c r="H240" s="3" t="b">
        <v>0</v>
      </c>
      <c r="I240" s="3" t="b">
        <v>0</v>
      </c>
      <c r="J240" s="3" t="b">
        <v>1</v>
      </c>
      <c r="K240" s="3" t="b">
        <v>0</v>
      </c>
      <c r="L240" s="3">
        <v>150</v>
      </c>
      <c r="M240" s="3">
        <v>2</v>
      </c>
      <c r="N240" s="3">
        <v>130</v>
      </c>
      <c r="O240" s="3">
        <v>2</v>
      </c>
      <c r="P240" s="3">
        <v>0</v>
      </c>
      <c r="Q240" s="3">
        <v>100</v>
      </c>
      <c r="R240" s="3">
        <v>0</v>
      </c>
      <c r="S240" s="3">
        <v>1</v>
      </c>
      <c r="T240" s="3">
        <v>0</v>
      </c>
      <c r="U240" s="3" t="b">
        <v>0</v>
      </c>
      <c r="V240" s="3">
        <v>501</v>
      </c>
      <c r="W240" s="3">
        <v>110</v>
      </c>
      <c r="X240" s="3">
        <v>110</v>
      </c>
      <c r="Y240" s="3">
        <v>140</v>
      </c>
      <c r="Z240" s="3">
        <v>140</v>
      </c>
      <c r="AA240" s="3">
        <v>-13</v>
      </c>
      <c r="AB240" s="3">
        <v>6</v>
      </c>
      <c r="AC240" s="3">
        <v>0.53658536585365801</v>
      </c>
      <c r="AE240" s="6">
        <v>2.3235682719029427E-3</v>
      </c>
      <c r="AG240" s="6">
        <v>2.2322445446676387E-3</v>
      </c>
      <c r="AI240" s="6">
        <v>0</v>
      </c>
      <c r="AK240" s="6">
        <v>0</v>
      </c>
    </row>
    <row r="241" spans="1:37" x14ac:dyDescent="0.25">
      <c r="A241" s="3">
        <v>240</v>
      </c>
      <c r="B241" s="3" t="s">
        <v>38</v>
      </c>
      <c r="C241" s="3" t="s">
        <v>22</v>
      </c>
      <c r="D241" s="3" t="s">
        <v>23</v>
      </c>
      <c r="E241" s="3" t="s">
        <v>28</v>
      </c>
      <c r="F241" s="3" t="s">
        <v>25</v>
      </c>
      <c r="G241" s="3" t="b">
        <v>0</v>
      </c>
      <c r="H241" s="3" t="b">
        <v>0</v>
      </c>
      <c r="I241" s="3" t="b">
        <v>0</v>
      </c>
      <c r="J241" s="3" t="b">
        <v>1</v>
      </c>
      <c r="K241" s="3" t="b">
        <v>0</v>
      </c>
      <c r="L241" s="3">
        <v>150</v>
      </c>
      <c r="M241" s="3">
        <v>2</v>
      </c>
      <c r="N241" s="3">
        <v>130</v>
      </c>
      <c r="O241" s="3">
        <v>2</v>
      </c>
      <c r="P241" s="3">
        <v>0</v>
      </c>
      <c r="Q241" s="3">
        <v>100</v>
      </c>
      <c r="R241" s="3">
        <v>0</v>
      </c>
      <c r="S241" s="3">
        <v>1</v>
      </c>
      <c r="T241" s="3">
        <v>0</v>
      </c>
      <c r="U241" s="3" t="b">
        <v>0</v>
      </c>
      <c r="V241" s="3">
        <v>501</v>
      </c>
      <c r="W241" s="3">
        <v>110</v>
      </c>
      <c r="X241" s="3">
        <v>110</v>
      </c>
      <c r="Y241" s="3">
        <v>140</v>
      </c>
      <c r="Z241" s="3">
        <v>140</v>
      </c>
      <c r="AA241" s="3">
        <v>12</v>
      </c>
      <c r="AB241" s="3">
        <v>-1</v>
      </c>
      <c r="AC241" s="3">
        <v>0.53658536585365801</v>
      </c>
      <c r="AE241" s="6">
        <v>2.3235682719029427E-3</v>
      </c>
      <c r="AG241" s="6">
        <v>2.2322445446676387E-3</v>
      </c>
      <c r="AI241" s="6">
        <v>0</v>
      </c>
      <c r="AK241" s="6">
        <v>0</v>
      </c>
    </row>
    <row r="242" spans="1:37" x14ac:dyDescent="0.25">
      <c r="AE242" s="6"/>
      <c r="AG242" s="6"/>
      <c r="AI242" s="6"/>
      <c r="AK242" s="6"/>
    </row>
    <row r="243" spans="1:37" x14ac:dyDescent="0.25">
      <c r="AE243" s="6"/>
      <c r="AG243" s="6"/>
      <c r="AI243" s="6"/>
      <c r="AK243" s="6"/>
    </row>
    <row r="244" spans="1:37" x14ac:dyDescent="0.25">
      <c r="A244" t="s">
        <v>0</v>
      </c>
      <c r="B244" t="s">
        <v>1</v>
      </c>
      <c r="C244" t="s">
        <v>2</v>
      </c>
      <c r="D244" t="s">
        <v>3</v>
      </c>
      <c r="E244" t="s">
        <v>4</v>
      </c>
      <c r="F244" t="s">
        <v>5</v>
      </c>
      <c r="G244" t="s">
        <v>6</v>
      </c>
      <c r="H244" t="s">
        <v>7</v>
      </c>
      <c r="I244" t="s">
        <v>8</v>
      </c>
      <c r="J244" t="s">
        <v>9</v>
      </c>
      <c r="K244" t="s">
        <v>74</v>
      </c>
      <c r="L244" t="s">
        <v>10</v>
      </c>
      <c r="M244" t="s">
        <v>11</v>
      </c>
      <c r="N244" t="s">
        <v>12</v>
      </c>
      <c r="O244" t="s">
        <v>13</v>
      </c>
      <c r="P244" t="s">
        <v>14</v>
      </c>
      <c r="Q244" t="s">
        <v>15</v>
      </c>
      <c r="R244" t="s">
        <v>16</v>
      </c>
      <c r="S244" t="s">
        <v>17</v>
      </c>
      <c r="T244" t="s">
        <v>18</v>
      </c>
      <c r="U244" t="s">
        <v>19</v>
      </c>
      <c r="V244" t="s">
        <v>20</v>
      </c>
      <c r="W244" t="s">
        <v>99</v>
      </c>
      <c r="X244" t="s">
        <v>100</v>
      </c>
      <c r="Y244" t="s">
        <v>101</v>
      </c>
      <c r="Z244" t="s">
        <v>102</v>
      </c>
      <c r="AA244" t="s">
        <v>103</v>
      </c>
      <c r="AB244" t="s">
        <v>104</v>
      </c>
      <c r="AC244" t="s">
        <v>97</v>
      </c>
      <c r="AE244" s="6"/>
      <c r="AG244" s="6"/>
      <c r="AI244" s="6"/>
      <c r="AK244" s="6"/>
    </row>
    <row r="245" spans="1:37" x14ac:dyDescent="0.25">
      <c r="A245" s="1">
        <v>1</v>
      </c>
      <c r="B245" s="1" t="s">
        <v>38</v>
      </c>
      <c r="C245" s="1" t="s">
        <v>22</v>
      </c>
      <c r="D245" s="1" t="s">
        <v>23</v>
      </c>
      <c r="E245" s="1" t="s">
        <v>28</v>
      </c>
      <c r="F245" s="1" t="s">
        <v>25</v>
      </c>
      <c r="G245" s="1" t="b">
        <v>0</v>
      </c>
      <c r="H245" s="1" t="b">
        <v>0</v>
      </c>
      <c r="I245" s="1" t="b">
        <v>0</v>
      </c>
      <c r="J245" s="1" t="b">
        <v>1</v>
      </c>
      <c r="K245" s="1" t="b">
        <v>0</v>
      </c>
      <c r="L245" s="1">
        <v>150</v>
      </c>
      <c r="M245" s="1">
        <v>2</v>
      </c>
      <c r="N245" s="1">
        <v>90</v>
      </c>
      <c r="O245" s="1">
        <v>1</v>
      </c>
      <c r="P245" s="1">
        <v>0</v>
      </c>
      <c r="Q245" s="1">
        <v>100</v>
      </c>
      <c r="R245" s="1">
        <v>0</v>
      </c>
      <c r="S245" s="1">
        <v>1</v>
      </c>
      <c r="T245" s="1">
        <v>0</v>
      </c>
      <c r="U245" s="1" t="b">
        <v>0</v>
      </c>
      <c r="V245" s="1">
        <v>2000</v>
      </c>
      <c r="W245" s="1">
        <v>168.3</v>
      </c>
      <c r="X245" s="1">
        <v>172.57</v>
      </c>
      <c r="Y245" s="1">
        <v>141.11000000000001</v>
      </c>
      <c r="Z245" s="1">
        <v>141.1</v>
      </c>
      <c r="AA245" s="1">
        <v>3</v>
      </c>
      <c r="AB245" s="1">
        <v>8</v>
      </c>
      <c r="AC245" s="1" t="s">
        <v>98</v>
      </c>
      <c r="AE245" s="6"/>
      <c r="AG245" s="6"/>
      <c r="AI245" s="6"/>
      <c r="AK245" s="6"/>
    </row>
    <row r="246" spans="1:37" x14ac:dyDescent="0.25">
      <c r="A246" s="1">
        <v>2</v>
      </c>
      <c r="B246" s="1" t="s">
        <v>38</v>
      </c>
      <c r="C246" s="1" t="s">
        <v>22</v>
      </c>
      <c r="D246" s="1" t="s">
        <v>23</v>
      </c>
      <c r="E246" s="1" t="s">
        <v>28</v>
      </c>
      <c r="F246" s="1" t="s">
        <v>25</v>
      </c>
      <c r="G246" s="1" t="b">
        <v>0</v>
      </c>
      <c r="H246" s="1" t="b">
        <v>0</v>
      </c>
      <c r="I246" s="1" t="b">
        <v>0</v>
      </c>
      <c r="J246" s="1" t="b">
        <v>1</v>
      </c>
      <c r="K246" s="1" t="b">
        <v>0</v>
      </c>
      <c r="L246" s="1">
        <v>150</v>
      </c>
      <c r="M246" s="1">
        <v>2</v>
      </c>
      <c r="N246" s="1">
        <v>90</v>
      </c>
      <c r="O246" s="1">
        <v>1</v>
      </c>
      <c r="P246" s="1">
        <v>0</v>
      </c>
      <c r="Q246" s="1">
        <v>100</v>
      </c>
      <c r="R246" s="1">
        <v>0</v>
      </c>
      <c r="S246" s="1">
        <v>1</v>
      </c>
      <c r="T246" s="1">
        <v>0</v>
      </c>
      <c r="U246" s="1" t="b">
        <v>0</v>
      </c>
      <c r="V246" s="1">
        <v>2000</v>
      </c>
      <c r="W246" s="1">
        <v>146.84</v>
      </c>
      <c r="X246" s="1">
        <v>153.88</v>
      </c>
      <c r="Y246" s="1">
        <v>141.79</v>
      </c>
      <c r="Z246" s="1">
        <v>142</v>
      </c>
      <c r="AA246" s="1">
        <v>-3</v>
      </c>
      <c r="AB246" s="1">
        <v>-7</v>
      </c>
      <c r="AC246" s="1">
        <v>1</v>
      </c>
      <c r="AE246" s="6"/>
      <c r="AG246" s="6"/>
      <c r="AI246" s="6"/>
      <c r="AK246" s="6"/>
    </row>
    <row r="247" spans="1:37" x14ac:dyDescent="0.25">
      <c r="A247" s="1">
        <v>3</v>
      </c>
      <c r="B247" s="1" t="s">
        <v>38</v>
      </c>
      <c r="C247" s="1" t="s">
        <v>22</v>
      </c>
      <c r="D247" s="1" t="s">
        <v>23</v>
      </c>
      <c r="E247" s="1" t="s">
        <v>28</v>
      </c>
      <c r="F247" s="1" t="s">
        <v>25</v>
      </c>
      <c r="G247" s="1" t="b">
        <v>0</v>
      </c>
      <c r="H247" s="1" t="b">
        <v>0</v>
      </c>
      <c r="I247" s="1" t="b">
        <v>0</v>
      </c>
      <c r="J247" s="1" t="b">
        <v>1</v>
      </c>
      <c r="K247" s="1" t="b">
        <v>0</v>
      </c>
      <c r="L247" s="1">
        <v>150</v>
      </c>
      <c r="M247" s="1">
        <v>2</v>
      </c>
      <c r="N247" s="1">
        <v>90</v>
      </c>
      <c r="O247" s="1">
        <v>1</v>
      </c>
      <c r="P247" s="1">
        <v>0</v>
      </c>
      <c r="Q247" s="1">
        <v>100</v>
      </c>
      <c r="R247" s="1">
        <v>0</v>
      </c>
      <c r="S247" s="1">
        <v>1</v>
      </c>
      <c r="T247" s="1">
        <v>0</v>
      </c>
      <c r="U247" s="1" t="b">
        <v>0</v>
      </c>
      <c r="V247" s="1">
        <v>2000</v>
      </c>
      <c r="W247" s="1">
        <v>168.42</v>
      </c>
      <c r="X247" s="1">
        <v>164.61</v>
      </c>
      <c r="Y247" s="1">
        <v>140.59</v>
      </c>
      <c r="Z247" s="1">
        <v>141.05000000000001</v>
      </c>
      <c r="AA247" s="1">
        <v>-9</v>
      </c>
      <c r="AB247" s="1">
        <v>1</v>
      </c>
      <c r="AC247" s="1">
        <v>1</v>
      </c>
      <c r="AE247" s="6"/>
      <c r="AG247" s="6"/>
      <c r="AI247" s="6"/>
      <c r="AK247" s="6"/>
    </row>
    <row r="248" spans="1:37" x14ac:dyDescent="0.25">
      <c r="A248" s="1">
        <v>4</v>
      </c>
      <c r="B248" s="1" t="s">
        <v>38</v>
      </c>
      <c r="C248" s="1" t="s">
        <v>22</v>
      </c>
      <c r="D248" s="1" t="s">
        <v>23</v>
      </c>
      <c r="E248" s="1" t="s">
        <v>28</v>
      </c>
      <c r="F248" s="1" t="s">
        <v>25</v>
      </c>
      <c r="G248" s="1" t="b">
        <v>0</v>
      </c>
      <c r="H248" s="1" t="b">
        <v>0</v>
      </c>
      <c r="I248" s="1" t="b">
        <v>0</v>
      </c>
      <c r="J248" s="1" t="b">
        <v>1</v>
      </c>
      <c r="K248" s="1" t="b">
        <v>0</v>
      </c>
      <c r="L248" s="1">
        <v>150</v>
      </c>
      <c r="M248" s="1">
        <v>2</v>
      </c>
      <c r="N248" s="1">
        <v>90</v>
      </c>
      <c r="O248" s="1">
        <v>1</v>
      </c>
      <c r="P248" s="1">
        <v>0</v>
      </c>
      <c r="Q248" s="1">
        <v>100</v>
      </c>
      <c r="R248" s="1">
        <v>0</v>
      </c>
      <c r="S248" s="1">
        <v>1</v>
      </c>
      <c r="T248" s="1">
        <v>0</v>
      </c>
      <c r="U248" s="1" t="b">
        <v>0</v>
      </c>
      <c r="V248" s="1">
        <v>2000</v>
      </c>
      <c r="W248" s="1">
        <v>140.81</v>
      </c>
      <c r="X248" s="1">
        <v>155.91999999999999</v>
      </c>
      <c r="Y248" s="1">
        <v>141.69</v>
      </c>
      <c r="Z248" s="1">
        <v>142.52000000000001</v>
      </c>
      <c r="AA248" s="1">
        <v>3</v>
      </c>
      <c r="AB248" s="1">
        <v>0</v>
      </c>
      <c r="AC248" s="1">
        <v>1</v>
      </c>
      <c r="AE248" s="6"/>
      <c r="AG248" s="6"/>
      <c r="AI248" s="6"/>
      <c r="AK248" s="6"/>
    </row>
    <row r="249" spans="1:37" x14ac:dyDescent="0.25">
      <c r="A249" s="1">
        <v>5</v>
      </c>
      <c r="B249" s="1" t="s">
        <v>38</v>
      </c>
      <c r="C249" s="1" t="s">
        <v>22</v>
      </c>
      <c r="D249" s="1" t="s">
        <v>23</v>
      </c>
      <c r="E249" s="1" t="s">
        <v>28</v>
      </c>
      <c r="F249" s="1" t="s">
        <v>25</v>
      </c>
      <c r="G249" s="1" t="b">
        <v>0</v>
      </c>
      <c r="H249" s="1" t="b">
        <v>0</v>
      </c>
      <c r="I249" s="1" t="b">
        <v>0</v>
      </c>
      <c r="J249" s="1" t="b">
        <v>1</v>
      </c>
      <c r="K249" s="1" t="b">
        <v>0</v>
      </c>
      <c r="L249" s="1">
        <v>150</v>
      </c>
      <c r="M249" s="1">
        <v>2</v>
      </c>
      <c r="N249" s="1">
        <v>90</v>
      </c>
      <c r="O249" s="1">
        <v>1</v>
      </c>
      <c r="P249" s="1">
        <v>0</v>
      </c>
      <c r="Q249" s="1">
        <v>100</v>
      </c>
      <c r="R249" s="1">
        <v>0</v>
      </c>
      <c r="S249" s="1">
        <v>1</v>
      </c>
      <c r="T249" s="1">
        <v>0</v>
      </c>
      <c r="U249" s="1" t="b">
        <v>0</v>
      </c>
      <c r="V249" s="1">
        <v>2000</v>
      </c>
      <c r="W249" s="1">
        <v>157.12</v>
      </c>
      <c r="X249" s="1">
        <v>140.79</v>
      </c>
      <c r="Y249" s="1">
        <v>142.12</v>
      </c>
      <c r="Z249" s="1">
        <v>141.81</v>
      </c>
      <c r="AA249" s="1">
        <v>-2</v>
      </c>
      <c r="AB249" s="1">
        <v>-1</v>
      </c>
      <c r="AC249" s="1">
        <v>1</v>
      </c>
      <c r="AE249" s="6"/>
      <c r="AG249" s="6"/>
      <c r="AI249" s="6"/>
      <c r="AK249" s="6"/>
    </row>
    <row r="250" spans="1:37" x14ac:dyDescent="0.25">
      <c r="A250" s="1">
        <v>6</v>
      </c>
      <c r="B250" s="1" t="s">
        <v>38</v>
      </c>
      <c r="C250" s="1" t="s">
        <v>22</v>
      </c>
      <c r="D250" s="1" t="s">
        <v>23</v>
      </c>
      <c r="E250" s="1" t="s">
        <v>28</v>
      </c>
      <c r="F250" s="1" t="s">
        <v>25</v>
      </c>
      <c r="G250" s="1" t="b">
        <v>0</v>
      </c>
      <c r="H250" s="1" t="b">
        <v>0</v>
      </c>
      <c r="I250" s="1" t="b">
        <v>0</v>
      </c>
      <c r="J250" s="1" t="b">
        <v>1</v>
      </c>
      <c r="K250" s="1" t="b">
        <v>0</v>
      </c>
      <c r="L250" s="1">
        <v>150</v>
      </c>
      <c r="M250" s="1">
        <v>2</v>
      </c>
      <c r="N250" s="1">
        <v>90</v>
      </c>
      <c r="O250" s="1">
        <v>1</v>
      </c>
      <c r="P250" s="1">
        <v>0</v>
      </c>
      <c r="Q250" s="1">
        <v>100</v>
      </c>
      <c r="R250" s="1">
        <v>0</v>
      </c>
      <c r="S250" s="1">
        <v>1</v>
      </c>
      <c r="T250" s="1">
        <v>0</v>
      </c>
      <c r="U250" s="1" t="b">
        <v>0</v>
      </c>
      <c r="V250" s="1">
        <v>2000</v>
      </c>
      <c r="W250" s="1">
        <v>160.68</v>
      </c>
      <c r="X250" s="1">
        <v>149.82</v>
      </c>
      <c r="Y250" s="1">
        <v>142.16999999999999</v>
      </c>
      <c r="Z250" s="1">
        <v>141.52000000000001</v>
      </c>
      <c r="AA250" s="1">
        <v>1</v>
      </c>
      <c r="AB250" s="1">
        <v>2</v>
      </c>
      <c r="AC250" s="1">
        <v>1</v>
      </c>
      <c r="AE250" s="6"/>
      <c r="AG250" s="6"/>
      <c r="AI250" s="6"/>
      <c r="AK250" s="6"/>
    </row>
    <row r="251" spans="1:37" x14ac:dyDescent="0.25">
      <c r="A251" s="1">
        <v>7</v>
      </c>
      <c r="B251" s="1" t="s">
        <v>38</v>
      </c>
      <c r="C251" s="1" t="s">
        <v>22</v>
      </c>
      <c r="D251" s="1" t="s">
        <v>23</v>
      </c>
      <c r="E251" s="1" t="s">
        <v>28</v>
      </c>
      <c r="F251" s="1" t="s">
        <v>25</v>
      </c>
      <c r="G251" s="1" t="b">
        <v>0</v>
      </c>
      <c r="H251" s="1" t="b">
        <v>0</v>
      </c>
      <c r="I251" s="1" t="b">
        <v>0</v>
      </c>
      <c r="J251" s="1" t="b">
        <v>1</v>
      </c>
      <c r="K251" s="1" t="b">
        <v>0</v>
      </c>
      <c r="L251" s="1">
        <v>150</v>
      </c>
      <c r="M251" s="1">
        <v>2</v>
      </c>
      <c r="N251" s="1">
        <v>90</v>
      </c>
      <c r="O251" s="1">
        <v>1</v>
      </c>
      <c r="P251" s="1">
        <v>0</v>
      </c>
      <c r="Q251" s="1">
        <v>100</v>
      </c>
      <c r="R251" s="1">
        <v>0</v>
      </c>
      <c r="S251" s="1">
        <v>1</v>
      </c>
      <c r="T251" s="1">
        <v>0</v>
      </c>
      <c r="U251" s="1" t="b">
        <v>0</v>
      </c>
      <c r="V251" s="1">
        <v>2000</v>
      </c>
      <c r="W251" s="1">
        <v>145.97</v>
      </c>
      <c r="X251" s="1">
        <v>133.21</v>
      </c>
      <c r="Y251" s="1">
        <v>142.82</v>
      </c>
      <c r="Z251" s="1">
        <v>142.37</v>
      </c>
      <c r="AA251" s="1">
        <v>4</v>
      </c>
      <c r="AB251" s="1">
        <v>0</v>
      </c>
      <c r="AC251" s="1">
        <v>1</v>
      </c>
      <c r="AE251" s="6"/>
      <c r="AG251" s="6"/>
      <c r="AI251" s="6"/>
      <c r="AK251" s="6"/>
    </row>
    <row r="252" spans="1:37" x14ac:dyDescent="0.25">
      <c r="A252" s="1">
        <v>8</v>
      </c>
      <c r="B252" s="1" t="s">
        <v>38</v>
      </c>
      <c r="C252" s="1" t="s">
        <v>22</v>
      </c>
      <c r="D252" s="1" t="s">
        <v>23</v>
      </c>
      <c r="E252" s="1" t="s">
        <v>28</v>
      </c>
      <c r="F252" s="1" t="s">
        <v>25</v>
      </c>
      <c r="G252" s="1" t="b">
        <v>0</v>
      </c>
      <c r="H252" s="1" t="b">
        <v>0</v>
      </c>
      <c r="I252" s="1" t="b">
        <v>0</v>
      </c>
      <c r="J252" s="1" t="b">
        <v>1</v>
      </c>
      <c r="K252" s="1" t="b">
        <v>0</v>
      </c>
      <c r="L252" s="1">
        <v>150</v>
      </c>
      <c r="M252" s="1">
        <v>2</v>
      </c>
      <c r="N252" s="1">
        <v>90</v>
      </c>
      <c r="O252" s="1">
        <v>1</v>
      </c>
      <c r="P252" s="1">
        <v>0</v>
      </c>
      <c r="Q252" s="1">
        <v>100</v>
      </c>
      <c r="R252" s="1">
        <v>0</v>
      </c>
      <c r="S252" s="1">
        <v>1</v>
      </c>
      <c r="T252" s="1">
        <v>0</v>
      </c>
      <c r="U252" s="1" t="b">
        <v>0</v>
      </c>
      <c r="V252" s="1">
        <v>2000</v>
      </c>
      <c r="W252" s="1">
        <v>175.54</v>
      </c>
      <c r="X252" s="1">
        <v>175.62</v>
      </c>
      <c r="Y252" s="1">
        <v>140.47999999999999</v>
      </c>
      <c r="Z252" s="1">
        <v>140.82</v>
      </c>
      <c r="AA252" s="1">
        <v>-3</v>
      </c>
      <c r="AB252" s="1">
        <v>7</v>
      </c>
      <c r="AC252" s="1">
        <v>1</v>
      </c>
      <c r="AE252" s="6"/>
      <c r="AG252" s="6"/>
      <c r="AI252" s="6"/>
      <c r="AK252" s="6"/>
    </row>
    <row r="253" spans="1:37" x14ac:dyDescent="0.25">
      <c r="A253" s="1">
        <v>9</v>
      </c>
      <c r="B253" s="1" t="s">
        <v>38</v>
      </c>
      <c r="C253" s="1" t="s">
        <v>22</v>
      </c>
      <c r="D253" s="1" t="s">
        <v>23</v>
      </c>
      <c r="E253" s="1" t="s">
        <v>28</v>
      </c>
      <c r="F253" s="1" t="s">
        <v>25</v>
      </c>
      <c r="G253" s="1" t="b">
        <v>0</v>
      </c>
      <c r="H253" s="1" t="b">
        <v>0</v>
      </c>
      <c r="I253" s="1" t="b">
        <v>0</v>
      </c>
      <c r="J253" s="1" t="b">
        <v>1</v>
      </c>
      <c r="K253" s="1" t="b">
        <v>0</v>
      </c>
      <c r="L253" s="1">
        <v>150</v>
      </c>
      <c r="M253" s="1">
        <v>2</v>
      </c>
      <c r="N253" s="1">
        <v>90</v>
      </c>
      <c r="O253" s="1">
        <v>1</v>
      </c>
      <c r="P253" s="1">
        <v>0</v>
      </c>
      <c r="Q253" s="1">
        <v>100</v>
      </c>
      <c r="R253" s="1">
        <v>0</v>
      </c>
      <c r="S253" s="1">
        <v>1</v>
      </c>
      <c r="T253" s="1">
        <v>0</v>
      </c>
      <c r="U253" s="1" t="b">
        <v>0</v>
      </c>
      <c r="V253" s="1">
        <v>2000</v>
      </c>
      <c r="W253" s="1">
        <v>215.49</v>
      </c>
      <c r="X253" s="1">
        <v>206.95</v>
      </c>
      <c r="Y253" s="1">
        <v>139.55000000000001</v>
      </c>
      <c r="Z253" s="1">
        <v>137.94</v>
      </c>
      <c r="AA253" s="1">
        <v>-2</v>
      </c>
      <c r="AB253" s="1">
        <v>-1</v>
      </c>
      <c r="AC253" s="1">
        <v>1</v>
      </c>
      <c r="AE253" s="6"/>
      <c r="AG253" s="6"/>
      <c r="AI253" s="6"/>
      <c r="AK253" s="6"/>
    </row>
    <row r="254" spans="1:37" x14ac:dyDescent="0.25">
      <c r="A254" s="1">
        <v>10</v>
      </c>
      <c r="B254" s="1" t="s">
        <v>38</v>
      </c>
      <c r="C254" s="1" t="s">
        <v>22</v>
      </c>
      <c r="D254" s="1" t="s">
        <v>23</v>
      </c>
      <c r="E254" s="1" t="s">
        <v>28</v>
      </c>
      <c r="F254" s="1" t="s">
        <v>25</v>
      </c>
      <c r="G254" s="1" t="b">
        <v>0</v>
      </c>
      <c r="H254" s="1" t="b">
        <v>0</v>
      </c>
      <c r="I254" s="1" t="b">
        <v>0</v>
      </c>
      <c r="J254" s="1" t="b">
        <v>1</v>
      </c>
      <c r="K254" s="1" t="b">
        <v>0</v>
      </c>
      <c r="L254" s="1">
        <v>150</v>
      </c>
      <c r="M254" s="1">
        <v>2</v>
      </c>
      <c r="N254" s="1">
        <v>90</v>
      </c>
      <c r="O254" s="1">
        <v>1</v>
      </c>
      <c r="P254" s="1">
        <v>0</v>
      </c>
      <c r="Q254" s="1">
        <v>100</v>
      </c>
      <c r="R254" s="1">
        <v>0</v>
      </c>
      <c r="S254" s="1">
        <v>1</v>
      </c>
      <c r="T254" s="1">
        <v>0</v>
      </c>
      <c r="U254" s="1" t="b">
        <v>0</v>
      </c>
      <c r="V254" s="1">
        <v>2000</v>
      </c>
      <c r="W254" s="1">
        <v>167.53</v>
      </c>
      <c r="X254" s="1">
        <v>168.8</v>
      </c>
      <c r="Y254" s="1">
        <v>140.35</v>
      </c>
      <c r="Z254" s="1">
        <v>141.80000000000001</v>
      </c>
      <c r="AA254" s="1">
        <v>-4</v>
      </c>
      <c r="AB254" s="1">
        <v>-1</v>
      </c>
      <c r="AC254" s="1">
        <v>1</v>
      </c>
      <c r="AE254" s="6"/>
      <c r="AG254" s="6"/>
      <c r="AI254" s="6"/>
      <c r="AK254" s="6"/>
    </row>
    <row r="255" spans="1:37" x14ac:dyDescent="0.25">
      <c r="A255" s="1">
        <v>11</v>
      </c>
      <c r="B255" s="1" t="s">
        <v>38</v>
      </c>
      <c r="C255" s="1" t="s">
        <v>22</v>
      </c>
      <c r="D255" s="1" t="s">
        <v>23</v>
      </c>
      <c r="E255" s="1" t="s">
        <v>28</v>
      </c>
      <c r="F255" s="1" t="s">
        <v>25</v>
      </c>
      <c r="G255" s="1" t="b">
        <v>0</v>
      </c>
      <c r="H255" s="1" t="b">
        <v>0</v>
      </c>
      <c r="I255" s="1" t="b">
        <v>0</v>
      </c>
      <c r="J255" s="1" t="b">
        <v>1</v>
      </c>
      <c r="K255" s="1" t="b">
        <v>0</v>
      </c>
      <c r="L255" s="1">
        <v>150</v>
      </c>
      <c r="M255" s="1">
        <v>2</v>
      </c>
      <c r="N255" s="1">
        <v>90</v>
      </c>
      <c r="O255" s="1">
        <v>1</v>
      </c>
      <c r="P255" s="1">
        <v>0</v>
      </c>
      <c r="Q255" s="1">
        <v>100</v>
      </c>
      <c r="R255" s="1">
        <v>0</v>
      </c>
      <c r="S255" s="1">
        <v>1</v>
      </c>
      <c r="T255" s="1">
        <v>0</v>
      </c>
      <c r="U255" s="1" t="b">
        <v>0</v>
      </c>
      <c r="V255" s="1">
        <v>2000</v>
      </c>
      <c r="W255" s="1">
        <v>146.22999999999999</v>
      </c>
      <c r="X255" s="1">
        <v>134.1</v>
      </c>
      <c r="Y255" s="1">
        <v>143.18</v>
      </c>
      <c r="Z255" s="1">
        <v>141.58000000000001</v>
      </c>
      <c r="AA255" s="1">
        <v>0</v>
      </c>
      <c r="AB255" s="1">
        <v>2</v>
      </c>
      <c r="AC255" s="1">
        <v>1</v>
      </c>
      <c r="AE255" s="6"/>
      <c r="AG255" s="6"/>
      <c r="AI255" s="6"/>
      <c r="AK255" s="6"/>
    </row>
    <row r="256" spans="1:37" x14ac:dyDescent="0.25">
      <c r="A256" s="1">
        <v>12</v>
      </c>
      <c r="B256" s="1" t="s">
        <v>38</v>
      </c>
      <c r="C256" s="1" t="s">
        <v>22</v>
      </c>
      <c r="D256" s="1" t="s">
        <v>23</v>
      </c>
      <c r="E256" s="1" t="s">
        <v>28</v>
      </c>
      <c r="F256" s="1" t="s">
        <v>25</v>
      </c>
      <c r="G256" s="1" t="b">
        <v>0</v>
      </c>
      <c r="H256" s="1" t="b">
        <v>0</v>
      </c>
      <c r="I256" s="1" t="b">
        <v>0</v>
      </c>
      <c r="J256" s="1" t="b">
        <v>1</v>
      </c>
      <c r="K256" s="1" t="b">
        <v>0</v>
      </c>
      <c r="L256" s="1">
        <v>150</v>
      </c>
      <c r="M256" s="1">
        <v>2</v>
      </c>
      <c r="N256" s="1">
        <v>90</v>
      </c>
      <c r="O256" s="1">
        <v>1</v>
      </c>
      <c r="P256" s="1">
        <v>0</v>
      </c>
      <c r="Q256" s="1">
        <v>100</v>
      </c>
      <c r="R256" s="1">
        <v>0</v>
      </c>
      <c r="S256" s="1">
        <v>1</v>
      </c>
      <c r="T256" s="1">
        <v>0</v>
      </c>
      <c r="U256" s="1" t="b">
        <v>0</v>
      </c>
      <c r="V256" s="1">
        <v>2000</v>
      </c>
      <c r="W256" s="1">
        <v>173.29</v>
      </c>
      <c r="X256" s="1">
        <v>181.23</v>
      </c>
      <c r="Y256" s="1">
        <v>140.83000000000001</v>
      </c>
      <c r="Z256" s="1">
        <v>140.57</v>
      </c>
      <c r="AA256" s="1">
        <v>-4</v>
      </c>
      <c r="AB256" s="1">
        <v>0</v>
      </c>
      <c r="AC256" s="1">
        <v>1</v>
      </c>
      <c r="AE256" s="6"/>
      <c r="AG256" s="6"/>
      <c r="AI256" s="6"/>
      <c r="AK256" s="6"/>
    </row>
    <row r="257" spans="1:37" x14ac:dyDescent="0.25">
      <c r="A257" s="1">
        <v>13</v>
      </c>
      <c r="B257" s="1" t="s">
        <v>38</v>
      </c>
      <c r="C257" s="1" t="s">
        <v>22</v>
      </c>
      <c r="D257" s="1" t="s">
        <v>23</v>
      </c>
      <c r="E257" s="1" t="s">
        <v>28</v>
      </c>
      <c r="F257" s="1" t="s">
        <v>25</v>
      </c>
      <c r="G257" s="1" t="b">
        <v>0</v>
      </c>
      <c r="H257" s="1" t="b">
        <v>0</v>
      </c>
      <c r="I257" s="1" t="b">
        <v>0</v>
      </c>
      <c r="J257" s="1" t="b">
        <v>1</v>
      </c>
      <c r="K257" s="1" t="b">
        <v>0</v>
      </c>
      <c r="L257" s="1">
        <v>150</v>
      </c>
      <c r="M257" s="1">
        <v>2</v>
      </c>
      <c r="N257" s="1">
        <v>90</v>
      </c>
      <c r="O257" s="1">
        <v>1</v>
      </c>
      <c r="P257" s="1">
        <v>0</v>
      </c>
      <c r="Q257" s="1">
        <v>100</v>
      </c>
      <c r="R257" s="1">
        <v>0</v>
      </c>
      <c r="S257" s="1">
        <v>1</v>
      </c>
      <c r="T257" s="1">
        <v>0</v>
      </c>
      <c r="U257" s="1" t="b">
        <v>0</v>
      </c>
      <c r="V257" s="1">
        <v>2000</v>
      </c>
      <c r="W257" s="1">
        <v>127.11</v>
      </c>
      <c r="X257" s="1">
        <v>127.81</v>
      </c>
      <c r="Y257" s="1">
        <v>143.13</v>
      </c>
      <c r="Z257" s="1">
        <v>143.49</v>
      </c>
      <c r="AA257" s="1">
        <v>3</v>
      </c>
      <c r="AB257" s="1">
        <v>0</v>
      </c>
      <c r="AC257" s="1">
        <v>1</v>
      </c>
      <c r="AE257" s="6"/>
      <c r="AG257" s="6"/>
      <c r="AI257" s="6"/>
      <c r="AK257" s="6"/>
    </row>
    <row r="258" spans="1:37" x14ac:dyDescent="0.25">
      <c r="A258" s="1">
        <v>14</v>
      </c>
      <c r="B258" s="1" t="s">
        <v>38</v>
      </c>
      <c r="C258" s="1" t="s">
        <v>22</v>
      </c>
      <c r="D258" s="1" t="s">
        <v>23</v>
      </c>
      <c r="E258" s="1" t="s">
        <v>28</v>
      </c>
      <c r="F258" s="1" t="s">
        <v>25</v>
      </c>
      <c r="G258" s="1" t="b">
        <v>0</v>
      </c>
      <c r="H258" s="1" t="b">
        <v>0</v>
      </c>
      <c r="I258" s="1" t="b">
        <v>0</v>
      </c>
      <c r="J258" s="1" t="b">
        <v>1</v>
      </c>
      <c r="K258" s="1" t="b">
        <v>0</v>
      </c>
      <c r="L258" s="1">
        <v>150</v>
      </c>
      <c r="M258" s="1">
        <v>2</v>
      </c>
      <c r="N258" s="1">
        <v>90</v>
      </c>
      <c r="O258" s="1">
        <v>1</v>
      </c>
      <c r="P258" s="1">
        <v>0</v>
      </c>
      <c r="Q258" s="1">
        <v>100</v>
      </c>
      <c r="R258" s="1">
        <v>0</v>
      </c>
      <c r="S258" s="1">
        <v>1</v>
      </c>
      <c r="T258" s="1">
        <v>0</v>
      </c>
      <c r="U258" s="1" t="b">
        <v>0</v>
      </c>
      <c r="V258" s="1">
        <v>2000</v>
      </c>
      <c r="W258" s="1">
        <v>146.44</v>
      </c>
      <c r="X258" s="1">
        <v>170.85</v>
      </c>
      <c r="Y258" s="1">
        <v>141.18</v>
      </c>
      <c r="Z258" s="1">
        <v>142.02000000000001</v>
      </c>
      <c r="AA258" s="1">
        <v>4</v>
      </c>
      <c r="AB258" s="1">
        <v>-7</v>
      </c>
      <c r="AC258" s="1">
        <v>1</v>
      </c>
      <c r="AE258" s="6"/>
      <c r="AG258" s="6"/>
      <c r="AI258" s="6"/>
      <c r="AK258" s="6"/>
    </row>
    <row r="259" spans="1:37" x14ac:dyDescent="0.25">
      <c r="A259" s="1">
        <v>15</v>
      </c>
      <c r="B259" s="1" t="s">
        <v>38</v>
      </c>
      <c r="C259" s="1" t="s">
        <v>22</v>
      </c>
      <c r="D259" s="1" t="s">
        <v>23</v>
      </c>
      <c r="E259" s="1" t="s">
        <v>28</v>
      </c>
      <c r="F259" s="1" t="s">
        <v>25</v>
      </c>
      <c r="G259" s="1" t="b">
        <v>0</v>
      </c>
      <c r="H259" s="1" t="b">
        <v>0</v>
      </c>
      <c r="I259" s="1" t="b">
        <v>0</v>
      </c>
      <c r="J259" s="1" t="b">
        <v>1</v>
      </c>
      <c r="K259" s="1" t="b">
        <v>0</v>
      </c>
      <c r="L259" s="1">
        <v>150</v>
      </c>
      <c r="M259" s="1">
        <v>2</v>
      </c>
      <c r="N259" s="1">
        <v>90</v>
      </c>
      <c r="O259" s="1">
        <v>1</v>
      </c>
      <c r="P259" s="1">
        <v>0</v>
      </c>
      <c r="Q259" s="1">
        <v>100</v>
      </c>
      <c r="R259" s="1">
        <v>0</v>
      </c>
      <c r="S259" s="1">
        <v>1</v>
      </c>
      <c r="T259" s="1">
        <v>0</v>
      </c>
      <c r="U259" s="1" t="b">
        <v>0</v>
      </c>
      <c r="V259" s="1">
        <v>2000</v>
      </c>
      <c r="W259" s="1">
        <v>210.89</v>
      </c>
      <c r="X259" s="1">
        <v>152.84</v>
      </c>
      <c r="Y259" s="1">
        <v>141.01</v>
      </c>
      <c r="Z259" s="1">
        <v>139.76</v>
      </c>
      <c r="AA259" s="1">
        <v>-1</v>
      </c>
      <c r="AB259" s="1">
        <v>-4</v>
      </c>
      <c r="AC259" s="1">
        <v>1</v>
      </c>
      <c r="AE259" s="6"/>
      <c r="AG259" s="6"/>
      <c r="AI259" s="6"/>
      <c r="AK259" s="6"/>
    </row>
    <row r="260" spans="1:37" x14ac:dyDescent="0.25">
      <c r="A260" s="1">
        <v>16</v>
      </c>
      <c r="B260" s="1" t="s">
        <v>38</v>
      </c>
      <c r="C260" s="1" t="s">
        <v>22</v>
      </c>
      <c r="D260" s="1" t="s">
        <v>23</v>
      </c>
      <c r="E260" s="1" t="s">
        <v>28</v>
      </c>
      <c r="F260" s="1" t="s">
        <v>25</v>
      </c>
      <c r="G260" s="1" t="b">
        <v>0</v>
      </c>
      <c r="H260" s="1" t="b">
        <v>0</v>
      </c>
      <c r="I260" s="1" t="b">
        <v>0</v>
      </c>
      <c r="J260" s="1" t="b">
        <v>1</v>
      </c>
      <c r="K260" s="1" t="b">
        <v>0</v>
      </c>
      <c r="L260" s="1">
        <v>150</v>
      </c>
      <c r="M260" s="1">
        <v>2</v>
      </c>
      <c r="N260" s="1">
        <v>90</v>
      </c>
      <c r="O260" s="1">
        <v>1</v>
      </c>
      <c r="P260" s="1">
        <v>0</v>
      </c>
      <c r="Q260" s="1">
        <v>100</v>
      </c>
      <c r="R260" s="1">
        <v>0</v>
      </c>
      <c r="S260" s="1">
        <v>1</v>
      </c>
      <c r="T260" s="1">
        <v>0</v>
      </c>
      <c r="U260" s="1" t="b">
        <v>0</v>
      </c>
      <c r="V260" s="1">
        <v>2000</v>
      </c>
      <c r="W260" s="1">
        <v>142.79</v>
      </c>
      <c r="X260" s="1">
        <v>132.81</v>
      </c>
      <c r="Y260" s="1">
        <v>143.38999999999999</v>
      </c>
      <c r="Z260" s="1">
        <v>141.21</v>
      </c>
      <c r="AA260" s="1">
        <v>0</v>
      </c>
      <c r="AB260" s="1">
        <v>-4</v>
      </c>
      <c r="AC260" s="1">
        <v>1</v>
      </c>
      <c r="AE260" s="6"/>
      <c r="AG260" s="6"/>
      <c r="AI260" s="6"/>
      <c r="AK260" s="6"/>
    </row>
    <row r="261" spans="1:37" x14ac:dyDescent="0.25">
      <c r="A261" s="1">
        <v>17</v>
      </c>
      <c r="B261" s="1" t="s">
        <v>38</v>
      </c>
      <c r="C261" s="1" t="s">
        <v>22</v>
      </c>
      <c r="D261" s="1" t="s">
        <v>23</v>
      </c>
      <c r="E261" s="1" t="s">
        <v>28</v>
      </c>
      <c r="F261" s="1" t="s">
        <v>25</v>
      </c>
      <c r="G261" s="1" t="b">
        <v>0</v>
      </c>
      <c r="H261" s="1" t="b">
        <v>0</v>
      </c>
      <c r="I261" s="1" t="b">
        <v>0</v>
      </c>
      <c r="J261" s="1" t="b">
        <v>1</v>
      </c>
      <c r="K261" s="1" t="b">
        <v>0</v>
      </c>
      <c r="L261" s="1">
        <v>150</v>
      </c>
      <c r="M261" s="1">
        <v>2</v>
      </c>
      <c r="N261" s="1">
        <v>90</v>
      </c>
      <c r="O261" s="1">
        <v>1</v>
      </c>
      <c r="P261" s="1">
        <v>0</v>
      </c>
      <c r="Q261" s="1">
        <v>100</v>
      </c>
      <c r="R261" s="1">
        <v>0</v>
      </c>
      <c r="S261" s="1">
        <v>1</v>
      </c>
      <c r="T261" s="1">
        <v>0</v>
      </c>
      <c r="U261" s="1" t="b">
        <v>0</v>
      </c>
      <c r="V261" s="1">
        <v>2000</v>
      </c>
      <c r="W261" s="1">
        <v>171.2</v>
      </c>
      <c r="X261" s="1">
        <v>206.56</v>
      </c>
      <c r="Y261" s="1">
        <v>139.88</v>
      </c>
      <c r="Z261" s="1">
        <v>140.53</v>
      </c>
      <c r="AA261" s="1">
        <v>-3</v>
      </c>
      <c r="AB261" s="1">
        <v>-8</v>
      </c>
      <c r="AC261" s="1">
        <v>1</v>
      </c>
      <c r="AE261" s="6"/>
      <c r="AG261" s="6"/>
      <c r="AI261" s="6"/>
      <c r="AK261" s="6"/>
    </row>
    <row r="262" spans="1:37" x14ac:dyDescent="0.25">
      <c r="A262" s="1">
        <v>18</v>
      </c>
      <c r="B262" s="1" t="s">
        <v>38</v>
      </c>
      <c r="C262" s="1" t="s">
        <v>22</v>
      </c>
      <c r="D262" s="1" t="s">
        <v>23</v>
      </c>
      <c r="E262" s="1" t="s">
        <v>28</v>
      </c>
      <c r="F262" s="1" t="s">
        <v>25</v>
      </c>
      <c r="G262" s="1" t="b">
        <v>0</v>
      </c>
      <c r="H262" s="1" t="b">
        <v>0</v>
      </c>
      <c r="I262" s="1" t="b">
        <v>0</v>
      </c>
      <c r="J262" s="1" t="b">
        <v>1</v>
      </c>
      <c r="K262" s="1" t="b">
        <v>0</v>
      </c>
      <c r="L262" s="1">
        <v>150</v>
      </c>
      <c r="M262" s="1">
        <v>2</v>
      </c>
      <c r="N262" s="1">
        <v>90</v>
      </c>
      <c r="O262" s="1">
        <v>1</v>
      </c>
      <c r="P262" s="1">
        <v>0</v>
      </c>
      <c r="Q262" s="1">
        <v>100</v>
      </c>
      <c r="R262" s="1">
        <v>0</v>
      </c>
      <c r="S262" s="1">
        <v>1</v>
      </c>
      <c r="T262" s="1">
        <v>0</v>
      </c>
      <c r="U262" s="1" t="b">
        <v>0</v>
      </c>
      <c r="V262" s="1">
        <v>2000</v>
      </c>
      <c r="W262" s="1">
        <v>163.99</v>
      </c>
      <c r="X262" s="1">
        <v>180.13</v>
      </c>
      <c r="Y262" s="1">
        <v>140.36000000000001</v>
      </c>
      <c r="Z262" s="1">
        <v>141.11000000000001</v>
      </c>
      <c r="AA262" s="1">
        <v>-2</v>
      </c>
      <c r="AB262" s="1">
        <v>5</v>
      </c>
      <c r="AC262" s="1">
        <v>1</v>
      </c>
      <c r="AE262" s="6"/>
      <c r="AG262" s="6"/>
      <c r="AI262" s="6"/>
      <c r="AK262" s="6"/>
    </row>
    <row r="263" spans="1:37" x14ac:dyDescent="0.25">
      <c r="A263" s="1">
        <v>19</v>
      </c>
      <c r="B263" s="1" t="s">
        <v>38</v>
      </c>
      <c r="C263" s="1" t="s">
        <v>22</v>
      </c>
      <c r="D263" s="1" t="s">
        <v>23</v>
      </c>
      <c r="E263" s="1" t="s">
        <v>28</v>
      </c>
      <c r="F263" s="1" t="s">
        <v>25</v>
      </c>
      <c r="G263" s="1" t="b">
        <v>0</v>
      </c>
      <c r="H263" s="1" t="b">
        <v>0</v>
      </c>
      <c r="I263" s="1" t="b">
        <v>0</v>
      </c>
      <c r="J263" s="1" t="b">
        <v>1</v>
      </c>
      <c r="K263" s="1" t="b">
        <v>0</v>
      </c>
      <c r="L263" s="1">
        <v>150</v>
      </c>
      <c r="M263" s="1">
        <v>2</v>
      </c>
      <c r="N263" s="1">
        <v>90</v>
      </c>
      <c r="O263" s="1">
        <v>1</v>
      </c>
      <c r="P263" s="1">
        <v>0</v>
      </c>
      <c r="Q263" s="1">
        <v>100</v>
      </c>
      <c r="R263" s="1">
        <v>0</v>
      </c>
      <c r="S263" s="1">
        <v>1</v>
      </c>
      <c r="T263" s="1">
        <v>0</v>
      </c>
      <c r="U263" s="1" t="b">
        <v>0</v>
      </c>
      <c r="V263" s="1">
        <v>2000</v>
      </c>
      <c r="W263" s="1">
        <v>165.18</v>
      </c>
      <c r="X263" s="1">
        <v>163.55000000000001</v>
      </c>
      <c r="Y263" s="1">
        <v>140.93</v>
      </c>
      <c r="Z263" s="1">
        <v>141.61000000000001</v>
      </c>
      <c r="AA263" s="1">
        <v>-1</v>
      </c>
      <c r="AB263" s="1">
        <v>-4</v>
      </c>
      <c r="AC263" s="1">
        <v>1</v>
      </c>
      <c r="AE263" s="6"/>
      <c r="AG263" s="6"/>
      <c r="AI263" s="6"/>
      <c r="AK263" s="6"/>
    </row>
    <row r="264" spans="1:37" x14ac:dyDescent="0.25">
      <c r="A264" s="1">
        <v>20</v>
      </c>
      <c r="B264" s="1" t="s">
        <v>38</v>
      </c>
      <c r="C264" s="1" t="s">
        <v>22</v>
      </c>
      <c r="D264" s="1" t="s">
        <v>23</v>
      </c>
      <c r="E264" s="1" t="s">
        <v>28</v>
      </c>
      <c r="F264" s="1" t="s">
        <v>25</v>
      </c>
      <c r="G264" s="1" t="b">
        <v>0</v>
      </c>
      <c r="H264" s="1" t="b">
        <v>0</v>
      </c>
      <c r="I264" s="1" t="b">
        <v>0</v>
      </c>
      <c r="J264" s="1" t="b">
        <v>1</v>
      </c>
      <c r="K264" s="1" t="b">
        <v>0</v>
      </c>
      <c r="L264" s="1">
        <v>150</v>
      </c>
      <c r="M264" s="1">
        <v>2</v>
      </c>
      <c r="N264" s="1">
        <v>90</v>
      </c>
      <c r="O264" s="1">
        <v>1</v>
      </c>
      <c r="P264" s="1">
        <v>0</v>
      </c>
      <c r="Q264" s="1">
        <v>100</v>
      </c>
      <c r="R264" s="1">
        <v>0</v>
      </c>
      <c r="S264" s="1">
        <v>1</v>
      </c>
      <c r="T264" s="1">
        <v>0</v>
      </c>
      <c r="U264" s="1" t="b">
        <v>0</v>
      </c>
      <c r="V264" s="1">
        <v>2000</v>
      </c>
      <c r="W264" s="1">
        <v>172.27</v>
      </c>
      <c r="X264" s="1">
        <v>173.27</v>
      </c>
      <c r="Y264" s="1">
        <v>140.51</v>
      </c>
      <c r="Z264" s="1">
        <v>140.94999999999999</v>
      </c>
      <c r="AA264" s="1">
        <v>5</v>
      </c>
      <c r="AB264" s="1">
        <v>-3</v>
      </c>
      <c r="AC264" s="1">
        <v>1</v>
      </c>
      <c r="AE264" s="6"/>
      <c r="AG264" s="6"/>
      <c r="AI264" s="6"/>
      <c r="AK264" s="6"/>
    </row>
    <row r="265" spans="1:37" x14ac:dyDescent="0.25">
      <c r="A265" s="3">
        <v>21</v>
      </c>
      <c r="B265" s="3" t="s">
        <v>38</v>
      </c>
      <c r="C265" s="3" t="s">
        <v>22</v>
      </c>
      <c r="D265" s="3" t="s">
        <v>23</v>
      </c>
      <c r="E265" s="3" t="s">
        <v>28</v>
      </c>
      <c r="F265" s="3" t="s">
        <v>25</v>
      </c>
      <c r="G265" s="3" t="b">
        <v>0</v>
      </c>
      <c r="H265" s="3" t="b">
        <v>0</v>
      </c>
      <c r="I265" s="3" t="b">
        <v>0</v>
      </c>
      <c r="J265" s="3" t="b">
        <v>1</v>
      </c>
      <c r="K265" s="3" t="b">
        <v>0</v>
      </c>
      <c r="L265" s="3">
        <v>150</v>
      </c>
      <c r="M265" s="3">
        <v>2</v>
      </c>
      <c r="N265" s="3">
        <v>90</v>
      </c>
      <c r="O265" s="3">
        <v>1.1000000000000001</v>
      </c>
      <c r="P265" s="3">
        <v>0</v>
      </c>
      <c r="Q265" s="3">
        <v>100</v>
      </c>
      <c r="R265" s="3">
        <v>0</v>
      </c>
      <c r="S265" s="3">
        <v>1</v>
      </c>
      <c r="T265" s="3">
        <v>0</v>
      </c>
      <c r="U265" s="3" t="b">
        <v>0</v>
      </c>
      <c r="V265" s="3">
        <v>2000</v>
      </c>
      <c r="W265" s="3">
        <v>157.66999999999999</v>
      </c>
      <c r="X265" s="3">
        <v>194.65</v>
      </c>
      <c r="Y265" s="3">
        <v>140.04</v>
      </c>
      <c r="Z265" s="3">
        <v>141.07</v>
      </c>
      <c r="AA265" s="3">
        <v>1</v>
      </c>
      <c r="AB265" s="3">
        <v>0</v>
      </c>
      <c r="AC265" s="3">
        <v>1</v>
      </c>
      <c r="AE265" s="6"/>
      <c r="AG265" s="6"/>
      <c r="AI265" s="6"/>
      <c r="AK265" s="6"/>
    </row>
    <row r="266" spans="1:37" x14ac:dyDescent="0.25">
      <c r="A266" s="3">
        <v>22</v>
      </c>
      <c r="B266" s="3" t="s">
        <v>38</v>
      </c>
      <c r="C266" s="3" t="s">
        <v>22</v>
      </c>
      <c r="D266" s="3" t="s">
        <v>23</v>
      </c>
      <c r="E266" s="3" t="s">
        <v>28</v>
      </c>
      <c r="F266" s="3" t="s">
        <v>25</v>
      </c>
      <c r="G266" s="3" t="b">
        <v>0</v>
      </c>
      <c r="H266" s="3" t="b">
        <v>0</v>
      </c>
      <c r="I266" s="3" t="b">
        <v>0</v>
      </c>
      <c r="J266" s="3" t="b">
        <v>1</v>
      </c>
      <c r="K266" s="3" t="b">
        <v>0</v>
      </c>
      <c r="L266" s="3">
        <v>150</v>
      </c>
      <c r="M266" s="3">
        <v>2</v>
      </c>
      <c r="N266" s="3">
        <v>90</v>
      </c>
      <c r="O266" s="3">
        <v>1.1000000000000001</v>
      </c>
      <c r="P266" s="3">
        <v>0</v>
      </c>
      <c r="Q266" s="3">
        <v>100</v>
      </c>
      <c r="R266" s="3">
        <v>0</v>
      </c>
      <c r="S266" s="3">
        <v>1</v>
      </c>
      <c r="T266" s="3">
        <v>0</v>
      </c>
      <c r="U266" s="3" t="b">
        <v>0</v>
      </c>
      <c r="V266" s="3">
        <v>2000</v>
      </c>
      <c r="W266" s="3">
        <v>215.26</v>
      </c>
      <c r="X266" s="3">
        <v>161.63</v>
      </c>
      <c r="Y266" s="3">
        <v>139.72</v>
      </c>
      <c r="Z266" s="3">
        <v>138.91999999999999</v>
      </c>
      <c r="AA266" s="3">
        <v>-5</v>
      </c>
      <c r="AB266" s="3">
        <v>-8</v>
      </c>
      <c r="AC266" s="3">
        <v>1</v>
      </c>
      <c r="AE266" s="6"/>
      <c r="AG266" s="6"/>
      <c r="AI266" s="6"/>
      <c r="AK266" s="6"/>
    </row>
    <row r="267" spans="1:37" x14ac:dyDescent="0.25">
      <c r="A267" s="3">
        <v>23</v>
      </c>
      <c r="B267" s="3" t="s">
        <v>38</v>
      </c>
      <c r="C267" s="3" t="s">
        <v>22</v>
      </c>
      <c r="D267" s="3" t="s">
        <v>23</v>
      </c>
      <c r="E267" s="3" t="s">
        <v>28</v>
      </c>
      <c r="F267" s="3" t="s">
        <v>25</v>
      </c>
      <c r="G267" s="3" t="b">
        <v>0</v>
      </c>
      <c r="H267" s="3" t="b">
        <v>0</v>
      </c>
      <c r="I267" s="3" t="b">
        <v>0</v>
      </c>
      <c r="J267" s="3" t="b">
        <v>1</v>
      </c>
      <c r="K267" s="3" t="b">
        <v>0</v>
      </c>
      <c r="L267" s="3">
        <v>150</v>
      </c>
      <c r="M267" s="3">
        <v>2</v>
      </c>
      <c r="N267" s="3">
        <v>90</v>
      </c>
      <c r="O267" s="3">
        <v>1.1000000000000001</v>
      </c>
      <c r="P267" s="3">
        <v>0</v>
      </c>
      <c r="Q267" s="3">
        <v>100</v>
      </c>
      <c r="R267" s="3">
        <v>0</v>
      </c>
      <c r="S267" s="3">
        <v>1</v>
      </c>
      <c r="T267" s="3">
        <v>0</v>
      </c>
      <c r="U267" s="3" t="b">
        <v>0</v>
      </c>
      <c r="V267" s="3">
        <v>2000</v>
      </c>
      <c r="W267" s="3">
        <v>201.02</v>
      </c>
      <c r="X267" s="3">
        <v>146.63</v>
      </c>
      <c r="Y267" s="3">
        <v>141.13</v>
      </c>
      <c r="Z267" s="3">
        <v>139.80000000000001</v>
      </c>
      <c r="AA267" s="3">
        <v>-1</v>
      </c>
      <c r="AB267" s="3">
        <v>-2</v>
      </c>
      <c r="AC267" s="3">
        <v>1</v>
      </c>
      <c r="AE267" s="6"/>
      <c r="AG267" s="6"/>
      <c r="AI267" s="6"/>
      <c r="AK267" s="6"/>
    </row>
    <row r="268" spans="1:37" x14ac:dyDescent="0.25">
      <c r="A268" s="3">
        <v>24</v>
      </c>
      <c r="B268" s="3" t="s">
        <v>38</v>
      </c>
      <c r="C268" s="3" t="s">
        <v>22</v>
      </c>
      <c r="D268" s="3" t="s">
        <v>23</v>
      </c>
      <c r="E268" s="3" t="s">
        <v>28</v>
      </c>
      <c r="F268" s="3" t="s">
        <v>25</v>
      </c>
      <c r="G268" s="3" t="b">
        <v>0</v>
      </c>
      <c r="H268" s="3" t="b">
        <v>0</v>
      </c>
      <c r="I268" s="3" t="b">
        <v>0</v>
      </c>
      <c r="J268" s="3" t="b">
        <v>1</v>
      </c>
      <c r="K268" s="3" t="b">
        <v>0</v>
      </c>
      <c r="L268" s="3">
        <v>150</v>
      </c>
      <c r="M268" s="3">
        <v>2</v>
      </c>
      <c r="N268" s="3">
        <v>90</v>
      </c>
      <c r="O268" s="3">
        <v>1.1000000000000001</v>
      </c>
      <c r="P268" s="3">
        <v>0</v>
      </c>
      <c r="Q268" s="3">
        <v>100</v>
      </c>
      <c r="R268" s="3">
        <v>0</v>
      </c>
      <c r="S268" s="3">
        <v>1</v>
      </c>
      <c r="T268" s="3">
        <v>0</v>
      </c>
      <c r="U268" s="3" t="b">
        <v>0</v>
      </c>
      <c r="V268" s="3">
        <v>2000</v>
      </c>
      <c r="W268" s="3">
        <v>169.01</v>
      </c>
      <c r="X268" s="3">
        <v>191.07</v>
      </c>
      <c r="Y268" s="3">
        <v>139.58000000000001</v>
      </c>
      <c r="Z268" s="3">
        <v>140.54</v>
      </c>
      <c r="AA268" s="3">
        <v>-1</v>
      </c>
      <c r="AB268" s="3">
        <v>-2</v>
      </c>
      <c r="AC268" s="3">
        <v>1</v>
      </c>
      <c r="AE268" s="6"/>
      <c r="AG268" s="6"/>
      <c r="AI268" s="6"/>
      <c r="AK268" s="6"/>
    </row>
    <row r="269" spans="1:37" x14ac:dyDescent="0.25">
      <c r="A269" s="3">
        <v>25</v>
      </c>
      <c r="B269" s="3" t="s">
        <v>38</v>
      </c>
      <c r="C269" s="3" t="s">
        <v>22</v>
      </c>
      <c r="D269" s="3" t="s">
        <v>23</v>
      </c>
      <c r="E269" s="3" t="s">
        <v>28</v>
      </c>
      <c r="F269" s="3" t="s">
        <v>25</v>
      </c>
      <c r="G269" s="3" t="b">
        <v>0</v>
      </c>
      <c r="H269" s="3" t="b">
        <v>0</v>
      </c>
      <c r="I269" s="3" t="b">
        <v>0</v>
      </c>
      <c r="J269" s="3" t="b">
        <v>1</v>
      </c>
      <c r="K269" s="3" t="b">
        <v>0</v>
      </c>
      <c r="L269" s="3">
        <v>150</v>
      </c>
      <c r="M269" s="3">
        <v>2</v>
      </c>
      <c r="N269" s="3">
        <v>90</v>
      </c>
      <c r="O269" s="3">
        <v>1.1000000000000001</v>
      </c>
      <c r="P269" s="3">
        <v>0</v>
      </c>
      <c r="Q269" s="3">
        <v>100</v>
      </c>
      <c r="R269" s="3">
        <v>0</v>
      </c>
      <c r="S269" s="3">
        <v>1</v>
      </c>
      <c r="T269" s="3">
        <v>0</v>
      </c>
      <c r="U269" s="3" t="b">
        <v>0</v>
      </c>
      <c r="V269" s="3">
        <v>2000</v>
      </c>
      <c r="W269" s="3">
        <v>188.24</v>
      </c>
      <c r="X269" s="3">
        <v>189.31</v>
      </c>
      <c r="Y269" s="3">
        <v>139.99</v>
      </c>
      <c r="Z269" s="3">
        <v>139.86000000000001</v>
      </c>
      <c r="AA269" s="3">
        <v>-1</v>
      </c>
      <c r="AB269" s="3">
        <v>3</v>
      </c>
      <c r="AC269" s="3">
        <v>1</v>
      </c>
      <c r="AE269" s="6"/>
      <c r="AG269" s="6"/>
      <c r="AI269" s="6"/>
      <c r="AK269" s="6"/>
    </row>
    <row r="270" spans="1:37" x14ac:dyDescent="0.25">
      <c r="A270" s="3">
        <v>26</v>
      </c>
      <c r="B270" s="3" t="s">
        <v>38</v>
      </c>
      <c r="C270" s="3" t="s">
        <v>22</v>
      </c>
      <c r="D270" s="3" t="s">
        <v>23</v>
      </c>
      <c r="E270" s="3" t="s">
        <v>28</v>
      </c>
      <c r="F270" s="3" t="s">
        <v>25</v>
      </c>
      <c r="G270" s="3" t="b">
        <v>0</v>
      </c>
      <c r="H270" s="3" t="b">
        <v>0</v>
      </c>
      <c r="I270" s="3" t="b">
        <v>0</v>
      </c>
      <c r="J270" s="3" t="b">
        <v>1</v>
      </c>
      <c r="K270" s="3" t="b">
        <v>0</v>
      </c>
      <c r="L270" s="3">
        <v>150</v>
      </c>
      <c r="M270" s="3">
        <v>2</v>
      </c>
      <c r="N270" s="3">
        <v>90</v>
      </c>
      <c r="O270" s="3">
        <v>1.1000000000000001</v>
      </c>
      <c r="P270" s="3">
        <v>0</v>
      </c>
      <c r="Q270" s="3">
        <v>100</v>
      </c>
      <c r="R270" s="3">
        <v>0</v>
      </c>
      <c r="S270" s="3">
        <v>1</v>
      </c>
      <c r="T270" s="3">
        <v>0</v>
      </c>
      <c r="U270" s="3" t="b">
        <v>0</v>
      </c>
      <c r="V270" s="3">
        <v>2000</v>
      </c>
      <c r="W270" s="3">
        <v>180.73</v>
      </c>
      <c r="X270" s="3">
        <v>189.51</v>
      </c>
      <c r="Y270" s="3">
        <v>139.96</v>
      </c>
      <c r="Z270" s="3">
        <v>140.22999999999999</v>
      </c>
      <c r="AA270" s="3">
        <v>1</v>
      </c>
      <c r="AB270" s="3">
        <v>-4</v>
      </c>
      <c r="AC270" s="3">
        <v>1</v>
      </c>
      <c r="AE270" s="6"/>
      <c r="AG270" s="6"/>
      <c r="AI270" s="6"/>
      <c r="AK270" s="6"/>
    </row>
    <row r="271" spans="1:37" x14ac:dyDescent="0.25">
      <c r="A271" s="3">
        <v>27</v>
      </c>
      <c r="B271" s="3" t="s">
        <v>38</v>
      </c>
      <c r="C271" s="3" t="s">
        <v>22</v>
      </c>
      <c r="D271" s="3" t="s">
        <v>23</v>
      </c>
      <c r="E271" s="3" t="s">
        <v>28</v>
      </c>
      <c r="F271" s="3" t="s">
        <v>25</v>
      </c>
      <c r="G271" s="3" t="b">
        <v>0</v>
      </c>
      <c r="H271" s="3" t="b">
        <v>0</v>
      </c>
      <c r="I271" s="3" t="b">
        <v>0</v>
      </c>
      <c r="J271" s="3" t="b">
        <v>1</v>
      </c>
      <c r="K271" s="3" t="b">
        <v>0</v>
      </c>
      <c r="L271" s="3">
        <v>150</v>
      </c>
      <c r="M271" s="3">
        <v>2</v>
      </c>
      <c r="N271" s="3">
        <v>90</v>
      </c>
      <c r="O271" s="3">
        <v>1.1000000000000001</v>
      </c>
      <c r="P271" s="3">
        <v>0</v>
      </c>
      <c r="Q271" s="3">
        <v>100</v>
      </c>
      <c r="R271" s="3">
        <v>0</v>
      </c>
      <c r="S271" s="3">
        <v>1</v>
      </c>
      <c r="T271" s="3">
        <v>0</v>
      </c>
      <c r="U271" s="3" t="b">
        <v>0</v>
      </c>
      <c r="V271" s="3">
        <v>2000</v>
      </c>
      <c r="W271" s="3">
        <v>239.95</v>
      </c>
      <c r="X271" s="3">
        <v>145.16</v>
      </c>
      <c r="Y271" s="3">
        <v>140.69999999999999</v>
      </c>
      <c r="Z271" s="3">
        <v>137.76</v>
      </c>
      <c r="AA271" s="3">
        <v>-1</v>
      </c>
      <c r="AB271" s="3">
        <v>0</v>
      </c>
      <c r="AC271" s="3">
        <v>1</v>
      </c>
      <c r="AE271" s="6"/>
      <c r="AG271" s="6"/>
      <c r="AI271" s="6"/>
      <c r="AK271" s="6"/>
    </row>
    <row r="272" spans="1:37" x14ac:dyDescent="0.25">
      <c r="A272" s="3">
        <v>28</v>
      </c>
      <c r="B272" s="3" t="s">
        <v>38</v>
      </c>
      <c r="C272" s="3" t="s">
        <v>22</v>
      </c>
      <c r="D272" s="3" t="s">
        <v>23</v>
      </c>
      <c r="E272" s="3" t="s">
        <v>28</v>
      </c>
      <c r="F272" s="3" t="s">
        <v>25</v>
      </c>
      <c r="G272" s="3" t="b">
        <v>0</v>
      </c>
      <c r="H272" s="3" t="b">
        <v>0</v>
      </c>
      <c r="I272" s="3" t="b">
        <v>0</v>
      </c>
      <c r="J272" s="3" t="b">
        <v>1</v>
      </c>
      <c r="K272" s="3" t="b">
        <v>0</v>
      </c>
      <c r="L272" s="3">
        <v>150</v>
      </c>
      <c r="M272" s="3">
        <v>2</v>
      </c>
      <c r="N272" s="3">
        <v>90</v>
      </c>
      <c r="O272" s="3">
        <v>1.1000000000000001</v>
      </c>
      <c r="P272" s="3">
        <v>0</v>
      </c>
      <c r="Q272" s="3">
        <v>100</v>
      </c>
      <c r="R272" s="3">
        <v>0</v>
      </c>
      <c r="S272" s="3">
        <v>1</v>
      </c>
      <c r="T272" s="3">
        <v>0</v>
      </c>
      <c r="U272" s="3" t="b">
        <v>0</v>
      </c>
      <c r="V272" s="3">
        <v>2000</v>
      </c>
      <c r="W272" s="3">
        <v>134.51</v>
      </c>
      <c r="X272" s="3">
        <v>144.82</v>
      </c>
      <c r="Y272" s="3">
        <v>141.78</v>
      </c>
      <c r="Z272" s="3">
        <v>142.72999999999999</v>
      </c>
      <c r="AA272" s="3">
        <v>-5</v>
      </c>
      <c r="AB272" s="3">
        <v>-3</v>
      </c>
      <c r="AC272" s="3">
        <v>1</v>
      </c>
      <c r="AE272" s="6"/>
      <c r="AG272" s="6"/>
      <c r="AI272" s="6"/>
      <c r="AK272" s="6"/>
    </row>
    <row r="273" spans="1:37" x14ac:dyDescent="0.25">
      <c r="A273" s="3">
        <v>29</v>
      </c>
      <c r="B273" s="3" t="s">
        <v>38</v>
      </c>
      <c r="C273" s="3" t="s">
        <v>22</v>
      </c>
      <c r="D273" s="3" t="s">
        <v>23</v>
      </c>
      <c r="E273" s="3" t="s">
        <v>28</v>
      </c>
      <c r="F273" s="3" t="s">
        <v>25</v>
      </c>
      <c r="G273" s="3" t="b">
        <v>0</v>
      </c>
      <c r="H273" s="3" t="b">
        <v>0</v>
      </c>
      <c r="I273" s="3" t="b">
        <v>0</v>
      </c>
      <c r="J273" s="3" t="b">
        <v>1</v>
      </c>
      <c r="K273" s="3" t="b">
        <v>0</v>
      </c>
      <c r="L273" s="3">
        <v>150</v>
      </c>
      <c r="M273" s="3">
        <v>2</v>
      </c>
      <c r="N273" s="3">
        <v>90</v>
      </c>
      <c r="O273" s="3">
        <v>1.1000000000000001</v>
      </c>
      <c r="P273" s="3">
        <v>0</v>
      </c>
      <c r="Q273" s="3">
        <v>100</v>
      </c>
      <c r="R273" s="3">
        <v>0</v>
      </c>
      <c r="S273" s="3">
        <v>1</v>
      </c>
      <c r="T273" s="3">
        <v>0</v>
      </c>
      <c r="U273" s="3" t="b">
        <v>0</v>
      </c>
      <c r="V273" s="3">
        <v>2000</v>
      </c>
      <c r="W273" s="3">
        <v>192.61</v>
      </c>
      <c r="X273" s="3">
        <v>158.41</v>
      </c>
      <c r="Y273" s="3">
        <v>139.81</v>
      </c>
      <c r="Z273" s="3">
        <v>140.07</v>
      </c>
      <c r="AA273" s="3">
        <v>5</v>
      </c>
      <c r="AB273" s="3">
        <v>2</v>
      </c>
      <c r="AC273" s="3">
        <v>1</v>
      </c>
      <c r="AE273" s="6"/>
      <c r="AG273" s="6"/>
      <c r="AI273" s="6"/>
      <c r="AK273" s="6"/>
    </row>
    <row r="274" spans="1:37" x14ac:dyDescent="0.25">
      <c r="A274" s="3">
        <v>30</v>
      </c>
      <c r="B274" s="3" t="s">
        <v>38</v>
      </c>
      <c r="C274" s="3" t="s">
        <v>22</v>
      </c>
      <c r="D274" s="3" t="s">
        <v>23</v>
      </c>
      <c r="E274" s="3" t="s">
        <v>28</v>
      </c>
      <c r="F274" s="3" t="s">
        <v>25</v>
      </c>
      <c r="G274" s="3" t="b">
        <v>0</v>
      </c>
      <c r="H274" s="3" t="b">
        <v>0</v>
      </c>
      <c r="I274" s="3" t="b">
        <v>0</v>
      </c>
      <c r="J274" s="3" t="b">
        <v>1</v>
      </c>
      <c r="K274" s="3" t="b">
        <v>0</v>
      </c>
      <c r="L274" s="3">
        <v>150</v>
      </c>
      <c r="M274" s="3">
        <v>2</v>
      </c>
      <c r="N274" s="3">
        <v>90</v>
      </c>
      <c r="O274" s="3">
        <v>1.1000000000000001</v>
      </c>
      <c r="P274" s="3">
        <v>0</v>
      </c>
      <c r="Q274" s="3">
        <v>100</v>
      </c>
      <c r="R274" s="3">
        <v>0</v>
      </c>
      <c r="S274" s="3">
        <v>1</v>
      </c>
      <c r="T274" s="3">
        <v>0</v>
      </c>
      <c r="U274" s="3" t="b">
        <v>0</v>
      </c>
      <c r="V274" s="3">
        <v>2000</v>
      </c>
      <c r="W274" s="3">
        <v>142.59</v>
      </c>
      <c r="X274" s="3">
        <v>196.76</v>
      </c>
      <c r="Y274" s="3">
        <v>140.36000000000001</v>
      </c>
      <c r="Z274" s="3">
        <v>140.79</v>
      </c>
      <c r="AA274" s="3">
        <v>7</v>
      </c>
      <c r="AB274" s="3">
        <v>-4</v>
      </c>
      <c r="AC274" s="3">
        <v>1</v>
      </c>
      <c r="AE274" s="6"/>
      <c r="AG274" s="6"/>
      <c r="AI274" s="6"/>
      <c r="AK274" s="6"/>
    </row>
    <row r="275" spans="1:37" x14ac:dyDescent="0.25">
      <c r="A275" s="3">
        <v>31</v>
      </c>
      <c r="B275" s="3" t="s">
        <v>38</v>
      </c>
      <c r="C275" s="3" t="s">
        <v>22</v>
      </c>
      <c r="D275" s="3" t="s">
        <v>23</v>
      </c>
      <c r="E275" s="3" t="s">
        <v>28</v>
      </c>
      <c r="F275" s="3" t="s">
        <v>25</v>
      </c>
      <c r="G275" s="3" t="b">
        <v>0</v>
      </c>
      <c r="H275" s="3" t="b">
        <v>0</v>
      </c>
      <c r="I275" s="3" t="b">
        <v>0</v>
      </c>
      <c r="J275" s="3" t="b">
        <v>1</v>
      </c>
      <c r="K275" s="3" t="b">
        <v>0</v>
      </c>
      <c r="L275" s="3">
        <v>150</v>
      </c>
      <c r="M275" s="3">
        <v>2</v>
      </c>
      <c r="N275" s="3">
        <v>90</v>
      </c>
      <c r="O275" s="3">
        <v>1.1000000000000001</v>
      </c>
      <c r="P275" s="3">
        <v>0</v>
      </c>
      <c r="Q275" s="3">
        <v>100</v>
      </c>
      <c r="R275" s="3">
        <v>0</v>
      </c>
      <c r="S275" s="3">
        <v>1</v>
      </c>
      <c r="T275" s="3">
        <v>0</v>
      </c>
      <c r="U275" s="3" t="b">
        <v>0</v>
      </c>
      <c r="V275" s="3">
        <v>2000</v>
      </c>
      <c r="W275" s="3">
        <v>171.78</v>
      </c>
      <c r="X275" s="3">
        <v>157.88999999999999</v>
      </c>
      <c r="Y275" s="3">
        <v>141.16</v>
      </c>
      <c r="Z275" s="3">
        <v>140.5</v>
      </c>
      <c r="AA275" s="3">
        <v>-4</v>
      </c>
      <c r="AB275" s="3">
        <v>-3</v>
      </c>
      <c r="AC275" s="3">
        <v>1</v>
      </c>
      <c r="AE275" s="6"/>
      <c r="AG275" s="6"/>
      <c r="AI275" s="6"/>
      <c r="AK275" s="6"/>
    </row>
    <row r="276" spans="1:37" x14ac:dyDescent="0.25">
      <c r="A276" s="3">
        <v>32</v>
      </c>
      <c r="B276" s="3" t="s">
        <v>38</v>
      </c>
      <c r="C276" s="3" t="s">
        <v>22</v>
      </c>
      <c r="D276" s="3" t="s">
        <v>23</v>
      </c>
      <c r="E276" s="3" t="s">
        <v>28</v>
      </c>
      <c r="F276" s="3" t="s">
        <v>25</v>
      </c>
      <c r="G276" s="3" t="b">
        <v>0</v>
      </c>
      <c r="H276" s="3" t="b">
        <v>0</v>
      </c>
      <c r="I276" s="3" t="b">
        <v>0</v>
      </c>
      <c r="J276" s="3" t="b">
        <v>1</v>
      </c>
      <c r="K276" s="3" t="b">
        <v>0</v>
      </c>
      <c r="L276" s="3">
        <v>150</v>
      </c>
      <c r="M276" s="3">
        <v>2</v>
      </c>
      <c r="N276" s="3">
        <v>90</v>
      </c>
      <c r="O276" s="3">
        <v>1.1000000000000001</v>
      </c>
      <c r="P276" s="3">
        <v>0</v>
      </c>
      <c r="Q276" s="3">
        <v>100</v>
      </c>
      <c r="R276" s="3">
        <v>0</v>
      </c>
      <c r="S276" s="3">
        <v>1</v>
      </c>
      <c r="T276" s="3">
        <v>0</v>
      </c>
      <c r="U276" s="3" t="b">
        <v>0</v>
      </c>
      <c r="V276" s="3">
        <v>2000</v>
      </c>
      <c r="W276" s="3">
        <v>179.3</v>
      </c>
      <c r="X276" s="3">
        <v>168.21</v>
      </c>
      <c r="Y276" s="3">
        <v>141.06</v>
      </c>
      <c r="Z276" s="3">
        <v>140.21</v>
      </c>
      <c r="AA276" s="3">
        <v>10</v>
      </c>
      <c r="AB276" s="3">
        <v>5</v>
      </c>
      <c r="AC276" s="3">
        <v>1</v>
      </c>
      <c r="AE276" s="6"/>
      <c r="AG276" s="6"/>
      <c r="AI276" s="6"/>
      <c r="AK276" s="6"/>
    </row>
    <row r="277" spans="1:37" x14ac:dyDescent="0.25">
      <c r="A277" s="3">
        <v>33</v>
      </c>
      <c r="B277" s="3" t="s">
        <v>38</v>
      </c>
      <c r="C277" s="3" t="s">
        <v>22</v>
      </c>
      <c r="D277" s="3" t="s">
        <v>23</v>
      </c>
      <c r="E277" s="3" t="s">
        <v>28</v>
      </c>
      <c r="F277" s="3" t="s">
        <v>25</v>
      </c>
      <c r="G277" s="3" t="b">
        <v>0</v>
      </c>
      <c r="H277" s="3" t="b">
        <v>0</v>
      </c>
      <c r="I277" s="3" t="b">
        <v>0</v>
      </c>
      <c r="J277" s="3" t="b">
        <v>1</v>
      </c>
      <c r="K277" s="3" t="b">
        <v>0</v>
      </c>
      <c r="L277" s="3">
        <v>150</v>
      </c>
      <c r="M277" s="3">
        <v>2</v>
      </c>
      <c r="N277" s="3">
        <v>90</v>
      </c>
      <c r="O277" s="3">
        <v>1.1000000000000001</v>
      </c>
      <c r="P277" s="3">
        <v>0</v>
      </c>
      <c r="Q277" s="3">
        <v>100</v>
      </c>
      <c r="R277" s="3">
        <v>0</v>
      </c>
      <c r="S277" s="3">
        <v>1</v>
      </c>
      <c r="T277" s="3">
        <v>0</v>
      </c>
      <c r="U277" s="3" t="b">
        <v>0</v>
      </c>
      <c r="V277" s="3">
        <v>2000</v>
      </c>
      <c r="W277" s="3">
        <v>164.29</v>
      </c>
      <c r="X277" s="3">
        <v>168.3</v>
      </c>
      <c r="Y277" s="3">
        <v>140.25</v>
      </c>
      <c r="Z277" s="3">
        <v>141.21</v>
      </c>
      <c r="AA277" s="3">
        <v>-4</v>
      </c>
      <c r="AB277" s="3">
        <v>2</v>
      </c>
      <c r="AC277" s="3">
        <v>1</v>
      </c>
      <c r="AE277" s="6"/>
      <c r="AG277" s="6"/>
      <c r="AI277" s="6"/>
      <c r="AK277" s="6"/>
    </row>
    <row r="278" spans="1:37" x14ac:dyDescent="0.25">
      <c r="A278" s="3">
        <v>34</v>
      </c>
      <c r="B278" s="3" t="s">
        <v>38</v>
      </c>
      <c r="C278" s="3" t="s">
        <v>22</v>
      </c>
      <c r="D278" s="3" t="s">
        <v>23</v>
      </c>
      <c r="E278" s="3" t="s">
        <v>28</v>
      </c>
      <c r="F278" s="3" t="s">
        <v>25</v>
      </c>
      <c r="G278" s="3" t="b">
        <v>0</v>
      </c>
      <c r="H278" s="3" t="b">
        <v>0</v>
      </c>
      <c r="I278" s="3" t="b">
        <v>0</v>
      </c>
      <c r="J278" s="3" t="b">
        <v>1</v>
      </c>
      <c r="K278" s="3" t="b">
        <v>0</v>
      </c>
      <c r="L278" s="3">
        <v>150</v>
      </c>
      <c r="M278" s="3">
        <v>2</v>
      </c>
      <c r="N278" s="3">
        <v>90</v>
      </c>
      <c r="O278" s="3">
        <v>1.1000000000000001</v>
      </c>
      <c r="P278" s="3">
        <v>0</v>
      </c>
      <c r="Q278" s="3">
        <v>100</v>
      </c>
      <c r="R278" s="3">
        <v>0</v>
      </c>
      <c r="S278" s="3">
        <v>1</v>
      </c>
      <c r="T278" s="3">
        <v>0</v>
      </c>
      <c r="U278" s="3" t="b">
        <v>0</v>
      </c>
      <c r="V278" s="3">
        <v>2000</v>
      </c>
      <c r="W278" s="3">
        <v>187.2</v>
      </c>
      <c r="X278" s="3">
        <v>163.58000000000001</v>
      </c>
      <c r="Y278" s="3">
        <v>140.57</v>
      </c>
      <c r="Z278" s="3">
        <v>139.76</v>
      </c>
      <c r="AA278" s="3">
        <v>0</v>
      </c>
      <c r="AB278" s="3">
        <v>-4</v>
      </c>
      <c r="AC278" s="3">
        <v>1</v>
      </c>
      <c r="AE278" s="6"/>
      <c r="AG278" s="6"/>
      <c r="AI278" s="6"/>
      <c r="AK278" s="6"/>
    </row>
    <row r="279" spans="1:37" x14ac:dyDescent="0.25">
      <c r="A279" s="3">
        <v>35</v>
      </c>
      <c r="B279" s="3" t="s">
        <v>38</v>
      </c>
      <c r="C279" s="3" t="s">
        <v>22</v>
      </c>
      <c r="D279" s="3" t="s">
        <v>23</v>
      </c>
      <c r="E279" s="3" t="s">
        <v>28</v>
      </c>
      <c r="F279" s="3" t="s">
        <v>25</v>
      </c>
      <c r="G279" s="3" t="b">
        <v>0</v>
      </c>
      <c r="H279" s="3" t="b">
        <v>0</v>
      </c>
      <c r="I279" s="3" t="b">
        <v>0</v>
      </c>
      <c r="J279" s="3" t="b">
        <v>1</v>
      </c>
      <c r="K279" s="3" t="b">
        <v>0</v>
      </c>
      <c r="L279" s="3">
        <v>150</v>
      </c>
      <c r="M279" s="3">
        <v>2</v>
      </c>
      <c r="N279" s="3">
        <v>90</v>
      </c>
      <c r="O279" s="3">
        <v>1.1000000000000001</v>
      </c>
      <c r="P279" s="3">
        <v>0</v>
      </c>
      <c r="Q279" s="3">
        <v>100</v>
      </c>
      <c r="R279" s="3">
        <v>0</v>
      </c>
      <c r="S279" s="3">
        <v>1</v>
      </c>
      <c r="T279" s="3">
        <v>0</v>
      </c>
      <c r="U279" s="3" t="b">
        <v>0</v>
      </c>
      <c r="V279" s="3">
        <v>2000</v>
      </c>
      <c r="W279" s="3">
        <v>194.49</v>
      </c>
      <c r="X279" s="3">
        <v>211.95</v>
      </c>
      <c r="Y279" s="3">
        <v>136.83000000000001</v>
      </c>
      <c r="Z279" s="3">
        <v>139.87</v>
      </c>
      <c r="AA279" s="3">
        <v>4</v>
      </c>
      <c r="AB279" s="3">
        <v>6</v>
      </c>
      <c r="AC279" s="3">
        <v>1</v>
      </c>
      <c r="AE279" s="6"/>
      <c r="AG279" s="6"/>
      <c r="AI279" s="6"/>
      <c r="AK279" s="6"/>
    </row>
    <row r="280" spans="1:37" x14ac:dyDescent="0.25">
      <c r="A280" s="3">
        <v>36</v>
      </c>
      <c r="B280" s="3" t="s">
        <v>38</v>
      </c>
      <c r="C280" s="3" t="s">
        <v>22</v>
      </c>
      <c r="D280" s="3" t="s">
        <v>23</v>
      </c>
      <c r="E280" s="3" t="s">
        <v>28</v>
      </c>
      <c r="F280" s="3" t="s">
        <v>25</v>
      </c>
      <c r="G280" s="3" t="b">
        <v>0</v>
      </c>
      <c r="H280" s="3" t="b">
        <v>0</v>
      </c>
      <c r="I280" s="3" t="b">
        <v>0</v>
      </c>
      <c r="J280" s="3" t="b">
        <v>1</v>
      </c>
      <c r="K280" s="3" t="b">
        <v>0</v>
      </c>
      <c r="L280" s="3">
        <v>150</v>
      </c>
      <c r="M280" s="3">
        <v>2</v>
      </c>
      <c r="N280" s="3">
        <v>90</v>
      </c>
      <c r="O280" s="3">
        <v>1.1000000000000001</v>
      </c>
      <c r="P280" s="3">
        <v>0</v>
      </c>
      <c r="Q280" s="3">
        <v>100</v>
      </c>
      <c r="R280" s="3">
        <v>0</v>
      </c>
      <c r="S280" s="3">
        <v>1</v>
      </c>
      <c r="T280" s="3">
        <v>0</v>
      </c>
      <c r="U280" s="3" t="b">
        <v>0</v>
      </c>
      <c r="V280" s="3">
        <v>2000</v>
      </c>
      <c r="W280" s="3">
        <v>133.74</v>
      </c>
      <c r="X280" s="3">
        <v>135.93</v>
      </c>
      <c r="Y280" s="3">
        <v>142.56</v>
      </c>
      <c r="Z280" s="3">
        <v>142.80000000000001</v>
      </c>
      <c r="AA280" s="3">
        <v>-3</v>
      </c>
      <c r="AB280" s="3">
        <v>-1</v>
      </c>
      <c r="AC280" s="3">
        <v>1</v>
      </c>
      <c r="AE280" s="6"/>
      <c r="AG280" s="6"/>
      <c r="AI280" s="6"/>
      <c r="AK280" s="6"/>
    </row>
    <row r="281" spans="1:37" x14ac:dyDescent="0.25">
      <c r="A281" s="3">
        <v>37</v>
      </c>
      <c r="B281" s="3" t="s">
        <v>38</v>
      </c>
      <c r="C281" s="3" t="s">
        <v>22</v>
      </c>
      <c r="D281" s="3" t="s">
        <v>23</v>
      </c>
      <c r="E281" s="3" t="s">
        <v>28</v>
      </c>
      <c r="F281" s="3" t="s">
        <v>25</v>
      </c>
      <c r="G281" s="3" t="b">
        <v>0</v>
      </c>
      <c r="H281" s="3" t="b">
        <v>0</v>
      </c>
      <c r="I281" s="3" t="b">
        <v>0</v>
      </c>
      <c r="J281" s="3" t="b">
        <v>1</v>
      </c>
      <c r="K281" s="3" t="b">
        <v>0</v>
      </c>
      <c r="L281" s="3">
        <v>150</v>
      </c>
      <c r="M281" s="3">
        <v>2</v>
      </c>
      <c r="N281" s="3">
        <v>90</v>
      </c>
      <c r="O281" s="3">
        <v>1.1000000000000001</v>
      </c>
      <c r="P281" s="3">
        <v>0</v>
      </c>
      <c r="Q281" s="3">
        <v>100</v>
      </c>
      <c r="R281" s="3">
        <v>0</v>
      </c>
      <c r="S281" s="3">
        <v>1</v>
      </c>
      <c r="T281" s="3">
        <v>0</v>
      </c>
      <c r="U281" s="3" t="b">
        <v>0</v>
      </c>
      <c r="V281" s="3">
        <v>2000</v>
      </c>
      <c r="W281" s="3">
        <v>290.52</v>
      </c>
      <c r="X281" s="3">
        <v>219.92</v>
      </c>
      <c r="Y281" s="3">
        <v>136.91999999999999</v>
      </c>
      <c r="Z281" s="3">
        <v>135.07</v>
      </c>
      <c r="AA281" s="3">
        <v>-3</v>
      </c>
      <c r="AB281" s="3">
        <v>3</v>
      </c>
      <c r="AC281" s="3">
        <v>1</v>
      </c>
      <c r="AE281" s="6"/>
      <c r="AG281" s="6"/>
      <c r="AI281" s="6"/>
      <c r="AK281" s="6"/>
    </row>
    <row r="282" spans="1:37" x14ac:dyDescent="0.25">
      <c r="A282" s="3">
        <v>38</v>
      </c>
      <c r="B282" s="3" t="s">
        <v>38</v>
      </c>
      <c r="C282" s="3" t="s">
        <v>22</v>
      </c>
      <c r="D282" s="3" t="s">
        <v>23</v>
      </c>
      <c r="E282" s="3" t="s">
        <v>28</v>
      </c>
      <c r="F282" s="3" t="s">
        <v>25</v>
      </c>
      <c r="G282" s="3" t="b">
        <v>0</v>
      </c>
      <c r="H282" s="3" t="b">
        <v>0</v>
      </c>
      <c r="I282" s="3" t="b">
        <v>0</v>
      </c>
      <c r="J282" s="3" t="b">
        <v>1</v>
      </c>
      <c r="K282" s="3" t="b">
        <v>0</v>
      </c>
      <c r="L282" s="3">
        <v>150</v>
      </c>
      <c r="M282" s="3">
        <v>2</v>
      </c>
      <c r="N282" s="3">
        <v>90</v>
      </c>
      <c r="O282" s="3">
        <v>1.1000000000000001</v>
      </c>
      <c r="P282" s="3">
        <v>0</v>
      </c>
      <c r="Q282" s="3">
        <v>100</v>
      </c>
      <c r="R282" s="3">
        <v>0</v>
      </c>
      <c r="S282" s="3">
        <v>1</v>
      </c>
      <c r="T282" s="3">
        <v>0</v>
      </c>
      <c r="U282" s="3" t="b">
        <v>0</v>
      </c>
      <c r="V282" s="3">
        <v>2000</v>
      </c>
      <c r="W282" s="3">
        <v>208.69</v>
      </c>
      <c r="X282" s="3">
        <v>169.77</v>
      </c>
      <c r="Y282" s="3">
        <v>140.12</v>
      </c>
      <c r="Z282" s="3">
        <v>138.52000000000001</v>
      </c>
      <c r="AA282" s="3">
        <v>-3</v>
      </c>
      <c r="AB282" s="3">
        <v>-2</v>
      </c>
      <c r="AC282" s="3">
        <v>1</v>
      </c>
      <c r="AE282" s="6"/>
      <c r="AG282" s="6"/>
      <c r="AI282" s="6"/>
      <c r="AK282" s="6"/>
    </row>
    <row r="283" spans="1:37" x14ac:dyDescent="0.25">
      <c r="A283" s="3">
        <v>39</v>
      </c>
      <c r="B283" s="3" t="s">
        <v>38</v>
      </c>
      <c r="C283" s="3" t="s">
        <v>22</v>
      </c>
      <c r="D283" s="3" t="s">
        <v>23</v>
      </c>
      <c r="E283" s="3" t="s">
        <v>28</v>
      </c>
      <c r="F283" s="3" t="s">
        <v>25</v>
      </c>
      <c r="G283" s="3" t="b">
        <v>0</v>
      </c>
      <c r="H283" s="3" t="b">
        <v>0</v>
      </c>
      <c r="I283" s="3" t="b">
        <v>0</v>
      </c>
      <c r="J283" s="3" t="b">
        <v>1</v>
      </c>
      <c r="K283" s="3" t="b">
        <v>0</v>
      </c>
      <c r="L283" s="3">
        <v>150</v>
      </c>
      <c r="M283" s="3">
        <v>2</v>
      </c>
      <c r="N283" s="3">
        <v>90</v>
      </c>
      <c r="O283" s="3">
        <v>1.1000000000000001</v>
      </c>
      <c r="P283" s="3">
        <v>0</v>
      </c>
      <c r="Q283" s="3">
        <v>100</v>
      </c>
      <c r="R283" s="3">
        <v>0</v>
      </c>
      <c r="S283" s="3">
        <v>1</v>
      </c>
      <c r="T283" s="3">
        <v>0</v>
      </c>
      <c r="U283" s="3" t="b">
        <v>0</v>
      </c>
      <c r="V283" s="3">
        <v>2000</v>
      </c>
      <c r="W283" s="3">
        <v>170.79</v>
      </c>
      <c r="X283" s="3">
        <v>184.89</v>
      </c>
      <c r="Y283" s="3">
        <v>139.43</v>
      </c>
      <c r="Z283" s="3">
        <v>140.94999999999999</v>
      </c>
      <c r="AA283" s="3">
        <v>0</v>
      </c>
      <c r="AB283" s="3">
        <v>-2</v>
      </c>
      <c r="AC283" s="3">
        <v>1</v>
      </c>
      <c r="AE283" s="6"/>
      <c r="AG283" s="6"/>
      <c r="AI283" s="6"/>
      <c r="AK283" s="6"/>
    </row>
    <row r="284" spans="1:37" x14ac:dyDescent="0.25">
      <c r="A284" s="3">
        <v>40</v>
      </c>
      <c r="B284" s="3" t="s">
        <v>38</v>
      </c>
      <c r="C284" s="3" t="s">
        <v>22</v>
      </c>
      <c r="D284" s="3" t="s">
        <v>23</v>
      </c>
      <c r="E284" s="3" t="s">
        <v>28</v>
      </c>
      <c r="F284" s="3" t="s">
        <v>25</v>
      </c>
      <c r="G284" s="3" t="b">
        <v>0</v>
      </c>
      <c r="H284" s="3" t="b">
        <v>0</v>
      </c>
      <c r="I284" s="3" t="b">
        <v>0</v>
      </c>
      <c r="J284" s="3" t="b">
        <v>1</v>
      </c>
      <c r="K284" s="3" t="b">
        <v>0</v>
      </c>
      <c r="L284" s="3">
        <v>150</v>
      </c>
      <c r="M284" s="3">
        <v>2</v>
      </c>
      <c r="N284" s="3">
        <v>90</v>
      </c>
      <c r="O284" s="3">
        <v>1.1000000000000001</v>
      </c>
      <c r="P284" s="3">
        <v>0</v>
      </c>
      <c r="Q284" s="3">
        <v>100</v>
      </c>
      <c r="R284" s="3">
        <v>0</v>
      </c>
      <c r="S284" s="3">
        <v>1</v>
      </c>
      <c r="T284" s="3">
        <v>0</v>
      </c>
      <c r="U284" s="3" t="b">
        <v>0</v>
      </c>
      <c r="V284" s="3">
        <v>2000</v>
      </c>
      <c r="W284" s="3">
        <v>148.68</v>
      </c>
      <c r="X284" s="3">
        <v>163.1</v>
      </c>
      <c r="Y284" s="3">
        <v>141.72</v>
      </c>
      <c r="Z284" s="3">
        <v>141.57</v>
      </c>
      <c r="AA284" s="3">
        <v>3</v>
      </c>
      <c r="AB284" s="3">
        <v>-2</v>
      </c>
      <c r="AC284" s="3">
        <v>1</v>
      </c>
      <c r="AE284" s="6"/>
      <c r="AG284" s="6"/>
      <c r="AI284" s="6"/>
      <c r="AK284" s="6"/>
    </row>
    <row r="285" spans="1:37" x14ac:dyDescent="0.25">
      <c r="A285" s="1">
        <v>41</v>
      </c>
      <c r="B285" s="1" t="s">
        <v>38</v>
      </c>
      <c r="C285" s="1" t="s">
        <v>22</v>
      </c>
      <c r="D285" s="1" t="s">
        <v>23</v>
      </c>
      <c r="E285" s="1" t="s">
        <v>28</v>
      </c>
      <c r="F285" s="1" t="s">
        <v>25</v>
      </c>
      <c r="G285" s="1" t="b">
        <v>0</v>
      </c>
      <c r="H285" s="1" t="b">
        <v>0</v>
      </c>
      <c r="I285" s="1" t="b">
        <v>0</v>
      </c>
      <c r="J285" s="1" t="b">
        <v>1</v>
      </c>
      <c r="K285" s="1" t="b">
        <v>0</v>
      </c>
      <c r="L285" s="1">
        <v>150</v>
      </c>
      <c r="M285" s="1">
        <v>2</v>
      </c>
      <c r="N285" s="1">
        <v>90</v>
      </c>
      <c r="O285" s="1">
        <v>1.2</v>
      </c>
      <c r="P285" s="1">
        <v>0</v>
      </c>
      <c r="Q285" s="1">
        <v>100</v>
      </c>
      <c r="R285" s="1">
        <v>0</v>
      </c>
      <c r="S285" s="1">
        <v>1</v>
      </c>
      <c r="T285" s="1">
        <v>0</v>
      </c>
      <c r="U285" s="1" t="b">
        <v>0</v>
      </c>
      <c r="V285" s="1">
        <v>2000</v>
      </c>
      <c r="W285" s="1">
        <v>149.78</v>
      </c>
      <c r="X285" s="1">
        <v>136.29</v>
      </c>
      <c r="Y285" s="1">
        <v>142.12</v>
      </c>
      <c r="Z285" s="1">
        <v>142.15</v>
      </c>
      <c r="AA285" s="1">
        <v>0</v>
      </c>
      <c r="AB285" s="1">
        <v>-3</v>
      </c>
      <c r="AC285" s="1">
        <v>1</v>
      </c>
      <c r="AE285" s="6"/>
      <c r="AG285" s="6"/>
      <c r="AI285" s="6"/>
      <c r="AK285" s="6"/>
    </row>
    <row r="286" spans="1:37" x14ac:dyDescent="0.25">
      <c r="A286" s="1">
        <v>42</v>
      </c>
      <c r="B286" s="1" t="s">
        <v>38</v>
      </c>
      <c r="C286" s="1" t="s">
        <v>22</v>
      </c>
      <c r="D286" s="1" t="s">
        <v>23</v>
      </c>
      <c r="E286" s="1" t="s">
        <v>28</v>
      </c>
      <c r="F286" s="1" t="s">
        <v>25</v>
      </c>
      <c r="G286" s="1" t="b">
        <v>0</v>
      </c>
      <c r="H286" s="1" t="b">
        <v>0</v>
      </c>
      <c r="I286" s="1" t="b">
        <v>0</v>
      </c>
      <c r="J286" s="1" t="b">
        <v>1</v>
      </c>
      <c r="K286" s="1" t="b">
        <v>0</v>
      </c>
      <c r="L286" s="1">
        <v>150</v>
      </c>
      <c r="M286" s="1">
        <v>2</v>
      </c>
      <c r="N286" s="1">
        <v>90</v>
      </c>
      <c r="O286" s="1">
        <v>1.2</v>
      </c>
      <c r="P286" s="1">
        <v>0</v>
      </c>
      <c r="Q286" s="1">
        <v>100</v>
      </c>
      <c r="R286" s="1">
        <v>0</v>
      </c>
      <c r="S286" s="1">
        <v>1</v>
      </c>
      <c r="T286" s="1">
        <v>0</v>
      </c>
      <c r="U286" s="1" t="b">
        <v>0</v>
      </c>
      <c r="V286" s="1">
        <v>2000</v>
      </c>
      <c r="W286" s="1">
        <v>172.79</v>
      </c>
      <c r="X286" s="1">
        <v>145.29</v>
      </c>
      <c r="Y286" s="1">
        <v>141.72</v>
      </c>
      <c r="Z286" s="1">
        <v>141.16</v>
      </c>
      <c r="AA286" s="1">
        <v>-1</v>
      </c>
      <c r="AB286" s="1">
        <v>-2</v>
      </c>
      <c r="AC286" s="1">
        <v>1</v>
      </c>
      <c r="AE286" s="6"/>
      <c r="AG286" s="6"/>
      <c r="AI286" s="6"/>
      <c r="AK286" s="6"/>
    </row>
    <row r="287" spans="1:37" x14ac:dyDescent="0.25">
      <c r="A287" s="1">
        <v>43</v>
      </c>
      <c r="B287" s="1" t="s">
        <v>38</v>
      </c>
      <c r="C287" s="1" t="s">
        <v>22</v>
      </c>
      <c r="D287" s="1" t="s">
        <v>23</v>
      </c>
      <c r="E287" s="1" t="s">
        <v>28</v>
      </c>
      <c r="F287" s="1" t="s">
        <v>25</v>
      </c>
      <c r="G287" s="1" t="b">
        <v>0</v>
      </c>
      <c r="H287" s="1" t="b">
        <v>0</v>
      </c>
      <c r="I287" s="1" t="b">
        <v>0</v>
      </c>
      <c r="J287" s="1" t="b">
        <v>1</v>
      </c>
      <c r="K287" s="1" t="b">
        <v>0</v>
      </c>
      <c r="L287" s="1">
        <v>150</v>
      </c>
      <c r="M287" s="1">
        <v>2</v>
      </c>
      <c r="N287" s="1">
        <v>90</v>
      </c>
      <c r="O287" s="1">
        <v>1.2</v>
      </c>
      <c r="P287" s="1">
        <v>0</v>
      </c>
      <c r="Q287" s="1">
        <v>100</v>
      </c>
      <c r="R287" s="1">
        <v>0</v>
      </c>
      <c r="S287" s="1">
        <v>1</v>
      </c>
      <c r="T287" s="1">
        <v>0</v>
      </c>
      <c r="U287" s="1" t="b">
        <v>0</v>
      </c>
      <c r="V287" s="1">
        <v>2000</v>
      </c>
      <c r="W287" s="1">
        <v>148.88999999999999</v>
      </c>
      <c r="X287" s="1">
        <v>167.4</v>
      </c>
      <c r="Y287" s="1">
        <v>141.4</v>
      </c>
      <c r="Z287" s="1">
        <v>141.72</v>
      </c>
      <c r="AA287" s="1">
        <v>0</v>
      </c>
      <c r="AB287" s="1">
        <v>-1</v>
      </c>
      <c r="AC287" s="1">
        <v>1</v>
      </c>
      <c r="AE287" s="6"/>
      <c r="AG287" s="6"/>
      <c r="AI287" s="6"/>
      <c r="AK287" s="6"/>
    </row>
    <row r="288" spans="1:37" x14ac:dyDescent="0.25">
      <c r="A288" s="1">
        <v>44</v>
      </c>
      <c r="B288" s="1" t="s">
        <v>38</v>
      </c>
      <c r="C288" s="1" t="s">
        <v>22</v>
      </c>
      <c r="D288" s="1" t="s">
        <v>23</v>
      </c>
      <c r="E288" s="1" t="s">
        <v>28</v>
      </c>
      <c r="F288" s="1" t="s">
        <v>25</v>
      </c>
      <c r="G288" s="1" t="b">
        <v>0</v>
      </c>
      <c r="H288" s="1" t="b">
        <v>0</v>
      </c>
      <c r="I288" s="1" t="b">
        <v>0</v>
      </c>
      <c r="J288" s="1" t="b">
        <v>1</v>
      </c>
      <c r="K288" s="1" t="b">
        <v>0</v>
      </c>
      <c r="L288" s="1">
        <v>150</v>
      </c>
      <c r="M288" s="1">
        <v>2</v>
      </c>
      <c r="N288" s="1">
        <v>90</v>
      </c>
      <c r="O288" s="1">
        <v>1.2</v>
      </c>
      <c r="P288" s="1">
        <v>0</v>
      </c>
      <c r="Q288" s="1">
        <v>100</v>
      </c>
      <c r="R288" s="1">
        <v>0</v>
      </c>
      <c r="S288" s="1">
        <v>1</v>
      </c>
      <c r="T288" s="1">
        <v>0</v>
      </c>
      <c r="U288" s="1" t="b">
        <v>0</v>
      </c>
      <c r="V288" s="1">
        <v>2000</v>
      </c>
      <c r="W288" s="1">
        <v>180.38</v>
      </c>
      <c r="X288" s="1">
        <v>238.12</v>
      </c>
      <c r="Y288" s="1">
        <v>137.01</v>
      </c>
      <c r="Z288" s="1">
        <v>139.59</v>
      </c>
      <c r="AA288" s="1">
        <v>-1</v>
      </c>
      <c r="AB288" s="1">
        <v>4</v>
      </c>
      <c r="AC288" s="1">
        <v>1</v>
      </c>
      <c r="AE288" s="6"/>
      <c r="AG288" s="6"/>
      <c r="AI288" s="6"/>
      <c r="AK288" s="6"/>
    </row>
    <row r="289" spans="1:37" x14ac:dyDescent="0.25">
      <c r="A289" s="1">
        <v>45</v>
      </c>
      <c r="B289" s="1" t="s">
        <v>38</v>
      </c>
      <c r="C289" s="1" t="s">
        <v>22</v>
      </c>
      <c r="D289" s="1" t="s">
        <v>23</v>
      </c>
      <c r="E289" s="1" t="s">
        <v>28</v>
      </c>
      <c r="F289" s="1" t="s">
        <v>25</v>
      </c>
      <c r="G289" s="1" t="b">
        <v>0</v>
      </c>
      <c r="H289" s="1" t="b">
        <v>0</v>
      </c>
      <c r="I289" s="1" t="b">
        <v>0</v>
      </c>
      <c r="J289" s="1" t="b">
        <v>1</v>
      </c>
      <c r="K289" s="1" t="b">
        <v>0</v>
      </c>
      <c r="L289" s="1">
        <v>150</v>
      </c>
      <c r="M289" s="1">
        <v>2</v>
      </c>
      <c r="N289" s="1">
        <v>90</v>
      </c>
      <c r="O289" s="1">
        <v>1.2</v>
      </c>
      <c r="P289" s="1">
        <v>0</v>
      </c>
      <c r="Q289" s="1">
        <v>100</v>
      </c>
      <c r="R289" s="1">
        <v>0</v>
      </c>
      <c r="S289" s="1">
        <v>1</v>
      </c>
      <c r="T289" s="1">
        <v>0</v>
      </c>
      <c r="U289" s="1" t="b">
        <v>0</v>
      </c>
      <c r="V289" s="1">
        <v>2000</v>
      </c>
      <c r="W289" s="1">
        <v>181.36</v>
      </c>
      <c r="X289" s="1">
        <v>204.47</v>
      </c>
      <c r="Y289" s="1">
        <v>138.5</v>
      </c>
      <c r="Z289" s="1">
        <v>139.79</v>
      </c>
      <c r="AA289" s="1">
        <v>-4</v>
      </c>
      <c r="AB289" s="1">
        <v>-2</v>
      </c>
      <c r="AC289" s="1">
        <v>1</v>
      </c>
      <c r="AE289" s="6"/>
      <c r="AG289" s="6"/>
      <c r="AI289" s="6"/>
      <c r="AK289" s="6"/>
    </row>
    <row r="290" spans="1:37" x14ac:dyDescent="0.25">
      <c r="A290" s="1">
        <v>46</v>
      </c>
      <c r="B290" s="1" t="s">
        <v>38</v>
      </c>
      <c r="C290" s="1" t="s">
        <v>22</v>
      </c>
      <c r="D290" s="1" t="s">
        <v>23</v>
      </c>
      <c r="E290" s="1" t="s">
        <v>28</v>
      </c>
      <c r="F290" s="1" t="s">
        <v>25</v>
      </c>
      <c r="G290" s="1" t="b">
        <v>0</v>
      </c>
      <c r="H290" s="1" t="b">
        <v>0</v>
      </c>
      <c r="I290" s="1" t="b">
        <v>0</v>
      </c>
      <c r="J290" s="1" t="b">
        <v>1</v>
      </c>
      <c r="K290" s="1" t="b">
        <v>0</v>
      </c>
      <c r="L290" s="1">
        <v>150</v>
      </c>
      <c r="M290" s="1">
        <v>2</v>
      </c>
      <c r="N290" s="1">
        <v>90</v>
      </c>
      <c r="O290" s="1">
        <v>1.2</v>
      </c>
      <c r="P290" s="1">
        <v>0</v>
      </c>
      <c r="Q290" s="1">
        <v>100</v>
      </c>
      <c r="R290" s="1">
        <v>0</v>
      </c>
      <c r="S290" s="1">
        <v>1</v>
      </c>
      <c r="T290" s="1">
        <v>0</v>
      </c>
      <c r="U290" s="1" t="b">
        <v>0</v>
      </c>
      <c r="V290" s="1">
        <v>2000</v>
      </c>
      <c r="W290" s="1">
        <v>181.7</v>
      </c>
      <c r="X290" s="1">
        <v>197.74</v>
      </c>
      <c r="Y290" s="1">
        <v>139.26</v>
      </c>
      <c r="Z290" s="1">
        <v>139.65</v>
      </c>
      <c r="AA290" s="1">
        <v>-3</v>
      </c>
      <c r="AB290" s="1">
        <v>3</v>
      </c>
      <c r="AC290" s="1">
        <v>1</v>
      </c>
      <c r="AE290" s="6"/>
      <c r="AG290" s="6"/>
      <c r="AI290" s="6"/>
      <c r="AK290" s="6"/>
    </row>
    <row r="291" spans="1:37" x14ac:dyDescent="0.25">
      <c r="A291" s="1">
        <v>47</v>
      </c>
      <c r="B291" s="1" t="s">
        <v>38</v>
      </c>
      <c r="C291" s="1" t="s">
        <v>22</v>
      </c>
      <c r="D291" s="1" t="s">
        <v>23</v>
      </c>
      <c r="E291" s="1" t="s">
        <v>28</v>
      </c>
      <c r="F291" s="1" t="s">
        <v>25</v>
      </c>
      <c r="G291" s="1" t="b">
        <v>0</v>
      </c>
      <c r="H291" s="1" t="b">
        <v>0</v>
      </c>
      <c r="I291" s="1" t="b">
        <v>0</v>
      </c>
      <c r="J291" s="1" t="b">
        <v>1</v>
      </c>
      <c r="K291" s="1" t="b">
        <v>0</v>
      </c>
      <c r="L291" s="1">
        <v>150</v>
      </c>
      <c r="M291" s="1">
        <v>2</v>
      </c>
      <c r="N291" s="1">
        <v>90</v>
      </c>
      <c r="O291" s="1">
        <v>1.2</v>
      </c>
      <c r="P291" s="1">
        <v>0</v>
      </c>
      <c r="Q291" s="1">
        <v>100</v>
      </c>
      <c r="R291" s="1">
        <v>0</v>
      </c>
      <c r="S291" s="1">
        <v>1</v>
      </c>
      <c r="T291" s="1">
        <v>0</v>
      </c>
      <c r="U291" s="1" t="b">
        <v>0</v>
      </c>
      <c r="V291" s="1">
        <v>2000</v>
      </c>
      <c r="W291" s="1">
        <v>220.14</v>
      </c>
      <c r="X291" s="1">
        <v>193.78</v>
      </c>
      <c r="Y291" s="1">
        <v>139.24</v>
      </c>
      <c r="Z291" s="1">
        <v>137.38999999999999</v>
      </c>
      <c r="AA291" s="1">
        <v>-1</v>
      </c>
      <c r="AB291" s="1">
        <v>-6</v>
      </c>
      <c r="AC291" s="1">
        <v>1</v>
      </c>
      <c r="AE291" s="6"/>
      <c r="AG291" s="6"/>
      <c r="AI291" s="6"/>
      <c r="AK291" s="6"/>
    </row>
    <row r="292" spans="1:37" x14ac:dyDescent="0.25">
      <c r="A292" s="1">
        <v>48</v>
      </c>
      <c r="B292" s="1" t="s">
        <v>38</v>
      </c>
      <c r="C292" s="1" t="s">
        <v>22</v>
      </c>
      <c r="D292" s="1" t="s">
        <v>23</v>
      </c>
      <c r="E292" s="1" t="s">
        <v>28</v>
      </c>
      <c r="F292" s="1" t="s">
        <v>25</v>
      </c>
      <c r="G292" s="1" t="b">
        <v>0</v>
      </c>
      <c r="H292" s="1" t="b">
        <v>0</v>
      </c>
      <c r="I292" s="1" t="b">
        <v>0</v>
      </c>
      <c r="J292" s="1" t="b">
        <v>1</v>
      </c>
      <c r="K292" s="1" t="b">
        <v>0</v>
      </c>
      <c r="L292" s="1">
        <v>150</v>
      </c>
      <c r="M292" s="1">
        <v>2</v>
      </c>
      <c r="N292" s="1">
        <v>90</v>
      </c>
      <c r="O292" s="1">
        <v>1.2</v>
      </c>
      <c r="P292" s="1">
        <v>0</v>
      </c>
      <c r="Q292" s="1">
        <v>100</v>
      </c>
      <c r="R292" s="1">
        <v>0</v>
      </c>
      <c r="S292" s="1">
        <v>1</v>
      </c>
      <c r="T292" s="1">
        <v>0</v>
      </c>
      <c r="U292" s="1" t="b">
        <v>0</v>
      </c>
      <c r="V292" s="1">
        <v>2000</v>
      </c>
      <c r="W292" s="1">
        <v>136.87</v>
      </c>
      <c r="X292" s="1">
        <v>172.58</v>
      </c>
      <c r="Y292" s="1">
        <v>140.56</v>
      </c>
      <c r="Z292" s="1">
        <v>142.37</v>
      </c>
      <c r="AA292" s="1">
        <v>-3</v>
      </c>
      <c r="AB292" s="1">
        <v>1</v>
      </c>
      <c r="AC292" s="1">
        <v>1</v>
      </c>
      <c r="AE292" s="6"/>
      <c r="AG292" s="6"/>
      <c r="AI292" s="6"/>
      <c r="AK292" s="6"/>
    </row>
    <row r="293" spans="1:37" x14ac:dyDescent="0.25">
      <c r="A293" s="1">
        <v>49</v>
      </c>
      <c r="B293" s="1" t="s">
        <v>38</v>
      </c>
      <c r="C293" s="1" t="s">
        <v>22</v>
      </c>
      <c r="D293" s="1" t="s">
        <v>23</v>
      </c>
      <c r="E293" s="1" t="s">
        <v>28</v>
      </c>
      <c r="F293" s="1" t="s">
        <v>25</v>
      </c>
      <c r="G293" s="1" t="b">
        <v>0</v>
      </c>
      <c r="H293" s="1" t="b">
        <v>0</v>
      </c>
      <c r="I293" s="1" t="b">
        <v>0</v>
      </c>
      <c r="J293" s="1" t="b">
        <v>1</v>
      </c>
      <c r="K293" s="1" t="b">
        <v>0</v>
      </c>
      <c r="L293" s="1">
        <v>150</v>
      </c>
      <c r="M293" s="1">
        <v>2</v>
      </c>
      <c r="N293" s="1">
        <v>90</v>
      </c>
      <c r="O293" s="1">
        <v>1.2</v>
      </c>
      <c r="P293" s="1">
        <v>0</v>
      </c>
      <c r="Q293" s="1">
        <v>100</v>
      </c>
      <c r="R293" s="1">
        <v>0</v>
      </c>
      <c r="S293" s="1">
        <v>1</v>
      </c>
      <c r="T293" s="1">
        <v>0</v>
      </c>
      <c r="U293" s="1" t="b">
        <v>0</v>
      </c>
      <c r="V293" s="1">
        <v>2000</v>
      </c>
      <c r="W293" s="1">
        <v>176.12</v>
      </c>
      <c r="X293" s="1">
        <v>168.01</v>
      </c>
      <c r="Y293" s="1">
        <v>140.54</v>
      </c>
      <c r="Z293" s="1">
        <v>140.56</v>
      </c>
      <c r="AA293" s="1">
        <v>-2</v>
      </c>
      <c r="AB293" s="1">
        <v>-1</v>
      </c>
      <c r="AC293" s="1">
        <v>1</v>
      </c>
      <c r="AE293" s="6"/>
      <c r="AG293" s="6"/>
      <c r="AI293" s="6"/>
      <c r="AK293" s="6"/>
    </row>
    <row r="294" spans="1:37" x14ac:dyDescent="0.25">
      <c r="A294" s="1">
        <v>50</v>
      </c>
      <c r="B294" s="1" t="s">
        <v>38</v>
      </c>
      <c r="C294" s="1" t="s">
        <v>22</v>
      </c>
      <c r="D294" s="1" t="s">
        <v>23</v>
      </c>
      <c r="E294" s="1" t="s">
        <v>28</v>
      </c>
      <c r="F294" s="1" t="s">
        <v>25</v>
      </c>
      <c r="G294" s="1" t="b">
        <v>0</v>
      </c>
      <c r="H294" s="1" t="b">
        <v>0</v>
      </c>
      <c r="I294" s="1" t="b">
        <v>0</v>
      </c>
      <c r="J294" s="1" t="b">
        <v>1</v>
      </c>
      <c r="K294" s="1" t="b">
        <v>0</v>
      </c>
      <c r="L294" s="1">
        <v>150</v>
      </c>
      <c r="M294" s="1">
        <v>2</v>
      </c>
      <c r="N294" s="1">
        <v>90</v>
      </c>
      <c r="O294" s="1">
        <v>1.2</v>
      </c>
      <c r="P294" s="1">
        <v>0</v>
      </c>
      <c r="Q294" s="1">
        <v>100</v>
      </c>
      <c r="R294" s="1">
        <v>0</v>
      </c>
      <c r="S294" s="1">
        <v>1</v>
      </c>
      <c r="T294" s="1">
        <v>0</v>
      </c>
      <c r="U294" s="1" t="b">
        <v>0</v>
      </c>
      <c r="V294" s="1">
        <v>2000</v>
      </c>
      <c r="W294" s="1">
        <v>216</v>
      </c>
      <c r="X294" s="1">
        <v>185.53</v>
      </c>
      <c r="Y294" s="1">
        <v>139.38</v>
      </c>
      <c r="Z294" s="1">
        <v>137.97999999999999</v>
      </c>
      <c r="AA294" s="1">
        <v>2</v>
      </c>
      <c r="AB294" s="1">
        <v>0</v>
      </c>
      <c r="AC294" s="1">
        <v>1</v>
      </c>
      <c r="AE294" s="6"/>
      <c r="AG294" s="6"/>
      <c r="AI294" s="6"/>
      <c r="AK294" s="6"/>
    </row>
    <row r="295" spans="1:37" x14ac:dyDescent="0.25">
      <c r="A295" s="1">
        <v>51</v>
      </c>
      <c r="B295" s="1" t="s">
        <v>38</v>
      </c>
      <c r="C295" s="1" t="s">
        <v>22</v>
      </c>
      <c r="D295" s="1" t="s">
        <v>23</v>
      </c>
      <c r="E295" s="1" t="s">
        <v>28</v>
      </c>
      <c r="F295" s="1" t="s">
        <v>25</v>
      </c>
      <c r="G295" s="1" t="b">
        <v>0</v>
      </c>
      <c r="H295" s="1" t="b">
        <v>0</v>
      </c>
      <c r="I295" s="1" t="b">
        <v>0</v>
      </c>
      <c r="J295" s="1" t="b">
        <v>1</v>
      </c>
      <c r="K295" s="1" t="b">
        <v>0</v>
      </c>
      <c r="L295" s="1">
        <v>150</v>
      </c>
      <c r="M295" s="1">
        <v>2</v>
      </c>
      <c r="N295" s="1">
        <v>90</v>
      </c>
      <c r="O295" s="1">
        <v>1.2</v>
      </c>
      <c r="P295" s="1">
        <v>0</v>
      </c>
      <c r="Q295" s="1">
        <v>100</v>
      </c>
      <c r="R295" s="1">
        <v>0</v>
      </c>
      <c r="S295" s="1">
        <v>1</v>
      </c>
      <c r="T295" s="1">
        <v>0</v>
      </c>
      <c r="U295" s="1" t="b">
        <v>0</v>
      </c>
      <c r="V295" s="1">
        <v>2000</v>
      </c>
      <c r="W295" s="1">
        <v>158.99</v>
      </c>
      <c r="X295" s="1">
        <v>138.12</v>
      </c>
      <c r="Y295" s="1">
        <v>142</v>
      </c>
      <c r="Z295" s="1">
        <v>141.21</v>
      </c>
      <c r="AA295" s="1">
        <v>-2</v>
      </c>
      <c r="AB295" s="1">
        <v>-6</v>
      </c>
      <c r="AC295" s="1">
        <v>1</v>
      </c>
      <c r="AE295" s="6"/>
      <c r="AG295" s="6"/>
      <c r="AI295" s="6"/>
      <c r="AK295" s="6"/>
    </row>
    <row r="296" spans="1:37" x14ac:dyDescent="0.25">
      <c r="A296" s="1">
        <v>52</v>
      </c>
      <c r="B296" s="1" t="s">
        <v>38</v>
      </c>
      <c r="C296" s="1" t="s">
        <v>22</v>
      </c>
      <c r="D296" s="1" t="s">
        <v>23</v>
      </c>
      <c r="E296" s="1" t="s">
        <v>28</v>
      </c>
      <c r="F296" s="1" t="s">
        <v>25</v>
      </c>
      <c r="G296" s="1" t="b">
        <v>0</v>
      </c>
      <c r="H296" s="1" t="b">
        <v>0</v>
      </c>
      <c r="I296" s="1" t="b">
        <v>0</v>
      </c>
      <c r="J296" s="1" t="b">
        <v>1</v>
      </c>
      <c r="K296" s="1" t="b">
        <v>0</v>
      </c>
      <c r="L296" s="1">
        <v>150</v>
      </c>
      <c r="M296" s="1">
        <v>2</v>
      </c>
      <c r="N296" s="1">
        <v>90</v>
      </c>
      <c r="O296" s="1">
        <v>1.2</v>
      </c>
      <c r="P296" s="1">
        <v>0</v>
      </c>
      <c r="Q296" s="1">
        <v>100</v>
      </c>
      <c r="R296" s="1">
        <v>0</v>
      </c>
      <c r="S296" s="1">
        <v>1</v>
      </c>
      <c r="T296" s="1">
        <v>0</v>
      </c>
      <c r="U296" s="1" t="b">
        <v>0</v>
      </c>
      <c r="V296" s="1">
        <v>2000</v>
      </c>
      <c r="W296" s="1">
        <v>231.62</v>
      </c>
      <c r="X296" s="1">
        <v>232.39</v>
      </c>
      <c r="Y296" s="1">
        <v>137.15</v>
      </c>
      <c r="Z296" s="1">
        <v>137.19</v>
      </c>
      <c r="AA296" s="1">
        <v>1</v>
      </c>
      <c r="AB296" s="1">
        <v>3</v>
      </c>
      <c r="AC296" s="1">
        <v>1</v>
      </c>
      <c r="AE296" s="6"/>
      <c r="AG296" s="6"/>
      <c r="AI296" s="6"/>
      <c r="AK296" s="6"/>
    </row>
    <row r="297" spans="1:37" x14ac:dyDescent="0.25">
      <c r="A297" s="1">
        <v>53</v>
      </c>
      <c r="B297" s="1" t="s">
        <v>38</v>
      </c>
      <c r="C297" s="1" t="s">
        <v>22</v>
      </c>
      <c r="D297" s="1" t="s">
        <v>23</v>
      </c>
      <c r="E297" s="1" t="s">
        <v>28</v>
      </c>
      <c r="F297" s="1" t="s">
        <v>25</v>
      </c>
      <c r="G297" s="1" t="b">
        <v>0</v>
      </c>
      <c r="H297" s="1" t="b">
        <v>0</v>
      </c>
      <c r="I297" s="1" t="b">
        <v>0</v>
      </c>
      <c r="J297" s="1" t="b">
        <v>1</v>
      </c>
      <c r="K297" s="1" t="b">
        <v>0</v>
      </c>
      <c r="L297" s="1">
        <v>150</v>
      </c>
      <c r="M297" s="1">
        <v>2</v>
      </c>
      <c r="N297" s="1">
        <v>90</v>
      </c>
      <c r="O297" s="1">
        <v>1.2</v>
      </c>
      <c r="P297" s="1">
        <v>0</v>
      </c>
      <c r="Q297" s="1">
        <v>100</v>
      </c>
      <c r="R297" s="1">
        <v>0</v>
      </c>
      <c r="S297" s="1">
        <v>1</v>
      </c>
      <c r="T297" s="1">
        <v>0</v>
      </c>
      <c r="U297" s="1" t="b">
        <v>0</v>
      </c>
      <c r="V297" s="1">
        <v>2000</v>
      </c>
      <c r="W297" s="1">
        <v>179.9</v>
      </c>
      <c r="X297" s="1">
        <v>141.33000000000001</v>
      </c>
      <c r="Y297" s="1">
        <v>141.97</v>
      </c>
      <c r="Z297" s="1">
        <v>139.85</v>
      </c>
      <c r="AA297" s="1">
        <v>-1</v>
      </c>
      <c r="AB297" s="1">
        <v>-7</v>
      </c>
      <c r="AC297" s="1">
        <v>1</v>
      </c>
      <c r="AE297" s="6"/>
      <c r="AG297" s="6"/>
      <c r="AI297" s="6"/>
      <c r="AK297" s="6"/>
    </row>
    <row r="298" spans="1:37" x14ac:dyDescent="0.25">
      <c r="A298" s="1">
        <v>54</v>
      </c>
      <c r="B298" s="1" t="s">
        <v>38</v>
      </c>
      <c r="C298" s="1" t="s">
        <v>22</v>
      </c>
      <c r="D298" s="1" t="s">
        <v>23</v>
      </c>
      <c r="E298" s="1" t="s">
        <v>28</v>
      </c>
      <c r="F298" s="1" t="s">
        <v>25</v>
      </c>
      <c r="G298" s="1" t="b">
        <v>0</v>
      </c>
      <c r="H298" s="1" t="b">
        <v>0</v>
      </c>
      <c r="I298" s="1" t="b">
        <v>0</v>
      </c>
      <c r="J298" s="1" t="b">
        <v>1</v>
      </c>
      <c r="K298" s="1" t="b">
        <v>0</v>
      </c>
      <c r="L298" s="1">
        <v>150</v>
      </c>
      <c r="M298" s="1">
        <v>2</v>
      </c>
      <c r="N298" s="1">
        <v>90</v>
      </c>
      <c r="O298" s="1">
        <v>1.2</v>
      </c>
      <c r="P298" s="1">
        <v>0</v>
      </c>
      <c r="Q298" s="1">
        <v>100</v>
      </c>
      <c r="R298" s="1">
        <v>0</v>
      </c>
      <c r="S298" s="1">
        <v>1</v>
      </c>
      <c r="T298" s="1">
        <v>0</v>
      </c>
      <c r="U298" s="1" t="b">
        <v>0</v>
      </c>
      <c r="V298" s="1">
        <v>2000</v>
      </c>
      <c r="W298" s="1">
        <v>141.28</v>
      </c>
      <c r="X298" s="1">
        <v>119.91</v>
      </c>
      <c r="Y298" s="1">
        <v>143.16999999999999</v>
      </c>
      <c r="Z298" s="1">
        <v>142.46</v>
      </c>
      <c r="AA298" s="1">
        <v>0</v>
      </c>
      <c r="AB298" s="1">
        <v>-4</v>
      </c>
      <c r="AC298" s="1">
        <v>1</v>
      </c>
      <c r="AE298" s="6"/>
      <c r="AG298" s="6"/>
      <c r="AI298" s="6"/>
      <c r="AK298" s="6"/>
    </row>
    <row r="299" spans="1:37" x14ac:dyDescent="0.25">
      <c r="A299" s="1">
        <v>55</v>
      </c>
      <c r="B299" s="1" t="s">
        <v>38</v>
      </c>
      <c r="C299" s="1" t="s">
        <v>22</v>
      </c>
      <c r="D299" s="1" t="s">
        <v>23</v>
      </c>
      <c r="E299" s="1" t="s">
        <v>28</v>
      </c>
      <c r="F299" s="1" t="s">
        <v>25</v>
      </c>
      <c r="G299" s="1" t="b">
        <v>0</v>
      </c>
      <c r="H299" s="1" t="b">
        <v>0</v>
      </c>
      <c r="I299" s="1" t="b">
        <v>0</v>
      </c>
      <c r="J299" s="1" t="b">
        <v>1</v>
      </c>
      <c r="K299" s="1" t="b">
        <v>0</v>
      </c>
      <c r="L299" s="1">
        <v>150</v>
      </c>
      <c r="M299" s="1">
        <v>2</v>
      </c>
      <c r="N299" s="1">
        <v>90</v>
      </c>
      <c r="O299" s="1">
        <v>1.2</v>
      </c>
      <c r="P299" s="1">
        <v>0</v>
      </c>
      <c r="Q299" s="1">
        <v>100</v>
      </c>
      <c r="R299" s="1">
        <v>0</v>
      </c>
      <c r="S299" s="1">
        <v>1</v>
      </c>
      <c r="T299" s="1">
        <v>0</v>
      </c>
      <c r="U299" s="1" t="b">
        <v>0</v>
      </c>
      <c r="V299" s="1">
        <v>2000</v>
      </c>
      <c r="W299" s="1">
        <v>173.88</v>
      </c>
      <c r="X299" s="1">
        <v>149.30000000000001</v>
      </c>
      <c r="Y299" s="1">
        <v>141.35</v>
      </c>
      <c r="Z299" s="1">
        <v>141.01</v>
      </c>
      <c r="AA299" s="1">
        <v>3</v>
      </c>
      <c r="AB299" s="1">
        <v>8</v>
      </c>
      <c r="AC299" s="1">
        <v>1</v>
      </c>
      <c r="AE299" s="6"/>
      <c r="AG299" s="6"/>
      <c r="AI299" s="6"/>
      <c r="AK299" s="6"/>
    </row>
    <row r="300" spans="1:37" x14ac:dyDescent="0.25">
      <c r="A300" s="1">
        <v>56</v>
      </c>
      <c r="B300" s="1" t="s">
        <v>38</v>
      </c>
      <c r="C300" s="1" t="s">
        <v>22</v>
      </c>
      <c r="D300" s="1" t="s">
        <v>23</v>
      </c>
      <c r="E300" s="1" t="s">
        <v>28</v>
      </c>
      <c r="F300" s="1" t="s">
        <v>25</v>
      </c>
      <c r="G300" s="1" t="b">
        <v>0</v>
      </c>
      <c r="H300" s="1" t="b">
        <v>0</v>
      </c>
      <c r="I300" s="1" t="b">
        <v>0</v>
      </c>
      <c r="J300" s="1" t="b">
        <v>1</v>
      </c>
      <c r="K300" s="1" t="b">
        <v>0</v>
      </c>
      <c r="L300" s="1">
        <v>150</v>
      </c>
      <c r="M300" s="1">
        <v>2</v>
      </c>
      <c r="N300" s="1">
        <v>90</v>
      </c>
      <c r="O300" s="1">
        <v>1.2</v>
      </c>
      <c r="P300" s="1">
        <v>0</v>
      </c>
      <c r="Q300" s="1">
        <v>100</v>
      </c>
      <c r="R300" s="1">
        <v>0</v>
      </c>
      <c r="S300" s="1">
        <v>1</v>
      </c>
      <c r="T300" s="1">
        <v>0</v>
      </c>
      <c r="U300" s="1" t="b">
        <v>0</v>
      </c>
      <c r="V300" s="1">
        <v>2000</v>
      </c>
      <c r="W300" s="1">
        <v>193.03</v>
      </c>
      <c r="X300" s="1">
        <v>171.17</v>
      </c>
      <c r="Y300" s="1">
        <v>140.33000000000001</v>
      </c>
      <c r="Z300" s="1">
        <v>139.91999999999999</v>
      </c>
      <c r="AA300" s="1">
        <v>4</v>
      </c>
      <c r="AB300" s="1">
        <v>2</v>
      </c>
      <c r="AC300" s="1">
        <v>1</v>
      </c>
      <c r="AE300" s="6"/>
      <c r="AG300" s="6"/>
      <c r="AI300" s="6"/>
      <c r="AK300" s="6"/>
    </row>
    <row r="301" spans="1:37" x14ac:dyDescent="0.25">
      <c r="A301" s="1">
        <v>57</v>
      </c>
      <c r="B301" s="1" t="s">
        <v>38</v>
      </c>
      <c r="C301" s="1" t="s">
        <v>22</v>
      </c>
      <c r="D301" s="1" t="s">
        <v>23</v>
      </c>
      <c r="E301" s="1" t="s">
        <v>28</v>
      </c>
      <c r="F301" s="1" t="s">
        <v>25</v>
      </c>
      <c r="G301" s="1" t="b">
        <v>0</v>
      </c>
      <c r="H301" s="1" t="b">
        <v>0</v>
      </c>
      <c r="I301" s="1" t="b">
        <v>0</v>
      </c>
      <c r="J301" s="1" t="b">
        <v>1</v>
      </c>
      <c r="K301" s="1" t="b">
        <v>0</v>
      </c>
      <c r="L301" s="1">
        <v>150</v>
      </c>
      <c r="M301" s="1">
        <v>2</v>
      </c>
      <c r="N301" s="1">
        <v>90</v>
      </c>
      <c r="O301" s="1">
        <v>1.2</v>
      </c>
      <c r="P301" s="1">
        <v>0</v>
      </c>
      <c r="Q301" s="1">
        <v>100</v>
      </c>
      <c r="R301" s="1">
        <v>0</v>
      </c>
      <c r="S301" s="1">
        <v>1</v>
      </c>
      <c r="T301" s="1">
        <v>0</v>
      </c>
      <c r="U301" s="1" t="b">
        <v>0</v>
      </c>
      <c r="V301" s="1">
        <v>2000</v>
      </c>
      <c r="W301" s="1">
        <v>167.83</v>
      </c>
      <c r="X301" s="1">
        <v>140.91999999999999</v>
      </c>
      <c r="Y301" s="1">
        <v>141.97</v>
      </c>
      <c r="Z301" s="1">
        <v>141.16</v>
      </c>
      <c r="AA301" s="1">
        <v>-2</v>
      </c>
      <c r="AB301" s="1">
        <v>-1</v>
      </c>
      <c r="AC301" s="1">
        <v>1</v>
      </c>
      <c r="AE301" s="6"/>
      <c r="AG301" s="6"/>
      <c r="AI301" s="6"/>
      <c r="AK301" s="6"/>
    </row>
    <row r="302" spans="1:37" x14ac:dyDescent="0.25">
      <c r="A302" s="1">
        <v>58</v>
      </c>
      <c r="B302" s="1" t="s">
        <v>38</v>
      </c>
      <c r="C302" s="1" t="s">
        <v>22</v>
      </c>
      <c r="D302" s="1" t="s">
        <v>23</v>
      </c>
      <c r="E302" s="1" t="s">
        <v>28</v>
      </c>
      <c r="F302" s="1" t="s">
        <v>25</v>
      </c>
      <c r="G302" s="1" t="b">
        <v>0</v>
      </c>
      <c r="H302" s="1" t="b">
        <v>0</v>
      </c>
      <c r="I302" s="1" t="b">
        <v>0</v>
      </c>
      <c r="J302" s="1" t="b">
        <v>1</v>
      </c>
      <c r="K302" s="1" t="b">
        <v>0</v>
      </c>
      <c r="L302" s="1">
        <v>150</v>
      </c>
      <c r="M302" s="1">
        <v>2</v>
      </c>
      <c r="N302" s="1">
        <v>90</v>
      </c>
      <c r="O302" s="1">
        <v>1.2</v>
      </c>
      <c r="P302" s="1">
        <v>0</v>
      </c>
      <c r="Q302" s="1">
        <v>100</v>
      </c>
      <c r="R302" s="1">
        <v>0</v>
      </c>
      <c r="S302" s="1">
        <v>1</v>
      </c>
      <c r="T302" s="1">
        <v>0</v>
      </c>
      <c r="U302" s="1" t="b">
        <v>0</v>
      </c>
      <c r="V302" s="1">
        <v>2000</v>
      </c>
      <c r="W302" s="1">
        <v>176.02</v>
      </c>
      <c r="X302" s="1">
        <v>165.11</v>
      </c>
      <c r="Y302" s="1">
        <v>140.71</v>
      </c>
      <c r="Z302" s="1">
        <v>140.66</v>
      </c>
      <c r="AA302" s="1">
        <v>-4</v>
      </c>
      <c r="AB302" s="1">
        <v>2</v>
      </c>
      <c r="AC302" s="1">
        <v>1</v>
      </c>
      <c r="AE302" s="6"/>
      <c r="AG302" s="6"/>
      <c r="AI302" s="6"/>
      <c r="AK302" s="6"/>
    </row>
    <row r="303" spans="1:37" x14ac:dyDescent="0.25">
      <c r="A303" s="1">
        <v>59</v>
      </c>
      <c r="B303" s="1" t="s">
        <v>38</v>
      </c>
      <c r="C303" s="1" t="s">
        <v>22</v>
      </c>
      <c r="D303" s="1" t="s">
        <v>23</v>
      </c>
      <c r="E303" s="1" t="s">
        <v>28</v>
      </c>
      <c r="F303" s="1" t="s">
        <v>25</v>
      </c>
      <c r="G303" s="1" t="b">
        <v>0</v>
      </c>
      <c r="H303" s="1" t="b">
        <v>0</v>
      </c>
      <c r="I303" s="1" t="b">
        <v>0</v>
      </c>
      <c r="J303" s="1" t="b">
        <v>1</v>
      </c>
      <c r="K303" s="1" t="b">
        <v>0</v>
      </c>
      <c r="L303" s="1">
        <v>150</v>
      </c>
      <c r="M303" s="1">
        <v>2</v>
      </c>
      <c r="N303" s="1">
        <v>90</v>
      </c>
      <c r="O303" s="1">
        <v>1.2</v>
      </c>
      <c r="P303" s="1">
        <v>0</v>
      </c>
      <c r="Q303" s="1">
        <v>100</v>
      </c>
      <c r="R303" s="1">
        <v>0</v>
      </c>
      <c r="S303" s="1">
        <v>1</v>
      </c>
      <c r="T303" s="1">
        <v>0</v>
      </c>
      <c r="U303" s="1" t="b">
        <v>0</v>
      </c>
      <c r="V303" s="1">
        <v>2000</v>
      </c>
      <c r="W303" s="1">
        <v>167.16</v>
      </c>
      <c r="X303" s="1">
        <v>182.57</v>
      </c>
      <c r="Y303" s="1">
        <v>140.63999999999999</v>
      </c>
      <c r="Z303" s="1">
        <v>140.13999999999999</v>
      </c>
      <c r="AA303" s="1">
        <v>9</v>
      </c>
      <c r="AB303" s="1">
        <v>-1</v>
      </c>
      <c r="AC303" s="1">
        <v>1</v>
      </c>
      <c r="AE303" s="6"/>
      <c r="AG303" s="6"/>
      <c r="AI303" s="6"/>
      <c r="AK303" s="6"/>
    </row>
    <row r="304" spans="1:37" x14ac:dyDescent="0.25">
      <c r="A304" s="1">
        <v>60</v>
      </c>
      <c r="B304" s="1" t="s">
        <v>38</v>
      </c>
      <c r="C304" s="1" t="s">
        <v>22</v>
      </c>
      <c r="D304" s="1" t="s">
        <v>23</v>
      </c>
      <c r="E304" s="1" t="s">
        <v>28</v>
      </c>
      <c r="F304" s="1" t="s">
        <v>25</v>
      </c>
      <c r="G304" s="1" t="b">
        <v>0</v>
      </c>
      <c r="H304" s="1" t="b">
        <v>0</v>
      </c>
      <c r="I304" s="1" t="b">
        <v>0</v>
      </c>
      <c r="J304" s="1" t="b">
        <v>1</v>
      </c>
      <c r="K304" s="1" t="b">
        <v>0</v>
      </c>
      <c r="L304" s="1">
        <v>150</v>
      </c>
      <c r="M304" s="1">
        <v>2</v>
      </c>
      <c r="N304" s="1">
        <v>90</v>
      </c>
      <c r="O304" s="1">
        <v>1.2</v>
      </c>
      <c r="P304" s="1">
        <v>0</v>
      </c>
      <c r="Q304" s="1">
        <v>100</v>
      </c>
      <c r="R304" s="1">
        <v>0</v>
      </c>
      <c r="S304" s="1">
        <v>1</v>
      </c>
      <c r="T304" s="1">
        <v>0</v>
      </c>
      <c r="U304" s="1" t="b">
        <v>0</v>
      </c>
      <c r="V304" s="1">
        <v>2000</v>
      </c>
      <c r="W304" s="1">
        <v>183.96</v>
      </c>
      <c r="X304" s="1">
        <v>200.26</v>
      </c>
      <c r="Y304" s="1">
        <v>138.91999999999999</v>
      </c>
      <c r="Z304" s="1">
        <v>139.41999999999999</v>
      </c>
      <c r="AA304" s="1">
        <v>-1</v>
      </c>
      <c r="AB304" s="1">
        <v>-5</v>
      </c>
      <c r="AC304" s="1">
        <v>1</v>
      </c>
      <c r="AE304" s="6"/>
      <c r="AG304" s="6"/>
      <c r="AI304" s="6"/>
      <c r="AK304" s="6"/>
    </row>
    <row r="305" spans="1:37" x14ac:dyDescent="0.25">
      <c r="A305" s="3">
        <v>61</v>
      </c>
      <c r="B305" s="3" t="s">
        <v>38</v>
      </c>
      <c r="C305" s="3" t="s">
        <v>22</v>
      </c>
      <c r="D305" s="3" t="s">
        <v>23</v>
      </c>
      <c r="E305" s="3" t="s">
        <v>28</v>
      </c>
      <c r="F305" s="3" t="s">
        <v>25</v>
      </c>
      <c r="G305" s="3" t="b">
        <v>0</v>
      </c>
      <c r="H305" s="3" t="b">
        <v>0</v>
      </c>
      <c r="I305" s="3" t="b">
        <v>0</v>
      </c>
      <c r="J305" s="3" t="b">
        <v>1</v>
      </c>
      <c r="K305" s="3" t="b">
        <v>0</v>
      </c>
      <c r="L305" s="3">
        <v>150</v>
      </c>
      <c r="M305" s="3">
        <v>2</v>
      </c>
      <c r="N305" s="3">
        <v>90</v>
      </c>
      <c r="O305" s="3">
        <v>1.3</v>
      </c>
      <c r="P305" s="3">
        <v>0</v>
      </c>
      <c r="Q305" s="3">
        <v>100</v>
      </c>
      <c r="R305" s="3">
        <v>0</v>
      </c>
      <c r="S305" s="3">
        <v>1</v>
      </c>
      <c r="T305" s="3">
        <v>0</v>
      </c>
      <c r="U305" s="3" t="b">
        <v>0</v>
      </c>
      <c r="V305" s="3">
        <v>2000</v>
      </c>
      <c r="W305" s="3">
        <v>160.35</v>
      </c>
      <c r="X305" s="3">
        <v>216.57</v>
      </c>
      <c r="Y305" s="3">
        <v>138.82</v>
      </c>
      <c r="Z305" s="3">
        <v>140.68</v>
      </c>
      <c r="AA305" s="3">
        <v>-2</v>
      </c>
      <c r="AB305" s="3">
        <v>2</v>
      </c>
      <c r="AC305" s="3">
        <v>1</v>
      </c>
      <c r="AE305" s="6"/>
      <c r="AG305" s="6"/>
      <c r="AI305" s="6"/>
      <c r="AK305" s="6"/>
    </row>
    <row r="306" spans="1:37" x14ac:dyDescent="0.25">
      <c r="A306" s="3">
        <v>62</v>
      </c>
      <c r="B306" s="3" t="s">
        <v>38</v>
      </c>
      <c r="C306" s="3" t="s">
        <v>22</v>
      </c>
      <c r="D306" s="3" t="s">
        <v>23</v>
      </c>
      <c r="E306" s="3" t="s">
        <v>28</v>
      </c>
      <c r="F306" s="3" t="s">
        <v>25</v>
      </c>
      <c r="G306" s="3" t="b">
        <v>0</v>
      </c>
      <c r="H306" s="3" t="b">
        <v>0</v>
      </c>
      <c r="I306" s="3" t="b">
        <v>0</v>
      </c>
      <c r="J306" s="3" t="b">
        <v>1</v>
      </c>
      <c r="K306" s="3" t="b">
        <v>0</v>
      </c>
      <c r="L306" s="3">
        <v>150</v>
      </c>
      <c r="M306" s="3">
        <v>2</v>
      </c>
      <c r="N306" s="3">
        <v>90</v>
      </c>
      <c r="O306" s="3">
        <v>1.3</v>
      </c>
      <c r="P306" s="3">
        <v>0</v>
      </c>
      <c r="Q306" s="3">
        <v>100</v>
      </c>
      <c r="R306" s="3">
        <v>0</v>
      </c>
      <c r="S306" s="3">
        <v>1</v>
      </c>
      <c r="T306" s="3">
        <v>0</v>
      </c>
      <c r="U306" s="3" t="b">
        <v>0</v>
      </c>
      <c r="V306" s="3">
        <v>2000</v>
      </c>
      <c r="W306" s="3">
        <v>153.47</v>
      </c>
      <c r="X306" s="3">
        <v>161.43</v>
      </c>
      <c r="Y306" s="3">
        <v>140.84</v>
      </c>
      <c r="Z306" s="3">
        <v>141.78</v>
      </c>
      <c r="AA306" s="3">
        <v>-1</v>
      </c>
      <c r="AB306" s="3">
        <v>-1</v>
      </c>
      <c r="AC306" s="3">
        <v>1</v>
      </c>
      <c r="AE306" s="6"/>
      <c r="AG306" s="6"/>
      <c r="AI306" s="6"/>
      <c r="AK306" s="6"/>
    </row>
    <row r="307" spans="1:37" x14ac:dyDescent="0.25">
      <c r="A307" s="3">
        <v>63</v>
      </c>
      <c r="B307" s="3" t="s">
        <v>38</v>
      </c>
      <c r="C307" s="3" t="s">
        <v>22</v>
      </c>
      <c r="D307" s="3" t="s">
        <v>23</v>
      </c>
      <c r="E307" s="3" t="s">
        <v>28</v>
      </c>
      <c r="F307" s="3" t="s">
        <v>25</v>
      </c>
      <c r="G307" s="3" t="b">
        <v>0</v>
      </c>
      <c r="H307" s="3" t="b">
        <v>0</v>
      </c>
      <c r="I307" s="3" t="b">
        <v>0</v>
      </c>
      <c r="J307" s="3" t="b">
        <v>1</v>
      </c>
      <c r="K307" s="3" t="b">
        <v>0</v>
      </c>
      <c r="L307" s="3">
        <v>150</v>
      </c>
      <c r="M307" s="3">
        <v>2</v>
      </c>
      <c r="N307" s="3">
        <v>90</v>
      </c>
      <c r="O307" s="3">
        <v>1.3</v>
      </c>
      <c r="P307" s="3">
        <v>0</v>
      </c>
      <c r="Q307" s="3">
        <v>100</v>
      </c>
      <c r="R307" s="3">
        <v>0</v>
      </c>
      <c r="S307" s="3">
        <v>1</v>
      </c>
      <c r="T307" s="3">
        <v>0</v>
      </c>
      <c r="U307" s="3" t="b">
        <v>0</v>
      </c>
      <c r="V307" s="3">
        <v>2000</v>
      </c>
      <c r="W307" s="3">
        <v>180.49</v>
      </c>
      <c r="X307" s="3">
        <v>201.85</v>
      </c>
      <c r="Y307" s="3">
        <v>139.12</v>
      </c>
      <c r="Z307" s="3">
        <v>139.6</v>
      </c>
      <c r="AA307" s="3">
        <v>2</v>
      </c>
      <c r="AB307" s="3">
        <v>0</v>
      </c>
      <c r="AC307" s="3">
        <v>1</v>
      </c>
      <c r="AE307" s="6"/>
      <c r="AG307" s="6"/>
      <c r="AI307" s="6"/>
      <c r="AK307" s="6"/>
    </row>
    <row r="308" spans="1:37" x14ac:dyDescent="0.25">
      <c r="A308" s="3">
        <v>64</v>
      </c>
      <c r="B308" s="3" t="s">
        <v>38</v>
      </c>
      <c r="C308" s="3" t="s">
        <v>22</v>
      </c>
      <c r="D308" s="3" t="s">
        <v>23</v>
      </c>
      <c r="E308" s="3" t="s">
        <v>28</v>
      </c>
      <c r="F308" s="3" t="s">
        <v>25</v>
      </c>
      <c r="G308" s="3" t="b">
        <v>0</v>
      </c>
      <c r="H308" s="3" t="b">
        <v>0</v>
      </c>
      <c r="I308" s="3" t="b">
        <v>0</v>
      </c>
      <c r="J308" s="3" t="b">
        <v>1</v>
      </c>
      <c r="K308" s="3" t="b">
        <v>0</v>
      </c>
      <c r="L308" s="3">
        <v>150</v>
      </c>
      <c r="M308" s="3">
        <v>2</v>
      </c>
      <c r="N308" s="3">
        <v>90</v>
      </c>
      <c r="O308" s="3">
        <v>1.3</v>
      </c>
      <c r="P308" s="3">
        <v>0</v>
      </c>
      <c r="Q308" s="3">
        <v>100</v>
      </c>
      <c r="R308" s="3">
        <v>0</v>
      </c>
      <c r="S308" s="3">
        <v>1</v>
      </c>
      <c r="T308" s="3">
        <v>0</v>
      </c>
      <c r="U308" s="3" t="b">
        <v>0</v>
      </c>
      <c r="V308" s="3">
        <v>2000</v>
      </c>
      <c r="W308" s="3">
        <v>141.28</v>
      </c>
      <c r="X308" s="3">
        <v>158.94999999999999</v>
      </c>
      <c r="Y308" s="3">
        <v>141.6</v>
      </c>
      <c r="Z308" s="3">
        <v>142</v>
      </c>
      <c r="AA308" s="3">
        <v>-2</v>
      </c>
      <c r="AB308" s="3">
        <v>-4</v>
      </c>
      <c r="AC308" s="3">
        <v>1</v>
      </c>
      <c r="AE308" s="6"/>
      <c r="AG308" s="6"/>
      <c r="AI308" s="6"/>
      <c r="AK308" s="6"/>
    </row>
    <row r="309" spans="1:37" x14ac:dyDescent="0.25">
      <c r="A309" s="3">
        <v>65</v>
      </c>
      <c r="B309" s="3" t="s">
        <v>38</v>
      </c>
      <c r="C309" s="3" t="s">
        <v>22</v>
      </c>
      <c r="D309" s="3" t="s">
        <v>23</v>
      </c>
      <c r="E309" s="3" t="s">
        <v>28</v>
      </c>
      <c r="F309" s="3" t="s">
        <v>25</v>
      </c>
      <c r="G309" s="3" t="b">
        <v>0</v>
      </c>
      <c r="H309" s="3" t="b">
        <v>0</v>
      </c>
      <c r="I309" s="3" t="b">
        <v>0</v>
      </c>
      <c r="J309" s="3" t="b">
        <v>1</v>
      </c>
      <c r="K309" s="3" t="b">
        <v>0</v>
      </c>
      <c r="L309" s="3">
        <v>150</v>
      </c>
      <c r="M309" s="3">
        <v>2</v>
      </c>
      <c r="N309" s="3">
        <v>90</v>
      </c>
      <c r="O309" s="3">
        <v>1.3</v>
      </c>
      <c r="P309" s="3">
        <v>0</v>
      </c>
      <c r="Q309" s="3">
        <v>100</v>
      </c>
      <c r="R309" s="3">
        <v>0</v>
      </c>
      <c r="S309" s="3">
        <v>1</v>
      </c>
      <c r="T309" s="3">
        <v>0</v>
      </c>
      <c r="U309" s="3" t="b">
        <v>0</v>
      </c>
      <c r="V309" s="3">
        <v>2000</v>
      </c>
      <c r="W309" s="3">
        <v>163.47</v>
      </c>
      <c r="X309" s="3">
        <v>171.74</v>
      </c>
      <c r="Y309" s="3">
        <v>140.55000000000001</v>
      </c>
      <c r="Z309" s="3">
        <v>140.99</v>
      </c>
      <c r="AA309" s="3">
        <v>-3</v>
      </c>
      <c r="AB309" s="3">
        <v>0</v>
      </c>
      <c r="AC309" s="3">
        <v>1</v>
      </c>
      <c r="AE309" s="6"/>
      <c r="AG309" s="6"/>
      <c r="AI309" s="6"/>
      <c r="AK309" s="6"/>
    </row>
    <row r="310" spans="1:37" x14ac:dyDescent="0.25">
      <c r="A310" s="3">
        <v>66</v>
      </c>
      <c r="B310" s="3" t="s">
        <v>38</v>
      </c>
      <c r="C310" s="3" t="s">
        <v>22</v>
      </c>
      <c r="D310" s="3" t="s">
        <v>23</v>
      </c>
      <c r="E310" s="3" t="s">
        <v>28</v>
      </c>
      <c r="F310" s="3" t="s">
        <v>25</v>
      </c>
      <c r="G310" s="3" t="b">
        <v>0</v>
      </c>
      <c r="H310" s="3" t="b">
        <v>0</v>
      </c>
      <c r="I310" s="3" t="b">
        <v>0</v>
      </c>
      <c r="J310" s="3" t="b">
        <v>1</v>
      </c>
      <c r="K310" s="3" t="b">
        <v>0</v>
      </c>
      <c r="L310" s="3">
        <v>150</v>
      </c>
      <c r="M310" s="3">
        <v>2</v>
      </c>
      <c r="N310" s="3">
        <v>90</v>
      </c>
      <c r="O310" s="3">
        <v>1.3</v>
      </c>
      <c r="P310" s="3">
        <v>0</v>
      </c>
      <c r="Q310" s="3">
        <v>100</v>
      </c>
      <c r="R310" s="3">
        <v>0</v>
      </c>
      <c r="S310" s="3">
        <v>1</v>
      </c>
      <c r="T310" s="3">
        <v>0</v>
      </c>
      <c r="U310" s="3" t="b">
        <v>0</v>
      </c>
      <c r="V310" s="3">
        <v>2000</v>
      </c>
      <c r="W310" s="3">
        <v>119.54</v>
      </c>
      <c r="X310" s="3">
        <v>153.56</v>
      </c>
      <c r="Y310" s="3">
        <v>142.22</v>
      </c>
      <c r="Z310" s="3">
        <v>142.97</v>
      </c>
      <c r="AA310" s="3">
        <v>-2</v>
      </c>
      <c r="AB310" s="3">
        <v>2</v>
      </c>
      <c r="AC310" s="3">
        <v>1</v>
      </c>
      <c r="AE310" s="6"/>
      <c r="AG310" s="6"/>
      <c r="AI310" s="6"/>
      <c r="AK310" s="6"/>
    </row>
    <row r="311" spans="1:37" x14ac:dyDescent="0.25">
      <c r="A311" s="3">
        <v>67</v>
      </c>
      <c r="B311" s="3" t="s">
        <v>38</v>
      </c>
      <c r="C311" s="3" t="s">
        <v>22</v>
      </c>
      <c r="D311" s="3" t="s">
        <v>23</v>
      </c>
      <c r="E311" s="3" t="s">
        <v>28</v>
      </c>
      <c r="F311" s="3" t="s">
        <v>25</v>
      </c>
      <c r="G311" s="3" t="b">
        <v>0</v>
      </c>
      <c r="H311" s="3" t="b">
        <v>0</v>
      </c>
      <c r="I311" s="3" t="b">
        <v>0</v>
      </c>
      <c r="J311" s="3" t="b">
        <v>1</v>
      </c>
      <c r="K311" s="3" t="b">
        <v>0</v>
      </c>
      <c r="L311" s="3">
        <v>150</v>
      </c>
      <c r="M311" s="3">
        <v>2</v>
      </c>
      <c r="N311" s="3">
        <v>90</v>
      </c>
      <c r="O311" s="3">
        <v>1.3</v>
      </c>
      <c r="P311" s="3">
        <v>0</v>
      </c>
      <c r="Q311" s="3">
        <v>100</v>
      </c>
      <c r="R311" s="3">
        <v>0</v>
      </c>
      <c r="S311" s="3">
        <v>1</v>
      </c>
      <c r="T311" s="3">
        <v>0</v>
      </c>
      <c r="U311" s="3" t="b">
        <v>0</v>
      </c>
      <c r="V311" s="3">
        <v>2000</v>
      </c>
      <c r="W311" s="3">
        <v>194.69</v>
      </c>
      <c r="X311" s="3">
        <v>188.72</v>
      </c>
      <c r="Y311" s="3">
        <v>139.5</v>
      </c>
      <c r="Z311" s="3">
        <v>139.26</v>
      </c>
      <c r="AA311" s="3">
        <v>1</v>
      </c>
      <c r="AB311" s="3">
        <v>-7</v>
      </c>
      <c r="AC311" s="3">
        <v>1</v>
      </c>
      <c r="AE311" s="6"/>
      <c r="AG311" s="6"/>
      <c r="AI311" s="6"/>
      <c r="AK311" s="6"/>
    </row>
    <row r="312" spans="1:37" x14ac:dyDescent="0.25">
      <c r="A312" s="3">
        <v>68</v>
      </c>
      <c r="B312" s="3" t="s">
        <v>38</v>
      </c>
      <c r="C312" s="3" t="s">
        <v>22</v>
      </c>
      <c r="D312" s="3" t="s">
        <v>23</v>
      </c>
      <c r="E312" s="3" t="s">
        <v>28</v>
      </c>
      <c r="F312" s="3" t="s">
        <v>25</v>
      </c>
      <c r="G312" s="3" t="b">
        <v>0</v>
      </c>
      <c r="H312" s="3" t="b">
        <v>0</v>
      </c>
      <c r="I312" s="3" t="b">
        <v>0</v>
      </c>
      <c r="J312" s="3" t="b">
        <v>1</v>
      </c>
      <c r="K312" s="3" t="b">
        <v>0</v>
      </c>
      <c r="L312" s="3">
        <v>150</v>
      </c>
      <c r="M312" s="3">
        <v>2</v>
      </c>
      <c r="N312" s="3">
        <v>90</v>
      </c>
      <c r="O312" s="3">
        <v>1.3</v>
      </c>
      <c r="P312" s="3">
        <v>0</v>
      </c>
      <c r="Q312" s="3">
        <v>100</v>
      </c>
      <c r="R312" s="3">
        <v>0</v>
      </c>
      <c r="S312" s="3">
        <v>1</v>
      </c>
      <c r="T312" s="3">
        <v>0</v>
      </c>
      <c r="U312" s="3" t="b">
        <v>0</v>
      </c>
      <c r="V312" s="3">
        <v>2000</v>
      </c>
      <c r="W312" s="3">
        <v>190.89</v>
      </c>
      <c r="X312" s="3">
        <v>179.02</v>
      </c>
      <c r="Y312" s="3">
        <v>139.68</v>
      </c>
      <c r="Z312" s="3">
        <v>140.03</v>
      </c>
      <c r="AA312" s="3">
        <v>0</v>
      </c>
      <c r="AB312" s="3">
        <v>4</v>
      </c>
      <c r="AC312" s="3">
        <v>1</v>
      </c>
      <c r="AE312" s="6"/>
      <c r="AG312" s="6"/>
      <c r="AI312" s="6"/>
      <c r="AK312" s="6"/>
    </row>
    <row r="313" spans="1:37" x14ac:dyDescent="0.25">
      <c r="A313" s="3">
        <v>69</v>
      </c>
      <c r="B313" s="3" t="s">
        <v>38</v>
      </c>
      <c r="C313" s="3" t="s">
        <v>22</v>
      </c>
      <c r="D313" s="3" t="s">
        <v>23</v>
      </c>
      <c r="E313" s="3" t="s">
        <v>28</v>
      </c>
      <c r="F313" s="3" t="s">
        <v>25</v>
      </c>
      <c r="G313" s="3" t="b">
        <v>0</v>
      </c>
      <c r="H313" s="3" t="b">
        <v>0</v>
      </c>
      <c r="I313" s="3" t="b">
        <v>0</v>
      </c>
      <c r="J313" s="3" t="b">
        <v>1</v>
      </c>
      <c r="K313" s="3" t="b">
        <v>0</v>
      </c>
      <c r="L313" s="3">
        <v>150</v>
      </c>
      <c r="M313" s="3">
        <v>2</v>
      </c>
      <c r="N313" s="3">
        <v>90</v>
      </c>
      <c r="O313" s="3">
        <v>1.3</v>
      </c>
      <c r="P313" s="3">
        <v>0</v>
      </c>
      <c r="Q313" s="3">
        <v>100</v>
      </c>
      <c r="R313" s="3">
        <v>0</v>
      </c>
      <c r="S313" s="3">
        <v>1</v>
      </c>
      <c r="T313" s="3">
        <v>0</v>
      </c>
      <c r="U313" s="3" t="b">
        <v>0</v>
      </c>
      <c r="V313" s="3">
        <v>2000</v>
      </c>
      <c r="W313" s="3">
        <v>223.73</v>
      </c>
      <c r="X313" s="3">
        <v>208.6</v>
      </c>
      <c r="Y313" s="3">
        <v>138.56</v>
      </c>
      <c r="Z313" s="3">
        <v>137.24</v>
      </c>
      <c r="AA313" s="3">
        <v>-2</v>
      </c>
      <c r="AB313" s="3">
        <v>-1</v>
      </c>
      <c r="AC313" s="3">
        <v>1</v>
      </c>
      <c r="AE313" s="6"/>
      <c r="AG313" s="6"/>
      <c r="AI313" s="6"/>
      <c r="AK313" s="6"/>
    </row>
    <row r="314" spans="1:37" x14ac:dyDescent="0.25">
      <c r="A314" s="3">
        <v>70</v>
      </c>
      <c r="B314" s="3" t="s">
        <v>38</v>
      </c>
      <c r="C314" s="3" t="s">
        <v>22</v>
      </c>
      <c r="D314" s="3" t="s">
        <v>23</v>
      </c>
      <c r="E314" s="3" t="s">
        <v>28</v>
      </c>
      <c r="F314" s="3" t="s">
        <v>25</v>
      </c>
      <c r="G314" s="3" t="b">
        <v>0</v>
      </c>
      <c r="H314" s="3" t="b">
        <v>0</v>
      </c>
      <c r="I314" s="3" t="b">
        <v>0</v>
      </c>
      <c r="J314" s="3" t="b">
        <v>1</v>
      </c>
      <c r="K314" s="3" t="b">
        <v>0</v>
      </c>
      <c r="L314" s="3">
        <v>150</v>
      </c>
      <c r="M314" s="3">
        <v>2</v>
      </c>
      <c r="N314" s="3">
        <v>90</v>
      </c>
      <c r="O314" s="3">
        <v>1.3</v>
      </c>
      <c r="P314" s="3">
        <v>0</v>
      </c>
      <c r="Q314" s="3">
        <v>100</v>
      </c>
      <c r="R314" s="3">
        <v>0</v>
      </c>
      <c r="S314" s="3">
        <v>1</v>
      </c>
      <c r="T314" s="3">
        <v>0</v>
      </c>
      <c r="U314" s="3" t="b">
        <v>0</v>
      </c>
      <c r="V314" s="3">
        <v>2000</v>
      </c>
      <c r="W314" s="3">
        <v>158.08000000000001</v>
      </c>
      <c r="X314" s="3">
        <v>193.68</v>
      </c>
      <c r="Y314" s="3">
        <v>139.06</v>
      </c>
      <c r="Z314" s="3">
        <v>141.05000000000001</v>
      </c>
      <c r="AA314" s="3">
        <v>-3</v>
      </c>
      <c r="AB314" s="3">
        <v>1</v>
      </c>
      <c r="AC314" s="3">
        <v>1</v>
      </c>
      <c r="AE314" s="6"/>
      <c r="AG314" s="6"/>
      <c r="AI314" s="6"/>
      <c r="AK314" s="6"/>
    </row>
    <row r="315" spans="1:37" x14ac:dyDescent="0.25">
      <c r="A315" s="3">
        <v>71</v>
      </c>
      <c r="B315" s="3" t="s">
        <v>38</v>
      </c>
      <c r="C315" s="3" t="s">
        <v>22</v>
      </c>
      <c r="D315" s="3" t="s">
        <v>23</v>
      </c>
      <c r="E315" s="3" t="s">
        <v>28</v>
      </c>
      <c r="F315" s="3" t="s">
        <v>25</v>
      </c>
      <c r="G315" s="3" t="b">
        <v>0</v>
      </c>
      <c r="H315" s="3" t="b">
        <v>0</v>
      </c>
      <c r="I315" s="3" t="b">
        <v>0</v>
      </c>
      <c r="J315" s="3" t="b">
        <v>1</v>
      </c>
      <c r="K315" s="3" t="b">
        <v>0</v>
      </c>
      <c r="L315" s="3">
        <v>150</v>
      </c>
      <c r="M315" s="3">
        <v>2</v>
      </c>
      <c r="N315" s="3">
        <v>90</v>
      </c>
      <c r="O315" s="3">
        <v>1.3</v>
      </c>
      <c r="P315" s="3">
        <v>0</v>
      </c>
      <c r="Q315" s="3">
        <v>100</v>
      </c>
      <c r="R315" s="3">
        <v>0</v>
      </c>
      <c r="S315" s="3">
        <v>1</v>
      </c>
      <c r="T315" s="3">
        <v>0</v>
      </c>
      <c r="U315" s="3" t="b">
        <v>0</v>
      </c>
      <c r="V315" s="3">
        <v>2000</v>
      </c>
      <c r="W315" s="3">
        <v>214.3</v>
      </c>
      <c r="X315" s="3">
        <v>249.13</v>
      </c>
      <c r="Y315" s="3">
        <v>137.21</v>
      </c>
      <c r="Z315" s="3">
        <v>137.6</v>
      </c>
      <c r="AA315" s="3">
        <v>3</v>
      </c>
      <c r="AB315" s="3">
        <v>-1</v>
      </c>
      <c r="AC315" s="3">
        <v>1</v>
      </c>
      <c r="AE315" s="6"/>
      <c r="AG315" s="6"/>
      <c r="AI315" s="6"/>
      <c r="AK315" s="6"/>
    </row>
    <row r="316" spans="1:37" x14ac:dyDescent="0.25">
      <c r="A316" s="3">
        <v>72</v>
      </c>
      <c r="B316" s="3" t="s">
        <v>38</v>
      </c>
      <c r="C316" s="3" t="s">
        <v>22</v>
      </c>
      <c r="D316" s="3" t="s">
        <v>23</v>
      </c>
      <c r="E316" s="3" t="s">
        <v>28</v>
      </c>
      <c r="F316" s="3" t="s">
        <v>25</v>
      </c>
      <c r="G316" s="3" t="b">
        <v>0</v>
      </c>
      <c r="H316" s="3" t="b">
        <v>0</v>
      </c>
      <c r="I316" s="3" t="b">
        <v>0</v>
      </c>
      <c r="J316" s="3" t="b">
        <v>1</v>
      </c>
      <c r="K316" s="3" t="b">
        <v>0</v>
      </c>
      <c r="L316" s="3">
        <v>150</v>
      </c>
      <c r="M316" s="3">
        <v>2</v>
      </c>
      <c r="N316" s="3">
        <v>90</v>
      </c>
      <c r="O316" s="3">
        <v>1.3</v>
      </c>
      <c r="P316" s="3">
        <v>0</v>
      </c>
      <c r="Q316" s="3">
        <v>100</v>
      </c>
      <c r="R316" s="3">
        <v>0</v>
      </c>
      <c r="S316" s="3">
        <v>1</v>
      </c>
      <c r="T316" s="3">
        <v>0</v>
      </c>
      <c r="U316" s="3" t="b">
        <v>0</v>
      </c>
      <c r="V316" s="3">
        <v>2000</v>
      </c>
      <c r="W316" s="3">
        <v>158.66999999999999</v>
      </c>
      <c r="X316" s="3">
        <v>206.02</v>
      </c>
      <c r="Y316" s="3">
        <v>139</v>
      </c>
      <c r="Z316" s="3">
        <v>140.66999999999999</v>
      </c>
      <c r="AA316" s="3">
        <v>-6</v>
      </c>
      <c r="AB316" s="3">
        <v>-2</v>
      </c>
      <c r="AC316" s="3">
        <v>1</v>
      </c>
      <c r="AE316" s="6"/>
      <c r="AG316" s="6"/>
      <c r="AI316" s="6"/>
      <c r="AK316" s="6"/>
    </row>
    <row r="317" spans="1:37" x14ac:dyDescent="0.25">
      <c r="A317" s="3">
        <v>73</v>
      </c>
      <c r="B317" s="3" t="s">
        <v>38</v>
      </c>
      <c r="C317" s="3" t="s">
        <v>22</v>
      </c>
      <c r="D317" s="3" t="s">
        <v>23</v>
      </c>
      <c r="E317" s="3" t="s">
        <v>28</v>
      </c>
      <c r="F317" s="3" t="s">
        <v>25</v>
      </c>
      <c r="G317" s="3" t="b">
        <v>0</v>
      </c>
      <c r="H317" s="3" t="b">
        <v>0</v>
      </c>
      <c r="I317" s="3" t="b">
        <v>0</v>
      </c>
      <c r="J317" s="3" t="b">
        <v>1</v>
      </c>
      <c r="K317" s="3" t="b">
        <v>0</v>
      </c>
      <c r="L317" s="3">
        <v>150</v>
      </c>
      <c r="M317" s="3">
        <v>2</v>
      </c>
      <c r="N317" s="3">
        <v>90</v>
      </c>
      <c r="O317" s="3">
        <v>1.3</v>
      </c>
      <c r="P317" s="3">
        <v>0</v>
      </c>
      <c r="Q317" s="3">
        <v>100</v>
      </c>
      <c r="R317" s="3">
        <v>0</v>
      </c>
      <c r="S317" s="3">
        <v>1</v>
      </c>
      <c r="T317" s="3">
        <v>0</v>
      </c>
      <c r="U317" s="3" t="b">
        <v>0</v>
      </c>
      <c r="V317" s="3">
        <v>2000</v>
      </c>
      <c r="W317" s="3">
        <v>191.05</v>
      </c>
      <c r="X317" s="3">
        <v>186.98</v>
      </c>
      <c r="Y317" s="3">
        <v>139.69999999999999</v>
      </c>
      <c r="Z317" s="3">
        <v>139.88999999999999</v>
      </c>
      <c r="AA317" s="3">
        <v>-3</v>
      </c>
      <c r="AB317" s="3">
        <v>0</v>
      </c>
      <c r="AC317" s="3">
        <v>1</v>
      </c>
      <c r="AE317" s="6"/>
      <c r="AG317" s="6"/>
      <c r="AI317" s="6"/>
      <c r="AK317" s="6"/>
    </row>
    <row r="318" spans="1:37" x14ac:dyDescent="0.25">
      <c r="A318" s="3">
        <v>74</v>
      </c>
      <c r="B318" s="3" t="s">
        <v>38</v>
      </c>
      <c r="C318" s="3" t="s">
        <v>22</v>
      </c>
      <c r="D318" s="3" t="s">
        <v>23</v>
      </c>
      <c r="E318" s="3" t="s">
        <v>28</v>
      </c>
      <c r="F318" s="3" t="s">
        <v>25</v>
      </c>
      <c r="G318" s="3" t="b">
        <v>0</v>
      </c>
      <c r="H318" s="3" t="b">
        <v>0</v>
      </c>
      <c r="I318" s="3" t="b">
        <v>0</v>
      </c>
      <c r="J318" s="3" t="b">
        <v>1</v>
      </c>
      <c r="K318" s="3" t="b">
        <v>0</v>
      </c>
      <c r="L318" s="3">
        <v>150</v>
      </c>
      <c r="M318" s="3">
        <v>2</v>
      </c>
      <c r="N318" s="3">
        <v>90</v>
      </c>
      <c r="O318" s="3">
        <v>1.3</v>
      </c>
      <c r="P318" s="3">
        <v>0</v>
      </c>
      <c r="Q318" s="3">
        <v>100</v>
      </c>
      <c r="R318" s="3">
        <v>0</v>
      </c>
      <c r="S318" s="3">
        <v>1</v>
      </c>
      <c r="T318" s="3">
        <v>0</v>
      </c>
      <c r="U318" s="3" t="b">
        <v>0</v>
      </c>
      <c r="V318" s="3">
        <v>2000</v>
      </c>
      <c r="W318" s="3">
        <v>187.93</v>
      </c>
      <c r="X318" s="3">
        <v>191.32</v>
      </c>
      <c r="Y318" s="3">
        <v>139.11000000000001</v>
      </c>
      <c r="Z318" s="3">
        <v>139.80000000000001</v>
      </c>
      <c r="AA318" s="3">
        <v>-1</v>
      </c>
      <c r="AB318" s="3">
        <v>0</v>
      </c>
      <c r="AC318" s="3">
        <v>1</v>
      </c>
      <c r="AE318" s="6"/>
      <c r="AG318" s="6"/>
      <c r="AI318" s="6"/>
      <c r="AK318" s="6"/>
    </row>
    <row r="319" spans="1:37" x14ac:dyDescent="0.25">
      <c r="A319" s="3">
        <v>75</v>
      </c>
      <c r="B319" s="3" t="s">
        <v>38</v>
      </c>
      <c r="C319" s="3" t="s">
        <v>22</v>
      </c>
      <c r="D319" s="3" t="s">
        <v>23</v>
      </c>
      <c r="E319" s="3" t="s">
        <v>28</v>
      </c>
      <c r="F319" s="3" t="s">
        <v>25</v>
      </c>
      <c r="G319" s="3" t="b">
        <v>0</v>
      </c>
      <c r="H319" s="3" t="b">
        <v>0</v>
      </c>
      <c r="I319" s="3" t="b">
        <v>0</v>
      </c>
      <c r="J319" s="3" t="b">
        <v>1</v>
      </c>
      <c r="K319" s="3" t="b">
        <v>0</v>
      </c>
      <c r="L319" s="3">
        <v>150</v>
      </c>
      <c r="M319" s="3">
        <v>2</v>
      </c>
      <c r="N319" s="3">
        <v>90</v>
      </c>
      <c r="O319" s="3">
        <v>1.3</v>
      </c>
      <c r="P319" s="3">
        <v>0</v>
      </c>
      <c r="Q319" s="3">
        <v>100</v>
      </c>
      <c r="R319" s="3">
        <v>0</v>
      </c>
      <c r="S319" s="3">
        <v>1</v>
      </c>
      <c r="T319" s="3">
        <v>0</v>
      </c>
      <c r="U319" s="3" t="b">
        <v>0</v>
      </c>
      <c r="V319" s="3">
        <v>2000</v>
      </c>
      <c r="W319" s="3">
        <v>170.73</v>
      </c>
      <c r="X319" s="3">
        <v>159.16</v>
      </c>
      <c r="Y319" s="3">
        <v>141.28</v>
      </c>
      <c r="Z319" s="3">
        <v>141.15</v>
      </c>
      <c r="AA319" s="3">
        <v>1</v>
      </c>
      <c r="AB319" s="3">
        <v>-6</v>
      </c>
      <c r="AC319" s="3">
        <v>1</v>
      </c>
      <c r="AE319" s="6"/>
      <c r="AG319" s="6"/>
      <c r="AI319" s="6"/>
      <c r="AK319" s="6"/>
    </row>
    <row r="320" spans="1:37" x14ac:dyDescent="0.25">
      <c r="A320" s="3">
        <v>76</v>
      </c>
      <c r="B320" s="3" t="s">
        <v>38</v>
      </c>
      <c r="C320" s="3" t="s">
        <v>22</v>
      </c>
      <c r="D320" s="3" t="s">
        <v>23</v>
      </c>
      <c r="E320" s="3" t="s">
        <v>28</v>
      </c>
      <c r="F320" s="3" t="s">
        <v>25</v>
      </c>
      <c r="G320" s="3" t="b">
        <v>0</v>
      </c>
      <c r="H320" s="3" t="b">
        <v>0</v>
      </c>
      <c r="I320" s="3" t="b">
        <v>0</v>
      </c>
      <c r="J320" s="3" t="b">
        <v>1</v>
      </c>
      <c r="K320" s="3" t="b">
        <v>0</v>
      </c>
      <c r="L320" s="3">
        <v>150</v>
      </c>
      <c r="M320" s="3">
        <v>2</v>
      </c>
      <c r="N320" s="3">
        <v>90</v>
      </c>
      <c r="O320" s="3">
        <v>1.3</v>
      </c>
      <c r="P320" s="3">
        <v>0</v>
      </c>
      <c r="Q320" s="3">
        <v>100</v>
      </c>
      <c r="R320" s="3">
        <v>0</v>
      </c>
      <c r="S320" s="3">
        <v>1</v>
      </c>
      <c r="T320" s="3">
        <v>0</v>
      </c>
      <c r="U320" s="3" t="b">
        <v>0</v>
      </c>
      <c r="V320" s="3">
        <v>2000</v>
      </c>
      <c r="W320" s="3">
        <v>159.29</v>
      </c>
      <c r="X320" s="3">
        <v>191.37</v>
      </c>
      <c r="Y320" s="3">
        <v>139.81</v>
      </c>
      <c r="Z320" s="3">
        <v>140.63</v>
      </c>
      <c r="AA320" s="3">
        <v>-1</v>
      </c>
      <c r="AB320" s="3">
        <v>-5</v>
      </c>
      <c r="AC320" s="3">
        <v>1</v>
      </c>
      <c r="AE320" s="6"/>
      <c r="AG320" s="6"/>
      <c r="AI320" s="6"/>
      <c r="AK320" s="6"/>
    </row>
    <row r="321" spans="1:37" x14ac:dyDescent="0.25">
      <c r="A321" s="3">
        <v>77</v>
      </c>
      <c r="B321" s="3" t="s">
        <v>38</v>
      </c>
      <c r="C321" s="3" t="s">
        <v>22</v>
      </c>
      <c r="D321" s="3" t="s">
        <v>23</v>
      </c>
      <c r="E321" s="3" t="s">
        <v>28</v>
      </c>
      <c r="F321" s="3" t="s">
        <v>25</v>
      </c>
      <c r="G321" s="3" t="b">
        <v>0</v>
      </c>
      <c r="H321" s="3" t="b">
        <v>0</v>
      </c>
      <c r="I321" s="3" t="b">
        <v>0</v>
      </c>
      <c r="J321" s="3" t="b">
        <v>1</v>
      </c>
      <c r="K321" s="3" t="b">
        <v>0</v>
      </c>
      <c r="L321" s="3">
        <v>150</v>
      </c>
      <c r="M321" s="3">
        <v>2</v>
      </c>
      <c r="N321" s="3">
        <v>90</v>
      </c>
      <c r="O321" s="3">
        <v>1.3</v>
      </c>
      <c r="P321" s="3">
        <v>0</v>
      </c>
      <c r="Q321" s="3">
        <v>100</v>
      </c>
      <c r="R321" s="3">
        <v>0</v>
      </c>
      <c r="S321" s="3">
        <v>1</v>
      </c>
      <c r="T321" s="3">
        <v>0</v>
      </c>
      <c r="U321" s="3" t="b">
        <v>0</v>
      </c>
      <c r="V321" s="3">
        <v>2000</v>
      </c>
      <c r="W321" s="3">
        <v>184.12</v>
      </c>
      <c r="X321" s="3">
        <v>149.38999999999999</v>
      </c>
      <c r="Y321" s="3">
        <v>141.35</v>
      </c>
      <c r="Z321" s="3">
        <v>140.11000000000001</v>
      </c>
      <c r="AA321" s="3">
        <v>2</v>
      </c>
      <c r="AB321" s="3">
        <v>-2</v>
      </c>
      <c r="AC321" s="3">
        <v>1</v>
      </c>
      <c r="AE321" s="6"/>
      <c r="AG321" s="6"/>
      <c r="AI321" s="6"/>
      <c r="AK321" s="6"/>
    </row>
    <row r="322" spans="1:37" x14ac:dyDescent="0.25">
      <c r="A322" s="3">
        <v>78</v>
      </c>
      <c r="B322" s="3" t="s">
        <v>38</v>
      </c>
      <c r="C322" s="3" t="s">
        <v>22</v>
      </c>
      <c r="D322" s="3" t="s">
        <v>23</v>
      </c>
      <c r="E322" s="3" t="s">
        <v>28</v>
      </c>
      <c r="F322" s="3" t="s">
        <v>25</v>
      </c>
      <c r="G322" s="3" t="b">
        <v>0</v>
      </c>
      <c r="H322" s="3" t="b">
        <v>0</v>
      </c>
      <c r="I322" s="3" t="b">
        <v>0</v>
      </c>
      <c r="J322" s="3" t="b">
        <v>1</v>
      </c>
      <c r="K322" s="3" t="b">
        <v>0</v>
      </c>
      <c r="L322" s="3">
        <v>150</v>
      </c>
      <c r="M322" s="3">
        <v>2</v>
      </c>
      <c r="N322" s="3">
        <v>90</v>
      </c>
      <c r="O322" s="3">
        <v>1.3</v>
      </c>
      <c r="P322" s="3">
        <v>0</v>
      </c>
      <c r="Q322" s="3">
        <v>100</v>
      </c>
      <c r="R322" s="3">
        <v>0</v>
      </c>
      <c r="S322" s="3">
        <v>1</v>
      </c>
      <c r="T322" s="3">
        <v>0</v>
      </c>
      <c r="U322" s="3" t="b">
        <v>0</v>
      </c>
      <c r="V322" s="3">
        <v>2000</v>
      </c>
      <c r="W322" s="3">
        <v>157.94999999999999</v>
      </c>
      <c r="X322" s="3">
        <v>134.25</v>
      </c>
      <c r="Y322" s="3">
        <v>141.88999999999999</v>
      </c>
      <c r="Z322" s="3">
        <v>141.77000000000001</v>
      </c>
      <c r="AA322" s="3">
        <v>-1</v>
      </c>
      <c r="AB322" s="3">
        <v>-6</v>
      </c>
      <c r="AC322" s="3">
        <v>1</v>
      </c>
      <c r="AE322" s="6"/>
      <c r="AG322" s="6"/>
      <c r="AI322" s="6"/>
      <c r="AK322" s="6"/>
    </row>
    <row r="323" spans="1:37" x14ac:dyDescent="0.25">
      <c r="A323" s="3">
        <v>79</v>
      </c>
      <c r="B323" s="3" t="s">
        <v>38</v>
      </c>
      <c r="C323" s="3" t="s">
        <v>22</v>
      </c>
      <c r="D323" s="3" t="s">
        <v>23</v>
      </c>
      <c r="E323" s="3" t="s">
        <v>28</v>
      </c>
      <c r="F323" s="3" t="s">
        <v>25</v>
      </c>
      <c r="G323" s="3" t="b">
        <v>0</v>
      </c>
      <c r="H323" s="3" t="b">
        <v>0</v>
      </c>
      <c r="I323" s="3" t="b">
        <v>0</v>
      </c>
      <c r="J323" s="3" t="b">
        <v>1</v>
      </c>
      <c r="K323" s="3" t="b">
        <v>0</v>
      </c>
      <c r="L323" s="3">
        <v>150</v>
      </c>
      <c r="M323" s="3">
        <v>2</v>
      </c>
      <c r="N323" s="3">
        <v>90</v>
      </c>
      <c r="O323" s="3">
        <v>1.3</v>
      </c>
      <c r="P323" s="3">
        <v>0</v>
      </c>
      <c r="Q323" s="3">
        <v>100</v>
      </c>
      <c r="R323" s="3">
        <v>0</v>
      </c>
      <c r="S323" s="3">
        <v>1</v>
      </c>
      <c r="T323" s="3">
        <v>0</v>
      </c>
      <c r="U323" s="3" t="b">
        <v>0</v>
      </c>
      <c r="V323" s="3">
        <v>2000</v>
      </c>
      <c r="W323" s="3">
        <v>164.27</v>
      </c>
      <c r="X323" s="3">
        <v>154.96</v>
      </c>
      <c r="Y323" s="3">
        <v>140.68</v>
      </c>
      <c r="Z323" s="3">
        <v>141.6</v>
      </c>
      <c r="AA323" s="3">
        <v>-2</v>
      </c>
      <c r="AB323" s="3">
        <v>0</v>
      </c>
      <c r="AC323" s="3">
        <v>1</v>
      </c>
      <c r="AE323" s="6"/>
      <c r="AG323" s="6"/>
      <c r="AI323" s="6"/>
      <c r="AK323" s="6"/>
    </row>
    <row r="324" spans="1:37" x14ac:dyDescent="0.25">
      <c r="A324" s="3">
        <v>80</v>
      </c>
      <c r="B324" s="3" t="s">
        <v>38</v>
      </c>
      <c r="C324" s="3" t="s">
        <v>22</v>
      </c>
      <c r="D324" s="3" t="s">
        <v>23</v>
      </c>
      <c r="E324" s="3" t="s">
        <v>28</v>
      </c>
      <c r="F324" s="3" t="s">
        <v>25</v>
      </c>
      <c r="G324" s="3" t="b">
        <v>0</v>
      </c>
      <c r="H324" s="3" t="b">
        <v>0</v>
      </c>
      <c r="I324" s="3" t="b">
        <v>0</v>
      </c>
      <c r="J324" s="3" t="b">
        <v>1</v>
      </c>
      <c r="K324" s="3" t="b">
        <v>0</v>
      </c>
      <c r="L324" s="3">
        <v>150</v>
      </c>
      <c r="M324" s="3">
        <v>2</v>
      </c>
      <c r="N324" s="3">
        <v>90</v>
      </c>
      <c r="O324" s="3">
        <v>1.3</v>
      </c>
      <c r="P324" s="3">
        <v>0</v>
      </c>
      <c r="Q324" s="3">
        <v>100</v>
      </c>
      <c r="R324" s="3">
        <v>0</v>
      </c>
      <c r="S324" s="3">
        <v>1</v>
      </c>
      <c r="T324" s="3">
        <v>0</v>
      </c>
      <c r="U324" s="3" t="b">
        <v>0</v>
      </c>
      <c r="V324" s="3">
        <v>2000</v>
      </c>
      <c r="W324" s="3">
        <v>246.89</v>
      </c>
      <c r="X324" s="3">
        <v>272.66000000000003</v>
      </c>
      <c r="Y324" s="3">
        <v>135.01</v>
      </c>
      <c r="Z324" s="3">
        <v>136.03</v>
      </c>
      <c r="AA324" s="3">
        <v>0</v>
      </c>
      <c r="AB324" s="3">
        <v>3</v>
      </c>
      <c r="AC324" s="3">
        <v>1</v>
      </c>
      <c r="AE324" s="6"/>
      <c r="AG324" s="6"/>
      <c r="AI324" s="6"/>
      <c r="AK324" s="6"/>
    </row>
    <row r="325" spans="1:37" x14ac:dyDescent="0.25">
      <c r="A325" s="1">
        <v>81</v>
      </c>
      <c r="B325" s="1" t="s">
        <v>38</v>
      </c>
      <c r="C325" s="1" t="s">
        <v>22</v>
      </c>
      <c r="D325" s="1" t="s">
        <v>23</v>
      </c>
      <c r="E325" s="1" t="s">
        <v>28</v>
      </c>
      <c r="F325" s="1" t="s">
        <v>25</v>
      </c>
      <c r="G325" s="1" t="b">
        <v>0</v>
      </c>
      <c r="H325" s="1" t="b">
        <v>0</v>
      </c>
      <c r="I325" s="1" t="b">
        <v>0</v>
      </c>
      <c r="J325" s="1" t="b">
        <v>1</v>
      </c>
      <c r="K325" s="1" t="b">
        <v>0</v>
      </c>
      <c r="L325" s="1">
        <v>150</v>
      </c>
      <c r="M325" s="1">
        <v>2</v>
      </c>
      <c r="N325" s="1">
        <v>90</v>
      </c>
      <c r="O325" s="1">
        <v>1.4</v>
      </c>
      <c r="P325" s="1">
        <v>0</v>
      </c>
      <c r="Q325" s="1">
        <v>100</v>
      </c>
      <c r="R325" s="1">
        <v>0</v>
      </c>
      <c r="S325" s="1">
        <v>1</v>
      </c>
      <c r="T325" s="1">
        <v>0</v>
      </c>
      <c r="U325" s="1" t="b">
        <v>0</v>
      </c>
      <c r="V325" s="1">
        <v>2000</v>
      </c>
      <c r="W325" s="1">
        <v>208.78</v>
      </c>
      <c r="X325" s="1">
        <v>228.05</v>
      </c>
      <c r="Y325" s="1">
        <v>136.43</v>
      </c>
      <c r="Z325" s="1">
        <v>138.62</v>
      </c>
      <c r="AA325" s="1">
        <v>0</v>
      </c>
      <c r="AB325" s="1">
        <v>-2</v>
      </c>
      <c r="AC325" s="1">
        <v>1</v>
      </c>
      <c r="AE325" s="6"/>
      <c r="AG325" s="6"/>
      <c r="AI325" s="6"/>
      <c r="AK325" s="6"/>
    </row>
    <row r="326" spans="1:37" x14ac:dyDescent="0.25">
      <c r="A326" s="1">
        <v>82</v>
      </c>
      <c r="B326" s="1" t="s">
        <v>38</v>
      </c>
      <c r="C326" s="1" t="s">
        <v>22</v>
      </c>
      <c r="D326" s="1" t="s">
        <v>23</v>
      </c>
      <c r="E326" s="1" t="s">
        <v>28</v>
      </c>
      <c r="F326" s="1" t="s">
        <v>25</v>
      </c>
      <c r="G326" s="1" t="b">
        <v>0</v>
      </c>
      <c r="H326" s="1" t="b">
        <v>0</v>
      </c>
      <c r="I326" s="1" t="b">
        <v>0</v>
      </c>
      <c r="J326" s="1" t="b">
        <v>1</v>
      </c>
      <c r="K326" s="1" t="b">
        <v>0</v>
      </c>
      <c r="L326" s="1">
        <v>150</v>
      </c>
      <c r="M326" s="1">
        <v>2</v>
      </c>
      <c r="N326" s="1">
        <v>90</v>
      </c>
      <c r="O326" s="1">
        <v>1.4</v>
      </c>
      <c r="P326" s="1">
        <v>0</v>
      </c>
      <c r="Q326" s="1">
        <v>100</v>
      </c>
      <c r="R326" s="1">
        <v>0</v>
      </c>
      <c r="S326" s="1">
        <v>1</v>
      </c>
      <c r="T326" s="1">
        <v>0</v>
      </c>
      <c r="U326" s="1" t="b">
        <v>0</v>
      </c>
      <c r="V326" s="1">
        <v>2000</v>
      </c>
      <c r="W326" s="1">
        <v>215.56</v>
      </c>
      <c r="X326" s="1">
        <v>221.21</v>
      </c>
      <c r="Y326" s="1">
        <v>137.27000000000001</v>
      </c>
      <c r="Z326" s="1">
        <v>138.66999999999999</v>
      </c>
      <c r="AA326" s="1">
        <v>5</v>
      </c>
      <c r="AB326" s="1">
        <v>-2</v>
      </c>
      <c r="AC326" s="1">
        <v>1</v>
      </c>
      <c r="AE326" s="6"/>
      <c r="AG326" s="6"/>
      <c r="AI326" s="6"/>
      <c r="AK326" s="6"/>
    </row>
    <row r="327" spans="1:37" x14ac:dyDescent="0.25">
      <c r="A327" s="1">
        <v>83</v>
      </c>
      <c r="B327" s="1" t="s">
        <v>38</v>
      </c>
      <c r="C327" s="1" t="s">
        <v>22</v>
      </c>
      <c r="D327" s="1" t="s">
        <v>23</v>
      </c>
      <c r="E327" s="1" t="s">
        <v>28</v>
      </c>
      <c r="F327" s="1" t="s">
        <v>25</v>
      </c>
      <c r="G327" s="1" t="b">
        <v>0</v>
      </c>
      <c r="H327" s="1" t="b">
        <v>0</v>
      </c>
      <c r="I327" s="1" t="b">
        <v>0</v>
      </c>
      <c r="J327" s="1" t="b">
        <v>1</v>
      </c>
      <c r="K327" s="1" t="b">
        <v>0</v>
      </c>
      <c r="L327" s="1">
        <v>150</v>
      </c>
      <c r="M327" s="1">
        <v>2</v>
      </c>
      <c r="N327" s="1">
        <v>90</v>
      </c>
      <c r="O327" s="1">
        <v>1.4</v>
      </c>
      <c r="P327" s="1">
        <v>0</v>
      </c>
      <c r="Q327" s="1">
        <v>100</v>
      </c>
      <c r="R327" s="1">
        <v>0</v>
      </c>
      <c r="S327" s="1">
        <v>1</v>
      </c>
      <c r="T327" s="1">
        <v>0</v>
      </c>
      <c r="U327" s="1" t="b">
        <v>0</v>
      </c>
      <c r="V327" s="1">
        <v>2000</v>
      </c>
      <c r="W327" s="1">
        <v>180.37</v>
      </c>
      <c r="X327" s="1">
        <v>153.37</v>
      </c>
      <c r="Y327" s="1">
        <v>141.21</v>
      </c>
      <c r="Z327" s="1">
        <v>140.72999999999999</v>
      </c>
      <c r="AA327" s="1">
        <v>2</v>
      </c>
      <c r="AB327" s="1">
        <v>10</v>
      </c>
      <c r="AC327" s="1">
        <v>1</v>
      </c>
      <c r="AE327" s="6"/>
      <c r="AG327" s="6"/>
      <c r="AI327" s="6"/>
      <c r="AK327" s="6"/>
    </row>
    <row r="328" spans="1:37" x14ac:dyDescent="0.25">
      <c r="A328" s="1">
        <v>84</v>
      </c>
      <c r="B328" s="1" t="s">
        <v>38</v>
      </c>
      <c r="C328" s="1" t="s">
        <v>22</v>
      </c>
      <c r="D328" s="1" t="s">
        <v>23</v>
      </c>
      <c r="E328" s="1" t="s">
        <v>28</v>
      </c>
      <c r="F328" s="1" t="s">
        <v>25</v>
      </c>
      <c r="G328" s="1" t="b">
        <v>0</v>
      </c>
      <c r="H328" s="1" t="b">
        <v>0</v>
      </c>
      <c r="I328" s="1" t="b">
        <v>0</v>
      </c>
      <c r="J328" s="1" t="b">
        <v>1</v>
      </c>
      <c r="K328" s="1" t="b">
        <v>0</v>
      </c>
      <c r="L328" s="1">
        <v>150</v>
      </c>
      <c r="M328" s="1">
        <v>2</v>
      </c>
      <c r="N328" s="1">
        <v>90</v>
      </c>
      <c r="O328" s="1">
        <v>1.4</v>
      </c>
      <c r="P328" s="1">
        <v>0</v>
      </c>
      <c r="Q328" s="1">
        <v>100</v>
      </c>
      <c r="R328" s="1">
        <v>0</v>
      </c>
      <c r="S328" s="1">
        <v>1</v>
      </c>
      <c r="T328" s="1">
        <v>0</v>
      </c>
      <c r="U328" s="1" t="b">
        <v>0</v>
      </c>
      <c r="V328" s="1">
        <v>2000</v>
      </c>
      <c r="W328" s="1">
        <v>248.21</v>
      </c>
      <c r="X328" s="1">
        <v>222.76</v>
      </c>
      <c r="Y328" s="1">
        <v>137.41</v>
      </c>
      <c r="Z328" s="1">
        <v>137.02000000000001</v>
      </c>
      <c r="AA328" s="1">
        <v>-1</v>
      </c>
      <c r="AB328" s="1">
        <v>1</v>
      </c>
      <c r="AC328" s="1">
        <v>1</v>
      </c>
      <c r="AE328" s="6"/>
      <c r="AG328" s="6"/>
      <c r="AI328" s="6"/>
      <c r="AK328" s="6"/>
    </row>
    <row r="329" spans="1:37" x14ac:dyDescent="0.25">
      <c r="A329" s="1">
        <v>85</v>
      </c>
      <c r="B329" s="1" t="s">
        <v>38</v>
      </c>
      <c r="C329" s="1" t="s">
        <v>22</v>
      </c>
      <c r="D329" s="1" t="s">
        <v>23</v>
      </c>
      <c r="E329" s="1" t="s">
        <v>28</v>
      </c>
      <c r="F329" s="1" t="s">
        <v>25</v>
      </c>
      <c r="G329" s="1" t="b">
        <v>0</v>
      </c>
      <c r="H329" s="1" t="b">
        <v>0</v>
      </c>
      <c r="I329" s="1" t="b">
        <v>0</v>
      </c>
      <c r="J329" s="1" t="b">
        <v>1</v>
      </c>
      <c r="K329" s="1" t="b">
        <v>0</v>
      </c>
      <c r="L329" s="1">
        <v>150</v>
      </c>
      <c r="M329" s="1">
        <v>2</v>
      </c>
      <c r="N329" s="1">
        <v>90</v>
      </c>
      <c r="O329" s="1">
        <v>1.4</v>
      </c>
      <c r="P329" s="1">
        <v>0</v>
      </c>
      <c r="Q329" s="1">
        <v>100</v>
      </c>
      <c r="R329" s="1">
        <v>0</v>
      </c>
      <c r="S329" s="1">
        <v>1</v>
      </c>
      <c r="T329" s="1">
        <v>0</v>
      </c>
      <c r="U329" s="1" t="b">
        <v>0</v>
      </c>
      <c r="V329" s="1">
        <v>2000</v>
      </c>
      <c r="W329" s="1">
        <v>180.52</v>
      </c>
      <c r="X329" s="1">
        <v>173.37</v>
      </c>
      <c r="Y329" s="1">
        <v>140.63999999999999</v>
      </c>
      <c r="Z329" s="1">
        <v>140.35</v>
      </c>
      <c r="AA329" s="1">
        <v>2</v>
      </c>
      <c r="AB329" s="1">
        <v>1</v>
      </c>
      <c r="AC329" s="1">
        <v>1</v>
      </c>
      <c r="AE329" s="6"/>
      <c r="AG329" s="6"/>
      <c r="AI329" s="6"/>
      <c r="AK329" s="6"/>
    </row>
    <row r="330" spans="1:37" x14ac:dyDescent="0.25">
      <c r="A330" s="1">
        <v>86</v>
      </c>
      <c r="B330" s="1" t="s">
        <v>38</v>
      </c>
      <c r="C330" s="1" t="s">
        <v>22</v>
      </c>
      <c r="D330" s="1" t="s">
        <v>23</v>
      </c>
      <c r="E330" s="1" t="s">
        <v>28</v>
      </c>
      <c r="F330" s="1" t="s">
        <v>25</v>
      </c>
      <c r="G330" s="1" t="b">
        <v>0</v>
      </c>
      <c r="H330" s="1" t="b">
        <v>0</v>
      </c>
      <c r="I330" s="1" t="b">
        <v>0</v>
      </c>
      <c r="J330" s="1" t="b">
        <v>1</v>
      </c>
      <c r="K330" s="1" t="b">
        <v>0</v>
      </c>
      <c r="L330" s="1">
        <v>150</v>
      </c>
      <c r="M330" s="1">
        <v>2</v>
      </c>
      <c r="N330" s="1">
        <v>90</v>
      </c>
      <c r="O330" s="1">
        <v>1.4</v>
      </c>
      <c r="P330" s="1">
        <v>0</v>
      </c>
      <c r="Q330" s="1">
        <v>100</v>
      </c>
      <c r="R330" s="1">
        <v>0</v>
      </c>
      <c r="S330" s="1">
        <v>1</v>
      </c>
      <c r="T330" s="1">
        <v>0</v>
      </c>
      <c r="U330" s="1" t="b">
        <v>0</v>
      </c>
      <c r="V330" s="1">
        <v>2000</v>
      </c>
      <c r="W330" s="1">
        <v>220.19</v>
      </c>
      <c r="X330" s="1">
        <v>182.34</v>
      </c>
      <c r="Y330" s="1">
        <v>139.32</v>
      </c>
      <c r="Z330" s="1">
        <v>137.4</v>
      </c>
      <c r="AA330" s="1">
        <v>1</v>
      </c>
      <c r="AB330" s="1">
        <v>3</v>
      </c>
      <c r="AC330" s="1">
        <v>1</v>
      </c>
      <c r="AE330" s="6"/>
      <c r="AG330" s="6"/>
      <c r="AI330" s="6"/>
      <c r="AK330" s="6"/>
    </row>
    <row r="331" spans="1:37" x14ac:dyDescent="0.25">
      <c r="A331" s="1">
        <v>87</v>
      </c>
      <c r="B331" s="1" t="s">
        <v>38</v>
      </c>
      <c r="C331" s="1" t="s">
        <v>22</v>
      </c>
      <c r="D331" s="1" t="s">
        <v>23</v>
      </c>
      <c r="E331" s="1" t="s">
        <v>28</v>
      </c>
      <c r="F331" s="1" t="s">
        <v>25</v>
      </c>
      <c r="G331" s="1" t="b">
        <v>0</v>
      </c>
      <c r="H331" s="1" t="b">
        <v>0</v>
      </c>
      <c r="I331" s="1" t="b">
        <v>0</v>
      </c>
      <c r="J331" s="1" t="b">
        <v>1</v>
      </c>
      <c r="K331" s="1" t="b">
        <v>0</v>
      </c>
      <c r="L331" s="1">
        <v>150</v>
      </c>
      <c r="M331" s="1">
        <v>2</v>
      </c>
      <c r="N331" s="1">
        <v>90</v>
      </c>
      <c r="O331" s="1">
        <v>1.4</v>
      </c>
      <c r="P331" s="1">
        <v>0</v>
      </c>
      <c r="Q331" s="1">
        <v>100</v>
      </c>
      <c r="R331" s="1">
        <v>0</v>
      </c>
      <c r="S331" s="1">
        <v>1</v>
      </c>
      <c r="T331" s="1">
        <v>0</v>
      </c>
      <c r="U331" s="1" t="b">
        <v>0</v>
      </c>
      <c r="V331" s="1">
        <v>2000</v>
      </c>
      <c r="W331" s="1">
        <v>205.67</v>
      </c>
      <c r="X331" s="1">
        <v>209.5</v>
      </c>
      <c r="Y331" s="1">
        <v>138.94999999999999</v>
      </c>
      <c r="Z331" s="1">
        <v>138.6</v>
      </c>
      <c r="AA331" s="1">
        <v>3</v>
      </c>
      <c r="AB331" s="1">
        <v>0</v>
      </c>
      <c r="AC331" s="1">
        <v>1</v>
      </c>
      <c r="AE331" s="6"/>
      <c r="AG331" s="6"/>
      <c r="AI331" s="6"/>
      <c r="AK331" s="6"/>
    </row>
    <row r="332" spans="1:37" x14ac:dyDescent="0.25">
      <c r="A332" s="1">
        <v>88</v>
      </c>
      <c r="B332" s="1" t="s">
        <v>38</v>
      </c>
      <c r="C332" s="1" t="s">
        <v>22</v>
      </c>
      <c r="D332" s="1" t="s">
        <v>23</v>
      </c>
      <c r="E332" s="1" t="s">
        <v>28</v>
      </c>
      <c r="F332" s="1" t="s">
        <v>25</v>
      </c>
      <c r="G332" s="1" t="b">
        <v>0</v>
      </c>
      <c r="H332" s="1" t="b">
        <v>0</v>
      </c>
      <c r="I332" s="1" t="b">
        <v>0</v>
      </c>
      <c r="J332" s="1" t="b">
        <v>1</v>
      </c>
      <c r="K332" s="1" t="b">
        <v>0</v>
      </c>
      <c r="L332" s="1">
        <v>150</v>
      </c>
      <c r="M332" s="1">
        <v>2</v>
      </c>
      <c r="N332" s="1">
        <v>90</v>
      </c>
      <c r="O332" s="1">
        <v>1.4</v>
      </c>
      <c r="P332" s="1">
        <v>0</v>
      </c>
      <c r="Q332" s="1">
        <v>100</v>
      </c>
      <c r="R332" s="1">
        <v>0</v>
      </c>
      <c r="S332" s="1">
        <v>1</v>
      </c>
      <c r="T332" s="1">
        <v>0</v>
      </c>
      <c r="U332" s="1" t="b">
        <v>0</v>
      </c>
      <c r="V332" s="1">
        <v>2000</v>
      </c>
      <c r="W332" s="1">
        <v>207.27</v>
      </c>
      <c r="X332" s="1">
        <v>235.71</v>
      </c>
      <c r="Y332" s="1">
        <v>137.79</v>
      </c>
      <c r="Z332" s="1">
        <v>137.9</v>
      </c>
      <c r="AA332" s="1">
        <v>-6</v>
      </c>
      <c r="AB332" s="1">
        <v>-2</v>
      </c>
      <c r="AC332" s="1">
        <v>1</v>
      </c>
      <c r="AE332" s="6"/>
      <c r="AG332" s="6"/>
      <c r="AI332" s="6"/>
      <c r="AK332" s="6"/>
    </row>
    <row r="333" spans="1:37" x14ac:dyDescent="0.25">
      <c r="A333" s="1">
        <v>89</v>
      </c>
      <c r="B333" s="1" t="s">
        <v>38</v>
      </c>
      <c r="C333" s="1" t="s">
        <v>22</v>
      </c>
      <c r="D333" s="1" t="s">
        <v>23</v>
      </c>
      <c r="E333" s="1" t="s">
        <v>28</v>
      </c>
      <c r="F333" s="1" t="s">
        <v>25</v>
      </c>
      <c r="G333" s="1" t="b">
        <v>0</v>
      </c>
      <c r="H333" s="1" t="b">
        <v>0</v>
      </c>
      <c r="I333" s="1" t="b">
        <v>0</v>
      </c>
      <c r="J333" s="1" t="b">
        <v>1</v>
      </c>
      <c r="K333" s="1" t="b">
        <v>0</v>
      </c>
      <c r="L333" s="1">
        <v>150</v>
      </c>
      <c r="M333" s="1">
        <v>2</v>
      </c>
      <c r="N333" s="1">
        <v>90</v>
      </c>
      <c r="O333" s="1">
        <v>1.4</v>
      </c>
      <c r="P333" s="1">
        <v>0</v>
      </c>
      <c r="Q333" s="1">
        <v>100</v>
      </c>
      <c r="R333" s="1">
        <v>0</v>
      </c>
      <c r="S333" s="1">
        <v>1</v>
      </c>
      <c r="T333" s="1">
        <v>0</v>
      </c>
      <c r="U333" s="1" t="b">
        <v>0</v>
      </c>
      <c r="V333" s="1">
        <v>2000</v>
      </c>
      <c r="W333" s="1">
        <v>186.08</v>
      </c>
      <c r="X333" s="1">
        <v>176.91</v>
      </c>
      <c r="Y333" s="1">
        <v>140.6</v>
      </c>
      <c r="Z333" s="1">
        <v>139.6</v>
      </c>
      <c r="AA333" s="1">
        <v>2</v>
      </c>
      <c r="AB333" s="1">
        <v>-1</v>
      </c>
      <c r="AC333" s="1">
        <v>1</v>
      </c>
      <c r="AE333" s="6"/>
      <c r="AG333" s="6"/>
      <c r="AI333" s="6"/>
      <c r="AK333" s="6"/>
    </row>
    <row r="334" spans="1:37" x14ac:dyDescent="0.25">
      <c r="A334" s="1">
        <v>90</v>
      </c>
      <c r="B334" s="1" t="s">
        <v>38</v>
      </c>
      <c r="C334" s="1" t="s">
        <v>22</v>
      </c>
      <c r="D334" s="1" t="s">
        <v>23</v>
      </c>
      <c r="E334" s="1" t="s">
        <v>28</v>
      </c>
      <c r="F334" s="1" t="s">
        <v>25</v>
      </c>
      <c r="G334" s="1" t="b">
        <v>0</v>
      </c>
      <c r="H334" s="1" t="b">
        <v>0</v>
      </c>
      <c r="I334" s="1" t="b">
        <v>0</v>
      </c>
      <c r="J334" s="1" t="b">
        <v>1</v>
      </c>
      <c r="K334" s="1" t="b">
        <v>0</v>
      </c>
      <c r="L334" s="1">
        <v>150</v>
      </c>
      <c r="M334" s="1">
        <v>2</v>
      </c>
      <c r="N334" s="1">
        <v>90</v>
      </c>
      <c r="O334" s="1">
        <v>1.4</v>
      </c>
      <c r="P334" s="1">
        <v>0</v>
      </c>
      <c r="Q334" s="1">
        <v>100</v>
      </c>
      <c r="R334" s="1">
        <v>0</v>
      </c>
      <c r="S334" s="1">
        <v>1</v>
      </c>
      <c r="T334" s="1">
        <v>0</v>
      </c>
      <c r="U334" s="1" t="b">
        <v>0</v>
      </c>
      <c r="V334" s="1">
        <v>2000</v>
      </c>
      <c r="W334" s="1">
        <v>261.05</v>
      </c>
      <c r="X334" s="1">
        <v>214</v>
      </c>
      <c r="Y334" s="1">
        <v>137.59</v>
      </c>
      <c r="Z334" s="1">
        <v>136.30000000000001</v>
      </c>
      <c r="AA334" s="1">
        <v>3</v>
      </c>
      <c r="AB334" s="1">
        <v>7</v>
      </c>
      <c r="AC334" s="1">
        <v>1</v>
      </c>
      <c r="AE334" s="6"/>
      <c r="AG334" s="6"/>
      <c r="AI334" s="6"/>
      <c r="AK334" s="6"/>
    </row>
    <row r="335" spans="1:37" x14ac:dyDescent="0.25">
      <c r="A335" s="1">
        <v>91</v>
      </c>
      <c r="B335" s="1" t="s">
        <v>38</v>
      </c>
      <c r="C335" s="1" t="s">
        <v>22</v>
      </c>
      <c r="D335" s="1" t="s">
        <v>23</v>
      </c>
      <c r="E335" s="1" t="s">
        <v>28</v>
      </c>
      <c r="F335" s="1" t="s">
        <v>25</v>
      </c>
      <c r="G335" s="1" t="b">
        <v>0</v>
      </c>
      <c r="H335" s="1" t="b">
        <v>0</v>
      </c>
      <c r="I335" s="1" t="b">
        <v>0</v>
      </c>
      <c r="J335" s="1" t="b">
        <v>1</v>
      </c>
      <c r="K335" s="1" t="b">
        <v>0</v>
      </c>
      <c r="L335" s="1">
        <v>150</v>
      </c>
      <c r="M335" s="1">
        <v>2</v>
      </c>
      <c r="N335" s="1">
        <v>90</v>
      </c>
      <c r="O335" s="1">
        <v>1.4</v>
      </c>
      <c r="P335" s="1">
        <v>0</v>
      </c>
      <c r="Q335" s="1">
        <v>100</v>
      </c>
      <c r="R335" s="1">
        <v>0</v>
      </c>
      <c r="S335" s="1">
        <v>1</v>
      </c>
      <c r="T335" s="1">
        <v>0</v>
      </c>
      <c r="U335" s="1" t="b">
        <v>0</v>
      </c>
      <c r="V335" s="1">
        <v>2000</v>
      </c>
      <c r="W335" s="1">
        <v>173.9</v>
      </c>
      <c r="X335" s="1">
        <v>171.19</v>
      </c>
      <c r="Y335" s="1">
        <v>140.91999999999999</v>
      </c>
      <c r="Z335" s="1">
        <v>140.36000000000001</v>
      </c>
      <c r="AA335" s="1">
        <v>-1</v>
      </c>
      <c r="AB335" s="1">
        <v>2</v>
      </c>
      <c r="AC335" s="1">
        <v>1</v>
      </c>
      <c r="AE335" s="6"/>
      <c r="AG335" s="6"/>
      <c r="AI335" s="6"/>
      <c r="AK335" s="6"/>
    </row>
    <row r="336" spans="1:37" x14ac:dyDescent="0.25">
      <c r="A336" s="1">
        <v>92</v>
      </c>
      <c r="B336" s="1" t="s">
        <v>38</v>
      </c>
      <c r="C336" s="1" t="s">
        <v>22</v>
      </c>
      <c r="D336" s="1" t="s">
        <v>23</v>
      </c>
      <c r="E336" s="1" t="s">
        <v>28</v>
      </c>
      <c r="F336" s="1" t="s">
        <v>25</v>
      </c>
      <c r="G336" s="1" t="b">
        <v>0</v>
      </c>
      <c r="H336" s="1" t="b">
        <v>0</v>
      </c>
      <c r="I336" s="1" t="b">
        <v>0</v>
      </c>
      <c r="J336" s="1" t="b">
        <v>1</v>
      </c>
      <c r="K336" s="1" t="b">
        <v>0</v>
      </c>
      <c r="L336" s="1">
        <v>150</v>
      </c>
      <c r="M336" s="1">
        <v>2</v>
      </c>
      <c r="N336" s="1">
        <v>90</v>
      </c>
      <c r="O336" s="1">
        <v>1.4</v>
      </c>
      <c r="P336" s="1">
        <v>0</v>
      </c>
      <c r="Q336" s="1">
        <v>100</v>
      </c>
      <c r="R336" s="1">
        <v>0</v>
      </c>
      <c r="S336" s="1">
        <v>1</v>
      </c>
      <c r="T336" s="1">
        <v>0</v>
      </c>
      <c r="U336" s="1" t="b">
        <v>0</v>
      </c>
      <c r="V336" s="1">
        <v>2000</v>
      </c>
      <c r="W336" s="1">
        <v>181.53</v>
      </c>
      <c r="X336" s="1">
        <v>161.54</v>
      </c>
      <c r="Y336" s="1">
        <v>140.93</v>
      </c>
      <c r="Z336" s="1">
        <v>140.44</v>
      </c>
      <c r="AA336" s="1">
        <v>2</v>
      </c>
      <c r="AB336" s="1">
        <v>-1</v>
      </c>
      <c r="AC336" s="1">
        <v>1</v>
      </c>
      <c r="AE336" s="6"/>
      <c r="AG336" s="6"/>
      <c r="AI336" s="6"/>
      <c r="AK336" s="6"/>
    </row>
    <row r="337" spans="1:37" x14ac:dyDescent="0.25">
      <c r="A337" s="1">
        <v>93</v>
      </c>
      <c r="B337" s="1" t="s">
        <v>38</v>
      </c>
      <c r="C337" s="1" t="s">
        <v>22</v>
      </c>
      <c r="D337" s="1" t="s">
        <v>23</v>
      </c>
      <c r="E337" s="1" t="s">
        <v>28</v>
      </c>
      <c r="F337" s="1" t="s">
        <v>25</v>
      </c>
      <c r="G337" s="1" t="b">
        <v>0</v>
      </c>
      <c r="H337" s="1" t="b">
        <v>0</v>
      </c>
      <c r="I337" s="1" t="b">
        <v>0</v>
      </c>
      <c r="J337" s="1" t="b">
        <v>1</v>
      </c>
      <c r="K337" s="1" t="b">
        <v>0</v>
      </c>
      <c r="L337" s="1">
        <v>150</v>
      </c>
      <c r="M337" s="1">
        <v>2</v>
      </c>
      <c r="N337" s="1">
        <v>90</v>
      </c>
      <c r="O337" s="1">
        <v>1.4</v>
      </c>
      <c r="P337" s="1">
        <v>0</v>
      </c>
      <c r="Q337" s="1">
        <v>100</v>
      </c>
      <c r="R337" s="1">
        <v>0</v>
      </c>
      <c r="S337" s="1">
        <v>1</v>
      </c>
      <c r="T337" s="1">
        <v>0</v>
      </c>
      <c r="U337" s="1" t="b">
        <v>0</v>
      </c>
      <c r="V337" s="1">
        <v>2000</v>
      </c>
      <c r="W337" s="1">
        <v>177.18</v>
      </c>
      <c r="X337" s="1">
        <v>184.44</v>
      </c>
      <c r="Y337" s="1">
        <v>140.44999999999999</v>
      </c>
      <c r="Z337" s="1">
        <v>139.69</v>
      </c>
      <c r="AA337" s="1">
        <v>-2</v>
      </c>
      <c r="AB337" s="1">
        <v>1</v>
      </c>
      <c r="AC337" s="1">
        <v>1</v>
      </c>
      <c r="AE337" s="6"/>
      <c r="AG337" s="6"/>
      <c r="AI337" s="6"/>
      <c r="AK337" s="6"/>
    </row>
    <row r="338" spans="1:37" x14ac:dyDescent="0.25">
      <c r="A338" s="1">
        <v>94</v>
      </c>
      <c r="B338" s="1" t="s">
        <v>38</v>
      </c>
      <c r="C338" s="1" t="s">
        <v>22</v>
      </c>
      <c r="D338" s="1" t="s">
        <v>23</v>
      </c>
      <c r="E338" s="1" t="s">
        <v>28</v>
      </c>
      <c r="F338" s="1" t="s">
        <v>25</v>
      </c>
      <c r="G338" s="1" t="b">
        <v>0</v>
      </c>
      <c r="H338" s="1" t="b">
        <v>0</v>
      </c>
      <c r="I338" s="1" t="b">
        <v>0</v>
      </c>
      <c r="J338" s="1" t="b">
        <v>1</v>
      </c>
      <c r="K338" s="1" t="b">
        <v>0</v>
      </c>
      <c r="L338" s="1">
        <v>150</v>
      </c>
      <c r="M338" s="1">
        <v>2</v>
      </c>
      <c r="N338" s="1">
        <v>90</v>
      </c>
      <c r="O338" s="1">
        <v>1.4</v>
      </c>
      <c r="P338" s="1">
        <v>0</v>
      </c>
      <c r="Q338" s="1">
        <v>100</v>
      </c>
      <c r="R338" s="1">
        <v>0</v>
      </c>
      <c r="S338" s="1">
        <v>1</v>
      </c>
      <c r="T338" s="1">
        <v>0</v>
      </c>
      <c r="U338" s="1" t="b">
        <v>0</v>
      </c>
      <c r="V338" s="1">
        <v>2000</v>
      </c>
      <c r="W338" s="1">
        <v>216.13</v>
      </c>
      <c r="X338" s="1">
        <v>199.04</v>
      </c>
      <c r="Y338" s="1">
        <v>138.59</v>
      </c>
      <c r="Z338" s="1">
        <v>138.02000000000001</v>
      </c>
      <c r="AA338" s="1">
        <v>0</v>
      </c>
      <c r="AB338" s="1">
        <v>4</v>
      </c>
      <c r="AC338" s="1">
        <v>1</v>
      </c>
      <c r="AE338" s="6"/>
      <c r="AG338" s="6"/>
      <c r="AI338" s="6"/>
      <c r="AK338" s="6"/>
    </row>
    <row r="339" spans="1:37" x14ac:dyDescent="0.25">
      <c r="A339" s="1">
        <v>95</v>
      </c>
      <c r="B339" s="1" t="s">
        <v>38</v>
      </c>
      <c r="C339" s="1" t="s">
        <v>22</v>
      </c>
      <c r="D339" s="1" t="s">
        <v>23</v>
      </c>
      <c r="E339" s="1" t="s">
        <v>28</v>
      </c>
      <c r="F339" s="1" t="s">
        <v>25</v>
      </c>
      <c r="G339" s="1" t="b">
        <v>0</v>
      </c>
      <c r="H339" s="1" t="b">
        <v>0</v>
      </c>
      <c r="I339" s="1" t="b">
        <v>0</v>
      </c>
      <c r="J339" s="1" t="b">
        <v>1</v>
      </c>
      <c r="K339" s="1" t="b">
        <v>0</v>
      </c>
      <c r="L339" s="1">
        <v>150</v>
      </c>
      <c r="M339" s="1">
        <v>2</v>
      </c>
      <c r="N339" s="1">
        <v>90</v>
      </c>
      <c r="O339" s="1">
        <v>1.4</v>
      </c>
      <c r="P339" s="1">
        <v>0</v>
      </c>
      <c r="Q339" s="1">
        <v>100</v>
      </c>
      <c r="R339" s="1">
        <v>0</v>
      </c>
      <c r="S339" s="1">
        <v>1</v>
      </c>
      <c r="T339" s="1">
        <v>0</v>
      </c>
      <c r="U339" s="1" t="b">
        <v>0</v>
      </c>
      <c r="V339" s="1">
        <v>2000</v>
      </c>
      <c r="W339" s="1">
        <v>188.41</v>
      </c>
      <c r="X339" s="1">
        <v>166.05</v>
      </c>
      <c r="Y339" s="1">
        <v>140.44999999999999</v>
      </c>
      <c r="Z339" s="1">
        <v>139.71</v>
      </c>
      <c r="AA339" s="1">
        <v>1</v>
      </c>
      <c r="AB339" s="1">
        <v>0</v>
      </c>
      <c r="AC339" s="1">
        <v>1</v>
      </c>
      <c r="AE339" s="6"/>
      <c r="AG339" s="6"/>
      <c r="AI339" s="6"/>
      <c r="AK339" s="6"/>
    </row>
    <row r="340" spans="1:37" x14ac:dyDescent="0.25">
      <c r="A340" s="1">
        <v>96</v>
      </c>
      <c r="B340" s="1" t="s">
        <v>38</v>
      </c>
      <c r="C340" s="1" t="s">
        <v>22</v>
      </c>
      <c r="D340" s="1" t="s">
        <v>23</v>
      </c>
      <c r="E340" s="1" t="s">
        <v>28</v>
      </c>
      <c r="F340" s="1" t="s">
        <v>25</v>
      </c>
      <c r="G340" s="1" t="b">
        <v>0</v>
      </c>
      <c r="H340" s="1" t="b">
        <v>0</v>
      </c>
      <c r="I340" s="1" t="b">
        <v>0</v>
      </c>
      <c r="J340" s="1" t="b">
        <v>1</v>
      </c>
      <c r="K340" s="1" t="b">
        <v>0</v>
      </c>
      <c r="L340" s="1">
        <v>150</v>
      </c>
      <c r="M340" s="1">
        <v>2</v>
      </c>
      <c r="N340" s="1">
        <v>90</v>
      </c>
      <c r="O340" s="1">
        <v>1.4</v>
      </c>
      <c r="P340" s="1">
        <v>0</v>
      </c>
      <c r="Q340" s="1">
        <v>100</v>
      </c>
      <c r="R340" s="1">
        <v>0</v>
      </c>
      <c r="S340" s="1">
        <v>1</v>
      </c>
      <c r="T340" s="1">
        <v>0</v>
      </c>
      <c r="U340" s="1" t="b">
        <v>0</v>
      </c>
      <c r="V340" s="1">
        <v>2000</v>
      </c>
      <c r="W340" s="1">
        <v>261.14</v>
      </c>
      <c r="X340" s="1">
        <v>222.18</v>
      </c>
      <c r="Y340" s="1">
        <v>135.12</v>
      </c>
      <c r="Z340" s="1">
        <v>137.47999999999999</v>
      </c>
      <c r="AA340" s="1">
        <v>-1</v>
      </c>
      <c r="AB340" s="1">
        <v>2</v>
      </c>
      <c r="AC340" s="1">
        <v>1</v>
      </c>
      <c r="AE340" s="6"/>
      <c r="AG340" s="6"/>
      <c r="AI340" s="6"/>
      <c r="AK340" s="6"/>
    </row>
    <row r="341" spans="1:37" x14ac:dyDescent="0.25">
      <c r="A341" s="1">
        <v>97</v>
      </c>
      <c r="B341" s="1" t="s">
        <v>38</v>
      </c>
      <c r="C341" s="1" t="s">
        <v>22</v>
      </c>
      <c r="D341" s="1" t="s">
        <v>23</v>
      </c>
      <c r="E341" s="1" t="s">
        <v>28</v>
      </c>
      <c r="F341" s="1" t="s">
        <v>25</v>
      </c>
      <c r="G341" s="1" t="b">
        <v>0</v>
      </c>
      <c r="H341" s="1" t="b">
        <v>0</v>
      </c>
      <c r="I341" s="1" t="b">
        <v>0</v>
      </c>
      <c r="J341" s="1" t="b">
        <v>1</v>
      </c>
      <c r="K341" s="1" t="b">
        <v>0</v>
      </c>
      <c r="L341" s="1">
        <v>150</v>
      </c>
      <c r="M341" s="1">
        <v>2</v>
      </c>
      <c r="N341" s="1">
        <v>90</v>
      </c>
      <c r="O341" s="1">
        <v>1.4</v>
      </c>
      <c r="P341" s="1">
        <v>0</v>
      </c>
      <c r="Q341" s="1">
        <v>100</v>
      </c>
      <c r="R341" s="1">
        <v>0</v>
      </c>
      <c r="S341" s="1">
        <v>1</v>
      </c>
      <c r="T341" s="1">
        <v>0</v>
      </c>
      <c r="U341" s="1" t="b">
        <v>0</v>
      </c>
      <c r="V341" s="1">
        <v>2000</v>
      </c>
      <c r="W341" s="1">
        <v>283.94</v>
      </c>
      <c r="X341" s="1">
        <v>235.67</v>
      </c>
      <c r="Y341" s="1">
        <v>137.03</v>
      </c>
      <c r="Z341" s="1">
        <v>134.97999999999999</v>
      </c>
      <c r="AA341" s="1">
        <v>-4</v>
      </c>
      <c r="AB341" s="1">
        <v>2</v>
      </c>
      <c r="AC341" s="1">
        <v>1</v>
      </c>
      <c r="AE341" s="6"/>
      <c r="AG341" s="6"/>
      <c r="AI341" s="6"/>
      <c r="AK341" s="6"/>
    </row>
    <row r="342" spans="1:37" x14ac:dyDescent="0.25">
      <c r="A342" s="1">
        <v>98</v>
      </c>
      <c r="B342" s="1" t="s">
        <v>38</v>
      </c>
      <c r="C342" s="1" t="s">
        <v>22</v>
      </c>
      <c r="D342" s="1" t="s">
        <v>23</v>
      </c>
      <c r="E342" s="1" t="s">
        <v>28</v>
      </c>
      <c r="F342" s="1" t="s">
        <v>25</v>
      </c>
      <c r="G342" s="1" t="b">
        <v>0</v>
      </c>
      <c r="H342" s="1" t="b">
        <v>0</v>
      </c>
      <c r="I342" s="1" t="b">
        <v>0</v>
      </c>
      <c r="J342" s="1" t="b">
        <v>1</v>
      </c>
      <c r="K342" s="1" t="b">
        <v>0</v>
      </c>
      <c r="L342" s="1">
        <v>150</v>
      </c>
      <c r="M342" s="1">
        <v>2</v>
      </c>
      <c r="N342" s="1">
        <v>90</v>
      </c>
      <c r="O342" s="1">
        <v>1.4</v>
      </c>
      <c r="P342" s="1">
        <v>0</v>
      </c>
      <c r="Q342" s="1">
        <v>100</v>
      </c>
      <c r="R342" s="1">
        <v>0</v>
      </c>
      <c r="S342" s="1">
        <v>1</v>
      </c>
      <c r="T342" s="1">
        <v>0</v>
      </c>
      <c r="U342" s="1" t="b">
        <v>0</v>
      </c>
      <c r="V342" s="1">
        <v>2000</v>
      </c>
      <c r="W342" s="1">
        <v>186.56</v>
      </c>
      <c r="X342" s="1">
        <v>236.22</v>
      </c>
      <c r="Y342" s="1">
        <v>137.26</v>
      </c>
      <c r="Z342" s="1">
        <v>139.41</v>
      </c>
      <c r="AA342" s="1">
        <v>-5</v>
      </c>
      <c r="AB342" s="1">
        <v>-2</v>
      </c>
      <c r="AC342" s="1">
        <v>1</v>
      </c>
      <c r="AE342" s="6"/>
      <c r="AG342" s="6"/>
      <c r="AI342" s="6"/>
      <c r="AK342" s="6"/>
    </row>
    <row r="343" spans="1:37" x14ac:dyDescent="0.25">
      <c r="A343" s="1">
        <v>99</v>
      </c>
      <c r="B343" s="1" t="s">
        <v>38</v>
      </c>
      <c r="C343" s="1" t="s">
        <v>22</v>
      </c>
      <c r="D343" s="1" t="s">
        <v>23</v>
      </c>
      <c r="E343" s="1" t="s">
        <v>28</v>
      </c>
      <c r="F343" s="1" t="s">
        <v>25</v>
      </c>
      <c r="G343" s="1" t="b">
        <v>0</v>
      </c>
      <c r="H343" s="1" t="b">
        <v>0</v>
      </c>
      <c r="I343" s="1" t="b">
        <v>0</v>
      </c>
      <c r="J343" s="1" t="b">
        <v>1</v>
      </c>
      <c r="K343" s="1" t="b">
        <v>0</v>
      </c>
      <c r="L343" s="1">
        <v>150</v>
      </c>
      <c r="M343" s="1">
        <v>2</v>
      </c>
      <c r="N343" s="1">
        <v>90</v>
      </c>
      <c r="O343" s="1">
        <v>1.4</v>
      </c>
      <c r="P343" s="1">
        <v>0</v>
      </c>
      <c r="Q343" s="1">
        <v>100</v>
      </c>
      <c r="R343" s="1">
        <v>0</v>
      </c>
      <c r="S343" s="1">
        <v>1</v>
      </c>
      <c r="T343" s="1">
        <v>0</v>
      </c>
      <c r="U343" s="1" t="b">
        <v>0</v>
      </c>
      <c r="V343" s="1">
        <v>2000</v>
      </c>
      <c r="W343" s="1">
        <v>189.78</v>
      </c>
      <c r="X343" s="1">
        <v>191.69</v>
      </c>
      <c r="Y343" s="1">
        <v>139.75</v>
      </c>
      <c r="Z343" s="1">
        <v>139.30000000000001</v>
      </c>
      <c r="AA343" s="1">
        <v>1</v>
      </c>
      <c r="AB343" s="1">
        <v>-4</v>
      </c>
      <c r="AC343" s="1">
        <v>1</v>
      </c>
      <c r="AE343" s="6"/>
      <c r="AG343" s="6"/>
      <c r="AI343" s="6"/>
      <c r="AK343" s="6"/>
    </row>
    <row r="344" spans="1:37" x14ac:dyDescent="0.25">
      <c r="A344" s="1">
        <v>100</v>
      </c>
      <c r="B344" s="1" t="s">
        <v>38</v>
      </c>
      <c r="C344" s="1" t="s">
        <v>22</v>
      </c>
      <c r="D344" s="1" t="s">
        <v>23</v>
      </c>
      <c r="E344" s="1" t="s">
        <v>28</v>
      </c>
      <c r="F344" s="1" t="s">
        <v>25</v>
      </c>
      <c r="G344" s="1" t="b">
        <v>0</v>
      </c>
      <c r="H344" s="1" t="b">
        <v>0</v>
      </c>
      <c r="I344" s="1" t="b">
        <v>0</v>
      </c>
      <c r="J344" s="1" t="b">
        <v>1</v>
      </c>
      <c r="K344" s="1" t="b">
        <v>0</v>
      </c>
      <c r="L344" s="1">
        <v>150</v>
      </c>
      <c r="M344" s="1">
        <v>2</v>
      </c>
      <c r="N344" s="1">
        <v>90</v>
      </c>
      <c r="O344" s="1">
        <v>1.4</v>
      </c>
      <c r="P344" s="1">
        <v>0</v>
      </c>
      <c r="Q344" s="1">
        <v>100</v>
      </c>
      <c r="R344" s="1">
        <v>0</v>
      </c>
      <c r="S344" s="1">
        <v>1</v>
      </c>
      <c r="T344" s="1">
        <v>0</v>
      </c>
      <c r="U344" s="1" t="b">
        <v>0</v>
      </c>
      <c r="V344" s="1">
        <v>2000</v>
      </c>
      <c r="W344" s="1">
        <v>141.9</v>
      </c>
      <c r="X344" s="1">
        <v>171.2</v>
      </c>
      <c r="Y344" s="1">
        <v>141.15</v>
      </c>
      <c r="Z344" s="1">
        <v>141.52000000000001</v>
      </c>
      <c r="AA344" s="1">
        <v>-2</v>
      </c>
      <c r="AB344" s="1">
        <v>4</v>
      </c>
      <c r="AC344" s="1">
        <v>1</v>
      </c>
      <c r="AE344" s="6"/>
      <c r="AG344" s="6"/>
      <c r="AI344" s="6"/>
      <c r="AK344" s="6"/>
    </row>
    <row r="345" spans="1:37" x14ac:dyDescent="0.25">
      <c r="A345" s="3">
        <v>101</v>
      </c>
      <c r="B345" s="3" t="s">
        <v>38</v>
      </c>
      <c r="C345" s="3" t="s">
        <v>22</v>
      </c>
      <c r="D345" s="3" t="s">
        <v>23</v>
      </c>
      <c r="E345" s="3" t="s">
        <v>28</v>
      </c>
      <c r="F345" s="3" t="s">
        <v>25</v>
      </c>
      <c r="G345" s="3" t="b">
        <v>0</v>
      </c>
      <c r="H345" s="3" t="b">
        <v>0</v>
      </c>
      <c r="I345" s="3" t="b">
        <v>0</v>
      </c>
      <c r="J345" s="3" t="b">
        <v>1</v>
      </c>
      <c r="K345" s="3" t="b">
        <v>0</v>
      </c>
      <c r="L345" s="3">
        <v>150</v>
      </c>
      <c r="M345" s="3">
        <v>2</v>
      </c>
      <c r="N345" s="3">
        <v>90</v>
      </c>
      <c r="O345" s="3">
        <v>1.5</v>
      </c>
      <c r="P345" s="3">
        <v>0</v>
      </c>
      <c r="Q345" s="3">
        <v>100</v>
      </c>
      <c r="R345" s="3">
        <v>0</v>
      </c>
      <c r="S345" s="3">
        <v>1</v>
      </c>
      <c r="T345" s="3">
        <v>0</v>
      </c>
      <c r="U345" s="3" t="b">
        <v>0</v>
      </c>
      <c r="V345" s="3">
        <v>2000</v>
      </c>
      <c r="W345" s="3">
        <v>239.06</v>
      </c>
      <c r="X345" s="3">
        <v>172.04</v>
      </c>
      <c r="Y345" s="3">
        <v>139.9</v>
      </c>
      <c r="Z345" s="3">
        <v>137.38</v>
      </c>
      <c r="AA345" s="3">
        <v>-3</v>
      </c>
      <c r="AB345" s="3">
        <v>2</v>
      </c>
      <c r="AC345" s="3">
        <v>1</v>
      </c>
      <c r="AE345" s="6"/>
      <c r="AG345" s="6"/>
      <c r="AI345" s="6"/>
      <c r="AK345" s="6"/>
    </row>
    <row r="346" spans="1:37" x14ac:dyDescent="0.25">
      <c r="A346" s="3">
        <v>102</v>
      </c>
      <c r="B346" s="3" t="s">
        <v>38</v>
      </c>
      <c r="C346" s="3" t="s">
        <v>22</v>
      </c>
      <c r="D346" s="3" t="s">
        <v>23</v>
      </c>
      <c r="E346" s="3" t="s">
        <v>28</v>
      </c>
      <c r="F346" s="3" t="s">
        <v>25</v>
      </c>
      <c r="G346" s="3" t="b">
        <v>0</v>
      </c>
      <c r="H346" s="3" t="b">
        <v>0</v>
      </c>
      <c r="I346" s="3" t="b">
        <v>0</v>
      </c>
      <c r="J346" s="3" t="b">
        <v>1</v>
      </c>
      <c r="K346" s="3" t="b">
        <v>0</v>
      </c>
      <c r="L346" s="3">
        <v>150</v>
      </c>
      <c r="M346" s="3">
        <v>2</v>
      </c>
      <c r="N346" s="3">
        <v>90</v>
      </c>
      <c r="O346" s="3">
        <v>1.5</v>
      </c>
      <c r="P346" s="3">
        <v>0</v>
      </c>
      <c r="Q346" s="3">
        <v>100</v>
      </c>
      <c r="R346" s="3">
        <v>0</v>
      </c>
      <c r="S346" s="3">
        <v>1</v>
      </c>
      <c r="T346" s="3">
        <v>0</v>
      </c>
      <c r="U346" s="3" t="b">
        <v>0</v>
      </c>
      <c r="V346" s="3">
        <v>2000</v>
      </c>
      <c r="W346" s="3">
        <v>239.35</v>
      </c>
      <c r="X346" s="3">
        <v>294.19</v>
      </c>
      <c r="Y346" s="3">
        <v>134.66</v>
      </c>
      <c r="Z346" s="3">
        <v>136.94</v>
      </c>
      <c r="AA346" s="3">
        <v>-4</v>
      </c>
      <c r="AB346" s="3">
        <v>0</v>
      </c>
      <c r="AC346" s="3">
        <v>1</v>
      </c>
      <c r="AE346" s="6"/>
      <c r="AG346" s="6"/>
      <c r="AI346" s="6"/>
      <c r="AK346" s="6"/>
    </row>
    <row r="347" spans="1:37" x14ac:dyDescent="0.25">
      <c r="A347" s="3">
        <v>103</v>
      </c>
      <c r="B347" s="3" t="s">
        <v>38</v>
      </c>
      <c r="C347" s="3" t="s">
        <v>22</v>
      </c>
      <c r="D347" s="3" t="s">
        <v>23</v>
      </c>
      <c r="E347" s="3" t="s">
        <v>28</v>
      </c>
      <c r="F347" s="3" t="s">
        <v>25</v>
      </c>
      <c r="G347" s="3" t="b">
        <v>0</v>
      </c>
      <c r="H347" s="3" t="b">
        <v>0</v>
      </c>
      <c r="I347" s="3" t="b">
        <v>0</v>
      </c>
      <c r="J347" s="3" t="b">
        <v>1</v>
      </c>
      <c r="K347" s="3" t="b">
        <v>0</v>
      </c>
      <c r="L347" s="3">
        <v>150</v>
      </c>
      <c r="M347" s="3">
        <v>2</v>
      </c>
      <c r="N347" s="3">
        <v>90</v>
      </c>
      <c r="O347" s="3">
        <v>1.5</v>
      </c>
      <c r="P347" s="3">
        <v>0</v>
      </c>
      <c r="Q347" s="3">
        <v>100</v>
      </c>
      <c r="R347" s="3">
        <v>0</v>
      </c>
      <c r="S347" s="3">
        <v>1</v>
      </c>
      <c r="T347" s="3">
        <v>0</v>
      </c>
      <c r="U347" s="3" t="b">
        <v>0</v>
      </c>
      <c r="V347" s="3">
        <v>2000</v>
      </c>
      <c r="W347" s="3">
        <v>269.10000000000002</v>
      </c>
      <c r="X347" s="3">
        <v>231.56</v>
      </c>
      <c r="Y347" s="3">
        <v>136.31</v>
      </c>
      <c r="Z347" s="3">
        <v>136.32</v>
      </c>
      <c r="AA347" s="3">
        <v>-4</v>
      </c>
      <c r="AB347" s="3">
        <v>0</v>
      </c>
      <c r="AC347" s="3">
        <v>1</v>
      </c>
      <c r="AE347" s="6"/>
      <c r="AG347" s="6"/>
      <c r="AI347" s="6"/>
      <c r="AK347" s="6"/>
    </row>
    <row r="348" spans="1:37" x14ac:dyDescent="0.25">
      <c r="A348" s="3">
        <v>104</v>
      </c>
      <c r="B348" s="3" t="s">
        <v>38</v>
      </c>
      <c r="C348" s="3" t="s">
        <v>22</v>
      </c>
      <c r="D348" s="3" t="s">
        <v>23</v>
      </c>
      <c r="E348" s="3" t="s">
        <v>28</v>
      </c>
      <c r="F348" s="3" t="s">
        <v>25</v>
      </c>
      <c r="G348" s="3" t="b">
        <v>0</v>
      </c>
      <c r="H348" s="3" t="b">
        <v>0</v>
      </c>
      <c r="I348" s="3" t="b">
        <v>0</v>
      </c>
      <c r="J348" s="3" t="b">
        <v>1</v>
      </c>
      <c r="K348" s="3" t="b">
        <v>0</v>
      </c>
      <c r="L348" s="3">
        <v>150</v>
      </c>
      <c r="M348" s="3">
        <v>2</v>
      </c>
      <c r="N348" s="3">
        <v>90</v>
      </c>
      <c r="O348" s="3">
        <v>1.5</v>
      </c>
      <c r="P348" s="3">
        <v>0</v>
      </c>
      <c r="Q348" s="3">
        <v>100</v>
      </c>
      <c r="R348" s="3">
        <v>0</v>
      </c>
      <c r="S348" s="3">
        <v>1</v>
      </c>
      <c r="T348" s="3">
        <v>0</v>
      </c>
      <c r="U348" s="3" t="b">
        <v>0</v>
      </c>
      <c r="V348" s="3">
        <v>2000</v>
      </c>
      <c r="W348" s="3">
        <v>204.2</v>
      </c>
      <c r="X348" s="3">
        <v>219.03</v>
      </c>
      <c r="Y348" s="3">
        <v>138.44</v>
      </c>
      <c r="Z348" s="3">
        <v>138.74</v>
      </c>
      <c r="AA348" s="3">
        <v>-1</v>
      </c>
      <c r="AB348" s="3">
        <v>2</v>
      </c>
      <c r="AC348" s="3">
        <v>1</v>
      </c>
      <c r="AE348" s="6"/>
      <c r="AG348" s="6"/>
      <c r="AI348" s="6"/>
      <c r="AK348" s="6"/>
    </row>
    <row r="349" spans="1:37" x14ac:dyDescent="0.25">
      <c r="A349" s="3">
        <v>105</v>
      </c>
      <c r="B349" s="3" t="s">
        <v>38</v>
      </c>
      <c r="C349" s="3" t="s">
        <v>22</v>
      </c>
      <c r="D349" s="3" t="s">
        <v>23</v>
      </c>
      <c r="E349" s="3" t="s">
        <v>28</v>
      </c>
      <c r="F349" s="3" t="s">
        <v>25</v>
      </c>
      <c r="G349" s="3" t="b">
        <v>0</v>
      </c>
      <c r="H349" s="3" t="b">
        <v>0</v>
      </c>
      <c r="I349" s="3" t="b">
        <v>0</v>
      </c>
      <c r="J349" s="3" t="b">
        <v>1</v>
      </c>
      <c r="K349" s="3" t="b">
        <v>0</v>
      </c>
      <c r="L349" s="3">
        <v>150</v>
      </c>
      <c r="M349" s="3">
        <v>2</v>
      </c>
      <c r="N349" s="3">
        <v>90</v>
      </c>
      <c r="O349" s="3">
        <v>1.5</v>
      </c>
      <c r="P349" s="3">
        <v>0</v>
      </c>
      <c r="Q349" s="3">
        <v>100</v>
      </c>
      <c r="R349" s="3">
        <v>0</v>
      </c>
      <c r="S349" s="3">
        <v>1</v>
      </c>
      <c r="T349" s="3">
        <v>0</v>
      </c>
      <c r="U349" s="3" t="b">
        <v>0</v>
      </c>
      <c r="V349" s="3">
        <v>2000</v>
      </c>
      <c r="W349" s="3">
        <v>187.64</v>
      </c>
      <c r="X349" s="3">
        <v>157.93</v>
      </c>
      <c r="Y349" s="3">
        <v>141.19</v>
      </c>
      <c r="Z349" s="3">
        <v>140.33000000000001</v>
      </c>
      <c r="AA349" s="3">
        <v>-1</v>
      </c>
      <c r="AB349" s="3">
        <v>2</v>
      </c>
      <c r="AC349" s="3">
        <v>1</v>
      </c>
      <c r="AE349" s="6"/>
      <c r="AG349" s="6"/>
      <c r="AI349" s="6"/>
      <c r="AK349" s="6"/>
    </row>
    <row r="350" spans="1:37" x14ac:dyDescent="0.25">
      <c r="A350" s="3">
        <v>106</v>
      </c>
      <c r="B350" s="3" t="s">
        <v>38</v>
      </c>
      <c r="C350" s="3" t="s">
        <v>22</v>
      </c>
      <c r="D350" s="3" t="s">
        <v>23</v>
      </c>
      <c r="E350" s="3" t="s">
        <v>28</v>
      </c>
      <c r="F350" s="3" t="s">
        <v>25</v>
      </c>
      <c r="G350" s="3" t="b">
        <v>0</v>
      </c>
      <c r="H350" s="3" t="b">
        <v>0</v>
      </c>
      <c r="I350" s="3" t="b">
        <v>0</v>
      </c>
      <c r="J350" s="3" t="b">
        <v>1</v>
      </c>
      <c r="K350" s="3" t="b">
        <v>0</v>
      </c>
      <c r="L350" s="3">
        <v>150</v>
      </c>
      <c r="M350" s="3">
        <v>2</v>
      </c>
      <c r="N350" s="3">
        <v>90</v>
      </c>
      <c r="O350" s="3">
        <v>1.5</v>
      </c>
      <c r="P350" s="3">
        <v>0</v>
      </c>
      <c r="Q350" s="3">
        <v>100</v>
      </c>
      <c r="R350" s="3">
        <v>0</v>
      </c>
      <c r="S350" s="3">
        <v>1</v>
      </c>
      <c r="T350" s="3">
        <v>0</v>
      </c>
      <c r="U350" s="3" t="b">
        <v>0</v>
      </c>
      <c r="V350" s="3">
        <v>2000</v>
      </c>
      <c r="W350" s="3">
        <v>184.2</v>
      </c>
      <c r="X350" s="3">
        <v>172.7</v>
      </c>
      <c r="Y350" s="3">
        <v>140.32</v>
      </c>
      <c r="Z350" s="3">
        <v>140.33000000000001</v>
      </c>
      <c r="AA350" s="3">
        <v>0</v>
      </c>
      <c r="AB350" s="3">
        <v>-1</v>
      </c>
      <c r="AC350" s="3">
        <v>1</v>
      </c>
      <c r="AE350" s="6"/>
      <c r="AG350" s="6"/>
      <c r="AI350" s="6"/>
      <c r="AK350" s="6"/>
    </row>
    <row r="351" spans="1:37" x14ac:dyDescent="0.25">
      <c r="A351" s="3">
        <v>107</v>
      </c>
      <c r="B351" s="3" t="s">
        <v>38</v>
      </c>
      <c r="C351" s="3" t="s">
        <v>22</v>
      </c>
      <c r="D351" s="3" t="s">
        <v>23</v>
      </c>
      <c r="E351" s="3" t="s">
        <v>28</v>
      </c>
      <c r="F351" s="3" t="s">
        <v>25</v>
      </c>
      <c r="G351" s="3" t="b">
        <v>0</v>
      </c>
      <c r="H351" s="3" t="b">
        <v>0</v>
      </c>
      <c r="I351" s="3" t="b">
        <v>0</v>
      </c>
      <c r="J351" s="3" t="b">
        <v>1</v>
      </c>
      <c r="K351" s="3" t="b">
        <v>0</v>
      </c>
      <c r="L351" s="3">
        <v>150</v>
      </c>
      <c r="M351" s="3">
        <v>2</v>
      </c>
      <c r="N351" s="3">
        <v>90</v>
      </c>
      <c r="O351" s="3">
        <v>1.5</v>
      </c>
      <c r="P351" s="3">
        <v>0</v>
      </c>
      <c r="Q351" s="3">
        <v>100</v>
      </c>
      <c r="R351" s="3">
        <v>0</v>
      </c>
      <c r="S351" s="3">
        <v>1</v>
      </c>
      <c r="T351" s="3">
        <v>0</v>
      </c>
      <c r="U351" s="3" t="b">
        <v>0</v>
      </c>
      <c r="V351" s="3">
        <v>2000</v>
      </c>
      <c r="W351" s="3">
        <v>273.31</v>
      </c>
      <c r="X351" s="3">
        <v>264.81</v>
      </c>
      <c r="Y351" s="3">
        <v>134.94999999999999</v>
      </c>
      <c r="Z351" s="3">
        <v>134.38</v>
      </c>
      <c r="AA351" s="3">
        <v>-3</v>
      </c>
      <c r="AB351" s="3">
        <v>-3</v>
      </c>
      <c r="AC351" s="3">
        <v>1</v>
      </c>
      <c r="AE351" s="6"/>
      <c r="AG351" s="6"/>
      <c r="AI351" s="6"/>
      <c r="AK351" s="6"/>
    </row>
    <row r="352" spans="1:37" x14ac:dyDescent="0.25">
      <c r="A352" s="3">
        <v>108</v>
      </c>
      <c r="B352" s="3" t="s">
        <v>38</v>
      </c>
      <c r="C352" s="3" t="s">
        <v>22</v>
      </c>
      <c r="D352" s="3" t="s">
        <v>23</v>
      </c>
      <c r="E352" s="3" t="s">
        <v>28</v>
      </c>
      <c r="F352" s="3" t="s">
        <v>25</v>
      </c>
      <c r="G352" s="3" t="b">
        <v>0</v>
      </c>
      <c r="H352" s="3" t="b">
        <v>0</v>
      </c>
      <c r="I352" s="3" t="b">
        <v>0</v>
      </c>
      <c r="J352" s="3" t="b">
        <v>1</v>
      </c>
      <c r="K352" s="3" t="b">
        <v>0</v>
      </c>
      <c r="L352" s="3">
        <v>150</v>
      </c>
      <c r="M352" s="3">
        <v>2</v>
      </c>
      <c r="N352" s="3">
        <v>90</v>
      </c>
      <c r="O352" s="3">
        <v>1.5</v>
      </c>
      <c r="P352" s="3">
        <v>0</v>
      </c>
      <c r="Q352" s="3">
        <v>100</v>
      </c>
      <c r="R352" s="3">
        <v>0</v>
      </c>
      <c r="S352" s="3">
        <v>1</v>
      </c>
      <c r="T352" s="3">
        <v>0</v>
      </c>
      <c r="U352" s="3" t="b">
        <v>0</v>
      </c>
      <c r="V352" s="3">
        <v>2000</v>
      </c>
      <c r="W352" s="3">
        <v>190.06</v>
      </c>
      <c r="X352" s="3">
        <v>216.42</v>
      </c>
      <c r="Y352" s="3">
        <v>138.71</v>
      </c>
      <c r="Z352" s="3">
        <v>139.37</v>
      </c>
      <c r="AA352" s="3">
        <v>-3</v>
      </c>
      <c r="AB352" s="3">
        <v>0</v>
      </c>
      <c r="AC352" s="3">
        <v>1</v>
      </c>
      <c r="AE352" s="6"/>
      <c r="AG352" s="6"/>
      <c r="AI352" s="6"/>
      <c r="AK352" s="6"/>
    </row>
    <row r="353" spans="1:37" x14ac:dyDescent="0.25">
      <c r="A353" s="3">
        <v>109</v>
      </c>
      <c r="B353" s="3" t="s">
        <v>38</v>
      </c>
      <c r="C353" s="3" t="s">
        <v>22</v>
      </c>
      <c r="D353" s="3" t="s">
        <v>23</v>
      </c>
      <c r="E353" s="3" t="s">
        <v>28</v>
      </c>
      <c r="F353" s="3" t="s">
        <v>25</v>
      </c>
      <c r="G353" s="3" t="b">
        <v>0</v>
      </c>
      <c r="H353" s="3" t="b">
        <v>0</v>
      </c>
      <c r="I353" s="3" t="b">
        <v>0</v>
      </c>
      <c r="J353" s="3" t="b">
        <v>1</v>
      </c>
      <c r="K353" s="3" t="b">
        <v>0</v>
      </c>
      <c r="L353" s="3">
        <v>150</v>
      </c>
      <c r="M353" s="3">
        <v>2</v>
      </c>
      <c r="N353" s="3">
        <v>90</v>
      </c>
      <c r="O353" s="3">
        <v>1.5</v>
      </c>
      <c r="P353" s="3">
        <v>0</v>
      </c>
      <c r="Q353" s="3">
        <v>100</v>
      </c>
      <c r="R353" s="3">
        <v>0</v>
      </c>
      <c r="S353" s="3">
        <v>1</v>
      </c>
      <c r="T353" s="3">
        <v>0</v>
      </c>
      <c r="U353" s="3" t="b">
        <v>0</v>
      </c>
      <c r="V353" s="3">
        <v>2000</v>
      </c>
      <c r="W353" s="3">
        <v>196.11</v>
      </c>
      <c r="X353" s="3">
        <v>211.63</v>
      </c>
      <c r="Y353" s="3">
        <v>138.11000000000001</v>
      </c>
      <c r="Z353" s="3">
        <v>139.27000000000001</v>
      </c>
      <c r="AA353" s="3">
        <v>1</v>
      </c>
      <c r="AB353" s="3">
        <v>5</v>
      </c>
      <c r="AC353" s="3">
        <v>1</v>
      </c>
      <c r="AE353" s="6"/>
      <c r="AG353" s="6"/>
      <c r="AI353" s="6"/>
      <c r="AK353" s="6"/>
    </row>
    <row r="354" spans="1:37" x14ac:dyDescent="0.25">
      <c r="A354" s="3">
        <v>110</v>
      </c>
      <c r="B354" s="3" t="s">
        <v>38</v>
      </c>
      <c r="C354" s="3" t="s">
        <v>22</v>
      </c>
      <c r="D354" s="3" t="s">
        <v>23</v>
      </c>
      <c r="E354" s="3" t="s">
        <v>28</v>
      </c>
      <c r="F354" s="3" t="s">
        <v>25</v>
      </c>
      <c r="G354" s="3" t="b">
        <v>0</v>
      </c>
      <c r="H354" s="3" t="b">
        <v>0</v>
      </c>
      <c r="I354" s="3" t="b">
        <v>0</v>
      </c>
      <c r="J354" s="3" t="b">
        <v>1</v>
      </c>
      <c r="K354" s="3" t="b">
        <v>0</v>
      </c>
      <c r="L354" s="3">
        <v>150</v>
      </c>
      <c r="M354" s="3">
        <v>2</v>
      </c>
      <c r="N354" s="3">
        <v>90</v>
      </c>
      <c r="O354" s="3">
        <v>1.5</v>
      </c>
      <c r="P354" s="3">
        <v>0</v>
      </c>
      <c r="Q354" s="3">
        <v>100</v>
      </c>
      <c r="R354" s="3">
        <v>0</v>
      </c>
      <c r="S354" s="3">
        <v>1</v>
      </c>
      <c r="T354" s="3">
        <v>0</v>
      </c>
      <c r="U354" s="3" t="b">
        <v>0</v>
      </c>
      <c r="V354" s="3">
        <v>2000</v>
      </c>
      <c r="W354" s="3">
        <v>307.54000000000002</v>
      </c>
      <c r="X354" s="3">
        <v>226.29</v>
      </c>
      <c r="Y354" s="3">
        <v>136.69</v>
      </c>
      <c r="Z354" s="3">
        <v>134</v>
      </c>
      <c r="AA354" s="3">
        <v>5</v>
      </c>
      <c r="AB354" s="3">
        <v>-1</v>
      </c>
      <c r="AC354" s="3">
        <v>1</v>
      </c>
      <c r="AE354" s="6"/>
      <c r="AG354" s="6"/>
      <c r="AI354" s="6"/>
      <c r="AK354" s="6"/>
    </row>
    <row r="355" spans="1:37" x14ac:dyDescent="0.25">
      <c r="A355" s="3">
        <v>111</v>
      </c>
      <c r="B355" s="3" t="s">
        <v>38</v>
      </c>
      <c r="C355" s="3" t="s">
        <v>22</v>
      </c>
      <c r="D355" s="3" t="s">
        <v>23</v>
      </c>
      <c r="E355" s="3" t="s">
        <v>28</v>
      </c>
      <c r="F355" s="3" t="s">
        <v>25</v>
      </c>
      <c r="G355" s="3" t="b">
        <v>0</v>
      </c>
      <c r="H355" s="3" t="b">
        <v>0</v>
      </c>
      <c r="I355" s="3" t="b">
        <v>0</v>
      </c>
      <c r="J355" s="3" t="b">
        <v>1</v>
      </c>
      <c r="K355" s="3" t="b">
        <v>0</v>
      </c>
      <c r="L355" s="3">
        <v>150</v>
      </c>
      <c r="M355" s="3">
        <v>2</v>
      </c>
      <c r="N355" s="3">
        <v>90</v>
      </c>
      <c r="O355" s="3">
        <v>1.5</v>
      </c>
      <c r="P355" s="3">
        <v>0</v>
      </c>
      <c r="Q355" s="3">
        <v>100</v>
      </c>
      <c r="R355" s="3">
        <v>0</v>
      </c>
      <c r="S355" s="3">
        <v>1</v>
      </c>
      <c r="T355" s="3">
        <v>0</v>
      </c>
      <c r="U355" s="3" t="b">
        <v>0</v>
      </c>
      <c r="V355" s="3">
        <v>2000</v>
      </c>
      <c r="W355" s="3">
        <v>189.28</v>
      </c>
      <c r="X355" s="3">
        <v>175.95</v>
      </c>
      <c r="Y355" s="3">
        <v>140.38</v>
      </c>
      <c r="Z355" s="3">
        <v>139.11000000000001</v>
      </c>
      <c r="AA355" s="3">
        <v>0</v>
      </c>
      <c r="AB355" s="3">
        <v>-4</v>
      </c>
      <c r="AC355" s="3">
        <v>1</v>
      </c>
      <c r="AE355" s="6"/>
      <c r="AG355" s="6"/>
      <c r="AI355" s="6"/>
      <c r="AK355" s="6"/>
    </row>
    <row r="356" spans="1:37" x14ac:dyDescent="0.25">
      <c r="A356" s="3">
        <v>112</v>
      </c>
      <c r="B356" s="3" t="s">
        <v>38</v>
      </c>
      <c r="C356" s="3" t="s">
        <v>22</v>
      </c>
      <c r="D356" s="3" t="s">
        <v>23</v>
      </c>
      <c r="E356" s="3" t="s">
        <v>28</v>
      </c>
      <c r="F356" s="3" t="s">
        <v>25</v>
      </c>
      <c r="G356" s="3" t="b">
        <v>0</v>
      </c>
      <c r="H356" s="3" t="b">
        <v>0</v>
      </c>
      <c r="I356" s="3" t="b">
        <v>0</v>
      </c>
      <c r="J356" s="3" t="b">
        <v>1</v>
      </c>
      <c r="K356" s="3" t="b">
        <v>0</v>
      </c>
      <c r="L356" s="3">
        <v>150</v>
      </c>
      <c r="M356" s="3">
        <v>2</v>
      </c>
      <c r="N356" s="3">
        <v>90</v>
      </c>
      <c r="O356" s="3">
        <v>1.5</v>
      </c>
      <c r="P356" s="3">
        <v>0</v>
      </c>
      <c r="Q356" s="3">
        <v>100</v>
      </c>
      <c r="R356" s="3">
        <v>0</v>
      </c>
      <c r="S356" s="3">
        <v>1</v>
      </c>
      <c r="T356" s="3">
        <v>0</v>
      </c>
      <c r="U356" s="3" t="b">
        <v>0</v>
      </c>
      <c r="V356" s="3">
        <v>2000</v>
      </c>
      <c r="W356" s="3">
        <v>220.86</v>
      </c>
      <c r="X356" s="3">
        <v>180.83</v>
      </c>
      <c r="Y356" s="3">
        <v>139.63999999999999</v>
      </c>
      <c r="Z356" s="3">
        <v>138.77000000000001</v>
      </c>
      <c r="AA356" s="3">
        <v>1</v>
      </c>
      <c r="AB356" s="3">
        <v>3</v>
      </c>
      <c r="AC356" s="3">
        <v>1</v>
      </c>
      <c r="AE356" s="6"/>
      <c r="AG356" s="6"/>
      <c r="AI356" s="6"/>
      <c r="AK356" s="6"/>
    </row>
    <row r="357" spans="1:37" x14ac:dyDescent="0.25">
      <c r="A357" s="3">
        <v>113</v>
      </c>
      <c r="B357" s="3" t="s">
        <v>38</v>
      </c>
      <c r="C357" s="3" t="s">
        <v>22</v>
      </c>
      <c r="D357" s="3" t="s">
        <v>23</v>
      </c>
      <c r="E357" s="3" t="s">
        <v>28</v>
      </c>
      <c r="F357" s="3" t="s">
        <v>25</v>
      </c>
      <c r="G357" s="3" t="b">
        <v>0</v>
      </c>
      <c r="H357" s="3" t="b">
        <v>0</v>
      </c>
      <c r="I357" s="3" t="b">
        <v>0</v>
      </c>
      <c r="J357" s="3" t="b">
        <v>1</v>
      </c>
      <c r="K357" s="3" t="b">
        <v>0</v>
      </c>
      <c r="L357" s="3">
        <v>150</v>
      </c>
      <c r="M357" s="3">
        <v>2</v>
      </c>
      <c r="N357" s="3">
        <v>90</v>
      </c>
      <c r="O357" s="3">
        <v>1.5</v>
      </c>
      <c r="P357" s="3">
        <v>0</v>
      </c>
      <c r="Q357" s="3">
        <v>100</v>
      </c>
      <c r="R357" s="3">
        <v>0</v>
      </c>
      <c r="S357" s="3">
        <v>1</v>
      </c>
      <c r="T357" s="3">
        <v>0</v>
      </c>
      <c r="U357" s="3" t="b">
        <v>0</v>
      </c>
      <c r="V357" s="3">
        <v>2000</v>
      </c>
      <c r="W357" s="3">
        <v>282.95999999999998</v>
      </c>
      <c r="X357" s="3">
        <v>259.48</v>
      </c>
      <c r="Y357" s="3">
        <v>135.78</v>
      </c>
      <c r="Z357" s="3">
        <v>134.28</v>
      </c>
      <c r="AA357" s="3">
        <v>2</v>
      </c>
      <c r="AB357" s="3">
        <v>1</v>
      </c>
      <c r="AC357" s="3">
        <v>1</v>
      </c>
      <c r="AE357" s="6"/>
      <c r="AG357" s="6"/>
      <c r="AI357" s="6"/>
      <c r="AK357" s="6"/>
    </row>
    <row r="358" spans="1:37" x14ac:dyDescent="0.25">
      <c r="A358" s="3">
        <v>114</v>
      </c>
      <c r="B358" s="3" t="s">
        <v>38</v>
      </c>
      <c r="C358" s="3" t="s">
        <v>22</v>
      </c>
      <c r="D358" s="3" t="s">
        <v>23</v>
      </c>
      <c r="E358" s="3" t="s">
        <v>28</v>
      </c>
      <c r="F358" s="3" t="s">
        <v>25</v>
      </c>
      <c r="G358" s="3" t="b">
        <v>0</v>
      </c>
      <c r="H358" s="3" t="b">
        <v>0</v>
      </c>
      <c r="I358" s="3" t="b">
        <v>0</v>
      </c>
      <c r="J358" s="3" t="b">
        <v>1</v>
      </c>
      <c r="K358" s="3" t="b">
        <v>0</v>
      </c>
      <c r="L358" s="3">
        <v>150</v>
      </c>
      <c r="M358" s="3">
        <v>2</v>
      </c>
      <c r="N358" s="3">
        <v>90</v>
      </c>
      <c r="O358" s="3">
        <v>1.5</v>
      </c>
      <c r="P358" s="3">
        <v>0</v>
      </c>
      <c r="Q358" s="3">
        <v>100</v>
      </c>
      <c r="R358" s="3">
        <v>0</v>
      </c>
      <c r="S358" s="3">
        <v>1</v>
      </c>
      <c r="T358" s="3">
        <v>0</v>
      </c>
      <c r="U358" s="3" t="b">
        <v>0</v>
      </c>
      <c r="V358" s="3">
        <v>2000</v>
      </c>
      <c r="W358" s="3">
        <v>248.79</v>
      </c>
      <c r="X358" s="3">
        <v>239.48</v>
      </c>
      <c r="Y358" s="3">
        <v>136.99</v>
      </c>
      <c r="Z358" s="3">
        <v>136</v>
      </c>
      <c r="AA358" s="3">
        <v>1</v>
      </c>
      <c r="AB358" s="3">
        <v>-2</v>
      </c>
      <c r="AC358" s="3">
        <v>1</v>
      </c>
      <c r="AE358" s="6"/>
      <c r="AG358" s="6"/>
      <c r="AI358" s="6"/>
      <c r="AK358" s="6"/>
    </row>
    <row r="359" spans="1:37" x14ac:dyDescent="0.25">
      <c r="A359" s="3">
        <v>115</v>
      </c>
      <c r="B359" s="3" t="s">
        <v>38</v>
      </c>
      <c r="C359" s="3" t="s">
        <v>22</v>
      </c>
      <c r="D359" s="3" t="s">
        <v>23</v>
      </c>
      <c r="E359" s="3" t="s">
        <v>28</v>
      </c>
      <c r="F359" s="3" t="s">
        <v>25</v>
      </c>
      <c r="G359" s="3" t="b">
        <v>0</v>
      </c>
      <c r="H359" s="3" t="b">
        <v>0</v>
      </c>
      <c r="I359" s="3" t="b">
        <v>0</v>
      </c>
      <c r="J359" s="3" t="b">
        <v>1</v>
      </c>
      <c r="K359" s="3" t="b">
        <v>0</v>
      </c>
      <c r="L359" s="3">
        <v>150</v>
      </c>
      <c r="M359" s="3">
        <v>2</v>
      </c>
      <c r="N359" s="3">
        <v>90</v>
      </c>
      <c r="O359" s="3">
        <v>1.5</v>
      </c>
      <c r="P359" s="3">
        <v>0</v>
      </c>
      <c r="Q359" s="3">
        <v>100</v>
      </c>
      <c r="R359" s="3">
        <v>0</v>
      </c>
      <c r="S359" s="3">
        <v>1</v>
      </c>
      <c r="T359" s="3">
        <v>0</v>
      </c>
      <c r="U359" s="3" t="b">
        <v>0</v>
      </c>
      <c r="V359" s="3">
        <v>2000</v>
      </c>
      <c r="W359" s="3">
        <v>264.66000000000003</v>
      </c>
      <c r="X359" s="3">
        <v>229.57</v>
      </c>
      <c r="Y359" s="3">
        <v>135.93</v>
      </c>
      <c r="Z359" s="3">
        <v>136.69</v>
      </c>
      <c r="AA359" s="3">
        <v>3</v>
      </c>
      <c r="AB359" s="3">
        <v>5</v>
      </c>
      <c r="AC359" s="3">
        <v>1</v>
      </c>
      <c r="AE359" s="6"/>
      <c r="AG359" s="6"/>
      <c r="AI359" s="6"/>
      <c r="AK359" s="6"/>
    </row>
    <row r="360" spans="1:37" x14ac:dyDescent="0.25">
      <c r="A360" s="3">
        <v>116</v>
      </c>
      <c r="B360" s="3" t="s">
        <v>38</v>
      </c>
      <c r="C360" s="3" t="s">
        <v>22</v>
      </c>
      <c r="D360" s="3" t="s">
        <v>23</v>
      </c>
      <c r="E360" s="3" t="s">
        <v>28</v>
      </c>
      <c r="F360" s="3" t="s">
        <v>25</v>
      </c>
      <c r="G360" s="3" t="b">
        <v>0</v>
      </c>
      <c r="H360" s="3" t="b">
        <v>0</v>
      </c>
      <c r="I360" s="3" t="b">
        <v>0</v>
      </c>
      <c r="J360" s="3" t="b">
        <v>1</v>
      </c>
      <c r="K360" s="3" t="b">
        <v>0</v>
      </c>
      <c r="L360" s="3">
        <v>150</v>
      </c>
      <c r="M360" s="3">
        <v>2</v>
      </c>
      <c r="N360" s="3">
        <v>90</v>
      </c>
      <c r="O360" s="3">
        <v>1.5</v>
      </c>
      <c r="P360" s="3">
        <v>0</v>
      </c>
      <c r="Q360" s="3">
        <v>100</v>
      </c>
      <c r="R360" s="3">
        <v>0</v>
      </c>
      <c r="S360" s="3">
        <v>1</v>
      </c>
      <c r="T360" s="3">
        <v>0</v>
      </c>
      <c r="U360" s="3" t="b">
        <v>0</v>
      </c>
      <c r="V360" s="3">
        <v>2000</v>
      </c>
      <c r="W360" s="3">
        <v>169.35</v>
      </c>
      <c r="X360" s="3">
        <v>196.15</v>
      </c>
      <c r="Y360" s="3">
        <v>140.06</v>
      </c>
      <c r="Z360" s="3">
        <v>140.01</v>
      </c>
      <c r="AA360" s="3">
        <v>0</v>
      </c>
      <c r="AB360" s="3">
        <v>5</v>
      </c>
      <c r="AC360" s="3">
        <v>1</v>
      </c>
      <c r="AE360" s="6"/>
      <c r="AG360" s="6"/>
      <c r="AI360" s="6"/>
      <c r="AK360" s="6"/>
    </row>
    <row r="361" spans="1:37" x14ac:dyDescent="0.25">
      <c r="A361" s="3">
        <v>117</v>
      </c>
      <c r="B361" s="3" t="s">
        <v>38</v>
      </c>
      <c r="C361" s="3" t="s">
        <v>22</v>
      </c>
      <c r="D361" s="3" t="s">
        <v>23</v>
      </c>
      <c r="E361" s="3" t="s">
        <v>28</v>
      </c>
      <c r="F361" s="3" t="s">
        <v>25</v>
      </c>
      <c r="G361" s="3" t="b">
        <v>0</v>
      </c>
      <c r="H361" s="3" t="b">
        <v>0</v>
      </c>
      <c r="I361" s="3" t="b">
        <v>0</v>
      </c>
      <c r="J361" s="3" t="b">
        <v>1</v>
      </c>
      <c r="K361" s="3" t="b">
        <v>0</v>
      </c>
      <c r="L361" s="3">
        <v>150</v>
      </c>
      <c r="M361" s="3">
        <v>2</v>
      </c>
      <c r="N361" s="3">
        <v>90</v>
      </c>
      <c r="O361" s="3">
        <v>1.5</v>
      </c>
      <c r="P361" s="3">
        <v>0</v>
      </c>
      <c r="Q361" s="3">
        <v>100</v>
      </c>
      <c r="R361" s="3">
        <v>0</v>
      </c>
      <c r="S361" s="3">
        <v>1</v>
      </c>
      <c r="T361" s="3">
        <v>0</v>
      </c>
      <c r="U361" s="3" t="b">
        <v>0</v>
      </c>
      <c r="V361" s="3">
        <v>2000</v>
      </c>
      <c r="W361" s="3">
        <v>197.98</v>
      </c>
      <c r="X361" s="3">
        <v>252.31</v>
      </c>
      <c r="Y361" s="3">
        <v>136.58000000000001</v>
      </c>
      <c r="Z361" s="3">
        <v>138.46</v>
      </c>
      <c r="AA361" s="3">
        <v>3</v>
      </c>
      <c r="AB361" s="3">
        <v>3</v>
      </c>
      <c r="AC361" s="3">
        <v>1</v>
      </c>
      <c r="AE361" s="6"/>
      <c r="AG361" s="6"/>
      <c r="AI361" s="6"/>
      <c r="AK361" s="6"/>
    </row>
    <row r="362" spans="1:37" x14ac:dyDescent="0.25">
      <c r="A362" s="3">
        <v>118</v>
      </c>
      <c r="B362" s="3" t="s">
        <v>38</v>
      </c>
      <c r="C362" s="3" t="s">
        <v>22</v>
      </c>
      <c r="D362" s="3" t="s">
        <v>23</v>
      </c>
      <c r="E362" s="3" t="s">
        <v>28</v>
      </c>
      <c r="F362" s="3" t="s">
        <v>25</v>
      </c>
      <c r="G362" s="3" t="b">
        <v>0</v>
      </c>
      <c r="H362" s="3" t="b">
        <v>0</v>
      </c>
      <c r="I362" s="3" t="b">
        <v>0</v>
      </c>
      <c r="J362" s="3" t="b">
        <v>1</v>
      </c>
      <c r="K362" s="3" t="b">
        <v>0</v>
      </c>
      <c r="L362" s="3">
        <v>150</v>
      </c>
      <c r="M362" s="3">
        <v>2</v>
      </c>
      <c r="N362" s="3">
        <v>90</v>
      </c>
      <c r="O362" s="3">
        <v>1.5</v>
      </c>
      <c r="P362" s="3">
        <v>0</v>
      </c>
      <c r="Q362" s="3">
        <v>100</v>
      </c>
      <c r="R362" s="3">
        <v>0</v>
      </c>
      <c r="S362" s="3">
        <v>1</v>
      </c>
      <c r="T362" s="3">
        <v>0</v>
      </c>
      <c r="U362" s="3" t="b">
        <v>0</v>
      </c>
      <c r="V362" s="3">
        <v>2000</v>
      </c>
      <c r="W362" s="3">
        <v>192.77</v>
      </c>
      <c r="X362" s="3">
        <v>166.47</v>
      </c>
      <c r="Y362" s="3">
        <v>139.63999999999999</v>
      </c>
      <c r="Z362" s="3">
        <v>140.16</v>
      </c>
      <c r="AA362" s="3">
        <v>-3</v>
      </c>
      <c r="AB362" s="3">
        <v>-5</v>
      </c>
      <c r="AC362" s="3">
        <v>1</v>
      </c>
      <c r="AE362" s="6"/>
      <c r="AG362" s="6"/>
      <c r="AI362" s="6"/>
      <c r="AK362" s="6"/>
    </row>
    <row r="363" spans="1:37" x14ac:dyDescent="0.25">
      <c r="A363" s="3">
        <v>119</v>
      </c>
      <c r="B363" s="3" t="s">
        <v>38</v>
      </c>
      <c r="C363" s="3" t="s">
        <v>22</v>
      </c>
      <c r="D363" s="3" t="s">
        <v>23</v>
      </c>
      <c r="E363" s="3" t="s">
        <v>28</v>
      </c>
      <c r="F363" s="3" t="s">
        <v>25</v>
      </c>
      <c r="G363" s="3" t="b">
        <v>0</v>
      </c>
      <c r="H363" s="3" t="b">
        <v>0</v>
      </c>
      <c r="I363" s="3" t="b">
        <v>0</v>
      </c>
      <c r="J363" s="3" t="b">
        <v>1</v>
      </c>
      <c r="K363" s="3" t="b">
        <v>0</v>
      </c>
      <c r="L363" s="3">
        <v>150</v>
      </c>
      <c r="M363" s="3">
        <v>2</v>
      </c>
      <c r="N363" s="3">
        <v>90</v>
      </c>
      <c r="O363" s="3">
        <v>1.5</v>
      </c>
      <c r="P363" s="3">
        <v>0</v>
      </c>
      <c r="Q363" s="3">
        <v>100</v>
      </c>
      <c r="R363" s="3">
        <v>0</v>
      </c>
      <c r="S363" s="3">
        <v>1</v>
      </c>
      <c r="T363" s="3">
        <v>0</v>
      </c>
      <c r="U363" s="3" t="b">
        <v>0</v>
      </c>
      <c r="V363" s="3">
        <v>2000</v>
      </c>
      <c r="W363" s="3">
        <v>169.33</v>
      </c>
      <c r="X363" s="3">
        <v>174.25</v>
      </c>
      <c r="Y363" s="3">
        <v>140.82</v>
      </c>
      <c r="Z363" s="3">
        <v>140.32</v>
      </c>
      <c r="AA363" s="3">
        <v>0</v>
      </c>
      <c r="AB363" s="3">
        <v>5</v>
      </c>
      <c r="AC363" s="3">
        <v>1</v>
      </c>
      <c r="AE363" s="6"/>
      <c r="AG363" s="6"/>
      <c r="AI363" s="6"/>
      <c r="AK363" s="6"/>
    </row>
    <row r="364" spans="1:37" x14ac:dyDescent="0.25">
      <c r="A364" s="3">
        <v>120</v>
      </c>
      <c r="B364" s="3" t="s">
        <v>38</v>
      </c>
      <c r="C364" s="3" t="s">
        <v>22</v>
      </c>
      <c r="D364" s="3" t="s">
        <v>23</v>
      </c>
      <c r="E364" s="3" t="s">
        <v>28</v>
      </c>
      <c r="F364" s="3" t="s">
        <v>25</v>
      </c>
      <c r="G364" s="3" t="b">
        <v>0</v>
      </c>
      <c r="H364" s="3" t="b">
        <v>0</v>
      </c>
      <c r="I364" s="3" t="b">
        <v>0</v>
      </c>
      <c r="J364" s="3" t="b">
        <v>1</v>
      </c>
      <c r="K364" s="3" t="b">
        <v>0</v>
      </c>
      <c r="L364" s="3">
        <v>150</v>
      </c>
      <c r="M364" s="3">
        <v>2</v>
      </c>
      <c r="N364" s="3">
        <v>90</v>
      </c>
      <c r="O364" s="3">
        <v>1.5</v>
      </c>
      <c r="P364" s="3">
        <v>0</v>
      </c>
      <c r="Q364" s="3">
        <v>100</v>
      </c>
      <c r="R364" s="3">
        <v>0</v>
      </c>
      <c r="S364" s="3">
        <v>1</v>
      </c>
      <c r="T364" s="3">
        <v>0</v>
      </c>
      <c r="U364" s="3" t="b">
        <v>0</v>
      </c>
      <c r="V364" s="3">
        <v>2000</v>
      </c>
      <c r="W364" s="3">
        <v>240.26</v>
      </c>
      <c r="X364" s="3">
        <v>303.7</v>
      </c>
      <c r="Y364" s="3">
        <v>134.26</v>
      </c>
      <c r="Z364" s="3">
        <v>135.76</v>
      </c>
      <c r="AA364" s="3">
        <v>4</v>
      </c>
      <c r="AB364" s="3">
        <v>0</v>
      </c>
      <c r="AC364" s="3">
        <v>1</v>
      </c>
      <c r="AE364" s="6"/>
      <c r="AG364" s="6"/>
      <c r="AI364" s="6"/>
      <c r="AK364" s="6"/>
    </row>
    <row r="365" spans="1:37" x14ac:dyDescent="0.25">
      <c r="A365" s="1">
        <v>121</v>
      </c>
      <c r="B365" s="1" t="s">
        <v>38</v>
      </c>
      <c r="C365" s="1" t="s">
        <v>22</v>
      </c>
      <c r="D365" s="1" t="s">
        <v>23</v>
      </c>
      <c r="E365" s="1" t="s">
        <v>28</v>
      </c>
      <c r="F365" s="1" t="s">
        <v>25</v>
      </c>
      <c r="G365" s="1" t="b">
        <v>0</v>
      </c>
      <c r="H365" s="1" t="b">
        <v>0</v>
      </c>
      <c r="I365" s="1" t="b">
        <v>0</v>
      </c>
      <c r="J365" s="1" t="b">
        <v>1</v>
      </c>
      <c r="K365" s="1" t="b">
        <v>0</v>
      </c>
      <c r="L365" s="1">
        <v>150</v>
      </c>
      <c r="M365" s="1">
        <v>2</v>
      </c>
      <c r="N365" s="1">
        <v>90</v>
      </c>
      <c r="O365" s="1">
        <v>1.6</v>
      </c>
      <c r="P365" s="1">
        <v>0</v>
      </c>
      <c r="Q365" s="1">
        <v>100</v>
      </c>
      <c r="R365" s="1">
        <v>0</v>
      </c>
      <c r="S365" s="1">
        <v>1</v>
      </c>
      <c r="T365" s="1">
        <v>0</v>
      </c>
      <c r="U365" s="1" t="b">
        <v>0</v>
      </c>
      <c r="V365" s="1">
        <v>2000</v>
      </c>
      <c r="W365" s="1">
        <v>202.33</v>
      </c>
      <c r="X365" s="1">
        <v>237.54</v>
      </c>
      <c r="Y365" s="1">
        <v>137.35</v>
      </c>
      <c r="Z365" s="1">
        <v>138.27000000000001</v>
      </c>
      <c r="AA365" s="1">
        <v>0</v>
      </c>
      <c r="AB365" s="1">
        <v>-1</v>
      </c>
      <c r="AC365" s="1">
        <v>1</v>
      </c>
      <c r="AE365" s="6"/>
      <c r="AG365" s="6"/>
      <c r="AI365" s="6"/>
      <c r="AK365" s="6"/>
    </row>
    <row r="366" spans="1:37" x14ac:dyDescent="0.25">
      <c r="A366" s="1">
        <v>122</v>
      </c>
      <c r="B366" s="1" t="s">
        <v>38</v>
      </c>
      <c r="C366" s="1" t="s">
        <v>22</v>
      </c>
      <c r="D366" s="1" t="s">
        <v>23</v>
      </c>
      <c r="E366" s="1" t="s">
        <v>28</v>
      </c>
      <c r="F366" s="1" t="s">
        <v>25</v>
      </c>
      <c r="G366" s="1" t="b">
        <v>0</v>
      </c>
      <c r="H366" s="1" t="b">
        <v>0</v>
      </c>
      <c r="I366" s="1" t="b">
        <v>0</v>
      </c>
      <c r="J366" s="1" t="b">
        <v>1</v>
      </c>
      <c r="K366" s="1" t="b">
        <v>0</v>
      </c>
      <c r="L366" s="1">
        <v>150</v>
      </c>
      <c r="M366" s="1">
        <v>2</v>
      </c>
      <c r="N366" s="1">
        <v>90</v>
      </c>
      <c r="O366" s="1">
        <v>1.6</v>
      </c>
      <c r="P366" s="1">
        <v>0</v>
      </c>
      <c r="Q366" s="1">
        <v>100</v>
      </c>
      <c r="R366" s="1">
        <v>0</v>
      </c>
      <c r="S366" s="1">
        <v>1</v>
      </c>
      <c r="T366" s="1">
        <v>0</v>
      </c>
      <c r="U366" s="1" t="b">
        <v>0</v>
      </c>
      <c r="V366" s="1">
        <v>2000</v>
      </c>
      <c r="W366" s="1">
        <v>132.63</v>
      </c>
      <c r="X366" s="1">
        <v>157.69999999999999</v>
      </c>
      <c r="Y366" s="1">
        <v>141.91999999999999</v>
      </c>
      <c r="Z366" s="1">
        <v>142.33000000000001</v>
      </c>
      <c r="AA366" s="1">
        <v>3</v>
      </c>
      <c r="AB366" s="1">
        <v>-1</v>
      </c>
      <c r="AC366" s="1">
        <v>1</v>
      </c>
      <c r="AE366" s="6"/>
      <c r="AG366" s="6"/>
      <c r="AI366" s="6"/>
      <c r="AK366" s="6"/>
    </row>
    <row r="367" spans="1:37" x14ac:dyDescent="0.25">
      <c r="A367" s="1">
        <v>123</v>
      </c>
      <c r="B367" s="1" t="s">
        <v>38</v>
      </c>
      <c r="C367" s="1" t="s">
        <v>22</v>
      </c>
      <c r="D367" s="1" t="s">
        <v>23</v>
      </c>
      <c r="E367" s="1" t="s">
        <v>28</v>
      </c>
      <c r="F367" s="1" t="s">
        <v>25</v>
      </c>
      <c r="G367" s="1" t="b">
        <v>0</v>
      </c>
      <c r="H367" s="1" t="b">
        <v>0</v>
      </c>
      <c r="I367" s="1" t="b">
        <v>0</v>
      </c>
      <c r="J367" s="1" t="b">
        <v>1</v>
      </c>
      <c r="K367" s="1" t="b">
        <v>0</v>
      </c>
      <c r="L367" s="1">
        <v>150</v>
      </c>
      <c r="M367" s="1">
        <v>2</v>
      </c>
      <c r="N367" s="1">
        <v>90</v>
      </c>
      <c r="O367" s="1">
        <v>1.6</v>
      </c>
      <c r="P367" s="1">
        <v>0</v>
      </c>
      <c r="Q367" s="1">
        <v>100</v>
      </c>
      <c r="R367" s="1">
        <v>0</v>
      </c>
      <c r="S367" s="1">
        <v>1</v>
      </c>
      <c r="T367" s="1">
        <v>0</v>
      </c>
      <c r="U367" s="1" t="b">
        <v>0</v>
      </c>
      <c r="V367" s="1">
        <v>2000</v>
      </c>
      <c r="W367" s="1">
        <v>243.42</v>
      </c>
      <c r="X367" s="1">
        <v>177.48</v>
      </c>
      <c r="Y367" s="1">
        <v>139.07</v>
      </c>
      <c r="Z367" s="1">
        <v>138.25</v>
      </c>
      <c r="AA367" s="1">
        <v>1</v>
      </c>
      <c r="AB367" s="1">
        <v>-2</v>
      </c>
      <c r="AC367" s="1">
        <v>1</v>
      </c>
      <c r="AE367" s="6"/>
      <c r="AG367" s="6"/>
      <c r="AI367" s="6"/>
      <c r="AK367" s="6"/>
    </row>
    <row r="368" spans="1:37" x14ac:dyDescent="0.25">
      <c r="A368" s="1">
        <v>124</v>
      </c>
      <c r="B368" s="1" t="s">
        <v>38</v>
      </c>
      <c r="C368" s="1" t="s">
        <v>22</v>
      </c>
      <c r="D368" s="1" t="s">
        <v>23</v>
      </c>
      <c r="E368" s="1" t="s">
        <v>28</v>
      </c>
      <c r="F368" s="1" t="s">
        <v>25</v>
      </c>
      <c r="G368" s="1" t="b">
        <v>0</v>
      </c>
      <c r="H368" s="1" t="b">
        <v>0</v>
      </c>
      <c r="I368" s="1" t="b">
        <v>0</v>
      </c>
      <c r="J368" s="1" t="b">
        <v>1</v>
      </c>
      <c r="K368" s="1" t="b">
        <v>0</v>
      </c>
      <c r="L368" s="1">
        <v>150</v>
      </c>
      <c r="M368" s="1">
        <v>2</v>
      </c>
      <c r="N368" s="1">
        <v>90</v>
      </c>
      <c r="O368" s="1">
        <v>1.6</v>
      </c>
      <c r="P368" s="1">
        <v>0</v>
      </c>
      <c r="Q368" s="1">
        <v>100</v>
      </c>
      <c r="R368" s="1">
        <v>0</v>
      </c>
      <c r="S368" s="1">
        <v>1</v>
      </c>
      <c r="T368" s="1">
        <v>0</v>
      </c>
      <c r="U368" s="1" t="b">
        <v>0</v>
      </c>
      <c r="V368" s="1">
        <v>2000</v>
      </c>
      <c r="W368" s="1">
        <v>188.8</v>
      </c>
      <c r="X368" s="1">
        <v>188.02</v>
      </c>
      <c r="Y368" s="1">
        <v>139.47999999999999</v>
      </c>
      <c r="Z368" s="1">
        <v>139.75</v>
      </c>
      <c r="AA368" s="1">
        <v>-4</v>
      </c>
      <c r="AB368" s="1">
        <v>2</v>
      </c>
      <c r="AC368" s="1">
        <v>1</v>
      </c>
      <c r="AE368" s="6"/>
      <c r="AG368" s="6"/>
      <c r="AI368" s="6"/>
      <c r="AK368" s="6"/>
    </row>
    <row r="369" spans="1:37" x14ac:dyDescent="0.25">
      <c r="A369" s="1">
        <v>125</v>
      </c>
      <c r="B369" s="1" t="s">
        <v>38</v>
      </c>
      <c r="C369" s="1" t="s">
        <v>22</v>
      </c>
      <c r="D369" s="1" t="s">
        <v>23</v>
      </c>
      <c r="E369" s="1" t="s">
        <v>28</v>
      </c>
      <c r="F369" s="1" t="s">
        <v>25</v>
      </c>
      <c r="G369" s="1" t="b">
        <v>0</v>
      </c>
      <c r="H369" s="1" t="b">
        <v>0</v>
      </c>
      <c r="I369" s="1" t="b">
        <v>0</v>
      </c>
      <c r="J369" s="1" t="b">
        <v>1</v>
      </c>
      <c r="K369" s="1" t="b">
        <v>0</v>
      </c>
      <c r="L369" s="1">
        <v>150</v>
      </c>
      <c r="M369" s="1">
        <v>2</v>
      </c>
      <c r="N369" s="1">
        <v>90</v>
      </c>
      <c r="O369" s="1">
        <v>1.6</v>
      </c>
      <c r="P369" s="1">
        <v>0</v>
      </c>
      <c r="Q369" s="1">
        <v>100</v>
      </c>
      <c r="R369" s="1">
        <v>0</v>
      </c>
      <c r="S369" s="1">
        <v>1</v>
      </c>
      <c r="T369" s="1">
        <v>0</v>
      </c>
      <c r="U369" s="1" t="b">
        <v>0</v>
      </c>
      <c r="V369" s="1">
        <v>2000</v>
      </c>
      <c r="W369" s="1">
        <v>289.61</v>
      </c>
      <c r="X369" s="1">
        <v>293.72000000000003</v>
      </c>
      <c r="Y369" s="1">
        <v>134.35</v>
      </c>
      <c r="Z369" s="1">
        <v>134.12</v>
      </c>
      <c r="AA369" s="1">
        <v>1</v>
      </c>
      <c r="AB369" s="1">
        <v>3</v>
      </c>
      <c r="AC369" s="1">
        <v>1</v>
      </c>
      <c r="AE369" s="6"/>
      <c r="AG369" s="6"/>
      <c r="AI369" s="6"/>
      <c r="AK369" s="6"/>
    </row>
    <row r="370" spans="1:37" x14ac:dyDescent="0.25">
      <c r="A370" s="1">
        <v>126</v>
      </c>
      <c r="B370" s="1" t="s">
        <v>38</v>
      </c>
      <c r="C370" s="1" t="s">
        <v>22</v>
      </c>
      <c r="D370" s="1" t="s">
        <v>23</v>
      </c>
      <c r="E370" s="1" t="s">
        <v>28</v>
      </c>
      <c r="F370" s="1" t="s">
        <v>25</v>
      </c>
      <c r="G370" s="1" t="b">
        <v>0</v>
      </c>
      <c r="H370" s="1" t="b">
        <v>0</v>
      </c>
      <c r="I370" s="1" t="b">
        <v>0</v>
      </c>
      <c r="J370" s="1" t="b">
        <v>1</v>
      </c>
      <c r="K370" s="1" t="b">
        <v>0</v>
      </c>
      <c r="L370" s="1">
        <v>150</v>
      </c>
      <c r="M370" s="1">
        <v>2</v>
      </c>
      <c r="N370" s="1">
        <v>90</v>
      </c>
      <c r="O370" s="1">
        <v>1.6</v>
      </c>
      <c r="P370" s="1">
        <v>0</v>
      </c>
      <c r="Q370" s="1">
        <v>100</v>
      </c>
      <c r="R370" s="1">
        <v>0</v>
      </c>
      <c r="S370" s="1">
        <v>1</v>
      </c>
      <c r="T370" s="1">
        <v>0</v>
      </c>
      <c r="U370" s="1" t="b">
        <v>0</v>
      </c>
      <c r="V370" s="1">
        <v>2000</v>
      </c>
      <c r="W370" s="1">
        <v>222.73</v>
      </c>
      <c r="X370" s="1">
        <v>217.44</v>
      </c>
      <c r="Y370" s="1">
        <v>137.33000000000001</v>
      </c>
      <c r="Z370" s="1">
        <v>137.96</v>
      </c>
      <c r="AA370" s="1">
        <v>-2</v>
      </c>
      <c r="AB370" s="1">
        <v>-1</v>
      </c>
      <c r="AC370" s="1">
        <v>1</v>
      </c>
      <c r="AE370" s="6"/>
      <c r="AG370" s="6"/>
      <c r="AI370" s="6"/>
      <c r="AK370" s="6"/>
    </row>
    <row r="371" spans="1:37" x14ac:dyDescent="0.25">
      <c r="A371" s="1">
        <v>127</v>
      </c>
      <c r="B371" s="1" t="s">
        <v>38</v>
      </c>
      <c r="C371" s="1" t="s">
        <v>22</v>
      </c>
      <c r="D371" s="1" t="s">
        <v>23</v>
      </c>
      <c r="E371" s="1" t="s">
        <v>28</v>
      </c>
      <c r="F371" s="1" t="s">
        <v>25</v>
      </c>
      <c r="G371" s="1" t="b">
        <v>0</v>
      </c>
      <c r="H371" s="1" t="b">
        <v>0</v>
      </c>
      <c r="I371" s="1" t="b">
        <v>0</v>
      </c>
      <c r="J371" s="1" t="b">
        <v>1</v>
      </c>
      <c r="K371" s="1" t="b">
        <v>0</v>
      </c>
      <c r="L371" s="1">
        <v>150</v>
      </c>
      <c r="M371" s="1">
        <v>2</v>
      </c>
      <c r="N371" s="1">
        <v>90</v>
      </c>
      <c r="O371" s="1">
        <v>1.6</v>
      </c>
      <c r="P371" s="1">
        <v>0</v>
      </c>
      <c r="Q371" s="1">
        <v>100</v>
      </c>
      <c r="R371" s="1">
        <v>0</v>
      </c>
      <c r="S371" s="1">
        <v>1</v>
      </c>
      <c r="T371" s="1">
        <v>0</v>
      </c>
      <c r="U371" s="1" t="b">
        <v>0</v>
      </c>
      <c r="V371" s="1">
        <v>2000</v>
      </c>
      <c r="W371" s="1">
        <v>162.66</v>
      </c>
      <c r="X371" s="1">
        <v>169.53</v>
      </c>
      <c r="Y371" s="1">
        <v>140.77000000000001</v>
      </c>
      <c r="Z371" s="1">
        <v>141.24</v>
      </c>
      <c r="AA371" s="1">
        <v>-3</v>
      </c>
      <c r="AB371" s="1">
        <v>-2</v>
      </c>
      <c r="AC371" s="1">
        <v>1</v>
      </c>
      <c r="AE371" s="6"/>
      <c r="AG371" s="6"/>
      <c r="AI371" s="6"/>
      <c r="AK371" s="6"/>
    </row>
    <row r="372" spans="1:37" x14ac:dyDescent="0.25">
      <c r="A372" s="1">
        <v>128</v>
      </c>
      <c r="B372" s="1" t="s">
        <v>38</v>
      </c>
      <c r="C372" s="1" t="s">
        <v>22</v>
      </c>
      <c r="D372" s="1" t="s">
        <v>23</v>
      </c>
      <c r="E372" s="1" t="s">
        <v>28</v>
      </c>
      <c r="F372" s="1" t="s">
        <v>25</v>
      </c>
      <c r="G372" s="1" t="b">
        <v>0</v>
      </c>
      <c r="H372" s="1" t="b">
        <v>0</v>
      </c>
      <c r="I372" s="1" t="b">
        <v>0</v>
      </c>
      <c r="J372" s="1" t="b">
        <v>1</v>
      </c>
      <c r="K372" s="1" t="b">
        <v>0</v>
      </c>
      <c r="L372" s="1">
        <v>150</v>
      </c>
      <c r="M372" s="1">
        <v>2</v>
      </c>
      <c r="N372" s="1">
        <v>90</v>
      </c>
      <c r="O372" s="1">
        <v>1.6</v>
      </c>
      <c r="P372" s="1">
        <v>0</v>
      </c>
      <c r="Q372" s="1">
        <v>100</v>
      </c>
      <c r="R372" s="1">
        <v>0</v>
      </c>
      <c r="S372" s="1">
        <v>1</v>
      </c>
      <c r="T372" s="1">
        <v>0</v>
      </c>
      <c r="U372" s="1" t="b">
        <v>0</v>
      </c>
      <c r="V372" s="1">
        <v>2000</v>
      </c>
      <c r="W372" s="1">
        <v>248.61</v>
      </c>
      <c r="X372" s="1">
        <v>301.60000000000002</v>
      </c>
      <c r="Y372" s="1">
        <v>133.9</v>
      </c>
      <c r="Z372" s="1">
        <v>134.72999999999999</v>
      </c>
      <c r="AA372" s="1">
        <v>-5</v>
      </c>
      <c r="AB372" s="1">
        <v>-3</v>
      </c>
      <c r="AC372" s="1">
        <v>1</v>
      </c>
      <c r="AE372" s="6"/>
      <c r="AG372" s="6"/>
      <c r="AI372" s="6"/>
      <c r="AK372" s="6"/>
    </row>
    <row r="373" spans="1:37" x14ac:dyDescent="0.25">
      <c r="A373" s="1">
        <v>129</v>
      </c>
      <c r="B373" s="1" t="s">
        <v>38</v>
      </c>
      <c r="C373" s="1" t="s">
        <v>22</v>
      </c>
      <c r="D373" s="1" t="s">
        <v>23</v>
      </c>
      <c r="E373" s="1" t="s">
        <v>28</v>
      </c>
      <c r="F373" s="1" t="s">
        <v>25</v>
      </c>
      <c r="G373" s="1" t="b">
        <v>0</v>
      </c>
      <c r="H373" s="1" t="b">
        <v>0</v>
      </c>
      <c r="I373" s="1" t="b">
        <v>0</v>
      </c>
      <c r="J373" s="1" t="b">
        <v>1</v>
      </c>
      <c r="K373" s="1" t="b">
        <v>0</v>
      </c>
      <c r="L373" s="1">
        <v>150</v>
      </c>
      <c r="M373" s="1">
        <v>2</v>
      </c>
      <c r="N373" s="1">
        <v>90</v>
      </c>
      <c r="O373" s="1">
        <v>1.6</v>
      </c>
      <c r="P373" s="1">
        <v>0</v>
      </c>
      <c r="Q373" s="1">
        <v>100</v>
      </c>
      <c r="R373" s="1">
        <v>0</v>
      </c>
      <c r="S373" s="1">
        <v>1</v>
      </c>
      <c r="T373" s="1">
        <v>0</v>
      </c>
      <c r="U373" s="1" t="b">
        <v>0</v>
      </c>
      <c r="V373" s="1">
        <v>2000</v>
      </c>
      <c r="W373" s="1">
        <v>205.8</v>
      </c>
      <c r="X373" s="1">
        <v>203.98</v>
      </c>
      <c r="Y373" s="1">
        <v>138.76</v>
      </c>
      <c r="Z373" s="1">
        <v>138.61000000000001</v>
      </c>
      <c r="AA373" s="1">
        <v>1</v>
      </c>
      <c r="AB373" s="1">
        <v>-3</v>
      </c>
      <c r="AC373" s="1">
        <v>1</v>
      </c>
      <c r="AE373" s="6"/>
      <c r="AG373" s="6"/>
      <c r="AI373" s="6"/>
      <c r="AK373" s="6"/>
    </row>
    <row r="374" spans="1:37" x14ac:dyDescent="0.25">
      <c r="A374" s="1">
        <v>130</v>
      </c>
      <c r="B374" s="1" t="s">
        <v>38</v>
      </c>
      <c r="C374" s="1" t="s">
        <v>22</v>
      </c>
      <c r="D374" s="1" t="s">
        <v>23</v>
      </c>
      <c r="E374" s="1" t="s">
        <v>28</v>
      </c>
      <c r="F374" s="1" t="s">
        <v>25</v>
      </c>
      <c r="G374" s="1" t="b">
        <v>0</v>
      </c>
      <c r="H374" s="1" t="b">
        <v>0</v>
      </c>
      <c r="I374" s="1" t="b">
        <v>0</v>
      </c>
      <c r="J374" s="1" t="b">
        <v>1</v>
      </c>
      <c r="K374" s="1" t="b">
        <v>0</v>
      </c>
      <c r="L374" s="1">
        <v>150</v>
      </c>
      <c r="M374" s="1">
        <v>2</v>
      </c>
      <c r="N374" s="1">
        <v>90</v>
      </c>
      <c r="O374" s="1">
        <v>1.6</v>
      </c>
      <c r="P374" s="1">
        <v>0</v>
      </c>
      <c r="Q374" s="1">
        <v>100</v>
      </c>
      <c r="R374" s="1">
        <v>0</v>
      </c>
      <c r="S374" s="1">
        <v>1</v>
      </c>
      <c r="T374" s="1">
        <v>0</v>
      </c>
      <c r="U374" s="1" t="b">
        <v>0</v>
      </c>
      <c r="V374" s="1">
        <v>2000</v>
      </c>
      <c r="W374" s="1">
        <v>246.48</v>
      </c>
      <c r="X374" s="1">
        <v>244.42</v>
      </c>
      <c r="Y374" s="1">
        <v>136.41999999999999</v>
      </c>
      <c r="Z374" s="1">
        <v>136.86000000000001</v>
      </c>
      <c r="AA374" s="1">
        <v>2</v>
      </c>
      <c r="AB374" s="1">
        <v>7</v>
      </c>
      <c r="AC374" s="1">
        <v>0.92682926829268297</v>
      </c>
      <c r="AE374" s="6"/>
      <c r="AG374" s="6"/>
      <c r="AI374" s="6"/>
      <c r="AK374" s="6"/>
    </row>
    <row r="375" spans="1:37" x14ac:dyDescent="0.25">
      <c r="A375" s="1">
        <v>131</v>
      </c>
      <c r="B375" s="1" t="s">
        <v>38</v>
      </c>
      <c r="C375" s="1" t="s">
        <v>22</v>
      </c>
      <c r="D375" s="1" t="s">
        <v>23</v>
      </c>
      <c r="E375" s="1" t="s">
        <v>28</v>
      </c>
      <c r="F375" s="1" t="s">
        <v>25</v>
      </c>
      <c r="G375" s="1" t="b">
        <v>0</v>
      </c>
      <c r="H375" s="1" t="b">
        <v>0</v>
      </c>
      <c r="I375" s="1" t="b">
        <v>0</v>
      </c>
      <c r="J375" s="1" t="b">
        <v>1</v>
      </c>
      <c r="K375" s="1" t="b">
        <v>0</v>
      </c>
      <c r="L375" s="1">
        <v>150</v>
      </c>
      <c r="M375" s="1">
        <v>2</v>
      </c>
      <c r="N375" s="1">
        <v>90</v>
      </c>
      <c r="O375" s="1">
        <v>1.6</v>
      </c>
      <c r="P375" s="1">
        <v>0</v>
      </c>
      <c r="Q375" s="1">
        <v>100</v>
      </c>
      <c r="R375" s="1">
        <v>0</v>
      </c>
      <c r="S375" s="1">
        <v>1</v>
      </c>
      <c r="T375" s="1">
        <v>0</v>
      </c>
      <c r="U375" s="1" t="b">
        <v>0</v>
      </c>
      <c r="V375" s="1">
        <v>2000</v>
      </c>
      <c r="W375" s="1">
        <v>205.89</v>
      </c>
      <c r="X375" s="1">
        <v>187.04</v>
      </c>
      <c r="Y375" s="1">
        <v>139.47</v>
      </c>
      <c r="Z375" s="1">
        <v>139.59</v>
      </c>
      <c r="AA375" s="1">
        <v>-1</v>
      </c>
      <c r="AB375" s="1">
        <v>5</v>
      </c>
      <c r="AC375" s="1">
        <v>1</v>
      </c>
      <c r="AE375" s="6"/>
      <c r="AG375" s="6"/>
      <c r="AI375" s="6"/>
      <c r="AK375" s="6"/>
    </row>
    <row r="376" spans="1:37" x14ac:dyDescent="0.25">
      <c r="A376" s="1">
        <v>132</v>
      </c>
      <c r="B376" s="1" t="s">
        <v>38</v>
      </c>
      <c r="C376" s="1" t="s">
        <v>22</v>
      </c>
      <c r="D376" s="1" t="s">
        <v>23</v>
      </c>
      <c r="E376" s="1" t="s">
        <v>28</v>
      </c>
      <c r="F376" s="1" t="s">
        <v>25</v>
      </c>
      <c r="G376" s="1" t="b">
        <v>0</v>
      </c>
      <c r="H376" s="1" t="b">
        <v>0</v>
      </c>
      <c r="I376" s="1" t="b">
        <v>0</v>
      </c>
      <c r="J376" s="1" t="b">
        <v>1</v>
      </c>
      <c r="K376" s="1" t="b">
        <v>0</v>
      </c>
      <c r="L376" s="1">
        <v>150</v>
      </c>
      <c r="M376" s="1">
        <v>2</v>
      </c>
      <c r="N376" s="1">
        <v>90</v>
      </c>
      <c r="O376" s="1">
        <v>1.6</v>
      </c>
      <c r="P376" s="1">
        <v>0</v>
      </c>
      <c r="Q376" s="1">
        <v>100</v>
      </c>
      <c r="R376" s="1">
        <v>0</v>
      </c>
      <c r="S376" s="1">
        <v>1</v>
      </c>
      <c r="T376" s="1">
        <v>0</v>
      </c>
      <c r="U376" s="1" t="b">
        <v>0</v>
      </c>
      <c r="V376" s="1">
        <v>2000</v>
      </c>
      <c r="W376" s="1">
        <v>226.69</v>
      </c>
      <c r="X376" s="1">
        <v>267.12</v>
      </c>
      <c r="Y376" s="1">
        <v>136.1</v>
      </c>
      <c r="Z376" s="1">
        <v>136.54</v>
      </c>
      <c r="AA376" s="1">
        <v>5</v>
      </c>
      <c r="AB376" s="1">
        <v>-2</v>
      </c>
      <c r="AC376" s="1">
        <v>1</v>
      </c>
      <c r="AE376" s="6"/>
      <c r="AG376" s="6"/>
      <c r="AI376" s="6"/>
      <c r="AK376" s="6"/>
    </row>
    <row r="377" spans="1:37" x14ac:dyDescent="0.25">
      <c r="A377" s="1">
        <v>133</v>
      </c>
      <c r="B377" s="1" t="s">
        <v>38</v>
      </c>
      <c r="C377" s="1" t="s">
        <v>22</v>
      </c>
      <c r="D377" s="1" t="s">
        <v>23</v>
      </c>
      <c r="E377" s="1" t="s">
        <v>28</v>
      </c>
      <c r="F377" s="1" t="s">
        <v>25</v>
      </c>
      <c r="G377" s="1" t="b">
        <v>0</v>
      </c>
      <c r="H377" s="1" t="b">
        <v>0</v>
      </c>
      <c r="I377" s="1" t="b">
        <v>0</v>
      </c>
      <c r="J377" s="1" t="b">
        <v>1</v>
      </c>
      <c r="K377" s="1" t="b">
        <v>0</v>
      </c>
      <c r="L377" s="1">
        <v>150</v>
      </c>
      <c r="M377" s="1">
        <v>2</v>
      </c>
      <c r="N377" s="1">
        <v>90</v>
      </c>
      <c r="O377" s="1">
        <v>1.6</v>
      </c>
      <c r="P377" s="1">
        <v>0</v>
      </c>
      <c r="Q377" s="1">
        <v>100</v>
      </c>
      <c r="R377" s="1">
        <v>0</v>
      </c>
      <c r="S377" s="1">
        <v>1</v>
      </c>
      <c r="T377" s="1">
        <v>0</v>
      </c>
      <c r="U377" s="1" t="b">
        <v>0</v>
      </c>
      <c r="V377" s="1">
        <v>2000</v>
      </c>
      <c r="W377" s="1">
        <v>196.69</v>
      </c>
      <c r="X377" s="1">
        <v>177.97</v>
      </c>
      <c r="Y377" s="1">
        <v>139.57</v>
      </c>
      <c r="Z377" s="1">
        <v>139.82</v>
      </c>
      <c r="AA377" s="1">
        <v>0</v>
      </c>
      <c r="AB377" s="1">
        <v>2</v>
      </c>
      <c r="AC377" s="1">
        <v>1</v>
      </c>
      <c r="AE377" s="6"/>
      <c r="AG377" s="6"/>
      <c r="AI377" s="6"/>
      <c r="AK377" s="6"/>
    </row>
    <row r="378" spans="1:37" x14ac:dyDescent="0.25">
      <c r="A378" s="1">
        <v>134</v>
      </c>
      <c r="B378" s="1" t="s">
        <v>38</v>
      </c>
      <c r="C378" s="1" t="s">
        <v>22</v>
      </c>
      <c r="D378" s="1" t="s">
        <v>23</v>
      </c>
      <c r="E378" s="1" t="s">
        <v>28</v>
      </c>
      <c r="F378" s="1" t="s">
        <v>25</v>
      </c>
      <c r="G378" s="1" t="b">
        <v>0</v>
      </c>
      <c r="H378" s="1" t="b">
        <v>0</v>
      </c>
      <c r="I378" s="1" t="b">
        <v>0</v>
      </c>
      <c r="J378" s="1" t="b">
        <v>1</v>
      </c>
      <c r="K378" s="1" t="b">
        <v>0</v>
      </c>
      <c r="L378" s="1">
        <v>150</v>
      </c>
      <c r="M378" s="1">
        <v>2</v>
      </c>
      <c r="N378" s="1">
        <v>90</v>
      </c>
      <c r="O378" s="1">
        <v>1.6</v>
      </c>
      <c r="P378" s="1">
        <v>0</v>
      </c>
      <c r="Q378" s="1">
        <v>100</v>
      </c>
      <c r="R378" s="1">
        <v>0</v>
      </c>
      <c r="S378" s="1">
        <v>1</v>
      </c>
      <c r="T378" s="1">
        <v>0</v>
      </c>
      <c r="U378" s="1" t="b">
        <v>0</v>
      </c>
      <c r="V378" s="1">
        <v>2000</v>
      </c>
      <c r="W378" s="1">
        <v>185.09</v>
      </c>
      <c r="X378" s="1">
        <v>179.1</v>
      </c>
      <c r="Y378" s="1">
        <v>140.05000000000001</v>
      </c>
      <c r="Z378" s="1">
        <v>139.78</v>
      </c>
      <c r="AA378" s="1">
        <v>-4</v>
      </c>
      <c r="AB378" s="1">
        <v>-1</v>
      </c>
      <c r="AC378" s="1">
        <v>1</v>
      </c>
      <c r="AE378" s="6"/>
      <c r="AG378" s="6"/>
      <c r="AI378" s="6"/>
      <c r="AK378" s="6"/>
    </row>
    <row r="379" spans="1:37" x14ac:dyDescent="0.25">
      <c r="A379" s="1">
        <v>135</v>
      </c>
      <c r="B379" s="1" t="s">
        <v>38</v>
      </c>
      <c r="C379" s="1" t="s">
        <v>22</v>
      </c>
      <c r="D379" s="1" t="s">
        <v>23</v>
      </c>
      <c r="E379" s="1" t="s">
        <v>28</v>
      </c>
      <c r="F379" s="1" t="s">
        <v>25</v>
      </c>
      <c r="G379" s="1" t="b">
        <v>0</v>
      </c>
      <c r="H379" s="1" t="b">
        <v>0</v>
      </c>
      <c r="I379" s="1" t="b">
        <v>0</v>
      </c>
      <c r="J379" s="1" t="b">
        <v>1</v>
      </c>
      <c r="K379" s="1" t="b">
        <v>0</v>
      </c>
      <c r="L379" s="1">
        <v>150</v>
      </c>
      <c r="M379" s="1">
        <v>2</v>
      </c>
      <c r="N379" s="1">
        <v>90</v>
      </c>
      <c r="O379" s="1">
        <v>1.6</v>
      </c>
      <c r="P379" s="1">
        <v>0</v>
      </c>
      <c r="Q379" s="1">
        <v>100</v>
      </c>
      <c r="R379" s="1">
        <v>0</v>
      </c>
      <c r="S379" s="1">
        <v>1</v>
      </c>
      <c r="T379" s="1">
        <v>0</v>
      </c>
      <c r="U379" s="1" t="b">
        <v>0</v>
      </c>
      <c r="V379" s="1">
        <v>2000</v>
      </c>
      <c r="W379" s="1">
        <v>228.99</v>
      </c>
      <c r="X379" s="1">
        <v>249.32</v>
      </c>
      <c r="Y379" s="1">
        <v>136.63</v>
      </c>
      <c r="Z379" s="1">
        <v>137.01</v>
      </c>
      <c r="AA379" s="1">
        <v>-3</v>
      </c>
      <c r="AB379" s="1">
        <v>2</v>
      </c>
      <c r="AC379" s="1">
        <v>1</v>
      </c>
      <c r="AE379" s="6"/>
      <c r="AG379" s="6"/>
      <c r="AI379" s="6"/>
      <c r="AK379" s="6"/>
    </row>
    <row r="380" spans="1:37" x14ac:dyDescent="0.25">
      <c r="A380" s="1">
        <v>136</v>
      </c>
      <c r="B380" s="1" t="s">
        <v>38</v>
      </c>
      <c r="C380" s="1" t="s">
        <v>22</v>
      </c>
      <c r="D380" s="1" t="s">
        <v>23</v>
      </c>
      <c r="E380" s="1" t="s">
        <v>28</v>
      </c>
      <c r="F380" s="1" t="s">
        <v>25</v>
      </c>
      <c r="G380" s="1" t="b">
        <v>0</v>
      </c>
      <c r="H380" s="1" t="b">
        <v>0</v>
      </c>
      <c r="I380" s="1" t="b">
        <v>0</v>
      </c>
      <c r="J380" s="1" t="b">
        <v>1</v>
      </c>
      <c r="K380" s="1" t="b">
        <v>0</v>
      </c>
      <c r="L380" s="1">
        <v>150</v>
      </c>
      <c r="M380" s="1">
        <v>2</v>
      </c>
      <c r="N380" s="1">
        <v>90</v>
      </c>
      <c r="O380" s="1">
        <v>1.6</v>
      </c>
      <c r="P380" s="1">
        <v>0</v>
      </c>
      <c r="Q380" s="1">
        <v>100</v>
      </c>
      <c r="R380" s="1">
        <v>0</v>
      </c>
      <c r="S380" s="1">
        <v>1</v>
      </c>
      <c r="T380" s="1">
        <v>0</v>
      </c>
      <c r="U380" s="1" t="b">
        <v>0</v>
      </c>
      <c r="V380" s="1">
        <v>2000</v>
      </c>
      <c r="W380" s="1">
        <v>179.43</v>
      </c>
      <c r="X380" s="1">
        <v>214.03</v>
      </c>
      <c r="Y380" s="1">
        <v>138.34</v>
      </c>
      <c r="Z380" s="1">
        <v>139.29</v>
      </c>
      <c r="AA380" s="1">
        <v>4</v>
      </c>
      <c r="AB380" s="1">
        <v>1</v>
      </c>
      <c r="AC380" s="1">
        <v>1</v>
      </c>
      <c r="AE380" s="6"/>
      <c r="AG380" s="6"/>
      <c r="AI380" s="6"/>
      <c r="AK380" s="6"/>
    </row>
    <row r="381" spans="1:37" x14ac:dyDescent="0.25">
      <c r="A381" s="1">
        <v>137</v>
      </c>
      <c r="B381" s="1" t="s">
        <v>38</v>
      </c>
      <c r="C381" s="1" t="s">
        <v>22</v>
      </c>
      <c r="D381" s="1" t="s">
        <v>23</v>
      </c>
      <c r="E381" s="1" t="s">
        <v>28</v>
      </c>
      <c r="F381" s="1" t="s">
        <v>25</v>
      </c>
      <c r="G381" s="1" t="b">
        <v>0</v>
      </c>
      <c r="H381" s="1" t="b">
        <v>0</v>
      </c>
      <c r="I381" s="1" t="b">
        <v>0</v>
      </c>
      <c r="J381" s="1" t="b">
        <v>1</v>
      </c>
      <c r="K381" s="1" t="b">
        <v>0</v>
      </c>
      <c r="L381" s="1">
        <v>150</v>
      </c>
      <c r="M381" s="1">
        <v>2</v>
      </c>
      <c r="N381" s="1">
        <v>90</v>
      </c>
      <c r="O381" s="1">
        <v>1.6</v>
      </c>
      <c r="P381" s="1">
        <v>0</v>
      </c>
      <c r="Q381" s="1">
        <v>100</v>
      </c>
      <c r="R381" s="1">
        <v>0</v>
      </c>
      <c r="S381" s="1">
        <v>1</v>
      </c>
      <c r="T381" s="1">
        <v>0</v>
      </c>
      <c r="U381" s="1" t="b">
        <v>0</v>
      </c>
      <c r="V381" s="1">
        <v>2000</v>
      </c>
      <c r="W381" s="1">
        <v>198.98</v>
      </c>
      <c r="X381" s="1">
        <v>212.86</v>
      </c>
      <c r="Y381" s="1">
        <v>138.38</v>
      </c>
      <c r="Z381" s="1">
        <v>139.16</v>
      </c>
      <c r="AA381" s="1">
        <v>1</v>
      </c>
      <c r="AB381" s="1">
        <v>2</v>
      </c>
      <c r="AC381" s="1">
        <v>1</v>
      </c>
      <c r="AE381" s="6"/>
      <c r="AG381" s="6"/>
      <c r="AI381" s="6"/>
      <c r="AK381" s="6"/>
    </row>
    <row r="382" spans="1:37" x14ac:dyDescent="0.25">
      <c r="A382" s="1">
        <v>138</v>
      </c>
      <c r="B382" s="1" t="s">
        <v>38</v>
      </c>
      <c r="C382" s="1" t="s">
        <v>22</v>
      </c>
      <c r="D382" s="1" t="s">
        <v>23</v>
      </c>
      <c r="E382" s="1" t="s">
        <v>28</v>
      </c>
      <c r="F382" s="1" t="s">
        <v>25</v>
      </c>
      <c r="G382" s="1" t="b">
        <v>0</v>
      </c>
      <c r="H382" s="1" t="b">
        <v>0</v>
      </c>
      <c r="I382" s="1" t="b">
        <v>0</v>
      </c>
      <c r="J382" s="1" t="b">
        <v>1</v>
      </c>
      <c r="K382" s="1" t="b">
        <v>0</v>
      </c>
      <c r="L382" s="1">
        <v>150</v>
      </c>
      <c r="M382" s="1">
        <v>2</v>
      </c>
      <c r="N382" s="1">
        <v>90</v>
      </c>
      <c r="O382" s="1">
        <v>1.6</v>
      </c>
      <c r="P382" s="1">
        <v>0</v>
      </c>
      <c r="Q382" s="1">
        <v>100</v>
      </c>
      <c r="R382" s="1">
        <v>0</v>
      </c>
      <c r="S382" s="1">
        <v>1</v>
      </c>
      <c r="T382" s="1">
        <v>0</v>
      </c>
      <c r="U382" s="1" t="b">
        <v>0</v>
      </c>
      <c r="V382" s="1">
        <v>2000</v>
      </c>
      <c r="W382" s="1">
        <v>177.05</v>
      </c>
      <c r="X382" s="1">
        <v>163.74</v>
      </c>
      <c r="Y382" s="1">
        <v>141.13</v>
      </c>
      <c r="Z382" s="1">
        <v>140.36000000000001</v>
      </c>
      <c r="AA382" s="1">
        <v>5</v>
      </c>
      <c r="AB382" s="1">
        <v>6</v>
      </c>
      <c r="AC382" s="1">
        <v>1</v>
      </c>
      <c r="AE382" s="6"/>
      <c r="AG382" s="6"/>
      <c r="AI382" s="6"/>
      <c r="AK382" s="6"/>
    </row>
    <row r="383" spans="1:37" x14ac:dyDescent="0.25">
      <c r="A383" s="1">
        <v>139</v>
      </c>
      <c r="B383" s="1" t="s">
        <v>38</v>
      </c>
      <c r="C383" s="1" t="s">
        <v>22</v>
      </c>
      <c r="D383" s="1" t="s">
        <v>23</v>
      </c>
      <c r="E383" s="1" t="s">
        <v>28</v>
      </c>
      <c r="F383" s="1" t="s">
        <v>25</v>
      </c>
      <c r="G383" s="1" t="b">
        <v>0</v>
      </c>
      <c r="H383" s="1" t="b">
        <v>0</v>
      </c>
      <c r="I383" s="1" t="b">
        <v>0</v>
      </c>
      <c r="J383" s="1" t="b">
        <v>1</v>
      </c>
      <c r="K383" s="1" t="b">
        <v>0</v>
      </c>
      <c r="L383" s="1">
        <v>150</v>
      </c>
      <c r="M383" s="1">
        <v>2</v>
      </c>
      <c r="N383" s="1">
        <v>90</v>
      </c>
      <c r="O383" s="1">
        <v>1.6</v>
      </c>
      <c r="P383" s="1">
        <v>0</v>
      </c>
      <c r="Q383" s="1">
        <v>100</v>
      </c>
      <c r="R383" s="1">
        <v>0</v>
      </c>
      <c r="S383" s="1">
        <v>1</v>
      </c>
      <c r="T383" s="1">
        <v>0</v>
      </c>
      <c r="U383" s="1" t="b">
        <v>0</v>
      </c>
      <c r="V383" s="1">
        <v>2000</v>
      </c>
      <c r="W383" s="1">
        <v>301.61</v>
      </c>
      <c r="X383" s="1">
        <v>217.98</v>
      </c>
      <c r="Y383" s="1">
        <v>136.28</v>
      </c>
      <c r="Z383" s="1">
        <v>134.97</v>
      </c>
      <c r="AA383" s="1">
        <v>1</v>
      </c>
      <c r="AB383" s="1">
        <v>2</v>
      </c>
      <c r="AC383" s="1">
        <v>1</v>
      </c>
      <c r="AE383" s="6"/>
      <c r="AG383" s="6"/>
      <c r="AI383" s="6"/>
      <c r="AK383" s="6"/>
    </row>
    <row r="384" spans="1:37" x14ac:dyDescent="0.25">
      <c r="A384" s="1">
        <v>140</v>
      </c>
      <c r="B384" s="1" t="s">
        <v>38</v>
      </c>
      <c r="C384" s="1" t="s">
        <v>22</v>
      </c>
      <c r="D384" s="1" t="s">
        <v>23</v>
      </c>
      <c r="E384" s="1" t="s">
        <v>28</v>
      </c>
      <c r="F384" s="1" t="s">
        <v>25</v>
      </c>
      <c r="G384" s="1" t="b">
        <v>0</v>
      </c>
      <c r="H384" s="1" t="b">
        <v>0</v>
      </c>
      <c r="I384" s="1" t="b">
        <v>0</v>
      </c>
      <c r="J384" s="1" t="b">
        <v>1</v>
      </c>
      <c r="K384" s="1" t="b">
        <v>0</v>
      </c>
      <c r="L384" s="1">
        <v>150</v>
      </c>
      <c r="M384" s="1">
        <v>2</v>
      </c>
      <c r="N384" s="1">
        <v>90</v>
      </c>
      <c r="O384" s="1">
        <v>1.6</v>
      </c>
      <c r="P384" s="1">
        <v>0</v>
      </c>
      <c r="Q384" s="1">
        <v>100</v>
      </c>
      <c r="R384" s="1">
        <v>0</v>
      </c>
      <c r="S384" s="1">
        <v>1</v>
      </c>
      <c r="T384" s="1">
        <v>0</v>
      </c>
      <c r="U384" s="1" t="b">
        <v>0</v>
      </c>
      <c r="V384" s="1">
        <v>2000</v>
      </c>
      <c r="W384" s="1">
        <v>329.6</v>
      </c>
      <c r="X384" s="1">
        <v>332.39</v>
      </c>
      <c r="Y384" s="1">
        <v>130.05000000000001</v>
      </c>
      <c r="Z384" s="1">
        <v>133.5</v>
      </c>
      <c r="AA384" s="1">
        <v>-3</v>
      </c>
      <c r="AB384" s="1">
        <v>1</v>
      </c>
      <c r="AC384" s="1">
        <v>1</v>
      </c>
      <c r="AE384" s="6"/>
      <c r="AG384" s="6"/>
      <c r="AI384" s="6"/>
      <c r="AK384" s="6"/>
    </row>
    <row r="385" spans="1:37" x14ac:dyDescent="0.25">
      <c r="A385" s="3">
        <v>141</v>
      </c>
      <c r="B385" s="3" t="s">
        <v>38</v>
      </c>
      <c r="C385" s="3" t="s">
        <v>22</v>
      </c>
      <c r="D385" s="3" t="s">
        <v>23</v>
      </c>
      <c r="E385" s="3" t="s">
        <v>28</v>
      </c>
      <c r="F385" s="3" t="s">
        <v>25</v>
      </c>
      <c r="G385" s="3" t="b">
        <v>0</v>
      </c>
      <c r="H385" s="3" t="b">
        <v>0</v>
      </c>
      <c r="I385" s="3" t="b">
        <v>0</v>
      </c>
      <c r="J385" s="3" t="b">
        <v>1</v>
      </c>
      <c r="K385" s="3" t="b">
        <v>0</v>
      </c>
      <c r="L385" s="3">
        <v>150</v>
      </c>
      <c r="M385" s="3">
        <v>2</v>
      </c>
      <c r="N385" s="3">
        <v>90</v>
      </c>
      <c r="O385" s="3">
        <v>1.7</v>
      </c>
      <c r="P385" s="3">
        <v>0</v>
      </c>
      <c r="Q385" s="3">
        <v>100</v>
      </c>
      <c r="R385" s="3">
        <v>0</v>
      </c>
      <c r="S385" s="3">
        <v>1</v>
      </c>
      <c r="T385" s="3">
        <v>0</v>
      </c>
      <c r="U385" s="3" t="b">
        <v>0</v>
      </c>
      <c r="V385" s="3">
        <v>2000</v>
      </c>
      <c r="W385" s="3">
        <v>242.11</v>
      </c>
      <c r="X385" s="3">
        <v>302.20999999999998</v>
      </c>
      <c r="Y385" s="3">
        <v>133.09</v>
      </c>
      <c r="Z385" s="3">
        <v>135.88</v>
      </c>
      <c r="AA385" s="3">
        <v>0</v>
      </c>
      <c r="AB385" s="3">
        <v>-5</v>
      </c>
      <c r="AC385" s="3">
        <v>1</v>
      </c>
      <c r="AE385" s="6"/>
      <c r="AG385" s="6"/>
      <c r="AI385" s="6"/>
      <c r="AK385" s="6"/>
    </row>
    <row r="386" spans="1:37" x14ac:dyDescent="0.25">
      <c r="A386" s="3">
        <v>142</v>
      </c>
      <c r="B386" s="3" t="s">
        <v>38</v>
      </c>
      <c r="C386" s="3" t="s">
        <v>22</v>
      </c>
      <c r="D386" s="3" t="s">
        <v>23</v>
      </c>
      <c r="E386" s="3" t="s">
        <v>28</v>
      </c>
      <c r="F386" s="3" t="s">
        <v>25</v>
      </c>
      <c r="G386" s="3" t="b">
        <v>0</v>
      </c>
      <c r="H386" s="3" t="b">
        <v>0</v>
      </c>
      <c r="I386" s="3" t="b">
        <v>0</v>
      </c>
      <c r="J386" s="3" t="b">
        <v>1</v>
      </c>
      <c r="K386" s="3" t="b">
        <v>0</v>
      </c>
      <c r="L386" s="3">
        <v>150</v>
      </c>
      <c r="M386" s="3">
        <v>2</v>
      </c>
      <c r="N386" s="3">
        <v>90</v>
      </c>
      <c r="O386" s="3">
        <v>1.7</v>
      </c>
      <c r="P386" s="3">
        <v>0</v>
      </c>
      <c r="Q386" s="3">
        <v>100</v>
      </c>
      <c r="R386" s="3">
        <v>0</v>
      </c>
      <c r="S386" s="3">
        <v>1</v>
      </c>
      <c r="T386" s="3">
        <v>0</v>
      </c>
      <c r="U386" s="3" t="b">
        <v>0</v>
      </c>
      <c r="V386" s="3">
        <v>2000</v>
      </c>
      <c r="W386" s="3">
        <v>212.36</v>
      </c>
      <c r="X386" s="3">
        <v>262.35000000000002</v>
      </c>
      <c r="Y386" s="3">
        <v>135.81</v>
      </c>
      <c r="Z386" s="3">
        <v>137.57</v>
      </c>
      <c r="AA386" s="3">
        <v>-4</v>
      </c>
      <c r="AB386" s="3">
        <v>-1</v>
      </c>
      <c r="AC386" s="3">
        <v>1</v>
      </c>
      <c r="AE386" s="6"/>
      <c r="AG386" s="6"/>
      <c r="AI386" s="6"/>
      <c r="AK386" s="6"/>
    </row>
    <row r="387" spans="1:37" x14ac:dyDescent="0.25">
      <c r="A387" s="3">
        <v>143</v>
      </c>
      <c r="B387" s="3" t="s">
        <v>38</v>
      </c>
      <c r="C387" s="3" t="s">
        <v>22</v>
      </c>
      <c r="D387" s="3" t="s">
        <v>23</v>
      </c>
      <c r="E387" s="3" t="s">
        <v>28</v>
      </c>
      <c r="F387" s="3" t="s">
        <v>25</v>
      </c>
      <c r="G387" s="3" t="b">
        <v>0</v>
      </c>
      <c r="H387" s="3" t="b">
        <v>0</v>
      </c>
      <c r="I387" s="3" t="b">
        <v>0</v>
      </c>
      <c r="J387" s="3" t="b">
        <v>1</v>
      </c>
      <c r="K387" s="3" t="b">
        <v>0</v>
      </c>
      <c r="L387" s="3">
        <v>150</v>
      </c>
      <c r="M387" s="3">
        <v>2</v>
      </c>
      <c r="N387" s="3">
        <v>90</v>
      </c>
      <c r="O387" s="3">
        <v>1.7</v>
      </c>
      <c r="P387" s="3">
        <v>0</v>
      </c>
      <c r="Q387" s="3">
        <v>100</v>
      </c>
      <c r="R387" s="3">
        <v>0</v>
      </c>
      <c r="S387" s="3">
        <v>1</v>
      </c>
      <c r="T387" s="3">
        <v>0</v>
      </c>
      <c r="U387" s="3" t="b">
        <v>0</v>
      </c>
      <c r="V387" s="3">
        <v>2000</v>
      </c>
      <c r="W387" s="3">
        <v>501.58</v>
      </c>
      <c r="X387" s="3">
        <v>363.53</v>
      </c>
      <c r="Y387" s="3">
        <v>128.46</v>
      </c>
      <c r="Z387" s="3">
        <v>125.41</v>
      </c>
      <c r="AA387" s="3">
        <v>0</v>
      </c>
      <c r="AB387" s="3">
        <v>8</v>
      </c>
      <c r="AC387" s="3">
        <v>1</v>
      </c>
      <c r="AE387" s="6"/>
      <c r="AG387" s="6"/>
      <c r="AI387" s="6"/>
      <c r="AK387" s="6"/>
    </row>
    <row r="388" spans="1:37" x14ac:dyDescent="0.25">
      <c r="A388" s="3">
        <v>144</v>
      </c>
      <c r="B388" s="3" t="s">
        <v>38</v>
      </c>
      <c r="C388" s="3" t="s">
        <v>22</v>
      </c>
      <c r="D388" s="3" t="s">
        <v>23</v>
      </c>
      <c r="E388" s="3" t="s">
        <v>28</v>
      </c>
      <c r="F388" s="3" t="s">
        <v>25</v>
      </c>
      <c r="G388" s="3" t="b">
        <v>0</v>
      </c>
      <c r="H388" s="3" t="b">
        <v>0</v>
      </c>
      <c r="I388" s="3" t="b">
        <v>0</v>
      </c>
      <c r="J388" s="3" t="b">
        <v>1</v>
      </c>
      <c r="K388" s="3" t="b">
        <v>0</v>
      </c>
      <c r="L388" s="3">
        <v>150</v>
      </c>
      <c r="M388" s="3">
        <v>2</v>
      </c>
      <c r="N388" s="3">
        <v>90</v>
      </c>
      <c r="O388" s="3">
        <v>1.7</v>
      </c>
      <c r="P388" s="3">
        <v>0</v>
      </c>
      <c r="Q388" s="3">
        <v>100</v>
      </c>
      <c r="R388" s="3">
        <v>0</v>
      </c>
      <c r="S388" s="3">
        <v>1</v>
      </c>
      <c r="T388" s="3">
        <v>0</v>
      </c>
      <c r="U388" s="3" t="b">
        <v>0</v>
      </c>
      <c r="V388" s="3">
        <v>2000</v>
      </c>
      <c r="W388" s="3">
        <v>199.47</v>
      </c>
      <c r="X388" s="3">
        <v>216.98</v>
      </c>
      <c r="Y388" s="3">
        <v>138.16</v>
      </c>
      <c r="Z388" s="3">
        <v>138.88999999999999</v>
      </c>
      <c r="AA388" s="3">
        <v>6</v>
      </c>
      <c r="AB388" s="3">
        <v>-1</v>
      </c>
      <c r="AC388" s="3">
        <v>1</v>
      </c>
      <c r="AE388" s="6"/>
      <c r="AG388" s="6"/>
      <c r="AI388" s="6"/>
      <c r="AK388" s="6"/>
    </row>
    <row r="389" spans="1:37" x14ac:dyDescent="0.25">
      <c r="A389" s="3">
        <v>145</v>
      </c>
      <c r="B389" s="3" t="s">
        <v>38</v>
      </c>
      <c r="C389" s="3" t="s">
        <v>22</v>
      </c>
      <c r="D389" s="3" t="s">
        <v>23</v>
      </c>
      <c r="E389" s="3" t="s">
        <v>28</v>
      </c>
      <c r="F389" s="3" t="s">
        <v>25</v>
      </c>
      <c r="G389" s="3" t="b">
        <v>0</v>
      </c>
      <c r="H389" s="3" t="b">
        <v>0</v>
      </c>
      <c r="I389" s="3" t="b">
        <v>0</v>
      </c>
      <c r="J389" s="3" t="b">
        <v>1</v>
      </c>
      <c r="K389" s="3" t="b">
        <v>0</v>
      </c>
      <c r="L389" s="3">
        <v>150</v>
      </c>
      <c r="M389" s="3">
        <v>2</v>
      </c>
      <c r="N389" s="3">
        <v>90</v>
      </c>
      <c r="O389" s="3">
        <v>1.7</v>
      </c>
      <c r="P389" s="3">
        <v>0</v>
      </c>
      <c r="Q389" s="3">
        <v>100</v>
      </c>
      <c r="R389" s="3">
        <v>0</v>
      </c>
      <c r="S389" s="3">
        <v>1</v>
      </c>
      <c r="T389" s="3">
        <v>0</v>
      </c>
      <c r="U389" s="3" t="b">
        <v>0</v>
      </c>
      <c r="V389" s="3">
        <v>2000</v>
      </c>
      <c r="W389" s="3">
        <v>276.22000000000003</v>
      </c>
      <c r="X389" s="3">
        <v>171.28</v>
      </c>
      <c r="Y389" s="3">
        <v>139.09</v>
      </c>
      <c r="Z389" s="3">
        <v>135.87</v>
      </c>
      <c r="AA389" s="3">
        <v>2</v>
      </c>
      <c r="AB389" s="3">
        <v>-4</v>
      </c>
      <c r="AC389" s="3">
        <v>1</v>
      </c>
      <c r="AE389" s="6"/>
      <c r="AG389" s="6"/>
      <c r="AI389" s="6"/>
      <c r="AK389" s="6"/>
    </row>
    <row r="390" spans="1:37" x14ac:dyDescent="0.25">
      <c r="A390" s="3">
        <v>146</v>
      </c>
      <c r="B390" s="3" t="s">
        <v>38</v>
      </c>
      <c r="C390" s="3" t="s">
        <v>22</v>
      </c>
      <c r="D390" s="3" t="s">
        <v>23</v>
      </c>
      <c r="E390" s="3" t="s">
        <v>28</v>
      </c>
      <c r="F390" s="3" t="s">
        <v>25</v>
      </c>
      <c r="G390" s="3" t="b">
        <v>0</v>
      </c>
      <c r="H390" s="3" t="b">
        <v>0</v>
      </c>
      <c r="I390" s="3" t="b">
        <v>0</v>
      </c>
      <c r="J390" s="3" t="b">
        <v>1</v>
      </c>
      <c r="K390" s="3" t="b">
        <v>0</v>
      </c>
      <c r="L390" s="3">
        <v>150</v>
      </c>
      <c r="M390" s="3">
        <v>2</v>
      </c>
      <c r="N390" s="3">
        <v>90</v>
      </c>
      <c r="O390" s="3">
        <v>1.7</v>
      </c>
      <c r="P390" s="3">
        <v>0</v>
      </c>
      <c r="Q390" s="3">
        <v>100</v>
      </c>
      <c r="R390" s="3">
        <v>0</v>
      </c>
      <c r="S390" s="3">
        <v>1</v>
      </c>
      <c r="T390" s="3">
        <v>0</v>
      </c>
      <c r="U390" s="3" t="b">
        <v>0</v>
      </c>
      <c r="V390" s="3">
        <v>2000</v>
      </c>
      <c r="W390" s="3">
        <v>193.71</v>
      </c>
      <c r="X390" s="3">
        <v>273.87</v>
      </c>
      <c r="Y390" s="3">
        <v>133.94</v>
      </c>
      <c r="Z390" s="3">
        <v>138.56</v>
      </c>
      <c r="AA390" s="3">
        <v>7</v>
      </c>
      <c r="AB390" s="3">
        <v>3</v>
      </c>
      <c r="AC390" s="3">
        <v>1</v>
      </c>
      <c r="AE390" s="6"/>
      <c r="AG390" s="6"/>
      <c r="AI390" s="6"/>
      <c r="AK390" s="6"/>
    </row>
    <row r="391" spans="1:37" x14ac:dyDescent="0.25">
      <c r="A391" s="3">
        <v>147</v>
      </c>
      <c r="B391" s="3" t="s">
        <v>38</v>
      </c>
      <c r="C391" s="3" t="s">
        <v>22</v>
      </c>
      <c r="D391" s="3" t="s">
        <v>23</v>
      </c>
      <c r="E391" s="3" t="s">
        <v>28</v>
      </c>
      <c r="F391" s="3" t="s">
        <v>25</v>
      </c>
      <c r="G391" s="3" t="b">
        <v>0</v>
      </c>
      <c r="H391" s="3" t="b">
        <v>0</v>
      </c>
      <c r="I391" s="3" t="b">
        <v>0</v>
      </c>
      <c r="J391" s="3" t="b">
        <v>1</v>
      </c>
      <c r="K391" s="3" t="b">
        <v>0</v>
      </c>
      <c r="L391" s="3">
        <v>150</v>
      </c>
      <c r="M391" s="3">
        <v>2</v>
      </c>
      <c r="N391" s="3">
        <v>90</v>
      </c>
      <c r="O391" s="3">
        <v>1.7</v>
      </c>
      <c r="P391" s="3">
        <v>0</v>
      </c>
      <c r="Q391" s="3">
        <v>100</v>
      </c>
      <c r="R391" s="3">
        <v>0</v>
      </c>
      <c r="S391" s="3">
        <v>1</v>
      </c>
      <c r="T391" s="3">
        <v>0</v>
      </c>
      <c r="U391" s="3" t="b">
        <v>0</v>
      </c>
      <c r="V391" s="3">
        <v>2000</v>
      </c>
      <c r="W391" s="3">
        <v>248.46</v>
      </c>
      <c r="X391" s="3">
        <v>251.99</v>
      </c>
      <c r="Y391" s="3">
        <v>135.74</v>
      </c>
      <c r="Z391" s="3">
        <v>135.72999999999999</v>
      </c>
      <c r="AA391" s="3">
        <v>-5</v>
      </c>
      <c r="AB391" s="3">
        <v>1</v>
      </c>
      <c r="AC391" s="3">
        <v>1</v>
      </c>
      <c r="AE391" s="6"/>
      <c r="AG391" s="6"/>
      <c r="AI391" s="6"/>
      <c r="AK391" s="6"/>
    </row>
    <row r="392" spans="1:37" x14ac:dyDescent="0.25">
      <c r="A392" s="3">
        <v>148</v>
      </c>
      <c r="B392" s="3" t="s">
        <v>38</v>
      </c>
      <c r="C392" s="3" t="s">
        <v>22</v>
      </c>
      <c r="D392" s="3" t="s">
        <v>23</v>
      </c>
      <c r="E392" s="3" t="s">
        <v>28</v>
      </c>
      <c r="F392" s="3" t="s">
        <v>25</v>
      </c>
      <c r="G392" s="3" t="b">
        <v>0</v>
      </c>
      <c r="H392" s="3" t="b">
        <v>0</v>
      </c>
      <c r="I392" s="3" t="b">
        <v>0</v>
      </c>
      <c r="J392" s="3" t="b">
        <v>1</v>
      </c>
      <c r="K392" s="3" t="b">
        <v>0</v>
      </c>
      <c r="L392" s="3">
        <v>150</v>
      </c>
      <c r="M392" s="3">
        <v>2</v>
      </c>
      <c r="N392" s="3">
        <v>90</v>
      </c>
      <c r="O392" s="3">
        <v>1.7</v>
      </c>
      <c r="P392" s="3">
        <v>0</v>
      </c>
      <c r="Q392" s="3">
        <v>100</v>
      </c>
      <c r="R392" s="3">
        <v>0</v>
      </c>
      <c r="S392" s="3">
        <v>1</v>
      </c>
      <c r="T392" s="3">
        <v>0</v>
      </c>
      <c r="U392" s="3" t="b">
        <v>0</v>
      </c>
      <c r="V392" s="3">
        <v>2000</v>
      </c>
      <c r="W392" s="3">
        <v>241.45</v>
      </c>
      <c r="X392" s="3">
        <v>284.19</v>
      </c>
      <c r="Y392" s="3">
        <v>134.75</v>
      </c>
      <c r="Z392" s="3">
        <v>136.58000000000001</v>
      </c>
      <c r="AA392" s="3">
        <v>8</v>
      </c>
      <c r="AB392" s="3">
        <v>1</v>
      </c>
      <c r="AC392" s="3">
        <v>1</v>
      </c>
      <c r="AE392" s="6"/>
      <c r="AG392" s="6"/>
      <c r="AI392" s="6"/>
      <c r="AK392" s="6"/>
    </row>
    <row r="393" spans="1:37" x14ac:dyDescent="0.25">
      <c r="A393" s="3">
        <v>149</v>
      </c>
      <c r="B393" s="3" t="s">
        <v>38</v>
      </c>
      <c r="C393" s="3" t="s">
        <v>22</v>
      </c>
      <c r="D393" s="3" t="s">
        <v>23</v>
      </c>
      <c r="E393" s="3" t="s">
        <v>28</v>
      </c>
      <c r="F393" s="3" t="s">
        <v>25</v>
      </c>
      <c r="G393" s="3" t="b">
        <v>0</v>
      </c>
      <c r="H393" s="3" t="b">
        <v>0</v>
      </c>
      <c r="I393" s="3" t="b">
        <v>0</v>
      </c>
      <c r="J393" s="3" t="b">
        <v>1</v>
      </c>
      <c r="K393" s="3" t="b">
        <v>0</v>
      </c>
      <c r="L393" s="3">
        <v>150</v>
      </c>
      <c r="M393" s="3">
        <v>2</v>
      </c>
      <c r="N393" s="3">
        <v>90</v>
      </c>
      <c r="O393" s="3">
        <v>1.7</v>
      </c>
      <c r="P393" s="3">
        <v>0</v>
      </c>
      <c r="Q393" s="3">
        <v>100</v>
      </c>
      <c r="R393" s="3">
        <v>0</v>
      </c>
      <c r="S393" s="3">
        <v>1</v>
      </c>
      <c r="T393" s="3">
        <v>0</v>
      </c>
      <c r="U393" s="3" t="b">
        <v>0</v>
      </c>
      <c r="V393" s="3">
        <v>2000</v>
      </c>
      <c r="W393" s="3">
        <v>162.63999999999999</v>
      </c>
      <c r="X393" s="3">
        <v>165.71</v>
      </c>
      <c r="Y393" s="3">
        <v>140.94999999999999</v>
      </c>
      <c r="Z393" s="3">
        <v>141.4</v>
      </c>
      <c r="AA393" s="3">
        <v>3</v>
      </c>
      <c r="AB393" s="3">
        <v>-1</v>
      </c>
      <c r="AC393" s="3">
        <v>1</v>
      </c>
      <c r="AE393" s="6"/>
      <c r="AG393" s="6"/>
      <c r="AI393" s="6"/>
      <c r="AK393" s="6"/>
    </row>
    <row r="394" spans="1:37" x14ac:dyDescent="0.25">
      <c r="A394" s="3">
        <v>150</v>
      </c>
      <c r="B394" s="3" t="s">
        <v>38</v>
      </c>
      <c r="C394" s="3" t="s">
        <v>22</v>
      </c>
      <c r="D394" s="3" t="s">
        <v>23</v>
      </c>
      <c r="E394" s="3" t="s">
        <v>28</v>
      </c>
      <c r="F394" s="3" t="s">
        <v>25</v>
      </c>
      <c r="G394" s="3" t="b">
        <v>0</v>
      </c>
      <c r="H394" s="3" t="b">
        <v>0</v>
      </c>
      <c r="I394" s="3" t="b">
        <v>0</v>
      </c>
      <c r="J394" s="3" t="b">
        <v>1</v>
      </c>
      <c r="K394" s="3" t="b">
        <v>0</v>
      </c>
      <c r="L394" s="3">
        <v>150</v>
      </c>
      <c r="M394" s="3">
        <v>2</v>
      </c>
      <c r="N394" s="3">
        <v>90</v>
      </c>
      <c r="O394" s="3">
        <v>1.7</v>
      </c>
      <c r="P394" s="3">
        <v>0</v>
      </c>
      <c r="Q394" s="3">
        <v>100</v>
      </c>
      <c r="R394" s="3">
        <v>0</v>
      </c>
      <c r="S394" s="3">
        <v>1</v>
      </c>
      <c r="T394" s="3">
        <v>0</v>
      </c>
      <c r="U394" s="3" t="b">
        <v>0</v>
      </c>
      <c r="V394" s="3">
        <v>2000</v>
      </c>
      <c r="W394" s="3">
        <v>162.38999999999999</v>
      </c>
      <c r="X394" s="3">
        <v>170.76</v>
      </c>
      <c r="Y394" s="3">
        <v>141.47</v>
      </c>
      <c r="Z394" s="3">
        <v>140.61000000000001</v>
      </c>
      <c r="AA394" s="3">
        <v>5</v>
      </c>
      <c r="AB394" s="3">
        <v>2</v>
      </c>
      <c r="AC394" s="3">
        <v>1</v>
      </c>
      <c r="AE394" s="6"/>
      <c r="AG394" s="6"/>
      <c r="AI394" s="6"/>
      <c r="AK394" s="6"/>
    </row>
    <row r="395" spans="1:37" x14ac:dyDescent="0.25">
      <c r="A395" s="3">
        <v>151</v>
      </c>
      <c r="B395" s="3" t="s">
        <v>38</v>
      </c>
      <c r="C395" s="3" t="s">
        <v>22</v>
      </c>
      <c r="D395" s="3" t="s">
        <v>23</v>
      </c>
      <c r="E395" s="3" t="s">
        <v>28</v>
      </c>
      <c r="F395" s="3" t="s">
        <v>25</v>
      </c>
      <c r="G395" s="3" t="b">
        <v>0</v>
      </c>
      <c r="H395" s="3" t="b">
        <v>0</v>
      </c>
      <c r="I395" s="3" t="b">
        <v>0</v>
      </c>
      <c r="J395" s="3" t="b">
        <v>1</v>
      </c>
      <c r="K395" s="3" t="b">
        <v>0</v>
      </c>
      <c r="L395" s="3">
        <v>150</v>
      </c>
      <c r="M395" s="3">
        <v>2</v>
      </c>
      <c r="N395" s="3">
        <v>90</v>
      </c>
      <c r="O395" s="3">
        <v>1.7</v>
      </c>
      <c r="P395" s="3">
        <v>0</v>
      </c>
      <c r="Q395" s="3">
        <v>100</v>
      </c>
      <c r="R395" s="3">
        <v>0</v>
      </c>
      <c r="S395" s="3">
        <v>1</v>
      </c>
      <c r="T395" s="3">
        <v>0</v>
      </c>
      <c r="U395" s="3" t="b">
        <v>0</v>
      </c>
      <c r="V395" s="3">
        <v>2000</v>
      </c>
      <c r="W395" s="3">
        <v>208.78</v>
      </c>
      <c r="X395" s="3">
        <v>203.45</v>
      </c>
      <c r="Y395" s="3">
        <v>138.82</v>
      </c>
      <c r="Z395" s="3">
        <v>138.62</v>
      </c>
      <c r="AA395" s="3">
        <v>4</v>
      </c>
      <c r="AB395" s="3">
        <v>2</v>
      </c>
      <c r="AC395" s="3">
        <v>1</v>
      </c>
      <c r="AE395" s="6"/>
      <c r="AG395" s="6"/>
      <c r="AI395" s="6"/>
      <c r="AK395" s="6"/>
    </row>
    <row r="396" spans="1:37" x14ac:dyDescent="0.25">
      <c r="A396" s="3">
        <v>152</v>
      </c>
      <c r="B396" s="3" t="s">
        <v>38</v>
      </c>
      <c r="C396" s="3" t="s">
        <v>22</v>
      </c>
      <c r="D396" s="3" t="s">
        <v>23</v>
      </c>
      <c r="E396" s="3" t="s">
        <v>28</v>
      </c>
      <c r="F396" s="3" t="s">
        <v>25</v>
      </c>
      <c r="G396" s="3" t="b">
        <v>0</v>
      </c>
      <c r="H396" s="3" t="b">
        <v>0</v>
      </c>
      <c r="I396" s="3" t="b">
        <v>0</v>
      </c>
      <c r="J396" s="3" t="b">
        <v>1</v>
      </c>
      <c r="K396" s="3" t="b">
        <v>0</v>
      </c>
      <c r="L396" s="3">
        <v>150</v>
      </c>
      <c r="M396" s="3">
        <v>2</v>
      </c>
      <c r="N396" s="3">
        <v>90</v>
      </c>
      <c r="O396" s="3">
        <v>1.7</v>
      </c>
      <c r="P396" s="3">
        <v>0</v>
      </c>
      <c r="Q396" s="3">
        <v>100</v>
      </c>
      <c r="R396" s="3">
        <v>0</v>
      </c>
      <c r="S396" s="3">
        <v>1</v>
      </c>
      <c r="T396" s="3">
        <v>0</v>
      </c>
      <c r="U396" s="3" t="b">
        <v>0</v>
      </c>
      <c r="V396" s="3">
        <v>2000</v>
      </c>
      <c r="W396" s="3">
        <v>324.87</v>
      </c>
      <c r="X396" s="3">
        <v>248.55</v>
      </c>
      <c r="Y396" s="3">
        <v>135.44999999999999</v>
      </c>
      <c r="Z396" s="3">
        <v>132.76</v>
      </c>
      <c r="AA396" s="3">
        <v>0</v>
      </c>
      <c r="AB396" s="3">
        <v>3</v>
      </c>
      <c r="AC396" s="3">
        <v>1</v>
      </c>
      <c r="AE396" s="6"/>
      <c r="AG396" s="6"/>
      <c r="AI396" s="6"/>
      <c r="AK396" s="6"/>
    </row>
    <row r="397" spans="1:37" x14ac:dyDescent="0.25">
      <c r="A397" s="3">
        <v>153</v>
      </c>
      <c r="B397" s="3" t="s">
        <v>38</v>
      </c>
      <c r="C397" s="3" t="s">
        <v>22</v>
      </c>
      <c r="D397" s="3" t="s">
        <v>23</v>
      </c>
      <c r="E397" s="3" t="s">
        <v>28</v>
      </c>
      <c r="F397" s="3" t="s">
        <v>25</v>
      </c>
      <c r="G397" s="3" t="b">
        <v>0</v>
      </c>
      <c r="H397" s="3" t="b">
        <v>0</v>
      </c>
      <c r="I397" s="3" t="b">
        <v>0</v>
      </c>
      <c r="J397" s="3" t="b">
        <v>1</v>
      </c>
      <c r="K397" s="3" t="b">
        <v>0</v>
      </c>
      <c r="L397" s="3">
        <v>150</v>
      </c>
      <c r="M397" s="3">
        <v>2</v>
      </c>
      <c r="N397" s="3">
        <v>90</v>
      </c>
      <c r="O397" s="3">
        <v>1.7</v>
      </c>
      <c r="P397" s="3">
        <v>0</v>
      </c>
      <c r="Q397" s="3">
        <v>100</v>
      </c>
      <c r="R397" s="3">
        <v>0</v>
      </c>
      <c r="S397" s="3">
        <v>1</v>
      </c>
      <c r="T397" s="3">
        <v>0</v>
      </c>
      <c r="U397" s="3" t="b">
        <v>0</v>
      </c>
      <c r="V397" s="3">
        <v>2000</v>
      </c>
      <c r="W397" s="3">
        <v>213.89</v>
      </c>
      <c r="X397" s="3">
        <v>179.83</v>
      </c>
      <c r="Y397" s="3">
        <v>139.30000000000001</v>
      </c>
      <c r="Z397" s="3">
        <v>139.24</v>
      </c>
      <c r="AA397" s="3">
        <v>1</v>
      </c>
      <c r="AB397" s="3">
        <v>5</v>
      </c>
      <c r="AC397" s="3">
        <v>1</v>
      </c>
      <c r="AE397" s="6"/>
      <c r="AG397" s="6"/>
      <c r="AI397" s="6"/>
      <c r="AK397" s="6"/>
    </row>
    <row r="398" spans="1:37" x14ac:dyDescent="0.25">
      <c r="A398" s="3">
        <v>154</v>
      </c>
      <c r="B398" s="3" t="s">
        <v>38</v>
      </c>
      <c r="C398" s="3" t="s">
        <v>22</v>
      </c>
      <c r="D398" s="3" t="s">
        <v>23</v>
      </c>
      <c r="E398" s="3" t="s">
        <v>28</v>
      </c>
      <c r="F398" s="3" t="s">
        <v>25</v>
      </c>
      <c r="G398" s="3" t="b">
        <v>0</v>
      </c>
      <c r="H398" s="3" t="b">
        <v>0</v>
      </c>
      <c r="I398" s="3" t="b">
        <v>0</v>
      </c>
      <c r="J398" s="3" t="b">
        <v>1</v>
      </c>
      <c r="K398" s="3" t="b">
        <v>0</v>
      </c>
      <c r="L398" s="3">
        <v>150</v>
      </c>
      <c r="M398" s="3">
        <v>2</v>
      </c>
      <c r="N398" s="3">
        <v>90</v>
      </c>
      <c r="O398" s="3">
        <v>1.7</v>
      </c>
      <c r="P398" s="3">
        <v>0</v>
      </c>
      <c r="Q398" s="3">
        <v>100</v>
      </c>
      <c r="R398" s="3">
        <v>0</v>
      </c>
      <c r="S398" s="3">
        <v>1</v>
      </c>
      <c r="T398" s="3">
        <v>0</v>
      </c>
      <c r="U398" s="3" t="b">
        <v>0</v>
      </c>
      <c r="V398" s="3">
        <v>2000</v>
      </c>
      <c r="W398" s="3">
        <v>185.33</v>
      </c>
      <c r="X398" s="3">
        <v>212.5</v>
      </c>
      <c r="Y398" s="3">
        <v>138.41999999999999</v>
      </c>
      <c r="Z398" s="3">
        <v>139.86000000000001</v>
      </c>
      <c r="AA398" s="3">
        <v>1</v>
      </c>
      <c r="AB398" s="3">
        <v>4</v>
      </c>
      <c r="AC398" s="3">
        <v>1</v>
      </c>
      <c r="AE398" s="6"/>
      <c r="AG398" s="6"/>
      <c r="AI398" s="6"/>
      <c r="AK398" s="6"/>
    </row>
    <row r="399" spans="1:37" x14ac:dyDescent="0.25">
      <c r="A399" s="3">
        <v>155</v>
      </c>
      <c r="B399" s="3" t="s">
        <v>38</v>
      </c>
      <c r="C399" s="3" t="s">
        <v>22</v>
      </c>
      <c r="D399" s="3" t="s">
        <v>23</v>
      </c>
      <c r="E399" s="3" t="s">
        <v>28</v>
      </c>
      <c r="F399" s="3" t="s">
        <v>25</v>
      </c>
      <c r="G399" s="3" t="b">
        <v>0</v>
      </c>
      <c r="H399" s="3" t="b">
        <v>0</v>
      </c>
      <c r="I399" s="3" t="b">
        <v>0</v>
      </c>
      <c r="J399" s="3" t="b">
        <v>1</v>
      </c>
      <c r="K399" s="3" t="b">
        <v>0</v>
      </c>
      <c r="L399" s="3">
        <v>150</v>
      </c>
      <c r="M399" s="3">
        <v>2</v>
      </c>
      <c r="N399" s="3">
        <v>90</v>
      </c>
      <c r="O399" s="3">
        <v>1.7</v>
      </c>
      <c r="P399" s="3">
        <v>0</v>
      </c>
      <c r="Q399" s="3">
        <v>100</v>
      </c>
      <c r="R399" s="3">
        <v>0</v>
      </c>
      <c r="S399" s="3">
        <v>1</v>
      </c>
      <c r="T399" s="3">
        <v>0</v>
      </c>
      <c r="U399" s="3" t="b">
        <v>0</v>
      </c>
      <c r="V399" s="3">
        <v>2000</v>
      </c>
      <c r="W399" s="3">
        <v>224.81</v>
      </c>
      <c r="X399" s="3">
        <v>241.19</v>
      </c>
      <c r="Y399" s="3">
        <v>137.13</v>
      </c>
      <c r="Z399" s="3">
        <v>137.19</v>
      </c>
      <c r="AA399" s="3">
        <v>5</v>
      </c>
      <c r="AB399" s="3">
        <v>2</v>
      </c>
      <c r="AC399" s="3">
        <v>1</v>
      </c>
      <c r="AE399" s="6"/>
      <c r="AG399" s="6"/>
      <c r="AI399" s="6"/>
      <c r="AK399" s="6"/>
    </row>
    <row r="400" spans="1:37" x14ac:dyDescent="0.25">
      <c r="A400" s="3">
        <v>156</v>
      </c>
      <c r="B400" s="3" t="s">
        <v>38</v>
      </c>
      <c r="C400" s="3" t="s">
        <v>22</v>
      </c>
      <c r="D400" s="3" t="s">
        <v>23</v>
      </c>
      <c r="E400" s="3" t="s">
        <v>28</v>
      </c>
      <c r="F400" s="3" t="s">
        <v>25</v>
      </c>
      <c r="G400" s="3" t="b">
        <v>0</v>
      </c>
      <c r="H400" s="3" t="b">
        <v>0</v>
      </c>
      <c r="I400" s="3" t="b">
        <v>0</v>
      </c>
      <c r="J400" s="3" t="b">
        <v>1</v>
      </c>
      <c r="K400" s="3" t="b">
        <v>0</v>
      </c>
      <c r="L400" s="3">
        <v>150</v>
      </c>
      <c r="M400" s="3">
        <v>2</v>
      </c>
      <c r="N400" s="3">
        <v>90</v>
      </c>
      <c r="O400" s="3">
        <v>1.7</v>
      </c>
      <c r="P400" s="3">
        <v>0</v>
      </c>
      <c r="Q400" s="3">
        <v>100</v>
      </c>
      <c r="R400" s="3">
        <v>0</v>
      </c>
      <c r="S400" s="3">
        <v>1</v>
      </c>
      <c r="T400" s="3">
        <v>0</v>
      </c>
      <c r="U400" s="3" t="b">
        <v>0</v>
      </c>
      <c r="V400" s="3">
        <v>2000</v>
      </c>
      <c r="W400" s="3">
        <v>244.08</v>
      </c>
      <c r="X400" s="3">
        <v>189.25</v>
      </c>
      <c r="Y400" s="3">
        <v>138.41</v>
      </c>
      <c r="Z400" s="3">
        <v>137.62</v>
      </c>
      <c r="AA400" s="3">
        <v>2</v>
      </c>
      <c r="AB400" s="3">
        <v>3</v>
      </c>
      <c r="AC400" s="3">
        <v>1</v>
      </c>
      <c r="AE400" s="6"/>
      <c r="AG400" s="6"/>
      <c r="AI400" s="6"/>
      <c r="AK400" s="6"/>
    </row>
    <row r="401" spans="1:37" x14ac:dyDescent="0.25">
      <c r="A401" s="3">
        <v>157</v>
      </c>
      <c r="B401" s="3" t="s">
        <v>38</v>
      </c>
      <c r="C401" s="3" t="s">
        <v>22</v>
      </c>
      <c r="D401" s="3" t="s">
        <v>23</v>
      </c>
      <c r="E401" s="3" t="s">
        <v>28</v>
      </c>
      <c r="F401" s="3" t="s">
        <v>25</v>
      </c>
      <c r="G401" s="3" t="b">
        <v>0</v>
      </c>
      <c r="H401" s="3" t="b">
        <v>0</v>
      </c>
      <c r="I401" s="3" t="b">
        <v>0</v>
      </c>
      <c r="J401" s="3" t="b">
        <v>1</v>
      </c>
      <c r="K401" s="3" t="b">
        <v>0</v>
      </c>
      <c r="L401" s="3">
        <v>150</v>
      </c>
      <c r="M401" s="3">
        <v>2</v>
      </c>
      <c r="N401" s="3">
        <v>90</v>
      </c>
      <c r="O401" s="3">
        <v>1.7</v>
      </c>
      <c r="P401" s="3">
        <v>0</v>
      </c>
      <c r="Q401" s="3">
        <v>100</v>
      </c>
      <c r="R401" s="3">
        <v>0</v>
      </c>
      <c r="S401" s="3">
        <v>1</v>
      </c>
      <c r="T401" s="3">
        <v>0</v>
      </c>
      <c r="U401" s="3" t="b">
        <v>0</v>
      </c>
      <c r="V401" s="3">
        <v>2000</v>
      </c>
      <c r="W401" s="3">
        <v>198.79</v>
      </c>
      <c r="X401" s="3">
        <v>236.87</v>
      </c>
      <c r="Y401" s="3">
        <v>137.51</v>
      </c>
      <c r="Z401" s="3">
        <v>138.68</v>
      </c>
      <c r="AA401" s="3">
        <v>-3</v>
      </c>
      <c r="AB401" s="3">
        <v>-1</v>
      </c>
      <c r="AC401" s="3">
        <v>1</v>
      </c>
      <c r="AE401" s="6"/>
      <c r="AG401" s="6"/>
      <c r="AI401" s="6"/>
      <c r="AK401" s="6"/>
    </row>
    <row r="402" spans="1:37" x14ac:dyDescent="0.25">
      <c r="A402" s="3">
        <v>158</v>
      </c>
      <c r="B402" s="3" t="s">
        <v>38</v>
      </c>
      <c r="C402" s="3" t="s">
        <v>22</v>
      </c>
      <c r="D402" s="3" t="s">
        <v>23</v>
      </c>
      <c r="E402" s="3" t="s">
        <v>28</v>
      </c>
      <c r="F402" s="3" t="s">
        <v>25</v>
      </c>
      <c r="G402" s="3" t="b">
        <v>0</v>
      </c>
      <c r="H402" s="3" t="b">
        <v>0</v>
      </c>
      <c r="I402" s="3" t="b">
        <v>0</v>
      </c>
      <c r="J402" s="3" t="b">
        <v>1</v>
      </c>
      <c r="K402" s="3" t="b">
        <v>0</v>
      </c>
      <c r="L402" s="3">
        <v>150</v>
      </c>
      <c r="M402" s="3">
        <v>2</v>
      </c>
      <c r="N402" s="3">
        <v>90</v>
      </c>
      <c r="O402" s="3">
        <v>1.7</v>
      </c>
      <c r="P402" s="3">
        <v>0</v>
      </c>
      <c r="Q402" s="3">
        <v>100</v>
      </c>
      <c r="R402" s="3">
        <v>0</v>
      </c>
      <c r="S402" s="3">
        <v>1</v>
      </c>
      <c r="T402" s="3">
        <v>0</v>
      </c>
      <c r="U402" s="3" t="b">
        <v>0</v>
      </c>
      <c r="V402" s="3">
        <v>2000</v>
      </c>
      <c r="W402" s="3">
        <v>205.07</v>
      </c>
      <c r="X402" s="3">
        <v>193.74</v>
      </c>
      <c r="Y402" s="3">
        <v>139.44</v>
      </c>
      <c r="Z402" s="3">
        <v>139.18</v>
      </c>
      <c r="AA402" s="3">
        <v>-3</v>
      </c>
      <c r="AB402" s="3">
        <v>0</v>
      </c>
      <c r="AC402" s="3">
        <v>1</v>
      </c>
      <c r="AE402" s="6"/>
      <c r="AG402" s="6"/>
      <c r="AI402" s="6"/>
      <c r="AK402" s="6"/>
    </row>
    <row r="403" spans="1:37" x14ac:dyDescent="0.25">
      <c r="A403" s="3">
        <v>159</v>
      </c>
      <c r="B403" s="3" t="s">
        <v>38</v>
      </c>
      <c r="C403" s="3" t="s">
        <v>22</v>
      </c>
      <c r="D403" s="3" t="s">
        <v>23</v>
      </c>
      <c r="E403" s="3" t="s">
        <v>28</v>
      </c>
      <c r="F403" s="3" t="s">
        <v>25</v>
      </c>
      <c r="G403" s="3" t="b">
        <v>0</v>
      </c>
      <c r="H403" s="3" t="b">
        <v>0</v>
      </c>
      <c r="I403" s="3" t="b">
        <v>0</v>
      </c>
      <c r="J403" s="3" t="b">
        <v>1</v>
      </c>
      <c r="K403" s="3" t="b">
        <v>0</v>
      </c>
      <c r="L403" s="3">
        <v>150</v>
      </c>
      <c r="M403" s="3">
        <v>2</v>
      </c>
      <c r="N403" s="3">
        <v>90</v>
      </c>
      <c r="O403" s="3">
        <v>1.7</v>
      </c>
      <c r="P403" s="3">
        <v>0</v>
      </c>
      <c r="Q403" s="3">
        <v>100</v>
      </c>
      <c r="R403" s="3">
        <v>0</v>
      </c>
      <c r="S403" s="3">
        <v>1</v>
      </c>
      <c r="T403" s="3">
        <v>0</v>
      </c>
      <c r="U403" s="3" t="b">
        <v>0</v>
      </c>
      <c r="V403" s="3">
        <v>2000</v>
      </c>
      <c r="W403" s="3">
        <v>172.39</v>
      </c>
      <c r="X403" s="3">
        <v>190.73</v>
      </c>
      <c r="Y403" s="3">
        <v>139.59</v>
      </c>
      <c r="Z403" s="3">
        <v>140.41999999999999</v>
      </c>
      <c r="AA403" s="3">
        <v>2</v>
      </c>
      <c r="AB403" s="3">
        <v>3</v>
      </c>
      <c r="AC403" s="3">
        <v>1</v>
      </c>
      <c r="AE403" s="6"/>
      <c r="AG403" s="6"/>
      <c r="AI403" s="6"/>
      <c r="AK403" s="6"/>
    </row>
    <row r="404" spans="1:37" x14ac:dyDescent="0.25">
      <c r="A404" s="3">
        <v>160</v>
      </c>
      <c r="B404" s="3" t="s">
        <v>38</v>
      </c>
      <c r="C404" s="3" t="s">
        <v>22</v>
      </c>
      <c r="D404" s="3" t="s">
        <v>23</v>
      </c>
      <c r="E404" s="3" t="s">
        <v>28</v>
      </c>
      <c r="F404" s="3" t="s">
        <v>25</v>
      </c>
      <c r="G404" s="3" t="b">
        <v>0</v>
      </c>
      <c r="H404" s="3" t="b">
        <v>0</v>
      </c>
      <c r="I404" s="3" t="b">
        <v>0</v>
      </c>
      <c r="J404" s="3" t="b">
        <v>1</v>
      </c>
      <c r="K404" s="3" t="b">
        <v>0</v>
      </c>
      <c r="L404" s="3">
        <v>150</v>
      </c>
      <c r="M404" s="3">
        <v>2</v>
      </c>
      <c r="N404" s="3">
        <v>90</v>
      </c>
      <c r="O404" s="3">
        <v>1.7</v>
      </c>
      <c r="P404" s="3">
        <v>0</v>
      </c>
      <c r="Q404" s="3">
        <v>100</v>
      </c>
      <c r="R404" s="3">
        <v>0</v>
      </c>
      <c r="S404" s="3">
        <v>1</v>
      </c>
      <c r="T404" s="3">
        <v>0</v>
      </c>
      <c r="U404" s="3" t="b">
        <v>0</v>
      </c>
      <c r="V404" s="3">
        <v>2000</v>
      </c>
      <c r="W404" s="3">
        <v>223.79</v>
      </c>
      <c r="X404" s="3">
        <v>203.08</v>
      </c>
      <c r="Y404" s="3">
        <v>138.66999999999999</v>
      </c>
      <c r="Z404" s="3">
        <v>137.18</v>
      </c>
      <c r="AA404" s="3">
        <v>4</v>
      </c>
      <c r="AB404" s="3">
        <v>2</v>
      </c>
      <c r="AC404" s="3">
        <v>1</v>
      </c>
      <c r="AE404" s="6"/>
      <c r="AG404" s="6"/>
      <c r="AI404" s="6"/>
      <c r="AK404" s="6"/>
    </row>
    <row r="405" spans="1:37" x14ac:dyDescent="0.25">
      <c r="A405" s="1">
        <v>161</v>
      </c>
      <c r="B405" s="1" t="s">
        <v>38</v>
      </c>
      <c r="C405" s="1" t="s">
        <v>22</v>
      </c>
      <c r="D405" s="1" t="s">
        <v>23</v>
      </c>
      <c r="E405" s="1" t="s">
        <v>28</v>
      </c>
      <c r="F405" s="1" t="s">
        <v>25</v>
      </c>
      <c r="G405" s="1" t="b">
        <v>0</v>
      </c>
      <c r="H405" s="1" t="b">
        <v>0</v>
      </c>
      <c r="I405" s="1" t="b">
        <v>0</v>
      </c>
      <c r="J405" s="1" t="b">
        <v>1</v>
      </c>
      <c r="K405" s="1" t="b">
        <v>0</v>
      </c>
      <c r="L405" s="1">
        <v>150</v>
      </c>
      <c r="M405" s="1">
        <v>2</v>
      </c>
      <c r="N405" s="1">
        <v>90</v>
      </c>
      <c r="O405" s="1">
        <v>1.8</v>
      </c>
      <c r="P405" s="1">
        <v>0</v>
      </c>
      <c r="Q405" s="1">
        <v>100</v>
      </c>
      <c r="R405" s="1">
        <v>0</v>
      </c>
      <c r="S405" s="1">
        <v>1</v>
      </c>
      <c r="T405" s="1">
        <v>0</v>
      </c>
      <c r="U405" s="1" t="b">
        <v>0</v>
      </c>
      <c r="V405" s="1">
        <v>2000</v>
      </c>
      <c r="W405" s="1">
        <v>445.99</v>
      </c>
      <c r="X405" s="1">
        <v>362.79</v>
      </c>
      <c r="Y405" s="1">
        <v>130.6</v>
      </c>
      <c r="Z405" s="1">
        <v>127.29</v>
      </c>
      <c r="AA405" s="1">
        <v>-7</v>
      </c>
      <c r="AB405" s="1">
        <v>8</v>
      </c>
      <c r="AC405" s="1">
        <v>1</v>
      </c>
      <c r="AE405" s="6"/>
      <c r="AG405" s="6"/>
      <c r="AI405" s="6"/>
      <c r="AK405" s="6"/>
    </row>
    <row r="406" spans="1:37" x14ac:dyDescent="0.25">
      <c r="A406" s="1">
        <v>162</v>
      </c>
      <c r="B406" s="1" t="s">
        <v>38</v>
      </c>
      <c r="C406" s="1" t="s">
        <v>22</v>
      </c>
      <c r="D406" s="1" t="s">
        <v>23</v>
      </c>
      <c r="E406" s="1" t="s">
        <v>28</v>
      </c>
      <c r="F406" s="1" t="s">
        <v>25</v>
      </c>
      <c r="G406" s="1" t="b">
        <v>0</v>
      </c>
      <c r="H406" s="1" t="b">
        <v>0</v>
      </c>
      <c r="I406" s="1" t="b">
        <v>0</v>
      </c>
      <c r="J406" s="1" t="b">
        <v>1</v>
      </c>
      <c r="K406" s="1" t="b">
        <v>0</v>
      </c>
      <c r="L406" s="1">
        <v>150</v>
      </c>
      <c r="M406" s="1">
        <v>2</v>
      </c>
      <c r="N406" s="1">
        <v>90</v>
      </c>
      <c r="O406" s="1">
        <v>1.8</v>
      </c>
      <c r="P406" s="1">
        <v>0</v>
      </c>
      <c r="Q406" s="1">
        <v>100</v>
      </c>
      <c r="R406" s="1">
        <v>0</v>
      </c>
      <c r="S406" s="1">
        <v>1</v>
      </c>
      <c r="T406" s="1">
        <v>0</v>
      </c>
      <c r="U406" s="1" t="b">
        <v>0</v>
      </c>
      <c r="V406" s="1">
        <v>2000</v>
      </c>
      <c r="W406" s="1">
        <v>224.27</v>
      </c>
      <c r="X406" s="1">
        <v>211</v>
      </c>
      <c r="Y406" s="1">
        <v>138.08000000000001</v>
      </c>
      <c r="Z406" s="1">
        <v>138.38999999999999</v>
      </c>
      <c r="AA406" s="1">
        <v>2</v>
      </c>
      <c r="AB406" s="1">
        <v>4</v>
      </c>
      <c r="AC406" s="1">
        <v>1</v>
      </c>
      <c r="AE406" s="6"/>
      <c r="AG406" s="6"/>
      <c r="AI406" s="6"/>
      <c r="AK406" s="6"/>
    </row>
    <row r="407" spans="1:37" x14ac:dyDescent="0.25">
      <c r="A407" s="1">
        <v>163</v>
      </c>
      <c r="B407" s="1" t="s">
        <v>38</v>
      </c>
      <c r="C407" s="1" t="s">
        <v>22</v>
      </c>
      <c r="D407" s="1" t="s">
        <v>23</v>
      </c>
      <c r="E407" s="1" t="s">
        <v>28</v>
      </c>
      <c r="F407" s="1" t="s">
        <v>25</v>
      </c>
      <c r="G407" s="1" t="b">
        <v>0</v>
      </c>
      <c r="H407" s="1" t="b">
        <v>0</v>
      </c>
      <c r="I407" s="1" t="b">
        <v>0</v>
      </c>
      <c r="J407" s="1" t="b">
        <v>1</v>
      </c>
      <c r="K407" s="1" t="b">
        <v>0</v>
      </c>
      <c r="L407" s="1">
        <v>150</v>
      </c>
      <c r="M407" s="1">
        <v>2</v>
      </c>
      <c r="N407" s="1">
        <v>90</v>
      </c>
      <c r="O407" s="1">
        <v>1.8</v>
      </c>
      <c r="P407" s="1">
        <v>0</v>
      </c>
      <c r="Q407" s="1">
        <v>100</v>
      </c>
      <c r="R407" s="1">
        <v>0</v>
      </c>
      <c r="S407" s="1">
        <v>1</v>
      </c>
      <c r="T407" s="1">
        <v>0</v>
      </c>
      <c r="U407" s="1" t="b">
        <v>0</v>
      </c>
      <c r="V407" s="1">
        <v>2000</v>
      </c>
      <c r="W407" s="1">
        <v>765.07</v>
      </c>
      <c r="X407" s="1">
        <v>757.26</v>
      </c>
      <c r="Y407" s="1">
        <v>112.13</v>
      </c>
      <c r="Z407" s="1">
        <v>112.37</v>
      </c>
      <c r="AA407" s="1">
        <v>-9</v>
      </c>
      <c r="AB407" s="1">
        <v>9</v>
      </c>
      <c r="AC407" s="1">
        <v>1</v>
      </c>
      <c r="AE407" s="6"/>
      <c r="AG407" s="6"/>
      <c r="AI407" s="6"/>
      <c r="AK407" s="6"/>
    </row>
    <row r="408" spans="1:37" x14ac:dyDescent="0.25">
      <c r="A408" s="1">
        <v>164</v>
      </c>
      <c r="B408" s="1" t="s">
        <v>38</v>
      </c>
      <c r="C408" s="1" t="s">
        <v>22</v>
      </c>
      <c r="D408" s="1" t="s">
        <v>23</v>
      </c>
      <c r="E408" s="1" t="s">
        <v>28</v>
      </c>
      <c r="F408" s="1" t="s">
        <v>25</v>
      </c>
      <c r="G408" s="1" t="b">
        <v>0</v>
      </c>
      <c r="H408" s="1" t="b">
        <v>0</v>
      </c>
      <c r="I408" s="1" t="b">
        <v>0</v>
      </c>
      <c r="J408" s="1" t="b">
        <v>1</v>
      </c>
      <c r="K408" s="1" t="b">
        <v>0</v>
      </c>
      <c r="L408" s="1">
        <v>150</v>
      </c>
      <c r="M408" s="1">
        <v>2</v>
      </c>
      <c r="N408" s="1">
        <v>90</v>
      </c>
      <c r="O408" s="1">
        <v>1.8</v>
      </c>
      <c r="P408" s="1">
        <v>0</v>
      </c>
      <c r="Q408" s="1">
        <v>100</v>
      </c>
      <c r="R408" s="1">
        <v>0</v>
      </c>
      <c r="S408" s="1">
        <v>1</v>
      </c>
      <c r="T408" s="1">
        <v>0</v>
      </c>
      <c r="U408" s="1" t="b">
        <v>0</v>
      </c>
      <c r="V408" s="1">
        <v>2000</v>
      </c>
      <c r="W408" s="1">
        <v>227.12</v>
      </c>
      <c r="X408" s="1">
        <v>202.1</v>
      </c>
      <c r="Y408" s="1">
        <v>138.18</v>
      </c>
      <c r="Z408" s="1">
        <v>138.16999999999999</v>
      </c>
      <c r="AA408" s="1">
        <v>1</v>
      </c>
      <c r="AB408" s="1">
        <v>4</v>
      </c>
      <c r="AC408" s="1">
        <v>1</v>
      </c>
      <c r="AE408" s="6"/>
      <c r="AG408" s="6"/>
      <c r="AI408" s="6"/>
      <c r="AK408" s="6"/>
    </row>
    <row r="409" spans="1:37" x14ac:dyDescent="0.25">
      <c r="A409" s="1">
        <v>165</v>
      </c>
      <c r="B409" s="1" t="s">
        <v>38</v>
      </c>
      <c r="C409" s="1" t="s">
        <v>22</v>
      </c>
      <c r="D409" s="1" t="s">
        <v>23</v>
      </c>
      <c r="E409" s="1" t="s">
        <v>28</v>
      </c>
      <c r="F409" s="1" t="s">
        <v>25</v>
      </c>
      <c r="G409" s="1" t="b">
        <v>0</v>
      </c>
      <c r="H409" s="1" t="b">
        <v>0</v>
      </c>
      <c r="I409" s="1" t="b">
        <v>0</v>
      </c>
      <c r="J409" s="1" t="b">
        <v>1</v>
      </c>
      <c r="K409" s="1" t="b">
        <v>0</v>
      </c>
      <c r="L409" s="1">
        <v>150</v>
      </c>
      <c r="M409" s="1">
        <v>2</v>
      </c>
      <c r="N409" s="1">
        <v>90</v>
      </c>
      <c r="O409" s="1">
        <v>1.8</v>
      </c>
      <c r="P409" s="1">
        <v>0</v>
      </c>
      <c r="Q409" s="1">
        <v>100</v>
      </c>
      <c r="R409" s="1">
        <v>0</v>
      </c>
      <c r="S409" s="1">
        <v>1</v>
      </c>
      <c r="T409" s="1">
        <v>0</v>
      </c>
      <c r="U409" s="1" t="b">
        <v>0</v>
      </c>
      <c r="V409" s="1">
        <v>2000</v>
      </c>
      <c r="W409" s="1">
        <v>226.21</v>
      </c>
      <c r="X409" s="1">
        <v>188.72</v>
      </c>
      <c r="Y409" s="1">
        <v>138.86000000000001</v>
      </c>
      <c r="Z409" s="1">
        <v>137.94</v>
      </c>
      <c r="AA409" s="1">
        <v>-6</v>
      </c>
      <c r="AB409" s="1">
        <v>2</v>
      </c>
      <c r="AC409" s="1">
        <v>1</v>
      </c>
      <c r="AE409" s="6"/>
      <c r="AG409" s="6"/>
      <c r="AI409" s="6"/>
      <c r="AK409" s="6"/>
    </row>
    <row r="410" spans="1:37" x14ac:dyDescent="0.25">
      <c r="A410" s="1">
        <v>166</v>
      </c>
      <c r="B410" s="1" t="s">
        <v>38</v>
      </c>
      <c r="C410" s="1" t="s">
        <v>22</v>
      </c>
      <c r="D410" s="1" t="s">
        <v>23</v>
      </c>
      <c r="E410" s="1" t="s">
        <v>28</v>
      </c>
      <c r="F410" s="1" t="s">
        <v>25</v>
      </c>
      <c r="G410" s="1" t="b">
        <v>0</v>
      </c>
      <c r="H410" s="1" t="b">
        <v>0</v>
      </c>
      <c r="I410" s="1" t="b">
        <v>0</v>
      </c>
      <c r="J410" s="1" t="b">
        <v>1</v>
      </c>
      <c r="K410" s="1" t="b">
        <v>0</v>
      </c>
      <c r="L410" s="1">
        <v>150</v>
      </c>
      <c r="M410" s="1">
        <v>2</v>
      </c>
      <c r="N410" s="1">
        <v>90</v>
      </c>
      <c r="O410" s="1">
        <v>1.8</v>
      </c>
      <c r="P410" s="1">
        <v>0</v>
      </c>
      <c r="Q410" s="1">
        <v>100</v>
      </c>
      <c r="R410" s="1">
        <v>0</v>
      </c>
      <c r="S410" s="1">
        <v>1</v>
      </c>
      <c r="T410" s="1">
        <v>0</v>
      </c>
      <c r="U410" s="1" t="b">
        <v>0</v>
      </c>
      <c r="V410" s="1">
        <v>2000</v>
      </c>
      <c r="W410" s="1">
        <v>226.76</v>
      </c>
      <c r="X410" s="1">
        <v>183.11</v>
      </c>
      <c r="Y410" s="1">
        <v>139.34</v>
      </c>
      <c r="Z410" s="1">
        <v>138.27000000000001</v>
      </c>
      <c r="AA410" s="1">
        <v>2</v>
      </c>
      <c r="AB410" s="1">
        <v>0</v>
      </c>
      <c r="AC410" s="1">
        <v>1</v>
      </c>
      <c r="AE410" s="6"/>
      <c r="AG410" s="6"/>
      <c r="AI410" s="6"/>
      <c r="AK410" s="6"/>
    </row>
    <row r="411" spans="1:37" x14ac:dyDescent="0.25">
      <c r="A411" s="1">
        <v>167</v>
      </c>
      <c r="B411" s="1" t="s">
        <v>38</v>
      </c>
      <c r="C411" s="1" t="s">
        <v>22</v>
      </c>
      <c r="D411" s="1" t="s">
        <v>23</v>
      </c>
      <c r="E411" s="1" t="s">
        <v>28</v>
      </c>
      <c r="F411" s="1" t="s">
        <v>25</v>
      </c>
      <c r="G411" s="1" t="b">
        <v>0</v>
      </c>
      <c r="H411" s="1" t="b">
        <v>0</v>
      </c>
      <c r="I411" s="1" t="b">
        <v>0</v>
      </c>
      <c r="J411" s="1" t="b">
        <v>1</v>
      </c>
      <c r="K411" s="1" t="b">
        <v>0</v>
      </c>
      <c r="L411" s="1">
        <v>150</v>
      </c>
      <c r="M411" s="1">
        <v>2</v>
      </c>
      <c r="N411" s="1">
        <v>90</v>
      </c>
      <c r="O411" s="1">
        <v>1.8</v>
      </c>
      <c r="P411" s="1">
        <v>0</v>
      </c>
      <c r="Q411" s="1">
        <v>100</v>
      </c>
      <c r="R411" s="1">
        <v>0</v>
      </c>
      <c r="S411" s="1">
        <v>1</v>
      </c>
      <c r="T411" s="1">
        <v>0</v>
      </c>
      <c r="U411" s="1" t="b">
        <v>0</v>
      </c>
      <c r="V411" s="1">
        <v>2000</v>
      </c>
      <c r="W411" s="1">
        <v>207.18</v>
      </c>
      <c r="X411" s="1">
        <v>193.85</v>
      </c>
      <c r="Y411" s="1">
        <v>139.35</v>
      </c>
      <c r="Z411" s="1">
        <v>138.5</v>
      </c>
      <c r="AA411" s="1">
        <v>-1</v>
      </c>
      <c r="AB411" s="1">
        <v>-2</v>
      </c>
      <c r="AC411" s="1">
        <v>1</v>
      </c>
      <c r="AE411" s="6"/>
      <c r="AG411" s="6"/>
      <c r="AI411" s="6"/>
      <c r="AK411" s="6"/>
    </row>
    <row r="412" spans="1:37" x14ac:dyDescent="0.25">
      <c r="A412" s="1">
        <v>168</v>
      </c>
      <c r="B412" s="1" t="s">
        <v>38</v>
      </c>
      <c r="C412" s="1" t="s">
        <v>22</v>
      </c>
      <c r="D412" s="1" t="s">
        <v>23</v>
      </c>
      <c r="E412" s="1" t="s">
        <v>28</v>
      </c>
      <c r="F412" s="1" t="s">
        <v>25</v>
      </c>
      <c r="G412" s="1" t="b">
        <v>0</v>
      </c>
      <c r="H412" s="1" t="b">
        <v>0</v>
      </c>
      <c r="I412" s="1" t="b">
        <v>0</v>
      </c>
      <c r="J412" s="1" t="b">
        <v>1</v>
      </c>
      <c r="K412" s="1" t="b">
        <v>0</v>
      </c>
      <c r="L412" s="1">
        <v>150</v>
      </c>
      <c r="M412" s="1">
        <v>2</v>
      </c>
      <c r="N412" s="1">
        <v>90</v>
      </c>
      <c r="O412" s="1">
        <v>1.8</v>
      </c>
      <c r="P412" s="1">
        <v>0</v>
      </c>
      <c r="Q412" s="1">
        <v>100</v>
      </c>
      <c r="R412" s="1">
        <v>0</v>
      </c>
      <c r="S412" s="1">
        <v>1</v>
      </c>
      <c r="T412" s="1">
        <v>0</v>
      </c>
      <c r="U412" s="1" t="b">
        <v>0</v>
      </c>
      <c r="V412" s="1">
        <v>2000</v>
      </c>
      <c r="W412" s="1">
        <v>173.4</v>
      </c>
      <c r="X412" s="1">
        <v>190.04</v>
      </c>
      <c r="Y412" s="1">
        <v>140.06</v>
      </c>
      <c r="Z412" s="1">
        <v>140.01</v>
      </c>
      <c r="AA412" s="1">
        <v>1</v>
      </c>
      <c r="AB412" s="1">
        <v>2</v>
      </c>
      <c r="AC412" s="1">
        <v>1</v>
      </c>
      <c r="AE412" s="6"/>
      <c r="AG412" s="6"/>
      <c r="AI412" s="6"/>
      <c r="AK412" s="6"/>
    </row>
    <row r="413" spans="1:37" x14ac:dyDescent="0.25">
      <c r="A413" s="1">
        <v>169</v>
      </c>
      <c r="B413" s="1" t="s">
        <v>38</v>
      </c>
      <c r="C413" s="1" t="s">
        <v>22</v>
      </c>
      <c r="D413" s="1" t="s">
        <v>23</v>
      </c>
      <c r="E413" s="1" t="s">
        <v>28</v>
      </c>
      <c r="F413" s="1" t="s">
        <v>25</v>
      </c>
      <c r="G413" s="1" t="b">
        <v>0</v>
      </c>
      <c r="H413" s="1" t="b">
        <v>0</v>
      </c>
      <c r="I413" s="1" t="b">
        <v>0</v>
      </c>
      <c r="J413" s="1" t="b">
        <v>1</v>
      </c>
      <c r="K413" s="1" t="b">
        <v>0</v>
      </c>
      <c r="L413" s="1">
        <v>150</v>
      </c>
      <c r="M413" s="1">
        <v>2</v>
      </c>
      <c r="N413" s="1">
        <v>90</v>
      </c>
      <c r="O413" s="1">
        <v>1.8</v>
      </c>
      <c r="P413" s="1">
        <v>0</v>
      </c>
      <c r="Q413" s="1">
        <v>100</v>
      </c>
      <c r="R413" s="1">
        <v>0</v>
      </c>
      <c r="S413" s="1">
        <v>1</v>
      </c>
      <c r="T413" s="1">
        <v>0</v>
      </c>
      <c r="U413" s="1" t="b">
        <v>0</v>
      </c>
      <c r="V413" s="1">
        <v>2000</v>
      </c>
      <c r="W413" s="1">
        <v>202.59</v>
      </c>
      <c r="X413" s="1">
        <v>167.93</v>
      </c>
      <c r="Y413" s="1">
        <v>140.19999999999999</v>
      </c>
      <c r="Z413" s="1">
        <v>138.9</v>
      </c>
      <c r="AA413" s="1">
        <v>-2</v>
      </c>
      <c r="AB413" s="1">
        <v>-4</v>
      </c>
      <c r="AC413" s="1">
        <v>1</v>
      </c>
      <c r="AE413" s="6"/>
      <c r="AG413" s="6"/>
      <c r="AI413" s="6"/>
      <c r="AK413" s="6"/>
    </row>
    <row r="414" spans="1:37" x14ac:dyDescent="0.25">
      <c r="A414" s="1">
        <v>170</v>
      </c>
      <c r="B414" s="1" t="s">
        <v>38</v>
      </c>
      <c r="C414" s="1" t="s">
        <v>22</v>
      </c>
      <c r="D414" s="1" t="s">
        <v>23</v>
      </c>
      <c r="E414" s="1" t="s">
        <v>28</v>
      </c>
      <c r="F414" s="1" t="s">
        <v>25</v>
      </c>
      <c r="G414" s="1" t="b">
        <v>0</v>
      </c>
      <c r="H414" s="1" t="b">
        <v>0</v>
      </c>
      <c r="I414" s="1" t="b">
        <v>0</v>
      </c>
      <c r="J414" s="1" t="b">
        <v>1</v>
      </c>
      <c r="K414" s="1" t="b">
        <v>0</v>
      </c>
      <c r="L414" s="1">
        <v>150</v>
      </c>
      <c r="M414" s="1">
        <v>2</v>
      </c>
      <c r="N414" s="1">
        <v>90</v>
      </c>
      <c r="O414" s="1">
        <v>1.8</v>
      </c>
      <c r="P414" s="1">
        <v>0</v>
      </c>
      <c r="Q414" s="1">
        <v>100</v>
      </c>
      <c r="R414" s="1">
        <v>0</v>
      </c>
      <c r="S414" s="1">
        <v>1</v>
      </c>
      <c r="T414" s="1">
        <v>0</v>
      </c>
      <c r="U414" s="1" t="b">
        <v>0</v>
      </c>
      <c r="V414" s="1">
        <v>2000</v>
      </c>
      <c r="W414" s="1">
        <v>234.31</v>
      </c>
      <c r="X414" s="1">
        <v>243.26</v>
      </c>
      <c r="Y414" s="1">
        <v>136.55000000000001</v>
      </c>
      <c r="Z414" s="1">
        <v>136.99</v>
      </c>
      <c r="AA414" s="1">
        <v>0</v>
      </c>
      <c r="AB414" s="1">
        <v>-2</v>
      </c>
      <c r="AC414" s="1">
        <v>1</v>
      </c>
      <c r="AE414" s="6"/>
      <c r="AG414" s="6"/>
      <c r="AI414" s="6"/>
      <c r="AK414" s="6"/>
    </row>
    <row r="415" spans="1:37" x14ac:dyDescent="0.25">
      <c r="A415" s="1">
        <v>171</v>
      </c>
      <c r="B415" s="1" t="s">
        <v>38</v>
      </c>
      <c r="C415" s="1" t="s">
        <v>22</v>
      </c>
      <c r="D415" s="1" t="s">
        <v>23</v>
      </c>
      <c r="E415" s="1" t="s">
        <v>28</v>
      </c>
      <c r="F415" s="1" t="s">
        <v>25</v>
      </c>
      <c r="G415" s="1" t="b">
        <v>0</v>
      </c>
      <c r="H415" s="1" t="b">
        <v>0</v>
      </c>
      <c r="I415" s="1" t="b">
        <v>0</v>
      </c>
      <c r="J415" s="1" t="b">
        <v>1</v>
      </c>
      <c r="K415" s="1" t="b">
        <v>0</v>
      </c>
      <c r="L415" s="1">
        <v>150</v>
      </c>
      <c r="M415" s="1">
        <v>2</v>
      </c>
      <c r="N415" s="1">
        <v>90</v>
      </c>
      <c r="O415" s="1">
        <v>1.8</v>
      </c>
      <c r="P415" s="1">
        <v>0</v>
      </c>
      <c r="Q415" s="1">
        <v>100</v>
      </c>
      <c r="R415" s="1">
        <v>0</v>
      </c>
      <c r="S415" s="1">
        <v>1</v>
      </c>
      <c r="T415" s="1">
        <v>0</v>
      </c>
      <c r="U415" s="1" t="b">
        <v>0</v>
      </c>
      <c r="V415" s="1">
        <v>2000</v>
      </c>
      <c r="W415" s="1">
        <v>212.88</v>
      </c>
      <c r="X415" s="1">
        <v>251.3</v>
      </c>
      <c r="Y415" s="1">
        <v>136.68</v>
      </c>
      <c r="Z415" s="1">
        <v>137.37</v>
      </c>
      <c r="AA415" s="1">
        <v>5</v>
      </c>
      <c r="AB415" s="1">
        <v>3</v>
      </c>
      <c r="AC415" s="1">
        <v>1</v>
      </c>
      <c r="AE415" s="6"/>
      <c r="AG415" s="6"/>
      <c r="AI415" s="6"/>
      <c r="AK415" s="6"/>
    </row>
    <row r="416" spans="1:37" x14ac:dyDescent="0.25">
      <c r="A416" s="1">
        <v>172</v>
      </c>
      <c r="B416" s="1" t="s">
        <v>38</v>
      </c>
      <c r="C416" s="1" t="s">
        <v>22</v>
      </c>
      <c r="D416" s="1" t="s">
        <v>23</v>
      </c>
      <c r="E416" s="1" t="s">
        <v>28</v>
      </c>
      <c r="F416" s="1" t="s">
        <v>25</v>
      </c>
      <c r="G416" s="1" t="b">
        <v>0</v>
      </c>
      <c r="H416" s="1" t="b">
        <v>0</v>
      </c>
      <c r="I416" s="1" t="b">
        <v>0</v>
      </c>
      <c r="J416" s="1" t="b">
        <v>1</v>
      </c>
      <c r="K416" s="1" t="b">
        <v>0</v>
      </c>
      <c r="L416" s="1">
        <v>150</v>
      </c>
      <c r="M416" s="1">
        <v>2</v>
      </c>
      <c r="N416" s="1">
        <v>90</v>
      </c>
      <c r="O416" s="1">
        <v>1.8</v>
      </c>
      <c r="P416" s="1">
        <v>0</v>
      </c>
      <c r="Q416" s="1">
        <v>100</v>
      </c>
      <c r="R416" s="1">
        <v>0</v>
      </c>
      <c r="S416" s="1">
        <v>1</v>
      </c>
      <c r="T416" s="1">
        <v>0</v>
      </c>
      <c r="U416" s="1" t="b">
        <v>0</v>
      </c>
      <c r="V416" s="1">
        <v>2000</v>
      </c>
      <c r="W416" s="1">
        <v>271.77999999999997</v>
      </c>
      <c r="X416" s="1">
        <v>228.82</v>
      </c>
      <c r="Y416" s="1">
        <v>136.66</v>
      </c>
      <c r="Z416" s="1">
        <v>135.15</v>
      </c>
      <c r="AA416" s="1">
        <v>-2</v>
      </c>
      <c r="AB416" s="1">
        <v>13</v>
      </c>
      <c r="AC416" s="1">
        <v>0.95121951219512102</v>
      </c>
      <c r="AE416" s="6"/>
      <c r="AG416" s="6"/>
      <c r="AI416" s="6"/>
      <c r="AK416" s="6"/>
    </row>
    <row r="417" spans="1:37" x14ac:dyDescent="0.25">
      <c r="A417" s="1">
        <v>173</v>
      </c>
      <c r="B417" s="1" t="s">
        <v>38</v>
      </c>
      <c r="C417" s="1" t="s">
        <v>22</v>
      </c>
      <c r="D417" s="1" t="s">
        <v>23</v>
      </c>
      <c r="E417" s="1" t="s">
        <v>28</v>
      </c>
      <c r="F417" s="1" t="s">
        <v>25</v>
      </c>
      <c r="G417" s="1" t="b">
        <v>0</v>
      </c>
      <c r="H417" s="1" t="b">
        <v>0</v>
      </c>
      <c r="I417" s="1" t="b">
        <v>0</v>
      </c>
      <c r="J417" s="1" t="b">
        <v>1</v>
      </c>
      <c r="K417" s="1" t="b">
        <v>0</v>
      </c>
      <c r="L417" s="1">
        <v>150</v>
      </c>
      <c r="M417" s="1">
        <v>2</v>
      </c>
      <c r="N417" s="1">
        <v>90</v>
      </c>
      <c r="O417" s="1">
        <v>1.8</v>
      </c>
      <c r="P417" s="1">
        <v>0</v>
      </c>
      <c r="Q417" s="1">
        <v>100</v>
      </c>
      <c r="R417" s="1">
        <v>0</v>
      </c>
      <c r="S417" s="1">
        <v>1</v>
      </c>
      <c r="T417" s="1">
        <v>0</v>
      </c>
      <c r="U417" s="1" t="b">
        <v>0</v>
      </c>
      <c r="V417" s="1">
        <v>2000</v>
      </c>
      <c r="W417" s="1">
        <v>283.19</v>
      </c>
      <c r="X417" s="1">
        <v>313.3</v>
      </c>
      <c r="Y417" s="1">
        <v>133.13999999999999</v>
      </c>
      <c r="Z417" s="1">
        <v>134.12</v>
      </c>
      <c r="AA417" s="1">
        <v>-4</v>
      </c>
      <c r="AB417" s="1">
        <v>1</v>
      </c>
      <c r="AC417" s="1">
        <v>1</v>
      </c>
      <c r="AE417" s="6"/>
      <c r="AG417" s="6"/>
      <c r="AI417" s="6"/>
      <c r="AK417" s="6"/>
    </row>
    <row r="418" spans="1:37" x14ac:dyDescent="0.25">
      <c r="A418" s="1">
        <v>174</v>
      </c>
      <c r="B418" s="1" t="s">
        <v>38</v>
      </c>
      <c r="C418" s="1" t="s">
        <v>22</v>
      </c>
      <c r="D418" s="1" t="s">
        <v>23</v>
      </c>
      <c r="E418" s="1" t="s">
        <v>28</v>
      </c>
      <c r="F418" s="1" t="s">
        <v>25</v>
      </c>
      <c r="G418" s="1" t="b">
        <v>0</v>
      </c>
      <c r="H418" s="1" t="b">
        <v>0</v>
      </c>
      <c r="I418" s="1" t="b">
        <v>0</v>
      </c>
      <c r="J418" s="1" t="b">
        <v>1</v>
      </c>
      <c r="K418" s="1" t="b">
        <v>0</v>
      </c>
      <c r="L418" s="1">
        <v>150</v>
      </c>
      <c r="M418" s="1">
        <v>2</v>
      </c>
      <c r="N418" s="1">
        <v>90</v>
      </c>
      <c r="O418" s="1">
        <v>1.8</v>
      </c>
      <c r="P418" s="1">
        <v>0</v>
      </c>
      <c r="Q418" s="1">
        <v>100</v>
      </c>
      <c r="R418" s="1">
        <v>0</v>
      </c>
      <c r="S418" s="1">
        <v>1</v>
      </c>
      <c r="T418" s="1">
        <v>0</v>
      </c>
      <c r="U418" s="1" t="b">
        <v>0</v>
      </c>
      <c r="V418" s="1">
        <v>1760</v>
      </c>
      <c r="W418" s="1">
        <v>820.4</v>
      </c>
      <c r="X418" s="1">
        <v>819.6</v>
      </c>
      <c r="Y418" s="1">
        <v>110</v>
      </c>
      <c r="Z418" s="1">
        <v>110</v>
      </c>
      <c r="AA418" s="1">
        <v>-9</v>
      </c>
      <c r="AB418" s="1">
        <v>9</v>
      </c>
      <c r="AC418" s="1">
        <v>1</v>
      </c>
      <c r="AE418" s="6"/>
      <c r="AG418" s="6"/>
      <c r="AI418" s="6"/>
      <c r="AK418" s="6"/>
    </row>
    <row r="419" spans="1:37" x14ac:dyDescent="0.25">
      <c r="A419" s="1">
        <v>175</v>
      </c>
      <c r="B419" s="1" t="s">
        <v>38</v>
      </c>
      <c r="C419" s="1" t="s">
        <v>22</v>
      </c>
      <c r="D419" s="1" t="s">
        <v>23</v>
      </c>
      <c r="E419" s="1" t="s">
        <v>28</v>
      </c>
      <c r="F419" s="1" t="s">
        <v>25</v>
      </c>
      <c r="G419" s="1" t="b">
        <v>0</v>
      </c>
      <c r="H419" s="1" t="b">
        <v>0</v>
      </c>
      <c r="I419" s="1" t="b">
        <v>0</v>
      </c>
      <c r="J419" s="1" t="b">
        <v>1</v>
      </c>
      <c r="K419" s="1" t="b">
        <v>0</v>
      </c>
      <c r="L419" s="1">
        <v>150</v>
      </c>
      <c r="M419" s="1">
        <v>2</v>
      </c>
      <c r="N419" s="1">
        <v>90</v>
      </c>
      <c r="O419" s="1">
        <v>1.8</v>
      </c>
      <c r="P419" s="1">
        <v>0</v>
      </c>
      <c r="Q419" s="1">
        <v>100</v>
      </c>
      <c r="R419" s="1">
        <v>0</v>
      </c>
      <c r="S419" s="1">
        <v>1</v>
      </c>
      <c r="T419" s="1">
        <v>0</v>
      </c>
      <c r="U419" s="1" t="b">
        <v>0</v>
      </c>
      <c r="V419" s="1">
        <v>2000</v>
      </c>
      <c r="W419" s="1">
        <v>260.55</v>
      </c>
      <c r="X419" s="1">
        <v>234.97</v>
      </c>
      <c r="Y419" s="1">
        <v>137.22</v>
      </c>
      <c r="Z419" s="1">
        <v>135.9</v>
      </c>
      <c r="AA419" s="1">
        <v>3</v>
      </c>
      <c r="AB419" s="1">
        <v>4</v>
      </c>
      <c r="AC419" s="1">
        <v>1</v>
      </c>
      <c r="AE419" s="6"/>
      <c r="AG419" s="6"/>
      <c r="AI419" s="6"/>
      <c r="AK419" s="6"/>
    </row>
    <row r="420" spans="1:37" x14ac:dyDescent="0.25">
      <c r="A420" s="1">
        <v>176</v>
      </c>
      <c r="B420" s="1" t="s">
        <v>38</v>
      </c>
      <c r="C420" s="1" t="s">
        <v>22</v>
      </c>
      <c r="D420" s="1" t="s">
        <v>23</v>
      </c>
      <c r="E420" s="1" t="s">
        <v>28</v>
      </c>
      <c r="F420" s="1" t="s">
        <v>25</v>
      </c>
      <c r="G420" s="1" t="b">
        <v>0</v>
      </c>
      <c r="H420" s="1" t="b">
        <v>0</v>
      </c>
      <c r="I420" s="1" t="b">
        <v>0</v>
      </c>
      <c r="J420" s="1" t="b">
        <v>1</v>
      </c>
      <c r="K420" s="1" t="b">
        <v>0</v>
      </c>
      <c r="L420" s="1">
        <v>150</v>
      </c>
      <c r="M420" s="1">
        <v>2</v>
      </c>
      <c r="N420" s="1">
        <v>90</v>
      </c>
      <c r="O420" s="1">
        <v>1.8</v>
      </c>
      <c r="P420" s="1">
        <v>0</v>
      </c>
      <c r="Q420" s="1">
        <v>100</v>
      </c>
      <c r="R420" s="1">
        <v>0</v>
      </c>
      <c r="S420" s="1">
        <v>1</v>
      </c>
      <c r="T420" s="1">
        <v>0</v>
      </c>
      <c r="U420" s="1" t="b">
        <v>0</v>
      </c>
      <c r="V420" s="1">
        <v>2000</v>
      </c>
      <c r="W420" s="1">
        <v>208.24</v>
      </c>
      <c r="X420" s="1">
        <v>189.4</v>
      </c>
      <c r="Y420" s="1">
        <v>140.02000000000001</v>
      </c>
      <c r="Z420" s="1">
        <v>137.94</v>
      </c>
      <c r="AA420" s="1">
        <v>2</v>
      </c>
      <c r="AB420" s="1">
        <v>4</v>
      </c>
      <c r="AC420" s="1">
        <v>1</v>
      </c>
      <c r="AE420" s="6"/>
      <c r="AG420" s="6"/>
      <c r="AI420" s="6"/>
      <c r="AK420" s="6"/>
    </row>
    <row r="421" spans="1:37" x14ac:dyDescent="0.25">
      <c r="A421" s="1">
        <v>177</v>
      </c>
      <c r="B421" s="1" t="s">
        <v>38</v>
      </c>
      <c r="C421" s="1" t="s">
        <v>22</v>
      </c>
      <c r="D421" s="1" t="s">
        <v>23</v>
      </c>
      <c r="E421" s="1" t="s">
        <v>28</v>
      </c>
      <c r="F421" s="1" t="s">
        <v>25</v>
      </c>
      <c r="G421" s="1" t="b">
        <v>0</v>
      </c>
      <c r="H421" s="1" t="b">
        <v>0</v>
      </c>
      <c r="I421" s="1" t="b">
        <v>0</v>
      </c>
      <c r="J421" s="1" t="b">
        <v>1</v>
      </c>
      <c r="K421" s="1" t="b">
        <v>0</v>
      </c>
      <c r="L421" s="1">
        <v>150</v>
      </c>
      <c r="M421" s="1">
        <v>2</v>
      </c>
      <c r="N421" s="1">
        <v>90</v>
      </c>
      <c r="O421" s="1">
        <v>1.8</v>
      </c>
      <c r="P421" s="1">
        <v>0</v>
      </c>
      <c r="Q421" s="1">
        <v>100</v>
      </c>
      <c r="R421" s="1">
        <v>0</v>
      </c>
      <c r="S421" s="1">
        <v>1</v>
      </c>
      <c r="T421" s="1">
        <v>0</v>
      </c>
      <c r="U421" s="1" t="b">
        <v>0</v>
      </c>
      <c r="V421" s="1">
        <v>2000</v>
      </c>
      <c r="W421" s="1">
        <v>790.01</v>
      </c>
      <c r="X421" s="1">
        <v>772.84</v>
      </c>
      <c r="Y421" s="1">
        <v>112.15</v>
      </c>
      <c r="Z421" s="1">
        <v>111.21</v>
      </c>
      <c r="AA421" s="1">
        <v>-9</v>
      </c>
      <c r="AB421" s="1">
        <v>9</v>
      </c>
      <c r="AC421" s="1">
        <v>1</v>
      </c>
      <c r="AE421" s="6"/>
      <c r="AG421" s="6"/>
      <c r="AI421" s="6"/>
      <c r="AK421" s="6"/>
    </row>
    <row r="422" spans="1:37" x14ac:dyDescent="0.25">
      <c r="A422" s="1">
        <v>178</v>
      </c>
      <c r="B422" s="1" t="s">
        <v>38</v>
      </c>
      <c r="C422" s="1" t="s">
        <v>22</v>
      </c>
      <c r="D422" s="1" t="s">
        <v>23</v>
      </c>
      <c r="E422" s="1" t="s">
        <v>28</v>
      </c>
      <c r="F422" s="1" t="s">
        <v>25</v>
      </c>
      <c r="G422" s="1" t="b">
        <v>0</v>
      </c>
      <c r="H422" s="1" t="b">
        <v>0</v>
      </c>
      <c r="I422" s="1" t="b">
        <v>0</v>
      </c>
      <c r="J422" s="1" t="b">
        <v>1</v>
      </c>
      <c r="K422" s="1" t="b">
        <v>0</v>
      </c>
      <c r="L422" s="1">
        <v>150</v>
      </c>
      <c r="M422" s="1">
        <v>2</v>
      </c>
      <c r="N422" s="1">
        <v>90</v>
      </c>
      <c r="O422" s="1">
        <v>1.8</v>
      </c>
      <c r="P422" s="1">
        <v>0</v>
      </c>
      <c r="Q422" s="1">
        <v>100</v>
      </c>
      <c r="R422" s="1">
        <v>0</v>
      </c>
      <c r="S422" s="1">
        <v>1</v>
      </c>
      <c r="T422" s="1">
        <v>0</v>
      </c>
      <c r="U422" s="1" t="b">
        <v>0</v>
      </c>
      <c r="V422" s="1">
        <v>2000</v>
      </c>
      <c r="W422" s="1">
        <v>240.9</v>
      </c>
      <c r="X422" s="1">
        <v>296.2</v>
      </c>
      <c r="Y422" s="1">
        <v>134.37</v>
      </c>
      <c r="Z422" s="1">
        <v>135.94</v>
      </c>
      <c r="AA422" s="1">
        <v>1</v>
      </c>
      <c r="AB422" s="1">
        <v>5</v>
      </c>
      <c r="AC422" s="1">
        <v>1</v>
      </c>
      <c r="AE422" s="6"/>
      <c r="AG422" s="6"/>
      <c r="AI422" s="6"/>
      <c r="AK422" s="6"/>
    </row>
    <row r="423" spans="1:37" x14ac:dyDescent="0.25">
      <c r="A423" s="1">
        <v>179</v>
      </c>
      <c r="B423" s="1" t="s">
        <v>38</v>
      </c>
      <c r="C423" s="1" t="s">
        <v>22</v>
      </c>
      <c r="D423" s="1" t="s">
        <v>23</v>
      </c>
      <c r="E423" s="1" t="s">
        <v>28</v>
      </c>
      <c r="F423" s="1" t="s">
        <v>25</v>
      </c>
      <c r="G423" s="1" t="b">
        <v>0</v>
      </c>
      <c r="H423" s="1" t="b">
        <v>0</v>
      </c>
      <c r="I423" s="1" t="b">
        <v>0</v>
      </c>
      <c r="J423" s="1" t="b">
        <v>1</v>
      </c>
      <c r="K423" s="1" t="b">
        <v>0</v>
      </c>
      <c r="L423" s="1">
        <v>150</v>
      </c>
      <c r="M423" s="1">
        <v>2</v>
      </c>
      <c r="N423" s="1">
        <v>90</v>
      </c>
      <c r="O423" s="1">
        <v>1.8</v>
      </c>
      <c r="P423" s="1">
        <v>0</v>
      </c>
      <c r="Q423" s="1">
        <v>100</v>
      </c>
      <c r="R423" s="1">
        <v>0</v>
      </c>
      <c r="S423" s="1">
        <v>1</v>
      </c>
      <c r="T423" s="1">
        <v>0</v>
      </c>
      <c r="U423" s="1" t="b">
        <v>0</v>
      </c>
      <c r="V423" s="1">
        <v>2000</v>
      </c>
      <c r="W423" s="1">
        <v>273.02</v>
      </c>
      <c r="X423" s="1">
        <v>250.91</v>
      </c>
      <c r="Y423" s="1">
        <v>135.72999999999999</v>
      </c>
      <c r="Z423" s="1">
        <v>135.62</v>
      </c>
      <c r="AA423" s="1">
        <v>-1</v>
      </c>
      <c r="AB423" s="1">
        <v>0</v>
      </c>
      <c r="AC423" s="1">
        <v>1</v>
      </c>
      <c r="AE423" s="6"/>
      <c r="AG423" s="6"/>
      <c r="AI423" s="6"/>
      <c r="AK423" s="6"/>
    </row>
    <row r="424" spans="1:37" x14ac:dyDescent="0.25">
      <c r="A424" s="1">
        <v>180</v>
      </c>
      <c r="B424" s="1" t="s">
        <v>38</v>
      </c>
      <c r="C424" s="1" t="s">
        <v>22</v>
      </c>
      <c r="D424" s="1" t="s">
        <v>23</v>
      </c>
      <c r="E424" s="1" t="s">
        <v>28</v>
      </c>
      <c r="F424" s="1" t="s">
        <v>25</v>
      </c>
      <c r="G424" s="1" t="b">
        <v>0</v>
      </c>
      <c r="H424" s="1" t="b">
        <v>0</v>
      </c>
      <c r="I424" s="1" t="b">
        <v>0</v>
      </c>
      <c r="J424" s="1" t="b">
        <v>1</v>
      </c>
      <c r="K424" s="1" t="b">
        <v>0</v>
      </c>
      <c r="L424" s="1">
        <v>150</v>
      </c>
      <c r="M424" s="1">
        <v>2</v>
      </c>
      <c r="N424" s="1">
        <v>90</v>
      </c>
      <c r="O424" s="1">
        <v>1.8</v>
      </c>
      <c r="P424" s="1">
        <v>0</v>
      </c>
      <c r="Q424" s="1">
        <v>100</v>
      </c>
      <c r="R424" s="1">
        <v>0</v>
      </c>
      <c r="S424" s="1">
        <v>1</v>
      </c>
      <c r="T424" s="1">
        <v>0</v>
      </c>
      <c r="U424" s="1" t="b">
        <v>0</v>
      </c>
      <c r="V424" s="1">
        <v>2000</v>
      </c>
      <c r="W424" s="1">
        <v>201.56</v>
      </c>
      <c r="X424" s="1">
        <v>212.53</v>
      </c>
      <c r="Y424" s="1">
        <v>138.52000000000001</v>
      </c>
      <c r="Z424" s="1">
        <v>138.77000000000001</v>
      </c>
      <c r="AA424" s="1">
        <v>0</v>
      </c>
      <c r="AB424" s="1">
        <v>4</v>
      </c>
      <c r="AC424" s="1">
        <v>1</v>
      </c>
      <c r="AE424" s="6"/>
      <c r="AG424" s="6"/>
      <c r="AI424" s="6"/>
      <c r="AK424" s="6"/>
    </row>
    <row r="425" spans="1:37" x14ac:dyDescent="0.25">
      <c r="A425" s="3">
        <v>181</v>
      </c>
      <c r="B425" s="3" t="s">
        <v>38</v>
      </c>
      <c r="C425" s="3" t="s">
        <v>22</v>
      </c>
      <c r="D425" s="3" t="s">
        <v>23</v>
      </c>
      <c r="E425" s="3" t="s">
        <v>28</v>
      </c>
      <c r="F425" s="3" t="s">
        <v>25</v>
      </c>
      <c r="G425" s="3" t="b">
        <v>0</v>
      </c>
      <c r="H425" s="3" t="b">
        <v>0</v>
      </c>
      <c r="I425" s="3" t="b">
        <v>0</v>
      </c>
      <c r="J425" s="3" t="b">
        <v>1</v>
      </c>
      <c r="K425" s="3" t="b">
        <v>0</v>
      </c>
      <c r="L425" s="3">
        <v>150</v>
      </c>
      <c r="M425" s="3">
        <v>2</v>
      </c>
      <c r="N425" s="3">
        <v>90</v>
      </c>
      <c r="O425" s="3">
        <v>1.9</v>
      </c>
      <c r="P425" s="3">
        <v>0</v>
      </c>
      <c r="Q425" s="3">
        <v>100</v>
      </c>
      <c r="R425" s="3">
        <v>0</v>
      </c>
      <c r="S425" s="3">
        <v>1</v>
      </c>
      <c r="T425" s="3">
        <v>0</v>
      </c>
      <c r="U425" s="3" t="b">
        <v>0</v>
      </c>
      <c r="V425" s="3">
        <v>2000</v>
      </c>
      <c r="W425" s="3">
        <v>208.36</v>
      </c>
      <c r="X425" s="3">
        <v>211.63</v>
      </c>
      <c r="Y425" s="3">
        <v>138.52000000000001</v>
      </c>
      <c r="Z425" s="3">
        <v>138.06</v>
      </c>
      <c r="AA425" s="3">
        <v>2</v>
      </c>
      <c r="AB425" s="3">
        <v>-1</v>
      </c>
      <c r="AC425" s="3">
        <v>1</v>
      </c>
      <c r="AE425" s="6"/>
      <c r="AG425" s="6"/>
      <c r="AI425" s="6"/>
      <c r="AK425" s="6"/>
    </row>
    <row r="426" spans="1:37" x14ac:dyDescent="0.25">
      <c r="A426" s="3">
        <v>182</v>
      </c>
      <c r="B426" s="3" t="s">
        <v>38</v>
      </c>
      <c r="C426" s="3" t="s">
        <v>22</v>
      </c>
      <c r="D426" s="3" t="s">
        <v>23</v>
      </c>
      <c r="E426" s="3" t="s">
        <v>28</v>
      </c>
      <c r="F426" s="3" t="s">
        <v>25</v>
      </c>
      <c r="G426" s="3" t="b">
        <v>0</v>
      </c>
      <c r="H426" s="3" t="b">
        <v>0</v>
      </c>
      <c r="I426" s="3" t="b">
        <v>0</v>
      </c>
      <c r="J426" s="3" t="b">
        <v>1</v>
      </c>
      <c r="K426" s="3" t="b">
        <v>0</v>
      </c>
      <c r="L426" s="3">
        <v>150</v>
      </c>
      <c r="M426" s="3">
        <v>2</v>
      </c>
      <c r="N426" s="3">
        <v>90</v>
      </c>
      <c r="O426" s="3">
        <v>1.9</v>
      </c>
      <c r="P426" s="3">
        <v>0</v>
      </c>
      <c r="Q426" s="3">
        <v>100</v>
      </c>
      <c r="R426" s="3">
        <v>0</v>
      </c>
      <c r="S426" s="3">
        <v>1</v>
      </c>
      <c r="T426" s="3">
        <v>0</v>
      </c>
      <c r="U426" s="3" t="b">
        <v>0</v>
      </c>
      <c r="V426" s="3">
        <v>2000</v>
      </c>
      <c r="W426" s="3">
        <v>211.73</v>
      </c>
      <c r="X426" s="3">
        <v>193.8</v>
      </c>
      <c r="Y426" s="3">
        <v>139.62</v>
      </c>
      <c r="Z426" s="3">
        <v>138.65</v>
      </c>
      <c r="AA426" s="3">
        <v>-1</v>
      </c>
      <c r="AB426" s="3">
        <v>-4</v>
      </c>
      <c r="AC426" s="3">
        <v>1</v>
      </c>
      <c r="AE426" s="6"/>
      <c r="AG426" s="6"/>
      <c r="AI426" s="6"/>
      <c r="AK426" s="6"/>
    </row>
    <row r="427" spans="1:37" x14ac:dyDescent="0.25">
      <c r="A427" s="3">
        <v>183</v>
      </c>
      <c r="B427" s="3" t="s">
        <v>38</v>
      </c>
      <c r="C427" s="3" t="s">
        <v>22</v>
      </c>
      <c r="D427" s="3" t="s">
        <v>23</v>
      </c>
      <c r="E427" s="3" t="s">
        <v>28</v>
      </c>
      <c r="F427" s="3" t="s">
        <v>25</v>
      </c>
      <c r="G427" s="3" t="b">
        <v>0</v>
      </c>
      <c r="H427" s="3" t="b">
        <v>0</v>
      </c>
      <c r="I427" s="3" t="b">
        <v>0</v>
      </c>
      <c r="J427" s="3" t="b">
        <v>1</v>
      </c>
      <c r="K427" s="3" t="b">
        <v>0</v>
      </c>
      <c r="L427" s="3">
        <v>150</v>
      </c>
      <c r="M427" s="3">
        <v>2</v>
      </c>
      <c r="N427" s="3">
        <v>90</v>
      </c>
      <c r="O427" s="3">
        <v>1.9</v>
      </c>
      <c r="P427" s="3">
        <v>0</v>
      </c>
      <c r="Q427" s="3">
        <v>100</v>
      </c>
      <c r="R427" s="3">
        <v>0</v>
      </c>
      <c r="S427" s="3">
        <v>1</v>
      </c>
      <c r="T427" s="3">
        <v>0</v>
      </c>
      <c r="U427" s="3" t="b">
        <v>0</v>
      </c>
      <c r="V427" s="3">
        <v>2000</v>
      </c>
      <c r="W427" s="3">
        <v>305.66000000000003</v>
      </c>
      <c r="X427" s="3">
        <v>281.77</v>
      </c>
      <c r="Y427" s="3">
        <v>134.06</v>
      </c>
      <c r="Z427" s="3">
        <v>133.86000000000001</v>
      </c>
      <c r="AA427" s="3">
        <v>-2</v>
      </c>
      <c r="AB427" s="3">
        <v>0</v>
      </c>
      <c r="AC427" s="3">
        <v>1</v>
      </c>
      <c r="AE427" s="6"/>
      <c r="AG427" s="6"/>
      <c r="AI427" s="6"/>
      <c r="AK427" s="6"/>
    </row>
    <row r="428" spans="1:37" x14ac:dyDescent="0.25">
      <c r="A428" s="3">
        <v>184</v>
      </c>
      <c r="B428" s="3" t="s">
        <v>38</v>
      </c>
      <c r="C428" s="3" t="s">
        <v>22</v>
      </c>
      <c r="D428" s="3" t="s">
        <v>23</v>
      </c>
      <c r="E428" s="3" t="s">
        <v>28</v>
      </c>
      <c r="F428" s="3" t="s">
        <v>25</v>
      </c>
      <c r="G428" s="3" t="b">
        <v>0</v>
      </c>
      <c r="H428" s="3" t="b">
        <v>0</v>
      </c>
      <c r="I428" s="3" t="b">
        <v>0</v>
      </c>
      <c r="J428" s="3" t="b">
        <v>1</v>
      </c>
      <c r="K428" s="3" t="b">
        <v>0</v>
      </c>
      <c r="L428" s="3">
        <v>150</v>
      </c>
      <c r="M428" s="3">
        <v>2</v>
      </c>
      <c r="N428" s="3">
        <v>90</v>
      </c>
      <c r="O428" s="3">
        <v>1.9</v>
      </c>
      <c r="P428" s="3">
        <v>0</v>
      </c>
      <c r="Q428" s="3">
        <v>100</v>
      </c>
      <c r="R428" s="3">
        <v>0</v>
      </c>
      <c r="S428" s="3">
        <v>1</v>
      </c>
      <c r="T428" s="3">
        <v>0</v>
      </c>
      <c r="U428" s="3" t="b">
        <v>0</v>
      </c>
      <c r="V428" s="3">
        <v>2000</v>
      </c>
      <c r="W428" s="3">
        <v>270.91000000000003</v>
      </c>
      <c r="X428" s="3">
        <v>327.85</v>
      </c>
      <c r="Y428" s="3">
        <v>132.37</v>
      </c>
      <c r="Z428" s="3">
        <v>134.35</v>
      </c>
      <c r="AA428" s="3">
        <v>7</v>
      </c>
      <c r="AB428" s="3">
        <v>3</v>
      </c>
      <c r="AC428" s="3">
        <v>1</v>
      </c>
      <c r="AE428" s="6"/>
      <c r="AG428" s="6"/>
      <c r="AI428" s="6"/>
      <c r="AK428" s="6"/>
    </row>
    <row r="429" spans="1:37" x14ac:dyDescent="0.25">
      <c r="A429" s="3">
        <v>185</v>
      </c>
      <c r="B429" s="3" t="s">
        <v>38</v>
      </c>
      <c r="C429" s="3" t="s">
        <v>22</v>
      </c>
      <c r="D429" s="3" t="s">
        <v>23</v>
      </c>
      <c r="E429" s="3" t="s">
        <v>28</v>
      </c>
      <c r="F429" s="3" t="s">
        <v>25</v>
      </c>
      <c r="G429" s="3" t="b">
        <v>0</v>
      </c>
      <c r="H429" s="3" t="b">
        <v>0</v>
      </c>
      <c r="I429" s="3" t="b">
        <v>0</v>
      </c>
      <c r="J429" s="3" t="b">
        <v>1</v>
      </c>
      <c r="K429" s="3" t="b">
        <v>0</v>
      </c>
      <c r="L429" s="3">
        <v>150</v>
      </c>
      <c r="M429" s="3">
        <v>2</v>
      </c>
      <c r="N429" s="3">
        <v>90</v>
      </c>
      <c r="O429" s="3">
        <v>1.9</v>
      </c>
      <c r="P429" s="3">
        <v>0</v>
      </c>
      <c r="Q429" s="3">
        <v>100</v>
      </c>
      <c r="R429" s="3">
        <v>0</v>
      </c>
      <c r="S429" s="3">
        <v>1</v>
      </c>
      <c r="T429" s="3">
        <v>0</v>
      </c>
      <c r="U429" s="3" t="b">
        <v>0</v>
      </c>
      <c r="V429" s="3">
        <v>2000</v>
      </c>
      <c r="W429" s="3">
        <v>628.87</v>
      </c>
      <c r="X429" s="3">
        <v>697.3</v>
      </c>
      <c r="Y429" s="3">
        <v>115.88</v>
      </c>
      <c r="Z429" s="3">
        <v>118.18</v>
      </c>
      <c r="AA429" s="3">
        <v>-8</v>
      </c>
      <c r="AB429" s="3">
        <v>9</v>
      </c>
      <c r="AC429" s="3">
        <v>1</v>
      </c>
      <c r="AE429" s="6"/>
      <c r="AG429" s="6"/>
      <c r="AI429" s="6"/>
      <c r="AK429" s="6"/>
    </row>
    <row r="430" spans="1:37" x14ac:dyDescent="0.25">
      <c r="A430" s="3">
        <v>186</v>
      </c>
      <c r="B430" s="3" t="s">
        <v>38</v>
      </c>
      <c r="C430" s="3" t="s">
        <v>22</v>
      </c>
      <c r="D430" s="3" t="s">
        <v>23</v>
      </c>
      <c r="E430" s="3" t="s">
        <v>28</v>
      </c>
      <c r="F430" s="3" t="s">
        <v>25</v>
      </c>
      <c r="G430" s="3" t="b">
        <v>0</v>
      </c>
      <c r="H430" s="3" t="b">
        <v>0</v>
      </c>
      <c r="I430" s="3" t="b">
        <v>0</v>
      </c>
      <c r="J430" s="3" t="b">
        <v>1</v>
      </c>
      <c r="K430" s="3" t="b">
        <v>0</v>
      </c>
      <c r="L430" s="3">
        <v>150</v>
      </c>
      <c r="M430" s="3">
        <v>2</v>
      </c>
      <c r="N430" s="3">
        <v>90</v>
      </c>
      <c r="O430" s="3">
        <v>1.9</v>
      </c>
      <c r="P430" s="3">
        <v>0</v>
      </c>
      <c r="Q430" s="3">
        <v>100</v>
      </c>
      <c r="R430" s="3">
        <v>0</v>
      </c>
      <c r="S430" s="3">
        <v>1</v>
      </c>
      <c r="T430" s="3">
        <v>0</v>
      </c>
      <c r="U430" s="3" t="b">
        <v>0</v>
      </c>
      <c r="V430" s="3">
        <v>2000</v>
      </c>
      <c r="W430" s="3">
        <v>495.2</v>
      </c>
      <c r="X430" s="3">
        <v>371.37</v>
      </c>
      <c r="Y430" s="3">
        <v>128.44</v>
      </c>
      <c r="Z430" s="3">
        <v>123.87</v>
      </c>
      <c r="AA430" s="3">
        <v>-4</v>
      </c>
      <c r="AB430" s="3">
        <v>-1</v>
      </c>
      <c r="AC430" s="3">
        <v>1</v>
      </c>
      <c r="AE430" s="6"/>
      <c r="AG430" s="6"/>
      <c r="AI430" s="6"/>
      <c r="AK430" s="6"/>
    </row>
    <row r="431" spans="1:37" x14ac:dyDescent="0.25">
      <c r="A431" s="3">
        <v>187</v>
      </c>
      <c r="B431" s="3" t="s">
        <v>38</v>
      </c>
      <c r="C431" s="3" t="s">
        <v>22</v>
      </c>
      <c r="D431" s="3" t="s">
        <v>23</v>
      </c>
      <c r="E431" s="3" t="s">
        <v>28</v>
      </c>
      <c r="F431" s="3" t="s">
        <v>25</v>
      </c>
      <c r="G431" s="3" t="b">
        <v>0</v>
      </c>
      <c r="H431" s="3" t="b">
        <v>0</v>
      </c>
      <c r="I431" s="3" t="b">
        <v>0</v>
      </c>
      <c r="J431" s="3" t="b">
        <v>1</v>
      </c>
      <c r="K431" s="3" t="b">
        <v>0</v>
      </c>
      <c r="L431" s="3">
        <v>150</v>
      </c>
      <c r="M431" s="3">
        <v>2</v>
      </c>
      <c r="N431" s="3">
        <v>90</v>
      </c>
      <c r="O431" s="3">
        <v>1.9</v>
      </c>
      <c r="P431" s="3">
        <v>0</v>
      </c>
      <c r="Q431" s="3">
        <v>100</v>
      </c>
      <c r="R431" s="3">
        <v>0</v>
      </c>
      <c r="S431" s="3">
        <v>1</v>
      </c>
      <c r="T431" s="3">
        <v>0</v>
      </c>
      <c r="U431" s="3" t="b">
        <v>0</v>
      </c>
      <c r="V431" s="3">
        <v>2000</v>
      </c>
      <c r="W431" s="3">
        <v>284.69</v>
      </c>
      <c r="X431" s="3">
        <v>380.28</v>
      </c>
      <c r="Y431" s="3">
        <v>130.35</v>
      </c>
      <c r="Z431" s="3">
        <v>133.88999999999999</v>
      </c>
      <c r="AA431" s="3">
        <v>7</v>
      </c>
      <c r="AB431" s="3">
        <v>-7</v>
      </c>
      <c r="AC431" s="3">
        <v>1</v>
      </c>
      <c r="AE431" s="6"/>
      <c r="AG431" s="6"/>
      <c r="AI431" s="6"/>
      <c r="AK431" s="6"/>
    </row>
    <row r="432" spans="1:37" x14ac:dyDescent="0.25">
      <c r="A432" s="3">
        <v>188</v>
      </c>
      <c r="B432" s="3" t="s">
        <v>38</v>
      </c>
      <c r="C432" s="3" t="s">
        <v>22</v>
      </c>
      <c r="D432" s="3" t="s">
        <v>23</v>
      </c>
      <c r="E432" s="3" t="s">
        <v>28</v>
      </c>
      <c r="F432" s="3" t="s">
        <v>25</v>
      </c>
      <c r="G432" s="3" t="b">
        <v>0</v>
      </c>
      <c r="H432" s="3" t="b">
        <v>0</v>
      </c>
      <c r="I432" s="3" t="b">
        <v>0</v>
      </c>
      <c r="J432" s="3" t="b">
        <v>1</v>
      </c>
      <c r="K432" s="3" t="b">
        <v>0</v>
      </c>
      <c r="L432" s="3">
        <v>150</v>
      </c>
      <c r="M432" s="3">
        <v>2</v>
      </c>
      <c r="N432" s="3">
        <v>90</v>
      </c>
      <c r="O432" s="3">
        <v>1.9</v>
      </c>
      <c r="P432" s="3">
        <v>0</v>
      </c>
      <c r="Q432" s="3">
        <v>100</v>
      </c>
      <c r="R432" s="3">
        <v>0</v>
      </c>
      <c r="S432" s="3">
        <v>1</v>
      </c>
      <c r="T432" s="3">
        <v>0</v>
      </c>
      <c r="U432" s="3" t="b">
        <v>0</v>
      </c>
      <c r="V432" s="3">
        <v>2000</v>
      </c>
      <c r="W432" s="3">
        <v>214.66</v>
      </c>
      <c r="X432" s="3">
        <v>286.98</v>
      </c>
      <c r="Y432" s="3">
        <v>134.66</v>
      </c>
      <c r="Z432" s="3">
        <v>137</v>
      </c>
      <c r="AA432" s="3">
        <v>-5</v>
      </c>
      <c r="AB432" s="3">
        <v>-2</v>
      </c>
      <c r="AC432" s="3">
        <v>1</v>
      </c>
      <c r="AE432" s="6"/>
      <c r="AG432" s="6"/>
      <c r="AI432" s="6"/>
      <c r="AK432" s="6"/>
    </row>
    <row r="433" spans="1:40" x14ac:dyDescent="0.25">
      <c r="A433" s="3">
        <v>189</v>
      </c>
      <c r="B433" s="3" t="s">
        <v>38</v>
      </c>
      <c r="C433" s="3" t="s">
        <v>22</v>
      </c>
      <c r="D433" s="3" t="s">
        <v>23</v>
      </c>
      <c r="E433" s="3" t="s">
        <v>28</v>
      </c>
      <c r="F433" s="3" t="s">
        <v>25</v>
      </c>
      <c r="G433" s="3" t="b">
        <v>0</v>
      </c>
      <c r="H433" s="3" t="b">
        <v>0</v>
      </c>
      <c r="I433" s="3" t="b">
        <v>0</v>
      </c>
      <c r="J433" s="3" t="b">
        <v>1</v>
      </c>
      <c r="K433" s="3" t="b">
        <v>0</v>
      </c>
      <c r="L433" s="3">
        <v>150</v>
      </c>
      <c r="M433" s="3">
        <v>2</v>
      </c>
      <c r="N433" s="3">
        <v>90</v>
      </c>
      <c r="O433" s="3">
        <v>1.9</v>
      </c>
      <c r="P433" s="3">
        <v>0</v>
      </c>
      <c r="Q433" s="3">
        <v>100</v>
      </c>
      <c r="R433" s="3">
        <v>0</v>
      </c>
      <c r="S433" s="3">
        <v>1</v>
      </c>
      <c r="T433" s="3">
        <v>0</v>
      </c>
      <c r="U433" s="3" t="b">
        <v>0</v>
      </c>
      <c r="V433" s="3">
        <v>2000</v>
      </c>
      <c r="W433" s="3">
        <v>781.86</v>
      </c>
      <c r="X433" s="3">
        <v>811.56</v>
      </c>
      <c r="Y433" s="3">
        <v>110.74</v>
      </c>
      <c r="Z433" s="3">
        <v>111.41</v>
      </c>
      <c r="AA433" s="3">
        <v>-10</v>
      </c>
      <c r="AB433" s="3">
        <v>10</v>
      </c>
      <c r="AC433" s="3">
        <v>1</v>
      </c>
      <c r="AE433" s="6"/>
      <c r="AG433" s="6"/>
      <c r="AI433" s="6"/>
      <c r="AK433" s="6"/>
    </row>
    <row r="434" spans="1:40" x14ac:dyDescent="0.25">
      <c r="A434" s="3">
        <v>190</v>
      </c>
      <c r="B434" s="3" t="s">
        <v>38</v>
      </c>
      <c r="C434" s="3" t="s">
        <v>22</v>
      </c>
      <c r="D434" s="3" t="s">
        <v>23</v>
      </c>
      <c r="E434" s="3" t="s">
        <v>28</v>
      </c>
      <c r="F434" s="3" t="s">
        <v>25</v>
      </c>
      <c r="G434" s="3" t="b">
        <v>0</v>
      </c>
      <c r="H434" s="3" t="b">
        <v>0</v>
      </c>
      <c r="I434" s="3" t="b">
        <v>0</v>
      </c>
      <c r="J434" s="3" t="b">
        <v>1</v>
      </c>
      <c r="K434" s="3" t="b">
        <v>0</v>
      </c>
      <c r="L434" s="3">
        <v>150</v>
      </c>
      <c r="M434" s="3">
        <v>2</v>
      </c>
      <c r="N434" s="3">
        <v>90</v>
      </c>
      <c r="O434" s="3">
        <v>1.9</v>
      </c>
      <c r="P434" s="3">
        <v>0</v>
      </c>
      <c r="Q434" s="3">
        <v>100</v>
      </c>
      <c r="R434" s="3">
        <v>0</v>
      </c>
      <c r="S434" s="3">
        <v>1</v>
      </c>
      <c r="T434" s="3">
        <v>0</v>
      </c>
      <c r="U434" s="3" t="b">
        <v>0</v>
      </c>
      <c r="V434" s="3">
        <v>2000</v>
      </c>
      <c r="W434" s="3">
        <v>258.98</v>
      </c>
      <c r="X434" s="3">
        <v>272.31</v>
      </c>
      <c r="Y434" s="3">
        <v>135.07</v>
      </c>
      <c r="Z434" s="3">
        <v>134.96</v>
      </c>
      <c r="AA434" s="3">
        <v>-1</v>
      </c>
      <c r="AB434" s="3">
        <v>3</v>
      </c>
      <c r="AC434" s="3">
        <v>1</v>
      </c>
      <c r="AE434" s="6"/>
      <c r="AG434" s="6"/>
      <c r="AI434" s="6"/>
      <c r="AK434" s="6"/>
    </row>
    <row r="435" spans="1:40" x14ac:dyDescent="0.25">
      <c r="A435" s="3">
        <v>191</v>
      </c>
      <c r="B435" s="3" t="s">
        <v>38</v>
      </c>
      <c r="C435" s="3" t="s">
        <v>22</v>
      </c>
      <c r="D435" s="3" t="s">
        <v>23</v>
      </c>
      <c r="E435" s="3" t="s">
        <v>28</v>
      </c>
      <c r="F435" s="3" t="s">
        <v>25</v>
      </c>
      <c r="G435" s="3" t="b">
        <v>0</v>
      </c>
      <c r="H435" s="3" t="b">
        <v>0</v>
      </c>
      <c r="I435" s="3" t="b">
        <v>0</v>
      </c>
      <c r="J435" s="3" t="b">
        <v>1</v>
      </c>
      <c r="K435" s="3" t="b">
        <v>0</v>
      </c>
      <c r="L435" s="3">
        <v>150</v>
      </c>
      <c r="M435" s="3">
        <v>2</v>
      </c>
      <c r="N435" s="3">
        <v>90</v>
      </c>
      <c r="O435" s="3">
        <v>1.9</v>
      </c>
      <c r="P435" s="3">
        <v>0</v>
      </c>
      <c r="Q435" s="3">
        <v>100</v>
      </c>
      <c r="R435" s="3">
        <v>0</v>
      </c>
      <c r="S435" s="3">
        <v>1</v>
      </c>
      <c r="T435" s="3">
        <v>0</v>
      </c>
      <c r="U435" s="3" t="b">
        <v>0</v>
      </c>
      <c r="V435" s="3">
        <v>2000</v>
      </c>
      <c r="W435" s="3">
        <v>298.38</v>
      </c>
      <c r="X435" s="3">
        <v>318.49</v>
      </c>
      <c r="Y435" s="3">
        <v>131.79</v>
      </c>
      <c r="Z435" s="3">
        <v>133.91</v>
      </c>
      <c r="AA435" s="3">
        <v>-4</v>
      </c>
      <c r="AB435" s="3">
        <v>3</v>
      </c>
      <c r="AC435" s="3">
        <v>1</v>
      </c>
      <c r="AE435" s="6"/>
      <c r="AG435" s="6"/>
      <c r="AI435" s="6"/>
      <c r="AK435" s="6"/>
    </row>
    <row r="436" spans="1:40" x14ac:dyDescent="0.25">
      <c r="A436" s="3">
        <v>192</v>
      </c>
      <c r="B436" s="3" t="s">
        <v>38</v>
      </c>
      <c r="C436" s="3" t="s">
        <v>22</v>
      </c>
      <c r="D436" s="3" t="s">
        <v>23</v>
      </c>
      <c r="E436" s="3" t="s">
        <v>28</v>
      </c>
      <c r="F436" s="3" t="s">
        <v>25</v>
      </c>
      <c r="G436" s="3" t="b">
        <v>0</v>
      </c>
      <c r="H436" s="3" t="b">
        <v>0</v>
      </c>
      <c r="I436" s="3" t="b">
        <v>0</v>
      </c>
      <c r="J436" s="3" t="b">
        <v>1</v>
      </c>
      <c r="K436" s="3" t="b">
        <v>0</v>
      </c>
      <c r="L436" s="3">
        <v>150</v>
      </c>
      <c r="M436" s="3">
        <v>2</v>
      </c>
      <c r="N436" s="3">
        <v>90</v>
      </c>
      <c r="O436" s="3">
        <v>1.9</v>
      </c>
      <c r="P436" s="3">
        <v>0</v>
      </c>
      <c r="Q436" s="3">
        <v>100</v>
      </c>
      <c r="R436" s="3">
        <v>0</v>
      </c>
      <c r="S436" s="3">
        <v>1</v>
      </c>
      <c r="T436" s="3">
        <v>0</v>
      </c>
      <c r="U436" s="3" t="b">
        <v>0</v>
      </c>
      <c r="V436" s="3">
        <v>2000</v>
      </c>
      <c r="W436" s="3">
        <v>325.33</v>
      </c>
      <c r="X436" s="3">
        <v>302.36</v>
      </c>
      <c r="Y436" s="3">
        <v>134.44999999999999</v>
      </c>
      <c r="Z436" s="3">
        <v>131.72</v>
      </c>
      <c r="AA436" s="3">
        <v>-5</v>
      </c>
      <c r="AB436" s="3">
        <v>9</v>
      </c>
      <c r="AC436" s="3">
        <v>1</v>
      </c>
      <c r="AE436" s="6"/>
      <c r="AG436" s="6"/>
      <c r="AI436" s="6"/>
      <c r="AK436" s="6"/>
    </row>
    <row r="437" spans="1:40" x14ac:dyDescent="0.25">
      <c r="A437" s="3">
        <v>193</v>
      </c>
      <c r="B437" s="3" t="s">
        <v>38</v>
      </c>
      <c r="C437" s="3" t="s">
        <v>22</v>
      </c>
      <c r="D437" s="3" t="s">
        <v>23</v>
      </c>
      <c r="E437" s="3" t="s">
        <v>28</v>
      </c>
      <c r="F437" s="3" t="s">
        <v>25</v>
      </c>
      <c r="G437" s="3" t="b">
        <v>0</v>
      </c>
      <c r="H437" s="3" t="b">
        <v>0</v>
      </c>
      <c r="I437" s="3" t="b">
        <v>0</v>
      </c>
      <c r="J437" s="3" t="b">
        <v>1</v>
      </c>
      <c r="K437" s="3" t="b">
        <v>0</v>
      </c>
      <c r="L437" s="3">
        <v>150</v>
      </c>
      <c r="M437" s="3">
        <v>2</v>
      </c>
      <c r="N437" s="3">
        <v>90</v>
      </c>
      <c r="O437" s="3">
        <v>1.9</v>
      </c>
      <c r="P437" s="3">
        <v>0</v>
      </c>
      <c r="Q437" s="3">
        <v>100</v>
      </c>
      <c r="R437" s="3">
        <v>0</v>
      </c>
      <c r="S437" s="3">
        <v>1</v>
      </c>
      <c r="T437" s="3">
        <v>0</v>
      </c>
      <c r="U437" s="3" t="b">
        <v>0</v>
      </c>
      <c r="V437" s="3">
        <v>2000</v>
      </c>
      <c r="W437" s="3">
        <v>230.49</v>
      </c>
      <c r="X437" s="3">
        <v>241.53</v>
      </c>
      <c r="Y437" s="3">
        <v>136.19999999999999</v>
      </c>
      <c r="Z437" s="3">
        <v>137.22999999999999</v>
      </c>
      <c r="AA437" s="3">
        <v>0</v>
      </c>
      <c r="AB437" s="3">
        <v>-2</v>
      </c>
      <c r="AC437" s="3">
        <v>1</v>
      </c>
      <c r="AE437" s="6"/>
      <c r="AG437" s="6"/>
      <c r="AI437" s="6"/>
      <c r="AK437" s="6"/>
    </row>
    <row r="438" spans="1:40" x14ac:dyDescent="0.25">
      <c r="A438" s="3">
        <v>194</v>
      </c>
      <c r="B438" s="3" t="s">
        <v>38</v>
      </c>
      <c r="C438" s="3" t="s">
        <v>22</v>
      </c>
      <c r="D438" s="3" t="s">
        <v>23</v>
      </c>
      <c r="E438" s="3" t="s">
        <v>28</v>
      </c>
      <c r="F438" s="3" t="s">
        <v>25</v>
      </c>
      <c r="G438" s="3" t="b">
        <v>0</v>
      </c>
      <c r="H438" s="3" t="b">
        <v>0</v>
      </c>
      <c r="I438" s="3" t="b">
        <v>0</v>
      </c>
      <c r="J438" s="3" t="b">
        <v>1</v>
      </c>
      <c r="K438" s="3" t="b">
        <v>0</v>
      </c>
      <c r="L438" s="3">
        <v>150</v>
      </c>
      <c r="M438" s="3">
        <v>2</v>
      </c>
      <c r="N438" s="3">
        <v>90</v>
      </c>
      <c r="O438" s="3">
        <v>1.9</v>
      </c>
      <c r="P438" s="3">
        <v>0</v>
      </c>
      <c r="Q438" s="3">
        <v>100</v>
      </c>
      <c r="R438" s="3">
        <v>0</v>
      </c>
      <c r="S438" s="3">
        <v>1</v>
      </c>
      <c r="T438" s="3">
        <v>0</v>
      </c>
      <c r="U438" s="3" t="b">
        <v>0</v>
      </c>
      <c r="V438" s="3">
        <v>2000</v>
      </c>
      <c r="W438" s="3">
        <v>198.75</v>
      </c>
      <c r="X438" s="3">
        <v>189.54</v>
      </c>
      <c r="Y438" s="3">
        <v>139.21</v>
      </c>
      <c r="Z438" s="3">
        <v>139.15</v>
      </c>
      <c r="AA438" s="3">
        <v>-4</v>
      </c>
      <c r="AB438" s="3">
        <v>4</v>
      </c>
      <c r="AC438" s="3">
        <v>1</v>
      </c>
      <c r="AE438" s="6"/>
      <c r="AG438" s="6"/>
      <c r="AI438" s="6"/>
      <c r="AK438" s="6"/>
    </row>
    <row r="439" spans="1:40" x14ac:dyDescent="0.25">
      <c r="A439" s="3">
        <v>195</v>
      </c>
      <c r="B439" s="3" t="s">
        <v>38</v>
      </c>
      <c r="C439" s="3" t="s">
        <v>22</v>
      </c>
      <c r="D439" s="3" t="s">
        <v>23</v>
      </c>
      <c r="E439" s="3" t="s">
        <v>28</v>
      </c>
      <c r="F439" s="3" t="s">
        <v>25</v>
      </c>
      <c r="G439" s="3" t="b">
        <v>0</v>
      </c>
      <c r="H439" s="3" t="b">
        <v>0</v>
      </c>
      <c r="I439" s="3" t="b">
        <v>0</v>
      </c>
      <c r="J439" s="3" t="b">
        <v>1</v>
      </c>
      <c r="K439" s="3" t="b">
        <v>0</v>
      </c>
      <c r="L439" s="3">
        <v>150</v>
      </c>
      <c r="M439" s="3">
        <v>2</v>
      </c>
      <c r="N439" s="3">
        <v>90</v>
      </c>
      <c r="O439" s="3">
        <v>1.9</v>
      </c>
      <c r="P439" s="3">
        <v>0</v>
      </c>
      <c r="Q439" s="3">
        <v>100</v>
      </c>
      <c r="R439" s="3">
        <v>0</v>
      </c>
      <c r="S439" s="3">
        <v>1</v>
      </c>
      <c r="T439" s="3">
        <v>0</v>
      </c>
      <c r="U439" s="3" t="b">
        <v>0</v>
      </c>
      <c r="V439" s="3">
        <v>2000</v>
      </c>
      <c r="W439" s="3">
        <v>755.95</v>
      </c>
      <c r="X439" s="3">
        <v>707.08</v>
      </c>
      <c r="Y439" s="3">
        <v>113.91</v>
      </c>
      <c r="Z439" s="3">
        <v>112.51</v>
      </c>
      <c r="AA439" s="3">
        <v>-4</v>
      </c>
      <c r="AB439" s="3">
        <v>6</v>
      </c>
      <c r="AC439" s="3">
        <v>0.97560975609756095</v>
      </c>
      <c r="AE439" s="6"/>
      <c r="AG439" s="6"/>
      <c r="AI439" s="6"/>
      <c r="AK439" s="6"/>
    </row>
    <row r="440" spans="1:40" x14ac:dyDescent="0.25">
      <c r="A440" s="3">
        <v>196</v>
      </c>
      <c r="B440" s="3" t="s">
        <v>38</v>
      </c>
      <c r="C440" s="3" t="s">
        <v>22</v>
      </c>
      <c r="D440" s="3" t="s">
        <v>23</v>
      </c>
      <c r="E440" s="3" t="s">
        <v>28</v>
      </c>
      <c r="F440" s="3" t="s">
        <v>25</v>
      </c>
      <c r="G440" s="3" t="b">
        <v>0</v>
      </c>
      <c r="H440" s="3" t="b">
        <v>0</v>
      </c>
      <c r="I440" s="3" t="b">
        <v>0</v>
      </c>
      <c r="J440" s="3" t="b">
        <v>1</v>
      </c>
      <c r="K440" s="3" t="b">
        <v>0</v>
      </c>
      <c r="L440" s="3">
        <v>150</v>
      </c>
      <c r="M440" s="3">
        <v>2</v>
      </c>
      <c r="N440" s="3">
        <v>90</v>
      </c>
      <c r="O440" s="3">
        <v>1.9</v>
      </c>
      <c r="P440" s="3">
        <v>0</v>
      </c>
      <c r="Q440" s="3">
        <v>100</v>
      </c>
      <c r="R440" s="3">
        <v>0</v>
      </c>
      <c r="S440" s="3">
        <v>1</v>
      </c>
      <c r="T440" s="3">
        <v>0</v>
      </c>
      <c r="U440" s="3" t="b">
        <v>0</v>
      </c>
      <c r="V440" s="3">
        <v>2000</v>
      </c>
      <c r="W440" s="3">
        <v>219.46</v>
      </c>
      <c r="X440" s="3">
        <v>185.2</v>
      </c>
      <c r="Y440" s="3">
        <v>139.57</v>
      </c>
      <c r="Z440" s="3">
        <v>138.16</v>
      </c>
      <c r="AA440" s="3">
        <v>-6</v>
      </c>
      <c r="AB440" s="3">
        <v>1</v>
      </c>
      <c r="AC440" s="3">
        <v>1</v>
      </c>
      <c r="AE440" s="6"/>
      <c r="AG440" s="6"/>
      <c r="AI440" s="6"/>
      <c r="AK440" s="6"/>
    </row>
    <row r="441" spans="1:40" x14ac:dyDescent="0.25">
      <c r="A441" s="3">
        <v>197</v>
      </c>
      <c r="B441" s="3" t="s">
        <v>38</v>
      </c>
      <c r="C441" s="3" t="s">
        <v>22</v>
      </c>
      <c r="D441" s="3" t="s">
        <v>23</v>
      </c>
      <c r="E441" s="3" t="s">
        <v>28</v>
      </c>
      <c r="F441" s="3" t="s">
        <v>25</v>
      </c>
      <c r="G441" s="3" t="b">
        <v>0</v>
      </c>
      <c r="H441" s="3" t="b">
        <v>0</v>
      </c>
      <c r="I441" s="3" t="b">
        <v>0</v>
      </c>
      <c r="J441" s="3" t="b">
        <v>1</v>
      </c>
      <c r="K441" s="3" t="b">
        <v>0</v>
      </c>
      <c r="L441" s="3">
        <v>150</v>
      </c>
      <c r="M441" s="3">
        <v>2</v>
      </c>
      <c r="N441" s="3">
        <v>90</v>
      </c>
      <c r="O441" s="3">
        <v>1.9</v>
      </c>
      <c r="P441" s="3">
        <v>0</v>
      </c>
      <c r="Q441" s="3">
        <v>100</v>
      </c>
      <c r="R441" s="3">
        <v>0</v>
      </c>
      <c r="S441" s="3">
        <v>1</v>
      </c>
      <c r="T441" s="3">
        <v>0</v>
      </c>
      <c r="U441" s="3" t="b">
        <v>0</v>
      </c>
      <c r="V441" s="3">
        <v>2000</v>
      </c>
      <c r="W441" s="3">
        <v>360.41</v>
      </c>
      <c r="X441" s="3">
        <v>476.88</v>
      </c>
      <c r="Y441" s="3">
        <v>126.09</v>
      </c>
      <c r="Z441" s="3">
        <v>129.69999999999999</v>
      </c>
      <c r="AA441" s="3">
        <v>-8</v>
      </c>
      <c r="AB441" s="3">
        <v>8</v>
      </c>
      <c r="AC441" s="3">
        <v>1</v>
      </c>
      <c r="AE441" s="6"/>
      <c r="AG441" s="6"/>
      <c r="AI441" s="6"/>
      <c r="AK441" s="6"/>
    </row>
    <row r="442" spans="1:40" x14ac:dyDescent="0.25">
      <c r="A442" s="3">
        <v>198</v>
      </c>
      <c r="B442" s="3" t="s">
        <v>38</v>
      </c>
      <c r="C442" s="3" t="s">
        <v>22</v>
      </c>
      <c r="D442" s="3" t="s">
        <v>23</v>
      </c>
      <c r="E442" s="3" t="s">
        <v>28</v>
      </c>
      <c r="F442" s="3" t="s">
        <v>25</v>
      </c>
      <c r="G442" s="3" t="b">
        <v>0</v>
      </c>
      <c r="H442" s="3" t="b">
        <v>0</v>
      </c>
      <c r="I442" s="3" t="b">
        <v>0</v>
      </c>
      <c r="J442" s="3" t="b">
        <v>1</v>
      </c>
      <c r="K442" s="3" t="b">
        <v>0</v>
      </c>
      <c r="L442" s="3">
        <v>150</v>
      </c>
      <c r="M442" s="3">
        <v>2</v>
      </c>
      <c r="N442" s="3">
        <v>90</v>
      </c>
      <c r="O442" s="3">
        <v>1.9</v>
      </c>
      <c r="P442" s="3">
        <v>0</v>
      </c>
      <c r="Q442" s="3">
        <v>100</v>
      </c>
      <c r="R442" s="3">
        <v>0</v>
      </c>
      <c r="S442" s="3">
        <v>1</v>
      </c>
      <c r="T442" s="3">
        <v>0</v>
      </c>
      <c r="U442" s="3" t="b">
        <v>0</v>
      </c>
      <c r="V442" s="3">
        <v>2000</v>
      </c>
      <c r="W442" s="3">
        <v>259.75</v>
      </c>
      <c r="X442" s="3">
        <v>345.97</v>
      </c>
      <c r="Y442" s="3">
        <v>132.87</v>
      </c>
      <c r="Z442" s="3">
        <v>134.57</v>
      </c>
      <c r="AA442" s="3">
        <v>6</v>
      </c>
      <c r="AB442" s="3">
        <v>1</v>
      </c>
      <c r="AC442" s="3">
        <v>1</v>
      </c>
      <c r="AE442" s="6"/>
      <c r="AG442" s="6"/>
      <c r="AI442" s="6"/>
      <c r="AK442" s="6"/>
    </row>
    <row r="443" spans="1:40" x14ac:dyDescent="0.25">
      <c r="A443" s="3">
        <v>199</v>
      </c>
      <c r="B443" s="3" t="s">
        <v>38</v>
      </c>
      <c r="C443" s="3" t="s">
        <v>22</v>
      </c>
      <c r="D443" s="3" t="s">
        <v>23</v>
      </c>
      <c r="E443" s="3" t="s">
        <v>28</v>
      </c>
      <c r="F443" s="3" t="s">
        <v>25</v>
      </c>
      <c r="G443" s="3" t="b">
        <v>0</v>
      </c>
      <c r="H443" s="3" t="b">
        <v>0</v>
      </c>
      <c r="I443" s="3" t="b">
        <v>0</v>
      </c>
      <c r="J443" s="3" t="b">
        <v>1</v>
      </c>
      <c r="K443" s="3" t="b">
        <v>0</v>
      </c>
      <c r="L443" s="3">
        <v>150</v>
      </c>
      <c r="M443" s="3">
        <v>2</v>
      </c>
      <c r="N443" s="3">
        <v>90</v>
      </c>
      <c r="O443" s="3">
        <v>1.9</v>
      </c>
      <c r="P443" s="3">
        <v>0</v>
      </c>
      <c r="Q443" s="3">
        <v>100</v>
      </c>
      <c r="R443" s="3">
        <v>0</v>
      </c>
      <c r="S443" s="3">
        <v>1</v>
      </c>
      <c r="T443" s="3">
        <v>0</v>
      </c>
      <c r="U443" s="3" t="b">
        <v>0</v>
      </c>
      <c r="V443" s="3">
        <v>2000</v>
      </c>
      <c r="W443" s="3">
        <v>405.53</v>
      </c>
      <c r="X443" s="3">
        <v>402.18</v>
      </c>
      <c r="Y443" s="3">
        <v>128.4</v>
      </c>
      <c r="Z443" s="3">
        <v>129.01</v>
      </c>
      <c r="AA443" s="3">
        <v>-7</v>
      </c>
      <c r="AB443" s="3">
        <v>-3</v>
      </c>
      <c r="AC443" s="3">
        <v>0.95121951219512102</v>
      </c>
      <c r="AE443" s="6"/>
      <c r="AG443" s="6"/>
      <c r="AI443" s="6"/>
      <c r="AK443" s="6"/>
    </row>
    <row r="444" spans="1:40" x14ac:dyDescent="0.25">
      <c r="A444" s="3">
        <v>200</v>
      </c>
      <c r="B444" s="3" t="s">
        <v>38</v>
      </c>
      <c r="C444" s="3" t="s">
        <v>22</v>
      </c>
      <c r="D444" s="3" t="s">
        <v>23</v>
      </c>
      <c r="E444" s="3" t="s">
        <v>28</v>
      </c>
      <c r="F444" s="3" t="s">
        <v>25</v>
      </c>
      <c r="G444" s="3" t="b">
        <v>0</v>
      </c>
      <c r="H444" s="3" t="b">
        <v>0</v>
      </c>
      <c r="I444" s="3" t="b">
        <v>0</v>
      </c>
      <c r="J444" s="3" t="b">
        <v>1</v>
      </c>
      <c r="K444" s="3" t="b">
        <v>0</v>
      </c>
      <c r="L444" s="3">
        <v>150</v>
      </c>
      <c r="M444" s="3">
        <v>2</v>
      </c>
      <c r="N444" s="3">
        <v>90</v>
      </c>
      <c r="O444" s="3">
        <v>1.9</v>
      </c>
      <c r="P444" s="3">
        <v>0</v>
      </c>
      <c r="Q444" s="3">
        <v>100</v>
      </c>
      <c r="R444" s="3">
        <v>0</v>
      </c>
      <c r="S444" s="3">
        <v>1</v>
      </c>
      <c r="T444" s="3">
        <v>0</v>
      </c>
      <c r="U444" s="3" t="b">
        <v>0</v>
      </c>
      <c r="V444" s="3">
        <v>2000</v>
      </c>
      <c r="W444" s="3">
        <v>725.6</v>
      </c>
      <c r="X444" s="3">
        <v>735.46</v>
      </c>
      <c r="Y444" s="3">
        <v>113.29</v>
      </c>
      <c r="Z444" s="3">
        <v>114.37</v>
      </c>
      <c r="AA444" s="3">
        <v>5</v>
      </c>
      <c r="AB444" s="3">
        <v>-7</v>
      </c>
      <c r="AC444" s="3">
        <v>1</v>
      </c>
      <c r="AE444" s="6"/>
      <c r="AG444" s="6"/>
      <c r="AI444" s="6"/>
      <c r="AK444" s="6"/>
    </row>
    <row r="445" spans="1:40" x14ac:dyDescent="0.25">
      <c r="A445" s="1">
        <v>201</v>
      </c>
      <c r="B445" s="1" t="s">
        <v>38</v>
      </c>
      <c r="C445" s="1" t="s">
        <v>22</v>
      </c>
      <c r="D445" s="1" t="s">
        <v>23</v>
      </c>
      <c r="E445" s="1" t="s">
        <v>28</v>
      </c>
      <c r="F445" s="1" t="s">
        <v>25</v>
      </c>
      <c r="G445" s="1" t="b">
        <v>0</v>
      </c>
      <c r="H445" s="1" t="b">
        <v>0</v>
      </c>
      <c r="I445" s="1" t="b">
        <v>0</v>
      </c>
      <c r="J445" s="1" t="b">
        <v>1</v>
      </c>
      <c r="K445" s="1" t="b">
        <v>0</v>
      </c>
      <c r="L445" s="1">
        <v>150</v>
      </c>
      <c r="M445" s="1">
        <v>2</v>
      </c>
      <c r="N445" s="1">
        <v>90</v>
      </c>
      <c r="O445" s="1">
        <v>2</v>
      </c>
      <c r="P445" s="1">
        <v>0</v>
      </c>
      <c r="Q445" s="1">
        <v>100</v>
      </c>
      <c r="R445" s="1">
        <v>0</v>
      </c>
      <c r="S445" s="1">
        <v>1</v>
      </c>
      <c r="T445" s="1">
        <v>0</v>
      </c>
      <c r="U445" s="1" t="b">
        <v>0</v>
      </c>
      <c r="V445" s="1">
        <v>501</v>
      </c>
      <c r="W445" s="1">
        <v>800.67</v>
      </c>
      <c r="X445" s="1">
        <v>798.33</v>
      </c>
      <c r="Y445" s="1">
        <v>111</v>
      </c>
      <c r="Z445" s="1">
        <v>111</v>
      </c>
      <c r="AA445" s="1">
        <v>10</v>
      </c>
      <c r="AB445" s="1">
        <v>-10</v>
      </c>
      <c r="AC445" s="1">
        <v>1</v>
      </c>
      <c r="AE445" s="6" cm="1">
        <f t="array" ref="AE445:AE464">W445:W464/AF445-1</f>
        <v>2.4821973550357423E-3</v>
      </c>
      <c r="AF445">
        <f>AVERAGE(W445:W464)</f>
        <v>798.68749999999989</v>
      </c>
      <c r="AG445" s="6" cm="1">
        <f t="array" ref="AG445:AG464">X445:X464/AH445-1</f>
        <v>-3.637522452780706E-4</v>
      </c>
      <c r="AH445">
        <f>AVERAGE(X445:X464)</f>
        <v>798.62050000000011</v>
      </c>
      <c r="AI445" s="6" cm="1">
        <f t="array" ref="AI445:AI464">Y445:Y464/AJ445-1</f>
        <v>-2.0716428127498521E-4</v>
      </c>
      <c r="AJ445">
        <f>AVERAGE(Y445:Y464)</f>
        <v>111.023</v>
      </c>
      <c r="AK445" s="6" cm="1">
        <f t="array" ref="AK445:AK464">Z445:Z464/AL445-1</f>
        <v>-2.7469929433798779E-4</v>
      </c>
      <c r="AL445">
        <f>AVERAGE(Z445:Z464)</f>
        <v>111.03049999999999</v>
      </c>
      <c r="AN445">
        <f>AVERAGE(AC445:AC464)</f>
        <v>1</v>
      </c>
    </row>
    <row r="446" spans="1:40" x14ac:dyDescent="0.25">
      <c r="A446" s="1">
        <v>202</v>
      </c>
      <c r="B446" s="1" t="s">
        <v>38</v>
      </c>
      <c r="C446" s="1" t="s">
        <v>22</v>
      </c>
      <c r="D446" s="1" t="s">
        <v>23</v>
      </c>
      <c r="E446" s="1" t="s">
        <v>28</v>
      </c>
      <c r="F446" s="1" t="s">
        <v>25</v>
      </c>
      <c r="G446" s="1" t="b">
        <v>0</v>
      </c>
      <c r="H446" s="1" t="b">
        <v>0</v>
      </c>
      <c r="I446" s="1" t="b">
        <v>0</v>
      </c>
      <c r="J446" s="1" t="b">
        <v>1</v>
      </c>
      <c r="K446" s="1" t="b">
        <v>0</v>
      </c>
      <c r="L446" s="1">
        <v>150</v>
      </c>
      <c r="M446" s="1">
        <v>2</v>
      </c>
      <c r="N446" s="1">
        <v>90</v>
      </c>
      <c r="O446" s="1">
        <v>2</v>
      </c>
      <c r="P446" s="1">
        <v>0</v>
      </c>
      <c r="Q446" s="1">
        <v>100</v>
      </c>
      <c r="R446" s="1">
        <v>0</v>
      </c>
      <c r="S446" s="1">
        <v>1</v>
      </c>
      <c r="T446" s="1">
        <v>0</v>
      </c>
      <c r="U446" s="1" t="b">
        <v>0</v>
      </c>
      <c r="V446" s="1">
        <v>1174</v>
      </c>
      <c r="W446" s="1">
        <v>799.11</v>
      </c>
      <c r="X446" s="1">
        <v>799.89</v>
      </c>
      <c r="Y446" s="1">
        <v>111</v>
      </c>
      <c r="Z446" s="1">
        <v>111</v>
      </c>
      <c r="AA446" s="1">
        <v>-10</v>
      </c>
      <c r="AB446" s="1">
        <v>10</v>
      </c>
      <c r="AC446" s="1">
        <v>1</v>
      </c>
      <c r="AE446" s="6">
        <v>5.2899287894225822E-4</v>
      </c>
      <c r="AG446" s="6">
        <v>1.5896160942523441E-3</v>
      </c>
      <c r="AI446" s="6">
        <v>-2.0716428127498521E-4</v>
      </c>
      <c r="AK446" s="6">
        <v>-2.7469929433798779E-4</v>
      </c>
    </row>
    <row r="447" spans="1:40" x14ac:dyDescent="0.25">
      <c r="A447" s="1">
        <v>203</v>
      </c>
      <c r="B447" s="1" t="s">
        <v>38</v>
      </c>
      <c r="C447" s="1" t="s">
        <v>22</v>
      </c>
      <c r="D447" s="1" t="s">
        <v>23</v>
      </c>
      <c r="E447" s="1" t="s">
        <v>28</v>
      </c>
      <c r="F447" s="1" t="s">
        <v>25</v>
      </c>
      <c r="G447" s="1" t="b">
        <v>0</v>
      </c>
      <c r="H447" s="1" t="b">
        <v>0</v>
      </c>
      <c r="I447" s="1" t="b">
        <v>0</v>
      </c>
      <c r="J447" s="1" t="b">
        <v>1</v>
      </c>
      <c r="K447" s="1" t="b">
        <v>0</v>
      </c>
      <c r="L447" s="1">
        <v>150</v>
      </c>
      <c r="M447" s="1">
        <v>2</v>
      </c>
      <c r="N447" s="1">
        <v>90</v>
      </c>
      <c r="O447" s="1">
        <v>2</v>
      </c>
      <c r="P447" s="1">
        <v>0</v>
      </c>
      <c r="Q447" s="1">
        <v>100</v>
      </c>
      <c r="R447" s="1">
        <v>0</v>
      </c>
      <c r="S447" s="1">
        <v>1</v>
      </c>
      <c r="T447" s="1">
        <v>0</v>
      </c>
      <c r="U447" s="1" t="b">
        <v>0</v>
      </c>
      <c r="V447" s="1">
        <v>658</v>
      </c>
      <c r="W447" s="1">
        <v>799.5</v>
      </c>
      <c r="X447" s="1">
        <v>799.5</v>
      </c>
      <c r="Y447" s="1">
        <v>111</v>
      </c>
      <c r="Z447" s="1">
        <v>111</v>
      </c>
      <c r="AA447" s="1">
        <v>-10</v>
      </c>
      <c r="AB447" s="1">
        <v>10</v>
      </c>
      <c r="AC447" s="1">
        <v>1</v>
      </c>
      <c r="AE447" s="6">
        <v>1.0172939979655737E-3</v>
      </c>
      <c r="AG447" s="6">
        <v>1.1012740093698792E-3</v>
      </c>
      <c r="AI447" s="6">
        <v>-2.0716428127498521E-4</v>
      </c>
      <c r="AK447" s="6">
        <v>-2.7469929433798779E-4</v>
      </c>
    </row>
    <row r="448" spans="1:40" x14ac:dyDescent="0.25">
      <c r="A448" s="1">
        <v>204</v>
      </c>
      <c r="B448" s="1" t="s">
        <v>38</v>
      </c>
      <c r="C448" s="1" t="s">
        <v>22</v>
      </c>
      <c r="D448" s="1" t="s">
        <v>23</v>
      </c>
      <c r="E448" s="1" t="s">
        <v>28</v>
      </c>
      <c r="F448" s="1" t="s">
        <v>25</v>
      </c>
      <c r="G448" s="1" t="b">
        <v>0</v>
      </c>
      <c r="H448" s="1" t="b">
        <v>0</v>
      </c>
      <c r="I448" s="1" t="b">
        <v>0</v>
      </c>
      <c r="J448" s="1" t="b">
        <v>1</v>
      </c>
      <c r="K448" s="1" t="b">
        <v>0</v>
      </c>
      <c r="L448" s="1">
        <v>150</v>
      </c>
      <c r="M448" s="1">
        <v>2</v>
      </c>
      <c r="N448" s="1">
        <v>90</v>
      </c>
      <c r="O448" s="1">
        <v>2</v>
      </c>
      <c r="P448" s="1">
        <v>0</v>
      </c>
      <c r="Q448" s="1">
        <v>100</v>
      </c>
      <c r="R448" s="1">
        <v>0</v>
      </c>
      <c r="S448" s="1">
        <v>1</v>
      </c>
      <c r="T448" s="1">
        <v>0</v>
      </c>
      <c r="U448" s="1" t="b">
        <v>0</v>
      </c>
      <c r="V448" s="1">
        <v>1374</v>
      </c>
      <c r="W448" s="1">
        <v>800.28</v>
      </c>
      <c r="X448" s="1">
        <v>798.72</v>
      </c>
      <c r="Y448" s="1">
        <v>111</v>
      </c>
      <c r="Z448" s="1">
        <v>111</v>
      </c>
      <c r="AA448" s="1">
        <v>-10</v>
      </c>
      <c r="AB448" s="1">
        <v>10</v>
      </c>
      <c r="AC448" s="1">
        <v>1</v>
      </c>
      <c r="AE448" s="6">
        <v>1.9938962360124268E-3</v>
      </c>
      <c r="AG448" s="6">
        <v>1.2458983960450531E-4</v>
      </c>
      <c r="AI448" s="6">
        <v>-2.0716428127498521E-4</v>
      </c>
      <c r="AK448" s="6">
        <v>-2.7469929433798779E-4</v>
      </c>
    </row>
    <row r="449" spans="1:37" x14ac:dyDescent="0.25">
      <c r="A449" s="1">
        <v>205</v>
      </c>
      <c r="B449" s="1" t="s">
        <v>38</v>
      </c>
      <c r="C449" s="1" t="s">
        <v>22</v>
      </c>
      <c r="D449" s="1" t="s">
        <v>23</v>
      </c>
      <c r="E449" s="1" t="s">
        <v>28</v>
      </c>
      <c r="F449" s="1" t="s">
        <v>25</v>
      </c>
      <c r="G449" s="1" t="b">
        <v>0</v>
      </c>
      <c r="H449" s="1" t="b">
        <v>0</v>
      </c>
      <c r="I449" s="1" t="b">
        <v>0</v>
      </c>
      <c r="J449" s="1" t="b">
        <v>1</v>
      </c>
      <c r="K449" s="1" t="b">
        <v>0</v>
      </c>
      <c r="L449" s="1">
        <v>150</v>
      </c>
      <c r="M449" s="1">
        <v>2</v>
      </c>
      <c r="N449" s="1">
        <v>90</v>
      </c>
      <c r="O449" s="1">
        <v>2</v>
      </c>
      <c r="P449" s="1">
        <v>0</v>
      </c>
      <c r="Q449" s="1">
        <v>100</v>
      </c>
      <c r="R449" s="1">
        <v>0</v>
      </c>
      <c r="S449" s="1">
        <v>1</v>
      </c>
      <c r="T449" s="1">
        <v>0</v>
      </c>
      <c r="U449" s="1" t="b">
        <v>0</v>
      </c>
      <c r="V449" s="1">
        <v>627</v>
      </c>
      <c r="W449" s="1">
        <v>801.06</v>
      </c>
      <c r="X449" s="1">
        <v>797.94</v>
      </c>
      <c r="Y449" s="1">
        <v>111</v>
      </c>
      <c r="Z449" s="1">
        <v>111</v>
      </c>
      <c r="AA449" s="1">
        <v>-10</v>
      </c>
      <c r="AB449" s="1">
        <v>10</v>
      </c>
      <c r="AC449" s="1">
        <v>1</v>
      </c>
      <c r="AE449" s="6">
        <v>2.9704984740590579E-3</v>
      </c>
      <c r="AG449" s="6">
        <v>-8.5209433016064651E-4</v>
      </c>
      <c r="AI449" s="6">
        <v>-2.0716428127498521E-4</v>
      </c>
      <c r="AK449" s="6">
        <v>-2.7469929433798779E-4</v>
      </c>
    </row>
    <row r="450" spans="1:37" x14ac:dyDescent="0.25">
      <c r="A450" s="1">
        <v>206</v>
      </c>
      <c r="B450" s="1" t="s">
        <v>38</v>
      </c>
      <c r="C450" s="1" t="s">
        <v>22</v>
      </c>
      <c r="D450" s="1" t="s">
        <v>23</v>
      </c>
      <c r="E450" s="1" t="s">
        <v>28</v>
      </c>
      <c r="F450" s="1" t="s">
        <v>25</v>
      </c>
      <c r="G450" s="1" t="b">
        <v>0</v>
      </c>
      <c r="H450" s="1" t="b">
        <v>0</v>
      </c>
      <c r="I450" s="1" t="b">
        <v>0</v>
      </c>
      <c r="J450" s="1" t="b">
        <v>1</v>
      </c>
      <c r="K450" s="1" t="b">
        <v>0</v>
      </c>
      <c r="L450" s="1">
        <v>150</v>
      </c>
      <c r="M450" s="1">
        <v>2</v>
      </c>
      <c r="N450" s="1">
        <v>90</v>
      </c>
      <c r="O450" s="1">
        <v>2</v>
      </c>
      <c r="P450" s="1">
        <v>0</v>
      </c>
      <c r="Q450" s="1">
        <v>100</v>
      </c>
      <c r="R450" s="1">
        <v>0</v>
      </c>
      <c r="S450" s="1">
        <v>1</v>
      </c>
      <c r="T450" s="1">
        <v>0</v>
      </c>
      <c r="U450" s="1" t="b">
        <v>0</v>
      </c>
      <c r="V450" s="1">
        <v>501</v>
      </c>
      <c r="W450" s="1">
        <v>801.06</v>
      </c>
      <c r="X450" s="1">
        <v>797.94</v>
      </c>
      <c r="Y450" s="1">
        <v>111</v>
      </c>
      <c r="Z450" s="1">
        <v>111</v>
      </c>
      <c r="AA450" s="1">
        <v>-10</v>
      </c>
      <c r="AB450" s="1">
        <v>10</v>
      </c>
      <c r="AC450" s="1">
        <v>1</v>
      </c>
      <c r="AE450" s="6">
        <v>2.9704984740590579E-3</v>
      </c>
      <c r="AG450" s="6">
        <v>-8.5209433016064651E-4</v>
      </c>
      <c r="AI450" s="6">
        <v>-2.0716428127498521E-4</v>
      </c>
      <c r="AK450" s="6">
        <v>-2.7469929433798779E-4</v>
      </c>
    </row>
    <row r="451" spans="1:37" x14ac:dyDescent="0.25">
      <c r="A451" s="1">
        <v>207</v>
      </c>
      <c r="B451" s="1" t="s">
        <v>38</v>
      </c>
      <c r="C451" s="1" t="s">
        <v>22</v>
      </c>
      <c r="D451" s="1" t="s">
        <v>23</v>
      </c>
      <c r="E451" s="1" t="s">
        <v>28</v>
      </c>
      <c r="F451" s="1" t="s">
        <v>25</v>
      </c>
      <c r="G451" s="1" t="b">
        <v>0</v>
      </c>
      <c r="H451" s="1" t="b">
        <v>0</v>
      </c>
      <c r="I451" s="1" t="b">
        <v>0</v>
      </c>
      <c r="J451" s="1" t="b">
        <v>1</v>
      </c>
      <c r="K451" s="1" t="b">
        <v>0</v>
      </c>
      <c r="L451" s="1">
        <v>150</v>
      </c>
      <c r="M451" s="1">
        <v>2</v>
      </c>
      <c r="N451" s="1">
        <v>90</v>
      </c>
      <c r="O451" s="1">
        <v>2</v>
      </c>
      <c r="P451" s="1">
        <v>0</v>
      </c>
      <c r="Q451" s="1">
        <v>100</v>
      </c>
      <c r="R451" s="1">
        <v>0</v>
      </c>
      <c r="S451" s="1">
        <v>1</v>
      </c>
      <c r="T451" s="1">
        <v>0</v>
      </c>
      <c r="U451" s="1" t="b">
        <v>0</v>
      </c>
      <c r="V451" s="1">
        <v>619</v>
      </c>
      <c r="W451" s="1">
        <v>804.18</v>
      </c>
      <c r="X451" s="1">
        <v>794.82</v>
      </c>
      <c r="Y451" s="1">
        <v>111</v>
      </c>
      <c r="Z451" s="1">
        <v>111</v>
      </c>
      <c r="AA451" s="1">
        <v>10</v>
      </c>
      <c r="AB451" s="1">
        <v>-10</v>
      </c>
      <c r="AC451" s="1">
        <v>1</v>
      </c>
      <c r="AE451" s="6">
        <v>6.8769074262462482E-3</v>
      </c>
      <c r="AG451" s="6">
        <v>-4.7588310092215869E-3</v>
      </c>
      <c r="AI451" s="6">
        <v>-2.0716428127498521E-4</v>
      </c>
      <c r="AK451" s="6">
        <v>-2.7469929433798779E-4</v>
      </c>
    </row>
    <row r="452" spans="1:37" x14ac:dyDescent="0.25">
      <c r="A452" s="1">
        <v>208</v>
      </c>
      <c r="B452" s="1" t="s">
        <v>38</v>
      </c>
      <c r="C452" s="1" t="s">
        <v>22</v>
      </c>
      <c r="D452" s="1" t="s">
        <v>23</v>
      </c>
      <c r="E452" s="1" t="s">
        <v>28</v>
      </c>
      <c r="F452" s="1" t="s">
        <v>25</v>
      </c>
      <c r="G452" s="1" t="b">
        <v>0</v>
      </c>
      <c r="H452" s="1" t="b">
        <v>0</v>
      </c>
      <c r="I452" s="1" t="b">
        <v>0</v>
      </c>
      <c r="J452" s="1" t="b">
        <v>1</v>
      </c>
      <c r="K452" s="1" t="b">
        <v>0</v>
      </c>
      <c r="L452" s="1">
        <v>150</v>
      </c>
      <c r="M452" s="1">
        <v>2</v>
      </c>
      <c r="N452" s="1">
        <v>90</v>
      </c>
      <c r="O452" s="1">
        <v>2</v>
      </c>
      <c r="P452" s="1">
        <v>0</v>
      </c>
      <c r="Q452" s="1">
        <v>100</v>
      </c>
      <c r="R452" s="1">
        <v>0</v>
      </c>
      <c r="S452" s="1">
        <v>1</v>
      </c>
      <c r="T452" s="1">
        <v>0</v>
      </c>
      <c r="U452" s="1" t="b">
        <v>0</v>
      </c>
      <c r="V452" s="1">
        <v>1386</v>
      </c>
      <c r="W452" s="1">
        <v>798.33</v>
      </c>
      <c r="X452" s="1">
        <v>800.67</v>
      </c>
      <c r="Y452" s="1">
        <v>111</v>
      </c>
      <c r="Z452" s="1">
        <v>111</v>
      </c>
      <c r="AA452" s="1">
        <v>-10</v>
      </c>
      <c r="AB452" s="1">
        <v>10</v>
      </c>
      <c r="AC452" s="1">
        <v>1</v>
      </c>
      <c r="AE452" s="6">
        <v>-4.4760935910459487E-4</v>
      </c>
      <c r="AG452" s="6">
        <v>2.5663002640174959E-3</v>
      </c>
      <c r="AI452" s="6">
        <v>-2.0716428127498521E-4</v>
      </c>
      <c r="AK452" s="6">
        <v>-2.7469929433798779E-4</v>
      </c>
    </row>
    <row r="453" spans="1:37" x14ac:dyDescent="0.25">
      <c r="A453" s="1">
        <v>209</v>
      </c>
      <c r="B453" s="1" t="s">
        <v>38</v>
      </c>
      <c r="C453" s="1" t="s">
        <v>22</v>
      </c>
      <c r="D453" s="1" t="s">
        <v>23</v>
      </c>
      <c r="E453" s="1" t="s">
        <v>28</v>
      </c>
      <c r="F453" s="1" t="s">
        <v>25</v>
      </c>
      <c r="G453" s="1" t="b">
        <v>0</v>
      </c>
      <c r="H453" s="1" t="b">
        <v>0</v>
      </c>
      <c r="I453" s="1" t="b">
        <v>0</v>
      </c>
      <c r="J453" s="1" t="b">
        <v>1</v>
      </c>
      <c r="K453" s="1" t="b">
        <v>0</v>
      </c>
      <c r="L453" s="1">
        <v>150</v>
      </c>
      <c r="M453" s="1">
        <v>2</v>
      </c>
      <c r="N453" s="1">
        <v>90</v>
      </c>
      <c r="O453" s="1">
        <v>2</v>
      </c>
      <c r="P453" s="1">
        <v>0</v>
      </c>
      <c r="Q453" s="1">
        <v>100</v>
      </c>
      <c r="R453" s="1">
        <v>0</v>
      </c>
      <c r="S453" s="1">
        <v>1</v>
      </c>
      <c r="T453" s="1">
        <v>0</v>
      </c>
      <c r="U453" s="1" t="b">
        <v>0</v>
      </c>
      <c r="V453" s="1">
        <v>902</v>
      </c>
      <c r="W453" s="1">
        <v>801.06</v>
      </c>
      <c r="X453" s="1">
        <v>797.94</v>
      </c>
      <c r="Y453" s="1">
        <v>111</v>
      </c>
      <c r="Z453" s="1">
        <v>111</v>
      </c>
      <c r="AA453" s="1">
        <v>10</v>
      </c>
      <c r="AB453" s="1">
        <v>-10</v>
      </c>
      <c r="AC453" s="1">
        <v>1</v>
      </c>
      <c r="AE453" s="6">
        <v>2.9704984740590579E-3</v>
      </c>
      <c r="AG453" s="6">
        <v>-8.5209433016064651E-4</v>
      </c>
      <c r="AI453" s="6">
        <v>-2.0716428127498521E-4</v>
      </c>
      <c r="AK453" s="6">
        <v>-2.7469929433798779E-4</v>
      </c>
    </row>
    <row r="454" spans="1:37" x14ac:dyDescent="0.25">
      <c r="A454" s="1">
        <v>210</v>
      </c>
      <c r="B454" s="1" t="s">
        <v>38</v>
      </c>
      <c r="C454" s="1" t="s">
        <v>22</v>
      </c>
      <c r="D454" s="1" t="s">
        <v>23</v>
      </c>
      <c r="E454" s="1" t="s">
        <v>28</v>
      </c>
      <c r="F454" s="1" t="s">
        <v>25</v>
      </c>
      <c r="G454" s="1" t="b">
        <v>0</v>
      </c>
      <c r="H454" s="1" t="b">
        <v>0</v>
      </c>
      <c r="I454" s="1" t="b">
        <v>0</v>
      </c>
      <c r="J454" s="1" t="b">
        <v>1</v>
      </c>
      <c r="K454" s="1" t="b">
        <v>0</v>
      </c>
      <c r="L454" s="1">
        <v>150</v>
      </c>
      <c r="M454" s="1">
        <v>2</v>
      </c>
      <c r="N454" s="1">
        <v>90</v>
      </c>
      <c r="O454" s="1">
        <v>2</v>
      </c>
      <c r="P454" s="1">
        <v>0</v>
      </c>
      <c r="Q454" s="1">
        <v>100</v>
      </c>
      <c r="R454" s="1">
        <v>0</v>
      </c>
      <c r="S454" s="1">
        <v>1</v>
      </c>
      <c r="T454" s="1">
        <v>0</v>
      </c>
      <c r="U454" s="1" t="b">
        <v>0</v>
      </c>
      <c r="V454" s="1">
        <v>2000</v>
      </c>
      <c r="W454" s="1">
        <v>771.55</v>
      </c>
      <c r="X454" s="1">
        <v>793.61</v>
      </c>
      <c r="Y454" s="1">
        <v>111.46</v>
      </c>
      <c r="Z454" s="1">
        <v>111.61</v>
      </c>
      <c r="AA454" s="1">
        <v>10</v>
      </c>
      <c r="AB454" s="1">
        <v>-10</v>
      </c>
      <c r="AC454" s="1">
        <v>1</v>
      </c>
      <c r="AE454" s="6">
        <v>-3.3977619532044701E-2</v>
      </c>
      <c r="AG454" s="6">
        <v>-6.273943631549761E-3</v>
      </c>
      <c r="AI454" s="6">
        <v>3.9361213442259402E-3</v>
      </c>
      <c r="AK454" s="6">
        <v>5.2192865924229892E-3</v>
      </c>
    </row>
    <row r="455" spans="1:37" x14ac:dyDescent="0.25">
      <c r="A455" s="1">
        <v>211</v>
      </c>
      <c r="B455" s="1" t="s">
        <v>38</v>
      </c>
      <c r="C455" s="1" t="s">
        <v>22</v>
      </c>
      <c r="D455" s="1" t="s">
        <v>23</v>
      </c>
      <c r="E455" s="1" t="s">
        <v>28</v>
      </c>
      <c r="F455" s="1" t="s">
        <v>25</v>
      </c>
      <c r="G455" s="1" t="b">
        <v>0</v>
      </c>
      <c r="H455" s="1" t="b">
        <v>0</v>
      </c>
      <c r="I455" s="1" t="b">
        <v>0</v>
      </c>
      <c r="J455" s="1" t="b">
        <v>1</v>
      </c>
      <c r="K455" s="1" t="b">
        <v>0</v>
      </c>
      <c r="L455" s="1">
        <v>150</v>
      </c>
      <c r="M455" s="1">
        <v>2</v>
      </c>
      <c r="N455" s="1">
        <v>90</v>
      </c>
      <c r="O455" s="1">
        <v>2</v>
      </c>
      <c r="P455" s="1">
        <v>0</v>
      </c>
      <c r="Q455" s="1">
        <v>100</v>
      </c>
      <c r="R455" s="1">
        <v>0</v>
      </c>
      <c r="S455" s="1">
        <v>1</v>
      </c>
      <c r="T455" s="1">
        <v>0</v>
      </c>
      <c r="U455" s="1" t="b">
        <v>0</v>
      </c>
      <c r="V455" s="1">
        <v>723</v>
      </c>
      <c r="W455" s="1">
        <v>800.67</v>
      </c>
      <c r="X455" s="1">
        <v>798.33</v>
      </c>
      <c r="Y455" s="1">
        <v>111</v>
      </c>
      <c r="Z455" s="1">
        <v>111</v>
      </c>
      <c r="AA455" s="1">
        <v>10</v>
      </c>
      <c r="AB455" s="1">
        <v>-10</v>
      </c>
      <c r="AC455" s="1">
        <v>1</v>
      </c>
      <c r="AE455" s="6">
        <v>2.4821973550357423E-3</v>
      </c>
      <c r="AG455" s="6">
        <v>-3.637522452780706E-4</v>
      </c>
      <c r="AI455" s="6">
        <v>-2.0716428127498521E-4</v>
      </c>
      <c r="AK455" s="6">
        <v>-2.7469929433798779E-4</v>
      </c>
    </row>
    <row r="456" spans="1:37" x14ac:dyDescent="0.25">
      <c r="A456" s="1">
        <v>212</v>
      </c>
      <c r="B456" s="1" t="s">
        <v>38</v>
      </c>
      <c r="C456" s="1" t="s">
        <v>22</v>
      </c>
      <c r="D456" s="1" t="s">
        <v>23</v>
      </c>
      <c r="E456" s="1" t="s">
        <v>28</v>
      </c>
      <c r="F456" s="1" t="s">
        <v>25</v>
      </c>
      <c r="G456" s="1" t="b">
        <v>0</v>
      </c>
      <c r="H456" s="1" t="b">
        <v>0</v>
      </c>
      <c r="I456" s="1" t="b">
        <v>0</v>
      </c>
      <c r="J456" s="1" t="b">
        <v>1</v>
      </c>
      <c r="K456" s="1" t="b">
        <v>0</v>
      </c>
      <c r="L456" s="1">
        <v>150</v>
      </c>
      <c r="M456" s="1">
        <v>2</v>
      </c>
      <c r="N456" s="1">
        <v>90</v>
      </c>
      <c r="O456" s="1">
        <v>2</v>
      </c>
      <c r="P456" s="1">
        <v>0</v>
      </c>
      <c r="Q456" s="1">
        <v>100</v>
      </c>
      <c r="R456" s="1">
        <v>0</v>
      </c>
      <c r="S456" s="1">
        <v>1</v>
      </c>
      <c r="T456" s="1">
        <v>0</v>
      </c>
      <c r="U456" s="1" t="b">
        <v>0</v>
      </c>
      <c r="V456" s="1">
        <v>1751</v>
      </c>
      <c r="W456" s="1">
        <v>800.67</v>
      </c>
      <c r="X456" s="1">
        <v>798.33</v>
      </c>
      <c r="Y456" s="1">
        <v>111</v>
      </c>
      <c r="Z456" s="1">
        <v>111</v>
      </c>
      <c r="AA456" s="1">
        <v>-10</v>
      </c>
      <c r="AB456" s="1">
        <v>10</v>
      </c>
      <c r="AC456" s="1">
        <v>1</v>
      </c>
      <c r="AE456" s="6">
        <v>2.4821973550357423E-3</v>
      </c>
      <c r="AG456" s="6">
        <v>-3.637522452780706E-4</v>
      </c>
      <c r="AI456" s="6">
        <v>-2.0716428127498521E-4</v>
      </c>
      <c r="AK456" s="6">
        <v>-2.7469929433798779E-4</v>
      </c>
    </row>
    <row r="457" spans="1:37" x14ac:dyDescent="0.25">
      <c r="A457" s="1">
        <v>213</v>
      </c>
      <c r="B457" s="1" t="s">
        <v>38</v>
      </c>
      <c r="C457" s="1" t="s">
        <v>22</v>
      </c>
      <c r="D457" s="1" t="s">
        <v>23</v>
      </c>
      <c r="E457" s="1" t="s">
        <v>28</v>
      </c>
      <c r="F457" s="1" t="s">
        <v>25</v>
      </c>
      <c r="G457" s="1" t="b">
        <v>0</v>
      </c>
      <c r="H457" s="1" t="b">
        <v>0</v>
      </c>
      <c r="I457" s="1" t="b">
        <v>0</v>
      </c>
      <c r="J457" s="1" t="b">
        <v>1</v>
      </c>
      <c r="K457" s="1" t="b">
        <v>0</v>
      </c>
      <c r="L457" s="1">
        <v>150</v>
      </c>
      <c r="M457" s="1">
        <v>2</v>
      </c>
      <c r="N457" s="1">
        <v>90</v>
      </c>
      <c r="O457" s="1">
        <v>2</v>
      </c>
      <c r="P457" s="1">
        <v>0</v>
      </c>
      <c r="Q457" s="1">
        <v>100</v>
      </c>
      <c r="R457" s="1">
        <v>0</v>
      </c>
      <c r="S457" s="1">
        <v>1</v>
      </c>
      <c r="T457" s="1">
        <v>0</v>
      </c>
      <c r="U457" s="1" t="b">
        <v>0</v>
      </c>
      <c r="V457" s="1">
        <v>707</v>
      </c>
      <c r="W457" s="1">
        <v>799.89</v>
      </c>
      <c r="X457" s="1">
        <v>799.11</v>
      </c>
      <c r="Y457" s="1">
        <v>111</v>
      </c>
      <c r="Z457" s="1">
        <v>111</v>
      </c>
      <c r="AA457" s="1">
        <v>-10</v>
      </c>
      <c r="AB457" s="1">
        <v>10</v>
      </c>
      <c r="AC457" s="1">
        <v>1</v>
      </c>
      <c r="AE457" s="6">
        <v>1.5055951169888893E-3</v>
      </c>
      <c r="AG457" s="6">
        <v>6.1293192448719225E-4</v>
      </c>
      <c r="AI457" s="6">
        <v>-2.0716428127498521E-4</v>
      </c>
      <c r="AK457" s="6">
        <v>-2.7469929433798779E-4</v>
      </c>
    </row>
    <row r="458" spans="1:37" x14ac:dyDescent="0.25">
      <c r="A458" s="1">
        <v>214</v>
      </c>
      <c r="B458" s="1" t="s">
        <v>38</v>
      </c>
      <c r="C458" s="1" t="s">
        <v>22</v>
      </c>
      <c r="D458" s="1" t="s">
        <v>23</v>
      </c>
      <c r="E458" s="1" t="s">
        <v>28</v>
      </c>
      <c r="F458" s="1" t="s">
        <v>25</v>
      </c>
      <c r="G458" s="1" t="b">
        <v>0</v>
      </c>
      <c r="H458" s="1" t="b">
        <v>0</v>
      </c>
      <c r="I458" s="1" t="b">
        <v>0</v>
      </c>
      <c r="J458" s="1" t="b">
        <v>1</v>
      </c>
      <c r="K458" s="1" t="b">
        <v>0</v>
      </c>
      <c r="L458" s="1">
        <v>150</v>
      </c>
      <c r="M458" s="1">
        <v>2</v>
      </c>
      <c r="N458" s="1">
        <v>90</v>
      </c>
      <c r="O458" s="1">
        <v>2</v>
      </c>
      <c r="P458" s="1">
        <v>0</v>
      </c>
      <c r="Q458" s="1">
        <v>100</v>
      </c>
      <c r="R458" s="1">
        <v>0</v>
      </c>
      <c r="S458" s="1">
        <v>1</v>
      </c>
      <c r="T458" s="1">
        <v>0</v>
      </c>
      <c r="U458" s="1" t="b">
        <v>0</v>
      </c>
      <c r="V458" s="1">
        <v>1402</v>
      </c>
      <c r="W458" s="1">
        <v>799.5</v>
      </c>
      <c r="X458" s="1">
        <v>799.5</v>
      </c>
      <c r="Y458" s="1">
        <v>111</v>
      </c>
      <c r="Z458" s="1">
        <v>111</v>
      </c>
      <c r="AA458" s="1">
        <v>10</v>
      </c>
      <c r="AB458" s="1">
        <v>-10</v>
      </c>
      <c r="AC458" s="1">
        <v>1</v>
      </c>
      <c r="AE458" s="6">
        <v>1.0172939979655737E-3</v>
      </c>
      <c r="AG458" s="6">
        <v>1.1012740093698792E-3</v>
      </c>
      <c r="AI458" s="6">
        <v>-2.0716428127498521E-4</v>
      </c>
      <c r="AK458" s="6">
        <v>-2.7469929433798779E-4</v>
      </c>
    </row>
    <row r="459" spans="1:37" x14ac:dyDescent="0.25">
      <c r="A459" s="1">
        <v>215</v>
      </c>
      <c r="B459" s="1" t="s">
        <v>38</v>
      </c>
      <c r="C459" s="1" t="s">
        <v>22</v>
      </c>
      <c r="D459" s="1" t="s">
        <v>23</v>
      </c>
      <c r="E459" s="1" t="s">
        <v>28</v>
      </c>
      <c r="F459" s="1" t="s">
        <v>25</v>
      </c>
      <c r="G459" s="1" t="b">
        <v>0</v>
      </c>
      <c r="H459" s="1" t="b">
        <v>0</v>
      </c>
      <c r="I459" s="1" t="b">
        <v>0</v>
      </c>
      <c r="J459" s="1" t="b">
        <v>1</v>
      </c>
      <c r="K459" s="1" t="b">
        <v>0</v>
      </c>
      <c r="L459" s="1">
        <v>150</v>
      </c>
      <c r="M459" s="1">
        <v>2</v>
      </c>
      <c r="N459" s="1">
        <v>90</v>
      </c>
      <c r="O459" s="1">
        <v>2</v>
      </c>
      <c r="P459" s="1">
        <v>0</v>
      </c>
      <c r="Q459" s="1">
        <v>100</v>
      </c>
      <c r="R459" s="1">
        <v>0</v>
      </c>
      <c r="S459" s="1">
        <v>1</v>
      </c>
      <c r="T459" s="1">
        <v>0</v>
      </c>
      <c r="U459" s="1" t="b">
        <v>0</v>
      </c>
      <c r="V459" s="1">
        <v>745</v>
      </c>
      <c r="W459" s="1">
        <v>800.28</v>
      </c>
      <c r="X459" s="1">
        <v>798.72</v>
      </c>
      <c r="Y459" s="1">
        <v>111</v>
      </c>
      <c r="Z459" s="1">
        <v>111</v>
      </c>
      <c r="AA459" s="1">
        <v>-10</v>
      </c>
      <c r="AB459" s="1">
        <v>10</v>
      </c>
      <c r="AC459" s="1">
        <v>1</v>
      </c>
      <c r="AE459" s="6">
        <v>1.9938962360124268E-3</v>
      </c>
      <c r="AG459" s="6">
        <v>1.2458983960450531E-4</v>
      </c>
      <c r="AI459" s="6">
        <v>-2.0716428127498521E-4</v>
      </c>
      <c r="AK459" s="6">
        <v>-2.7469929433798779E-4</v>
      </c>
    </row>
    <row r="460" spans="1:37" x14ac:dyDescent="0.25">
      <c r="A460" s="1">
        <v>216</v>
      </c>
      <c r="B460" s="1" t="s">
        <v>38</v>
      </c>
      <c r="C460" s="1" t="s">
        <v>22</v>
      </c>
      <c r="D460" s="1" t="s">
        <v>23</v>
      </c>
      <c r="E460" s="1" t="s">
        <v>28</v>
      </c>
      <c r="F460" s="1" t="s">
        <v>25</v>
      </c>
      <c r="G460" s="1" t="b">
        <v>0</v>
      </c>
      <c r="H460" s="1" t="b">
        <v>0</v>
      </c>
      <c r="I460" s="1" t="b">
        <v>0</v>
      </c>
      <c r="J460" s="1" t="b">
        <v>1</v>
      </c>
      <c r="K460" s="1" t="b">
        <v>0</v>
      </c>
      <c r="L460" s="1">
        <v>150</v>
      </c>
      <c r="M460" s="1">
        <v>2</v>
      </c>
      <c r="N460" s="1">
        <v>90</v>
      </c>
      <c r="O460" s="1">
        <v>2</v>
      </c>
      <c r="P460" s="1">
        <v>0</v>
      </c>
      <c r="Q460" s="1">
        <v>100</v>
      </c>
      <c r="R460" s="1">
        <v>0</v>
      </c>
      <c r="S460" s="1">
        <v>1</v>
      </c>
      <c r="T460" s="1">
        <v>0</v>
      </c>
      <c r="U460" s="1" t="b">
        <v>0</v>
      </c>
      <c r="V460" s="1">
        <v>949</v>
      </c>
      <c r="W460" s="1">
        <v>798.72</v>
      </c>
      <c r="X460" s="1">
        <v>800.28</v>
      </c>
      <c r="Y460" s="1">
        <v>111</v>
      </c>
      <c r="Z460" s="1">
        <v>111</v>
      </c>
      <c r="AA460" s="1">
        <v>-10</v>
      </c>
      <c r="AB460" s="1">
        <v>10</v>
      </c>
      <c r="AC460" s="1">
        <v>1</v>
      </c>
      <c r="AE460" s="6">
        <v>4.0691759918720649E-5</v>
      </c>
      <c r="AG460" s="6">
        <v>2.077958179135031E-3</v>
      </c>
      <c r="AI460" s="6">
        <v>-2.0716428127498521E-4</v>
      </c>
      <c r="AK460" s="6">
        <v>-2.7469929433798779E-4</v>
      </c>
    </row>
    <row r="461" spans="1:37" x14ac:dyDescent="0.25">
      <c r="A461" s="1">
        <v>217</v>
      </c>
      <c r="B461" s="1" t="s">
        <v>38</v>
      </c>
      <c r="C461" s="1" t="s">
        <v>22</v>
      </c>
      <c r="D461" s="1" t="s">
        <v>23</v>
      </c>
      <c r="E461" s="1" t="s">
        <v>28</v>
      </c>
      <c r="F461" s="1" t="s">
        <v>25</v>
      </c>
      <c r="G461" s="1" t="b">
        <v>0</v>
      </c>
      <c r="H461" s="1" t="b">
        <v>0</v>
      </c>
      <c r="I461" s="1" t="b">
        <v>0</v>
      </c>
      <c r="J461" s="1" t="b">
        <v>1</v>
      </c>
      <c r="K461" s="1" t="b">
        <v>0</v>
      </c>
      <c r="L461" s="1">
        <v>150</v>
      </c>
      <c r="M461" s="1">
        <v>2</v>
      </c>
      <c r="N461" s="1">
        <v>90</v>
      </c>
      <c r="O461" s="1">
        <v>2</v>
      </c>
      <c r="P461" s="1">
        <v>0</v>
      </c>
      <c r="Q461" s="1">
        <v>100</v>
      </c>
      <c r="R461" s="1">
        <v>0</v>
      </c>
      <c r="S461" s="1">
        <v>1</v>
      </c>
      <c r="T461" s="1">
        <v>0</v>
      </c>
      <c r="U461" s="1" t="b">
        <v>0</v>
      </c>
      <c r="V461" s="1">
        <v>501</v>
      </c>
      <c r="W461" s="1">
        <v>796.38</v>
      </c>
      <c r="X461" s="1">
        <v>802.62</v>
      </c>
      <c r="Y461" s="1">
        <v>111</v>
      </c>
      <c r="Z461" s="1">
        <v>111</v>
      </c>
      <c r="AA461" s="1">
        <v>10</v>
      </c>
      <c r="AB461" s="1">
        <v>-10</v>
      </c>
      <c r="AC461" s="1">
        <v>1</v>
      </c>
      <c r="AE461" s="6">
        <v>-2.8891149542216166E-3</v>
      </c>
      <c r="AG461" s="6">
        <v>5.0080106884307085E-3</v>
      </c>
      <c r="AI461" s="6">
        <v>-2.0716428127498521E-4</v>
      </c>
      <c r="AK461" s="6">
        <v>-2.7469929433798779E-4</v>
      </c>
    </row>
    <row r="462" spans="1:37" x14ac:dyDescent="0.25">
      <c r="A462" s="1">
        <v>218</v>
      </c>
      <c r="B462" s="1" t="s">
        <v>38</v>
      </c>
      <c r="C462" s="1" t="s">
        <v>22</v>
      </c>
      <c r="D462" s="1" t="s">
        <v>23</v>
      </c>
      <c r="E462" s="1" t="s">
        <v>28</v>
      </c>
      <c r="F462" s="1" t="s">
        <v>25</v>
      </c>
      <c r="G462" s="1" t="b">
        <v>0</v>
      </c>
      <c r="H462" s="1" t="b">
        <v>0</v>
      </c>
      <c r="I462" s="1" t="b">
        <v>0</v>
      </c>
      <c r="J462" s="1" t="b">
        <v>1</v>
      </c>
      <c r="K462" s="1" t="b">
        <v>0</v>
      </c>
      <c r="L462" s="1">
        <v>150</v>
      </c>
      <c r="M462" s="1">
        <v>2</v>
      </c>
      <c r="N462" s="1">
        <v>90</v>
      </c>
      <c r="O462" s="1">
        <v>2</v>
      </c>
      <c r="P462" s="1">
        <v>0</v>
      </c>
      <c r="Q462" s="1">
        <v>100</v>
      </c>
      <c r="R462" s="1">
        <v>0</v>
      </c>
      <c r="S462" s="1">
        <v>1</v>
      </c>
      <c r="T462" s="1">
        <v>0</v>
      </c>
      <c r="U462" s="1" t="b">
        <v>0</v>
      </c>
      <c r="V462" s="1">
        <v>776</v>
      </c>
      <c r="W462" s="1">
        <v>801.06</v>
      </c>
      <c r="X462" s="1">
        <v>797.94</v>
      </c>
      <c r="Y462" s="1">
        <v>111</v>
      </c>
      <c r="Z462" s="1">
        <v>111</v>
      </c>
      <c r="AA462" s="1">
        <v>10</v>
      </c>
      <c r="AB462" s="1">
        <v>-10</v>
      </c>
      <c r="AC462" s="1">
        <v>1</v>
      </c>
      <c r="AE462" s="6">
        <v>2.9704984740590579E-3</v>
      </c>
      <c r="AG462" s="6">
        <v>-8.5209433016064651E-4</v>
      </c>
      <c r="AI462" s="6">
        <v>-2.0716428127498521E-4</v>
      </c>
      <c r="AK462" s="6">
        <v>-2.7469929433798779E-4</v>
      </c>
    </row>
    <row r="463" spans="1:37" x14ac:dyDescent="0.25">
      <c r="A463" s="1">
        <v>219</v>
      </c>
      <c r="B463" s="1" t="s">
        <v>38</v>
      </c>
      <c r="C463" s="1" t="s">
        <v>22</v>
      </c>
      <c r="D463" s="1" t="s">
        <v>23</v>
      </c>
      <c r="E463" s="1" t="s">
        <v>28</v>
      </c>
      <c r="F463" s="1" t="s">
        <v>25</v>
      </c>
      <c r="G463" s="1" t="b">
        <v>0</v>
      </c>
      <c r="H463" s="1" t="b">
        <v>0</v>
      </c>
      <c r="I463" s="1" t="b">
        <v>0</v>
      </c>
      <c r="J463" s="1" t="b">
        <v>1</v>
      </c>
      <c r="K463" s="1" t="b">
        <v>0</v>
      </c>
      <c r="L463" s="1">
        <v>150</v>
      </c>
      <c r="M463" s="1">
        <v>2</v>
      </c>
      <c r="N463" s="1">
        <v>90</v>
      </c>
      <c r="O463" s="1">
        <v>2</v>
      </c>
      <c r="P463" s="1">
        <v>0</v>
      </c>
      <c r="Q463" s="1">
        <v>100</v>
      </c>
      <c r="R463" s="1">
        <v>0</v>
      </c>
      <c r="S463" s="1">
        <v>1</v>
      </c>
      <c r="T463" s="1">
        <v>0</v>
      </c>
      <c r="U463" s="1" t="b">
        <v>0</v>
      </c>
      <c r="V463" s="1">
        <v>795</v>
      </c>
      <c r="W463" s="1">
        <v>799.11</v>
      </c>
      <c r="X463" s="1">
        <v>799.89</v>
      </c>
      <c r="Y463" s="1">
        <v>111</v>
      </c>
      <c r="Z463" s="1">
        <v>111</v>
      </c>
      <c r="AA463" s="1">
        <v>10</v>
      </c>
      <c r="AB463" s="1">
        <v>-10</v>
      </c>
      <c r="AC463" s="1">
        <v>1</v>
      </c>
      <c r="AE463" s="6">
        <v>5.2899287894225822E-4</v>
      </c>
      <c r="AG463" s="6">
        <v>1.5896160942523441E-3</v>
      </c>
      <c r="AI463" s="6">
        <v>-2.0716428127498521E-4</v>
      </c>
      <c r="AK463" s="6">
        <v>-2.7469929433798779E-4</v>
      </c>
    </row>
    <row r="464" spans="1:37" x14ac:dyDescent="0.25">
      <c r="A464" s="1">
        <v>220</v>
      </c>
      <c r="B464" s="1" t="s">
        <v>38</v>
      </c>
      <c r="C464" s="1" t="s">
        <v>22</v>
      </c>
      <c r="D464" s="1" t="s">
        <v>23</v>
      </c>
      <c r="E464" s="1" t="s">
        <v>28</v>
      </c>
      <c r="F464" s="1" t="s">
        <v>25</v>
      </c>
      <c r="G464" s="1" t="b">
        <v>0</v>
      </c>
      <c r="H464" s="1" t="b">
        <v>0</v>
      </c>
      <c r="I464" s="1" t="b">
        <v>0</v>
      </c>
      <c r="J464" s="1" t="b">
        <v>1</v>
      </c>
      <c r="K464" s="1" t="b">
        <v>0</v>
      </c>
      <c r="L464" s="1">
        <v>150</v>
      </c>
      <c r="M464" s="1">
        <v>2</v>
      </c>
      <c r="N464" s="1">
        <v>90</v>
      </c>
      <c r="O464" s="1">
        <v>2</v>
      </c>
      <c r="P464" s="1">
        <v>0</v>
      </c>
      <c r="Q464" s="1">
        <v>100</v>
      </c>
      <c r="R464" s="1">
        <v>0</v>
      </c>
      <c r="S464" s="1">
        <v>1</v>
      </c>
      <c r="T464" s="1">
        <v>0</v>
      </c>
      <c r="U464" s="1" t="b">
        <v>0</v>
      </c>
      <c r="V464" s="1">
        <v>816</v>
      </c>
      <c r="W464" s="1">
        <v>800.67</v>
      </c>
      <c r="X464" s="1">
        <v>798.33</v>
      </c>
      <c r="Y464" s="1">
        <v>111</v>
      </c>
      <c r="Z464" s="1">
        <v>111</v>
      </c>
      <c r="AA464" s="1">
        <v>-10</v>
      </c>
      <c r="AB464" s="1">
        <v>10</v>
      </c>
      <c r="AC464" s="1">
        <v>1</v>
      </c>
      <c r="AE464" s="6">
        <v>2.4821973550357423E-3</v>
      </c>
      <c r="AG464" s="6">
        <v>-3.637522452780706E-4</v>
      </c>
      <c r="AI464" s="6">
        <v>-2.0716428127498521E-4</v>
      </c>
      <c r="AK464" s="6">
        <v>-2.7469929433798779E-4</v>
      </c>
    </row>
    <row r="465" spans="1:40" x14ac:dyDescent="0.25">
      <c r="A465" s="3">
        <v>221</v>
      </c>
      <c r="B465" s="3" t="s">
        <v>38</v>
      </c>
      <c r="C465" s="3" t="s">
        <v>22</v>
      </c>
      <c r="D465" s="3" t="s">
        <v>23</v>
      </c>
      <c r="E465" s="3" t="s">
        <v>28</v>
      </c>
      <c r="F465" s="3" t="s">
        <v>25</v>
      </c>
      <c r="G465" s="3" t="b">
        <v>0</v>
      </c>
      <c r="H465" s="3" t="b">
        <v>0</v>
      </c>
      <c r="I465" s="3" t="b">
        <v>0</v>
      </c>
      <c r="J465" s="3" t="b">
        <v>1</v>
      </c>
      <c r="K465" s="3" t="b">
        <v>0</v>
      </c>
      <c r="L465" s="3">
        <v>150</v>
      </c>
      <c r="M465" s="3">
        <v>2</v>
      </c>
      <c r="N465" s="3">
        <v>90</v>
      </c>
      <c r="O465" s="3">
        <v>2.1</v>
      </c>
      <c r="P465" s="3">
        <v>0</v>
      </c>
      <c r="Q465" s="3">
        <v>100</v>
      </c>
      <c r="R465" s="3">
        <v>0</v>
      </c>
      <c r="S465" s="3">
        <v>1</v>
      </c>
      <c r="T465" s="3">
        <v>0</v>
      </c>
      <c r="U465" s="3" t="b">
        <v>0</v>
      </c>
      <c r="V465" s="3">
        <v>2000</v>
      </c>
      <c r="W465" s="3">
        <v>751.47</v>
      </c>
      <c r="X465" s="3">
        <v>718.9</v>
      </c>
      <c r="Y465" s="3">
        <v>114.07</v>
      </c>
      <c r="Z465" s="3">
        <v>111.51</v>
      </c>
      <c r="AA465" s="3">
        <v>10</v>
      </c>
      <c r="AB465" s="3">
        <v>-10</v>
      </c>
      <c r="AC465" s="3">
        <v>0.97560975609756095</v>
      </c>
      <c r="AE465" s="6" cm="1">
        <f t="array" ref="AE465:AE484">W465:W484/AF465-1</f>
        <v>0.10970495289287929</v>
      </c>
      <c r="AF465">
        <f>AVERAGE(W465:W484)</f>
        <v>677.18000000000006</v>
      </c>
      <c r="AG465" s="6" cm="1">
        <f t="array" ref="AG465:AG484">X465:X484/AH465-1</f>
        <v>6.3745571117731714E-2</v>
      </c>
      <c r="AH465">
        <f>AVERAGE(X465:X484)</f>
        <v>675.81950000000006</v>
      </c>
      <c r="AI465" s="6" cm="1">
        <f t="array" ref="AI465:AI484">Y465:Y484/AJ465-1</f>
        <v>-1.8588064234430823E-2</v>
      </c>
      <c r="AJ465">
        <f>AVERAGE(Y465:Y484)</f>
        <v>116.23050000000001</v>
      </c>
      <c r="AK465" s="6" cm="1">
        <f t="array" ref="AK465:AK484">Z465:Z484/AL465-1</f>
        <v>-3.8221861887244635E-2</v>
      </c>
      <c r="AL465">
        <f>AVERAGE(Z465:Z484)</f>
        <v>115.94149999999998</v>
      </c>
      <c r="AN465">
        <f>AVERAGE(AC465:AC484)</f>
        <v>0.98414634146341462</v>
      </c>
    </row>
    <row r="466" spans="1:40" x14ac:dyDescent="0.25">
      <c r="A466" s="3">
        <v>222</v>
      </c>
      <c r="B466" s="3" t="s">
        <v>38</v>
      </c>
      <c r="C466" s="3" t="s">
        <v>22</v>
      </c>
      <c r="D466" s="3" t="s">
        <v>23</v>
      </c>
      <c r="E466" s="3" t="s">
        <v>28</v>
      </c>
      <c r="F466" s="3" t="s">
        <v>25</v>
      </c>
      <c r="G466" s="3" t="b">
        <v>0</v>
      </c>
      <c r="H466" s="3" t="b">
        <v>0</v>
      </c>
      <c r="I466" s="3" t="b">
        <v>0</v>
      </c>
      <c r="J466" s="3" t="b">
        <v>1</v>
      </c>
      <c r="K466" s="3" t="b">
        <v>0</v>
      </c>
      <c r="L466" s="3">
        <v>150</v>
      </c>
      <c r="M466" s="3">
        <v>2</v>
      </c>
      <c r="N466" s="3">
        <v>90</v>
      </c>
      <c r="O466" s="3">
        <v>2.1</v>
      </c>
      <c r="P466" s="3">
        <v>0</v>
      </c>
      <c r="Q466" s="3">
        <v>100</v>
      </c>
      <c r="R466" s="3">
        <v>0</v>
      </c>
      <c r="S466" s="3">
        <v>1</v>
      </c>
      <c r="T466" s="3">
        <v>0</v>
      </c>
      <c r="U466" s="3" t="b">
        <v>0</v>
      </c>
      <c r="V466" s="3">
        <v>1347</v>
      </c>
      <c r="W466" s="3">
        <v>738</v>
      </c>
      <c r="X466" s="3">
        <v>828</v>
      </c>
      <c r="Y466" s="3">
        <v>109</v>
      </c>
      <c r="Z466" s="3">
        <v>114</v>
      </c>
      <c r="AA466" s="3">
        <v>-12</v>
      </c>
      <c r="AB466" s="3">
        <v>9</v>
      </c>
      <c r="AC466" s="3">
        <v>1</v>
      </c>
      <c r="AE466" s="6">
        <v>8.9813638914321148E-2</v>
      </c>
      <c r="AG466" s="6">
        <v>0.22517920835370964</v>
      </c>
      <c r="AI466" s="6">
        <v>-6.2208284400394054E-2</v>
      </c>
      <c r="AK466" s="6">
        <v>-1.6745513901406994E-2</v>
      </c>
    </row>
    <row r="467" spans="1:40" x14ac:dyDescent="0.25">
      <c r="A467" s="3">
        <v>223</v>
      </c>
      <c r="B467" s="3" t="s">
        <v>38</v>
      </c>
      <c r="C467" s="3" t="s">
        <v>22</v>
      </c>
      <c r="D467" s="3" t="s">
        <v>23</v>
      </c>
      <c r="E467" s="3" t="s">
        <v>28</v>
      </c>
      <c r="F467" s="3" t="s">
        <v>25</v>
      </c>
      <c r="G467" s="3" t="b">
        <v>0</v>
      </c>
      <c r="H467" s="3" t="b">
        <v>0</v>
      </c>
      <c r="I467" s="3" t="b">
        <v>0</v>
      </c>
      <c r="J467" s="3" t="b">
        <v>1</v>
      </c>
      <c r="K467" s="3" t="b">
        <v>0</v>
      </c>
      <c r="L467" s="3">
        <v>150</v>
      </c>
      <c r="M467" s="3">
        <v>2</v>
      </c>
      <c r="N467" s="3">
        <v>90</v>
      </c>
      <c r="O467" s="3">
        <v>2.1</v>
      </c>
      <c r="P467" s="3">
        <v>0</v>
      </c>
      <c r="Q467" s="3">
        <v>100</v>
      </c>
      <c r="R467" s="3">
        <v>0</v>
      </c>
      <c r="S467" s="3">
        <v>1</v>
      </c>
      <c r="T467" s="3">
        <v>0</v>
      </c>
      <c r="U467" s="3" t="b">
        <v>0</v>
      </c>
      <c r="V467" s="3">
        <v>969</v>
      </c>
      <c r="W467" s="3">
        <v>780.9</v>
      </c>
      <c r="X467" s="3">
        <v>777.1</v>
      </c>
      <c r="Y467" s="3">
        <v>112</v>
      </c>
      <c r="Z467" s="3">
        <v>112</v>
      </c>
      <c r="AA467" s="3">
        <v>10</v>
      </c>
      <c r="AB467" s="3">
        <v>-10</v>
      </c>
      <c r="AC467" s="3">
        <v>1</v>
      </c>
      <c r="AE467" s="6">
        <v>0.15316459434714536</v>
      </c>
      <c r="AG467" s="6">
        <v>0.14986324011071006</v>
      </c>
      <c r="AI467" s="6">
        <v>-3.6397503237102224E-2</v>
      </c>
      <c r="AK467" s="6">
        <v>-3.3995592604891045E-2</v>
      </c>
    </row>
    <row r="468" spans="1:40" x14ac:dyDescent="0.25">
      <c r="A468" s="3">
        <v>224</v>
      </c>
      <c r="B468" s="3" t="s">
        <v>38</v>
      </c>
      <c r="C468" s="3" t="s">
        <v>22</v>
      </c>
      <c r="D468" s="3" t="s">
        <v>23</v>
      </c>
      <c r="E468" s="3" t="s">
        <v>28</v>
      </c>
      <c r="F468" s="3" t="s">
        <v>25</v>
      </c>
      <c r="G468" s="3" t="b">
        <v>0</v>
      </c>
      <c r="H468" s="3" t="b">
        <v>0</v>
      </c>
      <c r="I468" s="3" t="b">
        <v>0</v>
      </c>
      <c r="J468" s="3" t="b">
        <v>1</v>
      </c>
      <c r="K468" s="3" t="b">
        <v>0</v>
      </c>
      <c r="L468" s="3">
        <v>150</v>
      </c>
      <c r="M468" s="3">
        <v>2</v>
      </c>
      <c r="N468" s="3">
        <v>90</v>
      </c>
      <c r="O468" s="3">
        <v>2.1</v>
      </c>
      <c r="P468" s="3">
        <v>0</v>
      </c>
      <c r="Q468" s="3">
        <v>100</v>
      </c>
      <c r="R468" s="3">
        <v>0</v>
      </c>
      <c r="S468" s="3">
        <v>1</v>
      </c>
      <c r="T468" s="3">
        <v>0</v>
      </c>
      <c r="U468" s="3" t="b">
        <v>0</v>
      </c>
      <c r="V468" s="3">
        <v>755</v>
      </c>
      <c r="W468" s="3">
        <v>706.32</v>
      </c>
      <c r="X468" s="3">
        <v>829.89</v>
      </c>
      <c r="Y468" s="3">
        <v>107.98</v>
      </c>
      <c r="Z468" s="3">
        <v>115.44</v>
      </c>
      <c r="AA468" s="3">
        <v>-12</v>
      </c>
      <c r="AB468" s="3">
        <v>9</v>
      </c>
      <c r="AC468" s="3">
        <v>1</v>
      </c>
      <c r="AE468" s="6">
        <v>4.3031394902389275E-2</v>
      </c>
      <c r="AG468" s="6">
        <v>0.22797581306843018</v>
      </c>
      <c r="AI468" s="6">
        <v>-7.0983949995913287E-2</v>
      </c>
      <c r="AK468" s="6">
        <v>-4.3254572348984111E-3</v>
      </c>
    </row>
    <row r="469" spans="1:40" x14ac:dyDescent="0.25">
      <c r="A469" s="3">
        <v>225</v>
      </c>
      <c r="B469" s="3" t="s">
        <v>38</v>
      </c>
      <c r="C469" s="3" t="s">
        <v>22</v>
      </c>
      <c r="D469" s="3" t="s">
        <v>23</v>
      </c>
      <c r="E469" s="3" t="s">
        <v>28</v>
      </c>
      <c r="F469" s="3" t="s">
        <v>25</v>
      </c>
      <c r="G469" s="3" t="b">
        <v>0</v>
      </c>
      <c r="H469" s="3" t="b">
        <v>0</v>
      </c>
      <c r="I469" s="3" t="b">
        <v>0</v>
      </c>
      <c r="J469" s="3" t="b">
        <v>1</v>
      </c>
      <c r="K469" s="3" t="b">
        <v>0</v>
      </c>
      <c r="L469" s="3">
        <v>150</v>
      </c>
      <c r="M469" s="3">
        <v>2</v>
      </c>
      <c r="N469" s="3">
        <v>90</v>
      </c>
      <c r="O469" s="3">
        <v>2.1</v>
      </c>
      <c r="P469" s="3">
        <v>0</v>
      </c>
      <c r="Q469" s="3">
        <v>100</v>
      </c>
      <c r="R469" s="3">
        <v>0</v>
      </c>
      <c r="S469" s="3">
        <v>1</v>
      </c>
      <c r="T469" s="3">
        <v>0</v>
      </c>
      <c r="U469" s="3" t="b">
        <v>0</v>
      </c>
      <c r="V469" s="3">
        <v>2000</v>
      </c>
      <c r="W469" s="3">
        <v>461.31</v>
      </c>
      <c r="X469" s="3">
        <v>511.52</v>
      </c>
      <c r="Y469" s="3">
        <v>124.12</v>
      </c>
      <c r="Z469" s="3">
        <v>125.76</v>
      </c>
      <c r="AA469" s="3">
        <v>4</v>
      </c>
      <c r="AB469" s="3">
        <v>-1</v>
      </c>
      <c r="AC469" s="3">
        <v>1</v>
      </c>
      <c r="AE469" s="6">
        <v>-0.31877787294367821</v>
      </c>
      <c r="AG469" s="6">
        <v>-0.24311151128370823</v>
      </c>
      <c r="AI469" s="6">
        <v>6.7878052662597055E-2</v>
      </c>
      <c r="AK469" s="6">
        <v>8.4684948875079602E-2</v>
      </c>
    </row>
    <row r="470" spans="1:40" x14ac:dyDescent="0.25">
      <c r="A470" s="3">
        <v>226</v>
      </c>
      <c r="B470" s="3" t="s">
        <v>38</v>
      </c>
      <c r="C470" s="3" t="s">
        <v>22</v>
      </c>
      <c r="D470" s="3" t="s">
        <v>23</v>
      </c>
      <c r="E470" s="3" t="s">
        <v>28</v>
      </c>
      <c r="F470" s="3" t="s">
        <v>25</v>
      </c>
      <c r="G470" s="3" t="b">
        <v>0</v>
      </c>
      <c r="H470" s="3" t="b">
        <v>0</v>
      </c>
      <c r="I470" s="3" t="b">
        <v>0</v>
      </c>
      <c r="J470" s="3" t="b">
        <v>1</v>
      </c>
      <c r="K470" s="3" t="b">
        <v>0</v>
      </c>
      <c r="L470" s="3">
        <v>150</v>
      </c>
      <c r="M470" s="3">
        <v>2</v>
      </c>
      <c r="N470" s="3">
        <v>90</v>
      </c>
      <c r="O470" s="3">
        <v>2.1</v>
      </c>
      <c r="P470" s="3">
        <v>0</v>
      </c>
      <c r="Q470" s="3">
        <v>100</v>
      </c>
      <c r="R470" s="3">
        <v>0</v>
      </c>
      <c r="S470" s="3">
        <v>1</v>
      </c>
      <c r="T470" s="3">
        <v>0</v>
      </c>
      <c r="U470" s="3" t="b">
        <v>0</v>
      </c>
      <c r="V470" s="3">
        <v>2000</v>
      </c>
      <c r="W470" s="3">
        <v>439.75</v>
      </c>
      <c r="X470" s="3">
        <v>477.47</v>
      </c>
      <c r="Y470" s="3">
        <v>124.89</v>
      </c>
      <c r="Z470" s="3">
        <v>126.82</v>
      </c>
      <c r="AA470" s="3">
        <v>-10</v>
      </c>
      <c r="AB470" s="3">
        <v>9</v>
      </c>
      <c r="AC470" s="3">
        <v>1</v>
      </c>
      <c r="AE470" s="6">
        <v>-0.35061578900735413</v>
      </c>
      <c r="AG470" s="6">
        <v>-0.29349478669970308</v>
      </c>
      <c r="AI470" s="6">
        <v>7.4502819827842126E-2</v>
      </c>
      <c r="AK470" s="6">
        <v>9.3827490587925944E-2</v>
      </c>
    </row>
    <row r="471" spans="1:40" x14ac:dyDescent="0.25">
      <c r="A471" s="3">
        <v>227</v>
      </c>
      <c r="B471" s="3" t="s">
        <v>38</v>
      </c>
      <c r="C471" s="3" t="s">
        <v>22</v>
      </c>
      <c r="D471" s="3" t="s">
        <v>23</v>
      </c>
      <c r="E471" s="3" t="s">
        <v>28</v>
      </c>
      <c r="F471" s="3" t="s">
        <v>25</v>
      </c>
      <c r="G471" s="3" t="b">
        <v>0</v>
      </c>
      <c r="H471" s="3" t="b">
        <v>0</v>
      </c>
      <c r="I471" s="3" t="b">
        <v>0</v>
      </c>
      <c r="J471" s="3" t="b">
        <v>1</v>
      </c>
      <c r="K471" s="3" t="b">
        <v>0</v>
      </c>
      <c r="L471" s="3">
        <v>150</v>
      </c>
      <c r="M471" s="3">
        <v>2</v>
      </c>
      <c r="N471" s="3">
        <v>90</v>
      </c>
      <c r="O471" s="3">
        <v>2.1</v>
      </c>
      <c r="P471" s="3">
        <v>0</v>
      </c>
      <c r="Q471" s="3">
        <v>100</v>
      </c>
      <c r="R471" s="3">
        <v>0</v>
      </c>
      <c r="S471" s="3">
        <v>1</v>
      </c>
      <c r="T471" s="3">
        <v>0</v>
      </c>
      <c r="U471" s="3" t="b">
        <v>0</v>
      </c>
      <c r="V471" s="3">
        <v>2000</v>
      </c>
      <c r="W471" s="3">
        <v>430.32</v>
      </c>
      <c r="X471" s="3">
        <v>532.41999999999996</v>
      </c>
      <c r="Y471" s="3">
        <v>123.03</v>
      </c>
      <c r="Z471" s="3">
        <v>126.92</v>
      </c>
      <c r="AA471" s="3">
        <v>-10</v>
      </c>
      <c r="AB471" s="3">
        <v>9</v>
      </c>
      <c r="AC471" s="3">
        <v>1</v>
      </c>
      <c r="AE471" s="6">
        <v>-0.36454118550459269</v>
      </c>
      <c r="AG471" s="6">
        <v>-0.21218609406801681</v>
      </c>
      <c r="AI471" s="6">
        <v>5.8500135506601048E-2</v>
      </c>
      <c r="AK471" s="6">
        <v>9.468999452310034E-2</v>
      </c>
    </row>
    <row r="472" spans="1:40" x14ac:dyDescent="0.25">
      <c r="A472" s="3">
        <v>228</v>
      </c>
      <c r="B472" s="3" t="s">
        <v>38</v>
      </c>
      <c r="C472" s="3" t="s">
        <v>22</v>
      </c>
      <c r="D472" s="3" t="s">
        <v>23</v>
      </c>
      <c r="E472" s="3" t="s">
        <v>28</v>
      </c>
      <c r="F472" s="3" t="s">
        <v>25</v>
      </c>
      <c r="G472" s="3" t="b">
        <v>0</v>
      </c>
      <c r="H472" s="3" t="b">
        <v>0</v>
      </c>
      <c r="I472" s="3" t="b">
        <v>0</v>
      </c>
      <c r="J472" s="3" t="b">
        <v>1</v>
      </c>
      <c r="K472" s="3" t="b">
        <v>0</v>
      </c>
      <c r="L472" s="3">
        <v>150</v>
      </c>
      <c r="M472" s="3">
        <v>2</v>
      </c>
      <c r="N472" s="3">
        <v>90</v>
      </c>
      <c r="O472" s="3">
        <v>2.1</v>
      </c>
      <c r="P472" s="3">
        <v>0</v>
      </c>
      <c r="Q472" s="3">
        <v>100</v>
      </c>
      <c r="R472" s="3">
        <v>0</v>
      </c>
      <c r="S472" s="3">
        <v>1</v>
      </c>
      <c r="T472" s="3">
        <v>0</v>
      </c>
      <c r="U472" s="3" t="b">
        <v>0</v>
      </c>
      <c r="V472" s="3">
        <v>1977</v>
      </c>
      <c r="W472" s="3">
        <v>828</v>
      </c>
      <c r="X472" s="3">
        <v>738</v>
      </c>
      <c r="Y472" s="3">
        <v>114</v>
      </c>
      <c r="Z472" s="3">
        <v>109</v>
      </c>
      <c r="AA472" s="3">
        <v>-9</v>
      </c>
      <c r="AB472" s="3">
        <v>12</v>
      </c>
      <c r="AC472" s="3">
        <v>1</v>
      </c>
      <c r="AE472" s="6">
        <v>0.22271774122094556</v>
      </c>
      <c r="AG472" s="6">
        <v>9.2007555271784724E-2</v>
      </c>
      <c r="AI472" s="6">
        <v>-1.9190315794907598E-2</v>
      </c>
      <c r="AK472" s="6">
        <v>-5.9870710660117177E-2</v>
      </c>
    </row>
    <row r="473" spans="1:40" x14ac:dyDescent="0.25">
      <c r="A473" s="3">
        <v>229</v>
      </c>
      <c r="B473" s="3" t="s">
        <v>38</v>
      </c>
      <c r="C473" s="3" t="s">
        <v>22</v>
      </c>
      <c r="D473" s="3" t="s">
        <v>23</v>
      </c>
      <c r="E473" s="3" t="s">
        <v>28</v>
      </c>
      <c r="F473" s="3" t="s">
        <v>25</v>
      </c>
      <c r="G473" s="3" t="b">
        <v>0</v>
      </c>
      <c r="H473" s="3" t="b">
        <v>0</v>
      </c>
      <c r="I473" s="3" t="b">
        <v>0</v>
      </c>
      <c r="J473" s="3" t="b">
        <v>1</v>
      </c>
      <c r="K473" s="3" t="b">
        <v>0</v>
      </c>
      <c r="L473" s="3">
        <v>150</v>
      </c>
      <c r="M473" s="3">
        <v>2</v>
      </c>
      <c r="N473" s="3">
        <v>90</v>
      </c>
      <c r="O473" s="3">
        <v>2.1</v>
      </c>
      <c r="P473" s="3">
        <v>0</v>
      </c>
      <c r="Q473" s="3">
        <v>100</v>
      </c>
      <c r="R473" s="3">
        <v>0</v>
      </c>
      <c r="S473" s="3">
        <v>1</v>
      </c>
      <c r="T473" s="3">
        <v>0</v>
      </c>
      <c r="U473" s="3" t="b">
        <v>0</v>
      </c>
      <c r="V473" s="3">
        <v>2000</v>
      </c>
      <c r="W473" s="3">
        <v>537.97</v>
      </c>
      <c r="X473" s="3">
        <v>548.51</v>
      </c>
      <c r="Y473" s="3">
        <v>121.91</v>
      </c>
      <c r="Z473" s="3">
        <v>121.5</v>
      </c>
      <c r="AA473" s="3">
        <v>7</v>
      </c>
      <c r="AB473" s="3">
        <v>6</v>
      </c>
      <c r="AC473" s="3">
        <v>0.75609756097560898</v>
      </c>
      <c r="AE473" s="6">
        <v>-0.20557311202339112</v>
      </c>
      <c r="AG473" s="6">
        <v>-0.18837796186703704</v>
      </c>
      <c r="AI473" s="6">
        <v>4.8864110538971994E-2</v>
      </c>
      <c r="AK473" s="6">
        <v>4.7942281236658335E-2</v>
      </c>
    </row>
    <row r="474" spans="1:40" x14ac:dyDescent="0.25">
      <c r="A474" s="3">
        <v>230</v>
      </c>
      <c r="B474" s="3" t="s">
        <v>38</v>
      </c>
      <c r="C474" s="3" t="s">
        <v>22</v>
      </c>
      <c r="D474" s="3" t="s">
        <v>23</v>
      </c>
      <c r="E474" s="3" t="s">
        <v>28</v>
      </c>
      <c r="F474" s="3" t="s">
        <v>25</v>
      </c>
      <c r="G474" s="3" t="b">
        <v>0</v>
      </c>
      <c r="H474" s="3" t="b">
        <v>0</v>
      </c>
      <c r="I474" s="3" t="b">
        <v>0</v>
      </c>
      <c r="J474" s="3" t="b">
        <v>1</v>
      </c>
      <c r="K474" s="3" t="b">
        <v>0</v>
      </c>
      <c r="L474" s="3">
        <v>150</v>
      </c>
      <c r="M474" s="3">
        <v>2</v>
      </c>
      <c r="N474" s="3">
        <v>90</v>
      </c>
      <c r="O474" s="3">
        <v>2.1</v>
      </c>
      <c r="P474" s="3">
        <v>0</v>
      </c>
      <c r="Q474" s="3">
        <v>100</v>
      </c>
      <c r="R474" s="3">
        <v>0</v>
      </c>
      <c r="S474" s="3">
        <v>1</v>
      </c>
      <c r="T474" s="3">
        <v>0</v>
      </c>
      <c r="U474" s="3" t="b">
        <v>0</v>
      </c>
      <c r="V474" s="3">
        <v>1827</v>
      </c>
      <c r="W474" s="3">
        <v>808.5</v>
      </c>
      <c r="X474" s="3">
        <v>739.03</v>
      </c>
      <c r="Y474" s="3">
        <v>113.95</v>
      </c>
      <c r="Z474" s="3">
        <v>109.78</v>
      </c>
      <c r="AA474" s="3">
        <v>-9</v>
      </c>
      <c r="AB474" s="3">
        <v>11</v>
      </c>
      <c r="AC474" s="3">
        <v>1</v>
      </c>
      <c r="AE474" s="6">
        <v>0.19392185238784365</v>
      </c>
      <c r="AG474" s="6">
        <v>9.3531630857055736E-2</v>
      </c>
      <c r="AI474" s="6">
        <v>-1.9620495480962452E-2</v>
      </c>
      <c r="AK474" s="6">
        <v>-5.3143179965758347E-2</v>
      </c>
    </row>
    <row r="475" spans="1:40" x14ac:dyDescent="0.25">
      <c r="A475" s="3">
        <v>231</v>
      </c>
      <c r="B475" s="3" t="s">
        <v>38</v>
      </c>
      <c r="C475" s="3" t="s">
        <v>22</v>
      </c>
      <c r="D475" s="3" t="s">
        <v>23</v>
      </c>
      <c r="E475" s="3" t="s">
        <v>28</v>
      </c>
      <c r="F475" s="3" t="s">
        <v>25</v>
      </c>
      <c r="G475" s="3" t="b">
        <v>0</v>
      </c>
      <c r="H475" s="3" t="b">
        <v>0</v>
      </c>
      <c r="I475" s="3" t="b">
        <v>0</v>
      </c>
      <c r="J475" s="3" t="b">
        <v>1</v>
      </c>
      <c r="K475" s="3" t="b">
        <v>0</v>
      </c>
      <c r="L475" s="3">
        <v>150</v>
      </c>
      <c r="M475" s="3">
        <v>2</v>
      </c>
      <c r="N475" s="3">
        <v>90</v>
      </c>
      <c r="O475" s="3">
        <v>2.1</v>
      </c>
      <c r="P475" s="3">
        <v>0</v>
      </c>
      <c r="Q475" s="3">
        <v>100</v>
      </c>
      <c r="R475" s="3">
        <v>0</v>
      </c>
      <c r="S475" s="3">
        <v>1</v>
      </c>
      <c r="T475" s="3">
        <v>0</v>
      </c>
      <c r="U475" s="3" t="b">
        <v>0</v>
      </c>
      <c r="V475" s="3">
        <v>2000</v>
      </c>
      <c r="W475" s="3">
        <v>497.29</v>
      </c>
      <c r="X475" s="3">
        <v>350.42</v>
      </c>
      <c r="Y475" s="3">
        <v>128.44</v>
      </c>
      <c r="Z475" s="3">
        <v>123.66</v>
      </c>
      <c r="AA475" s="3">
        <v>-9</v>
      </c>
      <c r="AB475" s="3">
        <v>6</v>
      </c>
      <c r="AC475" s="3">
        <v>1</v>
      </c>
      <c r="AE475" s="6">
        <v>-0.26564576626598546</v>
      </c>
      <c r="AG475" s="6">
        <v>-0.48148877030035386</v>
      </c>
      <c r="AI475" s="6">
        <v>0.10504557753773747</v>
      </c>
      <c r="AK475" s="6">
        <v>6.6572366236421043E-2</v>
      </c>
    </row>
    <row r="476" spans="1:40" x14ac:dyDescent="0.25">
      <c r="A476" s="3">
        <v>232</v>
      </c>
      <c r="B476" s="3" t="s">
        <v>38</v>
      </c>
      <c r="C476" s="3" t="s">
        <v>22</v>
      </c>
      <c r="D476" s="3" t="s">
        <v>23</v>
      </c>
      <c r="E476" s="3" t="s">
        <v>28</v>
      </c>
      <c r="F476" s="3" t="s">
        <v>25</v>
      </c>
      <c r="G476" s="3" t="b">
        <v>0</v>
      </c>
      <c r="H476" s="3" t="b">
        <v>0</v>
      </c>
      <c r="I476" s="3" t="b">
        <v>0</v>
      </c>
      <c r="J476" s="3" t="b">
        <v>1</v>
      </c>
      <c r="K476" s="3" t="b">
        <v>0</v>
      </c>
      <c r="L476" s="3">
        <v>150</v>
      </c>
      <c r="M476" s="3">
        <v>2</v>
      </c>
      <c r="N476" s="3">
        <v>90</v>
      </c>
      <c r="O476" s="3">
        <v>2.1</v>
      </c>
      <c r="P476" s="3">
        <v>0</v>
      </c>
      <c r="Q476" s="3">
        <v>100</v>
      </c>
      <c r="R476" s="3">
        <v>0</v>
      </c>
      <c r="S476" s="3">
        <v>1</v>
      </c>
      <c r="T476" s="3">
        <v>0</v>
      </c>
      <c r="U476" s="3" t="b">
        <v>0</v>
      </c>
      <c r="V476" s="3">
        <v>2000</v>
      </c>
      <c r="W476" s="3">
        <v>721.8</v>
      </c>
      <c r="X476" s="3">
        <v>788.93</v>
      </c>
      <c r="Y476" s="3">
        <v>109.94</v>
      </c>
      <c r="Z476" s="3">
        <v>114.73</v>
      </c>
      <c r="AA476" s="3">
        <v>-12</v>
      </c>
      <c r="AB476" s="3">
        <v>9</v>
      </c>
      <c r="AC476" s="3">
        <v>1</v>
      </c>
      <c r="AE476" s="6">
        <v>6.5890900499128602E-2</v>
      </c>
      <c r="AG476" s="6">
        <v>0.16736791406581175</v>
      </c>
      <c r="AI476" s="6">
        <v>-5.412090630256261E-2</v>
      </c>
      <c r="AK476" s="6">
        <v>-1.0449235174635252E-2</v>
      </c>
    </row>
    <row r="477" spans="1:40" x14ac:dyDescent="0.25">
      <c r="A477" s="3">
        <v>233</v>
      </c>
      <c r="B477" s="3" t="s">
        <v>38</v>
      </c>
      <c r="C477" s="3" t="s">
        <v>22</v>
      </c>
      <c r="D477" s="3" t="s">
        <v>23</v>
      </c>
      <c r="E477" s="3" t="s">
        <v>28</v>
      </c>
      <c r="F477" s="3" t="s">
        <v>25</v>
      </c>
      <c r="G477" s="3" t="b">
        <v>0</v>
      </c>
      <c r="H477" s="3" t="b">
        <v>0</v>
      </c>
      <c r="I477" s="3" t="b">
        <v>0</v>
      </c>
      <c r="J477" s="3" t="b">
        <v>1</v>
      </c>
      <c r="K477" s="3" t="b">
        <v>0</v>
      </c>
      <c r="L477" s="3">
        <v>150</v>
      </c>
      <c r="M477" s="3">
        <v>2</v>
      </c>
      <c r="N477" s="3">
        <v>90</v>
      </c>
      <c r="O477" s="3">
        <v>2.1</v>
      </c>
      <c r="P477" s="3">
        <v>0</v>
      </c>
      <c r="Q477" s="3">
        <v>100</v>
      </c>
      <c r="R477" s="3">
        <v>0</v>
      </c>
      <c r="S477" s="3">
        <v>1</v>
      </c>
      <c r="T477" s="3">
        <v>0</v>
      </c>
      <c r="U477" s="3" t="b">
        <v>0</v>
      </c>
      <c r="V477" s="3">
        <v>2000</v>
      </c>
      <c r="W477" s="3">
        <v>498.25</v>
      </c>
      <c r="X477" s="3">
        <v>458.64</v>
      </c>
      <c r="Y477" s="3">
        <v>127.46</v>
      </c>
      <c r="Z477" s="3">
        <v>123.58</v>
      </c>
      <c r="AA477" s="3">
        <v>8</v>
      </c>
      <c r="AB477" s="3">
        <v>-12</v>
      </c>
      <c r="AC477" s="3">
        <v>0.97560975609756095</v>
      </c>
      <c r="AE477" s="6">
        <v>-0.26422812250804817</v>
      </c>
      <c r="AG477" s="6">
        <v>-0.32135725589451036</v>
      </c>
      <c r="AI477" s="6">
        <v>9.6614055691061962E-2</v>
      </c>
      <c r="AK477" s="6">
        <v>6.5882363088281881E-2</v>
      </c>
    </row>
    <row r="478" spans="1:40" x14ac:dyDescent="0.25">
      <c r="A478" s="3">
        <v>234</v>
      </c>
      <c r="B478" s="3" t="s">
        <v>38</v>
      </c>
      <c r="C478" s="3" t="s">
        <v>22</v>
      </c>
      <c r="D478" s="3" t="s">
        <v>23</v>
      </c>
      <c r="E478" s="3" t="s">
        <v>28</v>
      </c>
      <c r="F478" s="3" t="s">
        <v>25</v>
      </c>
      <c r="G478" s="3" t="b">
        <v>0</v>
      </c>
      <c r="H478" s="3" t="b">
        <v>0</v>
      </c>
      <c r="I478" s="3" t="b">
        <v>0</v>
      </c>
      <c r="J478" s="3" t="b">
        <v>1</v>
      </c>
      <c r="K478" s="3" t="b">
        <v>0</v>
      </c>
      <c r="L478" s="3">
        <v>150</v>
      </c>
      <c r="M478" s="3">
        <v>2</v>
      </c>
      <c r="N478" s="3">
        <v>90</v>
      </c>
      <c r="O478" s="3">
        <v>2.1</v>
      </c>
      <c r="P478" s="3">
        <v>0</v>
      </c>
      <c r="Q478" s="3">
        <v>100</v>
      </c>
      <c r="R478" s="3">
        <v>0</v>
      </c>
      <c r="S478" s="3">
        <v>1</v>
      </c>
      <c r="T478" s="3">
        <v>0</v>
      </c>
      <c r="U478" s="3" t="b">
        <v>0</v>
      </c>
      <c r="V478" s="3">
        <v>2000</v>
      </c>
      <c r="W478" s="3">
        <v>645.48</v>
      </c>
      <c r="X478" s="3">
        <v>607.41</v>
      </c>
      <c r="Y478" s="3">
        <v>119.59</v>
      </c>
      <c r="Z478" s="3">
        <v>117.05</v>
      </c>
      <c r="AA478" s="3">
        <v>-7</v>
      </c>
      <c r="AB478" s="3">
        <v>7</v>
      </c>
      <c r="AC478" s="3">
        <v>1</v>
      </c>
      <c r="AE478" s="6">
        <v>-4.6811778256888981E-2</v>
      </c>
      <c r="AG478" s="6">
        <v>-0.10122451335008842</v>
      </c>
      <c r="AI478" s="6">
        <v>2.8903773106026431E-2</v>
      </c>
      <c r="AK478" s="6">
        <v>9.5608561214062249E-3</v>
      </c>
    </row>
    <row r="479" spans="1:40" x14ac:dyDescent="0.25">
      <c r="A479" s="3">
        <v>235</v>
      </c>
      <c r="B479" s="3" t="s">
        <v>38</v>
      </c>
      <c r="C479" s="3" t="s">
        <v>22</v>
      </c>
      <c r="D479" s="3" t="s">
        <v>23</v>
      </c>
      <c r="E479" s="3" t="s">
        <v>28</v>
      </c>
      <c r="F479" s="3" t="s">
        <v>25</v>
      </c>
      <c r="G479" s="3" t="b">
        <v>0</v>
      </c>
      <c r="H479" s="3" t="b">
        <v>0</v>
      </c>
      <c r="I479" s="3" t="b">
        <v>0</v>
      </c>
      <c r="J479" s="3" t="b">
        <v>1</v>
      </c>
      <c r="K479" s="3" t="b">
        <v>0</v>
      </c>
      <c r="L479" s="3">
        <v>150</v>
      </c>
      <c r="M479" s="3">
        <v>2</v>
      </c>
      <c r="N479" s="3">
        <v>90</v>
      </c>
      <c r="O479" s="3">
        <v>2.1</v>
      </c>
      <c r="P479" s="3">
        <v>0</v>
      </c>
      <c r="Q479" s="3">
        <v>100</v>
      </c>
      <c r="R479" s="3">
        <v>0</v>
      </c>
      <c r="S479" s="3">
        <v>1</v>
      </c>
      <c r="T479" s="3">
        <v>0</v>
      </c>
      <c r="U479" s="3" t="b">
        <v>0</v>
      </c>
      <c r="V479" s="3">
        <v>1398</v>
      </c>
      <c r="W479" s="3">
        <v>794.96</v>
      </c>
      <c r="X479" s="3">
        <v>740.95</v>
      </c>
      <c r="Y479" s="3">
        <v>114.24</v>
      </c>
      <c r="Z479" s="3">
        <v>110.38</v>
      </c>
      <c r="AA479" s="3">
        <v>9</v>
      </c>
      <c r="AB479" s="3">
        <v>-11</v>
      </c>
      <c r="AC479" s="3">
        <v>1</v>
      </c>
      <c r="AE479" s="6">
        <v>0.17392716855193591</v>
      </c>
      <c r="AG479" s="6">
        <v>9.6372626122803506E-2</v>
      </c>
      <c r="AI479" s="6">
        <v>-1.7125453301844229E-2</v>
      </c>
      <c r="AK479" s="6">
        <v>-4.7968156354713187E-2</v>
      </c>
    </row>
    <row r="480" spans="1:40" x14ac:dyDescent="0.25">
      <c r="A480" s="3">
        <v>236</v>
      </c>
      <c r="B480" s="3" t="s">
        <v>38</v>
      </c>
      <c r="C480" s="3" t="s">
        <v>22</v>
      </c>
      <c r="D480" s="3" t="s">
        <v>23</v>
      </c>
      <c r="E480" s="3" t="s">
        <v>28</v>
      </c>
      <c r="F480" s="3" t="s">
        <v>25</v>
      </c>
      <c r="G480" s="3" t="b">
        <v>0</v>
      </c>
      <c r="H480" s="3" t="b">
        <v>0</v>
      </c>
      <c r="I480" s="3" t="b">
        <v>0</v>
      </c>
      <c r="J480" s="3" t="b">
        <v>1</v>
      </c>
      <c r="K480" s="3" t="b">
        <v>0</v>
      </c>
      <c r="L480" s="3">
        <v>150</v>
      </c>
      <c r="M480" s="3">
        <v>2</v>
      </c>
      <c r="N480" s="3">
        <v>90</v>
      </c>
      <c r="O480" s="3">
        <v>2.1</v>
      </c>
      <c r="P480" s="3">
        <v>0</v>
      </c>
      <c r="Q480" s="3">
        <v>100</v>
      </c>
      <c r="R480" s="3">
        <v>0</v>
      </c>
      <c r="S480" s="3">
        <v>1</v>
      </c>
      <c r="T480" s="3">
        <v>0</v>
      </c>
      <c r="U480" s="3" t="b">
        <v>0</v>
      </c>
      <c r="V480" s="3">
        <v>879</v>
      </c>
      <c r="W480" s="3">
        <v>727.37</v>
      </c>
      <c r="X480" s="3">
        <v>818.23</v>
      </c>
      <c r="Y480" s="3">
        <v>109.04</v>
      </c>
      <c r="Z480" s="3">
        <v>114.59</v>
      </c>
      <c r="AA480" s="3">
        <v>-12</v>
      </c>
      <c r="AB480" s="3">
        <v>9</v>
      </c>
      <c r="AC480" s="3">
        <v>1</v>
      </c>
      <c r="AE480" s="6">
        <v>7.4116187719660775E-2</v>
      </c>
      <c r="AG480" s="6">
        <v>0.21072268556914975</v>
      </c>
      <c r="AI480" s="6">
        <v>-6.1864140651550104E-2</v>
      </c>
      <c r="AK480" s="6">
        <v>-1.1656740683879119E-2</v>
      </c>
    </row>
    <row r="481" spans="1:40" x14ac:dyDescent="0.25">
      <c r="A481" s="3">
        <v>237</v>
      </c>
      <c r="B481" s="3" t="s">
        <v>38</v>
      </c>
      <c r="C481" s="3" t="s">
        <v>22</v>
      </c>
      <c r="D481" s="3" t="s">
        <v>23</v>
      </c>
      <c r="E481" s="3" t="s">
        <v>28</v>
      </c>
      <c r="F481" s="3" t="s">
        <v>25</v>
      </c>
      <c r="G481" s="3" t="b">
        <v>0</v>
      </c>
      <c r="H481" s="3" t="b">
        <v>0</v>
      </c>
      <c r="I481" s="3" t="b">
        <v>0</v>
      </c>
      <c r="J481" s="3" t="b">
        <v>1</v>
      </c>
      <c r="K481" s="3" t="b">
        <v>0</v>
      </c>
      <c r="L481" s="3">
        <v>150</v>
      </c>
      <c r="M481" s="3">
        <v>2</v>
      </c>
      <c r="N481" s="3">
        <v>90</v>
      </c>
      <c r="O481" s="3">
        <v>2.1</v>
      </c>
      <c r="P481" s="3">
        <v>0</v>
      </c>
      <c r="Q481" s="3">
        <v>100</v>
      </c>
      <c r="R481" s="3">
        <v>0</v>
      </c>
      <c r="S481" s="3">
        <v>1</v>
      </c>
      <c r="T481" s="3">
        <v>0</v>
      </c>
      <c r="U481" s="3" t="b">
        <v>0</v>
      </c>
      <c r="V481" s="3">
        <v>1533</v>
      </c>
      <c r="W481" s="3">
        <v>738</v>
      </c>
      <c r="X481" s="3">
        <v>828</v>
      </c>
      <c r="Y481" s="3">
        <v>109</v>
      </c>
      <c r="Z481" s="3">
        <v>114</v>
      </c>
      <c r="AA481" s="3">
        <v>-12</v>
      </c>
      <c r="AB481" s="3">
        <v>9</v>
      </c>
      <c r="AC481" s="3">
        <v>1</v>
      </c>
      <c r="AE481" s="6">
        <v>8.9813638914321148E-2</v>
      </c>
      <c r="AG481" s="6">
        <v>0.22517920835370964</v>
      </c>
      <c r="AI481" s="6">
        <v>-6.2208284400394054E-2</v>
      </c>
      <c r="AK481" s="6">
        <v>-1.6745513901406994E-2</v>
      </c>
    </row>
    <row r="482" spans="1:40" x14ac:dyDescent="0.25">
      <c r="A482" s="3">
        <v>238</v>
      </c>
      <c r="B482" s="3" t="s">
        <v>38</v>
      </c>
      <c r="C482" s="3" t="s">
        <v>22</v>
      </c>
      <c r="D482" s="3" t="s">
        <v>23</v>
      </c>
      <c r="E482" s="3" t="s">
        <v>28</v>
      </c>
      <c r="F482" s="3" t="s">
        <v>25</v>
      </c>
      <c r="G482" s="3" t="b">
        <v>0</v>
      </c>
      <c r="H482" s="3" t="b">
        <v>0</v>
      </c>
      <c r="I482" s="3" t="b">
        <v>0</v>
      </c>
      <c r="J482" s="3" t="b">
        <v>1</v>
      </c>
      <c r="K482" s="3" t="b">
        <v>0</v>
      </c>
      <c r="L482" s="3">
        <v>150</v>
      </c>
      <c r="M482" s="3">
        <v>2</v>
      </c>
      <c r="N482" s="3">
        <v>90</v>
      </c>
      <c r="O482" s="3">
        <v>2.1</v>
      </c>
      <c r="P482" s="3">
        <v>0</v>
      </c>
      <c r="Q482" s="3">
        <v>100</v>
      </c>
      <c r="R482" s="3">
        <v>0</v>
      </c>
      <c r="S482" s="3">
        <v>1</v>
      </c>
      <c r="T482" s="3">
        <v>0</v>
      </c>
      <c r="U482" s="3" t="b">
        <v>0</v>
      </c>
      <c r="V482" s="3">
        <v>2000</v>
      </c>
      <c r="W482" s="3">
        <v>793.45</v>
      </c>
      <c r="X482" s="3">
        <v>751.45</v>
      </c>
      <c r="Y482" s="3">
        <v>113.63</v>
      </c>
      <c r="Z482" s="3">
        <v>109.97</v>
      </c>
      <c r="AA482" s="3">
        <v>10</v>
      </c>
      <c r="AB482" s="3">
        <v>-10</v>
      </c>
      <c r="AC482" s="3">
        <v>0.97560975609756095</v>
      </c>
      <c r="AE482" s="6">
        <v>0.17169733305768031</v>
      </c>
      <c r="AG482" s="6">
        <v>0.11190931898236145</v>
      </c>
      <c r="AI482" s="6">
        <v>-2.237364547171361E-2</v>
      </c>
      <c r="AK482" s="6">
        <v>-5.1504422488927393E-2</v>
      </c>
    </row>
    <row r="483" spans="1:40" x14ac:dyDescent="0.25">
      <c r="A483" s="3">
        <v>239</v>
      </c>
      <c r="B483" s="3" t="s">
        <v>38</v>
      </c>
      <c r="C483" s="3" t="s">
        <v>22</v>
      </c>
      <c r="D483" s="3" t="s">
        <v>23</v>
      </c>
      <c r="E483" s="3" t="s">
        <v>28</v>
      </c>
      <c r="F483" s="3" t="s">
        <v>25</v>
      </c>
      <c r="G483" s="3" t="b">
        <v>0</v>
      </c>
      <c r="H483" s="3" t="b">
        <v>0</v>
      </c>
      <c r="I483" s="3" t="b">
        <v>0</v>
      </c>
      <c r="J483" s="3" t="b">
        <v>1</v>
      </c>
      <c r="K483" s="3" t="b">
        <v>0</v>
      </c>
      <c r="L483" s="3">
        <v>150</v>
      </c>
      <c r="M483" s="3">
        <v>2</v>
      </c>
      <c r="N483" s="3">
        <v>90</v>
      </c>
      <c r="O483" s="3">
        <v>2.1</v>
      </c>
      <c r="P483" s="3">
        <v>0</v>
      </c>
      <c r="Q483" s="3">
        <v>100</v>
      </c>
      <c r="R483" s="3">
        <v>0</v>
      </c>
      <c r="S483" s="3">
        <v>1</v>
      </c>
      <c r="T483" s="3">
        <v>0</v>
      </c>
      <c r="U483" s="3" t="b">
        <v>0</v>
      </c>
      <c r="V483" s="3">
        <v>1354</v>
      </c>
      <c r="W483" s="3">
        <v>828</v>
      </c>
      <c r="X483" s="3">
        <v>738</v>
      </c>
      <c r="Y483" s="3">
        <v>114</v>
      </c>
      <c r="Z483" s="3">
        <v>109</v>
      </c>
      <c r="AA483" s="3">
        <v>9</v>
      </c>
      <c r="AB483" s="3">
        <v>-12</v>
      </c>
      <c r="AC483" s="3">
        <v>1</v>
      </c>
      <c r="AE483" s="6">
        <v>0.22271774122094556</v>
      </c>
      <c r="AG483" s="6">
        <v>9.2007555271784724E-2</v>
      </c>
      <c r="AI483" s="6">
        <v>-1.9190315794907598E-2</v>
      </c>
      <c r="AK483" s="6">
        <v>-5.9870710660117177E-2</v>
      </c>
    </row>
    <row r="484" spans="1:40" x14ac:dyDescent="0.25">
      <c r="A484" s="3">
        <v>240</v>
      </c>
      <c r="B484" s="3" t="s">
        <v>38</v>
      </c>
      <c r="C484" s="3" t="s">
        <v>22</v>
      </c>
      <c r="D484" s="3" t="s">
        <v>23</v>
      </c>
      <c r="E484" s="3" t="s">
        <v>28</v>
      </c>
      <c r="F484" s="3" t="s">
        <v>25</v>
      </c>
      <c r="G484" s="3" t="b">
        <v>0</v>
      </c>
      <c r="H484" s="3" t="b">
        <v>0</v>
      </c>
      <c r="I484" s="3" t="b">
        <v>0</v>
      </c>
      <c r="J484" s="3" t="b">
        <v>1</v>
      </c>
      <c r="K484" s="3" t="b">
        <v>0</v>
      </c>
      <c r="L484" s="3">
        <v>150</v>
      </c>
      <c r="M484" s="3">
        <v>2</v>
      </c>
      <c r="N484" s="3">
        <v>90</v>
      </c>
      <c r="O484" s="3">
        <v>2.1</v>
      </c>
      <c r="P484" s="3">
        <v>0</v>
      </c>
      <c r="Q484" s="3">
        <v>100</v>
      </c>
      <c r="R484" s="3">
        <v>0</v>
      </c>
      <c r="S484" s="3">
        <v>1</v>
      </c>
      <c r="T484" s="3">
        <v>0</v>
      </c>
      <c r="U484" s="3" t="b">
        <v>0</v>
      </c>
      <c r="V484" s="3">
        <v>772</v>
      </c>
      <c r="W484" s="3">
        <v>816.46</v>
      </c>
      <c r="X484" s="3">
        <v>733.52</v>
      </c>
      <c r="Y484" s="3">
        <v>114.32</v>
      </c>
      <c r="Z484" s="3">
        <v>109.14</v>
      </c>
      <c r="AA484" s="3">
        <v>-9</v>
      </c>
      <c r="AB484" s="3">
        <v>11</v>
      </c>
      <c r="AC484" s="3">
        <v>1</v>
      </c>
      <c r="AE484" s="6">
        <v>0.20567648188074061</v>
      </c>
      <c r="AG484" s="6">
        <v>8.5378566318373261E-2</v>
      </c>
      <c r="AI484" s="6">
        <v>-1.643716580415655E-2</v>
      </c>
      <c r="AK484" s="6">
        <v>-5.866320515087331E-2</v>
      </c>
    </row>
    <row r="485" spans="1:40" x14ac:dyDescent="0.25">
      <c r="A485" s="1">
        <v>241</v>
      </c>
      <c r="B485" s="1" t="s">
        <v>38</v>
      </c>
      <c r="C485" s="1" t="s">
        <v>22</v>
      </c>
      <c r="D485" s="1" t="s">
        <v>23</v>
      </c>
      <c r="E485" s="1" t="s">
        <v>28</v>
      </c>
      <c r="F485" s="1" t="s">
        <v>25</v>
      </c>
      <c r="G485" s="1" t="b">
        <v>0</v>
      </c>
      <c r="H485" s="1" t="b">
        <v>0</v>
      </c>
      <c r="I485" s="1" t="b">
        <v>0</v>
      </c>
      <c r="J485" s="1" t="b">
        <v>1</v>
      </c>
      <c r="K485" s="1" t="b">
        <v>0</v>
      </c>
      <c r="L485" s="1">
        <v>150</v>
      </c>
      <c r="M485" s="1">
        <v>2</v>
      </c>
      <c r="N485" s="1">
        <v>90</v>
      </c>
      <c r="O485" s="1">
        <v>2.2000000000000002</v>
      </c>
      <c r="P485" s="1">
        <v>0</v>
      </c>
      <c r="Q485" s="1">
        <v>100</v>
      </c>
      <c r="R485" s="1">
        <v>0</v>
      </c>
      <c r="S485" s="1">
        <v>1</v>
      </c>
      <c r="T485" s="1">
        <v>0</v>
      </c>
      <c r="U485" s="1" t="b">
        <v>0</v>
      </c>
      <c r="V485" s="1">
        <v>533</v>
      </c>
      <c r="W485" s="1">
        <v>772.21</v>
      </c>
      <c r="X485" s="1">
        <v>721.61</v>
      </c>
      <c r="Y485" s="1">
        <v>115.18</v>
      </c>
      <c r="Z485" s="1">
        <v>111.48</v>
      </c>
      <c r="AA485" s="1">
        <v>9</v>
      </c>
      <c r="AB485" s="1">
        <v>-11</v>
      </c>
      <c r="AC485" s="1">
        <v>1</v>
      </c>
      <c r="AE485" s="6" cm="1">
        <f t="array" ref="AE485:AE504">W485:W504/AF485-1</f>
        <v>4.02159073381958E-2</v>
      </c>
      <c r="AF485">
        <f>AVERAGE(W485:W504)</f>
        <v>742.35550000000001</v>
      </c>
      <c r="AG485" s="6" cm="1">
        <f t="array" ref="AG485:AG504">X485:X504/AH485-1</f>
        <v>-3.8792753215857068E-2</v>
      </c>
      <c r="AH485">
        <f>AVERAGE(X485:X504)</f>
        <v>750.73300000000006</v>
      </c>
      <c r="AI485" s="6" cm="1">
        <f t="array" ref="AI485:AI504">Y485:Y504/AJ485-1</f>
        <v>1.911166165280509E-2</v>
      </c>
      <c r="AJ485">
        <f>AVERAGE(Y485:Y504)</f>
        <v>113.01999999999998</v>
      </c>
      <c r="AK485" s="6" cm="1">
        <f t="array" ref="AK485:AK504">Z485:Z504/AL485-1</f>
        <v>-1.4885410177219893E-2</v>
      </c>
      <c r="AL485">
        <f>AVERAGE(Z485:Z504)</f>
        <v>113.1645</v>
      </c>
      <c r="AN485">
        <f>AVERAGE(AC485:AC504)</f>
        <v>0.99390243902439013</v>
      </c>
    </row>
    <row r="486" spans="1:40" x14ac:dyDescent="0.25">
      <c r="A486" s="1">
        <v>242</v>
      </c>
      <c r="B486" s="1" t="s">
        <v>38</v>
      </c>
      <c r="C486" s="1" t="s">
        <v>22</v>
      </c>
      <c r="D486" s="1" t="s">
        <v>23</v>
      </c>
      <c r="E486" s="1" t="s">
        <v>28</v>
      </c>
      <c r="F486" s="1" t="s">
        <v>25</v>
      </c>
      <c r="G486" s="1" t="b">
        <v>0</v>
      </c>
      <c r="H486" s="1" t="b">
        <v>0</v>
      </c>
      <c r="I486" s="1" t="b">
        <v>0</v>
      </c>
      <c r="J486" s="1" t="b">
        <v>1</v>
      </c>
      <c r="K486" s="1" t="b">
        <v>0</v>
      </c>
      <c r="L486" s="1">
        <v>150</v>
      </c>
      <c r="M486" s="1">
        <v>2</v>
      </c>
      <c r="N486" s="1">
        <v>90</v>
      </c>
      <c r="O486" s="1">
        <v>2.2000000000000002</v>
      </c>
      <c r="P486" s="1">
        <v>0</v>
      </c>
      <c r="Q486" s="1">
        <v>100</v>
      </c>
      <c r="R486" s="1">
        <v>0</v>
      </c>
      <c r="S486" s="1">
        <v>1</v>
      </c>
      <c r="T486" s="1">
        <v>0</v>
      </c>
      <c r="U486" s="1" t="b">
        <v>0</v>
      </c>
      <c r="V486" s="1">
        <v>609</v>
      </c>
      <c r="W486" s="1">
        <v>777</v>
      </c>
      <c r="X486" s="1">
        <v>760</v>
      </c>
      <c r="Y486" s="1">
        <v>113</v>
      </c>
      <c r="Z486" s="1">
        <v>110</v>
      </c>
      <c r="AA486" s="1">
        <v>10</v>
      </c>
      <c r="AB486" s="1">
        <v>-10</v>
      </c>
      <c r="AC486" s="1">
        <v>0.97560975609756095</v>
      </c>
      <c r="AE486" s="6">
        <v>4.6668341515621492E-2</v>
      </c>
      <c r="AG486" s="6">
        <v>1.2343935860019473E-2</v>
      </c>
      <c r="AI486" s="6">
        <v>-1.7695983011845051E-4</v>
      </c>
      <c r="AK486" s="6">
        <v>-2.796371653654639E-2</v>
      </c>
    </row>
    <row r="487" spans="1:40" x14ac:dyDescent="0.25">
      <c r="A487" s="1">
        <v>243</v>
      </c>
      <c r="B487" s="1" t="s">
        <v>38</v>
      </c>
      <c r="C487" s="1" t="s">
        <v>22</v>
      </c>
      <c r="D487" s="1" t="s">
        <v>23</v>
      </c>
      <c r="E487" s="1" t="s">
        <v>28</v>
      </c>
      <c r="F487" s="1" t="s">
        <v>25</v>
      </c>
      <c r="G487" s="1" t="b">
        <v>0</v>
      </c>
      <c r="H487" s="1" t="b">
        <v>0</v>
      </c>
      <c r="I487" s="1" t="b">
        <v>0</v>
      </c>
      <c r="J487" s="1" t="b">
        <v>1</v>
      </c>
      <c r="K487" s="1" t="b">
        <v>0</v>
      </c>
      <c r="L487" s="1">
        <v>150</v>
      </c>
      <c r="M487" s="1">
        <v>2</v>
      </c>
      <c r="N487" s="1">
        <v>90</v>
      </c>
      <c r="O487" s="1">
        <v>2.2000000000000002</v>
      </c>
      <c r="P487" s="1">
        <v>0</v>
      </c>
      <c r="Q487" s="1">
        <v>100</v>
      </c>
      <c r="R487" s="1">
        <v>0</v>
      </c>
      <c r="S487" s="1">
        <v>1</v>
      </c>
      <c r="T487" s="1">
        <v>0</v>
      </c>
      <c r="U487" s="1" t="b">
        <v>0</v>
      </c>
      <c r="V487" s="1">
        <v>914</v>
      </c>
      <c r="W487" s="1">
        <v>779.19</v>
      </c>
      <c r="X487" s="1">
        <v>717.71</v>
      </c>
      <c r="Y487" s="1">
        <v>115.36</v>
      </c>
      <c r="Z487" s="1">
        <v>110.79</v>
      </c>
      <c r="AA487" s="1">
        <v>9</v>
      </c>
      <c r="AB487" s="1">
        <v>-11</v>
      </c>
      <c r="AC487" s="1">
        <v>1</v>
      </c>
      <c r="AE487" s="6">
        <v>4.9618410586302675E-2</v>
      </c>
      <c r="AG487" s="6">
        <v>-4.39876760446124E-2</v>
      </c>
      <c r="AI487" s="6">
        <v>2.0704300123872033E-2</v>
      </c>
      <c r="AK487" s="6">
        <v>-2.0982728682581553E-2</v>
      </c>
    </row>
    <row r="488" spans="1:40" x14ac:dyDescent="0.25">
      <c r="A488" s="1">
        <v>244</v>
      </c>
      <c r="B488" s="1" t="s">
        <v>38</v>
      </c>
      <c r="C488" s="1" t="s">
        <v>22</v>
      </c>
      <c r="D488" s="1" t="s">
        <v>23</v>
      </c>
      <c r="E488" s="1" t="s">
        <v>28</v>
      </c>
      <c r="F488" s="1" t="s">
        <v>25</v>
      </c>
      <c r="G488" s="1" t="b">
        <v>0</v>
      </c>
      <c r="H488" s="1" t="b">
        <v>0</v>
      </c>
      <c r="I488" s="1" t="b">
        <v>0</v>
      </c>
      <c r="J488" s="1" t="b">
        <v>1</v>
      </c>
      <c r="K488" s="1" t="b">
        <v>0</v>
      </c>
      <c r="L488" s="1">
        <v>150</v>
      </c>
      <c r="M488" s="1">
        <v>2</v>
      </c>
      <c r="N488" s="1">
        <v>90</v>
      </c>
      <c r="O488" s="1">
        <v>2.2000000000000002</v>
      </c>
      <c r="P488" s="1">
        <v>0</v>
      </c>
      <c r="Q488" s="1">
        <v>100</v>
      </c>
      <c r="R488" s="1">
        <v>0</v>
      </c>
      <c r="S488" s="1">
        <v>1</v>
      </c>
      <c r="T488" s="1">
        <v>0</v>
      </c>
      <c r="U488" s="1" t="b">
        <v>0</v>
      </c>
      <c r="V488" s="1">
        <v>942</v>
      </c>
      <c r="W488" s="1">
        <v>777</v>
      </c>
      <c r="X488" s="1">
        <v>760</v>
      </c>
      <c r="Y488" s="1">
        <v>113</v>
      </c>
      <c r="Z488" s="1">
        <v>110</v>
      </c>
      <c r="AA488" s="1">
        <v>-10</v>
      </c>
      <c r="AB488" s="1">
        <v>10</v>
      </c>
      <c r="AC488" s="1">
        <v>0.97560975609756095</v>
      </c>
      <c r="AE488" s="6">
        <v>4.6668341515621492E-2</v>
      </c>
      <c r="AG488" s="6">
        <v>1.2343935860019473E-2</v>
      </c>
      <c r="AI488" s="6">
        <v>-1.7695983011845051E-4</v>
      </c>
      <c r="AK488" s="6">
        <v>-2.796371653654639E-2</v>
      </c>
    </row>
    <row r="489" spans="1:40" x14ac:dyDescent="0.25">
      <c r="A489" s="1">
        <v>245</v>
      </c>
      <c r="B489" s="1" t="s">
        <v>38</v>
      </c>
      <c r="C489" s="1" t="s">
        <v>22</v>
      </c>
      <c r="D489" s="1" t="s">
        <v>23</v>
      </c>
      <c r="E489" s="1" t="s">
        <v>28</v>
      </c>
      <c r="F489" s="1" t="s">
        <v>25</v>
      </c>
      <c r="G489" s="1" t="b">
        <v>0</v>
      </c>
      <c r="H489" s="1" t="b">
        <v>0</v>
      </c>
      <c r="I489" s="1" t="b">
        <v>0</v>
      </c>
      <c r="J489" s="1" t="b">
        <v>1</v>
      </c>
      <c r="K489" s="1" t="b">
        <v>0</v>
      </c>
      <c r="L489" s="1">
        <v>150</v>
      </c>
      <c r="M489" s="1">
        <v>2</v>
      </c>
      <c r="N489" s="1">
        <v>90</v>
      </c>
      <c r="O489" s="1">
        <v>2.2000000000000002</v>
      </c>
      <c r="P489" s="1">
        <v>0</v>
      </c>
      <c r="Q489" s="1">
        <v>100</v>
      </c>
      <c r="R489" s="1">
        <v>0</v>
      </c>
      <c r="S489" s="1">
        <v>1</v>
      </c>
      <c r="T489" s="1">
        <v>0</v>
      </c>
      <c r="U489" s="1" t="b">
        <v>0</v>
      </c>
      <c r="V489" s="1">
        <v>1008</v>
      </c>
      <c r="W489" s="1">
        <v>720</v>
      </c>
      <c r="X489" s="1">
        <v>805</v>
      </c>
      <c r="Y489" s="1">
        <v>110</v>
      </c>
      <c r="Z489" s="1">
        <v>115</v>
      </c>
      <c r="AA489" s="1">
        <v>-12</v>
      </c>
      <c r="AB489" s="1">
        <v>9</v>
      </c>
      <c r="AC489" s="1">
        <v>1</v>
      </c>
      <c r="AE489" s="6">
        <v>-3.0114278132242545E-2</v>
      </c>
      <c r="AG489" s="6">
        <v>7.2285353114889039E-2</v>
      </c>
      <c r="AI489" s="6">
        <v>-2.6720934347902903E-2</v>
      </c>
      <c r="AK489" s="6">
        <v>1.6219750893610607E-2</v>
      </c>
    </row>
    <row r="490" spans="1:40" x14ac:dyDescent="0.25">
      <c r="A490" s="1">
        <v>246</v>
      </c>
      <c r="B490" s="1" t="s">
        <v>38</v>
      </c>
      <c r="C490" s="1" t="s">
        <v>22</v>
      </c>
      <c r="D490" s="1" t="s">
        <v>23</v>
      </c>
      <c r="E490" s="1" t="s">
        <v>28</v>
      </c>
      <c r="F490" s="1" t="s">
        <v>25</v>
      </c>
      <c r="G490" s="1" t="b">
        <v>0</v>
      </c>
      <c r="H490" s="1" t="b">
        <v>0</v>
      </c>
      <c r="I490" s="1" t="b">
        <v>0</v>
      </c>
      <c r="J490" s="1" t="b">
        <v>1</v>
      </c>
      <c r="K490" s="1" t="b">
        <v>0</v>
      </c>
      <c r="L490" s="1">
        <v>150</v>
      </c>
      <c r="M490" s="1">
        <v>2</v>
      </c>
      <c r="N490" s="1">
        <v>90</v>
      </c>
      <c r="O490" s="1">
        <v>2.2000000000000002</v>
      </c>
      <c r="P490" s="1">
        <v>0</v>
      </c>
      <c r="Q490" s="1">
        <v>100</v>
      </c>
      <c r="R490" s="1">
        <v>0</v>
      </c>
      <c r="S490" s="1">
        <v>1</v>
      </c>
      <c r="T490" s="1">
        <v>0</v>
      </c>
      <c r="U490" s="1" t="b">
        <v>0</v>
      </c>
      <c r="V490" s="1">
        <v>726</v>
      </c>
      <c r="W490" s="1">
        <v>718.18</v>
      </c>
      <c r="X490" s="1">
        <v>802.14</v>
      </c>
      <c r="Y490" s="1">
        <v>110.01</v>
      </c>
      <c r="Z490" s="1">
        <v>115.06</v>
      </c>
      <c r="AA490" s="1">
        <v>12</v>
      </c>
      <c r="AB490" s="1">
        <v>-9</v>
      </c>
      <c r="AC490" s="1">
        <v>1</v>
      </c>
      <c r="AE490" s="6">
        <v>-3.2565933706963923E-2</v>
      </c>
      <c r="AG490" s="6">
        <v>6.8475743040468329E-2</v>
      </c>
      <c r="AI490" s="6">
        <v>-2.6632454432843566E-2</v>
      </c>
      <c r="AK490" s="6">
        <v>1.6749952502772558E-2</v>
      </c>
    </row>
    <row r="491" spans="1:40" x14ac:dyDescent="0.25">
      <c r="A491" s="1">
        <v>247</v>
      </c>
      <c r="B491" s="1" t="s">
        <v>38</v>
      </c>
      <c r="C491" s="1" t="s">
        <v>22</v>
      </c>
      <c r="D491" s="1" t="s">
        <v>23</v>
      </c>
      <c r="E491" s="1" t="s">
        <v>28</v>
      </c>
      <c r="F491" s="1" t="s">
        <v>25</v>
      </c>
      <c r="G491" s="1" t="b">
        <v>0</v>
      </c>
      <c r="H491" s="1" t="b">
        <v>0</v>
      </c>
      <c r="I491" s="1" t="b">
        <v>0</v>
      </c>
      <c r="J491" s="1" t="b">
        <v>1</v>
      </c>
      <c r="K491" s="1" t="b">
        <v>0</v>
      </c>
      <c r="L491" s="1">
        <v>150</v>
      </c>
      <c r="M491" s="1">
        <v>2</v>
      </c>
      <c r="N491" s="1">
        <v>90</v>
      </c>
      <c r="O491" s="1">
        <v>2.2000000000000002</v>
      </c>
      <c r="P491" s="1">
        <v>0</v>
      </c>
      <c r="Q491" s="1">
        <v>100</v>
      </c>
      <c r="R491" s="1">
        <v>0</v>
      </c>
      <c r="S491" s="1">
        <v>1</v>
      </c>
      <c r="T491" s="1">
        <v>0</v>
      </c>
      <c r="U491" s="1" t="b">
        <v>0</v>
      </c>
      <c r="V491" s="1">
        <v>633</v>
      </c>
      <c r="W491" s="1">
        <v>774.49</v>
      </c>
      <c r="X491" s="1">
        <v>719.61</v>
      </c>
      <c r="Y491" s="1">
        <v>115.35</v>
      </c>
      <c r="Z491" s="1">
        <v>111.13</v>
      </c>
      <c r="AA491" s="1">
        <v>9</v>
      </c>
      <c r="AB491" s="1">
        <v>-11</v>
      </c>
      <c r="AC491" s="1">
        <v>1</v>
      </c>
      <c r="AE491" s="6">
        <v>4.3287212124110352E-2</v>
      </c>
      <c r="AG491" s="6">
        <v>-4.1456816204962443E-2</v>
      </c>
      <c r="AI491" s="6">
        <v>2.0615820208812696E-2</v>
      </c>
      <c r="AK491" s="6">
        <v>-1.7978252897330904E-2</v>
      </c>
    </row>
    <row r="492" spans="1:40" x14ac:dyDescent="0.25">
      <c r="A492" s="1">
        <v>248</v>
      </c>
      <c r="B492" s="1" t="s">
        <v>38</v>
      </c>
      <c r="C492" s="1" t="s">
        <v>22</v>
      </c>
      <c r="D492" s="1" t="s">
        <v>23</v>
      </c>
      <c r="E492" s="1" t="s">
        <v>28</v>
      </c>
      <c r="F492" s="1" t="s">
        <v>25</v>
      </c>
      <c r="G492" s="1" t="b">
        <v>0</v>
      </c>
      <c r="H492" s="1" t="b">
        <v>0</v>
      </c>
      <c r="I492" s="1" t="b">
        <v>0</v>
      </c>
      <c r="J492" s="1" t="b">
        <v>1</v>
      </c>
      <c r="K492" s="1" t="b">
        <v>0</v>
      </c>
      <c r="L492" s="1">
        <v>150</v>
      </c>
      <c r="M492" s="1">
        <v>2</v>
      </c>
      <c r="N492" s="1">
        <v>90</v>
      </c>
      <c r="O492" s="1">
        <v>2.2000000000000002</v>
      </c>
      <c r="P492" s="1">
        <v>0</v>
      </c>
      <c r="Q492" s="1">
        <v>100</v>
      </c>
      <c r="R492" s="1">
        <v>0</v>
      </c>
      <c r="S492" s="1">
        <v>1</v>
      </c>
      <c r="T492" s="1">
        <v>0</v>
      </c>
      <c r="U492" s="1" t="b">
        <v>0</v>
      </c>
      <c r="V492" s="1">
        <v>654</v>
      </c>
      <c r="W492" s="1">
        <v>720</v>
      </c>
      <c r="X492" s="1">
        <v>805</v>
      </c>
      <c r="Y492" s="1">
        <v>110</v>
      </c>
      <c r="Z492" s="1">
        <v>115</v>
      </c>
      <c r="AA492" s="1">
        <v>12</v>
      </c>
      <c r="AB492" s="1">
        <v>-9</v>
      </c>
      <c r="AC492" s="1">
        <v>1</v>
      </c>
      <c r="AE492" s="6">
        <v>-3.0114278132242545E-2</v>
      </c>
      <c r="AG492" s="6">
        <v>7.2285353114889039E-2</v>
      </c>
      <c r="AI492" s="6">
        <v>-2.6720934347902903E-2</v>
      </c>
      <c r="AK492" s="6">
        <v>1.6219750893610607E-2</v>
      </c>
    </row>
    <row r="493" spans="1:40" x14ac:dyDescent="0.25">
      <c r="A493" s="1">
        <v>249</v>
      </c>
      <c r="B493" s="1" t="s">
        <v>38</v>
      </c>
      <c r="C493" s="1" t="s">
        <v>22</v>
      </c>
      <c r="D493" s="1" t="s">
        <v>23</v>
      </c>
      <c r="E493" s="1" t="s">
        <v>28</v>
      </c>
      <c r="F493" s="1" t="s">
        <v>25</v>
      </c>
      <c r="G493" s="1" t="b">
        <v>0</v>
      </c>
      <c r="H493" s="1" t="b">
        <v>0</v>
      </c>
      <c r="I493" s="1" t="b">
        <v>0</v>
      </c>
      <c r="J493" s="1" t="b">
        <v>1</v>
      </c>
      <c r="K493" s="1" t="b">
        <v>0</v>
      </c>
      <c r="L493" s="1">
        <v>150</v>
      </c>
      <c r="M493" s="1">
        <v>2</v>
      </c>
      <c r="N493" s="1">
        <v>90</v>
      </c>
      <c r="O493" s="1">
        <v>2.2000000000000002</v>
      </c>
      <c r="P493" s="1">
        <v>0</v>
      </c>
      <c r="Q493" s="1">
        <v>100</v>
      </c>
      <c r="R493" s="1">
        <v>0</v>
      </c>
      <c r="S493" s="1">
        <v>1</v>
      </c>
      <c r="T493" s="1">
        <v>0</v>
      </c>
      <c r="U493" s="1" t="b">
        <v>0</v>
      </c>
      <c r="V493" s="1">
        <v>1431</v>
      </c>
      <c r="W493" s="1">
        <v>771.57</v>
      </c>
      <c r="X493" s="1">
        <v>724.14</v>
      </c>
      <c r="Y493" s="1">
        <v>115.06</v>
      </c>
      <c r="Z493" s="1">
        <v>111.59</v>
      </c>
      <c r="AA493" s="1">
        <v>-9</v>
      </c>
      <c r="AB493" s="1">
        <v>11</v>
      </c>
      <c r="AC493" s="1">
        <v>1</v>
      </c>
      <c r="AE493" s="6">
        <v>3.9353786696535664E-2</v>
      </c>
      <c r="AG493" s="6">
        <v>-3.5422713534638883E-2</v>
      </c>
      <c r="AI493" s="6">
        <v>1.8049902672093721E-2</v>
      </c>
      <c r="AK493" s="6">
        <v>-1.3913373893756464E-2</v>
      </c>
    </row>
    <row r="494" spans="1:40" x14ac:dyDescent="0.25">
      <c r="A494" s="1">
        <v>250</v>
      </c>
      <c r="B494" s="1" t="s">
        <v>38</v>
      </c>
      <c r="C494" s="1" t="s">
        <v>22</v>
      </c>
      <c r="D494" s="1" t="s">
        <v>23</v>
      </c>
      <c r="E494" s="1" t="s">
        <v>28</v>
      </c>
      <c r="F494" s="1" t="s">
        <v>25</v>
      </c>
      <c r="G494" s="1" t="b">
        <v>0</v>
      </c>
      <c r="H494" s="1" t="b">
        <v>0</v>
      </c>
      <c r="I494" s="1" t="b">
        <v>0</v>
      </c>
      <c r="J494" s="1" t="b">
        <v>1</v>
      </c>
      <c r="K494" s="1" t="b">
        <v>0</v>
      </c>
      <c r="L494" s="1">
        <v>150</v>
      </c>
      <c r="M494" s="1">
        <v>2</v>
      </c>
      <c r="N494" s="1">
        <v>90</v>
      </c>
      <c r="O494" s="1">
        <v>2.2000000000000002</v>
      </c>
      <c r="P494" s="1">
        <v>0</v>
      </c>
      <c r="Q494" s="1">
        <v>100</v>
      </c>
      <c r="R494" s="1">
        <v>0</v>
      </c>
      <c r="S494" s="1">
        <v>1</v>
      </c>
      <c r="T494" s="1">
        <v>0</v>
      </c>
      <c r="U494" s="1" t="b">
        <v>0</v>
      </c>
      <c r="V494" s="1">
        <v>803</v>
      </c>
      <c r="W494" s="1">
        <v>716.49</v>
      </c>
      <c r="X494" s="1">
        <v>776.88</v>
      </c>
      <c r="Y494" s="1">
        <v>111.1</v>
      </c>
      <c r="Z494" s="1">
        <v>115.35</v>
      </c>
      <c r="AA494" s="1">
        <v>-11</v>
      </c>
      <c r="AB494" s="1">
        <v>9</v>
      </c>
      <c r="AC494" s="1">
        <v>1</v>
      </c>
      <c r="AE494" s="6">
        <v>-3.4842471026347854E-2</v>
      </c>
      <c r="AG494" s="6">
        <v>3.4828627488068253E-2</v>
      </c>
      <c r="AI494" s="6">
        <v>-1.6988143691381907E-2</v>
      </c>
      <c r="AK494" s="6">
        <v>1.9312593613721507E-2</v>
      </c>
    </row>
    <row r="495" spans="1:40" x14ac:dyDescent="0.25">
      <c r="A495" s="1">
        <v>251</v>
      </c>
      <c r="B495" s="1" t="s">
        <v>38</v>
      </c>
      <c r="C495" s="1" t="s">
        <v>22</v>
      </c>
      <c r="D495" s="1" t="s">
        <v>23</v>
      </c>
      <c r="E495" s="1" t="s">
        <v>28</v>
      </c>
      <c r="F495" s="1" t="s">
        <v>25</v>
      </c>
      <c r="G495" s="1" t="b">
        <v>0</v>
      </c>
      <c r="H495" s="1" t="b">
        <v>0</v>
      </c>
      <c r="I495" s="1" t="b">
        <v>0</v>
      </c>
      <c r="J495" s="1" t="b">
        <v>1</v>
      </c>
      <c r="K495" s="1" t="b">
        <v>0</v>
      </c>
      <c r="L495" s="1">
        <v>150</v>
      </c>
      <c r="M495" s="1">
        <v>2</v>
      </c>
      <c r="N495" s="1">
        <v>90</v>
      </c>
      <c r="O495" s="1">
        <v>2.2000000000000002</v>
      </c>
      <c r="P495" s="1">
        <v>0</v>
      </c>
      <c r="Q495" s="1">
        <v>100</v>
      </c>
      <c r="R495" s="1">
        <v>0</v>
      </c>
      <c r="S495" s="1">
        <v>1</v>
      </c>
      <c r="T495" s="1">
        <v>0</v>
      </c>
      <c r="U495" s="1" t="b">
        <v>0</v>
      </c>
      <c r="V495" s="1">
        <v>2000</v>
      </c>
      <c r="W495" s="1">
        <v>683.22</v>
      </c>
      <c r="X495" s="1">
        <v>642.16</v>
      </c>
      <c r="Y495" s="1">
        <v>117.3</v>
      </c>
      <c r="Z495" s="1">
        <v>116.12</v>
      </c>
      <c r="AA495" s="1">
        <v>-10</v>
      </c>
      <c r="AB495" s="1">
        <v>10</v>
      </c>
      <c r="AC495" s="1">
        <v>0.97560975609756095</v>
      </c>
      <c r="AE495" s="6">
        <v>-7.9659273757653803E-2</v>
      </c>
      <c r="AG495" s="6">
        <v>-0.14462265545806574</v>
      </c>
      <c r="AI495" s="6">
        <v>3.7869403645372612E-2</v>
      </c>
      <c r="AK495" s="6">
        <v>2.6116847597965842E-2</v>
      </c>
    </row>
    <row r="496" spans="1:40" x14ac:dyDescent="0.25">
      <c r="A496" s="1">
        <v>252</v>
      </c>
      <c r="B496" s="1" t="s">
        <v>38</v>
      </c>
      <c r="C496" s="1" t="s">
        <v>22</v>
      </c>
      <c r="D496" s="1" t="s">
        <v>23</v>
      </c>
      <c r="E496" s="1" t="s">
        <v>28</v>
      </c>
      <c r="F496" s="1" t="s">
        <v>25</v>
      </c>
      <c r="G496" s="1" t="b">
        <v>0</v>
      </c>
      <c r="H496" s="1" t="b">
        <v>0</v>
      </c>
      <c r="I496" s="1" t="b">
        <v>0</v>
      </c>
      <c r="J496" s="1" t="b">
        <v>1</v>
      </c>
      <c r="K496" s="1" t="b">
        <v>0</v>
      </c>
      <c r="L496" s="1">
        <v>150</v>
      </c>
      <c r="M496" s="1">
        <v>2</v>
      </c>
      <c r="N496" s="1">
        <v>90</v>
      </c>
      <c r="O496" s="1">
        <v>2.2000000000000002</v>
      </c>
      <c r="P496" s="1">
        <v>0</v>
      </c>
      <c r="Q496" s="1">
        <v>100</v>
      </c>
      <c r="R496" s="1">
        <v>0</v>
      </c>
      <c r="S496" s="1">
        <v>1</v>
      </c>
      <c r="T496" s="1">
        <v>0</v>
      </c>
      <c r="U496" s="1" t="b">
        <v>0</v>
      </c>
      <c r="V496" s="1">
        <v>763</v>
      </c>
      <c r="W496" s="1">
        <v>720.79</v>
      </c>
      <c r="X496" s="1">
        <v>796.78</v>
      </c>
      <c r="Y496" s="1">
        <v>110.25</v>
      </c>
      <c r="Z496" s="1">
        <v>115.1</v>
      </c>
      <c r="AA496" s="1">
        <v>11</v>
      </c>
      <c r="AB496" s="1">
        <v>-9</v>
      </c>
      <c r="AC496" s="1">
        <v>1</v>
      </c>
      <c r="AE496" s="6">
        <v>-2.9050097965193311E-2</v>
      </c>
      <c r="AG496" s="6">
        <v>6.1336054229666148E-2</v>
      </c>
      <c r="AI496" s="6">
        <v>-2.4508936471420828E-2</v>
      </c>
      <c r="AK496" s="6">
        <v>1.7103420242213785E-2</v>
      </c>
    </row>
    <row r="497" spans="1:40" x14ac:dyDescent="0.25">
      <c r="A497" s="1">
        <v>253</v>
      </c>
      <c r="B497" s="1" t="s">
        <v>38</v>
      </c>
      <c r="C497" s="1" t="s">
        <v>22</v>
      </c>
      <c r="D497" s="1" t="s">
        <v>23</v>
      </c>
      <c r="E497" s="1" t="s">
        <v>28</v>
      </c>
      <c r="F497" s="1" t="s">
        <v>25</v>
      </c>
      <c r="G497" s="1" t="b">
        <v>0</v>
      </c>
      <c r="H497" s="1" t="b">
        <v>0</v>
      </c>
      <c r="I497" s="1" t="b">
        <v>0</v>
      </c>
      <c r="J497" s="1" t="b">
        <v>1</v>
      </c>
      <c r="K497" s="1" t="b">
        <v>0</v>
      </c>
      <c r="L497" s="1">
        <v>150</v>
      </c>
      <c r="M497" s="1">
        <v>2</v>
      </c>
      <c r="N497" s="1">
        <v>90</v>
      </c>
      <c r="O497" s="1">
        <v>2.2000000000000002</v>
      </c>
      <c r="P497" s="1">
        <v>0</v>
      </c>
      <c r="Q497" s="1">
        <v>100</v>
      </c>
      <c r="R497" s="1">
        <v>0</v>
      </c>
      <c r="S497" s="1">
        <v>1</v>
      </c>
      <c r="T497" s="1">
        <v>0</v>
      </c>
      <c r="U497" s="1" t="b">
        <v>0</v>
      </c>
      <c r="V497" s="1">
        <v>527</v>
      </c>
      <c r="W497" s="1">
        <v>720</v>
      </c>
      <c r="X497" s="1">
        <v>805</v>
      </c>
      <c r="Y497" s="1">
        <v>110</v>
      </c>
      <c r="Z497" s="1">
        <v>115</v>
      </c>
      <c r="AA497" s="1">
        <v>-12</v>
      </c>
      <c r="AB497" s="1">
        <v>9</v>
      </c>
      <c r="AC497" s="1">
        <v>1</v>
      </c>
      <c r="AE497" s="6">
        <v>-3.0114278132242545E-2</v>
      </c>
      <c r="AG497" s="6">
        <v>7.2285353114889039E-2</v>
      </c>
      <c r="AI497" s="6">
        <v>-2.6720934347902903E-2</v>
      </c>
      <c r="AK497" s="6">
        <v>1.6219750893610607E-2</v>
      </c>
    </row>
    <row r="498" spans="1:40" x14ac:dyDescent="0.25">
      <c r="A498" s="1">
        <v>254</v>
      </c>
      <c r="B498" s="1" t="s">
        <v>38</v>
      </c>
      <c r="C498" s="1" t="s">
        <v>22</v>
      </c>
      <c r="D498" s="1" t="s">
        <v>23</v>
      </c>
      <c r="E498" s="1" t="s">
        <v>28</v>
      </c>
      <c r="F498" s="1" t="s">
        <v>25</v>
      </c>
      <c r="G498" s="1" t="b">
        <v>0</v>
      </c>
      <c r="H498" s="1" t="b">
        <v>0</v>
      </c>
      <c r="I498" s="1" t="b">
        <v>0</v>
      </c>
      <c r="J498" s="1" t="b">
        <v>1</v>
      </c>
      <c r="K498" s="1" t="b">
        <v>0</v>
      </c>
      <c r="L498" s="1">
        <v>150</v>
      </c>
      <c r="M498" s="1">
        <v>2</v>
      </c>
      <c r="N498" s="1">
        <v>90</v>
      </c>
      <c r="O498" s="1">
        <v>2.2000000000000002</v>
      </c>
      <c r="P498" s="1">
        <v>0</v>
      </c>
      <c r="Q498" s="1">
        <v>100</v>
      </c>
      <c r="R498" s="1">
        <v>0</v>
      </c>
      <c r="S498" s="1">
        <v>1</v>
      </c>
      <c r="T498" s="1">
        <v>0</v>
      </c>
      <c r="U498" s="1" t="b">
        <v>0</v>
      </c>
      <c r="V498" s="1">
        <v>2000</v>
      </c>
      <c r="W498" s="1">
        <v>636.53</v>
      </c>
      <c r="X498" s="1">
        <v>699.36</v>
      </c>
      <c r="Y498" s="1">
        <v>114.09</v>
      </c>
      <c r="Z498" s="1">
        <v>118.03</v>
      </c>
      <c r="AA498" s="1">
        <v>-6</v>
      </c>
      <c r="AB498" s="1">
        <v>8</v>
      </c>
      <c r="AC498" s="1">
        <v>0.95121951219512102</v>
      </c>
      <c r="AE498" s="6">
        <v>-0.14255366869377273</v>
      </c>
      <c r="AG498" s="6">
        <v>-6.8430453969653748E-2</v>
      </c>
      <c r="AI498" s="6">
        <v>9.4673509113432086E-3</v>
      </c>
      <c r="AK498" s="6">
        <v>4.2994932156285692E-2</v>
      </c>
    </row>
    <row r="499" spans="1:40" x14ac:dyDescent="0.25">
      <c r="A499" s="1">
        <v>255</v>
      </c>
      <c r="B499" s="1" t="s">
        <v>38</v>
      </c>
      <c r="C499" s="1" t="s">
        <v>22</v>
      </c>
      <c r="D499" s="1" t="s">
        <v>23</v>
      </c>
      <c r="E499" s="1" t="s">
        <v>28</v>
      </c>
      <c r="F499" s="1" t="s">
        <v>25</v>
      </c>
      <c r="G499" s="1" t="b">
        <v>0</v>
      </c>
      <c r="H499" s="1" t="b">
        <v>0</v>
      </c>
      <c r="I499" s="1" t="b">
        <v>0</v>
      </c>
      <c r="J499" s="1" t="b">
        <v>1</v>
      </c>
      <c r="K499" s="1" t="b">
        <v>0</v>
      </c>
      <c r="L499" s="1">
        <v>150</v>
      </c>
      <c r="M499" s="1">
        <v>2</v>
      </c>
      <c r="N499" s="1">
        <v>90</v>
      </c>
      <c r="O499" s="1">
        <v>2.2000000000000002</v>
      </c>
      <c r="P499" s="1">
        <v>0</v>
      </c>
      <c r="Q499" s="1">
        <v>100</v>
      </c>
      <c r="R499" s="1">
        <v>0</v>
      </c>
      <c r="S499" s="1">
        <v>1</v>
      </c>
      <c r="T499" s="1">
        <v>0</v>
      </c>
      <c r="U499" s="1" t="b">
        <v>0</v>
      </c>
      <c r="V499" s="1">
        <v>837</v>
      </c>
      <c r="W499" s="1">
        <v>772.73</v>
      </c>
      <c r="X499" s="1">
        <v>723.07</v>
      </c>
      <c r="Y499" s="1">
        <v>115.23</v>
      </c>
      <c r="Z499" s="1">
        <v>111.22</v>
      </c>
      <c r="AA499" s="1">
        <v>-9</v>
      </c>
      <c r="AB499" s="1">
        <v>11</v>
      </c>
      <c r="AC499" s="1">
        <v>1</v>
      </c>
      <c r="AE499" s="6">
        <v>4.0916380359544702E-2</v>
      </c>
      <c r="AG499" s="6">
        <v>-3.684798723381022E-2</v>
      </c>
      <c r="AI499" s="6">
        <v>1.9554061228101327E-2</v>
      </c>
      <c r="AK499" s="6">
        <v>-1.7182950483588089E-2</v>
      </c>
    </row>
    <row r="500" spans="1:40" x14ac:dyDescent="0.25">
      <c r="A500" s="1">
        <v>256</v>
      </c>
      <c r="B500" s="1" t="s">
        <v>38</v>
      </c>
      <c r="C500" s="1" t="s">
        <v>22</v>
      </c>
      <c r="D500" s="1" t="s">
        <v>23</v>
      </c>
      <c r="E500" s="1" t="s">
        <v>28</v>
      </c>
      <c r="F500" s="1" t="s">
        <v>25</v>
      </c>
      <c r="G500" s="1" t="b">
        <v>0</v>
      </c>
      <c r="H500" s="1" t="b">
        <v>0</v>
      </c>
      <c r="I500" s="1" t="b">
        <v>0</v>
      </c>
      <c r="J500" s="1" t="b">
        <v>1</v>
      </c>
      <c r="K500" s="1" t="b">
        <v>0</v>
      </c>
      <c r="L500" s="1">
        <v>150</v>
      </c>
      <c r="M500" s="1">
        <v>2</v>
      </c>
      <c r="N500" s="1">
        <v>90</v>
      </c>
      <c r="O500" s="1">
        <v>2.2000000000000002</v>
      </c>
      <c r="P500" s="1">
        <v>0</v>
      </c>
      <c r="Q500" s="1">
        <v>100</v>
      </c>
      <c r="R500" s="1">
        <v>0</v>
      </c>
      <c r="S500" s="1">
        <v>1</v>
      </c>
      <c r="T500" s="1">
        <v>0</v>
      </c>
      <c r="U500" s="1" t="b">
        <v>0</v>
      </c>
      <c r="V500" s="1">
        <v>1038</v>
      </c>
      <c r="W500" s="1">
        <v>720</v>
      </c>
      <c r="X500" s="1">
        <v>805</v>
      </c>
      <c r="Y500" s="1">
        <v>110</v>
      </c>
      <c r="Z500" s="1">
        <v>115</v>
      </c>
      <c r="AA500" s="1">
        <v>-12</v>
      </c>
      <c r="AB500" s="1">
        <v>9</v>
      </c>
      <c r="AC500" s="1">
        <v>1</v>
      </c>
      <c r="AE500" s="6">
        <v>-3.0114278132242545E-2</v>
      </c>
      <c r="AG500" s="6">
        <v>7.2285353114889039E-2</v>
      </c>
      <c r="AI500" s="6">
        <v>-2.6720934347902903E-2</v>
      </c>
      <c r="AK500" s="6">
        <v>1.6219750893610607E-2</v>
      </c>
    </row>
    <row r="501" spans="1:40" x14ac:dyDescent="0.25">
      <c r="A501" s="1">
        <v>257</v>
      </c>
      <c r="B501" s="1" t="s">
        <v>38</v>
      </c>
      <c r="C501" s="1" t="s">
        <v>22</v>
      </c>
      <c r="D501" s="1" t="s">
        <v>23</v>
      </c>
      <c r="E501" s="1" t="s">
        <v>28</v>
      </c>
      <c r="F501" s="1" t="s">
        <v>25</v>
      </c>
      <c r="G501" s="1" t="b">
        <v>0</v>
      </c>
      <c r="H501" s="1" t="b">
        <v>0</v>
      </c>
      <c r="I501" s="1" t="b">
        <v>0</v>
      </c>
      <c r="J501" s="1" t="b">
        <v>1</v>
      </c>
      <c r="K501" s="1" t="b">
        <v>0</v>
      </c>
      <c r="L501" s="1">
        <v>150</v>
      </c>
      <c r="M501" s="1">
        <v>2</v>
      </c>
      <c r="N501" s="1">
        <v>90</v>
      </c>
      <c r="O501" s="1">
        <v>2.2000000000000002</v>
      </c>
      <c r="P501" s="1">
        <v>0</v>
      </c>
      <c r="Q501" s="1">
        <v>100</v>
      </c>
      <c r="R501" s="1">
        <v>0</v>
      </c>
      <c r="S501" s="1">
        <v>1</v>
      </c>
      <c r="T501" s="1">
        <v>0</v>
      </c>
      <c r="U501" s="1" t="b">
        <v>0</v>
      </c>
      <c r="V501" s="1">
        <v>1281</v>
      </c>
      <c r="W501" s="1">
        <v>713.37</v>
      </c>
      <c r="X501" s="1">
        <v>791.01</v>
      </c>
      <c r="Y501" s="1">
        <v>109.98</v>
      </c>
      <c r="Z501" s="1">
        <v>115.38</v>
      </c>
      <c r="AA501" s="1">
        <v>11</v>
      </c>
      <c r="AB501" s="1">
        <v>-9</v>
      </c>
      <c r="AC501" s="1">
        <v>1</v>
      </c>
      <c r="AE501" s="6">
        <v>-3.9045309154441488E-2</v>
      </c>
      <c r="AG501" s="6">
        <v>5.365023250609724E-2</v>
      </c>
      <c r="AI501" s="6">
        <v>-2.6897894178021353E-2</v>
      </c>
      <c r="AK501" s="6">
        <v>1.9577694418302594E-2</v>
      </c>
    </row>
    <row r="502" spans="1:40" x14ac:dyDescent="0.25">
      <c r="A502" s="1">
        <v>258</v>
      </c>
      <c r="B502" s="1" t="s">
        <v>38</v>
      </c>
      <c r="C502" s="1" t="s">
        <v>22</v>
      </c>
      <c r="D502" s="1" t="s">
        <v>23</v>
      </c>
      <c r="E502" s="1" t="s">
        <v>28</v>
      </c>
      <c r="F502" s="1" t="s">
        <v>25</v>
      </c>
      <c r="G502" s="1" t="b">
        <v>0</v>
      </c>
      <c r="H502" s="1" t="b">
        <v>0</v>
      </c>
      <c r="I502" s="1" t="b">
        <v>0</v>
      </c>
      <c r="J502" s="1" t="b">
        <v>1</v>
      </c>
      <c r="K502" s="1" t="b">
        <v>0</v>
      </c>
      <c r="L502" s="1">
        <v>150</v>
      </c>
      <c r="M502" s="1">
        <v>2</v>
      </c>
      <c r="N502" s="1">
        <v>90</v>
      </c>
      <c r="O502" s="1">
        <v>2.2000000000000002</v>
      </c>
      <c r="P502" s="1">
        <v>0</v>
      </c>
      <c r="Q502" s="1">
        <v>100</v>
      </c>
      <c r="R502" s="1">
        <v>0</v>
      </c>
      <c r="S502" s="1">
        <v>1</v>
      </c>
      <c r="T502" s="1">
        <v>0</v>
      </c>
      <c r="U502" s="1" t="b">
        <v>0</v>
      </c>
      <c r="V502" s="1">
        <v>681</v>
      </c>
      <c r="W502" s="1">
        <v>805</v>
      </c>
      <c r="X502" s="1">
        <v>720</v>
      </c>
      <c r="Y502" s="1">
        <v>115</v>
      </c>
      <c r="Z502" s="1">
        <v>110</v>
      </c>
      <c r="AA502" s="1">
        <v>-9</v>
      </c>
      <c r="AB502" s="1">
        <v>12</v>
      </c>
      <c r="AC502" s="1">
        <v>1</v>
      </c>
      <c r="AE502" s="6">
        <v>8.4386119588256481E-2</v>
      </c>
      <c r="AG502" s="6">
        <v>-4.0937323922086932E-2</v>
      </c>
      <c r="AI502" s="6">
        <v>1.7519023181737925E-2</v>
      </c>
      <c r="AK502" s="6">
        <v>-2.796371653654639E-2</v>
      </c>
    </row>
    <row r="503" spans="1:40" x14ac:dyDescent="0.25">
      <c r="A503" s="1">
        <v>259</v>
      </c>
      <c r="B503" s="1" t="s">
        <v>38</v>
      </c>
      <c r="C503" s="1" t="s">
        <v>22</v>
      </c>
      <c r="D503" s="1" t="s">
        <v>23</v>
      </c>
      <c r="E503" s="1" t="s">
        <v>28</v>
      </c>
      <c r="F503" s="1" t="s">
        <v>25</v>
      </c>
      <c r="G503" s="1" t="b">
        <v>0</v>
      </c>
      <c r="H503" s="1" t="b">
        <v>0</v>
      </c>
      <c r="I503" s="1" t="b">
        <v>0</v>
      </c>
      <c r="J503" s="1" t="b">
        <v>1</v>
      </c>
      <c r="K503" s="1" t="b">
        <v>0</v>
      </c>
      <c r="L503" s="1">
        <v>150</v>
      </c>
      <c r="M503" s="1">
        <v>2</v>
      </c>
      <c r="N503" s="1">
        <v>90</v>
      </c>
      <c r="O503" s="1">
        <v>2.2000000000000002</v>
      </c>
      <c r="P503" s="1">
        <v>0</v>
      </c>
      <c r="Q503" s="1">
        <v>100</v>
      </c>
      <c r="R503" s="1">
        <v>0</v>
      </c>
      <c r="S503" s="1">
        <v>1</v>
      </c>
      <c r="T503" s="1">
        <v>0</v>
      </c>
      <c r="U503" s="1" t="b">
        <v>0</v>
      </c>
      <c r="V503" s="1">
        <v>2000</v>
      </c>
      <c r="W503" s="1">
        <v>778.23</v>
      </c>
      <c r="X503" s="1">
        <v>713.58</v>
      </c>
      <c r="Y503" s="1">
        <v>115.49</v>
      </c>
      <c r="Z503" s="1">
        <v>110.81</v>
      </c>
      <c r="AA503" s="1">
        <v>9</v>
      </c>
      <c r="AB503" s="1">
        <v>-11</v>
      </c>
      <c r="AC503" s="1">
        <v>1</v>
      </c>
      <c r="AE503" s="6">
        <v>4.832522962381236E-2</v>
      </c>
      <c r="AG503" s="6">
        <v>-4.9488966117114841E-2</v>
      </c>
      <c r="AI503" s="6">
        <v>2.1854539019642738E-2</v>
      </c>
      <c r="AK503" s="6">
        <v>-2.080599481286094E-2</v>
      </c>
    </row>
    <row r="504" spans="1:40" x14ac:dyDescent="0.25">
      <c r="A504" s="1">
        <v>260</v>
      </c>
      <c r="B504" s="1" t="s">
        <v>38</v>
      </c>
      <c r="C504" s="1" t="s">
        <v>22</v>
      </c>
      <c r="D504" s="1" t="s">
        <v>23</v>
      </c>
      <c r="E504" s="1" t="s">
        <v>28</v>
      </c>
      <c r="F504" s="1" t="s">
        <v>25</v>
      </c>
      <c r="G504" s="1" t="b">
        <v>0</v>
      </c>
      <c r="H504" s="1" t="b">
        <v>0</v>
      </c>
      <c r="I504" s="1" t="b">
        <v>0</v>
      </c>
      <c r="J504" s="1" t="b">
        <v>1</v>
      </c>
      <c r="K504" s="1" t="b">
        <v>0</v>
      </c>
      <c r="L504" s="1">
        <v>150</v>
      </c>
      <c r="M504" s="1">
        <v>2</v>
      </c>
      <c r="N504" s="1">
        <v>90</v>
      </c>
      <c r="O504" s="1">
        <v>2.2000000000000002</v>
      </c>
      <c r="P504" s="1">
        <v>0</v>
      </c>
      <c r="Q504" s="1">
        <v>100</v>
      </c>
      <c r="R504" s="1">
        <v>0</v>
      </c>
      <c r="S504" s="1">
        <v>1</v>
      </c>
      <c r="T504" s="1">
        <v>0</v>
      </c>
      <c r="U504" s="1" t="b">
        <v>0</v>
      </c>
      <c r="V504" s="1">
        <v>872</v>
      </c>
      <c r="W504" s="1">
        <v>771.11</v>
      </c>
      <c r="X504" s="1">
        <v>726.61</v>
      </c>
      <c r="Y504" s="1">
        <v>115</v>
      </c>
      <c r="Z504" s="1">
        <v>111.23</v>
      </c>
      <c r="AA504" s="1">
        <v>-9</v>
      </c>
      <c r="AB504" s="1">
        <v>11</v>
      </c>
      <c r="AC504" s="1">
        <v>1</v>
      </c>
      <c r="AE504" s="6">
        <v>3.8734137485342268E-2</v>
      </c>
      <c r="AG504" s="6">
        <v>-3.2132595743093795E-2</v>
      </c>
      <c r="AI504" s="6">
        <v>1.7519023181737925E-2</v>
      </c>
      <c r="AK504" s="6">
        <v>-1.7094583548727726E-2</v>
      </c>
    </row>
    <row r="505" spans="1:40" x14ac:dyDescent="0.25">
      <c r="A505" s="3">
        <v>261</v>
      </c>
      <c r="B505" s="3" t="s">
        <v>38</v>
      </c>
      <c r="C505" s="3" t="s">
        <v>22</v>
      </c>
      <c r="D505" s="3" t="s">
        <v>23</v>
      </c>
      <c r="E505" s="3" t="s">
        <v>28</v>
      </c>
      <c r="F505" s="3" t="s">
        <v>25</v>
      </c>
      <c r="G505" s="3" t="b">
        <v>0</v>
      </c>
      <c r="H505" s="3" t="b">
        <v>0</v>
      </c>
      <c r="I505" s="3" t="b">
        <v>0</v>
      </c>
      <c r="J505" s="3" t="b">
        <v>1</v>
      </c>
      <c r="K505" s="3" t="b">
        <v>0</v>
      </c>
      <c r="L505" s="3">
        <v>150</v>
      </c>
      <c r="M505" s="3">
        <v>2</v>
      </c>
      <c r="N505" s="3">
        <v>90</v>
      </c>
      <c r="O505" s="3">
        <v>2.2999999999999998</v>
      </c>
      <c r="P505" s="3">
        <v>0</v>
      </c>
      <c r="Q505" s="3">
        <v>100</v>
      </c>
      <c r="R505" s="3">
        <v>0</v>
      </c>
      <c r="S505" s="3">
        <v>1</v>
      </c>
      <c r="T505" s="3">
        <v>0</v>
      </c>
      <c r="U505" s="3" t="b">
        <v>0</v>
      </c>
      <c r="V505" s="3">
        <v>501</v>
      </c>
      <c r="W505" s="3">
        <v>702</v>
      </c>
      <c r="X505" s="3">
        <v>782</v>
      </c>
      <c r="Y505" s="3">
        <v>111</v>
      </c>
      <c r="Z505" s="3">
        <v>116</v>
      </c>
      <c r="AA505" s="3">
        <v>-12</v>
      </c>
      <c r="AB505" s="3">
        <v>9</v>
      </c>
      <c r="AC505" s="3">
        <v>1</v>
      </c>
      <c r="AE505" s="6" cm="1">
        <f t="array" ref="AE505:AE524">W505:W524/AF505-1</f>
        <v>-4.8873280655545859E-2</v>
      </c>
      <c r="AF505">
        <f>AVERAGE(W505:W524)</f>
        <v>738.072</v>
      </c>
      <c r="AG505" s="6" cm="1">
        <f t="array" ref="AG505:AG524">X505:X524/AH505-1</f>
        <v>5.7017440111919448E-2</v>
      </c>
      <c r="AH505">
        <f>AVERAGE(X505:X524)</f>
        <v>739.8175</v>
      </c>
      <c r="AI505" s="6" cm="1">
        <f t="array" ref="AI505:AI524">Y505:Y524/AJ505-1</f>
        <v>-1.4323390727535967E-2</v>
      </c>
      <c r="AJ505">
        <f>AVERAGE(Y505:Y524)</f>
        <v>112.61300000000001</v>
      </c>
      <c r="AK505" s="6" cm="1">
        <f t="array" ref="AK505:AK524">Z505:Z524/AL505-1</f>
        <v>2.9523357311168841E-2</v>
      </c>
      <c r="AL505">
        <f>AVERAGE(Z505:Z524)</f>
        <v>112.67350000000002</v>
      </c>
      <c r="AN505">
        <f>AVERAGE(AC505:AC524)</f>
        <v>0.9780487804878053</v>
      </c>
    </row>
    <row r="506" spans="1:40" x14ac:dyDescent="0.25">
      <c r="A506" s="3">
        <v>262</v>
      </c>
      <c r="B506" s="3" t="s">
        <v>38</v>
      </c>
      <c r="C506" s="3" t="s">
        <v>22</v>
      </c>
      <c r="D506" s="3" t="s">
        <v>23</v>
      </c>
      <c r="E506" s="3" t="s">
        <v>28</v>
      </c>
      <c r="F506" s="3" t="s">
        <v>25</v>
      </c>
      <c r="G506" s="3" t="b">
        <v>0</v>
      </c>
      <c r="H506" s="3" t="b">
        <v>0</v>
      </c>
      <c r="I506" s="3" t="b">
        <v>0</v>
      </c>
      <c r="J506" s="3" t="b">
        <v>1</v>
      </c>
      <c r="K506" s="3" t="b">
        <v>0</v>
      </c>
      <c r="L506" s="3">
        <v>150</v>
      </c>
      <c r="M506" s="3">
        <v>2</v>
      </c>
      <c r="N506" s="3">
        <v>90</v>
      </c>
      <c r="O506" s="3">
        <v>2.2999999999999998</v>
      </c>
      <c r="P506" s="3">
        <v>0</v>
      </c>
      <c r="Q506" s="3">
        <v>100</v>
      </c>
      <c r="R506" s="3">
        <v>0</v>
      </c>
      <c r="S506" s="3">
        <v>1</v>
      </c>
      <c r="T506" s="3">
        <v>0</v>
      </c>
      <c r="U506" s="3" t="b">
        <v>0</v>
      </c>
      <c r="V506" s="3">
        <v>501</v>
      </c>
      <c r="W506" s="3">
        <v>782</v>
      </c>
      <c r="X506" s="3">
        <v>697</v>
      </c>
      <c r="Y506" s="3">
        <v>116</v>
      </c>
      <c r="Z506" s="3">
        <v>109</v>
      </c>
      <c r="AA506" s="3">
        <v>8</v>
      </c>
      <c r="AB506" s="3">
        <v>-12</v>
      </c>
      <c r="AC506" s="3">
        <v>0.97560975609756095</v>
      </c>
      <c r="AE506" s="6">
        <v>5.9517228671457589E-2</v>
      </c>
      <c r="AG506" s="6">
        <v>-5.7875759900245627E-2</v>
      </c>
      <c r="AI506" s="6">
        <v>3.0076456536989316E-2</v>
      </c>
      <c r="AK506" s="6">
        <v>-3.2603052181746528E-2</v>
      </c>
    </row>
    <row r="507" spans="1:40" x14ac:dyDescent="0.25">
      <c r="A507" s="3">
        <v>263</v>
      </c>
      <c r="B507" s="3" t="s">
        <v>38</v>
      </c>
      <c r="C507" s="3" t="s">
        <v>22</v>
      </c>
      <c r="D507" s="3" t="s">
        <v>23</v>
      </c>
      <c r="E507" s="3" t="s">
        <v>28</v>
      </c>
      <c r="F507" s="3" t="s">
        <v>25</v>
      </c>
      <c r="G507" s="3" t="b">
        <v>0</v>
      </c>
      <c r="H507" s="3" t="b">
        <v>0</v>
      </c>
      <c r="I507" s="3" t="b">
        <v>0</v>
      </c>
      <c r="J507" s="3" t="b">
        <v>1</v>
      </c>
      <c r="K507" s="3" t="b">
        <v>0</v>
      </c>
      <c r="L507" s="3">
        <v>150</v>
      </c>
      <c r="M507" s="3">
        <v>2</v>
      </c>
      <c r="N507" s="3">
        <v>90</v>
      </c>
      <c r="O507" s="3">
        <v>2.2999999999999998</v>
      </c>
      <c r="P507" s="3">
        <v>0</v>
      </c>
      <c r="Q507" s="3">
        <v>100</v>
      </c>
      <c r="R507" s="3">
        <v>0</v>
      </c>
      <c r="S507" s="3">
        <v>1</v>
      </c>
      <c r="T507" s="3">
        <v>0</v>
      </c>
      <c r="U507" s="3" t="b">
        <v>0</v>
      </c>
      <c r="V507" s="3">
        <v>501</v>
      </c>
      <c r="W507" s="3">
        <v>697</v>
      </c>
      <c r="X507" s="3">
        <v>782</v>
      </c>
      <c r="Y507" s="3">
        <v>109</v>
      </c>
      <c r="Z507" s="3">
        <v>116</v>
      </c>
      <c r="AA507" s="3">
        <v>-12</v>
      </c>
      <c r="AB507" s="3">
        <v>8</v>
      </c>
      <c r="AC507" s="3">
        <v>0.97560975609756095</v>
      </c>
      <c r="AE507" s="6">
        <v>-5.5647687488483477E-2</v>
      </c>
      <c r="AG507" s="6">
        <v>5.7017440111919448E-2</v>
      </c>
      <c r="AI507" s="6">
        <v>-3.2083329633346147E-2</v>
      </c>
      <c r="AK507" s="6">
        <v>2.9523357311168841E-2</v>
      </c>
    </row>
    <row r="508" spans="1:40" x14ac:dyDescent="0.25">
      <c r="A508" s="3">
        <v>264</v>
      </c>
      <c r="B508" s="3" t="s">
        <v>38</v>
      </c>
      <c r="C508" s="3" t="s">
        <v>22</v>
      </c>
      <c r="D508" s="3" t="s">
        <v>23</v>
      </c>
      <c r="E508" s="3" t="s">
        <v>28</v>
      </c>
      <c r="F508" s="3" t="s">
        <v>25</v>
      </c>
      <c r="G508" s="3" t="b">
        <v>0</v>
      </c>
      <c r="H508" s="3" t="b">
        <v>0</v>
      </c>
      <c r="I508" s="3" t="b">
        <v>0</v>
      </c>
      <c r="J508" s="3" t="b">
        <v>1</v>
      </c>
      <c r="K508" s="3" t="b">
        <v>0</v>
      </c>
      <c r="L508" s="3">
        <v>150</v>
      </c>
      <c r="M508" s="3">
        <v>2</v>
      </c>
      <c r="N508" s="3">
        <v>90</v>
      </c>
      <c r="O508" s="3">
        <v>2.2999999999999998</v>
      </c>
      <c r="P508" s="3">
        <v>0</v>
      </c>
      <c r="Q508" s="3">
        <v>100</v>
      </c>
      <c r="R508" s="3">
        <v>0</v>
      </c>
      <c r="S508" s="3">
        <v>1</v>
      </c>
      <c r="T508" s="3">
        <v>0</v>
      </c>
      <c r="U508" s="3" t="b">
        <v>0</v>
      </c>
      <c r="V508" s="3">
        <v>1132</v>
      </c>
      <c r="W508" s="3">
        <v>748.44</v>
      </c>
      <c r="X508" s="3">
        <v>703.35</v>
      </c>
      <c r="Y508" s="3">
        <v>116.26</v>
      </c>
      <c r="Z508" s="3">
        <v>112.47</v>
      </c>
      <c r="AA508" s="3">
        <v>9</v>
      </c>
      <c r="AB508" s="3">
        <v>-11</v>
      </c>
      <c r="AC508" s="3">
        <v>1</v>
      </c>
      <c r="AE508" s="6">
        <v>1.4047410008779737E-2</v>
      </c>
      <c r="AG508" s="6">
        <v>-4.9292562016983843E-2</v>
      </c>
      <c r="AI508" s="6">
        <v>3.2385248594744676E-2</v>
      </c>
      <c r="AK508" s="6">
        <v>-1.8061034759727645E-3</v>
      </c>
    </row>
    <row r="509" spans="1:40" x14ac:dyDescent="0.25">
      <c r="A509" s="3">
        <v>265</v>
      </c>
      <c r="B509" s="3" t="s">
        <v>38</v>
      </c>
      <c r="C509" s="3" t="s">
        <v>22</v>
      </c>
      <c r="D509" s="3" t="s">
        <v>23</v>
      </c>
      <c r="E509" s="3" t="s">
        <v>28</v>
      </c>
      <c r="F509" s="3" t="s">
        <v>25</v>
      </c>
      <c r="G509" s="3" t="b">
        <v>0</v>
      </c>
      <c r="H509" s="3" t="b">
        <v>0</v>
      </c>
      <c r="I509" s="3" t="b">
        <v>0</v>
      </c>
      <c r="J509" s="3" t="b">
        <v>1</v>
      </c>
      <c r="K509" s="3" t="b">
        <v>0</v>
      </c>
      <c r="L509" s="3">
        <v>150</v>
      </c>
      <c r="M509" s="3">
        <v>2</v>
      </c>
      <c r="N509" s="3">
        <v>90</v>
      </c>
      <c r="O509" s="3">
        <v>2.2999999999999998</v>
      </c>
      <c r="P509" s="3">
        <v>0</v>
      </c>
      <c r="Q509" s="3">
        <v>100</v>
      </c>
      <c r="R509" s="3">
        <v>0</v>
      </c>
      <c r="S509" s="3">
        <v>1</v>
      </c>
      <c r="T509" s="3">
        <v>0</v>
      </c>
      <c r="U509" s="3" t="b">
        <v>0</v>
      </c>
      <c r="V509" s="3">
        <v>501</v>
      </c>
      <c r="W509" s="3">
        <v>782</v>
      </c>
      <c r="X509" s="3">
        <v>697</v>
      </c>
      <c r="Y509" s="3">
        <v>116</v>
      </c>
      <c r="Z509" s="3">
        <v>109</v>
      </c>
      <c r="AA509" s="3">
        <v>8</v>
      </c>
      <c r="AB509" s="3">
        <v>-12</v>
      </c>
      <c r="AC509" s="3">
        <v>0.97560975609756095</v>
      </c>
      <c r="AE509" s="6">
        <v>5.9517228671457589E-2</v>
      </c>
      <c r="AG509" s="6">
        <v>-5.7875759900245627E-2</v>
      </c>
      <c r="AI509" s="6">
        <v>3.0076456536989316E-2</v>
      </c>
      <c r="AK509" s="6">
        <v>-3.2603052181746528E-2</v>
      </c>
    </row>
    <row r="510" spans="1:40" x14ac:dyDescent="0.25">
      <c r="A510" s="3">
        <v>266</v>
      </c>
      <c r="B510" s="3" t="s">
        <v>38</v>
      </c>
      <c r="C510" s="3" t="s">
        <v>22</v>
      </c>
      <c r="D510" s="3" t="s">
        <v>23</v>
      </c>
      <c r="E510" s="3" t="s">
        <v>28</v>
      </c>
      <c r="F510" s="3" t="s">
        <v>25</v>
      </c>
      <c r="G510" s="3" t="b">
        <v>0</v>
      </c>
      <c r="H510" s="3" t="b">
        <v>0</v>
      </c>
      <c r="I510" s="3" t="b">
        <v>0</v>
      </c>
      <c r="J510" s="3" t="b">
        <v>1</v>
      </c>
      <c r="K510" s="3" t="b">
        <v>0</v>
      </c>
      <c r="L510" s="3">
        <v>150</v>
      </c>
      <c r="M510" s="3">
        <v>2</v>
      </c>
      <c r="N510" s="3">
        <v>90</v>
      </c>
      <c r="O510" s="3">
        <v>2.2999999999999998</v>
      </c>
      <c r="P510" s="3">
        <v>0</v>
      </c>
      <c r="Q510" s="3">
        <v>100</v>
      </c>
      <c r="R510" s="3">
        <v>0</v>
      </c>
      <c r="S510" s="3">
        <v>1</v>
      </c>
      <c r="T510" s="3">
        <v>0</v>
      </c>
      <c r="U510" s="3" t="b">
        <v>0</v>
      </c>
      <c r="V510" s="3">
        <v>501</v>
      </c>
      <c r="W510" s="3">
        <v>782</v>
      </c>
      <c r="X510" s="3">
        <v>697</v>
      </c>
      <c r="Y510" s="3">
        <v>116</v>
      </c>
      <c r="Z510" s="3">
        <v>109</v>
      </c>
      <c r="AA510" s="3">
        <v>8</v>
      </c>
      <c r="AB510" s="3">
        <v>-12</v>
      </c>
      <c r="AC510" s="3">
        <v>0.97560975609756095</v>
      </c>
      <c r="AE510" s="6">
        <v>5.9517228671457589E-2</v>
      </c>
      <c r="AG510" s="6">
        <v>-5.7875759900245627E-2</v>
      </c>
      <c r="AI510" s="6">
        <v>3.0076456536989316E-2</v>
      </c>
      <c r="AK510" s="6">
        <v>-3.2603052181746528E-2</v>
      </c>
    </row>
    <row r="511" spans="1:40" x14ac:dyDescent="0.25">
      <c r="A511" s="3">
        <v>267</v>
      </c>
      <c r="B511" s="3" t="s">
        <v>38</v>
      </c>
      <c r="C511" s="3" t="s">
        <v>22</v>
      </c>
      <c r="D511" s="3" t="s">
        <v>23</v>
      </c>
      <c r="E511" s="3" t="s">
        <v>28</v>
      </c>
      <c r="F511" s="3" t="s">
        <v>25</v>
      </c>
      <c r="G511" s="3" t="b">
        <v>0</v>
      </c>
      <c r="H511" s="3" t="b">
        <v>0</v>
      </c>
      <c r="I511" s="3" t="b">
        <v>0</v>
      </c>
      <c r="J511" s="3" t="b">
        <v>1</v>
      </c>
      <c r="K511" s="3" t="b">
        <v>0</v>
      </c>
      <c r="L511" s="3">
        <v>150</v>
      </c>
      <c r="M511" s="3">
        <v>2</v>
      </c>
      <c r="N511" s="3">
        <v>90</v>
      </c>
      <c r="O511" s="3">
        <v>2.2999999999999998</v>
      </c>
      <c r="P511" s="3">
        <v>0</v>
      </c>
      <c r="Q511" s="3">
        <v>100</v>
      </c>
      <c r="R511" s="3">
        <v>0</v>
      </c>
      <c r="S511" s="3">
        <v>1</v>
      </c>
      <c r="T511" s="3">
        <v>0</v>
      </c>
      <c r="U511" s="3" t="b">
        <v>0</v>
      </c>
      <c r="V511" s="3">
        <v>501</v>
      </c>
      <c r="W511" s="3">
        <v>782</v>
      </c>
      <c r="X511" s="3">
        <v>697</v>
      </c>
      <c r="Y511" s="3">
        <v>116</v>
      </c>
      <c r="Z511" s="3">
        <v>109</v>
      </c>
      <c r="AA511" s="3">
        <v>-8</v>
      </c>
      <c r="AB511" s="3">
        <v>12</v>
      </c>
      <c r="AC511" s="3">
        <v>0.97560975609756095</v>
      </c>
      <c r="AE511" s="6">
        <v>5.9517228671457589E-2</v>
      </c>
      <c r="AG511" s="6">
        <v>-5.7875759900245627E-2</v>
      </c>
      <c r="AI511" s="6">
        <v>3.0076456536989316E-2</v>
      </c>
      <c r="AK511" s="6">
        <v>-3.2603052181746528E-2</v>
      </c>
    </row>
    <row r="512" spans="1:40" x14ac:dyDescent="0.25">
      <c r="A512" s="3">
        <v>268</v>
      </c>
      <c r="B512" s="3" t="s">
        <v>38</v>
      </c>
      <c r="C512" s="3" t="s">
        <v>22</v>
      </c>
      <c r="D512" s="3" t="s">
        <v>23</v>
      </c>
      <c r="E512" s="3" t="s">
        <v>28</v>
      </c>
      <c r="F512" s="3" t="s">
        <v>25</v>
      </c>
      <c r="G512" s="3" t="b">
        <v>0</v>
      </c>
      <c r="H512" s="3" t="b">
        <v>0</v>
      </c>
      <c r="I512" s="3" t="b">
        <v>0</v>
      </c>
      <c r="J512" s="3" t="b">
        <v>1</v>
      </c>
      <c r="K512" s="3" t="b">
        <v>0</v>
      </c>
      <c r="L512" s="3">
        <v>150</v>
      </c>
      <c r="M512" s="3">
        <v>2</v>
      </c>
      <c r="N512" s="3">
        <v>90</v>
      </c>
      <c r="O512" s="3">
        <v>2.2999999999999998</v>
      </c>
      <c r="P512" s="3">
        <v>0</v>
      </c>
      <c r="Q512" s="3">
        <v>100</v>
      </c>
      <c r="R512" s="3">
        <v>0</v>
      </c>
      <c r="S512" s="3">
        <v>1</v>
      </c>
      <c r="T512" s="3">
        <v>0</v>
      </c>
      <c r="U512" s="3" t="b">
        <v>0</v>
      </c>
      <c r="V512" s="3">
        <v>501</v>
      </c>
      <c r="W512" s="3">
        <v>697</v>
      </c>
      <c r="X512" s="3">
        <v>782</v>
      </c>
      <c r="Y512" s="3">
        <v>109</v>
      </c>
      <c r="Z512" s="3">
        <v>116</v>
      </c>
      <c r="AA512" s="3">
        <v>12</v>
      </c>
      <c r="AB512" s="3">
        <v>-8</v>
      </c>
      <c r="AC512" s="3">
        <v>0.97560975609756095</v>
      </c>
      <c r="AE512" s="6">
        <v>-5.5647687488483477E-2</v>
      </c>
      <c r="AG512" s="6">
        <v>5.7017440111919448E-2</v>
      </c>
      <c r="AI512" s="6">
        <v>-3.2083329633346147E-2</v>
      </c>
      <c r="AK512" s="6">
        <v>2.9523357311168841E-2</v>
      </c>
    </row>
    <row r="513" spans="1:40" x14ac:dyDescent="0.25">
      <c r="A513" s="3">
        <v>269</v>
      </c>
      <c r="B513" s="3" t="s">
        <v>38</v>
      </c>
      <c r="C513" s="3" t="s">
        <v>22</v>
      </c>
      <c r="D513" s="3" t="s">
        <v>23</v>
      </c>
      <c r="E513" s="3" t="s">
        <v>28</v>
      </c>
      <c r="F513" s="3" t="s">
        <v>25</v>
      </c>
      <c r="G513" s="3" t="b">
        <v>0</v>
      </c>
      <c r="H513" s="3" t="b">
        <v>0</v>
      </c>
      <c r="I513" s="3" t="b">
        <v>0</v>
      </c>
      <c r="J513" s="3" t="b">
        <v>1</v>
      </c>
      <c r="K513" s="3" t="b">
        <v>0</v>
      </c>
      <c r="L513" s="3">
        <v>150</v>
      </c>
      <c r="M513" s="3">
        <v>2</v>
      </c>
      <c r="N513" s="3">
        <v>90</v>
      </c>
      <c r="O513" s="3">
        <v>2.2999999999999998</v>
      </c>
      <c r="P513" s="3">
        <v>0</v>
      </c>
      <c r="Q513" s="3">
        <v>100</v>
      </c>
      <c r="R513" s="3">
        <v>0</v>
      </c>
      <c r="S513" s="3">
        <v>1</v>
      </c>
      <c r="T513" s="3">
        <v>0</v>
      </c>
      <c r="U513" s="3" t="b">
        <v>0</v>
      </c>
      <c r="V513" s="3">
        <v>501</v>
      </c>
      <c r="W513" s="3">
        <v>782</v>
      </c>
      <c r="X513" s="3">
        <v>697</v>
      </c>
      <c r="Y513" s="3">
        <v>116</v>
      </c>
      <c r="Z513" s="3">
        <v>109</v>
      </c>
      <c r="AA513" s="3">
        <v>8</v>
      </c>
      <c r="AB513" s="3">
        <v>-12</v>
      </c>
      <c r="AC513" s="3">
        <v>0.97560975609756095</v>
      </c>
      <c r="AE513" s="6">
        <v>5.9517228671457589E-2</v>
      </c>
      <c r="AG513" s="6">
        <v>-5.7875759900245627E-2</v>
      </c>
      <c r="AI513" s="6">
        <v>3.0076456536989316E-2</v>
      </c>
      <c r="AK513" s="6">
        <v>-3.2603052181746528E-2</v>
      </c>
    </row>
    <row r="514" spans="1:40" x14ac:dyDescent="0.25">
      <c r="A514" s="3">
        <v>270</v>
      </c>
      <c r="B514" s="3" t="s">
        <v>38</v>
      </c>
      <c r="C514" s="3" t="s">
        <v>22</v>
      </c>
      <c r="D514" s="3" t="s">
        <v>23</v>
      </c>
      <c r="E514" s="3" t="s">
        <v>28</v>
      </c>
      <c r="F514" s="3" t="s">
        <v>25</v>
      </c>
      <c r="G514" s="3" t="b">
        <v>0</v>
      </c>
      <c r="H514" s="3" t="b">
        <v>0</v>
      </c>
      <c r="I514" s="3" t="b">
        <v>0</v>
      </c>
      <c r="J514" s="3" t="b">
        <v>1</v>
      </c>
      <c r="K514" s="3" t="b">
        <v>0</v>
      </c>
      <c r="L514" s="3">
        <v>150</v>
      </c>
      <c r="M514" s="3">
        <v>2</v>
      </c>
      <c r="N514" s="3">
        <v>90</v>
      </c>
      <c r="O514" s="3">
        <v>2.2999999999999998</v>
      </c>
      <c r="P514" s="3">
        <v>0</v>
      </c>
      <c r="Q514" s="3">
        <v>100</v>
      </c>
      <c r="R514" s="3">
        <v>0</v>
      </c>
      <c r="S514" s="3">
        <v>1</v>
      </c>
      <c r="T514" s="3">
        <v>0</v>
      </c>
      <c r="U514" s="3" t="b">
        <v>0</v>
      </c>
      <c r="V514" s="3">
        <v>501</v>
      </c>
      <c r="W514" s="3">
        <v>782</v>
      </c>
      <c r="X514" s="3">
        <v>697</v>
      </c>
      <c r="Y514" s="3">
        <v>116</v>
      </c>
      <c r="Z514" s="3">
        <v>109</v>
      </c>
      <c r="AA514" s="3">
        <v>8</v>
      </c>
      <c r="AB514" s="3">
        <v>-12</v>
      </c>
      <c r="AC514" s="3">
        <v>0.97560975609756095</v>
      </c>
      <c r="AE514" s="6">
        <v>5.9517228671457589E-2</v>
      </c>
      <c r="AG514" s="6">
        <v>-5.7875759900245627E-2</v>
      </c>
      <c r="AI514" s="6">
        <v>3.0076456536989316E-2</v>
      </c>
      <c r="AK514" s="6">
        <v>-3.2603052181746528E-2</v>
      </c>
    </row>
    <row r="515" spans="1:40" x14ac:dyDescent="0.25">
      <c r="A515" s="3">
        <v>271</v>
      </c>
      <c r="B515" s="3" t="s">
        <v>38</v>
      </c>
      <c r="C515" s="3" t="s">
        <v>22</v>
      </c>
      <c r="D515" s="3" t="s">
        <v>23</v>
      </c>
      <c r="E515" s="3" t="s">
        <v>28</v>
      </c>
      <c r="F515" s="3" t="s">
        <v>25</v>
      </c>
      <c r="G515" s="3" t="b">
        <v>0</v>
      </c>
      <c r="H515" s="3" t="b">
        <v>0</v>
      </c>
      <c r="I515" s="3" t="b">
        <v>0</v>
      </c>
      <c r="J515" s="3" t="b">
        <v>1</v>
      </c>
      <c r="K515" s="3" t="b">
        <v>0</v>
      </c>
      <c r="L515" s="3">
        <v>150</v>
      </c>
      <c r="M515" s="3">
        <v>2</v>
      </c>
      <c r="N515" s="3">
        <v>90</v>
      </c>
      <c r="O515" s="3">
        <v>2.2999999999999998</v>
      </c>
      <c r="P515" s="3">
        <v>0</v>
      </c>
      <c r="Q515" s="3">
        <v>100</v>
      </c>
      <c r="R515" s="3">
        <v>0</v>
      </c>
      <c r="S515" s="3">
        <v>1</v>
      </c>
      <c r="T515" s="3">
        <v>0</v>
      </c>
      <c r="U515" s="3" t="b">
        <v>0</v>
      </c>
      <c r="V515" s="3">
        <v>501</v>
      </c>
      <c r="W515" s="3">
        <v>697</v>
      </c>
      <c r="X515" s="3">
        <v>782</v>
      </c>
      <c r="Y515" s="3">
        <v>109</v>
      </c>
      <c r="Z515" s="3">
        <v>116</v>
      </c>
      <c r="AA515" s="3">
        <v>12</v>
      </c>
      <c r="AB515" s="3">
        <v>-8</v>
      </c>
      <c r="AC515" s="3">
        <v>0.97560975609756095</v>
      </c>
      <c r="AE515" s="6">
        <v>-5.5647687488483477E-2</v>
      </c>
      <c r="AG515" s="6">
        <v>5.7017440111919448E-2</v>
      </c>
      <c r="AI515" s="6">
        <v>-3.2083329633346147E-2</v>
      </c>
      <c r="AK515" s="6">
        <v>2.9523357311168841E-2</v>
      </c>
    </row>
    <row r="516" spans="1:40" x14ac:dyDescent="0.25">
      <c r="A516" s="3">
        <v>272</v>
      </c>
      <c r="B516" s="3" t="s">
        <v>38</v>
      </c>
      <c r="C516" s="3" t="s">
        <v>22</v>
      </c>
      <c r="D516" s="3" t="s">
        <v>23</v>
      </c>
      <c r="E516" s="3" t="s">
        <v>28</v>
      </c>
      <c r="F516" s="3" t="s">
        <v>25</v>
      </c>
      <c r="G516" s="3" t="b">
        <v>0</v>
      </c>
      <c r="H516" s="3" t="b">
        <v>0</v>
      </c>
      <c r="I516" s="3" t="b">
        <v>0</v>
      </c>
      <c r="J516" s="3" t="b">
        <v>1</v>
      </c>
      <c r="K516" s="3" t="b">
        <v>0</v>
      </c>
      <c r="L516" s="3">
        <v>150</v>
      </c>
      <c r="M516" s="3">
        <v>2</v>
      </c>
      <c r="N516" s="3">
        <v>90</v>
      </c>
      <c r="O516" s="3">
        <v>2.2999999999999998</v>
      </c>
      <c r="P516" s="3">
        <v>0</v>
      </c>
      <c r="Q516" s="3">
        <v>100</v>
      </c>
      <c r="R516" s="3">
        <v>0</v>
      </c>
      <c r="S516" s="3">
        <v>1</v>
      </c>
      <c r="T516" s="3">
        <v>0</v>
      </c>
      <c r="U516" s="3" t="b">
        <v>0</v>
      </c>
      <c r="V516" s="3">
        <v>501</v>
      </c>
      <c r="W516" s="3">
        <v>697</v>
      </c>
      <c r="X516" s="3">
        <v>782</v>
      </c>
      <c r="Y516" s="3">
        <v>109</v>
      </c>
      <c r="Z516" s="3">
        <v>116</v>
      </c>
      <c r="AA516" s="3">
        <v>12</v>
      </c>
      <c r="AB516" s="3">
        <v>-8</v>
      </c>
      <c r="AC516" s="3">
        <v>0.97560975609756095</v>
      </c>
      <c r="AE516" s="6">
        <v>-5.5647687488483477E-2</v>
      </c>
      <c r="AG516" s="6">
        <v>5.7017440111919448E-2</v>
      </c>
      <c r="AI516" s="6">
        <v>-3.2083329633346147E-2</v>
      </c>
      <c r="AK516" s="6">
        <v>2.9523357311168841E-2</v>
      </c>
    </row>
    <row r="517" spans="1:40" x14ac:dyDescent="0.25">
      <c r="A517" s="3">
        <v>273</v>
      </c>
      <c r="B517" s="3" t="s">
        <v>38</v>
      </c>
      <c r="C517" s="3" t="s">
        <v>22</v>
      </c>
      <c r="D517" s="3" t="s">
        <v>23</v>
      </c>
      <c r="E517" s="3" t="s">
        <v>28</v>
      </c>
      <c r="F517" s="3" t="s">
        <v>25</v>
      </c>
      <c r="G517" s="3" t="b">
        <v>0</v>
      </c>
      <c r="H517" s="3" t="b">
        <v>0</v>
      </c>
      <c r="I517" s="3" t="b">
        <v>0</v>
      </c>
      <c r="J517" s="3" t="b">
        <v>1</v>
      </c>
      <c r="K517" s="3" t="b">
        <v>0</v>
      </c>
      <c r="L517" s="3">
        <v>150</v>
      </c>
      <c r="M517" s="3">
        <v>2</v>
      </c>
      <c r="N517" s="3">
        <v>90</v>
      </c>
      <c r="O517" s="3">
        <v>2.2999999999999998</v>
      </c>
      <c r="P517" s="3">
        <v>0</v>
      </c>
      <c r="Q517" s="3">
        <v>100</v>
      </c>
      <c r="R517" s="3">
        <v>0</v>
      </c>
      <c r="S517" s="3">
        <v>1</v>
      </c>
      <c r="T517" s="3">
        <v>0</v>
      </c>
      <c r="U517" s="3" t="b">
        <v>0</v>
      </c>
      <c r="V517" s="3">
        <v>501</v>
      </c>
      <c r="W517" s="3">
        <v>697</v>
      </c>
      <c r="X517" s="3">
        <v>782</v>
      </c>
      <c r="Y517" s="3">
        <v>109</v>
      </c>
      <c r="Z517" s="3">
        <v>116</v>
      </c>
      <c r="AA517" s="3">
        <v>12</v>
      </c>
      <c r="AB517" s="3">
        <v>-8</v>
      </c>
      <c r="AC517" s="3">
        <v>0.97560975609756095</v>
      </c>
      <c r="AE517" s="6">
        <v>-5.5647687488483477E-2</v>
      </c>
      <c r="AG517" s="6">
        <v>5.7017440111919448E-2</v>
      </c>
      <c r="AI517" s="6">
        <v>-3.2083329633346147E-2</v>
      </c>
      <c r="AK517" s="6">
        <v>2.9523357311168841E-2</v>
      </c>
    </row>
    <row r="518" spans="1:40" x14ac:dyDescent="0.25">
      <c r="A518" s="3">
        <v>274</v>
      </c>
      <c r="B518" s="3" t="s">
        <v>38</v>
      </c>
      <c r="C518" s="3" t="s">
        <v>22</v>
      </c>
      <c r="D518" s="3" t="s">
        <v>23</v>
      </c>
      <c r="E518" s="3" t="s">
        <v>28</v>
      </c>
      <c r="F518" s="3" t="s">
        <v>25</v>
      </c>
      <c r="G518" s="3" t="b">
        <v>0</v>
      </c>
      <c r="H518" s="3" t="b">
        <v>0</v>
      </c>
      <c r="I518" s="3" t="b">
        <v>0</v>
      </c>
      <c r="J518" s="3" t="b">
        <v>1</v>
      </c>
      <c r="K518" s="3" t="b">
        <v>0</v>
      </c>
      <c r="L518" s="3">
        <v>150</v>
      </c>
      <c r="M518" s="3">
        <v>2</v>
      </c>
      <c r="N518" s="3">
        <v>90</v>
      </c>
      <c r="O518" s="3">
        <v>2.2999999999999998</v>
      </c>
      <c r="P518" s="3">
        <v>0</v>
      </c>
      <c r="Q518" s="3">
        <v>100</v>
      </c>
      <c r="R518" s="3">
        <v>0</v>
      </c>
      <c r="S518" s="3">
        <v>1</v>
      </c>
      <c r="T518" s="3">
        <v>0</v>
      </c>
      <c r="U518" s="3" t="b">
        <v>0</v>
      </c>
      <c r="V518" s="3">
        <v>501</v>
      </c>
      <c r="W518" s="3">
        <v>697</v>
      </c>
      <c r="X518" s="3">
        <v>782</v>
      </c>
      <c r="Y518" s="3">
        <v>109</v>
      </c>
      <c r="Z518" s="3">
        <v>116</v>
      </c>
      <c r="AA518" s="3">
        <v>12</v>
      </c>
      <c r="AB518" s="3">
        <v>-8</v>
      </c>
      <c r="AC518" s="3">
        <v>0.97560975609756095</v>
      </c>
      <c r="AE518" s="6">
        <v>-5.5647687488483477E-2</v>
      </c>
      <c r="AG518" s="6">
        <v>5.7017440111919448E-2</v>
      </c>
      <c r="AI518" s="6">
        <v>-3.2083329633346147E-2</v>
      </c>
      <c r="AK518" s="6">
        <v>2.9523357311168841E-2</v>
      </c>
    </row>
    <row r="519" spans="1:40" x14ac:dyDescent="0.25">
      <c r="A519" s="3">
        <v>275</v>
      </c>
      <c r="B519" s="3" t="s">
        <v>38</v>
      </c>
      <c r="C519" s="3" t="s">
        <v>22</v>
      </c>
      <c r="D519" s="3" t="s">
        <v>23</v>
      </c>
      <c r="E519" s="3" t="s">
        <v>28</v>
      </c>
      <c r="F519" s="3" t="s">
        <v>25</v>
      </c>
      <c r="G519" s="3" t="b">
        <v>0</v>
      </c>
      <c r="H519" s="3" t="b">
        <v>0</v>
      </c>
      <c r="I519" s="3" t="b">
        <v>0</v>
      </c>
      <c r="J519" s="3" t="b">
        <v>1</v>
      </c>
      <c r="K519" s="3" t="b">
        <v>0</v>
      </c>
      <c r="L519" s="3">
        <v>150</v>
      </c>
      <c r="M519" s="3">
        <v>2</v>
      </c>
      <c r="N519" s="3">
        <v>90</v>
      </c>
      <c r="O519" s="3">
        <v>2.2999999999999998</v>
      </c>
      <c r="P519" s="3">
        <v>0</v>
      </c>
      <c r="Q519" s="3">
        <v>100</v>
      </c>
      <c r="R519" s="3">
        <v>0</v>
      </c>
      <c r="S519" s="3">
        <v>1</v>
      </c>
      <c r="T519" s="3">
        <v>0</v>
      </c>
      <c r="U519" s="3" t="b">
        <v>0</v>
      </c>
      <c r="V519" s="3">
        <v>501</v>
      </c>
      <c r="W519" s="3">
        <v>782</v>
      </c>
      <c r="X519" s="3">
        <v>697</v>
      </c>
      <c r="Y519" s="3">
        <v>116</v>
      </c>
      <c r="Z519" s="3">
        <v>109</v>
      </c>
      <c r="AA519" s="3">
        <v>8</v>
      </c>
      <c r="AB519" s="3">
        <v>-12</v>
      </c>
      <c r="AC519" s="3">
        <v>0.97560975609756095</v>
      </c>
      <c r="AE519" s="6">
        <v>5.9517228671457589E-2</v>
      </c>
      <c r="AG519" s="6">
        <v>-5.7875759900245627E-2</v>
      </c>
      <c r="AI519" s="6">
        <v>3.0076456536989316E-2</v>
      </c>
      <c r="AK519" s="6">
        <v>-3.2603052181746528E-2</v>
      </c>
    </row>
    <row r="520" spans="1:40" x14ac:dyDescent="0.25">
      <c r="A520" s="3">
        <v>276</v>
      </c>
      <c r="B520" s="3" t="s">
        <v>38</v>
      </c>
      <c r="C520" s="3" t="s">
        <v>22</v>
      </c>
      <c r="D520" s="3" t="s">
        <v>23</v>
      </c>
      <c r="E520" s="3" t="s">
        <v>28</v>
      </c>
      <c r="F520" s="3" t="s">
        <v>25</v>
      </c>
      <c r="G520" s="3" t="b">
        <v>0</v>
      </c>
      <c r="H520" s="3" t="b">
        <v>0</v>
      </c>
      <c r="I520" s="3" t="b">
        <v>0</v>
      </c>
      <c r="J520" s="3" t="b">
        <v>1</v>
      </c>
      <c r="K520" s="3" t="b">
        <v>0</v>
      </c>
      <c r="L520" s="3">
        <v>150</v>
      </c>
      <c r="M520" s="3">
        <v>2</v>
      </c>
      <c r="N520" s="3">
        <v>90</v>
      </c>
      <c r="O520" s="3">
        <v>2.2999999999999998</v>
      </c>
      <c r="P520" s="3">
        <v>0</v>
      </c>
      <c r="Q520" s="3">
        <v>100</v>
      </c>
      <c r="R520" s="3">
        <v>0</v>
      </c>
      <c r="S520" s="3">
        <v>1</v>
      </c>
      <c r="T520" s="3">
        <v>0</v>
      </c>
      <c r="U520" s="3" t="b">
        <v>0</v>
      </c>
      <c r="V520" s="3">
        <v>501</v>
      </c>
      <c r="W520" s="3">
        <v>697</v>
      </c>
      <c r="X520" s="3">
        <v>782</v>
      </c>
      <c r="Y520" s="3">
        <v>109</v>
      </c>
      <c r="Z520" s="3">
        <v>116</v>
      </c>
      <c r="AA520" s="3">
        <v>12</v>
      </c>
      <c r="AB520" s="3">
        <v>-8</v>
      </c>
      <c r="AC520" s="3">
        <v>0.97560975609756095</v>
      </c>
      <c r="AE520" s="6">
        <v>-5.5647687488483477E-2</v>
      </c>
      <c r="AG520" s="6">
        <v>5.7017440111919448E-2</v>
      </c>
      <c r="AI520" s="6">
        <v>-3.2083329633346147E-2</v>
      </c>
      <c r="AK520" s="6">
        <v>2.9523357311168841E-2</v>
      </c>
    </row>
    <row r="521" spans="1:40" x14ac:dyDescent="0.25">
      <c r="A521" s="3">
        <v>277</v>
      </c>
      <c r="B521" s="3" t="s">
        <v>38</v>
      </c>
      <c r="C521" s="3" t="s">
        <v>22</v>
      </c>
      <c r="D521" s="3" t="s">
        <v>23</v>
      </c>
      <c r="E521" s="3" t="s">
        <v>28</v>
      </c>
      <c r="F521" s="3" t="s">
        <v>25</v>
      </c>
      <c r="G521" s="3" t="b">
        <v>0</v>
      </c>
      <c r="H521" s="3" t="b">
        <v>0</v>
      </c>
      <c r="I521" s="3" t="b">
        <v>0</v>
      </c>
      <c r="J521" s="3" t="b">
        <v>1</v>
      </c>
      <c r="K521" s="3" t="b">
        <v>0</v>
      </c>
      <c r="L521" s="3">
        <v>150</v>
      </c>
      <c r="M521" s="3">
        <v>2</v>
      </c>
      <c r="N521" s="3">
        <v>90</v>
      </c>
      <c r="O521" s="3">
        <v>2.2999999999999998</v>
      </c>
      <c r="P521" s="3">
        <v>0</v>
      </c>
      <c r="Q521" s="3">
        <v>100</v>
      </c>
      <c r="R521" s="3">
        <v>0</v>
      </c>
      <c r="S521" s="3">
        <v>1</v>
      </c>
      <c r="T521" s="3">
        <v>0</v>
      </c>
      <c r="U521" s="3" t="b">
        <v>0</v>
      </c>
      <c r="V521" s="3">
        <v>501</v>
      </c>
      <c r="W521" s="3">
        <v>697</v>
      </c>
      <c r="X521" s="3">
        <v>782</v>
      </c>
      <c r="Y521" s="3">
        <v>109</v>
      </c>
      <c r="Z521" s="3">
        <v>116</v>
      </c>
      <c r="AA521" s="3">
        <v>12</v>
      </c>
      <c r="AB521" s="3">
        <v>-8</v>
      </c>
      <c r="AC521" s="3">
        <v>0.97560975609756095</v>
      </c>
      <c r="AE521" s="6">
        <v>-5.5647687488483477E-2</v>
      </c>
      <c r="AG521" s="6">
        <v>5.7017440111919448E-2</v>
      </c>
      <c r="AI521" s="6">
        <v>-3.2083329633346147E-2</v>
      </c>
      <c r="AK521" s="6">
        <v>2.9523357311168841E-2</v>
      </c>
    </row>
    <row r="522" spans="1:40" x14ac:dyDescent="0.25">
      <c r="A522" s="3">
        <v>278</v>
      </c>
      <c r="B522" s="3" t="s">
        <v>38</v>
      </c>
      <c r="C522" s="3" t="s">
        <v>22</v>
      </c>
      <c r="D522" s="3" t="s">
        <v>23</v>
      </c>
      <c r="E522" s="3" t="s">
        <v>28</v>
      </c>
      <c r="F522" s="3" t="s">
        <v>25</v>
      </c>
      <c r="G522" s="3" t="b">
        <v>0</v>
      </c>
      <c r="H522" s="3" t="b">
        <v>0</v>
      </c>
      <c r="I522" s="3" t="b">
        <v>0</v>
      </c>
      <c r="J522" s="3" t="b">
        <v>1</v>
      </c>
      <c r="K522" s="3" t="b">
        <v>0</v>
      </c>
      <c r="L522" s="3">
        <v>150</v>
      </c>
      <c r="M522" s="3">
        <v>2</v>
      </c>
      <c r="N522" s="3">
        <v>90</v>
      </c>
      <c r="O522" s="3">
        <v>2.2999999999999998</v>
      </c>
      <c r="P522" s="3">
        <v>0</v>
      </c>
      <c r="Q522" s="3">
        <v>100</v>
      </c>
      <c r="R522" s="3">
        <v>0</v>
      </c>
      <c r="S522" s="3">
        <v>1</v>
      </c>
      <c r="T522" s="3">
        <v>0</v>
      </c>
      <c r="U522" s="3" t="b">
        <v>0</v>
      </c>
      <c r="V522" s="3">
        <v>691</v>
      </c>
      <c r="W522" s="3">
        <v>697</v>
      </c>
      <c r="X522" s="3">
        <v>782</v>
      </c>
      <c r="Y522" s="3">
        <v>109</v>
      </c>
      <c r="Z522" s="3">
        <v>116</v>
      </c>
      <c r="AA522" s="3">
        <v>12</v>
      </c>
      <c r="AB522" s="3">
        <v>-8</v>
      </c>
      <c r="AC522" s="3">
        <v>0.97560975609756095</v>
      </c>
      <c r="AE522" s="6">
        <v>-5.5647687488483477E-2</v>
      </c>
      <c r="AG522" s="6">
        <v>5.7017440111919448E-2</v>
      </c>
      <c r="AI522" s="6">
        <v>-3.2083329633346147E-2</v>
      </c>
      <c r="AK522" s="6">
        <v>2.9523357311168841E-2</v>
      </c>
    </row>
    <row r="523" spans="1:40" x14ac:dyDescent="0.25">
      <c r="A523" s="3">
        <v>279</v>
      </c>
      <c r="B523" s="3" t="s">
        <v>38</v>
      </c>
      <c r="C523" s="3" t="s">
        <v>22</v>
      </c>
      <c r="D523" s="3" t="s">
        <v>23</v>
      </c>
      <c r="E523" s="3" t="s">
        <v>28</v>
      </c>
      <c r="F523" s="3" t="s">
        <v>25</v>
      </c>
      <c r="G523" s="3" t="b">
        <v>0</v>
      </c>
      <c r="H523" s="3" t="b">
        <v>0</v>
      </c>
      <c r="I523" s="3" t="b">
        <v>0</v>
      </c>
      <c r="J523" s="3" t="b">
        <v>1</v>
      </c>
      <c r="K523" s="3" t="b">
        <v>0</v>
      </c>
      <c r="L523" s="3">
        <v>150</v>
      </c>
      <c r="M523" s="3">
        <v>2</v>
      </c>
      <c r="N523" s="3">
        <v>90</v>
      </c>
      <c r="O523" s="3">
        <v>2.2999999999999998</v>
      </c>
      <c r="P523" s="3">
        <v>0</v>
      </c>
      <c r="Q523" s="3">
        <v>100</v>
      </c>
      <c r="R523" s="3">
        <v>0</v>
      </c>
      <c r="S523" s="3">
        <v>1</v>
      </c>
      <c r="T523" s="3">
        <v>0</v>
      </c>
      <c r="U523" s="3" t="b">
        <v>0</v>
      </c>
      <c r="V523" s="3">
        <v>531</v>
      </c>
      <c r="W523" s="3">
        <v>782</v>
      </c>
      <c r="X523" s="3">
        <v>697</v>
      </c>
      <c r="Y523" s="3">
        <v>116</v>
      </c>
      <c r="Z523" s="3">
        <v>109</v>
      </c>
      <c r="AA523" s="3">
        <v>-8</v>
      </c>
      <c r="AB523" s="3">
        <v>12</v>
      </c>
      <c r="AC523" s="3">
        <v>0.97560975609756095</v>
      </c>
      <c r="AE523" s="6">
        <v>5.9517228671457589E-2</v>
      </c>
      <c r="AG523" s="6">
        <v>-5.7875759900245627E-2</v>
      </c>
      <c r="AI523" s="6">
        <v>3.0076456536989316E-2</v>
      </c>
      <c r="AK523" s="6">
        <v>-3.2603052181746528E-2</v>
      </c>
    </row>
    <row r="524" spans="1:40" x14ac:dyDescent="0.25">
      <c r="A524" s="3">
        <v>280</v>
      </c>
      <c r="B524" s="3" t="s">
        <v>38</v>
      </c>
      <c r="C524" s="3" t="s">
        <v>22</v>
      </c>
      <c r="D524" s="3" t="s">
        <v>23</v>
      </c>
      <c r="E524" s="3" t="s">
        <v>28</v>
      </c>
      <c r="F524" s="3" t="s">
        <v>25</v>
      </c>
      <c r="G524" s="3" t="b">
        <v>0</v>
      </c>
      <c r="H524" s="3" t="b">
        <v>0</v>
      </c>
      <c r="I524" s="3" t="b">
        <v>0</v>
      </c>
      <c r="J524" s="3" t="b">
        <v>1</v>
      </c>
      <c r="K524" s="3" t="b">
        <v>0</v>
      </c>
      <c r="L524" s="3">
        <v>150</v>
      </c>
      <c r="M524" s="3">
        <v>2</v>
      </c>
      <c r="N524" s="3">
        <v>90</v>
      </c>
      <c r="O524" s="3">
        <v>2.2999999999999998</v>
      </c>
      <c r="P524" s="3">
        <v>0</v>
      </c>
      <c r="Q524" s="3">
        <v>100</v>
      </c>
      <c r="R524" s="3">
        <v>0</v>
      </c>
      <c r="S524" s="3">
        <v>1</v>
      </c>
      <c r="T524" s="3">
        <v>0</v>
      </c>
      <c r="U524" s="3" t="b">
        <v>0</v>
      </c>
      <c r="V524" s="3">
        <v>846</v>
      </c>
      <c r="W524" s="3">
        <v>782</v>
      </c>
      <c r="X524" s="3">
        <v>697</v>
      </c>
      <c r="Y524" s="3">
        <v>116</v>
      </c>
      <c r="Z524" s="3">
        <v>109</v>
      </c>
      <c r="AA524" s="3">
        <v>-8</v>
      </c>
      <c r="AB524" s="3">
        <v>12</v>
      </c>
      <c r="AC524" s="3">
        <v>0.97560975609756095</v>
      </c>
      <c r="AE524" s="6">
        <v>5.9517228671457589E-2</v>
      </c>
      <c r="AG524" s="6">
        <v>-5.7875759900245627E-2</v>
      </c>
      <c r="AI524" s="6">
        <v>3.0076456536989316E-2</v>
      </c>
      <c r="AK524" s="6">
        <v>-3.2603052181746528E-2</v>
      </c>
    </row>
    <row r="525" spans="1:40" x14ac:dyDescent="0.25">
      <c r="A525" s="1">
        <v>281</v>
      </c>
      <c r="B525" s="1" t="s">
        <v>38</v>
      </c>
      <c r="C525" s="1" t="s">
        <v>22</v>
      </c>
      <c r="D525" s="1" t="s">
        <v>23</v>
      </c>
      <c r="E525" s="1" t="s">
        <v>28</v>
      </c>
      <c r="F525" s="1" t="s">
        <v>25</v>
      </c>
      <c r="G525" s="1" t="b">
        <v>0</v>
      </c>
      <c r="H525" s="1" t="b">
        <v>0</v>
      </c>
      <c r="I525" s="1" t="b">
        <v>0</v>
      </c>
      <c r="J525" s="1" t="b">
        <v>1</v>
      </c>
      <c r="K525" s="1" t="b">
        <v>0</v>
      </c>
      <c r="L525" s="1">
        <v>150</v>
      </c>
      <c r="M525" s="1">
        <v>2</v>
      </c>
      <c r="N525" s="1">
        <v>90</v>
      </c>
      <c r="O525" s="1">
        <v>2.4</v>
      </c>
      <c r="P525" s="1">
        <v>0</v>
      </c>
      <c r="Q525" s="1">
        <v>100</v>
      </c>
      <c r="R525" s="1">
        <v>0</v>
      </c>
      <c r="S525" s="1">
        <v>1</v>
      </c>
      <c r="T525" s="1">
        <v>0</v>
      </c>
      <c r="U525" s="1" t="b">
        <v>0</v>
      </c>
      <c r="V525" s="1">
        <v>712</v>
      </c>
      <c r="W525" s="1">
        <v>730.92</v>
      </c>
      <c r="X525" s="1">
        <v>685.11</v>
      </c>
      <c r="Y525" s="1">
        <v>117.25</v>
      </c>
      <c r="Z525" s="1">
        <v>113.02</v>
      </c>
      <c r="AA525" s="1">
        <v>9</v>
      </c>
      <c r="AB525" s="1">
        <v>-11</v>
      </c>
      <c r="AC525" s="1">
        <v>1</v>
      </c>
      <c r="AE525" s="6" cm="1">
        <f t="array" ref="AE525:AE544">W525:W544/AF525-1</f>
        <v>2.2053461623704695E-2</v>
      </c>
      <c r="AF525">
        <f>AVERAGE(W525:W544)</f>
        <v>715.14850000000001</v>
      </c>
      <c r="AG525" s="6" cm="1">
        <f t="array" ref="AG525:AG544">X525:X544/AH525-1</f>
        <v>-3.9671999018800697E-2</v>
      </c>
      <c r="AH525">
        <f>AVERAGE(X525:X544)</f>
        <v>713.41250000000014</v>
      </c>
      <c r="AI525" s="6" cm="1">
        <f t="array" ref="AI525:AI544">Y525:Y544/AJ525-1</f>
        <v>2.8793043691897502E-2</v>
      </c>
      <c r="AJ525">
        <f>AVERAGE(Y525:Y544)</f>
        <v>113.96849999999999</v>
      </c>
      <c r="AK525" s="6" cm="1">
        <f t="array" ref="AK525:AK544">Z525:Z544/AL525-1</f>
        <v>-7.5169482595104364E-3</v>
      </c>
      <c r="AL525">
        <f>AVERAGE(Z525:Z544)</f>
        <v>113.876</v>
      </c>
      <c r="AN525">
        <f>AVERAGE(AC525:AC544)</f>
        <v>0.98414634146341506</v>
      </c>
    </row>
    <row r="526" spans="1:40" x14ac:dyDescent="0.25">
      <c r="A526" s="1">
        <v>282</v>
      </c>
      <c r="B526" s="1" t="s">
        <v>38</v>
      </c>
      <c r="C526" s="1" t="s">
        <v>22</v>
      </c>
      <c r="D526" s="1" t="s">
        <v>23</v>
      </c>
      <c r="E526" s="1" t="s">
        <v>28</v>
      </c>
      <c r="F526" s="1" t="s">
        <v>25</v>
      </c>
      <c r="G526" s="1" t="b">
        <v>0</v>
      </c>
      <c r="H526" s="1" t="b">
        <v>0</v>
      </c>
      <c r="I526" s="1" t="b">
        <v>0</v>
      </c>
      <c r="J526" s="1" t="b">
        <v>1</v>
      </c>
      <c r="K526" s="1" t="b">
        <v>0</v>
      </c>
      <c r="L526" s="1">
        <v>150</v>
      </c>
      <c r="M526" s="1">
        <v>2</v>
      </c>
      <c r="N526" s="1">
        <v>90</v>
      </c>
      <c r="O526" s="1">
        <v>2.4</v>
      </c>
      <c r="P526" s="1">
        <v>0</v>
      </c>
      <c r="Q526" s="1">
        <v>100</v>
      </c>
      <c r="R526" s="1">
        <v>0</v>
      </c>
      <c r="S526" s="1">
        <v>1</v>
      </c>
      <c r="T526" s="1">
        <v>0</v>
      </c>
      <c r="U526" s="1" t="b">
        <v>0</v>
      </c>
      <c r="V526" s="1">
        <v>749</v>
      </c>
      <c r="W526" s="1">
        <v>732.27</v>
      </c>
      <c r="X526" s="1">
        <v>684.57</v>
      </c>
      <c r="Y526" s="1">
        <v>117.26</v>
      </c>
      <c r="Z526" s="1">
        <v>112.93</v>
      </c>
      <c r="AA526" s="1">
        <v>-9</v>
      </c>
      <c r="AB526" s="1">
        <v>11</v>
      </c>
      <c r="AC526" s="1">
        <v>1</v>
      </c>
      <c r="AE526" s="6">
        <v>2.3941181446930138E-2</v>
      </c>
      <c r="AG526" s="6">
        <v>-4.0428924360030205E-2</v>
      </c>
      <c r="AI526" s="6">
        <v>2.8880787235069372E-2</v>
      </c>
      <c r="AK526" s="6">
        <v>-8.3072816045522968E-3</v>
      </c>
    </row>
    <row r="527" spans="1:40" x14ac:dyDescent="0.25">
      <c r="A527" s="1">
        <v>283</v>
      </c>
      <c r="B527" s="1" t="s">
        <v>38</v>
      </c>
      <c r="C527" s="1" t="s">
        <v>22</v>
      </c>
      <c r="D527" s="1" t="s">
        <v>23</v>
      </c>
      <c r="E527" s="1" t="s">
        <v>28</v>
      </c>
      <c r="F527" s="1" t="s">
        <v>25</v>
      </c>
      <c r="G527" s="1" t="b">
        <v>0</v>
      </c>
      <c r="H527" s="1" t="b">
        <v>0</v>
      </c>
      <c r="I527" s="1" t="b">
        <v>0</v>
      </c>
      <c r="J527" s="1" t="b">
        <v>1</v>
      </c>
      <c r="K527" s="1" t="b">
        <v>0</v>
      </c>
      <c r="L527" s="1">
        <v>150</v>
      </c>
      <c r="M527" s="1">
        <v>2</v>
      </c>
      <c r="N527" s="1">
        <v>90</v>
      </c>
      <c r="O527" s="1">
        <v>2.4</v>
      </c>
      <c r="P527" s="1">
        <v>0</v>
      </c>
      <c r="Q527" s="1">
        <v>100</v>
      </c>
      <c r="R527" s="1">
        <v>0</v>
      </c>
      <c r="S527" s="1">
        <v>1</v>
      </c>
      <c r="T527" s="1">
        <v>0</v>
      </c>
      <c r="U527" s="1" t="b">
        <v>0</v>
      </c>
      <c r="V527" s="1">
        <v>501</v>
      </c>
      <c r="W527" s="1">
        <v>645</v>
      </c>
      <c r="X527" s="1">
        <v>775</v>
      </c>
      <c r="Y527" s="1">
        <v>107</v>
      </c>
      <c r="Z527" s="1">
        <v>119</v>
      </c>
      <c r="AA527" s="1">
        <v>-13</v>
      </c>
      <c r="AB527" s="1">
        <v>7</v>
      </c>
      <c r="AC527" s="1">
        <v>0.97560975609756095</v>
      </c>
      <c r="AE527" s="6">
        <v>-9.8089417792248779E-2</v>
      </c>
      <c r="AG527" s="6">
        <v>8.6328036024039267E-2</v>
      </c>
      <c r="AI527" s="6">
        <v>-6.1144088059419843E-2</v>
      </c>
      <c r="AK527" s="6">
        <v>4.4996311777723008E-2</v>
      </c>
    </row>
    <row r="528" spans="1:40" x14ac:dyDescent="0.25">
      <c r="A528" s="1">
        <v>284</v>
      </c>
      <c r="B528" s="1" t="s">
        <v>38</v>
      </c>
      <c r="C528" s="1" t="s">
        <v>22</v>
      </c>
      <c r="D528" s="1" t="s">
        <v>23</v>
      </c>
      <c r="E528" s="1" t="s">
        <v>28</v>
      </c>
      <c r="F528" s="1" t="s">
        <v>25</v>
      </c>
      <c r="G528" s="1" t="b">
        <v>0</v>
      </c>
      <c r="H528" s="1" t="b">
        <v>0</v>
      </c>
      <c r="I528" s="1" t="b">
        <v>0</v>
      </c>
      <c r="J528" s="1" t="b">
        <v>1</v>
      </c>
      <c r="K528" s="1" t="b">
        <v>0</v>
      </c>
      <c r="L528" s="1">
        <v>150</v>
      </c>
      <c r="M528" s="1">
        <v>2</v>
      </c>
      <c r="N528" s="1">
        <v>90</v>
      </c>
      <c r="O528" s="1">
        <v>2.4</v>
      </c>
      <c r="P528" s="1">
        <v>0</v>
      </c>
      <c r="Q528" s="1">
        <v>100</v>
      </c>
      <c r="R528" s="1">
        <v>0</v>
      </c>
      <c r="S528" s="1">
        <v>1</v>
      </c>
      <c r="T528" s="1">
        <v>0</v>
      </c>
      <c r="U528" s="1" t="b">
        <v>0</v>
      </c>
      <c r="V528" s="1">
        <v>501</v>
      </c>
      <c r="W528" s="1">
        <v>680</v>
      </c>
      <c r="X528" s="1">
        <v>759</v>
      </c>
      <c r="Y528" s="1">
        <v>110</v>
      </c>
      <c r="Z528" s="1">
        <v>117</v>
      </c>
      <c r="AA528" s="1">
        <v>12</v>
      </c>
      <c r="AB528" s="1">
        <v>-8</v>
      </c>
      <c r="AC528" s="1">
        <v>0.97560975609756095</v>
      </c>
      <c r="AE528" s="6">
        <v>-4.9148533486401802E-2</v>
      </c>
      <c r="AG528" s="6">
        <v>6.3900618506123497E-2</v>
      </c>
      <c r="AI528" s="6">
        <v>-3.4821025107814818E-2</v>
      </c>
      <c r="AK528" s="6">
        <v>2.7433348554568138E-2</v>
      </c>
    </row>
    <row r="529" spans="1:37" x14ac:dyDescent="0.25">
      <c r="A529" s="1">
        <v>285</v>
      </c>
      <c r="B529" s="1" t="s">
        <v>38</v>
      </c>
      <c r="C529" s="1" t="s">
        <v>22</v>
      </c>
      <c r="D529" s="1" t="s">
        <v>23</v>
      </c>
      <c r="E529" s="1" t="s">
        <v>28</v>
      </c>
      <c r="F529" s="1" t="s">
        <v>25</v>
      </c>
      <c r="G529" s="1" t="b">
        <v>0</v>
      </c>
      <c r="H529" s="1" t="b">
        <v>0</v>
      </c>
      <c r="I529" s="1" t="b">
        <v>0</v>
      </c>
      <c r="J529" s="1" t="b">
        <v>1</v>
      </c>
      <c r="K529" s="1" t="b">
        <v>0</v>
      </c>
      <c r="L529" s="1">
        <v>150</v>
      </c>
      <c r="M529" s="1">
        <v>2</v>
      </c>
      <c r="N529" s="1">
        <v>90</v>
      </c>
      <c r="O529" s="1">
        <v>2.4</v>
      </c>
      <c r="P529" s="1">
        <v>0</v>
      </c>
      <c r="Q529" s="1">
        <v>100</v>
      </c>
      <c r="R529" s="1">
        <v>0</v>
      </c>
      <c r="S529" s="1">
        <v>1</v>
      </c>
      <c r="T529" s="1">
        <v>0</v>
      </c>
      <c r="U529" s="1" t="b">
        <v>0</v>
      </c>
      <c r="V529" s="1">
        <v>772</v>
      </c>
      <c r="W529" s="1">
        <v>686.86</v>
      </c>
      <c r="X529" s="1">
        <v>730.08</v>
      </c>
      <c r="Y529" s="1">
        <v>113.11</v>
      </c>
      <c r="Z529" s="1">
        <v>117.23</v>
      </c>
      <c r="AA529" s="1">
        <v>-11</v>
      </c>
      <c r="AB529" s="1">
        <v>9</v>
      </c>
      <c r="AC529" s="1">
        <v>1</v>
      </c>
      <c r="AE529" s="6">
        <v>-3.9556120162455799E-2</v>
      </c>
      <c r="AG529" s="6">
        <v>2.3363061342491109E-2</v>
      </c>
      <c r="AI529" s="6">
        <v>-7.5327831813175594E-3</v>
      </c>
      <c r="AK529" s="6">
        <v>2.9453089325230941E-2</v>
      </c>
    </row>
    <row r="530" spans="1:37" x14ac:dyDescent="0.25">
      <c r="A530" s="1">
        <v>286</v>
      </c>
      <c r="B530" s="1" t="s">
        <v>38</v>
      </c>
      <c r="C530" s="1" t="s">
        <v>22</v>
      </c>
      <c r="D530" s="1" t="s">
        <v>23</v>
      </c>
      <c r="E530" s="1" t="s">
        <v>28</v>
      </c>
      <c r="F530" s="1" t="s">
        <v>25</v>
      </c>
      <c r="G530" s="1" t="b">
        <v>0</v>
      </c>
      <c r="H530" s="1" t="b">
        <v>0</v>
      </c>
      <c r="I530" s="1" t="b">
        <v>0</v>
      </c>
      <c r="J530" s="1" t="b">
        <v>1</v>
      </c>
      <c r="K530" s="1" t="b">
        <v>0</v>
      </c>
      <c r="L530" s="1">
        <v>150</v>
      </c>
      <c r="M530" s="1">
        <v>2</v>
      </c>
      <c r="N530" s="1">
        <v>90</v>
      </c>
      <c r="O530" s="1">
        <v>2.4</v>
      </c>
      <c r="P530" s="1">
        <v>0</v>
      </c>
      <c r="Q530" s="1">
        <v>100</v>
      </c>
      <c r="R530" s="1">
        <v>0</v>
      </c>
      <c r="S530" s="1">
        <v>1</v>
      </c>
      <c r="T530" s="1">
        <v>0</v>
      </c>
      <c r="U530" s="1" t="b">
        <v>0</v>
      </c>
      <c r="V530" s="1">
        <v>501</v>
      </c>
      <c r="W530" s="1">
        <v>759</v>
      </c>
      <c r="X530" s="1">
        <v>684</v>
      </c>
      <c r="Y530" s="1">
        <v>117</v>
      </c>
      <c r="Z530" s="1">
        <v>112</v>
      </c>
      <c r="AA530" s="1">
        <v>-9</v>
      </c>
      <c r="AB530" s="1">
        <v>12</v>
      </c>
      <c r="AC530" s="1">
        <v>1</v>
      </c>
      <c r="AE530" s="6">
        <v>6.131803394679558E-2</v>
      </c>
      <c r="AG530" s="6">
        <v>-4.1227901109106013E-2</v>
      </c>
      <c r="AI530" s="6">
        <v>2.6599455112596981E-2</v>
      </c>
      <c r="AK530" s="6">
        <v>-1.6474059503319483E-2</v>
      </c>
    </row>
    <row r="531" spans="1:37" x14ac:dyDescent="0.25">
      <c r="A531" s="1">
        <v>287</v>
      </c>
      <c r="B531" s="1" t="s">
        <v>38</v>
      </c>
      <c r="C531" s="1" t="s">
        <v>22</v>
      </c>
      <c r="D531" s="1" t="s">
        <v>23</v>
      </c>
      <c r="E531" s="1" t="s">
        <v>28</v>
      </c>
      <c r="F531" s="1" t="s">
        <v>25</v>
      </c>
      <c r="G531" s="1" t="b">
        <v>0</v>
      </c>
      <c r="H531" s="1" t="b">
        <v>0</v>
      </c>
      <c r="I531" s="1" t="b">
        <v>0</v>
      </c>
      <c r="J531" s="1" t="b">
        <v>1</v>
      </c>
      <c r="K531" s="1" t="b">
        <v>0</v>
      </c>
      <c r="L531" s="1">
        <v>150</v>
      </c>
      <c r="M531" s="1">
        <v>2</v>
      </c>
      <c r="N531" s="1">
        <v>90</v>
      </c>
      <c r="O531" s="1">
        <v>2.4</v>
      </c>
      <c r="P531" s="1">
        <v>0</v>
      </c>
      <c r="Q531" s="1">
        <v>100</v>
      </c>
      <c r="R531" s="1">
        <v>0</v>
      </c>
      <c r="S531" s="1">
        <v>1</v>
      </c>
      <c r="T531" s="1">
        <v>0</v>
      </c>
      <c r="U531" s="1" t="b">
        <v>0</v>
      </c>
      <c r="V531" s="1">
        <v>501</v>
      </c>
      <c r="W531" s="1">
        <v>645</v>
      </c>
      <c r="X531" s="1">
        <v>775</v>
      </c>
      <c r="Y531" s="1">
        <v>107</v>
      </c>
      <c r="Z531" s="1">
        <v>119</v>
      </c>
      <c r="AA531" s="1">
        <v>13</v>
      </c>
      <c r="AB531" s="1">
        <v>-7</v>
      </c>
      <c r="AC531" s="1">
        <v>0.97560975609756095</v>
      </c>
      <c r="AE531" s="6">
        <v>-9.8089417792248779E-2</v>
      </c>
      <c r="AG531" s="6">
        <v>8.6328036024039267E-2</v>
      </c>
      <c r="AI531" s="6">
        <v>-6.1144088059419843E-2</v>
      </c>
      <c r="AK531" s="6">
        <v>4.4996311777723008E-2</v>
      </c>
    </row>
    <row r="532" spans="1:37" x14ac:dyDescent="0.25">
      <c r="A532" s="1">
        <v>288</v>
      </c>
      <c r="B532" s="1" t="s">
        <v>38</v>
      </c>
      <c r="C532" s="1" t="s">
        <v>22</v>
      </c>
      <c r="D532" s="1" t="s">
        <v>23</v>
      </c>
      <c r="E532" s="1" t="s">
        <v>28</v>
      </c>
      <c r="F532" s="1" t="s">
        <v>25</v>
      </c>
      <c r="G532" s="1" t="b">
        <v>0</v>
      </c>
      <c r="H532" s="1" t="b">
        <v>0</v>
      </c>
      <c r="I532" s="1" t="b">
        <v>0</v>
      </c>
      <c r="J532" s="1" t="b">
        <v>1</v>
      </c>
      <c r="K532" s="1" t="b">
        <v>0</v>
      </c>
      <c r="L532" s="1">
        <v>150</v>
      </c>
      <c r="M532" s="1">
        <v>2</v>
      </c>
      <c r="N532" s="1">
        <v>90</v>
      </c>
      <c r="O532" s="1">
        <v>2.4</v>
      </c>
      <c r="P532" s="1">
        <v>0</v>
      </c>
      <c r="Q532" s="1">
        <v>100</v>
      </c>
      <c r="R532" s="1">
        <v>0</v>
      </c>
      <c r="S532" s="1">
        <v>1</v>
      </c>
      <c r="T532" s="1">
        <v>0</v>
      </c>
      <c r="U532" s="1" t="b">
        <v>0</v>
      </c>
      <c r="V532" s="1">
        <v>501</v>
      </c>
      <c r="W532" s="1">
        <v>732.22</v>
      </c>
      <c r="X532" s="1">
        <v>686.55</v>
      </c>
      <c r="Y532" s="1">
        <v>117.23</v>
      </c>
      <c r="Z532" s="1">
        <v>112.92</v>
      </c>
      <c r="AA532" s="1">
        <v>-9</v>
      </c>
      <c r="AB532" s="1">
        <v>11</v>
      </c>
      <c r="AC532" s="1">
        <v>1</v>
      </c>
      <c r="AE532" s="6">
        <v>2.3871265897921878E-2</v>
      </c>
      <c r="AG532" s="6">
        <v>-3.7653531442188304E-2</v>
      </c>
      <c r="AI532" s="6">
        <v>2.8617556605553318E-2</v>
      </c>
      <c r="AK532" s="6">
        <v>-8.3950964206681578E-3</v>
      </c>
    </row>
    <row r="533" spans="1:37" x14ac:dyDescent="0.25">
      <c r="A533" s="1">
        <v>289</v>
      </c>
      <c r="B533" s="1" t="s">
        <v>38</v>
      </c>
      <c r="C533" s="1" t="s">
        <v>22</v>
      </c>
      <c r="D533" s="1" t="s">
        <v>23</v>
      </c>
      <c r="E533" s="1" t="s">
        <v>28</v>
      </c>
      <c r="F533" s="1" t="s">
        <v>25</v>
      </c>
      <c r="G533" s="1" t="b">
        <v>0</v>
      </c>
      <c r="H533" s="1" t="b">
        <v>0</v>
      </c>
      <c r="I533" s="1" t="b">
        <v>0</v>
      </c>
      <c r="J533" s="1" t="b">
        <v>1</v>
      </c>
      <c r="K533" s="1" t="b">
        <v>0</v>
      </c>
      <c r="L533" s="1">
        <v>150</v>
      </c>
      <c r="M533" s="1">
        <v>2</v>
      </c>
      <c r="N533" s="1">
        <v>90</v>
      </c>
      <c r="O533" s="1">
        <v>2.4</v>
      </c>
      <c r="P533" s="1">
        <v>0</v>
      </c>
      <c r="Q533" s="1">
        <v>100</v>
      </c>
      <c r="R533" s="1">
        <v>0</v>
      </c>
      <c r="S533" s="1">
        <v>1</v>
      </c>
      <c r="T533" s="1">
        <v>0</v>
      </c>
      <c r="U533" s="1" t="b">
        <v>0</v>
      </c>
      <c r="V533" s="1">
        <v>1004</v>
      </c>
      <c r="W533" s="1">
        <v>680</v>
      </c>
      <c r="X533" s="1">
        <v>759</v>
      </c>
      <c r="Y533" s="1">
        <v>110</v>
      </c>
      <c r="Z533" s="1">
        <v>117</v>
      </c>
      <c r="AA533" s="1">
        <v>12</v>
      </c>
      <c r="AB533" s="1">
        <v>-8</v>
      </c>
      <c r="AC533" s="1">
        <v>0.97560975609756095</v>
      </c>
      <c r="AE533" s="6">
        <v>-4.9148533486401802E-2</v>
      </c>
      <c r="AG533" s="6">
        <v>6.3900618506123497E-2</v>
      </c>
      <c r="AI533" s="6">
        <v>-3.4821025107814818E-2</v>
      </c>
      <c r="AK533" s="6">
        <v>2.7433348554568138E-2</v>
      </c>
    </row>
    <row r="534" spans="1:37" x14ac:dyDescent="0.25">
      <c r="A534" s="1">
        <v>290</v>
      </c>
      <c r="B534" s="1" t="s">
        <v>38</v>
      </c>
      <c r="C534" s="1" t="s">
        <v>22</v>
      </c>
      <c r="D534" s="1" t="s">
        <v>23</v>
      </c>
      <c r="E534" s="1" t="s">
        <v>28</v>
      </c>
      <c r="F534" s="1" t="s">
        <v>25</v>
      </c>
      <c r="G534" s="1" t="b">
        <v>0</v>
      </c>
      <c r="H534" s="1" t="b">
        <v>0</v>
      </c>
      <c r="I534" s="1" t="b">
        <v>0</v>
      </c>
      <c r="J534" s="1" t="b">
        <v>1</v>
      </c>
      <c r="K534" s="1" t="b">
        <v>0</v>
      </c>
      <c r="L534" s="1">
        <v>150</v>
      </c>
      <c r="M534" s="1">
        <v>2</v>
      </c>
      <c r="N534" s="1">
        <v>90</v>
      </c>
      <c r="O534" s="1">
        <v>2.4</v>
      </c>
      <c r="P534" s="1">
        <v>0</v>
      </c>
      <c r="Q534" s="1">
        <v>100</v>
      </c>
      <c r="R534" s="1">
        <v>0</v>
      </c>
      <c r="S534" s="1">
        <v>1</v>
      </c>
      <c r="T534" s="1">
        <v>0</v>
      </c>
      <c r="U534" s="1" t="b">
        <v>0</v>
      </c>
      <c r="V534" s="1">
        <v>1115</v>
      </c>
      <c r="W534" s="1">
        <v>734.47</v>
      </c>
      <c r="X534" s="1">
        <v>719.32</v>
      </c>
      <c r="Y534" s="1">
        <v>115.04</v>
      </c>
      <c r="Z534" s="1">
        <v>112.1</v>
      </c>
      <c r="AA534" s="1">
        <v>10</v>
      </c>
      <c r="AB534" s="1">
        <v>-10</v>
      </c>
      <c r="AC534" s="1">
        <v>0.97560975609756095</v>
      </c>
      <c r="AE534" s="6">
        <v>2.7017465603297763E-2</v>
      </c>
      <c r="AG534" s="6">
        <v>8.280623061692749E-3</v>
      </c>
      <c r="AI534" s="6">
        <v>9.4017206508816287E-3</v>
      </c>
      <c r="AK534" s="6">
        <v>-1.5595911342161761E-2</v>
      </c>
    </row>
    <row r="535" spans="1:37" x14ac:dyDescent="0.25">
      <c r="A535" s="1">
        <v>291</v>
      </c>
      <c r="B535" s="1" t="s">
        <v>38</v>
      </c>
      <c r="C535" s="1" t="s">
        <v>22</v>
      </c>
      <c r="D535" s="1" t="s">
        <v>23</v>
      </c>
      <c r="E535" s="1" t="s">
        <v>28</v>
      </c>
      <c r="F535" s="1" t="s">
        <v>25</v>
      </c>
      <c r="G535" s="1" t="b">
        <v>0</v>
      </c>
      <c r="H535" s="1" t="b">
        <v>0</v>
      </c>
      <c r="I535" s="1" t="b">
        <v>0</v>
      </c>
      <c r="J535" s="1" t="b">
        <v>1</v>
      </c>
      <c r="K535" s="1" t="b">
        <v>0</v>
      </c>
      <c r="L535" s="1">
        <v>150</v>
      </c>
      <c r="M535" s="1">
        <v>2</v>
      </c>
      <c r="N535" s="1">
        <v>90</v>
      </c>
      <c r="O535" s="1">
        <v>2.4</v>
      </c>
      <c r="P535" s="1">
        <v>0</v>
      </c>
      <c r="Q535" s="1">
        <v>100</v>
      </c>
      <c r="R535" s="1">
        <v>0</v>
      </c>
      <c r="S535" s="1">
        <v>1</v>
      </c>
      <c r="T535" s="1">
        <v>0</v>
      </c>
      <c r="U535" s="1" t="b">
        <v>0</v>
      </c>
      <c r="V535" s="1">
        <v>501</v>
      </c>
      <c r="W535" s="1">
        <v>645</v>
      </c>
      <c r="X535" s="1">
        <v>775</v>
      </c>
      <c r="Y535" s="1">
        <v>107</v>
      </c>
      <c r="Z535" s="1">
        <v>119</v>
      </c>
      <c r="AA535" s="1">
        <v>13</v>
      </c>
      <c r="AB535" s="1">
        <v>-7</v>
      </c>
      <c r="AC535" s="1">
        <v>0.97560975609756095</v>
      </c>
      <c r="AE535" s="6">
        <v>-9.8089417792248779E-2</v>
      </c>
      <c r="AG535" s="6">
        <v>8.6328036024039267E-2</v>
      </c>
      <c r="AI535" s="6">
        <v>-6.1144088059419843E-2</v>
      </c>
      <c r="AK535" s="6">
        <v>4.4996311777723008E-2</v>
      </c>
    </row>
    <row r="536" spans="1:37" x14ac:dyDescent="0.25">
      <c r="A536" s="1">
        <v>292</v>
      </c>
      <c r="B536" s="1" t="s">
        <v>38</v>
      </c>
      <c r="C536" s="1" t="s">
        <v>22</v>
      </c>
      <c r="D536" s="1" t="s">
        <v>23</v>
      </c>
      <c r="E536" s="1" t="s">
        <v>28</v>
      </c>
      <c r="F536" s="1" t="s">
        <v>25</v>
      </c>
      <c r="G536" s="1" t="b">
        <v>0</v>
      </c>
      <c r="H536" s="1" t="b">
        <v>0</v>
      </c>
      <c r="I536" s="1" t="b">
        <v>0</v>
      </c>
      <c r="J536" s="1" t="b">
        <v>1</v>
      </c>
      <c r="K536" s="1" t="b">
        <v>0</v>
      </c>
      <c r="L536" s="1">
        <v>150</v>
      </c>
      <c r="M536" s="1">
        <v>2</v>
      </c>
      <c r="N536" s="1">
        <v>90</v>
      </c>
      <c r="O536" s="1">
        <v>2.4</v>
      </c>
      <c r="P536" s="1">
        <v>0</v>
      </c>
      <c r="Q536" s="1">
        <v>100</v>
      </c>
      <c r="R536" s="1">
        <v>0</v>
      </c>
      <c r="S536" s="1">
        <v>1</v>
      </c>
      <c r="T536" s="1">
        <v>0</v>
      </c>
      <c r="U536" s="1" t="b">
        <v>0</v>
      </c>
      <c r="V536" s="1">
        <v>501</v>
      </c>
      <c r="W536" s="1">
        <v>759</v>
      </c>
      <c r="X536" s="1">
        <v>680</v>
      </c>
      <c r="Y536" s="1">
        <v>117</v>
      </c>
      <c r="Z536" s="1">
        <v>110</v>
      </c>
      <c r="AA536" s="1">
        <v>8</v>
      </c>
      <c r="AB536" s="1">
        <v>-12</v>
      </c>
      <c r="AC536" s="1">
        <v>0.97560975609756095</v>
      </c>
      <c r="AE536" s="6">
        <v>6.131803394679558E-2</v>
      </c>
      <c r="AG536" s="6">
        <v>-4.6834755488584956E-2</v>
      </c>
      <c r="AI536" s="6">
        <v>2.6599455112596981E-2</v>
      </c>
      <c r="AK536" s="6">
        <v>-3.4037022726474464E-2</v>
      </c>
    </row>
    <row r="537" spans="1:37" x14ac:dyDescent="0.25">
      <c r="A537" s="1">
        <v>293</v>
      </c>
      <c r="B537" s="1" t="s">
        <v>38</v>
      </c>
      <c r="C537" s="1" t="s">
        <v>22</v>
      </c>
      <c r="D537" s="1" t="s">
        <v>23</v>
      </c>
      <c r="E537" s="1" t="s">
        <v>28</v>
      </c>
      <c r="F537" s="1" t="s">
        <v>25</v>
      </c>
      <c r="G537" s="1" t="b">
        <v>0</v>
      </c>
      <c r="H537" s="1" t="b">
        <v>0</v>
      </c>
      <c r="I537" s="1" t="b">
        <v>0</v>
      </c>
      <c r="J537" s="1" t="b">
        <v>1</v>
      </c>
      <c r="K537" s="1" t="b">
        <v>0</v>
      </c>
      <c r="L537" s="1">
        <v>150</v>
      </c>
      <c r="M537" s="1">
        <v>2</v>
      </c>
      <c r="N537" s="1">
        <v>90</v>
      </c>
      <c r="O537" s="1">
        <v>2.4</v>
      </c>
      <c r="P537" s="1">
        <v>0</v>
      </c>
      <c r="Q537" s="1">
        <v>100</v>
      </c>
      <c r="R537" s="1">
        <v>0</v>
      </c>
      <c r="S537" s="1">
        <v>1</v>
      </c>
      <c r="T537" s="1">
        <v>0</v>
      </c>
      <c r="U537" s="1" t="b">
        <v>0</v>
      </c>
      <c r="V537" s="1">
        <v>517</v>
      </c>
      <c r="W537" s="1">
        <v>731.88</v>
      </c>
      <c r="X537" s="1">
        <v>685.01</v>
      </c>
      <c r="Y537" s="1">
        <v>117.25</v>
      </c>
      <c r="Z537" s="1">
        <v>113.13</v>
      </c>
      <c r="AA537" s="1">
        <v>9</v>
      </c>
      <c r="AB537" s="1">
        <v>-11</v>
      </c>
      <c r="AC537" s="1">
        <v>1</v>
      </c>
      <c r="AE537" s="6">
        <v>2.3395840164665005E-2</v>
      </c>
      <c r="AG537" s="6">
        <v>-3.9812170378287659E-2</v>
      </c>
      <c r="AI537" s="6">
        <v>2.8793043691897502E-2</v>
      </c>
      <c r="AK537" s="6">
        <v>-6.5509852822368542E-3</v>
      </c>
    </row>
    <row r="538" spans="1:37" x14ac:dyDescent="0.25">
      <c r="A538" s="1">
        <v>294</v>
      </c>
      <c r="B538" s="1" t="s">
        <v>38</v>
      </c>
      <c r="C538" s="1" t="s">
        <v>22</v>
      </c>
      <c r="D538" s="1" t="s">
        <v>23</v>
      </c>
      <c r="E538" s="1" t="s">
        <v>28</v>
      </c>
      <c r="F538" s="1" t="s">
        <v>25</v>
      </c>
      <c r="G538" s="1" t="b">
        <v>0</v>
      </c>
      <c r="H538" s="1" t="b">
        <v>0</v>
      </c>
      <c r="I538" s="1" t="b">
        <v>0</v>
      </c>
      <c r="J538" s="1" t="b">
        <v>1</v>
      </c>
      <c r="K538" s="1" t="b">
        <v>0</v>
      </c>
      <c r="L538" s="1">
        <v>150</v>
      </c>
      <c r="M538" s="1">
        <v>2</v>
      </c>
      <c r="N538" s="1">
        <v>90</v>
      </c>
      <c r="O538" s="1">
        <v>2.4</v>
      </c>
      <c r="P538" s="1">
        <v>0</v>
      </c>
      <c r="Q538" s="1">
        <v>100</v>
      </c>
      <c r="R538" s="1">
        <v>0</v>
      </c>
      <c r="S538" s="1">
        <v>1</v>
      </c>
      <c r="T538" s="1">
        <v>0</v>
      </c>
      <c r="U538" s="1" t="b">
        <v>0</v>
      </c>
      <c r="V538" s="1">
        <v>501</v>
      </c>
      <c r="W538" s="1">
        <v>775</v>
      </c>
      <c r="X538" s="1">
        <v>645</v>
      </c>
      <c r="Y538" s="1">
        <v>119</v>
      </c>
      <c r="Z538" s="1">
        <v>107</v>
      </c>
      <c r="AA538" s="1">
        <v>7</v>
      </c>
      <c r="AB538" s="1">
        <v>-13</v>
      </c>
      <c r="AC538" s="1">
        <v>0.97560975609756095</v>
      </c>
      <c r="AE538" s="6">
        <v>8.3691009629468516E-2</v>
      </c>
      <c r="AG538" s="6">
        <v>-9.5894731309025483E-2</v>
      </c>
      <c r="AI538" s="6">
        <v>4.4148163747000257E-2</v>
      </c>
      <c r="AK538" s="6">
        <v>-6.0381467561206992E-2</v>
      </c>
    </row>
    <row r="539" spans="1:37" x14ac:dyDescent="0.25">
      <c r="A539" s="1">
        <v>295</v>
      </c>
      <c r="B539" s="1" t="s">
        <v>38</v>
      </c>
      <c r="C539" s="1" t="s">
        <v>22</v>
      </c>
      <c r="D539" s="1" t="s">
        <v>23</v>
      </c>
      <c r="E539" s="1" t="s">
        <v>28</v>
      </c>
      <c r="F539" s="1" t="s">
        <v>25</v>
      </c>
      <c r="G539" s="1" t="b">
        <v>0</v>
      </c>
      <c r="H539" s="1" t="b">
        <v>0</v>
      </c>
      <c r="I539" s="1" t="b">
        <v>0</v>
      </c>
      <c r="J539" s="1" t="b">
        <v>1</v>
      </c>
      <c r="K539" s="1" t="b">
        <v>0</v>
      </c>
      <c r="L539" s="1">
        <v>150</v>
      </c>
      <c r="M539" s="1">
        <v>2</v>
      </c>
      <c r="N539" s="1">
        <v>90</v>
      </c>
      <c r="O539" s="1">
        <v>2.4</v>
      </c>
      <c r="P539" s="1">
        <v>0</v>
      </c>
      <c r="Q539" s="1">
        <v>100</v>
      </c>
      <c r="R539" s="1">
        <v>0</v>
      </c>
      <c r="S539" s="1">
        <v>1</v>
      </c>
      <c r="T539" s="1">
        <v>0</v>
      </c>
      <c r="U539" s="1" t="b">
        <v>0</v>
      </c>
      <c r="V539" s="1">
        <v>501</v>
      </c>
      <c r="W539" s="1">
        <v>645</v>
      </c>
      <c r="X539" s="1">
        <v>775</v>
      </c>
      <c r="Y539" s="1">
        <v>107</v>
      </c>
      <c r="Z539" s="1">
        <v>119</v>
      </c>
      <c r="AA539" s="1">
        <v>-13</v>
      </c>
      <c r="AB539" s="1">
        <v>7</v>
      </c>
      <c r="AC539" s="1">
        <v>0.97560975609756095</v>
      </c>
      <c r="AE539" s="6">
        <v>-9.8089417792248779E-2</v>
      </c>
      <c r="AG539" s="6">
        <v>8.6328036024039267E-2</v>
      </c>
      <c r="AI539" s="6">
        <v>-6.1144088059419843E-2</v>
      </c>
      <c r="AK539" s="6">
        <v>4.4996311777723008E-2</v>
      </c>
    </row>
    <row r="540" spans="1:37" x14ac:dyDescent="0.25">
      <c r="A540" s="1">
        <v>296</v>
      </c>
      <c r="B540" s="1" t="s">
        <v>38</v>
      </c>
      <c r="C540" s="1" t="s">
        <v>22</v>
      </c>
      <c r="D540" s="1" t="s">
        <v>23</v>
      </c>
      <c r="E540" s="1" t="s">
        <v>28</v>
      </c>
      <c r="F540" s="1" t="s">
        <v>25</v>
      </c>
      <c r="G540" s="1" t="b">
        <v>0</v>
      </c>
      <c r="H540" s="1" t="b">
        <v>0</v>
      </c>
      <c r="I540" s="1" t="b">
        <v>0</v>
      </c>
      <c r="J540" s="1" t="b">
        <v>1</v>
      </c>
      <c r="K540" s="1" t="b">
        <v>0</v>
      </c>
      <c r="L540" s="1">
        <v>150</v>
      </c>
      <c r="M540" s="1">
        <v>2</v>
      </c>
      <c r="N540" s="1">
        <v>90</v>
      </c>
      <c r="O540" s="1">
        <v>2.4</v>
      </c>
      <c r="P540" s="1">
        <v>0</v>
      </c>
      <c r="Q540" s="1">
        <v>100</v>
      </c>
      <c r="R540" s="1">
        <v>0</v>
      </c>
      <c r="S540" s="1">
        <v>1</v>
      </c>
      <c r="T540" s="1">
        <v>0</v>
      </c>
      <c r="U540" s="1" t="b">
        <v>0</v>
      </c>
      <c r="V540" s="1">
        <v>1572</v>
      </c>
      <c r="W540" s="1">
        <v>759</v>
      </c>
      <c r="X540" s="1">
        <v>680</v>
      </c>
      <c r="Y540" s="1">
        <v>117</v>
      </c>
      <c r="Z540" s="1">
        <v>110</v>
      </c>
      <c r="AA540" s="1">
        <v>-8</v>
      </c>
      <c r="AB540" s="1">
        <v>12</v>
      </c>
      <c r="AC540" s="1">
        <v>0.97560975609756095</v>
      </c>
      <c r="AE540" s="6">
        <v>6.131803394679558E-2</v>
      </c>
      <c r="AG540" s="6">
        <v>-4.6834755488584956E-2</v>
      </c>
      <c r="AI540" s="6">
        <v>2.6599455112596981E-2</v>
      </c>
      <c r="AK540" s="6">
        <v>-3.4037022726474464E-2</v>
      </c>
    </row>
    <row r="541" spans="1:37" x14ac:dyDescent="0.25">
      <c r="A541" s="1">
        <v>297</v>
      </c>
      <c r="B541" s="1" t="s">
        <v>38</v>
      </c>
      <c r="C541" s="1" t="s">
        <v>22</v>
      </c>
      <c r="D541" s="1" t="s">
        <v>23</v>
      </c>
      <c r="E541" s="1" t="s">
        <v>28</v>
      </c>
      <c r="F541" s="1" t="s">
        <v>25</v>
      </c>
      <c r="G541" s="1" t="b">
        <v>0</v>
      </c>
      <c r="H541" s="1" t="b">
        <v>0</v>
      </c>
      <c r="I541" s="1" t="b">
        <v>0</v>
      </c>
      <c r="J541" s="1" t="b">
        <v>1</v>
      </c>
      <c r="K541" s="1" t="b">
        <v>0</v>
      </c>
      <c r="L541" s="1">
        <v>150</v>
      </c>
      <c r="M541" s="1">
        <v>2</v>
      </c>
      <c r="N541" s="1">
        <v>90</v>
      </c>
      <c r="O541" s="1">
        <v>2.4</v>
      </c>
      <c r="P541" s="1">
        <v>0</v>
      </c>
      <c r="Q541" s="1">
        <v>100</v>
      </c>
      <c r="R541" s="1">
        <v>0</v>
      </c>
      <c r="S541" s="1">
        <v>1</v>
      </c>
      <c r="T541" s="1">
        <v>0</v>
      </c>
      <c r="U541" s="1" t="b">
        <v>0</v>
      </c>
      <c r="V541" s="1">
        <v>501</v>
      </c>
      <c r="W541" s="1">
        <v>759</v>
      </c>
      <c r="X541" s="1">
        <v>680</v>
      </c>
      <c r="Y541" s="1">
        <v>117</v>
      </c>
      <c r="Z541" s="1">
        <v>110</v>
      </c>
      <c r="AA541" s="1">
        <v>-8</v>
      </c>
      <c r="AB541" s="1">
        <v>12</v>
      </c>
      <c r="AC541" s="1">
        <v>0.97560975609756095</v>
      </c>
      <c r="AE541" s="6">
        <v>6.131803394679558E-2</v>
      </c>
      <c r="AG541" s="6">
        <v>-4.6834755488584956E-2</v>
      </c>
      <c r="AI541" s="6">
        <v>2.6599455112596981E-2</v>
      </c>
      <c r="AK541" s="6">
        <v>-3.4037022726474464E-2</v>
      </c>
    </row>
    <row r="542" spans="1:37" x14ac:dyDescent="0.25">
      <c r="A542" s="1">
        <v>298</v>
      </c>
      <c r="B542" s="1" t="s">
        <v>38</v>
      </c>
      <c r="C542" s="1" t="s">
        <v>22</v>
      </c>
      <c r="D542" s="1" t="s">
        <v>23</v>
      </c>
      <c r="E542" s="1" t="s">
        <v>28</v>
      </c>
      <c r="F542" s="1" t="s">
        <v>25</v>
      </c>
      <c r="G542" s="1" t="b">
        <v>0</v>
      </c>
      <c r="H542" s="1" t="b">
        <v>0</v>
      </c>
      <c r="I542" s="1" t="b">
        <v>0</v>
      </c>
      <c r="J542" s="1" t="b">
        <v>1</v>
      </c>
      <c r="K542" s="1" t="b">
        <v>0</v>
      </c>
      <c r="L542" s="1">
        <v>150</v>
      </c>
      <c r="M542" s="1">
        <v>2</v>
      </c>
      <c r="N542" s="1">
        <v>90</v>
      </c>
      <c r="O542" s="1">
        <v>2.4</v>
      </c>
      <c r="P542" s="1">
        <v>0</v>
      </c>
      <c r="Q542" s="1">
        <v>100</v>
      </c>
      <c r="R542" s="1">
        <v>0</v>
      </c>
      <c r="S542" s="1">
        <v>1</v>
      </c>
      <c r="T542" s="1">
        <v>0</v>
      </c>
      <c r="U542" s="1" t="b">
        <v>0</v>
      </c>
      <c r="V542" s="1">
        <v>548</v>
      </c>
      <c r="W542" s="1">
        <v>685.35</v>
      </c>
      <c r="X542" s="1">
        <v>730.61</v>
      </c>
      <c r="Y542" s="1">
        <v>113.23</v>
      </c>
      <c r="Z542" s="1">
        <v>117.19</v>
      </c>
      <c r="AA542" s="1">
        <v>-11</v>
      </c>
      <c r="AB542" s="1">
        <v>9</v>
      </c>
      <c r="AC542" s="1">
        <v>1</v>
      </c>
      <c r="AE542" s="6">
        <v>-4.1667569742507959E-2</v>
      </c>
      <c r="AG542" s="6">
        <v>2.4105969547771888E-2</v>
      </c>
      <c r="AI542" s="6">
        <v>-6.4798606632533451E-3</v>
      </c>
      <c r="AK542" s="6">
        <v>2.9101830060767719E-2</v>
      </c>
    </row>
    <row r="543" spans="1:37" x14ac:dyDescent="0.25">
      <c r="A543" s="1">
        <v>299</v>
      </c>
      <c r="B543" s="1" t="s">
        <v>38</v>
      </c>
      <c r="C543" s="1" t="s">
        <v>22</v>
      </c>
      <c r="D543" s="1" t="s">
        <v>23</v>
      </c>
      <c r="E543" s="1" t="s">
        <v>28</v>
      </c>
      <c r="F543" s="1" t="s">
        <v>25</v>
      </c>
      <c r="G543" s="1" t="b">
        <v>0</v>
      </c>
      <c r="H543" s="1" t="b">
        <v>0</v>
      </c>
      <c r="I543" s="1" t="b">
        <v>0</v>
      </c>
      <c r="J543" s="1" t="b">
        <v>1</v>
      </c>
      <c r="K543" s="1" t="b">
        <v>0</v>
      </c>
      <c r="L543" s="1">
        <v>150</v>
      </c>
      <c r="M543" s="1">
        <v>2</v>
      </c>
      <c r="N543" s="1">
        <v>90</v>
      </c>
      <c r="O543" s="1">
        <v>2.4</v>
      </c>
      <c r="P543" s="1">
        <v>0</v>
      </c>
      <c r="Q543" s="1">
        <v>100</v>
      </c>
      <c r="R543" s="1">
        <v>0</v>
      </c>
      <c r="S543" s="1">
        <v>1</v>
      </c>
      <c r="T543" s="1">
        <v>0</v>
      </c>
      <c r="U543" s="1" t="b">
        <v>0</v>
      </c>
      <c r="V543" s="1">
        <v>501</v>
      </c>
      <c r="W543" s="1">
        <v>759</v>
      </c>
      <c r="X543" s="1">
        <v>680</v>
      </c>
      <c r="Y543" s="1">
        <v>117</v>
      </c>
      <c r="Z543" s="1">
        <v>110</v>
      </c>
      <c r="AA543" s="1">
        <v>8</v>
      </c>
      <c r="AB543" s="1">
        <v>-12</v>
      </c>
      <c r="AC543" s="1">
        <v>0.97560975609756095</v>
      </c>
      <c r="AE543" s="6">
        <v>6.131803394679558E-2</v>
      </c>
      <c r="AG543" s="6">
        <v>-4.6834755488584956E-2</v>
      </c>
      <c r="AI543" s="6">
        <v>2.6599455112596981E-2</v>
      </c>
      <c r="AK543" s="6">
        <v>-3.4037022726474464E-2</v>
      </c>
    </row>
    <row r="544" spans="1:37" x14ac:dyDescent="0.25">
      <c r="A544" s="1">
        <v>300</v>
      </c>
      <c r="B544" s="1" t="s">
        <v>38</v>
      </c>
      <c r="C544" s="1" t="s">
        <v>22</v>
      </c>
      <c r="D544" s="1" t="s">
        <v>23</v>
      </c>
      <c r="E544" s="1" t="s">
        <v>28</v>
      </c>
      <c r="F544" s="1" t="s">
        <v>25</v>
      </c>
      <c r="G544" s="1" t="b">
        <v>0</v>
      </c>
      <c r="H544" s="1" t="b">
        <v>0</v>
      </c>
      <c r="I544" s="1" t="b">
        <v>0</v>
      </c>
      <c r="J544" s="1" t="b">
        <v>1</v>
      </c>
      <c r="K544" s="1" t="b">
        <v>0</v>
      </c>
      <c r="L544" s="1">
        <v>150</v>
      </c>
      <c r="M544" s="1">
        <v>2</v>
      </c>
      <c r="N544" s="1">
        <v>90</v>
      </c>
      <c r="O544" s="1">
        <v>2.4</v>
      </c>
      <c r="P544" s="1">
        <v>0</v>
      </c>
      <c r="Q544" s="1">
        <v>100</v>
      </c>
      <c r="R544" s="1">
        <v>0</v>
      </c>
      <c r="S544" s="1">
        <v>1</v>
      </c>
      <c r="T544" s="1">
        <v>0</v>
      </c>
      <c r="U544" s="1" t="b">
        <v>0</v>
      </c>
      <c r="V544" s="1">
        <v>501</v>
      </c>
      <c r="W544" s="1">
        <v>759</v>
      </c>
      <c r="X544" s="1">
        <v>680</v>
      </c>
      <c r="Y544" s="1">
        <v>117</v>
      </c>
      <c r="Z544" s="1">
        <v>110</v>
      </c>
      <c r="AA544" s="1">
        <v>-8</v>
      </c>
      <c r="AB544" s="1">
        <v>12</v>
      </c>
      <c r="AC544" s="1">
        <v>0.97560975609756095</v>
      </c>
      <c r="AE544" s="6">
        <v>6.131803394679558E-2</v>
      </c>
      <c r="AG544" s="6">
        <v>-4.6834755488584956E-2</v>
      </c>
      <c r="AI544" s="6">
        <v>2.6599455112596981E-2</v>
      </c>
      <c r="AK544" s="6">
        <v>-3.4037022726474464E-2</v>
      </c>
    </row>
    <row r="545" spans="1:40" x14ac:dyDescent="0.25">
      <c r="A545" s="3">
        <v>301</v>
      </c>
      <c r="B545" s="3" t="s">
        <v>38</v>
      </c>
      <c r="C545" s="3" t="s">
        <v>22</v>
      </c>
      <c r="D545" s="3" t="s">
        <v>23</v>
      </c>
      <c r="E545" s="3" t="s">
        <v>28</v>
      </c>
      <c r="F545" s="3" t="s">
        <v>25</v>
      </c>
      <c r="G545" s="3" t="b">
        <v>0</v>
      </c>
      <c r="H545" s="3" t="b">
        <v>0</v>
      </c>
      <c r="I545" s="3" t="b">
        <v>0</v>
      </c>
      <c r="J545" s="3" t="b">
        <v>1</v>
      </c>
      <c r="K545" s="3" t="b">
        <v>0</v>
      </c>
      <c r="L545" s="3">
        <v>150</v>
      </c>
      <c r="M545" s="3">
        <v>2</v>
      </c>
      <c r="N545" s="3">
        <v>90</v>
      </c>
      <c r="O545" s="3">
        <v>2.5</v>
      </c>
      <c r="P545" s="3">
        <v>0</v>
      </c>
      <c r="Q545" s="3">
        <v>100</v>
      </c>
      <c r="R545" s="3">
        <v>0</v>
      </c>
      <c r="S545" s="3">
        <v>1</v>
      </c>
      <c r="T545" s="3">
        <v>0</v>
      </c>
      <c r="U545" s="3" t="b">
        <v>0</v>
      </c>
      <c r="V545" s="3">
        <v>501</v>
      </c>
      <c r="W545" s="3">
        <v>717.12</v>
      </c>
      <c r="X545" s="3">
        <v>687.83</v>
      </c>
      <c r="Y545" s="3">
        <v>118</v>
      </c>
      <c r="Z545" s="3">
        <v>113</v>
      </c>
      <c r="AA545" s="3">
        <v>-9</v>
      </c>
      <c r="AB545" s="3">
        <v>11</v>
      </c>
      <c r="AC545" s="3">
        <v>1</v>
      </c>
      <c r="AE545" s="6" cm="1">
        <f t="array" ref="AE545:AE564">W545:W564/AF545-1</f>
        <v>3.1565365054773808E-2</v>
      </c>
      <c r="AF545">
        <f>AVERAGE(W545:W564)</f>
        <v>695.17650000000003</v>
      </c>
      <c r="AG545" s="6" cm="1">
        <f t="array" ref="AG545:AG564">X545:X564/AH545-1</f>
        <v>-2.2265308776840298E-2</v>
      </c>
      <c r="AH545">
        <f>AVERAGE(X545:X564)</f>
        <v>703.49350000000015</v>
      </c>
      <c r="AI545" s="6" cm="1">
        <f t="array" ref="AI545:AI564">Y545:Y564/AJ545-1</f>
        <v>2.8322440087146017E-2</v>
      </c>
      <c r="AJ545">
        <f>AVERAGE(Y545:Y564)</f>
        <v>114.75</v>
      </c>
      <c r="AK545" s="6" cm="1">
        <f t="array" ref="AK545:AK564">Z545:Z564/AL545-1</f>
        <v>-2.1645021645021689E-2</v>
      </c>
      <c r="AL545">
        <f>AVERAGE(Z545:Z564)</f>
        <v>115.5</v>
      </c>
      <c r="AN545">
        <f>AVERAGE(AC545:AC564)</f>
        <v>0.98902439024390243</v>
      </c>
    </row>
    <row r="546" spans="1:40" x14ac:dyDescent="0.25">
      <c r="A546" s="3">
        <v>302</v>
      </c>
      <c r="B546" s="3" t="s">
        <v>38</v>
      </c>
      <c r="C546" s="3" t="s">
        <v>22</v>
      </c>
      <c r="D546" s="3" t="s">
        <v>23</v>
      </c>
      <c r="E546" s="3" t="s">
        <v>28</v>
      </c>
      <c r="F546" s="3" t="s">
        <v>25</v>
      </c>
      <c r="G546" s="3" t="b">
        <v>0</v>
      </c>
      <c r="H546" s="3" t="b">
        <v>0</v>
      </c>
      <c r="I546" s="3" t="b">
        <v>0</v>
      </c>
      <c r="J546" s="3" t="b">
        <v>1</v>
      </c>
      <c r="K546" s="3" t="b">
        <v>0</v>
      </c>
      <c r="L546" s="3">
        <v>150</v>
      </c>
      <c r="M546" s="3">
        <v>2</v>
      </c>
      <c r="N546" s="3">
        <v>90</v>
      </c>
      <c r="O546" s="3">
        <v>2.5</v>
      </c>
      <c r="P546" s="3">
        <v>0</v>
      </c>
      <c r="Q546" s="3">
        <v>100</v>
      </c>
      <c r="R546" s="3">
        <v>0</v>
      </c>
      <c r="S546" s="3">
        <v>1</v>
      </c>
      <c r="T546" s="3">
        <v>0</v>
      </c>
      <c r="U546" s="3" t="b">
        <v>0</v>
      </c>
      <c r="V546" s="3">
        <v>501</v>
      </c>
      <c r="W546" s="3">
        <v>680.8</v>
      </c>
      <c r="X546" s="3">
        <v>723.2</v>
      </c>
      <c r="Y546" s="3">
        <v>113</v>
      </c>
      <c r="Z546" s="3">
        <v>118</v>
      </c>
      <c r="AA546" s="3">
        <v>-11</v>
      </c>
      <c r="AB546" s="3">
        <v>9</v>
      </c>
      <c r="AC546" s="3">
        <v>1</v>
      </c>
      <c r="AE546" s="6">
        <v>-2.0680359592132436E-2</v>
      </c>
      <c r="AG546" s="6">
        <v>2.8012341265413188E-2</v>
      </c>
      <c r="AI546" s="6">
        <v>-1.5250544662309351E-2</v>
      </c>
      <c r="AK546" s="6">
        <v>2.1645021645021689E-2</v>
      </c>
    </row>
    <row r="547" spans="1:40" x14ac:dyDescent="0.25">
      <c r="A547" s="3">
        <v>303</v>
      </c>
      <c r="B547" s="3" t="s">
        <v>38</v>
      </c>
      <c r="C547" s="3" t="s">
        <v>22</v>
      </c>
      <c r="D547" s="3" t="s">
        <v>23</v>
      </c>
      <c r="E547" s="3" t="s">
        <v>28</v>
      </c>
      <c r="F547" s="3" t="s">
        <v>25</v>
      </c>
      <c r="G547" s="3" t="b">
        <v>0</v>
      </c>
      <c r="H547" s="3" t="b">
        <v>0</v>
      </c>
      <c r="I547" s="3" t="b">
        <v>0</v>
      </c>
      <c r="J547" s="3" t="b">
        <v>1</v>
      </c>
      <c r="K547" s="3" t="b">
        <v>0</v>
      </c>
      <c r="L547" s="3">
        <v>150</v>
      </c>
      <c r="M547" s="3">
        <v>2</v>
      </c>
      <c r="N547" s="3">
        <v>90</v>
      </c>
      <c r="O547" s="3">
        <v>2.5</v>
      </c>
      <c r="P547" s="3">
        <v>0</v>
      </c>
      <c r="Q547" s="3">
        <v>100</v>
      </c>
      <c r="R547" s="3">
        <v>0</v>
      </c>
      <c r="S547" s="3">
        <v>1</v>
      </c>
      <c r="T547" s="3">
        <v>0</v>
      </c>
      <c r="U547" s="3" t="b">
        <v>0</v>
      </c>
      <c r="V547" s="3">
        <v>501</v>
      </c>
      <c r="W547" s="3">
        <v>630</v>
      </c>
      <c r="X547" s="3">
        <v>736</v>
      </c>
      <c r="Y547" s="3">
        <v>108</v>
      </c>
      <c r="Z547" s="3">
        <v>118</v>
      </c>
      <c r="AA547" s="3">
        <v>-12</v>
      </c>
      <c r="AB547" s="3">
        <v>7</v>
      </c>
      <c r="AC547" s="3">
        <v>0.92682926829268297</v>
      </c>
      <c r="AE547" s="6">
        <v>-9.3755326884611412E-2</v>
      </c>
      <c r="AG547" s="6">
        <v>4.6207249960376062E-2</v>
      </c>
      <c r="AI547" s="6">
        <v>-5.8823529411764719E-2</v>
      </c>
      <c r="AK547" s="6">
        <v>2.1645021645021689E-2</v>
      </c>
    </row>
    <row r="548" spans="1:40" x14ac:dyDescent="0.25">
      <c r="A548" s="3">
        <v>304</v>
      </c>
      <c r="B548" s="3" t="s">
        <v>38</v>
      </c>
      <c r="C548" s="3" t="s">
        <v>22</v>
      </c>
      <c r="D548" s="3" t="s">
        <v>23</v>
      </c>
      <c r="E548" s="3" t="s">
        <v>28</v>
      </c>
      <c r="F548" s="3" t="s">
        <v>25</v>
      </c>
      <c r="G548" s="3" t="b">
        <v>0</v>
      </c>
      <c r="H548" s="3" t="b">
        <v>0</v>
      </c>
      <c r="I548" s="3" t="b">
        <v>0</v>
      </c>
      <c r="J548" s="3" t="b">
        <v>1</v>
      </c>
      <c r="K548" s="3" t="b">
        <v>0</v>
      </c>
      <c r="L548" s="3">
        <v>150</v>
      </c>
      <c r="M548" s="3">
        <v>2</v>
      </c>
      <c r="N548" s="3">
        <v>90</v>
      </c>
      <c r="O548" s="3">
        <v>2.5</v>
      </c>
      <c r="P548" s="3">
        <v>0</v>
      </c>
      <c r="Q548" s="3">
        <v>100</v>
      </c>
      <c r="R548" s="3">
        <v>0</v>
      </c>
      <c r="S548" s="3">
        <v>1</v>
      </c>
      <c r="T548" s="3">
        <v>0</v>
      </c>
      <c r="U548" s="3" t="b">
        <v>0</v>
      </c>
      <c r="V548" s="3">
        <v>501</v>
      </c>
      <c r="W548" s="3">
        <v>683.39</v>
      </c>
      <c r="X548" s="3">
        <v>720.96</v>
      </c>
      <c r="Y548" s="3">
        <v>113</v>
      </c>
      <c r="Z548" s="3">
        <v>118</v>
      </c>
      <c r="AA548" s="3">
        <v>11</v>
      </c>
      <c r="AB548" s="3">
        <v>-9</v>
      </c>
      <c r="AC548" s="3">
        <v>1</v>
      </c>
      <c r="AE548" s="6">
        <v>-1.6954687047102457E-2</v>
      </c>
      <c r="AG548" s="6">
        <v>2.482823224379449E-2</v>
      </c>
      <c r="AI548" s="6">
        <v>-1.5250544662309351E-2</v>
      </c>
      <c r="AK548" s="6">
        <v>2.1645021645021689E-2</v>
      </c>
    </row>
    <row r="549" spans="1:40" x14ac:dyDescent="0.25">
      <c r="A549" s="3">
        <v>305</v>
      </c>
      <c r="B549" s="3" t="s">
        <v>38</v>
      </c>
      <c r="C549" s="3" t="s">
        <v>22</v>
      </c>
      <c r="D549" s="3" t="s">
        <v>23</v>
      </c>
      <c r="E549" s="3" t="s">
        <v>28</v>
      </c>
      <c r="F549" s="3" t="s">
        <v>25</v>
      </c>
      <c r="G549" s="3" t="b">
        <v>0</v>
      </c>
      <c r="H549" s="3" t="b">
        <v>0</v>
      </c>
      <c r="I549" s="3" t="b">
        <v>0</v>
      </c>
      <c r="J549" s="3" t="b">
        <v>1</v>
      </c>
      <c r="K549" s="3" t="b">
        <v>0</v>
      </c>
      <c r="L549" s="3">
        <v>150</v>
      </c>
      <c r="M549" s="3">
        <v>2</v>
      </c>
      <c r="N549" s="3">
        <v>90</v>
      </c>
      <c r="O549" s="3">
        <v>2.5</v>
      </c>
      <c r="P549" s="3">
        <v>0</v>
      </c>
      <c r="Q549" s="3">
        <v>100</v>
      </c>
      <c r="R549" s="3">
        <v>0</v>
      </c>
      <c r="S549" s="3">
        <v>1</v>
      </c>
      <c r="T549" s="3">
        <v>0</v>
      </c>
      <c r="U549" s="3" t="b">
        <v>0</v>
      </c>
      <c r="V549" s="3">
        <v>501</v>
      </c>
      <c r="W549" s="3">
        <v>720.64</v>
      </c>
      <c r="X549" s="3">
        <v>683.76</v>
      </c>
      <c r="Y549" s="3">
        <v>118</v>
      </c>
      <c r="Z549" s="3">
        <v>113</v>
      </c>
      <c r="AA549" s="3">
        <v>-9</v>
      </c>
      <c r="AB549" s="3">
        <v>11</v>
      </c>
      <c r="AC549" s="3">
        <v>1</v>
      </c>
      <c r="AE549" s="6">
        <v>3.6628827355354998E-2</v>
      </c>
      <c r="AG549" s="6">
        <v>-2.8050721150941871E-2</v>
      </c>
      <c r="AI549" s="6">
        <v>2.8322440087146017E-2</v>
      </c>
      <c r="AK549" s="6">
        <v>-2.1645021645021689E-2</v>
      </c>
    </row>
    <row r="550" spans="1:40" x14ac:dyDescent="0.25">
      <c r="A550" s="3">
        <v>306</v>
      </c>
      <c r="B550" s="3" t="s">
        <v>38</v>
      </c>
      <c r="C550" s="3" t="s">
        <v>22</v>
      </c>
      <c r="D550" s="3" t="s">
        <v>23</v>
      </c>
      <c r="E550" s="3" t="s">
        <v>28</v>
      </c>
      <c r="F550" s="3" t="s">
        <v>25</v>
      </c>
      <c r="G550" s="3" t="b">
        <v>0</v>
      </c>
      <c r="H550" s="3" t="b">
        <v>0</v>
      </c>
      <c r="I550" s="3" t="b">
        <v>0</v>
      </c>
      <c r="J550" s="3" t="b">
        <v>1</v>
      </c>
      <c r="K550" s="3" t="b">
        <v>0</v>
      </c>
      <c r="L550" s="3">
        <v>150</v>
      </c>
      <c r="M550" s="3">
        <v>2</v>
      </c>
      <c r="N550" s="3">
        <v>90</v>
      </c>
      <c r="O550" s="3">
        <v>2.5</v>
      </c>
      <c r="P550" s="3">
        <v>0</v>
      </c>
      <c r="Q550" s="3">
        <v>100</v>
      </c>
      <c r="R550" s="3">
        <v>0</v>
      </c>
      <c r="S550" s="3">
        <v>1</v>
      </c>
      <c r="T550" s="3">
        <v>0</v>
      </c>
      <c r="U550" s="3" t="b">
        <v>0</v>
      </c>
      <c r="V550" s="3">
        <v>501</v>
      </c>
      <c r="W550" s="3">
        <v>680.43</v>
      </c>
      <c r="X550" s="3">
        <v>723.52</v>
      </c>
      <c r="Y550" s="3">
        <v>113</v>
      </c>
      <c r="Z550" s="3">
        <v>118</v>
      </c>
      <c r="AA550" s="3">
        <v>-11</v>
      </c>
      <c r="AB550" s="3">
        <v>9</v>
      </c>
      <c r="AC550" s="3">
        <v>1</v>
      </c>
      <c r="AE550" s="6">
        <v>-2.121259852713675E-2</v>
      </c>
      <c r="AG550" s="6">
        <v>2.8467213982787065E-2</v>
      </c>
      <c r="AI550" s="6">
        <v>-1.5250544662309351E-2</v>
      </c>
      <c r="AK550" s="6">
        <v>2.1645021645021689E-2</v>
      </c>
    </row>
    <row r="551" spans="1:40" x14ac:dyDescent="0.25">
      <c r="A551" s="3">
        <v>307</v>
      </c>
      <c r="B551" s="3" t="s">
        <v>38</v>
      </c>
      <c r="C551" s="3" t="s">
        <v>22</v>
      </c>
      <c r="D551" s="3" t="s">
        <v>23</v>
      </c>
      <c r="E551" s="3" t="s">
        <v>28</v>
      </c>
      <c r="F551" s="3" t="s">
        <v>25</v>
      </c>
      <c r="G551" s="3" t="b">
        <v>0</v>
      </c>
      <c r="H551" s="3" t="b">
        <v>0</v>
      </c>
      <c r="I551" s="3" t="b">
        <v>0</v>
      </c>
      <c r="J551" s="3" t="b">
        <v>1</v>
      </c>
      <c r="K551" s="3" t="b">
        <v>0</v>
      </c>
      <c r="L551" s="3">
        <v>150</v>
      </c>
      <c r="M551" s="3">
        <v>2</v>
      </c>
      <c r="N551" s="3">
        <v>90</v>
      </c>
      <c r="O551" s="3">
        <v>2.5</v>
      </c>
      <c r="P551" s="3">
        <v>0</v>
      </c>
      <c r="Q551" s="3">
        <v>100</v>
      </c>
      <c r="R551" s="3">
        <v>0</v>
      </c>
      <c r="S551" s="3">
        <v>1</v>
      </c>
      <c r="T551" s="3">
        <v>0</v>
      </c>
      <c r="U551" s="3" t="b">
        <v>0</v>
      </c>
      <c r="V551" s="3">
        <v>501</v>
      </c>
      <c r="W551" s="3">
        <v>687.46</v>
      </c>
      <c r="X551" s="3">
        <v>717.44</v>
      </c>
      <c r="Y551" s="3">
        <v>113</v>
      </c>
      <c r="Z551" s="3">
        <v>118</v>
      </c>
      <c r="AA551" s="3">
        <v>11</v>
      </c>
      <c r="AB551" s="3">
        <v>-9</v>
      </c>
      <c r="AC551" s="3">
        <v>1</v>
      </c>
      <c r="AE551" s="6">
        <v>-1.1100058762055331E-2</v>
      </c>
      <c r="AG551" s="6">
        <v>1.9824632352679838E-2</v>
      </c>
      <c r="AI551" s="6">
        <v>-1.5250544662309351E-2</v>
      </c>
      <c r="AK551" s="6">
        <v>2.1645021645021689E-2</v>
      </c>
    </row>
    <row r="552" spans="1:40" x14ac:dyDescent="0.25">
      <c r="A552" s="3">
        <v>308</v>
      </c>
      <c r="B552" s="3" t="s">
        <v>38</v>
      </c>
      <c r="C552" s="3" t="s">
        <v>22</v>
      </c>
      <c r="D552" s="3" t="s">
        <v>23</v>
      </c>
      <c r="E552" s="3" t="s">
        <v>28</v>
      </c>
      <c r="F552" s="3" t="s">
        <v>25</v>
      </c>
      <c r="G552" s="3" t="b">
        <v>0</v>
      </c>
      <c r="H552" s="3" t="b">
        <v>0</v>
      </c>
      <c r="I552" s="3" t="b">
        <v>0</v>
      </c>
      <c r="J552" s="3" t="b">
        <v>1</v>
      </c>
      <c r="K552" s="3" t="b">
        <v>0</v>
      </c>
      <c r="L552" s="3">
        <v>150</v>
      </c>
      <c r="M552" s="3">
        <v>2</v>
      </c>
      <c r="N552" s="3">
        <v>90</v>
      </c>
      <c r="O552" s="3">
        <v>2.5</v>
      </c>
      <c r="P552" s="3">
        <v>0</v>
      </c>
      <c r="Q552" s="3">
        <v>100</v>
      </c>
      <c r="R552" s="3">
        <v>0</v>
      </c>
      <c r="S552" s="3">
        <v>1</v>
      </c>
      <c r="T552" s="3">
        <v>0</v>
      </c>
      <c r="U552" s="3" t="b">
        <v>0</v>
      </c>
      <c r="V552" s="3">
        <v>501</v>
      </c>
      <c r="W552" s="3">
        <v>719.36</v>
      </c>
      <c r="X552" s="3">
        <v>685.24</v>
      </c>
      <c r="Y552" s="3">
        <v>118</v>
      </c>
      <c r="Z552" s="3">
        <v>113</v>
      </c>
      <c r="AA552" s="3">
        <v>9</v>
      </c>
      <c r="AB552" s="3">
        <v>-11</v>
      </c>
      <c r="AC552" s="3">
        <v>1</v>
      </c>
      <c r="AE552" s="6">
        <v>3.4787568336961838E-2</v>
      </c>
      <c r="AG552" s="6">
        <v>-2.5946934833086743E-2</v>
      </c>
      <c r="AI552" s="6">
        <v>2.8322440087146017E-2</v>
      </c>
      <c r="AK552" s="6">
        <v>-2.1645021645021689E-2</v>
      </c>
    </row>
    <row r="553" spans="1:40" x14ac:dyDescent="0.25">
      <c r="A553" s="3">
        <v>309</v>
      </c>
      <c r="B553" s="3" t="s">
        <v>38</v>
      </c>
      <c r="C553" s="3" t="s">
        <v>22</v>
      </c>
      <c r="D553" s="3" t="s">
        <v>23</v>
      </c>
      <c r="E553" s="3" t="s">
        <v>28</v>
      </c>
      <c r="F553" s="3" t="s">
        <v>25</v>
      </c>
      <c r="G553" s="3" t="b">
        <v>0</v>
      </c>
      <c r="H553" s="3" t="b">
        <v>0</v>
      </c>
      <c r="I553" s="3" t="b">
        <v>0</v>
      </c>
      <c r="J553" s="3" t="b">
        <v>1</v>
      </c>
      <c r="K553" s="3" t="b">
        <v>0</v>
      </c>
      <c r="L553" s="3">
        <v>150</v>
      </c>
      <c r="M553" s="3">
        <v>2</v>
      </c>
      <c r="N553" s="3">
        <v>90</v>
      </c>
      <c r="O553" s="3">
        <v>2.5</v>
      </c>
      <c r="P553" s="3">
        <v>0</v>
      </c>
      <c r="Q553" s="3">
        <v>100</v>
      </c>
      <c r="R553" s="3">
        <v>0</v>
      </c>
      <c r="S553" s="3">
        <v>1</v>
      </c>
      <c r="T553" s="3">
        <v>0</v>
      </c>
      <c r="U553" s="3" t="b">
        <v>0</v>
      </c>
      <c r="V553" s="3">
        <v>501</v>
      </c>
      <c r="W553" s="3">
        <v>630</v>
      </c>
      <c r="X553" s="3">
        <v>736</v>
      </c>
      <c r="Y553" s="3">
        <v>108</v>
      </c>
      <c r="Z553" s="3">
        <v>118</v>
      </c>
      <c r="AA553" s="3">
        <v>13</v>
      </c>
      <c r="AB553" s="3">
        <v>-6</v>
      </c>
      <c r="AC553" s="3">
        <v>0.92682926829268297</v>
      </c>
      <c r="AE553" s="6">
        <v>-9.3755326884611412E-2</v>
      </c>
      <c r="AG553" s="6">
        <v>4.6207249960376062E-2</v>
      </c>
      <c r="AI553" s="6">
        <v>-5.8823529411764719E-2</v>
      </c>
      <c r="AK553" s="6">
        <v>2.1645021645021689E-2</v>
      </c>
    </row>
    <row r="554" spans="1:40" x14ac:dyDescent="0.25">
      <c r="A554" s="3">
        <v>310</v>
      </c>
      <c r="B554" s="3" t="s">
        <v>38</v>
      </c>
      <c r="C554" s="3" t="s">
        <v>22</v>
      </c>
      <c r="D554" s="3" t="s">
        <v>23</v>
      </c>
      <c r="E554" s="3" t="s">
        <v>28</v>
      </c>
      <c r="F554" s="3" t="s">
        <v>25</v>
      </c>
      <c r="G554" s="3" t="b">
        <v>0</v>
      </c>
      <c r="H554" s="3" t="b">
        <v>0</v>
      </c>
      <c r="I554" s="3" t="b">
        <v>0</v>
      </c>
      <c r="J554" s="3" t="b">
        <v>1</v>
      </c>
      <c r="K554" s="3" t="b">
        <v>0</v>
      </c>
      <c r="L554" s="3">
        <v>150</v>
      </c>
      <c r="M554" s="3">
        <v>2</v>
      </c>
      <c r="N554" s="3">
        <v>90</v>
      </c>
      <c r="O554" s="3">
        <v>2.5</v>
      </c>
      <c r="P554" s="3">
        <v>0</v>
      </c>
      <c r="Q554" s="3">
        <v>100</v>
      </c>
      <c r="R554" s="3">
        <v>0</v>
      </c>
      <c r="S554" s="3">
        <v>1</v>
      </c>
      <c r="T554" s="3">
        <v>0</v>
      </c>
      <c r="U554" s="3" t="b">
        <v>0</v>
      </c>
      <c r="V554" s="3">
        <v>501</v>
      </c>
      <c r="W554" s="3">
        <v>682.65</v>
      </c>
      <c r="X554" s="3">
        <v>721.6</v>
      </c>
      <c r="Y554" s="3">
        <v>113</v>
      </c>
      <c r="Z554" s="3">
        <v>118</v>
      </c>
      <c r="AA554" s="3">
        <v>11</v>
      </c>
      <c r="AB554" s="3">
        <v>-9</v>
      </c>
      <c r="AC554" s="3">
        <v>1</v>
      </c>
      <c r="AE554" s="6">
        <v>-1.8019164917111086E-2</v>
      </c>
      <c r="AG554" s="6">
        <v>2.5737977678542689E-2</v>
      </c>
      <c r="AI554" s="6">
        <v>-1.5250544662309351E-2</v>
      </c>
      <c r="AK554" s="6">
        <v>2.1645021645021689E-2</v>
      </c>
    </row>
    <row r="555" spans="1:40" x14ac:dyDescent="0.25">
      <c r="A555" s="3">
        <v>311</v>
      </c>
      <c r="B555" s="3" t="s">
        <v>38</v>
      </c>
      <c r="C555" s="3" t="s">
        <v>22</v>
      </c>
      <c r="D555" s="3" t="s">
        <v>23</v>
      </c>
      <c r="E555" s="3" t="s">
        <v>28</v>
      </c>
      <c r="F555" s="3" t="s">
        <v>25</v>
      </c>
      <c r="G555" s="3" t="b">
        <v>0</v>
      </c>
      <c r="H555" s="3" t="b">
        <v>0</v>
      </c>
      <c r="I555" s="3" t="b">
        <v>0</v>
      </c>
      <c r="J555" s="3" t="b">
        <v>1</v>
      </c>
      <c r="K555" s="3" t="b">
        <v>0</v>
      </c>
      <c r="L555" s="3">
        <v>150</v>
      </c>
      <c r="M555" s="3">
        <v>2</v>
      </c>
      <c r="N555" s="3">
        <v>90</v>
      </c>
      <c r="O555" s="3">
        <v>2.5</v>
      </c>
      <c r="P555" s="3">
        <v>0</v>
      </c>
      <c r="Q555" s="3">
        <v>100</v>
      </c>
      <c r="R555" s="3">
        <v>0</v>
      </c>
      <c r="S555" s="3">
        <v>1</v>
      </c>
      <c r="T555" s="3">
        <v>0</v>
      </c>
      <c r="U555" s="3" t="b">
        <v>0</v>
      </c>
      <c r="V555" s="3">
        <v>501</v>
      </c>
      <c r="W555" s="3">
        <v>721.28</v>
      </c>
      <c r="X555" s="3">
        <v>683.02</v>
      </c>
      <c r="Y555" s="3">
        <v>118</v>
      </c>
      <c r="Z555" s="3">
        <v>113</v>
      </c>
      <c r="AA555" s="3">
        <v>9</v>
      </c>
      <c r="AB555" s="3">
        <v>-11</v>
      </c>
      <c r="AC555" s="3">
        <v>1</v>
      </c>
      <c r="AE555" s="6">
        <v>3.7549456864551578E-2</v>
      </c>
      <c r="AG555" s="6">
        <v>-2.910261430986949E-2</v>
      </c>
      <c r="AI555" s="6">
        <v>2.8322440087146017E-2</v>
      </c>
      <c r="AK555" s="6">
        <v>-2.1645021645021689E-2</v>
      </c>
    </row>
    <row r="556" spans="1:40" x14ac:dyDescent="0.25">
      <c r="A556" s="3">
        <v>312</v>
      </c>
      <c r="B556" s="3" t="s">
        <v>38</v>
      </c>
      <c r="C556" s="3" t="s">
        <v>22</v>
      </c>
      <c r="D556" s="3" t="s">
        <v>23</v>
      </c>
      <c r="E556" s="3" t="s">
        <v>28</v>
      </c>
      <c r="F556" s="3" t="s">
        <v>25</v>
      </c>
      <c r="G556" s="3" t="b">
        <v>0</v>
      </c>
      <c r="H556" s="3" t="b">
        <v>0</v>
      </c>
      <c r="I556" s="3" t="b">
        <v>0</v>
      </c>
      <c r="J556" s="3" t="b">
        <v>1</v>
      </c>
      <c r="K556" s="3" t="b">
        <v>0</v>
      </c>
      <c r="L556" s="3">
        <v>150</v>
      </c>
      <c r="M556" s="3">
        <v>2</v>
      </c>
      <c r="N556" s="3">
        <v>90</v>
      </c>
      <c r="O556" s="3">
        <v>2.5</v>
      </c>
      <c r="P556" s="3">
        <v>0</v>
      </c>
      <c r="Q556" s="3">
        <v>100</v>
      </c>
      <c r="R556" s="3">
        <v>0</v>
      </c>
      <c r="S556" s="3">
        <v>1</v>
      </c>
      <c r="T556" s="3">
        <v>0</v>
      </c>
      <c r="U556" s="3" t="b">
        <v>0</v>
      </c>
      <c r="V556" s="3">
        <v>501</v>
      </c>
      <c r="W556" s="3">
        <v>736</v>
      </c>
      <c r="X556" s="3">
        <v>630</v>
      </c>
      <c r="Y556" s="3">
        <v>118</v>
      </c>
      <c r="Z556" s="3">
        <v>108</v>
      </c>
      <c r="AA556" s="3">
        <v>-6</v>
      </c>
      <c r="AB556" s="3">
        <v>13</v>
      </c>
      <c r="AC556" s="3">
        <v>0.92682926829268297</v>
      </c>
      <c r="AE556" s="6">
        <v>5.8723935576073139E-2</v>
      </c>
      <c r="AG556" s="6">
        <v>-0.10446933766978672</v>
      </c>
      <c r="AI556" s="6">
        <v>2.8322440087146017E-2</v>
      </c>
      <c r="AK556" s="6">
        <v>-6.4935064935064957E-2</v>
      </c>
    </row>
    <row r="557" spans="1:40" x14ac:dyDescent="0.25">
      <c r="A557" s="3">
        <v>313</v>
      </c>
      <c r="B557" s="3" t="s">
        <v>38</v>
      </c>
      <c r="C557" s="3" t="s">
        <v>22</v>
      </c>
      <c r="D557" s="3" t="s">
        <v>23</v>
      </c>
      <c r="E557" s="3" t="s">
        <v>28</v>
      </c>
      <c r="F557" s="3" t="s">
        <v>25</v>
      </c>
      <c r="G557" s="3" t="b">
        <v>0</v>
      </c>
      <c r="H557" s="3" t="b">
        <v>0</v>
      </c>
      <c r="I557" s="3" t="b">
        <v>0</v>
      </c>
      <c r="J557" s="3" t="b">
        <v>1</v>
      </c>
      <c r="K557" s="3" t="b">
        <v>0</v>
      </c>
      <c r="L557" s="3">
        <v>150</v>
      </c>
      <c r="M557" s="3">
        <v>2</v>
      </c>
      <c r="N557" s="3">
        <v>90</v>
      </c>
      <c r="O557" s="3">
        <v>2.5</v>
      </c>
      <c r="P557" s="3">
        <v>0</v>
      </c>
      <c r="Q557" s="3">
        <v>100</v>
      </c>
      <c r="R557" s="3">
        <v>0</v>
      </c>
      <c r="S557" s="3">
        <v>1</v>
      </c>
      <c r="T557" s="3">
        <v>0</v>
      </c>
      <c r="U557" s="3" t="b">
        <v>0</v>
      </c>
      <c r="V557" s="3">
        <v>501</v>
      </c>
      <c r="W557" s="3">
        <v>720.32</v>
      </c>
      <c r="X557" s="3">
        <v>684.13</v>
      </c>
      <c r="Y557" s="3">
        <v>118</v>
      </c>
      <c r="Z557" s="3">
        <v>113</v>
      </c>
      <c r="AA557" s="3">
        <v>9</v>
      </c>
      <c r="AB557" s="3">
        <v>-11</v>
      </c>
      <c r="AC557" s="3">
        <v>1</v>
      </c>
      <c r="AE557" s="6">
        <v>3.6168512600756708E-2</v>
      </c>
      <c r="AG557" s="6">
        <v>-2.7524774571478172E-2</v>
      </c>
      <c r="AI557" s="6">
        <v>2.8322440087146017E-2</v>
      </c>
      <c r="AK557" s="6">
        <v>-2.1645021645021689E-2</v>
      </c>
    </row>
    <row r="558" spans="1:40" x14ac:dyDescent="0.25">
      <c r="A558" s="3">
        <v>314</v>
      </c>
      <c r="B558" s="3" t="s">
        <v>38</v>
      </c>
      <c r="C558" s="3" t="s">
        <v>22</v>
      </c>
      <c r="D558" s="3" t="s">
        <v>23</v>
      </c>
      <c r="E558" s="3" t="s">
        <v>28</v>
      </c>
      <c r="F558" s="3" t="s">
        <v>25</v>
      </c>
      <c r="G558" s="3" t="b">
        <v>0</v>
      </c>
      <c r="H558" s="3" t="b">
        <v>0</v>
      </c>
      <c r="I558" s="3" t="b">
        <v>0</v>
      </c>
      <c r="J558" s="3" t="b">
        <v>1</v>
      </c>
      <c r="K558" s="3" t="b">
        <v>0</v>
      </c>
      <c r="L558" s="3">
        <v>150</v>
      </c>
      <c r="M558" s="3">
        <v>2</v>
      </c>
      <c r="N558" s="3">
        <v>90</v>
      </c>
      <c r="O558" s="3">
        <v>2.5</v>
      </c>
      <c r="P558" s="3">
        <v>0</v>
      </c>
      <c r="Q558" s="3">
        <v>100</v>
      </c>
      <c r="R558" s="3">
        <v>0</v>
      </c>
      <c r="S558" s="3">
        <v>1</v>
      </c>
      <c r="T558" s="3">
        <v>0</v>
      </c>
      <c r="U558" s="3" t="b">
        <v>0</v>
      </c>
      <c r="V558" s="3">
        <v>501</v>
      </c>
      <c r="W558" s="3">
        <v>718.72</v>
      </c>
      <c r="X558" s="3">
        <v>685.98</v>
      </c>
      <c r="Y558" s="3">
        <v>118</v>
      </c>
      <c r="Z558" s="3">
        <v>113</v>
      </c>
      <c r="AA558" s="3">
        <v>9</v>
      </c>
      <c r="AB558" s="3">
        <v>-11</v>
      </c>
      <c r="AC558" s="3">
        <v>1</v>
      </c>
      <c r="AE558" s="6">
        <v>3.3866938827765258E-2</v>
      </c>
      <c r="AG558" s="6">
        <v>-2.4895041674159235E-2</v>
      </c>
      <c r="AI558" s="6">
        <v>2.8322440087146017E-2</v>
      </c>
      <c r="AK558" s="6">
        <v>-2.1645021645021689E-2</v>
      </c>
    </row>
    <row r="559" spans="1:40" x14ac:dyDescent="0.25">
      <c r="A559" s="3">
        <v>315</v>
      </c>
      <c r="B559" s="3" t="s">
        <v>38</v>
      </c>
      <c r="C559" s="3" t="s">
        <v>22</v>
      </c>
      <c r="D559" s="3" t="s">
        <v>23</v>
      </c>
      <c r="E559" s="3" t="s">
        <v>28</v>
      </c>
      <c r="F559" s="3" t="s">
        <v>25</v>
      </c>
      <c r="G559" s="3" t="b">
        <v>0</v>
      </c>
      <c r="H559" s="3" t="b">
        <v>0</v>
      </c>
      <c r="I559" s="3" t="b">
        <v>0</v>
      </c>
      <c r="J559" s="3" t="b">
        <v>1</v>
      </c>
      <c r="K559" s="3" t="b">
        <v>0</v>
      </c>
      <c r="L559" s="3">
        <v>150</v>
      </c>
      <c r="M559" s="3">
        <v>2</v>
      </c>
      <c r="N559" s="3">
        <v>90</v>
      </c>
      <c r="O559" s="3">
        <v>2.5</v>
      </c>
      <c r="P559" s="3">
        <v>0</v>
      </c>
      <c r="Q559" s="3">
        <v>100</v>
      </c>
      <c r="R559" s="3">
        <v>0</v>
      </c>
      <c r="S559" s="3">
        <v>1</v>
      </c>
      <c r="T559" s="3">
        <v>0</v>
      </c>
      <c r="U559" s="3" t="b">
        <v>0</v>
      </c>
      <c r="V559" s="3">
        <v>501</v>
      </c>
      <c r="W559" s="3">
        <v>682.28</v>
      </c>
      <c r="X559" s="3">
        <v>721.92</v>
      </c>
      <c r="Y559" s="3">
        <v>113</v>
      </c>
      <c r="Z559" s="3">
        <v>118</v>
      </c>
      <c r="AA559" s="3">
        <v>-11</v>
      </c>
      <c r="AB559" s="3">
        <v>9</v>
      </c>
      <c r="AC559" s="3">
        <v>1</v>
      </c>
      <c r="AE559" s="6">
        <v>-1.8551403852115289E-2</v>
      </c>
      <c r="AG559" s="6">
        <v>2.6192850395916567E-2</v>
      </c>
      <c r="AI559" s="6">
        <v>-1.5250544662309351E-2</v>
      </c>
      <c r="AK559" s="6">
        <v>2.1645021645021689E-2</v>
      </c>
    </row>
    <row r="560" spans="1:40" x14ac:dyDescent="0.25">
      <c r="A560" s="3">
        <v>316</v>
      </c>
      <c r="B560" s="3" t="s">
        <v>38</v>
      </c>
      <c r="C560" s="3" t="s">
        <v>22</v>
      </c>
      <c r="D560" s="3" t="s">
        <v>23</v>
      </c>
      <c r="E560" s="3" t="s">
        <v>28</v>
      </c>
      <c r="F560" s="3" t="s">
        <v>25</v>
      </c>
      <c r="G560" s="3" t="b">
        <v>0</v>
      </c>
      <c r="H560" s="3" t="b">
        <v>0</v>
      </c>
      <c r="I560" s="3" t="b">
        <v>0</v>
      </c>
      <c r="J560" s="3" t="b">
        <v>1</v>
      </c>
      <c r="K560" s="3" t="b">
        <v>0</v>
      </c>
      <c r="L560" s="3">
        <v>150</v>
      </c>
      <c r="M560" s="3">
        <v>2</v>
      </c>
      <c r="N560" s="3">
        <v>90</v>
      </c>
      <c r="O560" s="3">
        <v>2.5</v>
      </c>
      <c r="P560" s="3">
        <v>0</v>
      </c>
      <c r="Q560" s="3">
        <v>100</v>
      </c>
      <c r="R560" s="3">
        <v>0</v>
      </c>
      <c r="S560" s="3">
        <v>1</v>
      </c>
      <c r="T560" s="3">
        <v>0</v>
      </c>
      <c r="U560" s="3" t="b">
        <v>0</v>
      </c>
      <c r="V560" s="3">
        <v>501</v>
      </c>
      <c r="W560" s="3">
        <v>683.02</v>
      </c>
      <c r="X560" s="3">
        <v>721.28</v>
      </c>
      <c r="Y560" s="3">
        <v>113</v>
      </c>
      <c r="Z560" s="3">
        <v>118</v>
      </c>
      <c r="AA560" s="3">
        <v>11</v>
      </c>
      <c r="AB560" s="3">
        <v>-9</v>
      </c>
      <c r="AC560" s="3">
        <v>1</v>
      </c>
      <c r="AE560" s="6">
        <v>-1.7486925982106771E-2</v>
      </c>
      <c r="AG560" s="6">
        <v>2.528310496116859E-2</v>
      </c>
      <c r="AI560" s="6">
        <v>-1.5250544662309351E-2</v>
      </c>
      <c r="AK560" s="6">
        <v>2.1645021645021689E-2</v>
      </c>
    </row>
    <row r="561" spans="1:40" x14ac:dyDescent="0.25">
      <c r="A561" s="3">
        <v>317</v>
      </c>
      <c r="B561" s="3" t="s">
        <v>38</v>
      </c>
      <c r="C561" s="3" t="s">
        <v>22</v>
      </c>
      <c r="D561" s="3" t="s">
        <v>23</v>
      </c>
      <c r="E561" s="3" t="s">
        <v>28</v>
      </c>
      <c r="F561" s="3" t="s">
        <v>25</v>
      </c>
      <c r="G561" s="3" t="b">
        <v>0</v>
      </c>
      <c r="H561" s="3" t="b">
        <v>0</v>
      </c>
      <c r="I561" s="3" t="b">
        <v>0</v>
      </c>
      <c r="J561" s="3" t="b">
        <v>1</v>
      </c>
      <c r="K561" s="3" t="b">
        <v>0</v>
      </c>
      <c r="L561" s="3">
        <v>150</v>
      </c>
      <c r="M561" s="3">
        <v>2</v>
      </c>
      <c r="N561" s="3">
        <v>90</v>
      </c>
      <c r="O561" s="3">
        <v>2.5</v>
      </c>
      <c r="P561" s="3">
        <v>0</v>
      </c>
      <c r="Q561" s="3">
        <v>100</v>
      </c>
      <c r="R561" s="3">
        <v>0</v>
      </c>
      <c r="S561" s="3">
        <v>1</v>
      </c>
      <c r="T561" s="3">
        <v>0</v>
      </c>
      <c r="U561" s="3" t="b">
        <v>0</v>
      </c>
      <c r="V561" s="3">
        <v>501</v>
      </c>
      <c r="W561" s="3">
        <v>684.87</v>
      </c>
      <c r="X561" s="3">
        <v>719.68</v>
      </c>
      <c r="Y561" s="3">
        <v>113</v>
      </c>
      <c r="Z561" s="3">
        <v>118</v>
      </c>
      <c r="AA561" s="3">
        <v>-11</v>
      </c>
      <c r="AB561" s="3">
        <v>9</v>
      </c>
      <c r="AC561" s="3">
        <v>1</v>
      </c>
      <c r="AE561" s="6">
        <v>-1.482573130708531E-2</v>
      </c>
      <c r="AG561" s="6">
        <v>2.3008741374298092E-2</v>
      </c>
      <c r="AI561" s="6">
        <v>-1.5250544662309351E-2</v>
      </c>
      <c r="AK561" s="6">
        <v>2.1645021645021689E-2</v>
      </c>
    </row>
    <row r="562" spans="1:40" x14ac:dyDescent="0.25">
      <c r="A562" s="3">
        <v>318</v>
      </c>
      <c r="B562" s="3" t="s">
        <v>38</v>
      </c>
      <c r="C562" s="3" t="s">
        <v>22</v>
      </c>
      <c r="D562" s="3" t="s">
        <v>23</v>
      </c>
      <c r="E562" s="3" t="s">
        <v>28</v>
      </c>
      <c r="F562" s="3" t="s">
        <v>25</v>
      </c>
      <c r="G562" s="3" t="b">
        <v>0</v>
      </c>
      <c r="H562" s="3" t="b">
        <v>0</v>
      </c>
      <c r="I562" s="3" t="b">
        <v>0</v>
      </c>
      <c r="J562" s="3" t="b">
        <v>1</v>
      </c>
      <c r="K562" s="3" t="b">
        <v>0</v>
      </c>
      <c r="L562" s="3">
        <v>150</v>
      </c>
      <c r="M562" s="3">
        <v>2</v>
      </c>
      <c r="N562" s="3">
        <v>90</v>
      </c>
      <c r="O562" s="3">
        <v>2.5</v>
      </c>
      <c r="P562" s="3">
        <v>0</v>
      </c>
      <c r="Q562" s="3">
        <v>100</v>
      </c>
      <c r="R562" s="3">
        <v>0</v>
      </c>
      <c r="S562" s="3">
        <v>1</v>
      </c>
      <c r="T562" s="3">
        <v>0</v>
      </c>
      <c r="U562" s="3" t="b">
        <v>0</v>
      </c>
      <c r="V562" s="3">
        <v>501</v>
      </c>
      <c r="W562" s="3">
        <v>684.87</v>
      </c>
      <c r="X562" s="3">
        <v>719.68</v>
      </c>
      <c r="Y562" s="3">
        <v>113</v>
      </c>
      <c r="Z562" s="3">
        <v>118</v>
      </c>
      <c r="AA562" s="3">
        <v>11</v>
      </c>
      <c r="AB562" s="3">
        <v>-9</v>
      </c>
      <c r="AC562" s="3">
        <v>1</v>
      </c>
      <c r="AE562" s="6">
        <v>-1.482573130708531E-2</v>
      </c>
      <c r="AG562" s="6">
        <v>2.3008741374298092E-2</v>
      </c>
      <c r="AI562" s="6">
        <v>-1.5250544662309351E-2</v>
      </c>
      <c r="AK562" s="6">
        <v>2.1645021645021689E-2</v>
      </c>
    </row>
    <row r="563" spans="1:40" x14ac:dyDescent="0.25">
      <c r="A563" s="3">
        <v>319</v>
      </c>
      <c r="B563" s="3" t="s">
        <v>38</v>
      </c>
      <c r="C563" s="3" t="s">
        <v>22</v>
      </c>
      <c r="D563" s="3" t="s">
        <v>23</v>
      </c>
      <c r="E563" s="3" t="s">
        <v>28</v>
      </c>
      <c r="F563" s="3" t="s">
        <v>25</v>
      </c>
      <c r="G563" s="3" t="b">
        <v>0</v>
      </c>
      <c r="H563" s="3" t="b">
        <v>0</v>
      </c>
      <c r="I563" s="3" t="b">
        <v>0</v>
      </c>
      <c r="J563" s="3" t="b">
        <v>1</v>
      </c>
      <c r="K563" s="3" t="b">
        <v>0</v>
      </c>
      <c r="L563" s="3">
        <v>150</v>
      </c>
      <c r="M563" s="3">
        <v>2</v>
      </c>
      <c r="N563" s="3">
        <v>90</v>
      </c>
      <c r="O563" s="3">
        <v>2.5</v>
      </c>
      <c r="P563" s="3">
        <v>0</v>
      </c>
      <c r="Q563" s="3">
        <v>100</v>
      </c>
      <c r="R563" s="3">
        <v>0</v>
      </c>
      <c r="S563" s="3">
        <v>1</v>
      </c>
      <c r="T563" s="3">
        <v>0</v>
      </c>
      <c r="U563" s="3" t="b">
        <v>0</v>
      </c>
      <c r="V563" s="3">
        <v>501</v>
      </c>
      <c r="W563" s="3">
        <v>719.04</v>
      </c>
      <c r="X563" s="3">
        <v>685.61</v>
      </c>
      <c r="Y563" s="3">
        <v>118</v>
      </c>
      <c r="Z563" s="3">
        <v>113</v>
      </c>
      <c r="AA563" s="3">
        <v>-9</v>
      </c>
      <c r="AB563" s="3">
        <v>11</v>
      </c>
      <c r="AC563" s="3">
        <v>1</v>
      </c>
      <c r="AE563" s="6">
        <v>3.4327253582363548E-2</v>
      </c>
      <c r="AG563" s="6">
        <v>-2.5420988253623045E-2</v>
      </c>
      <c r="AI563" s="6">
        <v>2.8322440087146017E-2</v>
      </c>
      <c r="AK563" s="6">
        <v>-2.1645021645021689E-2</v>
      </c>
    </row>
    <row r="564" spans="1:40" x14ac:dyDescent="0.25">
      <c r="A564" s="3">
        <v>320</v>
      </c>
      <c r="B564" s="3" t="s">
        <v>38</v>
      </c>
      <c r="C564" s="3" t="s">
        <v>22</v>
      </c>
      <c r="D564" s="3" t="s">
        <v>23</v>
      </c>
      <c r="E564" s="3" t="s">
        <v>28</v>
      </c>
      <c r="F564" s="3" t="s">
        <v>25</v>
      </c>
      <c r="G564" s="3" t="b">
        <v>0</v>
      </c>
      <c r="H564" s="3" t="b">
        <v>0</v>
      </c>
      <c r="I564" s="3" t="b">
        <v>0</v>
      </c>
      <c r="J564" s="3" t="b">
        <v>1</v>
      </c>
      <c r="K564" s="3" t="b">
        <v>0</v>
      </c>
      <c r="L564" s="3">
        <v>150</v>
      </c>
      <c r="M564" s="3">
        <v>2</v>
      </c>
      <c r="N564" s="3">
        <v>90</v>
      </c>
      <c r="O564" s="3">
        <v>2.5</v>
      </c>
      <c r="P564" s="3">
        <v>0</v>
      </c>
      <c r="Q564" s="3">
        <v>100</v>
      </c>
      <c r="R564" s="3">
        <v>0</v>
      </c>
      <c r="S564" s="3">
        <v>1</v>
      </c>
      <c r="T564" s="3">
        <v>0</v>
      </c>
      <c r="U564" s="3" t="b">
        <v>0</v>
      </c>
      <c r="V564" s="3">
        <v>501</v>
      </c>
      <c r="W564" s="3">
        <v>721.28</v>
      </c>
      <c r="X564" s="3">
        <v>683.02</v>
      </c>
      <c r="Y564" s="3">
        <v>118</v>
      </c>
      <c r="Z564" s="3">
        <v>113</v>
      </c>
      <c r="AA564" s="3">
        <v>-9</v>
      </c>
      <c r="AB564" s="3">
        <v>11</v>
      </c>
      <c r="AC564" s="3">
        <v>1</v>
      </c>
      <c r="AE564" s="6">
        <v>3.7549456864551578E-2</v>
      </c>
      <c r="AG564" s="6">
        <v>-2.910261430986949E-2</v>
      </c>
      <c r="AI564" s="6">
        <v>2.8322440087146017E-2</v>
      </c>
      <c r="AK564" s="6">
        <v>-2.1645021645021689E-2</v>
      </c>
    </row>
    <row r="565" spans="1:40" x14ac:dyDescent="0.25">
      <c r="A565" s="1">
        <v>321</v>
      </c>
      <c r="B565" s="1" t="s">
        <v>38</v>
      </c>
      <c r="C565" s="1" t="s">
        <v>22</v>
      </c>
      <c r="D565" s="1" t="s">
        <v>23</v>
      </c>
      <c r="E565" s="1" t="s">
        <v>28</v>
      </c>
      <c r="F565" s="1" t="s">
        <v>25</v>
      </c>
      <c r="G565" s="1" t="b">
        <v>0</v>
      </c>
      <c r="H565" s="1" t="b">
        <v>0</v>
      </c>
      <c r="I565" s="1" t="b">
        <v>0</v>
      </c>
      <c r="J565" s="1" t="b">
        <v>1</v>
      </c>
      <c r="K565" s="1" t="b">
        <v>0</v>
      </c>
      <c r="L565" s="1">
        <v>150</v>
      </c>
      <c r="M565" s="1">
        <v>2</v>
      </c>
      <c r="N565" s="1">
        <v>90</v>
      </c>
      <c r="O565" s="1">
        <v>2.6</v>
      </c>
      <c r="P565" s="1">
        <v>0</v>
      </c>
      <c r="Q565" s="1">
        <v>100</v>
      </c>
      <c r="R565" s="1">
        <v>0</v>
      </c>
      <c r="S565" s="1">
        <v>1</v>
      </c>
      <c r="T565" s="1">
        <v>0</v>
      </c>
      <c r="U565" s="1" t="b">
        <v>0</v>
      </c>
      <c r="V565" s="1">
        <v>501</v>
      </c>
      <c r="W565" s="1">
        <v>663</v>
      </c>
      <c r="X565" s="1">
        <v>713</v>
      </c>
      <c r="Y565" s="1">
        <v>111</v>
      </c>
      <c r="Z565" s="1">
        <v>119</v>
      </c>
      <c r="AA565" s="1">
        <v>-12</v>
      </c>
      <c r="AB565" s="1">
        <v>8</v>
      </c>
      <c r="AC565" s="1">
        <v>0.97560975609756095</v>
      </c>
      <c r="AE565" s="6" cm="1">
        <f t="array" ref="AE565:AE584">W565:W584/AF565-1</f>
        <v>-3.1987484459603199E-2</v>
      </c>
      <c r="AF565">
        <f>AVERAGE(W565:W584)</f>
        <v>684.90850000000012</v>
      </c>
      <c r="AG565" s="6" cm="1">
        <f t="array" ref="AG565:AG584">X565:X584/AH565-1</f>
        <v>4.9946066935902422E-2</v>
      </c>
      <c r="AH565">
        <f>AVERAGE(X565:X584)</f>
        <v>679.08249999999998</v>
      </c>
      <c r="AI565" s="6" cm="1">
        <f t="array" ref="AI565:AI584">Y565:Y584/AJ565-1</f>
        <v>-4.1396969605375089E-2</v>
      </c>
      <c r="AJ565">
        <f>AVERAGE(Y565:Y584)</f>
        <v>115.79349999999999</v>
      </c>
      <c r="AK565" s="6" cm="1">
        <f t="array" ref="AK565:AK584">Z565:Z584/AL565-1</f>
        <v>3.6043879505485155E-2</v>
      </c>
      <c r="AL565">
        <f>AVERAGE(Z565:Z584)</f>
        <v>114.85999999999999</v>
      </c>
      <c r="AN565">
        <f>AVERAGE(AC565:AC584)</f>
        <v>0.96829268292682946</v>
      </c>
    </row>
    <row r="566" spans="1:40" x14ac:dyDescent="0.25">
      <c r="A566" s="1">
        <v>322</v>
      </c>
      <c r="B566" s="1" t="s">
        <v>38</v>
      </c>
      <c r="C566" s="1" t="s">
        <v>22</v>
      </c>
      <c r="D566" s="1" t="s">
        <v>23</v>
      </c>
      <c r="E566" s="1" t="s">
        <v>28</v>
      </c>
      <c r="F566" s="1" t="s">
        <v>25</v>
      </c>
      <c r="G566" s="1" t="b">
        <v>0</v>
      </c>
      <c r="H566" s="1" t="b">
        <v>0</v>
      </c>
      <c r="I566" s="1" t="b">
        <v>0</v>
      </c>
      <c r="J566" s="1" t="b">
        <v>1</v>
      </c>
      <c r="K566" s="1" t="b">
        <v>0</v>
      </c>
      <c r="L566" s="1">
        <v>150</v>
      </c>
      <c r="M566" s="1">
        <v>2</v>
      </c>
      <c r="N566" s="1">
        <v>90</v>
      </c>
      <c r="O566" s="1">
        <v>2.6</v>
      </c>
      <c r="P566" s="1">
        <v>0</v>
      </c>
      <c r="Q566" s="1">
        <v>100</v>
      </c>
      <c r="R566" s="1">
        <v>0</v>
      </c>
      <c r="S566" s="1">
        <v>1</v>
      </c>
      <c r="T566" s="1">
        <v>0</v>
      </c>
      <c r="U566" s="1" t="b">
        <v>0</v>
      </c>
      <c r="V566" s="1">
        <v>501</v>
      </c>
      <c r="W566" s="1">
        <v>713</v>
      </c>
      <c r="X566" s="1">
        <v>663</v>
      </c>
      <c r="Y566" s="1">
        <v>119</v>
      </c>
      <c r="Z566" s="1">
        <v>111</v>
      </c>
      <c r="AA566" s="1">
        <v>8</v>
      </c>
      <c r="AB566" s="1">
        <v>-12</v>
      </c>
      <c r="AC566" s="1">
        <v>0.97560975609756095</v>
      </c>
      <c r="AE566" s="6">
        <v>4.1014967692764692E-2</v>
      </c>
      <c r="AG566" s="6">
        <v>-2.3682689511215438E-2</v>
      </c>
      <c r="AI566" s="6">
        <v>2.7691537089733043E-2</v>
      </c>
      <c r="AK566" s="6">
        <v>-3.3606129200766E-2</v>
      </c>
    </row>
    <row r="567" spans="1:40" x14ac:dyDescent="0.25">
      <c r="A567" s="1">
        <v>323</v>
      </c>
      <c r="B567" s="1" t="s">
        <v>38</v>
      </c>
      <c r="C567" s="1" t="s">
        <v>22</v>
      </c>
      <c r="D567" s="1" t="s">
        <v>23</v>
      </c>
      <c r="E567" s="1" t="s">
        <v>28</v>
      </c>
      <c r="F567" s="1" t="s">
        <v>25</v>
      </c>
      <c r="G567" s="1" t="b">
        <v>0</v>
      </c>
      <c r="H567" s="1" t="b">
        <v>0</v>
      </c>
      <c r="I567" s="1" t="b">
        <v>0</v>
      </c>
      <c r="J567" s="1" t="b">
        <v>1</v>
      </c>
      <c r="K567" s="1" t="b">
        <v>0</v>
      </c>
      <c r="L567" s="1">
        <v>150</v>
      </c>
      <c r="M567" s="1">
        <v>2</v>
      </c>
      <c r="N567" s="1">
        <v>90</v>
      </c>
      <c r="O567" s="1">
        <v>2.6</v>
      </c>
      <c r="P567" s="1">
        <v>0</v>
      </c>
      <c r="Q567" s="1">
        <v>100</v>
      </c>
      <c r="R567" s="1">
        <v>0</v>
      </c>
      <c r="S567" s="1">
        <v>1</v>
      </c>
      <c r="T567" s="1">
        <v>0</v>
      </c>
      <c r="U567" s="1" t="b">
        <v>0</v>
      </c>
      <c r="V567" s="1">
        <v>949</v>
      </c>
      <c r="W567" s="1">
        <v>682</v>
      </c>
      <c r="X567" s="1">
        <v>684</v>
      </c>
      <c r="Y567" s="1">
        <v>119</v>
      </c>
      <c r="Z567" s="1">
        <v>114</v>
      </c>
      <c r="AA567" s="1">
        <v>-10</v>
      </c>
      <c r="AB567" s="1">
        <v>11</v>
      </c>
      <c r="AC567" s="1">
        <v>1</v>
      </c>
      <c r="AE567" s="6">
        <v>-4.2465526417033717E-3</v>
      </c>
      <c r="AG567" s="6">
        <v>7.2413881965740501E-3</v>
      </c>
      <c r="AI567" s="6">
        <v>2.7691537089733043E-2</v>
      </c>
      <c r="AK567" s="6">
        <v>-7.4873759359218583E-3</v>
      </c>
    </row>
    <row r="568" spans="1:40" x14ac:dyDescent="0.25">
      <c r="A568" s="1">
        <v>324</v>
      </c>
      <c r="B568" s="1" t="s">
        <v>38</v>
      </c>
      <c r="C568" s="1" t="s">
        <v>22</v>
      </c>
      <c r="D568" s="1" t="s">
        <v>23</v>
      </c>
      <c r="E568" s="1" t="s">
        <v>28</v>
      </c>
      <c r="F568" s="1" t="s">
        <v>25</v>
      </c>
      <c r="G568" s="1" t="b">
        <v>0</v>
      </c>
      <c r="H568" s="1" t="b">
        <v>0</v>
      </c>
      <c r="I568" s="1" t="b">
        <v>0</v>
      </c>
      <c r="J568" s="1" t="b">
        <v>1</v>
      </c>
      <c r="K568" s="1" t="b">
        <v>0</v>
      </c>
      <c r="L568" s="1">
        <v>150</v>
      </c>
      <c r="M568" s="1">
        <v>2</v>
      </c>
      <c r="N568" s="1">
        <v>90</v>
      </c>
      <c r="O568" s="1">
        <v>2.6</v>
      </c>
      <c r="P568" s="1">
        <v>0</v>
      </c>
      <c r="Q568" s="1">
        <v>100</v>
      </c>
      <c r="R568" s="1">
        <v>0</v>
      </c>
      <c r="S568" s="1">
        <v>1</v>
      </c>
      <c r="T568" s="1">
        <v>0</v>
      </c>
      <c r="U568" s="1" t="b">
        <v>0</v>
      </c>
      <c r="V568" s="1">
        <v>501</v>
      </c>
      <c r="W568" s="1">
        <v>663</v>
      </c>
      <c r="X568" s="1">
        <v>713</v>
      </c>
      <c r="Y568" s="1">
        <v>111</v>
      </c>
      <c r="Z568" s="1">
        <v>119</v>
      </c>
      <c r="AA568" s="1">
        <v>-12</v>
      </c>
      <c r="AB568" s="1">
        <v>8</v>
      </c>
      <c r="AC568" s="1">
        <v>0.97560975609756095</v>
      </c>
      <c r="AE568" s="6">
        <v>-3.1987484459603199E-2</v>
      </c>
      <c r="AG568" s="6">
        <v>4.9946066935902422E-2</v>
      </c>
      <c r="AI568" s="6">
        <v>-4.1396969605375089E-2</v>
      </c>
      <c r="AK568" s="6">
        <v>3.6043879505485155E-2</v>
      </c>
    </row>
    <row r="569" spans="1:40" x14ac:dyDescent="0.25">
      <c r="A569" s="1">
        <v>325</v>
      </c>
      <c r="B569" s="1" t="s">
        <v>38</v>
      </c>
      <c r="C569" s="1" t="s">
        <v>22</v>
      </c>
      <c r="D569" s="1" t="s">
        <v>23</v>
      </c>
      <c r="E569" s="1" t="s">
        <v>28</v>
      </c>
      <c r="F569" s="1" t="s">
        <v>25</v>
      </c>
      <c r="G569" s="1" t="b">
        <v>0</v>
      </c>
      <c r="H569" s="1" t="b">
        <v>0</v>
      </c>
      <c r="I569" s="1" t="b">
        <v>0</v>
      </c>
      <c r="J569" s="1" t="b">
        <v>1</v>
      </c>
      <c r="K569" s="1" t="b">
        <v>0</v>
      </c>
      <c r="L569" s="1">
        <v>150</v>
      </c>
      <c r="M569" s="1">
        <v>2</v>
      </c>
      <c r="N569" s="1">
        <v>90</v>
      </c>
      <c r="O569" s="1">
        <v>2.6</v>
      </c>
      <c r="P569" s="1">
        <v>0</v>
      </c>
      <c r="Q569" s="1">
        <v>100</v>
      </c>
      <c r="R569" s="1">
        <v>0</v>
      </c>
      <c r="S569" s="1">
        <v>1</v>
      </c>
      <c r="T569" s="1">
        <v>0</v>
      </c>
      <c r="U569" s="1" t="b">
        <v>0</v>
      </c>
      <c r="V569" s="1">
        <v>501</v>
      </c>
      <c r="W569" s="1">
        <v>693</v>
      </c>
      <c r="X569" s="1">
        <v>684</v>
      </c>
      <c r="Y569" s="1">
        <v>117</v>
      </c>
      <c r="Z569" s="1">
        <v>114</v>
      </c>
      <c r="AA569" s="1">
        <v>-9</v>
      </c>
      <c r="AB569" s="1">
        <v>11</v>
      </c>
      <c r="AC569" s="1">
        <v>0.97560975609756095</v>
      </c>
      <c r="AE569" s="6">
        <v>1.1813986831817447E-2</v>
      </c>
      <c r="AG569" s="6">
        <v>7.2413881965740501E-3</v>
      </c>
      <c r="AI569" s="6">
        <v>1.0419410415956065E-2</v>
      </c>
      <c r="AK569" s="6">
        <v>-7.4873759359218583E-3</v>
      </c>
    </row>
    <row r="570" spans="1:40" x14ac:dyDescent="0.25">
      <c r="A570" s="1">
        <v>326</v>
      </c>
      <c r="B570" s="1" t="s">
        <v>38</v>
      </c>
      <c r="C570" s="1" t="s">
        <v>22</v>
      </c>
      <c r="D570" s="1" t="s">
        <v>23</v>
      </c>
      <c r="E570" s="1" t="s">
        <v>28</v>
      </c>
      <c r="F570" s="1" t="s">
        <v>25</v>
      </c>
      <c r="G570" s="1" t="b">
        <v>0</v>
      </c>
      <c r="H570" s="1" t="b">
        <v>0</v>
      </c>
      <c r="I570" s="1" t="b">
        <v>0</v>
      </c>
      <c r="J570" s="1" t="b">
        <v>1</v>
      </c>
      <c r="K570" s="1" t="b">
        <v>0</v>
      </c>
      <c r="L570" s="1">
        <v>150</v>
      </c>
      <c r="M570" s="1">
        <v>2</v>
      </c>
      <c r="N570" s="1">
        <v>90</v>
      </c>
      <c r="O570" s="1">
        <v>2.6</v>
      </c>
      <c r="P570" s="1">
        <v>0</v>
      </c>
      <c r="Q570" s="1">
        <v>100</v>
      </c>
      <c r="R570" s="1">
        <v>0</v>
      </c>
      <c r="S570" s="1">
        <v>1</v>
      </c>
      <c r="T570" s="1">
        <v>0</v>
      </c>
      <c r="U570" s="1" t="b">
        <v>0</v>
      </c>
      <c r="V570" s="1">
        <v>688</v>
      </c>
      <c r="W570" s="1">
        <v>666.8</v>
      </c>
      <c r="X570" s="1">
        <v>682.32</v>
      </c>
      <c r="Y570" s="1">
        <v>114.64</v>
      </c>
      <c r="Z570" s="1">
        <v>117.24</v>
      </c>
      <c r="AA570" s="1">
        <v>11</v>
      </c>
      <c r="AB570" s="1">
        <v>-9</v>
      </c>
      <c r="AC570" s="1">
        <v>0.92682926829268297</v>
      </c>
      <c r="AE570" s="6">
        <v>-2.64392980960233E-2</v>
      </c>
      <c r="AG570" s="6">
        <v>4.7674619799509266E-3</v>
      </c>
      <c r="AI570" s="6">
        <v>-9.9616990591008259E-3</v>
      </c>
      <c r="AK570" s="6">
        <v>2.0720877590109765E-2</v>
      </c>
    </row>
    <row r="571" spans="1:40" x14ac:dyDescent="0.25">
      <c r="A571" s="1">
        <v>327</v>
      </c>
      <c r="B571" s="1" t="s">
        <v>38</v>
      </c>
      <c r="C571" s="1" t="s">
        <v>22</v>
      </c>
      <c r="D571" s="1" t="s">
        <v>23</v>
      </c>
      <c r="E571" s="1" t="s">
        <v>28</v>
      </c>
      <c r="F571" s="1" t="s">
        <v>25</v>
      </c>
      <c r="G571" s="1" t="b">
        <v>0</v>
      </c>
      <c r="H571" s="1" t="b">
        <v>0</v>
      </c>
      <c r="I571" s="1" t="b">
        <v>0</v>
      </c>
      <c r="J571" s="1" t="b">
        <v>1</v>
      </c>
      <c r="K571" s="1" t="b">
        <v>0</v>
      </c>
      <c r="L571" s="1">
        <v>150</v>
      </c>
      <c r="M571" s="1">
        <v>2</v>
      </c>
      <c r="N571" s="1">
        <v>90</v>
      </c>
      <c r="O571" s="1">
        <v>2.6</v>
      </c>
      <c r="P571" s="1">
        <v>0</v>
      </c>
      <c r="Q571" s="1">
        <v>100</v>
      </c>
      <c r="R571" s="1">
        <v>0</v>
      </c>
      <c r="S571" s="1">
        <v>1</v>
      </c>
      <c r="T571" s="1">
        <v>0</v>
      </c>
      <c r="U571" s="1" t="b">
        <v>0</v>
      </c>
      <c r="V571" s="1">
        <v>2000</v>
      </c>
      <c r="W571" s="1">
        <v>682</v>
      </c>
      <c r="X571" s="1">
        <v>684</v>
      </c>
      <c r="Y571" s="1">
        <v>119</v>
      </c>
      <c r="Z571" s="1">
        <v>114</v>
      </c>
      <c r="AA571" s="1">
        <v>-10</v>
      </c>
      <c r="AB571" s="1">
        <v>11</v>
      </c>
      <c r="AC571" s="1">
        <v>1</v>
      </c>
      <c r="AE571" s="6">
        <v>-4.2465526417033717E-3</v>
      </c>
      <c r="AG571" s="6">
        <v>7.2413881965740501E-3</v>
      </c>
      <c r="AI571" s="6">
        <v>2.7691537089733043E-2</v>
      </c>
      <c r="AK571" s="6">
        <v>-7.4873759359218583E-3</v>
      </c>
    </row>
    <row r="572" spans="1:40" x14ac:dyDescent="0.25">
      <c r="A572" s="1">
        <v>328</v>
      </c>
      <c r="B572" s="1" t="s">
        <v>38</v>
      </c>
      <c r="C572" s="1" t="s">
        <v>22</v>
      </c>
      <c r="D572" s="1" t="s">
        <v>23</v>
      </c>
      <c r="E572" s="1" t="s">
        <v>28</v>
      </c>
      <c r="F572" s="1" t="s">
        <v>25</v>
      </c>
      <c r="G572" s="1" t="b">
        <v>0</v>
      </c>
      <c r="H572" s="1" t="b">
        <v>0</v>
      </c>
      <c r="I572" s="1" t="b">
        <v>0</v>
      </c>
      <c r="J572" s="1" t="b">
        <v>1</v>
      </c>
      <c r="K572" s="1" t="b">
        <v>0</v>
      </c>
      <c r="L572" s="1">
        <v>150</v>
      </c>
      <c r="M572" s="1">
        <v>2</v>
      </c>
      <c r="N572" s="1">
        <v>90</v>
      </c>
      <c r="O572" s="1">
        <v>2.6</v>
      </c>
      <c r="P572" s="1">
        <v>0</v>
      </c>
      <c r="Q572" s="1">
        <v>100</v>
      </c>
      <c r="R572" s="1">
        <v>0</v>
      </c>
      <c r="S572" s="1">
        <v>1</v>
      </c>
      <c r="T572" s="1">
        <v>0</v>
      </c>
      <c r="U572" s="1" t="b">
        <v>0</v>
      </c>
      <c r="V572" s="1">
        <v>501</v>
      </c>
      <c r="W572" s="1">
        <v>713</v>
      </c>
      <c r="X572" s="1">
        <v>663</v>
      </c>
      <c r="Y572" s="1">
        <v>119</v>
      </c>
      <c r="Z572" s="1">
        <v>111</v>
      </c>
      <c r="AA572" s="1">
        <v>8</v>
      </c>
      <c r="AB572" s="1">
        <v>-12</v>
      </c>
      <c r="AC572" s="1">
        <v>0.97560975609756095</v>
      </c>
      <c r="AE572" s="6">
        <v>4.1014967692764692E-2</v>
      </c>
      <c r="AG572" s="6">
        <v>-2.3682689511215438E-2</v>
      </c>
      <c r="AI572" s="6">
        <v>2.7691537089733043E-2</v>
      </c>
      <c r="AK572" s="6">
        <v>-3.3606129200766E-2</v>
      </c>
    </row>
    <row r="573" spans="1:40" x14ac:dyDescent="0.25">
      <c r="A573" s="1">
        <v>329</v>
      </c>
      <c r="B573" s="1" t="s">
        <v>38</v>
      </c>
      <c r="C573" s="1" t="s">
        <v>22</v>
      </c>
      <c r="D573" s="1" t="s">
        <v>23</v>
      </c>
      <c r="E573" s="1" t="s">
        <v>28</v>
      </c>
      <c r="F573" s="1" t="s">
        <v>25</v>
      </c>
      <c r="G573" s="1" t="b">
        <v>0</v>
      </c>
      <c r="H573" s="1" t="b">
        <v>0</v>
      </c>
      <c r="I573" s="1" t="b">
        <v>0</v>
      </c>
      <c r="J573" s="1" t="b">
        <v>1</v>
      </c>
      <c r="K573" s="1" t="b">
        <v>0</v>
      </c>
      <c r="L573" s="1">
        <v>150</v>
      </c>
      <c r="M573" s="1">
        <v>2</v>
      </c>
      <c r="N573" s="1">
        <v>90</v>
      </c>
      <c r="O573" s="1">
        <v>2.6</v>
      </c>
      <c r="P573" s="1">
        <v>0</v>
      </c>
      <c r="Q573" s="1">
        <v>100</v>
      </c>
      <c r="R573" s="1">
        <v>0</v>
      </c>
      <c r="S573" s="1">
        <v>1</v>
      </c>
      <c r="T573" s="1">
        <v>0</v>
      </c>
      <c r="U573" s="1" t="b">
        <v>0</v>
      </c>
      <c r="V573" s="1">
        <v>501</v>
      </c>
      <c r="W573" s="1">
        <v>684</v>
      </c>
      <c r="X573" s="1">
        <v>693</v>
      </c>
      <c r="Y573" s="1">
        <v>114</v>
      </c>
      <c r="Z573" s="1">
        <v>117</v>
      </c>
      <c r="AA573" s="1">
        <v>11</v>
      </c>
      <c r="AB573" s="1">
        <v>-9</v>
      </c>
      <c r="AC573" s="1">
        <v>0.97560975609756095</v>
      </c>
      <c r="AE573" s="6">
        <v>-1.3264545556086471E-3</v>
      </c>
      <c r="AG573" s="6">
        <v>2.0494564357055323E-2</v>
      </c>
      <c r="AI573" s="6">
        <v>-1.5488779594709512E-2</v>
      </c>
      <c r="AK573" s="6">
        <v>1.8631377328922394E-2</v>
      </c>
    </row>
    <row r="574" spans="1:40" x14ac:dyDescent="0.25">
      <c r="A574" s="1">
        <v>330</v>
      </c>
      <c r="B574" s="1" t="s">
        <v>38</v>
      </c>
      <c r="C574" s="1" t="s">
        <v>22</v>
      </c>
      <c r="D574" s="1" t="s">
        <v>23</v>
      </c>
      <c r="E574" s="1" t="s">
        <v>28</v>
      </c>
      <c r="F574" s="1" t="s">
        <v>25</v>
      </c>
      <c r="G574" s="1" t="b">
        <v>0</v>
      </c>
      <c r="H574" s="1" t="b">
        <v>0</v>
      </c>
      <c r="I574" s="1" t="b">
        <v>0</v>
      </c>
      <c r="J574" s="1" t="b">
        <v>1</v>
      </c>
      <c r="K574" s="1" t="b">
        <v>0</v>
      </c>
      <c r="L574" s="1">
        <v>150</v>
      </c>
      <c r="M574" s="1">
        <v>2</v>
      </c>
      <c r="N574" s="1">
        <v>90</v>
      </c>
      <c r="O574" s="1">
        <v>2.6</v>
      </c>
      <c r="P574" s="1">
        <v>0</v>
      </c>
      <c r="Q574" s="1">
        <v>100</v>
      </c>
      <c r="R574" s="1">
        <v>0</v>
      </c>
      <c r="S574" s="1">
        <v>1</v>
      </c>
      <c r="T574" s="1">
        <v>0</v>
      </c>
      <c r="U574" s="1" t="b">
        <v>0</v>
      </c>
      <c r="V574" s="1">
        <v>717</v>
      </c>
      <c r="W574" s="1">
        <v>668.79</v>
      </c>
      <c r="X574" s="1">
        <v>684.75</v>
      </c>
      <c r="Y574" s="1">
        <v>113.73</v>
      </c>
      <c r="Z574" s="1">
        <v>117.23</v>
      </c>
      <c r="AA574" s="1">
        <v>11</v>
      </c>
      <c r="AB574" s="1">
        <v>-9</v>
      </c>
      <c r="AC574" s="1">
        <v>0.92682926829268297</v>
      </c>
      <c r="AE574" s="6">
        <v>-2.3533800500359026E-2</v>
      </c>
      <c r="AG574" s="6">
        <v>8.3458195432808413E-3</v>
      </c>
      <c r="AI574" s="6">
        <v>-1.7820516695669419E-2</v>
      </c>
      <c r="AK574" s="6">
        <v>2.0633815079227125E-2</v>
      </c>
    </row>
    <row r="575" spans="1:40" x14ac:dyDescent="0.25">
      <c r="A575" s="1">
        <v>331</v>
      </c>
      <c r="B575" s="1" t="s">
        <v>38</v>
      </c>
      <c r="C575" s="1" t="s">
        <v>22</v>
      </c>
      <c r="D575" s="1" t="s">
        <v>23</v>
      </c>
      <c r="E575" s="1" t="s">
        <v>28</v>
      </c>
      <c r="F575" s="1" t="s">
        <v>25</v>
      </c>
      <c r="G575" s="1" t="b">
        <v>0</v>
      </c>
      <c r="H575" s="1" t="b">
        <v>0</v>
      </c>
      <c r="I575" s="1" t="b">
        <v>0</v>
      </c>
      <c r="J575" s="1" t="b">
        <v>1</v>
      </c>
      <c r="K575" s="1" t="b">
        <v>0</v>
      </c>
      <c r="L575" s="1">
        <v>150</v>
      </c>
      <c r="M575" s="1">
        <v>2</v>
      </c>
      <c r="N575" s="1">
        <v>90</v>
      </c>
      <c r="O575" s="1">
        <v>2.6</v>
      </c>
      <c r="P575" s="1">
        <v>0</v>
      </c>
      <c r="Q575" s="1">
        <v>100</v>
      </c>
      <c r="R575" s="1">
        <v>0</v>
      </c>
      <c r="S575" s="1">
        <v>1</v>
      </c>
      <c r="T575" s="1">
        <v>0</v>
      </c>
      <c r="U575" s="1" t="b">
        <v>0</v>
      </c>
      <c r="V575" s="1">
        <v>839</v>
      </c>
      <c r="W575" s="1">
        <v>691.63</v>
      </c>
      <c r="X575" s="1">
        <v>681.42</v>
      </c>
      <c r="Y575" s="1">
        <v>117.03</v>
      </c>
      <c r="Z575" s="1">
        <v>114.15</v>
      </c>
      <c r="AA575" s="1">
        <v>9</v>
      </c>
      <c r="AB575" s="1">
        <v>-11</v>
      </c>
      <c r="AC575" s="1">
        <v>0.97560975609756095</v>
      </c>
      <c r="AE575" s="6">
        <v>9.813719642842722E-3</v>
      </c>
      <c r="AG575" s="6">
        <v>3.4421443639027771E-3</v>
      </c>
      <c r="AI575" s="6">
        <v>1.0678492316062771E-2</v>
      </c>
      <c r="AK575" s="6">
        <v>-6.1814382726795847E-3</v>
      </c>
    </row>
    <row r="576" spans="1:40" x14ac:dyDescent="0.25">
      <c r="A576" s="1">
        <v>332</v>
      </c>
      <c r="B576" s="1" t="s">
        <v>38</v>
      </c>
      <c r="C576" s="1" t="s">
        <v>22</v>
      </c>
      <c r="D576" s="1" t="s">
        <v>23</v>
      </c>
      <c r="E576" s="1" t="s">
        <v>28</v>
      </c>
      <c r="F576" s="1" t="s">
        <v>25</v>
      </c>
      <c r="G576" s="1" t="b">
        <v>0</v>
      </c>
      <c r="H576" s="1" t="b">
        <v>0</v>
      </c>
      <c r="I576" s="1" t="b">
        <v>0</v>
      </c>
      <c r="J576" s="1" t="b">
        <v>1</v>
      </c>
      <c r="K576" s="1" t="b">
        <v>0</v>
      </c>
      <c r="L576" s="1">
        <v>150</v>
      </c>
      <c r="M576" s="1">
        <v>2</v>
      </c>
      <c r="N576" s="1">
        <v>90</v>
      </c>
      <c r="O576" s="1">
        <v>2.6</v>
      </c>
      <c r="P576" s="1">
        <v>0</v>
      </c>
      <c r="Q576" s="1">
        <v>100</v>
      </c>
      <c r="R576" s="1">
        <v>0</v>
      </c>
      <c r="S576" s="1">
        <v>1</v>
      </c>
      <c r="T576" s="1">
        <v>0</v>
      </c>
      <c r="U576" s="1" t="b">
        <v>0</v>
      </c>
      <c r="V576" s="1">
        <v>501</v>
      </c>
      <c r="W576" s="1">
        <v>684</v>
      </c>
      <c r="X576" s="1">
        <v>684</v>
      </c>
      <c r="Y576" s="1">
        <v>114</v>
      </c>
      <c r="Z576" s="1">
        <v>114</v>
      </c>
      <c r="AA576" s="1">
        <v>11</v>
      </c>
      <c r="AB576" s="1">
        <v>-11</v>
      </c>
      <c r="AC576" s="1">
        <v>0.92682926829268297</v>
      </c>
      <c r="AE576" s="6">
        <v>-1.3264545556086471E-3</v>
      </c>
      <c r="AG576" s="6">
        <v>7.2413881965740501E-3</v>
      </c>
      <c r="AI576" s="6">
        <v>-1.5488779594709512E-2</v>
      </c>
      <c r="AK576" s="6">
        <v>-7.4873759359218583E-3</v>
      </c>
    </row>
    <row r="577" spans="1:40" x14ac:dyDescent="0.25">
      <c r="A577" s="1">
        <v>333</v>
      </c>
      <c r="B577" s="1" t="s">
        <v>38</v>
      </c>
      <c r="C577" s="1" t="s">
        <v>22</v>
      </c>
      <c r="D577" s="1" t="s">
        <v>23</v>
      </c>
      <c r="E577" s="1" t="s">
        <v>28</v>
      </c>
      <c r="F577" s="1" t="s">
        <v>25</v>
      </c>
      <c r="G577" s="1" t="b">
        <v>0</v>
      </c>
      <c r="H577" s="1" t="b">
        <v>0</v>
      </c>
      <c r="I577" s="1" t="b">
        <v>0</v>
      </c>
      <c r="J577" s="1" t="b">
        <v>1</v>
      </c>
      <c r="K577" s="1" t="b">
        <v>0</v>
      </c>
      <c r="L577" s="1">
        <v>150</v>
      </c>
      <c r="M577" s="1">
        <v>2</v>
      </c>
      <c r="N577" s="1">
        <v>90</v>
      </c>
      <c r="O577" s="1">
        <v>2.6</v>
      </c>
      <c r="P577" s="1">
        <v>0</v>
      </c>
      <c r="Q577" s="1">
        <v>100</v>
      </c>
      <c r="R577" s="1">
        <v>0</v>
      </c>
      <c r="S577" s="1">
        <v>1</v>
      </c>
      <c r="T577" s="1">
        <v>0</v>
      </c>
      <c r="U577" s="1" t="b">
        <v>0</v>
      </c>
      <c r="V577" s="1">
        <v>828</v>
      </c>
      <c r="W577" s="1">
        <v>672.31</v>
      </c>
      <c r="X577" s="1">
        <v>685.16</v>
      </c>
      <c r="Y577" s="1">
        <v>113.69</v>
      </c>
      <c r="Z577" s="1">
        <v>116.97</v>
      </c>
      <c r="AA577" s="1">
        <v>-11</v>
      </c>
      <c r="AB577" s="1">
        <v>9</v>
      </c>
      <c r="AC577" s="1">
        <v>1</v>
      </c>
      <c r="AE577" s="6">
        <v>-1.8394427868832386E-2</v>
      </c>
      <c r="AG577" s="6">
        <v>8.9495753461472649E-3</v>
      </c>
      <c r="AI577" s="6">
        <v>-1.816595922914499E-2</v>
      </c>
      <c r="AK577" s="6">
        <v>1.8370189796273806E-2</v>
      </c>
    </row>
    <row r="578" spans="1:40" x14ac:dyDescent="0.25">
      <c r="A578" s="1">
        <v>334</v>
      </c>
      <c r="B578" s="1" t="s">
        <v>38</v>
      </c>
      <c r="C578" s="1" t="s">
        <v>22</v>
      </c>
      <c r="D578" s="1" t="s">
        <v>23</v>
      </c>
      <c r="E578" s="1" t="s">
        <v>28</v>
      </c>
      <c r="F578" s="1" t="s">
        <v>25</v>
      </c>
      <c r="G578" s="1" t="b">
        <v>0</v>
      </c>
      <c r="H578" s="1" t="b">
        <v>0</v>
      </c>
      <c r="I578" s="1" t="b">
        <v>0</v>
      </c>
      <c r="J578" s="1" t="b">
        <v>1</v>
      </c>
      <c r="K578" s="1" t="b">
        <v>0</v>
      </c>
      <c r="L578" s="1">
        <v>150</v>
      </c>
      <c r="M578" s="1">
        <v>2</v>
      </c>
      <c r="N578" s="1">
        <v>90</v>
      </c>
      <c r="O578" s="1">
        <v>2.6</v>
      </c>
      <c r="P578" s="1">
        <v>0</v>
      </c>
      <c r="Q578" s="1">
        <v>100</v>
      </c>
      <c r="R578" s="1">
        <v>0</v>
      </c>
      <c r="S578" s="1">
        <v>1</v>
      </c>
      <c r="T578" s="1">
        <v>0</v>
      </c>
      <c r="U578" s="1" t="b">
        <v>0</v>
      </c>
      <c r="V578" s="1">
        <v>501</v>
      </c>
      <c r="W578" s="1">
        <v>713</v>
      </c>
      <c r="X578" s="1">
        <v>615</v>
      </c>
      <c r="Y578" s="1">
        <v>119</v>
      </c>
      <c r="Z578" s="1">
        <v>109</v>
      </c>
      <c r="AA578" s="1">
        <v>-6</v>
      </c>
      <c r="AB578" s="1">
        <v>13</v>
      </c>
      <c r="AC578" s="1">
        <v>0.92682926829268297</v>
      </c>
      <c r="AE578" s="6">
        <v>4.1014967692764692E-2</v>
      </c>
      <c r="AG578" s="6">
        <v>-9.4366295700448743E-2</v>
      </c>
      <c r="AI578" s="6">
        <v>2.7691537089733043E-2</v>
      </c>
      <c r="AK578" s="6">
        <v>-5.101863137732876E-2</v>
      </c>
    </row>
    <row r="579" spans="1:40" x14ac:dyDescent="0.25">
      <c r="A579" s="1">
        <v>335</v>
      </c>
      <c r="B579" s="1" t="s">
        <v>38</v>
      </c>
      <c r="C579" s="1" t="s">
        <v>22</v>
      </c>
      <c r="D579" s="1" t="s">
        <v>23</v>
      </c>
      <c r="E579" s="1" t="s">
        <v>28</v>
      </c>
      <c r="F579" s="1" t="s">
        <v>25</v>
      </c>
      <c r="G579" s="1" t="b">
        <v>0</v>
      </c>
      <c r="H579" s="1" t="b">
        <v>0</v>
      </c>
      <c r="I579" s="1" t="b">
        <v>0</v>
      </c>
      <c r="J579" s="1" t="b">
        <v>1</v>
      </c>
      <c r="K579" s="1" t="b">
        <v>0</v>
      </c>
      <c r="L579" s="1">
        <v>150</v>
      </c>
      <c r="M579" s="1">
        <v>2</v>
      </c>
      <c r="N579" s="1">
        <v>90</v>
      </c>
      <c r="O579" s="1">
        <v>2.6</v>
      </c>
      <c r="P579" s="1">
        <v>0</v>
      </c>
      <c r="Q579" s="1">
        <v>100</v>
      </c>
      <c r="R579" s="1">
        <v>0</v>
      </c>
      <c r="S579" s="1">
        <v>1</v>
      </c>
      <c r="T579" s="1">
        <v>0</v>
      </c>
      <c r="U579" s="1" t="b">
        <v>0</v>
      </c>
      <c r="V579" s="1">
        <v>829</v>
      </c>
      <c r="W579" s="1">
        <v>670.12</v>
      </c>
      <c r="X579" s="1">
        <v>683.89</v>
      </c>
      <c r="Y579" s="1">
        <v>114.26</v>
      </c>
      <c r="Z579" s="1">
        <v>117.27</v>
      </c>
      <c r="AA579" s="1">
        <v>-11</v>
      </c>
      <c r="AB579" s="1">
        <v>9</v>
      </c>
      <c r="AC579" s="1">
        <v>0.97560975609756095</v>
      </c>
      <c r="AE579" s="6">
        <v>-2.1591935273105989E-2</v>
      </c>
      <c r="AG579" s="6">
        <v>7.079404932390343E-3</v>
      </c>
      <c r="AI579" s="6">
        <v>-1.3243403127118469E-2</v>
      </c>
      <c r="AK579" s="6">
        <v>2.0982065122758131E-2</v>
      </c>
    </row>
    <row r="580" spans="1:40" x14ac:dyDescent="0.25">
      <c r="A580" s="1">
        <v>336</v>
      </c>
      <c r="B580" s="1" t="s">
        <v>38</v>
      </c>
      <c r="C580" s="1" t="s">
        <v>22</v>
      </c>
      <c r="D580" s="1" t="s">
        <v>23</v>
      </c>
      <c r="E580" s="1" t="s">
        <v>28</v>
      </c>
      <c r="F580" s="1" t="s">
        <v>25</v>
      </c>
      <c r="G580" s="1" t="b">
        <v>0</v>
      </c>
      <c r="H580" s="1" t="b">
        <v>0</v>
      </c>
      <c r="I580" s="1" t="b">
        <v>0</v>
      </c>
      <c r="J580" s="1" t="b">
        <v>1</v>
      </c>
      <c r="K580" s="1" t="b">
        <v>0</v>
      </c>
      <c r="L580" s="1">
        <v>150</v>
      </c>
      <c r="M580" s="1">
        <v>2</v>
      </c>
      <c r="N580" s="1">
        <v>90</v>
      </c>
      <c r="O580" s="1">
        <v>2.6</v>
      </c>
      <c r="P580" s="1">
        <v>0</v>
      </c>
      <c r="Q580" s="1">
        <v>100</v>
      </c>
      <c r="R580" s="1">
        <v>0</v>
      </c>
      <c r="S580" s="1">
        <v>1</v>
      </c>
      <c r="T580" s="1">
        <v>0</v>
      </c>
      <c r="U580" s="1" t="b">
        <v>0</v>
      </c>
      <c r="V580" s="1">
        <v>606</v>
      </c>
      <c r="W580" s="1">
        <v>685.52</v>
      </c>
      <c r="X580" s="1">
        <v>663.11</v>
      </c>
      <c r="Y580" s="1">
        <v>119.52</v>
      </c>
      <c r="Z580" s="1">
        <v>113.34</v>
      </c>
      <c r="AA580" s="1">
        <v>9</v>
      </c>
      <c r="AB580" s="1">
        <v>-11</v>
      </c>
      <c r="AC580" s="1">
        <v>1</v>
      </c>
      <c r="AE580" s="6">
        <v>8.9281998982326805E-4</v>
      </c>
      <c r="AG580" s="6">
        <v>-2.3520706247031842E-2</v>
      </c>
      <c r="AI580" s="6">
        <v>3.2182290024915128E-2</v>
      </c>
      <c r="AK580" s="6">
        <v>-1.3233501654187574E-2</v>
      </c>
    </row>
    <row r="581" spans="1:40" x14ac:dyDescent="0.25">
      <c r="A581" s="1">
        <v>337</v>
      </c>
      <c r="B581" s="1" t="s">
        <v>38</v>
      </c>
      <c r="C581" s="1" t="s">
        <v>22</v>
      </c>
      <c r="D581" s="1" t="s">
        <v>23</v>
      </c>
      <c r="E581" s="1" t="s">
        <v>28</v>
      </c>
      <c r="F581" s="1" t="s">
        <v>25</v>
      </c>
      <c r="G581" s="1" t="b">
        <v>0</v>
      </c>
      <c r="H581" s="1" t="b">
        <v>0</v>
      </c>
      <c r="I581" s="1" t="b">
        <v>0</v>
      </c>
      <c r="J581" s="1" t="b">
        <v>1</v>
      </c>
      <c r="K581" s="1" t="b">
        <v>0</v>
      </c>
      <c r="L581" s="1">
        <v>150</v>
      </c>
      <c r="M581" s="1">
        <v>2</v>
      </c>
      <c r="N581" s="1">
        <v>90</v>
      </c>
      <c r="O581" s="1">
        <v>2.6</v>
      </c>
      <c r="P581" s="1">
        <v>0</v>
      </c>
      <c r="Q581" s="1">
        <v>100</v>
      </c>
      <c r="R581" s="1">
        <v>0</v>
      </c>
      <c r="S581" s="1">
        <v>1</v>
      </c>
      <c r="T581" s="1">
        <v>0</v>
      </c>
      <c r="U581" s="1" t="b">
        <v>0</v>
      </c>
      <c r="V581" s="1">
        <v>501</v>
      </c>
      <c r="W581" s="1">
        <v>663</v>
      </c>
      <c r="X581" s="1">
        <v>713</v>
      </c>
      <c r="Y581" s="1">
        <v>111</v>
      </c>
      <c r="Z581" s="1">
        <v>119</v>
      </c>
      <c r="AA581" s="1">
        <v>12</v>
      </c>
      <c r="AB581" s="1">
        <v>-8</v>
      </c>
      <c r="AC581" s="1">
        <v>0.97560975609756095</v>
      </c>
      <c r="AE581" s="6">
        <v>-3.1987484459603199E-2</v>
      </c>
      <c r="AG581" s="6">
        <v>4.9946066935902422E-2</v>
      </c>
      <c r="AI581" s="6">
        <v>-4.1396969605375089E-2</v>
      </c>
      <c r="AK581" s="6">
        <v>3.6043879505485155E-2</v>
      </c>
    </row>
    <row r="582" spans="1:40" x14ac:dyDescent="0.25">
      <c r="A582" s="1">
        <v>338</v>
      </c>
      <c r="B582" s="1" t="s">
        <v>38</v>
      </c>
      <c r="C582" s="1" t="s">
        <v>22</v>
      </c>
      <c r="D582" s="1" t="s">
        <v>23</v>
      </c>
      <c r="E582" s="1" t="s">
        <v>28</v>
      </c>
      <c r="F582" s="1" t="s">
        <v>25</v>
      </c>
      <c r="G582" s="1" t="b">
        <v>0</v>
      </c>
      <c r="H582" s="1" t="b">
        <v>0</v>
      </c>
      <c r="I582" s="1" t="b">
        <v>0</v>
      </c>
      <c r="J582" s="1" t="b">
        <v>1</v>
      </c>
      <c r="K582" s="1" t="b">
        <v>0</v>
      </c>
      <c r="L582" s="1">
        <v>150</v>
      </c>
      <c r="M582" s="1">
        <v>2</v>
      </c>
      <c r="N582" s="1">
        <v>90</v>
      </c>
      <c r="O582" s="1">
        <v>2.6</v>
      </c>
      <c r="P582" s="1">
        <v>0</v>
      </c>
      <c r="Q582" s="1">
        <v>100</v>
      </c>
      <c r="R582" s="1">
        <v>0</v>
      </c>
      <c r="S582" s="1">
        <v>1</v>
      </c>
      <c r="T582" s="1">
        <v>0</v>
      </c>
      <c r="U582" s="1" t="b">
        <v>0</v>
      </c>
      <c r="V582" s="1">
        <v>501</v>
      </c>
      <c r="W582" s="1">
        <v>713</v>
      </c>
      <c r="X582" s="1">
        <v>615</v>
      </c>
      <c r="Y582" s="1">
        <v>119</v>
      </c>
      <c r="Z582" s="1">
        <v>109</v>
      </c>
      <c r="AA582" s="1">
        <v>6</v>
      </c>
      <c r="AB582" s="1">
        <v>-13</v>
      </c>
      <c r="AC582" s="1">
        <v>0.92682926829268297</v>
      </c>
      <c r="AE582" s="6">
        <v>4.1014967692764692E-2</v>
      </c>
      <c r="AG582" s="6">
        <v>-9.4366295700448743E-2</v>
      </c>
      <c r="AI582" s="6">
        <v>2.7691537089733043E-2</v>
      </c>
      <c r="AK582" s="6">
        <v>-5.101863137732876E-2</v>
      </c>
    </row>
    <row r="583" spans="1:40" x14ac:dyDescent="0.25">
      <c r="A583" s="1">
        <v>339</v>
      </c>
      <c r="B583" s="1" t="s">
        <v>38</v>
      </c>
      <c r="C583" s="1" t="s">
        <v>22</v>
      </c>
      <c r="D583" s="1" t="s">
        <v>23</v>
      </c>
      <c r="E583" s="1" t="s">
        <v>28</v>
      </c>
      <c r="F583" s="1" t="s">
        <v>25</v>
      </c>
      <c r="G583" s="1" t="b">
        <v>0</v>
      </c>
      <c r="H583" s="1" t="b">
        <v>0</v>
      </c>
      <c r="I583" s="1" t="b">
        <v>0</v>
      </c>
      <c r="J583" s="1" t="b">
        <v>1</v>
      </c>
      <c r="K583" s="1" t="b">
        <v>0</v>
      </c>
      <c r="L583" s="1">
        <v>150</v>
      </c>
      <c r="M583" s="1">
        <v>2</v>
      </c>
      <c r="N583" s="1">
        <v>90</v>
      </c>
      <c r="O583" s="1">
        <v>2.6</v>
      </c>
      <c r="P583" s="1">
        <v>0</v>
      </c>
      <c r="Q583" s="1">
        <v>100</v>
      </c>
      <c r="R583" s="1">
        <v>0</v>
      </c>
      <c r="S583" s="1">
        <v>1</v>
      </c>
      <c r="T583" s="1">
        <v>0</v>
      </c>
      <c r="U583" s="1" t="b">
        <v>0</v>
      </c>
      <c r="V583" s="1">
        <v>501</v>
      </c>
      <c r="W583" s="1">
        <v>693</v>
      </c>
      <c r="X583" s="1">
        <v>684</v>
      </c>
      <c r="Y583" s="1">
        <v>117</v>
      </c>
      <c r="Z583" s="1">
        <v>114</v>
      </c>
      <c r="AA583" s="1">
        <v>9</v>
      </c>
      <c r="AB583" s="1">
        <v>-11</v>
      </c>
      <c r="AC583" s="1">
        <v>0.97560975609756095</v>
      </c>
      <c r="AE583" s="6">
        <v>1.1813986831817447E-2</v>
      </c>
      <c r="AG583" s="6">
        <v>7.2413881965740501E-3</v>
      </c>
      <c r="AI583" s="6">
        <v>1.0419410415956065E-2</v>
      </c>
      <c r="AK583" s="6">
        <v>-7.4873759359218583E-3</v>
      </c>
    </row>
    <row r="584" spans="1:40" x14ac:dyDescent="0.25">
      <c r="A584" s="1">
        <v>340</v>
      </c>
      <c r="B584" s="1" t="s">
        <v>38</v>
      </c>
      <c r="C584" s="1" t="s">
        <v>22</v>
      </c>
      <c r="D584" s="1" t="s">
        <v>23</v>
      </c>
      <c r="E584" s="1" t="s">
        <v>28</v>
      </c>
      <c r="F584" s="1" t="s">
        <v>25</v>
      </c>
      <c r="G584" s="1" t="b">
        <v>0</v>
      </c>
      <c r="H584" s="1" t="b">
        <v>0</v>
      </c>
      <c r="I584" s="1" t="b">
        <v>0</v>
      </c>
      <c r="J584" s="1" t="b">
        <v>1</v>
      </c>
      <c r="K584" s="1" t="b">
        <v>0</v>
      </c>
      <c r="L584" s="1">
        <v>150</v>
      </c>
      <c r="M584" s="1">
        <v>2</v>
      </c>
      <c r="N584" s="1">
        <v>90</v>
      </c>
      <c r="O584" s="1">
        <v>2.6</v>
      </c>
      <c r="P584" s="1">
        <v>0</v>
      </c>
      <c r="Q584" s="1">
        <v>100</v>
      </c>
      <c r="R584" s="1">
        <v>0</v>
      </c>
      <c r="S584" s="1">
        <v>1</v>
      </c>
      <c r="T584" s="1">
        <v>0</v>
      </c>
      <c r="U584" s="1" t="b">
        <v>0</v>
      </c>
      <c r="V584" s="1">
        <v>501</v>
      </c>
      <c r="W584" s="1">
        <v>684</v>
      </c>
      <c r="X584" s="1">
        <v>693</v>
      </c>
      <c r="Y584" s="1">
        <v>114</v>
      </c>
      <c r="Z584" s="1">
        <v>117</v>
      </c>
      <c r="AA584" s="1">
        <v>11</v>
      </c>
      <c r="AB584" s="1">
        <v>-9</v>
      </c>
      <c r="AC584" s="1">
        <v>0.97560975609756095</v>
      </c>
      <c r="AE584" s="6">
        <v>-1.3264545556086471E-3</v>
      </c>
      <c r="AG584" s="6">
        <v>2.0494564357055323E-2</v>
      </c>
      <c r="AI584" s="6">
        <v>-1.5488779594709512E-2</v>
      </c>
      <c r="AK584" s="6">
        <v>1.8631377328922394E-2</v>
      </c>
    </row>
    <row r="585" spans="1:40" x14ac:dyDescent="0.25">
      <c r="A585" s="3">
        <v>341</v>
      </c>
      <c r="B585" s="3" t="s">
        <v>38</v>
      </c>
      <c r="C585" s="3" t="s">
        <v>22</v>
      </c>
      <c r="D585" s="3" t="s">
        <v>23</v>
      </c>
      <c r="E585" s="3" t="s">
        <v>28</v>
      </c>
      <c r="F585" s="3" t="s">
        <v>25</v>
      </c>
      <c r="G585" s="3" t="b">
        <v>0</v>
      </c>
      <c r="H585" s="3" t="b">
        <v>0</v>
      </c>
      <c r="I585" s="3" t="b">
        <v>0</v>
      </c>
      <c r="J585" s="3" t="b">
        <v>1</v>
      </c>
      <c r="K585" s="3" t="b">
        <v>0</v>
      </c>
      <c r="L585" s="3">
        <v>150</v>
      </c>
      <c r="M585" s="3">
        <v>2</v>
      </c>
      <c r="N585" s="3">
        <v>90</v>
      </c>
      <c r="O585" s="3">
        <v>2.7</v>
      </c>
      <c r="P585" s="3">
        <v>0</v>
      </c>
      <c r="Q585" s="3">
        <v>100</v>
      </c>
      <c r="R585" s="3">
        <v>0</v>
      </c>
      <c r="S585" s="3">
        <v>1</v>
      </c>
      <c r="T585" s="3">
        <v>0</v>
      </c>
      <c r="U585" s="3" t="b">
        <v>0</v>
      </c>
      <c r="V585" s="3">
        <v>501</v>
      </c>
      <c r="W585" s="3">
        <v>690</v>
      </c>
      <c r="X585" s="3">
        <v>615</v>
      </c>
      <c r="Y585" s="3">
        <v>120</v>
      </c>
      <c r="Z585" s="3">
        <v>109</v>
      </c>
      <c r="AA585" s="3">
        <v>-6</v>
      </c>
      <c r="AB585" s="3">
        <v>13</v>
      </c>
      <c r="AC585" s="3">
        <v>0.92682926829268297</v>
      </c>
      <c r="AE585" s="6" cm="1">
        <f t="array" ref="AE585:AE604">W585:W604/AF585-1</f>
        <v>2.7632134503642547E-2</v>
      </c>
      <c r="AF585">
        <f>AVERAGE(W585:W604)</f>
        <v>671.44650000000001</v>
      </c>
      <c r="AG585" s="6" cm="1">
        <f t="array" ref="AG585:AG604">X585:X604/AH585-1</f>
        <v>-6.4058713194869998E-2</v>
      </c>
      <c r="AH585">
        <f>AVERAGE(X585:X604)</f>
        <v>657.09250000000009</v>
      </c>
      <c r="AI585" s="6" cm="1">
        <f t="array" ref="AI585:AI604">Y585:Y604/AJ585-1</f>
        <v>2.3013542141763876E-2</v>
      </c>
      <c r="AJ585">
        <f>AVERAGE(Y585:Y604)</f>
        <v>117.30050000000001</v>
      </c>
      <c r="AK585" s="6" cm="1">
        <f t="array" ref="AK585:AK604">Z585:Z604/AL585-1</f>
        <v>-4.9993027471761375E-2</v>
      </c>
      <c r="AL585">
        <f>AVERAGE(Z585:Z604)</f>
        <v>114.73600000000002</v>
      </c>
      <c r="AN585">
        <f>AVERAGE(AC585:AC604)</f>
        <v>0.96097560975609775</v>
      </c>
    </row>
    <row r="586" spans="1:40" x14ac:dyDescent="0.25">
      <c r="A586" s="3">
        <v>342</v>
      </c>
      <c r="B586" s="3" t="s">
        <v>38</v>
      </c>
      <c r="C586" s="3" t="s">
        <v>22</v>
      </c>
      <c r="D586" s="3" t="s">
        <v>23</v>
      </c>
      <c r="E586" s="3" t="s">
        <v>28</v>
      </c>
      <c r="F586" s="3" t="s">
        <v>25</v>
      </c>
      <c r="G586" s="3" t="b">
        <v>0</v>
      </c>
      <c r="H586" s="3" t="b">
        <v>0</v>
      </c>
      <c r="I586" s="3" t="b">
        <v>0</v>
      </c>
      <c r="J586" s="3" t="b">
        <v>1</v>
      </c>
      <c r="K586" s="3" t="b">
        <v>0</v>
      </c>
      <c r="L586" s="3">
        <v>150</v>
      </c>
      <c r="M586" s="3">
        <v>2</v>
      </c>
      <c r="N586" s="3">
        <v>90</v>
      </c>
      <c r="O586" s="3">
        <v>2.7</v>
      </c>
      <c r="P586" s="3">
        <v>0</v>
      </c>
      <c r="Q586" s="3">
        <v>100</v>
      </c>
      <c r="R586" s="3">
        <v>0</v>
      </c>
      <c r="S586" s="3">
        <v>1</v>
      </c>
      <c r="T586" s="3">
        <v>0</v>
      </c>
      <c r="U586" s="3" t="b">
        <v>0</v>
      </c>
      <c r="V586" s="3">
        <v>501</v>
      </c>
      <c r="W586" s="3">
        <v>672</v>
      </c>
      <c r="X586" s="3">
        <v>665</v>
      </c>
      <c r="Y586" s="3">
        <v>118</v>
      </c>
      <c r="Z586" s="3">
        <v>115</v>
      </c>
      <c r="AA586" s="3">
        <v>9</v>
      </c>
      <c r="AB586" s="3">
        <v>-11</v>
      </c>
      <c r="AC586" s="3">
        <v>0.97560975609756095</v>
      </c>
      <c r="AE586" s="6">
        <v>8.2433969050388356E-4</v>
      </c>
      <c r="AG586" s="6">
        <v>1.2034074350262491E-2</v>
      </c>
      <c r="AI586" s="6">
        <v>5.9633164394012894E-3</v>
      </c>
      <c r="AK586" s="6">
        <v>2.3009343187838649E-3</v>
      </c>
    </row>
    <row r="587" spans="1:40" x14ac:dyDescent="0.25">
      <c r="A587" s="3">
        <v>343</v>
      </c>
      <c r="B587" s="3" t="s">
        <v>38</v>
      </c>
      <c r="C587" s="3" t="s">
        <v>22</v>
      </c>
      <c r="D587" s="3" t="s">
        <v>23</v>
      </c>
      <c r="E587" s="3" t="s">
        <v>28</v>
      </c>
      <c r="F587" s="3" t="s">
        <v>25</v>
      </c>
      <c r="G587" s="3" t="b">
        <v>0</v>
      </c>
      <c r="H587" s="3" t="b">
        <v>0</v>
      </c>
      <c r="I587" s="3" t="b">
        <v>0</v>
      </c>
      <c r="J587" s="3" t="b">
        <v>1</v>
      </c>
      <c r="K587" s="3" t="b">
        <v>0</v>
      </c>
      <c r="L587" s="3">
        <v>150</v>
      </c>
      <c r="M587" s="3">
        <v>2</v>
      </c>
      <c r="N587" s="3">
        <v>90</v>
      </c>
      <c r="O587" s="3">
        <v>2.7</v>
      </c>
      <c r="P587" s="3">
        <v>0</v>
      </c>
      <c r="Q587" s="3">
        <v>100</v>
      </c>
      <c r="R587" s="3">
        <v>0</v>
      </c>
      <c r="S587" s="3">
        <v>1</v>
      </c>
      <c r="T587" s="3">
        <v>0</v>
      </c>
      <c r="U587" s="3" t="b">
        <v>0</v>
      </c>
      <c r="V587" s="3">
        <v>501</v>
      </c>
      <c r="W587" s="3">
        <v>665</v>
      </c>
      <c r="X587" s="3">
        <v>672</v>
      </c>
      <c r="Y587" s="3">
        <v>115</v>
      </c>
      <c r="Z587" s="3">
        <v>118</v>
      </c>
      <c r="AA587" s="3">
        <v>-11</v>
      </c>
      <c r="AB587" s="3">
        <v>9</v>
      </c>
      <c r="AC587" s="3">
        <v>0.97560975609756095</v>
      </c>
      <c r="AE587" s="6">
        <v>-9.6009138479387079E-3</v>
      </c>
      <c r="AG587" s="6">
        <v>2.2687064606581098E-2</v>
      </c>
      <c r="AI587" s="6">
        <v>-1.9612022114142813E-2</v>
      </c>
      <c r="AK587" s="6">
        <v>2.844791521405643E-2</v>
      </c>
    </row>
    <row r="588" spans="1:40" x14ac:dyDescent="0.25">
      <c r="A588" s="3">
        <v>344</v>
      </c>
      <c r="B588" s="3" t="s">
        <v>38</v>
      </c>
      <c r="C588" s="3" t="s">
        <v>22</v>
      </c>
      <c r="D588" s="3" t="s">
        <v>23</v>
      </c>
      <c r="E588" s="3" t="s">
        <v>28</v>
      </c>
      <c r="F588" s="3" t="s">
        <v>25</v>
      </c>
      <c r="G588" s="3" t="b">
        <v>0</v>
      </c>
      <c r="H588" s="3" t="b">
        <v>0</v>
      </c>
      <c r="I588" s="3" t="b">
        <v>0</v>
      </c>
      <c r="J588" s="3" t="b">
        <v>1</v>
      </c>
      <c r="K588" s="3" t="b">
        <v>0</v>
      </c>
      <c r="L588" s="3">
        <v>150</v>
      </c>
      <c r="M588" s="3">
        <v>2</v>
      </c>
      <c r="N588" s="3">
        <v>90</v>
      </c>
      <c r="O588" s="3">
        <v>2.7</v>
      </c>
      <c r="P588" s="3">
        <v>0</v>
      </c>
      <c r="Q588" s="3">
        <v>100</v>
      </c>
      <c r="R588" s="3">
        <v>0</v>
      </c>
      <c r="S588" s="3">
        <v>1</v>
      </c>
      <c r="T588" s="3">
        <v>0</v>
      </c>
      <c r="U588" s="3" t="b">
        <v>0</v>
      </c>
      <c r="V588" s="3">
        <v>501</v>
      </c>
      <c r="W588" s="3">
        <v>672</v>
      </c>
      <c r="X588" s="3">
        <v>665</v>
      </c>
      <c r="Y588" s="3">
        <v>118</v>
      </c>
      <c r="Z588" s="3">
        <v>115</v>
      </c>
      <c r="AA588" s="3">
        <v>9</v>
      </c>
      <c r="AB588" s="3">
        <v>-11</v>
      </c>
      <c r="AC588" s="3">
        <v>0.97560975609756095</v>
      </c>
      <c r="AE588" s="6">
        <v>8.2433969050388356E-4</v>
      </c>
      <c r="AG588" s="6">
        <v>1.2034074350262491E-2</v>
      </c>
      <c r="AI588" s="6">
        <v>5.9633164394012894E-3</v>
      </c>
      <c r="AK588" s="6">
        <v>2.3009343187838649E-3</v>
      </c>
    </row>
    <row r="589" spans="1:40" x14ac:dyDescent="0.25">
      <c r="A589" s="3">
        <v>345</v>
      </c>
      <c r="B589" s="3" t="s">
        <v>38</v>
      </c>
      <c r="C589" s="3" t="s">
        <v>22</v>
      </c>
      <c r="D589" s="3" t="s">
        <v>23</v>
      </c>
      <c r="E589" s="3" t="s">
        <v>28</v>
      </c>
      <c r="F589" s="3" t="s">
        <v>25</v>
      </c>
      <c r="G589" s="3" t="b">
        <v>0</v>
      </c>
      <c r="H589" s="3" t="b">
        <v>0</v>
      </c>
      <c r="I589" s="3" t="b">
        <v>0</v>
      </c>
      <c r="J589" s="3" t="b">
        <v>1</v>
      </c>
      <c r="K589" s="3" t="b">
        <v>0</v>
      </c>
      <c r="L589" s="3">
        <v>150</v>
      </c>
      <c r="M589" s="3">
        <v>2</v>
      </c>
      <c r="N589" s="3">
        <v>90</v>
      </c>
      <c r="O589" s="3">
        <v>2.7</v>
      </c>
      <c r="P589" s="3">
        <v>0</v>
      </c>
      <c r="Q589" s="3">
        <v>100</v>
      </c>
      <c r="R589" s="3">
        <v>0</v>
      </c>
      <c r="S589" s="3">
        <v>1</v>
      </c>
      <c r="T589" s="3">
        <v>0</v>
      </c>
      <c r="U589" s="3" t="b">
        <v>0</v>
      </c>
      <c r="V589" s="3">
        <v>501</v>
      </c>
      <c r="W589" s="3">
        <v>690</v>
      </c>
      <c r="X589" s="3">
        <v>646</v>
      </c>
      <c r="Y589" s="3">
        <v>120</v>
      </c>
      <c r="Z589" s="3">
        <v>112</v>
      </c>
      <c r="AA589" s="3">
        <v>8</v>
      </c>
      <c r="AB589" s="3">
        <v>-12</v>
      </c>
      <c r="AC589" s="3">
        <v>0.97560975609756095</v>
      </c>
      <c r="AE589" s="6">
        <v>2.7632134503642547E-2</v>
      </c>
      <c r="AG589" s="6">
        <v>-1.6881184916887837E-2</v>
      </c>
      <c r="AI589" s="6">
        <v>2.3013542141763876E-2</v>
      </c>
      <c r="AK589" s="6">
        <v>-2.3846046576488811E-2</v>
      </c>
    </row>
    <row r="590" spans="1:40" x14ac:dyDescent="0.25">
      <c r="A590" s="3">
        <v>346</v>
      </c>
      <c r="B590" s="3" t="s">
        <v>38</v>
      </c>
      <c r="C590" s="3" t="s">
        <v>22</v>
      </c>
      <c r="D590" s="3" t="s">
        <v>23</v>
      </c>
      <c r="E590" s="3" t="s">
        <v>28</v>
      </c>
      <c r="F590" s="3" t="s">
        <v>25</v>
      </c>
      <c r="G590" s="3" t="b">
        <v>0</v>
      </c>
      <c r="H590" s="3" t="b">
        <v>0</v>
      </c>
      <c r="I590" s="3" t="b">
        <v>0</v>
      </c>
      <c r="J590" s="3" t="b">
        <v>1</v>
      </c>
      <c r="K590" s="3" t="b">
        <v>0</v>
      </c>
      <c r="L590" s="3">
        <v>150</v>
      </c>
      <c r="M590" s="3">
        <v>2</v>
      </c>
      <c r="N590" s="3">
        <v>90</v>
      </c>
      <c r="O590" s="3">
        <v>2.7</v>
      </c>
      <c r="P590" s="3">
        <v>0</v>
      </c>
      <c r="Q590" s="3">
        <v>100</v>
      </c>
      <c r="R590" s="3">
        <v>0</v>
      </c>
      <c r="S590" s="3">
        <v>1</v>
      </c>
      <c r="T590" s="3">
        <v>0</v>
      </c>
      <c r="U590" s="3" t="b">
        <v>0</v>
      </c>
      <c r="V590" s="3">
        <v>501</v>
      </c>
      <c r="W590" s="3">
        <v>690</v>
      </c>
      <c r="X590" s="3">
        <v>615</v>
      </c>
      <c r="Y590" s="3">
        <v>120</v>
      </c>
      <c r="Z590" s="3">
        <v>109</v>
      </c>
      <c r="AA590" s="3">
        <v>-6</v>
      </c>
      <c r="AB590" s="3">
        <v>13</v>
      </c>
      <c r="AC590" s="3">
        <v>0.92682926829268297</v>
      </c>
      <c r="AE590" s="6">
        <v>2.7632134503642547E-2</v>
      </c>
      <c r="AG590" s="6">
        <v>-6.4058713194869998E-2</v>
      </c>
      <c r="AI590" s="6">
        <v>2.3013542141763876E-2</v>
      </c>
      <c r="AK590" s="6">
        <v>-4.9993027471761375E-2</v>
      </c>
    </row>
    <row r="591" spans="1:40" x14ac:dyDescent="0.25">
      <c r="A591" s="3">
        <v>347</v>
      </c>
      <c r="B591" s="3" t="s">
        <v>38</v>
      </c>
      <c r="C591" s="3" t="s">
        <v>22</v>
      </c>
      <c r="D591" s="3" t="s">
        <v>23</v>
      </c>
      <c r="E591" s="3" t="s">
        <v>28</v>
      </c>
      <c r="F591" s="3" t="s">
        <v>25</v>
      </c>
      <c r="G591" s="3" t="b">
        <v>0</v>
      </c>
      <c r="H591" s="3" t="b">
        <v>0</v>
      </c>
      <c r="I591" s="3" t="b">
        <v>0</v>
      </c>
      <c r="J591" s="3" t="b">
        <v>1</v>
      </c>
      <c r="K591" s="3" t="b">
        <v>0</v>
      </c>
      <c r="L591" s="3">
        <v>150</v>
      </c>
      <c r="M591" s="3">
        <v>2</v>
      </c>
      <c r="N591" s="3">
        <v>90</v>
      </c>
      <c r="O591" s="3">
        <v>2.7</v>
      </c>
      <c r="P591" s="3">
        <v>0</v>
      </c>
      <c r="Q591" s="3">
        <v>100</v>
      </c>
      <c r="R591" s="3">
        <v>0</v>
      </c>
      <c r="S591" s="3">
        <v>1</v>
      </c>
      <c r="T591" s="3">
        <v>0</v>
      </c>
      <c r="U591" s="3" t="b">
        <v>0</v>
      </c>
      <c r="V591" s="3">
        <v>593</v>
      </c>
      <c r="W591" s="3">
        <v>664.98</v>
      </c>
      <c r="X591" s="3">
        <v>652.47</v>
      </c>
      <c r="Y591" s="3">
        <v>118.18</v>
      </c>
      <c r="Z591" s="3">
        <v>115.14</v>
      </c>
      <c r="AA591" s="3">
        <v>9</v>
      </c>
      <c r="AB591" s="3">
        <v>-11</v>
      </c>
      <c r="AC591" s="3">
        <v>0.92682926829268297</v>
      </c>
      <c r="AE591" s="6">
        <v>-9.6307002866200531E-3</v>
      </c>
      <c r="AG591" s="6">
        <v>-7.0347782085475874E-3</v>
      </c>
      <c r="AI591" s="6">
        <v>7.4978367526139511E-3</v>
      </c>
      <c r="AK591" s="6">
        <v>3.5211267605632646E-3</v>
      </c>
    </row>
    <row r="592" spans="1:40" x14ac:dyDescent="0.25">
      <c r="A592" s="3">
        <v>348</v>
      </c>
      <c r="B592" s="3" t="s">
        <v>38</v>
      </c>
      <c r="C592" s="3" t="s">
        <v>22</v>
      </c>
      <c r="D592" s="3" t="s">
        <v>23</v>
      </c>
      <c r="E592" s="3" t="s">
        <v>28</v>
      </c>
      <c r="F592" s="3" t="s">
        <v>25</v>
      </c>
      <c r="G592" s="3" t="b">
        <v>0</v>
      </c>
      <c r="H592" s="3" t="b">
        <v>0</v>
      </c>
      <c r="I592" s="3" t="b">
        <v>0</v>
      </c>
      <c r="J592" s="3" t="b">
        <v>1</v>
      </c>
      <c r="K592" s="3" t="b">
        <v>0</v>
      </c>
      <c r="L592" s="3">
        <v>150</v>
      </c>
      <c r="M592" s="3">
        <v>2</v>
      </c>
      <c r="N592" s="3">
        <v>90</v>
      </c>
      <c r="O592" s="3">
        <v>2.7</v>
      </c>
      <c r="P592" s="3">
        <v>0</v>
      </c>
      <c r="Q592" s="3">
        <v>100</v>
      </c>
      <c r="R592" s="3">
        <v>0</v>
      </c>
      <c r="S592" s="3">
        <v>1</v>
      </c>
      <c r="T592" s="3">
        <v>0</v>
      </c>
      <c r="U592" s="3" t="b">
        <v>0</v>
      </c>
      <c r="V592" s="3">
        <v>501</v>
      </c>
      <c r="W592" s="3">
        <v>646</v>
      </c>
      <c r="X592" s="3">
        <v>690</v>
      </c>
      <c r="Y592" s="3">
        <v>112</v>
      </c>
      <c r="Z592" s="3">
        <v>120</v>
      </c>
      <c r="AA592" s="3">
        <v>-12</v>
      </c>
      <c r="AB592" s="3">
        <v>8</v>
      </c>
      <c r="AC592" s="3">
        <v>0.97560975609756095</v>
      </c>
      <c r="AE592" s="6">
        <v>-3.7898030595140519E-2</v>
      </c>
      <c r="AG592" s="6">
        <v>5.0080468122828847E-2</v>
      </c>
      <c r="AI592" s="6">
        <v>-4.5187360667686916E-2</v>
      </c>
      <c r="AK592" s="6">
        <v>4.5879235810904806E-2</v>
      </c>
    </row>
    <row r="593" spans="1:40" x14ac:dyDescent="0.25">
      <c r="A593" s="3">
        <v>349</v>
      </c>
      <c r="B593" s="3" t="s">
        <v>38</v>
      </c>
      <c r="C593" s="3" t="s">
        <v>22</v>
      </c>
      <c r="D593" s="3" t="s">
        <v>23</v>
      </c>
      <c r="E593" s="3" t="s">
        <v>28</v>
      </c>
      <c r="F593" s="3" t="s">
        <v>25</v>
      </c>
      <c r="G593" s="3" t="b">
        <v>0</v>
      </c>
      <c r="H593" s="3" t="b">
        <v>0</v>
      </c>
      <c r="I593" s="3" t="b">
        <v>0</v>
      </c>
      <c r="J593" s="3" t="b">
        <v>1</v>
      </c>
      <c r="K593" s="3" t="b">
        <v>0</v>
      </c>
      <c r="L593" s="3">
        <v>150</v>
      </c>
      <c r="M593" s="3">
        <v>2</v>
      </c>
      <c r="N593" s="3">
        <v>90</v>
      </c>
      <c r="O593" s="3">
        <v>2.7</v>
      </c>
      <c r="P593" s="3">
        <v>0</v>
      </c>
      <c r="Q593" s="3">
        <v>100</v>
      </c>
      <c r="R593" s="3">
        <v>0</v>
      </c>
      <c r="S593" s="3">
        <v>1</v>
      </c>
      <c r="T593" s="3">
        <v>0</v>
      </c>
      <c r="U593" s="3" t="b">
        <v>0</v>
      </c>
      <c r="V593" s="3">
        <v>501</v>
      </c>
      <c r="W593" s="3">
        <v>672</v>
      </c>
      <c r="X593" s="3">
        <v>665</v>
      </c>
      <c r="Y593" s="3">
        <v>118</v>
      </c>
      <c r="Z593" s="3">
        <v>115</v>
      </c>
      <c r="AA593" s="3">
        <v>-9</v>
      </c>
      <c r="AB593" s="3">
        <v>11</v>
      </c>
      <c r="AC593" s="3">
        <v>0.97560975609756095</v>
      </c>
      <c r="AE593" s="6">
        <v>8.2433969050388356E-4</v>
      </c>
      <c r="AG593" s="6">
        <v>1.2034074350262491E-2</v>
      </c>
      <c r="AI593" s="6">
        <v>5.9633164394012894E-3</v>
      </c>
      <c r="AK593" s="6">
        <v>2.3009343187838649E-3</v>
      </c>
    </row>
    <row r="594" spans="1:40" x14ac:dyDescent="0.25">
      <c r="A594" s="3">
        <v>350</v>
      </c>
      <c r="B594" s="3" t="s">
        <v>38</v>
      </c>
      <c r="C594" s="3" t="s">
        <v>22</v>
      </c>
      <c r="D594" s="3" t="s">
        <v>23</v>
      </c>
      <c r="E594" s="3" t="s">
        <v>28</v>
      </c>
      <c r="F594" s="3" t="s">
        <v>25</v>
      </c>
      <c r="G594" s="3" t="b">
        <v>0</v>
      </c>
      <c r="H594" s="3" t="b">
        <v>0</v>
      </c>
      <c r="I594" s="3" t="b">
        <v>0</v>
      </c>
      <c r="J594" s="3" t="b">
        <v>1</v>
      </c>
      <c r="K594" s="3" t="b">
        <v>0</v>
      </c>
      <c r="L594" s="3">
        <v>150</v>
      </c>
      <c r="M594" s="3">
        <v>2</v>
      </c>
      <c r="N594" s="3">
        <v>90</v>
      </c>
      <c r="O594" s="3">
        <v>2.7</v>
      </c>
      <c r="P594" s="3">
        <v>0</v>
      </c>
      <c r="Q594" s="3">
        <v>100</v>
      </c>
      <c r="R594" s="3">
        <v>0</v>
      </c>
      <c r="S594" s="3">
        <v>1</v>
      </c>
      <c r="T594" s="3">
        <v>0</v>
      </c>
      <c r="U594" s="3" t="b">
        <v>0</v>
      </c>
      <c r="V594" s="3">
        <v>501</v>
      </c>
      <c r="W594" s="3">
        <v>672</v>
      </c>
      <c r="X594" s="3">
        <v>665</v>
      </c>
      <c r="Y594" s="3">
        <v>118</v>
      </c>
      <c r="Z594" s="3">
        <v>115</v>
      </c>
      <c r="AA594" s="3">
        <v>10</v>
      </c>
      <c r="AB594" s="3">
        <v>-10</v>
      </c>
      <c r="AC594" s="3">
        <v>0.97560975609756095</v>
      </c>
      <c r="AE594" s="6">
        <v>8.2433969050388356E-4</v>
      </c>
      <c r="AG594" s="6">
        <v>1.2034074350262491E-2</v>
      </c>
      <c r="AI594" s="6">
        <v>5.9633164394012894E-3</v>
      </c>
      <c r="AK594" s="6">
        <v>2.3009343187838649E-3</v>
      </c>
    </row>
    <row r="595" spans="1:40" x14ac:dyDescent="0.25">
      <c r="A595" s="3">
        <v>351</v>
      </c>
      <c r="B595" s="3" t="s">
        <v>38</v>
      </c>
      <c r="C595" s="3" t="s">
        <v>22</v>
      </c>
      <c r="D595" s="3" t="s">
        <v>23</v>
      </c>
      <c r="E595" s="3" t="s">
        <v>28</v>
      </c>
      <c r="F595" s="3" t="s">
        <v>25</v>
      </c>
      <c r="G595" s="3" t="b">
        <v>0</v>
      </c>
      <c r="H595" s="3" t="b">
        <v>0</v>
      </c>
      <c r="I595" s="3" t="b">
        <v>0</v>
      </c>
      <c r="J595" s="3" t="b">
        <v>1</v>
      </c>
      <c r="K595" s="3" t="b">
        <v>0</v>
      </c>
      <c r="L595" s="3">
        <v>150</v>
      </c>
      <c r="M595" s="3">
        <v>2</v>
      </c>
      <c r="N595" s="3">
        <v>90</v>
      </c>
      <c r="O595" s="3">
        <v>2.7</v>
      </c>
      <c r="P595" s="3">
        <v>0</v>
      </c>
      <c r="Q595" s="3">
        <v>100</v>
      </c>
      <c r="R595" s="3">
        <v>0</v>
      </c>
      <c r="S595" s="3">
        <v>1</v>
      </c>
      <c r="T595" s="3">
        <v>0</v>
      </c>
      <c r="U595" s="3" t="b">
        <v>0</v>
      </c>
      <c r="V595" s="3">
        <v>567</v>
      </c>
      <c r="W595" s="3">
        <v>653.36</v>
      </c>
      <c r="X595" s="3">
        <v>668.56</v>
      </c>
      <c r="Y595" s="3">
        <v>115.25</v>
      </c>
      <c r="Z595" s="3">
        <v>118.18</v>
      </c>
      <c r="AA595" s="3">
        <v>11</v>
      </c>
      <c r="AB595" s="3">
        <v>-9</v>
      </c>
      <c r="AC595" s="3">
        <v>0.92682926829268297</v>
      </c>
      <c r="AE595" s="6">
        <v>-2.6936621160434937E-2</v>
      </c>
      <c r="AG595" s="6">
        <v>1.745188082347604E-2</v>
      </c>
      <c r="AI595" s="6">
        <v>-1.7480743901347462E-2</v>
      </c>
      <c r="AK595" s="6">
        <v>3.0016734067772832E-2</v>
      </c>
    </row>
    <row r="596" spans="1:40" x14ac:dyDescent="0.25">
      <c r="A596" s="3">
        <v>352</v>
      </c>
      <c r="B596" s="3" t="s">
        <v>38</v>
      </c>
      <c r="C596" s="3" t="s">
        <v>22</v>
      </c>
      <c r="D596" s="3" t="s">
        <v>23</v>
      </c>
      <c r="E596" s="3" t="s">
        <v>28</v>
      </c>
      <c r="F596" s="3" t="s">
        <v>25</v>
      </c>
      <c r="G596" s="3" t="b">
        <v>0</v>
      </c>
      <c r="H596" s="3" t="b">
        <v>0</v>
      </c>
      <c r="I596" s="3" t="b">
        <v>0</v>
      </c>
      <c r="J596" s="3" t="b">
        <v>1</v>
      </c>
      <c r="K596" s="3" t="b">
        <v>0</v>
      </c>
      <c r="L596" s="3">
        <v>150</v>
      </c>
      <c r="M596" s="3">
        <v>2</v>
      </c>
      <c r="N596" s="3">
        <v>90</v>
      </c>
      <c r="O596" s="3">
        <v>2.7</v>
      </c>
      <c r="P596" s="3">
        <v>0</v>
      </c>
      <c r="Q596" s="3">
        <v>100</v>
      </c>
      <c r="R596" s="3">
        <v>0</v>
      </c>
      <c r="S596" s="3">
        <v>1</v>
      </c>
      <c r="T596" s="3">
        <v>0</v>
      </c>
      <c r="U596" s="3" t="b">
        <v>0</v>
      </c>
      <c r="V596" s="3">
        <v>501</v>
      </c>
      <c r="W596" s="3">
        <v>690</v>
      </c>
      <c r="X596" s="3">
        <v>646</v>
      </c>
      <c r="Y596" s="3">
        <v>120</v>
      </c>
      <c r="Z596" s="3">
        <v>112</v>
      </c>
      <c r="AA596" s="3">
        <v>8</v>
      </c>
      <c r="AB596" s="3">
        <v>-12</v>
      </c>
      <c r="AC596" s="3">
        <v>0.97560975609756095</v>
      </c>
      <c r="AE596" s="6">
        <v>2.7632134503642547E-2</v>
      </c>
      <c r="AG596" s="6">
        <v>-1.6881184916887837E-2</v>
      </c>
      <c r="AI596" s="6">
        <v>2.3013542141763876E-2</v>
      </c>
      <c r="AK596" s="6">
        <v>-2.3846046576488811E-2</v>
      </c>
    </row>
    <row r="597" spans="1:40" x14ac:dyDescent="0.25">
      <c r="A597" s="3">
        <v>353</v>
      </c>
      <c r="B597" s="3" t="s">
        <v>38</v>
      </c>
      <c r="C597" s="3" t="s">
        <v>22</v>
      </c>
      <c r="D597" s="3" t="s">
        <v>23</v>
      </c>
      <c r="E597" s="3" t="s">
        <v>28</v>
      </c>
      <c r="F597" s="3" t="s">
        <v>25</v>
      </c>
      <c r="G597" s="3" t="b">
        <v>0</v>
      </c>
      <c r="H597" s="3" t="b">
        <v>0</v>
      </c>
      <c r="I597" s="3" t="b">
        <v>0</v>
      </c>
      <c r="J597" s="3" t="b">
        <v>1</v>
      </c>
      <c r="K597" s="3" t="b">
        <v>0</v>
      </c>
      <c r="L597" s="3">
        <v>150</v>
      </c>
      <c r="M597" s="3">
        <v>2</v>
      </c>
      <c r="N597" s="3">
        <v>90</v>
      </c>
      <c r="O597" s="3">
        <v>2.7</v>
      </c>
      <c r="P597" s="3">
        <v>0</v>
      </c>
      <c r="Q597" s="3">
        <v>100</v>
      </c>
      <c r="R597" s="3">
        <v>0</v>
      </c>
      <c r="S597" s="3">
        <v>1</v>
      </c>
      <c r="T597" s="3">
        <v>0</v>
      </c>
      <c r="U597" s="3" t="b">
        <v>0</v>
      </c>
      <c r="V597" s="3">
        <v>617</v>
      </c>
      <c r="W597" s="3">
        <v>670.73</v>
      </c>
      <c r="X597" s="3">
        <v>651.21</v>
      </c>
      <c r="Y597" s="3">
        <v>117.8</v>
      </c>
      <c r="Z597" s="3">
        <v>114.68</v>
      </c>
      <c r="AA597" s="3">
        <v>9</v>
      </c>
      <c r="AB597" s="3">
        <v>-11</v>
      </c>
      <c r="AC597" s="3">
        <v>0.97560975609756095</v>
      </c>
      <c r="AE597" s="6">
        <v>-1.0670991657563134E-3</v>
      </c>
      <c r="AG597" s="6">
        <v>-8.9523164546849721E-3</v>
      </c>
      <c r="AI597" s="6">
        <v>4.2582938691648753E-3</v>
      </c>
      <c r="AK597" s="6">
        <v>-4.8807697671182648E-4</v>
      </c>
    </row>
    <row r="598" spans="1:40" x14ac:dyDescent="0.25">
      <c r="A598" s="3">
        <v>354</v>
      </c>
      <c r="B598" s="3" t="s">
        <v>38</v>
      </c>
      <c r="C598" s="3" t="s">
        <v>22</v>
      </c>
      <c r="D598" s="3" t="s">
        <v>23</v>
      </c>
      <c r="E598" s="3" t="s">
        <v>28</v>
      </c>
      <c r="F598" s="3" t="s">
        <v>25</v>
      </c>
      <c r="G598" s="3" t="b">
        <v>0</v>
      </c>
      <c r="H598" s="3" t="b">
        <v>0</v>
      </c>
      <c r="I598" s="3" t="b">
        <v>0</v>
      </c>
      <c r="J598" s="3" t="b">
        <v>1</v>
      </c>
      <c r="K598" s="3" t="b">
        <v>0</v>
      </c>
      <c r="L598" s="3">
        <v>150</v>
      </c>
      <c r="M598" s="3">
        <v>2</v>
      </c>
      <c r="N598" s="3">
        <v>90</v>
      </c>
      <c r="O598" s="3">
        <v>2.7</v>
      </c>
      <c r="P598" s="3">
        <v>0</v>
      </c>
      <c r="Q598" s="3">
        <v>100</v>
      </c>
      <c r="R598" s="3">
        <v>0</v>
      </c>
      <c r="S598" s="3">
        <v>1</v>
      </c>
      <c r="T598" s="3">
        <v>0</v>
      </c>
      <c r="U598" s="3" t="b">
        <v>0</v>
      </c>
      <c r="V598" s="3">
        <v>545</v>
      </c>
      <c r="W598" s="3">
        <v>670.86</v>
      </c>
      <c r="X598" s="3">
        <v>653.61</v>
      </c>
      <c r="Y598" s="3">
        <v>117.78</v>
      </c>
      <c r="Z598" s="3">
        <v>114.72</v>
      </c>
      <c r="AA598" s="3">
        <v>9</v>
      </c>
      <c r="AB598" s="3">
        <v>-11</v>
      </c>
      <c r="AC598" s="3">
        <v>0.97560975609756095</v>
      </c>
      <c r="AE598" s="6">
        <v>-8.7348731432812521E-4</v>
      </c>
      <c r="AG598" s="6">
        <v>-5.2998626525185832E-3</v>
      </c>
      <c r="AI598" s="6">
        <v>4.0877916121413449E-3</v>
      </c>
      <c r="AK598" s="6">
        <v>-1.3945056477493445E-4</v>
      </c>
    </row>
    <row r="599" spans="1:40" x14ac:dyDescent="0.25">
      <c r="A599" s="3">
        <v>355</v>
      </c>
      <c r="B599" s="3" t="s">
        <v>38</v>
      </c>
      <c r="C599" s="3" t="s">
        <v>22</v>
      </c>
      <c r="D599" s="3" t="s">
        <v>23</v>
      </c>
      <c r="E599" s="3" t="s">
        <v>28</v>
      </c>
      <c r="F599" s="3" t="s">
        <v>25</v>
      </c>
      <c r="G599" s="3" t="b">
        <v>0</v>
      </c>
      <c r="H599" s="3" t="b">
        <v>0</v>
      </c>
      <c r="I599" s="3" t="b">
        <v>0</v>
      </c>
      <c r="J599" s="3" t="b">
        <v>1</v>
      </c>
      <c r="K599" s="3" t="b">
        <v>0</v>
      </c>
      <c r="L599" s="3">
        <v>150</v>
      </c>
      <c r="M599" s="3">
        <v>2</v>
      </c>
      <c r="N599" s="3">
        <v>90</v>
      </c>
      <c r="O599" s="3">
        <v>2.7</v>
      </c>
      <c r="P599" s="3">
        <v>0</v>
      </c>
      <c r="Q599" s="3">
        <v>100</v>
      </c>
      <c r="R599" s="3">
        <v>0</v>
      </c>
      <c r="S599" s="3">
        <v>1</v>
      </c>
      <c r="T599" s="3">
        <v>0</v>
      </c>
      <c r="U599" s="3" t="b">
        <v>0</v>
      </c>
      <c r="V599" s="3">
        <v>501</v>
      </c>
      <c r="W599" s="3">
        <v>672</v>
      </c>
      <c r="X599" s="3">
        <v>665</v>
      </c>
      <c r="Y599" s="3">
        <v>118</v>
      </c>
      <c r="Z599" s="3">
        <v>115</v>
      </c>
      <c r="AA599" s="3">
        <v>9</v>
      </c>
      <c r="AB599" s="3">
        <v>-11</v>
      </c>
      <c r="AC599" s="3">
        <v>0.97560975609756095</v>
      </c>
      <c r="AE599" s="6">
        <v>8.2433969050388356E-4</v>
      </c>
      <c r="AG599" s="6">
        <v>1.2034074350262491E-2</v>
      </c>
      <c r="AI599" s="6">
        <v>5.9633164394012894E-3</v>
      </c>
      <c r="AK599" s="6">
        <v>2.3009343187838649E-3</v>
      </c>
    </row>
    <row r="600" spans="1:40" x14ac:dyDescent="0.25">
      <c r="A600" s="3">
        <v>356</v>
      </c>
      <c r="B600" s="3" t="s">
        <v>38</v>
      </c>
      <c r="C600" s="3" t="s">
        <v>22</v>
      </c>
      <c r="D600" s="3" t="s">
        <v>23</v>
      </c>
      <c r="E600" s="3" t="s">
        <v>28</v>
      </c>
      <c r="F600" s="3" t="s">
        <v>25</v>
      </c>
      <c r="G600" s="3" t="b">
        <v>0</v>
      </c>
      <c r="H600" s="3" t="b">
        <v>0</v>
      </c>
      <c r="I600" s="3" t="b">
        <v>0</v>
      </c>
      <c r="J600" s="3" t="b">
        <v>1</v>
      </c>
      <c r="K600" s="3" t="b">
        <v>0</v>
      </c>
      <c r="L600" s="3">
        <v>150</v>
      </c>
      <c r="M600" s="3">
        <v>2</v>
      </c>
      <c r="N600" s="3">
        <v>90</v>
      </c>
      <c r="O600" s="3">
        <v>2.7</v>
      </c>
      <c r="P600" s="3">
        <v>0</v>
      </c>
      <c r="Q600" s="3">
        <v>100</v>
      </c>
      <c r="R600" s="3">
        <v>0</v>
      </c>
      <c r="S600" s="3">
        <v>1</v>
      </c>
      <c r="T600" s="3">
        <v>0</v>
      </c>
      <c r="U600" s="3" t="b">
        <v>0</v>
      </c>
      <c r="V600" s="3">
        <v>578</v>
      </c>
      <c r="W600" s="3">
        <v>672</v>
      </c>
      <c r="X600" s="3">
        <v>665</v>
      </c>
      <c r="Y600" s="3">
        <v>118</v>
      </c>
      <c r="Z600" s="3">
        <v>115</v>
      </c>
      <c r="AA600" s="3">
        <v>-9</v>
      </c>
      <c r="AB600" s="3">
        <v>11</v>
      </c>
      <c r="AC600" s="3">
        <v>0.97560975609756095</v>
      </c>
      <c r="AE600" s="6">
        <v>8.2433969050388356E-4</v>
      </c>
      <c r="AG600" s="6">
        <v>1.2034074350262491E-2</v>
      </c>
      <c r="AI600" s="6">
        <v>5.9633164394012894E-3</v>
      </c>
      <c r="AK600" s="6">
        <v>2.3009343187838649E-3</v>
      </c>
    </row>
    <row r="601" spans="1:40" x14ac:dyDescent="0.25">
      <c r="A601" s="3">
        <v>357</v>
      </c>
      <c r="B601" s="3" t="s">
        <v>38</v>
      </c>
      <c r="C601" s="3" t="s">
        <v>22</v>
      </c>
      <c r="D601" s="3" t="s">
        <v>23</v>
      </c>
      <c r="E601" s="3" t="s">
        <v>28</v>
      </c>
      <c r="F601" s="3" t="s">
        <v>25</v>
      </c>
      <c r="G601" s="3" t="b">
        <v>0</v>
      </c>
      <c r="H601" s="3" t="b">
        <v>0</v>
      </c>
      <c r="I601" s="3" t="b">
        <v>0</v>
      </c>
      <c r="J601" s="3" t="b">
        <v>1</v>
      </c>
      <c r="K601" s="3" t="b">
        <v>0</v>
      </c>
      <c r="L601" s="3">
        <v>150</v>
      </c>
      <c r="M601" s="3">
        <v>2</v>
      </c>
      <c r="N601" s="3">
        <v>90</v>
      </c>
      <c r="O601" s="3">
        <v>2.7</v>
      </c>
      <c r="P601" s="3">
        <v>0</v>
      </c>
      <c r="Q601" s="3">
        <v>100</v>
      </c>
      <c r="R601" s="3">
        <v>0</v>
      </c>
      <c r="S601" s="3">
        <v>1</v>
      </c>
      <c r="T601" s="3">
        <v>0</v>
      </c>
      <c r="U601" s="3" t="b">
        <v>0</v>
      </c>
      <c r="V601" s="3">
        <v>501</v>
      </c>
      <c r="W601" s="3">
        <v>690</v>
      </c>
      <c r="X601" s="3">
        <v>615</v>
      </c>
      <c r="Y601" s="3">
        <v>120</v>
      </c>
      <c r="Z601" s="3">
        <v>109</v>
      </c>
      <c r="AA601" s="3">
        <v>6</v>
      </c>
      <c r="AB601" s="3">
        <v>-13</v>
      </c>
      <c r="AC601" s="3">
        <v>0.92682926829268297</v>
      </c>
      <c r="AE601" s="6">
        <v>2.7632134503642547E-2</v>
      </c>
      <c r="AG601" s="6">
        <v>-6.4058713194869998E-2</v>
      </c>
      <c r="AI601" s="6">
        <v>2.3013542141763876E-2</v>
      </c>
      <c r="AK601" s="6">
        <v>-4.9993027471761375E-2</v>
      </c>
    </row>
    <row r="602" spans="1:40" x14ac:dyDescent="0.25">
      <c r="A602" s="3">
        <v>358</v>
      </c>
      <c r="B602" s="3" t="s">
        <v>38</v>
      </c>
      <c r="C602" s="3" t="s">
        <v>22</v>
      </c>
      <c r="D602" s="3" t="s">
        <v>23</v>
      </c>
      <c r="E602" s="3" t="s">
        <v>28</v>
      </c>
      <c r="F602" s="3" t="s">
        <v>25</v>
      </c>
      <c r="G602" s="3" t="b">
        <v>0</v>
      </c>
      <c r="H602" s="3" t="b">
        <v>0</v>
      </c>
      <c r="I602" s="3" t="b">
        <v>0</v>
      </c>
      <c r="J602" s="3" t="b">
        <v>1</v>
      </c>
      <c r="K602" s="3" t="b">
        <v>0</v>
      </c>
      <c r="L602" s="3">
        <v>150</v>
      </c>
      <c r="M602" s="3">
        <v>2</v>
      </c>
      <c r="N602" s="3">
        <v>90</v>
      </c>
      <c r="O602" s="3">
        <v>2.7</v>
      </c>
      <c r="P602" s="3">
        <v>0</v>
      </c>
      <c r="Q602" s="3">
        <v>100</v>
      </c>
      <c r="R602" s="3">
        <v>0</v>
      </c>
      <c r="S602" s="3">
        <v>1</v>
      </c>
      <c r="T602" s="3">
        <v>0</v>
      </c>
      <c r="U602" s="3" t="b">
        <v>0</v>
      </c>
      <c r="V602" s="3">
        <v>501</v>
      </c>
      <c r="W602" s="3">
        <v>665</v>
      </c>
      <c r="X602" s="3">
        <v>665</v>
      </c>
      <c r="Y602" s="3">
        <v>115</v>
      </c>
      <c r="Z602" s="3">
        <v>115</v>
      </c>
      <c r="AA602" s="3">
        <v>-10</v>
      </c>
      <c r="AB602" s="3">
        <v>11</v>
      </c>
      <c r="AC602" s="3">
        <v>0.92682926829268297</v>
      </c>
      <c r="AE602" s="6">
        <v>-9.6009138479387079E-3</v>
      </c>
      <c r="AG602" s="6">
        <v>1.2034074350262491E-2</v>
      </c>
      <c r="AI602" s="6">
        <v>-1.9612022114142813E-2</v>
      </c>
      <c r="AK602" s="6">
        <v>2.3009343187838649E-3</v>
      </c>
    </row>
    <row r="603" spans="1:40" x14ac:dyDescent="0.25">
      <c r="A603" s="3">
        <v>359</v>
      </c>
      <c r="B603" s="3" t="s">
        <v>38</v>
      </c>
      <c r="C603" s="3" t="s">
        <v>22</v>
      </c>
      <c r="D603" s="3" t="s">
        <v>23</v>
      </c>
      <c r="E603" s="3" t="s">
        <v>28</v>
      </c>
      <c r="F603" s="3" t="s">
        <v>25</v>
      </c>
      <c r="G603" s="3" t="b">
        <v>0</v>
      </c>
      <c r="H603" s="3" t="b">
        <v>0</v>
      </c>
      <c r="I603" s="3" t="b">
        <v>0</v>
      </c>
      <c r="J603" s="3" t="b">
        <v>1</v>
      </c>
      <c r="K603" s="3" t="b">
        <v>0</v>
      </c>
      <c r="L603" s="3">
        <v>150</v>
      </c>
      <c r="M603" s="3">
        <v>2</v>
      </c>
      <c r="N603" s="3">
        <v>90</v>
      </c>
      <c r="O603" s="3">
        <v>2.7</v>
      </c>
      <c r="P603" s="3">
        <v>0</v>
      </c>
      <c r="Q603" s="3">
        <v>100</v>
      </c>
      <c r="R603" s="3">
        <v>0</v>
      </c>
      <c r="S603" s="3">
        <v>1</v>
      </c>
      <c r="T603" s="3">
        <v>0</v>
      </c>
      <c r="U603" s="3" t="b">
        <v>0</v>
      </c>
      <c r="V603" s="3">
        <v>501</v>
      </c>
      <c r="W603" s="3">
        <v>646</v>
      </c>
      <c r="X603" s="3">
        <v>690</v>
      </c>
      <c r="Y603" s="3">
        <v>112</v>
      </c>
      <c r="Z603" s="3">
        <v>120</v>
      </c>
      <c r="AA603" s="3">
        <v>-12</v>
      </c>
      <c r="AB603" s="3">
        <v>8</v>
      </c>
      <c r="AC603" s="3">
        <v>0.97560975609756095</v>
      </c>
      <c r="AE603" s="6">
        <v>-3.7898030595140519E-2</v>
      </c>
      <c r="AG603" s="6">
        <v>5.0080468122828847E-2</v>
      </c>
      <c r="AI603" s="6">
        <v>-4.5187360667686916E-2</v>
      </c>
      <c r="AK603" s="6">
        <v>4.5879235810904806E-2</v>
      </c>
    </row>
    <row r="604" spans="1:40" x14ac:dyDescent="0.25">
      <c r="A604" s="3">
        <v>360</v>
      </c>
      <c r="B604" s="3" t="s">
        <v>38</v>
      </c>
      <c r="C604" s="3" t="s">
        <v>22</v>
      </c>
      <c r="D604" s="3" t="s">
        <v>23</v>
      </c>
      <c r="E604" s="3" t="s">
        <v>28</v>
      </c>
      <c r="F604" s="3" t="s">
        <v>25</v>
      </c>
      <c r="G604" s="3" t="b">
        <v>0</v>
      </c>
      <c r="H604" s="3" t="b">
        <v>0</v>
      </c>
      <c r="I604" s="3" t="b">
        <v>0</v>
      </c>
      <c r="J604" s="3" t="b">
        <v>1</v>
      </c>
      <c r="K604" s="3" t="b">
        <v>0</v>
      </c>
      <c r="L604" s="3">
        <v>150</v>
      </c>
      <c r="M604" s="3">
        <v>2</v>
      </c>
      <c r="N604" s="3">
        <v>90</v>
      </c>
      <c r="O604" s="3">
        <v>2.7</v>
      </c>
      <c r="P604" s="3">
        <v>0</v>
      </c>
      <c r="Q604" s="3">
        <v>100</v>
      </c>
      <c r="R604" s="3">
        <v>0</v>
      </c>
      <c r="S604" s="3">
        <v>1</v>
      </c>
      <c r="T604" s="3">
        <v>0</v>
      </c>
      <c r="U604" s="3" t="b">
        <v>0</v>
      </c>
      <c r="V604" s="3">
        <v>501</v>
      </c>
      <c r="W604" s="3">
        <v>665</v>
      </c>
      <c r="X604" s="3">
        <v>672</v>
      </c>
      <c r="Y604" s="3">
        <v>115</v>
      </c>
      <c r="Z604" s="3">
        <v>118</v>
      </c>
      <c r="AA604" s="3">
        <v>-11</v>
      </c>
      <c r="AB604" s="3">
        <v>9</v>
      </c>
      <c r="AC604" s="3">
        <v>0.97560975609756095</v>
      </c>
      <c r="AE604" s="6">
        <v>-9.6009138479387079E-3</v>
      </c>
      <c r="AG604" s="6">
        <v>2.2687064606581098E-2</v>
      </c>
      <c r="AI604" s="6">
        <v>-1.9612022114142813E-2</v>
      </c>
      <c r="AK604" s="6">
        <v>2.844791521405643E-2</v>
      </c>
    </row>
    <row r="605" spans="1:40" x14ac:dyDescent="0.25">
      <c r="A605" s="1">
        <v>361</v>
      </c>
      <c r="B605" s="1" t="s">
        <v>38</v>
      </c>
      <c r="C605" s="1" t="s">
        <v>22</v>
      </c>
      <c r="D605" s="1" t="s">
        <v>23</v>
      </c>
      <c r="E605" s="1" t="s">
        <v>28</v>
      </c>
      <c r="F605" s="1" t="s">
        <v>25</v>
      </c>
      <c r="G605" s="1" t="b">
        <v>0</v>
      </c>
      <c r="H605" s="1" t="b">
        <v>0</v>
      </c>
      <c r="I605" s="1" t="b">
        <v>0</v>
      </c>
      <c r="J605" s="1" t="b">
        <v>1</v>
      </c>
      <c r="K605" s="1" t="b">
        <v>0</v>
      </c>
      <c r="L605" s="1">
        <v>150</v>
      </c>
      <c r="M605" s="1">
        <v>2</v>
      </c>
      <c r="N605" s="1">
        <v>90</v>
      </c>
      <c r="O605" s="1">
        <v>2.8</v>
      </c>
      <c r="P605" s="1">
        <v>0</v>
      </c>
      <c r="Q605" s="1">
        <v>100</v>
      </c>
      <c r="R605" s="1">
        <v>0</v>
      </c>
      <c r="S605" s="1">
        <v>1</v>
      </c>
      <c r="T605" s="1">
        <v>0</v>
      </c>
      <c r="U605" s="1" t="b">
        <v>0</v>
      </c>
      <c r="V605" s="1">
        <v>501</v>
      </c>
      <c r="W605" s="1">
        <v>646</v>
      </c>
      <c r="X605" s="1">
        <v>646</v>
      </c>
      <c r="Y605" s="1">
        <v>116</v>
      </c>
      <c r="Z605" s="1">
        <v>116</v>
      </c>
      <c r="AA605" s="1">
        <v>-9</v>
      </c>
      <c r="AB605" s="1">
        <v>11</v>
      </c>
      <c r="AC605" s="1">
        <v>0.92682926829268297</v>
      </c>
      <c r="AE605" s="6" cm="1">
        <f t="array" ref="AE605:AE624">W605:W624/AF605-1</f>
        <v>5.9171597633136397E-3</v>
      </c>
      <c r="AF605">
        <f>AVERAGE(W605:W624)</f>
        <v>642.20000000000005</v>
      </c>
      <c r="AG605" s="6" cm="1">
        <f t="array" ref="AG605:AG624">X605:X624/AH605-1</f>
        <v>0</v>
      </c>
      <c r="AH605">
        <f>AVERAGE(X605:X624)</f>
        <v>646</v>
      </c>
      <c r="AI605" s="6" cm="1">
        <f t="array" ref="AI605:AI624">Y605:Y624/AJ605-1</f>
        <v>1.7271157167531026E-3</v>
      </c>
      <c r="AJ605">
        <f>AVERAGE(Y605:Y624)</f>
        <v>115.8</v>
      </c>
      <c r="AK605" s="6" cm="1">
        <f t="array" ref="AK605:AK624">Z605:Z624/AL605-1</f>
        <v>-5.145797598627766E-3</v>
      </c>
      <c r="AL605">
        <f>AVERAGE(Z605:Z624)</f>
        <v>116.6</v>
      </c>
      <c r="AN605">
        <f>AVERAGE(AC605:AC624)</f>
        <v>0.94146341463414651</v>
      </c>
    </row>
    <row r="606" spans="1:40" x14ac:dyDescent="0.25">
      <c r="A606" s="1">
        <v>362</v>
      </c>
      <c r="B606" s="1" t="s">
        <v>38</v>
      </c>
      <c r="C606" s="1" t="s">
        <v>22</v>
      </c>
      <c r="D606" s="1" t="s">
        <v>23</v>
      </c>
      <c r="E606" s="1" t="s">
        <v>28</v>
      </c>
      <c r="F606" s="1" t="s">
        <v>25</v>
      </c>
      <c r="G606" s="1" t="b">
        <v>0</v>
      </c>
      <c r="H606" s="1" t="b">
        <v>0</v>
      </c>
      <c r="I606" s="1" t="b">
        <v>0</v>
      </c>
      <c r="J606" s="1" t="b">
        <v>1</v>
      </c>
      <c r="K606" s="1" t="b">
        <v>0</v>
      </c>
      <c r="L606" s="1">
        <v>150</v>
      </c>
      <c r="M606" s="1">
        <v>2</v>
      </c>
      <c r="N606" s="1">
        <v>90</v>
      </c>
      <c r="O606" s="1">
        <v>2.8</v>
      </c>
      <c r="P606" s="1">
        <v>0</v>
      </c>
      <c r="Q606" s="1">
        <v>100</v>
      </c>
      <c r="R606" s="1">
        <v>0</v>
      </c>
      <c r="S606" s="1">
        <v>1</v>
      </c>
      <c r="T606" s="1">
        <v>0</v>
      </c>
      <c r="U606" s="1" t="b">
        <v>0</v>
      </c>
      <c r="V606" s="1">
        <v>501</v>
      </c>
      <c r="W606" s="1">
        <v>667</v>
      </c>
      <c r="X606" s="1">
        <v>600</v>
      </c>
      <c r="Y606" s="1">
        <v>121</v>
      </c>
      <c r="Z606" s="1">
        <v>110</v>
      </c>
      <c r="AA606" s="1">
        <v>-6</v>
      </c>
      <c r="AB606" s="1">
        <v>13</v>
      </c>
      <c r="AC606" s="1">
        <v>0.92682926829268297</v>
      </c>
      <c r="AE606" s="6">
        <v>3.8617253192151813E-2</v>
      </c>
      <c r="AG606" s="6">
        <v>-7.1207430340557321E-2</v>
      </c>
      <c r="AI606" s="6">
        <v>4.4905008635578669E-2</v>
      </c>
      <c r="AK606" s="6">
        <v>-5.6603773584905648E-2</v>
      </c>
    </row>
    <row r="607" spans="1:40" x14ac:dyDescent="0.25">
      <c r="A607" s="1">
        <v>363</v>
      </c>
      <c r="B607" s="1" t="s">
        <v>38</v>
      </c>
      <c r="C607" s="1" t="s">
        <v>22</v>
      </c>
      <c r="D607" s="1" t="s">
        <v>23</v>
      </c>
      <c r="E607" s="1" t="s">
        <v>28</v>
      </c>
      <c r="F607" s="1" t="s">
        <v>25</v>
      </c>
      <c r="G607" s="1" t="b">
        <v>0</v>
      </c>
      <c r="H607" s="1" t="b">
        <v>0</v>
      </c>
      <c r="I607" s="1" t="b">
        <v>0</v>
      </c>
      <c r="J607" s="1" t="b">
        <v>1</v>
      </c>
      <c r="K607" s="1" t="b">
        <v>0</v>
      </c>
      <c r="L607" s="1">
        <v>150</v>
      </c>
      <c r="M607" s="1">
        <v>2</v>
      </c>
      <c r="N607" s="1">
        <v>90</v>
      </c>
      <c r="O607" s="1">
        <v>2.8</v>
      </c>
      <c r="P607" s="1">
        <v>0</v>
      </c>
      <c r="Q607" s="1">
        <v>100</v>
      </c>
      <c r="R607" s="1">
        <v>0</v>
      </c>
      <c r="S607" s="1">
        <v>1</v>
      </c>
      <c r="T607" s="1">
        <v>0</v>
      </c>
      <c r="U607" s="1" t="b">
        <v>0</v>
      </c>
      <c r="V607" s="1">
        <v>501</v>
      </c>
      <c r="W607" s="1">
        <v>646</v>
      </c>
      <c r="X607" s="1">
        <v>646</v>
      </c>
      <c r="Y607" s="1">
        <v>116</v>
      </c>
      <c r="Z607" s="1">
        <v>116</v>
      </c>
      <c r="AA607" s="1">
        <v>-9</v>
      </c>
      <c r="AB607" s="1">
        <v>11</v>
      </c>
      <c r="AC607" s="1">
        <v>0.92682926829268297</v>
      </c>
      <c r="AE607" s="6">
        <v>5.9171597633136397E-3</v>
      </c>
      <c r="AG607" s="6">
        <v>0</v>
      </c>
      <c r="AI607" s="6">
        <v>1.7271157167531026E-3</v>
      </c>
      <c r="AK607" s="6">
        <v>-5.145797598627766E-3</v>
      </c>
    </row>
    <row r="608" spans="1:40" x14ac:dyDescent="0.25">
      <c r="A608" s="1">
        <v>364</v>
      </c>
      <c r="B608" s="1" t="s">
        <v>38</v>
      </c>
      <c r="C608" s="1" t="s">
        <v>22</v>
      </c>
      <c r="D608" s="1" t="s">
        <v>23</v>
      </c>
      <c r="E608" s="1" t="s">
        <v>28</v>
      </c>
      <c r="F608" s="1" t="s">
        <v>25</v>
      </c>
      <c r="G608" s="1" t="b">
        <v>0</v>
      </c>
      <c r="H608" s="1" t="b">
        <v>0</v>
      </c>
      <c r="I608" s="1" t="b">
        <v>0</v>
      </c>
      <c r="J608" s="1" t="b">
        <v>1</v>
      </c>
      <c r="K608" s="1" t="b">
        <v>0</v>
      </c>
      <c r="L608" s="1">
        <v>150</v>
      </c>
      <c r="M608" s="1">
        <v>2</v>
      </c>
      <c r="N608" s="1">
        <v>90</v>
      </c>
      <c r="O608" s="1">
        <v>2.8</v>
      </c>
      <c r="P608" s="1">
        <v>0</v>
      </c>
      <c r="Q608" s="1">
        <v>100</v>
      </c>
      <c r="R608" s="1">
        <v>0</v>
      </c>
      <c r="S608" s="1">
        <v>1</v>
      </c>
      <c r="T608" s="1">
        <v>0</v>
      </c>
      <c r="U608" s="1" t="b">
        <v>0</v>
      </c>
      <c r="V608" s="1">
        <v>501</v>
      </c>
      <c r="W608" s="1">
        <v>600</v>
      </c>
      <c r="X608" s="1">
        <v>667</v>
      </c>
      <c r="Y608" s="1">
        <v>110</v>
      </c>
      <c r="Z608" s="1">
        <v>121</v>
      </c>
      <c r="AA608" s="1">
        <v>13</v>
      </c>
      <c r="AB608" s="1">
        <v>-6</v>
      </c>
      <c r="AC608" s="1">
        <v>0.92682926829268297</v>
      </c>
      <c r="AE608" s="6">
        <v>-6.5711616318903876E-2</v>
      </c>
      <c r="AG608" s="6">
        <v>3.2507739938080427E-2</v>
      </c>
      <c r="AI608" s="6">
        <v>-5.0086355785837644E-2</v>
      </c>
      <c r="AK608" s="6">
        <v>3.7735849056603765E-2</v>
      </c>
    </row>
    <row r="609" spans="1:37" x14ac:dyDescent="0.25">
      <c r="A609" s="1">
        <v>365</v>
      </c>
      <c r="B609" s="1" t="s">
        <v>38</v>
      </c>
      <c r="C609" s="1" t="s">
        <v>22</v>
      </c>
      <c r="D609" s="1" t="s">
        <v>23</v>
      </c>
      <c r="E609" s="1" t="s">
        <v>28</v>
      </c>
      <c r="F609" s="1" t="s">
        <v>25</v>
      </c>
      <c r="G609" s="1" t="b">
        <v>0</v>
      </c>
      <c r="H609" s="1" t="b">
        <v>0</v>
      </c>
      <c r="I609" s="1" t="b">
        <v>0</v>
      </c>
      <c r="J609" s="1" t="b">
        <v>1</v>
      </c>
      <c r="K609" s="1" t="b">
        <v>0</v>
      </c>
      <c r="L609" s="1">
        <v>150</v>
      </c>
      <c r="M609" s="1">
        <v>2</v>
      </c>
      <c r="N609" s="1">
        <v>90</v>
      </c>
      <c r="O609" s="1">
        <v>2.8</v>
      </c>
      <c r="P609" s="1">
        <v>0</v>
      </c>
      <c r="Q609" s="1">
        <v>100</v>
      </c>
      <c r="R609" s="1">
        <v>0</v>
      </c>
      <c r="S609" s="1">
        <v>1</v>
      </c>
      <c r="T609" s="1">
        <v>0</v>
      </c>
      <c r="U609" s="1" t="b">
        <v>0</v>
      </c>
      <c r="V609" s="1">
        <v>501</v>
      </c>
      <c r="W609" s="1">
        <v>629</v>
      </c>
      <c r="X609" s="1">
        <v>667</v>
      </c>
      <c r="Y609" s="1">
        <v>113</v>
      </c>
      <c r="Z609" s="1">
        <v>121</v>
      </c>
      <c r="AA609" s="1">
        <v>-12</v>
      </c>
      <c r="AB609" s="1">
        <v>8</v>
      </c>
      <c r="AC609" s="1">
        <v>0.97560975609756095</v>
      </c>
      <c r="AE609" s="6">
        <v>-2.055434444098414E-2</v>
      </c>
      <c r="AG609" s="6">
        <v>3.2507739938080427E-2</v>
      </c>
      <c r="AI609" s="6">
        <v>-2.4179620034542326E-2</v>
      </c>
      <c r="AK609" s="6">
        <v>3.7735849056603765E-2</v>
      </c>
    </row>
    <row r="610" spans="1:37" x14ac:dyDescent="0.25">
      <c r="A610" s="1">
        <v>366</v>
      </c>
      <c r="B610" s="1" t="s">
        <v>38</v>
      </c>
      <c r="C610" s="1" t="s">
        <v>22</v>
      </c>
      <c r="D610" s="1" t="s">
        <v>23</v>
      </c>
      <c r="E610" s="1" t="s">
        <v>28</v>
      </c>
      <c r="F610" s="1" t="s">
        <v>25</v>
      </c>
      <c r="G610" s="1" t="b">
        <v>0</v>
      </c>
      <c r="H610" s="1" t="b">
        <v>0</v>
      </c>
      <c r="I610" s="1" t="b">
        <v>0</v>
      </c>
      <c r="J610" s="1" t="b">
        <v>1</v>
      </c>
      <c r="K610" s="1" t="b">
        <v>0</v>
      </c>
      <c r="L610" s="1">
        <v>150</v>
      </c>
      <c r="M610" s="1">
        <v>2</v>
      </c>
      <c r="N610" s="1">
        <v>90</v>
      </c>
      <c r="O610" s="1">
        <v>2.8</v>
      </c>
      <c r="P610" s="1">
        <v>0</v>
      </c>
      <c r="Q610" s="1">
        <v>100</v>
      </c>
      <c r="R610" s="1">
        <v>0</v>
      </c>
      <c r="S610" s="1">
        <v>1</v>
      </c>
      <c r="T610" s="1">
        <v>0</v>
      </c>
      <c r="U610" s="1" t="b">
        <v>0</v>
      </c>
      <c r="V610" s="1">
        <v>501</v>
      </c>
      <c r="W610" s="1">
        <v>646</v>
      </c>
      <c r="X610" s="1">
        <v>646</v>
      </c>
      <c r="Y610" s="1">
        <v>116</v>
      </c>
      <c r="Z610" s="1">
        <v>116</v>
      </c>
      <c r="AA610" s="1">
        <v>11</v>
      </c>
      <c r="AB610" s="1">
        <v>-11</v>
      </c>
      <c r="AC610" s="1">
        <v>0.92682926829268297</v>
      </c>
      <c r="AE610" s="6">
        <v>5.9171597633136397E-3</v>
      </c>
      <c r="AG610" s="6">
        <v>0</v>
      </c>
      <c r="AI610" s="6">
        <v>1.7271157167531026E-3</v>
      </c>
      <c r="AK610" s="6">
        <v>-5.145797598627766E-3</v>
      </c>
    </row>
    <row r="611" spans="1:37" x14ac:dyDescent="0.25">
      <c r="A611" s="1">
        <v>367</v>
      </c>
      <c r="B611" s="1" t="s">
        <v>38</v>
      </c>
      <c r="C611" s="1" t="s">
        <v>22</v>
      </c>
      <c r="D611" s="1" t="s">
        <v>23</v>
      </c>
      <c r="E611" s="1" t="s">
        <v>28</v>
      </c>
      <c r="F611" s="1" t="s">
        <v>25</v>
      </c>
      <c r="G611" s="1" t="b">
        <v>0</v>
      </c>
      <c r="H611" s="1" t="b">
        <v>0</v>
      </c>
      <c r="I611" s="1" t="b">
        <v>0</v>
      </c>
      <c r="J611" s="1" t="b">
        <v>1</v>
      </c>
      <c r="K611" s="1" t="b">
        <v>0</v>
      </c>
      <c r="L611" s="1">
        <v>150</v>
      </c>
      <c r="M611" s="1">
        <v>2</v>
      </c>
      <c r="N611" s="1">
        <v>90</v>
      </c>
      <c r="O611" s="1">
        <v>2.8</v>
      </c>
      <c r="P611" s="1">
        <v>0</v>
      </c>
      <c r="Q611" s="1">
        <v>100</v>
      </c>
      <c r="R611" s="1">
        <v>0</v>
      </c>
      <c r="S611" s="1">
        <v>1</v>
      </c>
      <c r="T611" s="1">
        <v>0</v>
      </c>
      <c r="U611" s="1" t="b">
        <v>0</v>
      </c>
      <c r="V611" s="1">
        <v>501</v>
      </c>
      <c r="W611" s="1">
        <v>646</v>
      </c>
      <c r="X611" s="1">
        <v>646</v>
      </c>
      <c r="Y611" s="1">
        <v>116</v>
      </c>
      <c r="Z611" s="1">
        <v>116</v>
      </c>
      <c r="AA611" s="1">
        <v>-11</v>
      </c>
      <c r="AB611" s="1">
        <v>11</v>
      </c>
      <c r="AC611" s="1">
        <v>0.92682926829268297</v>
      </c>
      <c r="AE611" s="6">
        <v>5.9171597633136397E-3</v>
      </c>
      <c r="AG611" s="6">
        <v>0</v>
      </c>
      <c r="AI611" s="6">
        <v>1.7271157167531026E-3</v>
      </c>
      <c r="AK611" s="6">
        <v>-5.145797598627766E-3</v>
      </c>
    </row>
    <row r="612" spans="1:37" x14ac:dyDescent="0.25">
      <c r="A612" s="1">
        <v>368</v>
      </c>
      <c r="B612" s="1" t="s">
        <v>38</v>
      </c>
      <c r="C612" s="1" t="s">
        <v>22</v>
      </c>
      <c r="D612" s="1" t="s">
        <v>23</v>
      </c>
      <c r="E612" s="1" t="s">
        <v>28</v>
      </c>
      <c r="F612" s="1" t="s">
        <v>25</v>
      </c>
      <c r="G612" s="1" t="b">
        <v>0</v>
      </c>
      <c r="H612" s="1" t="b">
        <v>0</v>
      </c>
      <c r="I612" s="1" t="b">
        <v>0</v>
      </c>
      <c r="J612" s="1" t="b">
        <v>1</v>
      </c>
      <c r="K612" s="1" t="b">
        <v>0</v>
      </c>
      <c r="L612" s="1">
        <v>150</v>
      </c>
      <c r="M612" s="1">
        <v>2</v>
      </c>
      <c r="N612" s="1">
        <v>90</v>
      </c>
      <c r="O612" s="1">
        <v>2.8</v>
      </c>
      <c r="P612" s="1">
        <v>0</v>
      </c>
      <c r="Q612" s="1">
        <v>100</v>
      </c>
      <c r="R612" s="1">
        <v>0</v>
      </c>
      <c r="S612" s="1">
        <v>1</v>
      </c>
      <c r="T612" s="1">
        <v>0</v>
      </c>
      <c r="U612" s="1" t="b">
        <v>0</v>
      </c>
      <c r="V612" s="1">
        <v>501</v>
      </c>
      <c r="W612" s="1">
        <v>646</v>
      </c>
      <c r="X612" s="1">
        <v>646</v>
      </c>
      <c r="Y612" s="1">
        <v>116</v>
      </c>
      <c r="Z612" s="1">
        <v>116</v>
      </c>
      <c r="AA612" s="1">
        <v>11</v>
      </c>
      <c r="AB612" s="1">
        <v>-9</v>
      </c>
      <c r="AC612" s="1">
        <v>0.92682926829268297</v>
      </c>
      <c r="AE612" s="6">
        <v>5.9171597633136397E-3</v>
      </c>
      <c r="AG612" s="6">
        <v>0</v>
      </c>
      <c r="AI612" s="6">
        <v>1.7271157167531026E-3</v>
      </c>
      <c r="AK612" s="6">
        <v>-5.145797598627766E-3</v>
      </c>
    </row>
    <row r="613" spans="1:37" x14ac:dyDescent="0.25">
      <c r="A613" s="1">
        <v>369</v>
      </c>
      <c r="B613" s="1" t="s">
        <v>38</v>
      </c>
      <c r="C613" s="1" t="s">
        <v>22</v>
      </c>
      <c r="D613" s="1" t="s">
        <v>23</v>
      </c>
      <c r="E613" s="1" t="s">
        <v>28</v>
      </c>
      <c r="F613" s="1" t="s">
        <v>25</v>
      </c>
      <c r="G613" s="1" t="b">
        <v>0</v>
      </c>
      <c r="H613" s="1" t="b">
        <v>0</v>
      </c>
      <c r="I613" s="1" t="b">
        <v>0</v>
      </c>
      <c r="J613" s="1" t="b">
        <v>1</v>
      </c>
      <c r="K613" s="1" t="b">
        <v>0</v>
      </c>
      <c r="L613" s="1">
        <v>150</v>
      </c>
      <c r="M613" s="1">
        <v>2</v>
      </c>
      <c r="N613" s="1">
        <v>90</v>
      </c>
      <c r="O613" s="1">
        <v>2.8</v>
      </c>
      <c r="P613" s="1">
        <v>0</v>
      </c>
      <c r="Q613" s="1">
        <v>100</v>
      </c>
      <c r="R613" s="1">
        <v>0</v>
      </c>
      <c r="S613" s="1">
        <v>1</v>
      </c>
      <c r="T613" s="1">
        <v>0</v>
      </c>
      <c r="U613" s="1" t="b">
        <v>0</v>
      </c>
      <c r="V613" s="1">
        <v>501</v>
      </c>
      <c r="W613" s="1">
        <v>667</v>
      </c>
      <c r="X613" s="1">
        <v>629</v>
      </c>
      <c r="Y613" s="1">
        <v>121</v>
      </c>
      <c r="Z613" s="1">
        <v>113</v>
      </c>
      <c r="AA613" s="1">
        <v>8</v>
      </c>
      <c r="AB613" s="1">
        <v>-12</v>
      </c>
      <c r="AC613" s="1">
        <v>0.97560975609756095</v>
      </c>
      <c r="AE613" s="6">
        <v>3.8617253192151813E-2</v>
      </c>
      <c r="AG613" s="6">
        <v>-2.6315789473684181E-2</v>
      </c>
      <c r="AI613" s="6">
        <v>4.4905008635578669E-2</v>
      </c>
      <c r="AK613" s="6">
        <v>-3.0874785591766707E-2</v>
      </c>
    </row>
    <row r="614" spans="1:37" x14ac:dyDescent="0.25">
      <c r="A614" s="1">
        <v>370</v>
      </c>
      <c r="B614" s="1" t="s">
        <v>38</v>
      </c>
      <c r="C614" s="1" t="s">
        <v>22</v>
      </c>
      <c r="D614" s="1" t="s">
        <v>23</v>
      </c>
      <c r="E614" s="1" t="s">
        <v>28</v>
      </c>
      <c r="F614" s="1" t="s">
        <v>25</v>
      </c>
      <c r="G614" s="1" t="b">
        <v>0</v>
      </c>
      <c r="H614" s="1" t="b">
        <v>0</v>
      </c>
      <c r="I614" s="1" t="b">
        <v>0</v>
      </c>
      <c r="J614" s="1" t="b">
        <v>1</v>
      </c>
      <c r="K614" s="1" t="b">
        <v>0</v>
      </c>
      <c r="L614" s="1">
        <v>150</v>
      </c>
      <c r="M614" s="1">
        <v>2</v>
      </c>
      <c r="N614" s="1">
        <v>90</v>
      </c>
      <c r="O614" s="1">
        <v>2.8</v>
      </c>
      <c r="P614" s="1">
        <v>0</v>
      </c>
      <c r="Q614" s="1">
        <v>100</v>
      </c>
      <c r="R614" s="1">
        <v>0</v>
      </c>
      <c r="S614" s="1">
        <v>1</v>
      </c>
      <c r="T614" s="1">
        <v>0</v>
      </c>
      <c r="U614" s="1" t="b">
        <v>0</v>
      </c>
      <c r="V614" s="1">
        <v>501</v>
      </c>
      <c r="W614" s="1">
        <v>646</v>
      </c>
      <c r="X614" s="1">
        <v>646</v>
      </c>
      <c r="Y614" s="1">
        <v>116</v>
      </c>
      <c r="Z614" s="1">
        <v>116</v>
      </c>
      <c r="AA614" s="1">
        <v>9</v>
      </c>
      <c r="AB614" s="1">
        <v>-11</v>
      </c>
      <c r="AC614" s="1">
        <v>0.92682926829268297</v>
      </c>
      <c r="AE614" s="6">
        <v>5.9171597633136397E-3</v>
      </c>
      <c r="AG614" s="6">
        <v>0</v>
      </c>
      <c r="AI614" s="6">
        <v>1.7271157167531026E-3</v>
      </c>
      <c r="AK614" s="6">
        <v>-5.145797598627766E-3</v>
      </c>
    </row>
    <row r="615" spans="1:37" x14ac:dyDescent="0.25">
      <c r="A615" s="1">
        <v>371</v>
      </c>
      <c r="B615" s="1" t="s">
        <v>38</v>
      </c>
      <c r="C615" s="1" t="s">
        <v>22</v>
      </c>
      <c r="D615" s="1" t="s">
        <v>23</v>
      </c>
      <c r="E615" s="1" t="s">
        <v>28</v>
      </c>
      <c r="F615" s="1" t="s">
        <v>25</v>
      </c>
      <c r="G615" s="1" t="b">
        <v>0</v>
      </c>
      <c r="H615" s="1" t="b">
        <v>0</v>
      </c>
      <c r="I615" s="1" t="b">
        <v>0</v>
      </c>
      <c r="J615" s="1" t="b">
        <v>1</v>
      </c>
      <c r="K615" s="1" t="b">
        <v>0</v>
      </c>
      <c r="L615" s="1">
        <v>150</v>
      </c>
      <c r="M615" s="1">
        <v>2</v>
      </c>
      <c r="N615" s="1">
        <v>90</v>
      </c>
      <c r="O615" s="1">
        <v>2.8</v>
      </c>
      <c r="P615" s="1">
        <v>0</v>
      </c>
      <c r="Q615" s="1">
        <v>100</v>
      </c>
      <c r="R615" s="1">
        <v>0</v>
      </c>
      <c r="S615" s="1">
        <v>1</v>
      </c>
      <c r="T615" s="1">
        <v>0</v>
      </c>
      <c r="U615" s="1" t="b">
        <v>0</v>
      </c>
      <c r="V615" s="1">
        <v>501</v>
      </c>
      <c r="W615" s="1">
        <v>629</v>
      </c>
      <c r="X615" s="1">
        <v>667</v>
      </c>
      <c r="Y615" s="1">
        <v>113</v>
      </c>
      <c r="Z615" s="1">
        <v>121</v>
      </c>
      <c r="AA615" s="1">
        <v>-12</v>
      </c>
      <c r="AB615" s="1">
        <v>8</v>
      </c>
      <c r="AC615" s="1">
        <v>0.97560975609756095</v>
      </c>
      <c r="AE615" s="6">
        <v>-2.055434444098414E-2</v>
      </c>
      <c r="AG615" s="6">
        <v>3.2507739938080427E-2</v>
      </c>
      <c r="AI615" s="6">
        <v>-2.4179620034542326E-2</v>
      </c>
      <c r="AK615" s="6">
        <v>3.7735849056603765E-2</v>
      </c>
    </row>
    <row r="616" spans="1:37" x14ac:dyDescent="0.25">
      <c r="A616" s="1">
        <v>372</v>
      </c>
      <c r="B616" s="1" t="s">
        <v>38</v>
      </c>
      <c r="C616" s="1" t="s">
        <v>22</v>
      </c>
      <c r="D616" s="1" t="s">
        <v>23</v>
      </c>
      <c r="E616" s="1" t="s">
        <v>28</v>
      </c>
      <c r="F616" s="1" t="s">
        <v>25</v>
      </c>
      <c r="G616" s="1" t="b">
        <v>0</v>
      </c>
      <c r="H616" s="1" t="b">
        <v>0</v>
      </c>
      <c r="I616" s="1" t="b">
        <v>0</v>
      </c>
      <c r="J616" s="1" t="b">
        <v>1</v>
      </c>
      <c r="K616" s="1" t="b">
        <v>0</v>
      </c>
      <c r="L616" s="1">
        <v>150</v>
      </c>
      <c r="M616" s="1">
        <v>2</v>
      </c>
      <c r="N616" s="1">
        <v>90</v>
      </c>
      <c r="O616" s="1">
        <v>2.8</v>
      </c>
      <c r="P616" s="1">
        <v>0</v>
      </c>
      <c r="Q616" s="1">
        <v>100</v>
      </c>
      <c r="R616" s="1">
        <v>0</v>
      </c>
      <c r="S616" s="1">
        <v>1</v>
      </c>
      <c r="T616" s="1">
        <v>0</v>
      </c>
      <c r="U616" s="1" t="b">
        <v>0</v>
      </c>
      <c r="V616" s="1">
        <v>501</v>
      </c>
      <c r="W616" s="1">
        <v>646</v>
      </c>
      <c r="X616" s="1">
        <v>646</v>
      </c>
      <c r="Y616" s="1">
        <v>116</v>
      </c>
      <c r="Z616" s="1">
        <v>116</v>
      </c>
      <c r="AA616" s="1">
        <v>11</v>
      </c>
      <c r="AB616" s="1">
        <v>-9</v>
      </c>
      <c r="AC616" s="1">
        <v>0.92682926829268297</v>
      </c>
      <c r="AE616" s="6">
        <v>5.9171597633136397E-3</v>
      </c>
      <c r="AG616" s="6">
        <v>0</v>
      </c>
      <c r="AI616" s="6">
        <v>1.7271157167531026E-3</v>
      </c>
      <c r="AK616" s="6">
        <v>-5.145797598627766E-3</v>
      </c>
    </row>
    <row r="617" spans="1:37" x14ac:dyDescent="0.25">
      <c r="A617" s="1">
        <v>373</v>
      </c>
      <c r="B617" s="1" t="s">
        <v>38</v>
      </c>
      <c r="C617" s="1" t="s">
        <v>22</v>
      </c>
      <c r="D617" s="1" t="s">
        <v>23</v>
      </c>
      <c r="E617" s="1" t="s">
        <v>28</v>
      </c>
      <c r="F617" s="1" t="s">
        <v>25</v>
      </c>
      <c r="G617" s="1" t="b">
        <v>0</v>
      </c>
      <c r="H617" s="1" t="b">
        <v>0</v>
      </c>
      <c r="I617" s="1" t="b">
        <v>0</v>
      </c>
      <c r="J617" s="1" t="b">
        <v>1</v>
      </c>
      <c r="K617" s="1" t="b">
        <v>0</v>
      </c>
      <c r="L617" s="1">
        <v>150</v>
      </c>
      <c r="M617" s="1">
        <v>2</v>
      </c>
      <c r="N617" s="1">
        <v>90</v>
      </c>
      <c r="O617" s="1">
        <v>2.8</v>
      </c>
      <c r="P617" s="1">
        <v>0</v>
      </c>
      <c r="Q617" s="1">
        <v>100</v>
      </c>
      <c r="R617" s="1">
        <v>0</v>
      </c>
      <c r="S617" s="1">
        <v>1</v>
      </c>
      <c r="T617" s="1">
        <v>0</v>
      </c>
      <c r="U617" s="1" t="b">
        <v>0</v>
      </c>
      <c r="V617" s="1">
        <v>501</v>
      </c>
      <c r="W617" s="1">
        <v>629</v>
      </c>
      <c r="X617" s="1">
        <v>667</v>
      </c>
      <c r="Y617" s="1">
        <v>113</v>
      </c>
      <c r="Z617" s="1">
        <v>121</v>
      </c>
      <c r="AA617" s="1">
        <v>-12</v>
      </c>
      <c r="AB617" s="1">
        <v>8</v>
      </c>
      <c r="AC617" s="1">
        <v>0.97560975609756095</v>
      </c>
      <c r="AE617" s="6">
        <v>-2.055434444098414E-2</v>
      </c>
      <c r="AG617" s="6">
        <v>3.2507739938080427E-2</v>
      </c>
      <c r="AI617" s="6">
        <v>-2.4179620034542326E-2</v>
      </c>
      <c r="AK617" s="6">
        <v>3.7735849056603765E-2</v>
      </c>
    </row>
    <row r="618" spans="1:37" x14ac:dyDescent="0.25">
      <c r="A618" s="1">
        <v>374</v>
      </c>
      <c r="B618" s="1" t="s">
        <v>38</v>
      </c>
      <c r="C618" s="1" t="s">
        <v>22</v>
      </c>
      <c r="D618" s="1" t="s">
        <v>23</v>
      </c>
      <c r="E618" s="1" t="s">
        <v>28</v>
      </c>
      <c r="F618" s="1" t="s">
        <v>25</v>
      </c>
      <c r="G618" s="1" t="b">
        <v>0</v>
      </c>
      <c r="H618" s="1" t="b">
        <v>0</v>
      </c>
      <c r="I618" s="1" t="b">
        <v>0</v>
      </c>
      <c r="J618" s="1" t="b">
        <v>1</v>
      </c>
      <c r="K618" s="1" t="b">
        <v>0</v>
      </c>
      <c r="L618" s="1">
        <v>150</v>
      </c>
      <c r="M618" s="1">
        <v>2</v>
      </c>
      <c r="N618" s="1">
        <v>90</v>
      </c>
      <c r="O618" s="1">
        <v>2.8</v>
      </c>
      <c r="P618" s="1">
        <v>0</v>
      </c>
      <c r="Q618" s="1">
        <v>100</v>
      </c>
      <c r="R618" s="1">
        <v>0</v>
      </c>
      <c r="S618" s="1">
        <v>1</v>
      </c>
      <c r="T618" s="1">
        <v>0</v>
      </c>
      <c r="U618" s="1" t="b">
        <v>0</v>
      </c>
      <c r="V618" s="1">
        <v>501</v>
      </c>
      <c r="W618" s="1">
        <v>646</v>
      </c>
      <c r="X618" s="1">
        <v>646</v>
      </c>
      <c r="Y618" s="1">
        <v>116</v>
      </c>
      <c r="Z618" s="1">
        <v>116</v>
      </c>
      <c r="AA618" s="1">
        <v>-9</v>
      </c>
      <c r="AB618" s="1">
        <v>11</v>
      </c>
      <c r="AC618" s="1">
        <v>0.92682926829268297</v>
      </c>
      <c r="AE618" s="6">
        <v>5.9171597633136397E-3</v>
      </c>
      <c r="AG618" s="6">
        <v>0</v>
      </c>
      <c r="AI618" s="6">
        <v>1.7271157167531026E-3</v>
      </c>
      <c r="AK618" s="6">
        <v>-5.145797598627766E-3</v>
      </c>
    </row>
    <row r="619" spans="1:37" x14ac:dyDescent="0.25">
      <c r="A619" s="1">
        <v>375</v>
      </c>
      <c r="B619" s="1" t="s">
        <v>38</v>
      </c>
      <c r="C619" s="1" t="s">
        <v>22</v>
      </c>
      <c r="D619" s="1" t="s">
        <v>23</v>
      </c>
      <c r="E619" s="1" t="s">
        <v>28</v>
      </c>
      <c r="F619" s="1" t="s">
        <v>25</v>
      </c>
      <c r="G619" s="1" t="b">
        <v>0</v>
      </c>
      <c r="H619" s="1" t="b">
        <v>0</v>
      </c>
      <c r="I619" s="1" t="b">
        <v>0</v>
      </c>
      <c r="J619" s="1" t="b">
        <v>1</v>
      </c>
      <c r="K619" s="1" t="b">
        <v>0</v>
      </c>
      <c r="L619" s="1">
        <v>150</v>
      </c>
      <c r="M619" s="1">
        <v>2</v>
      </c>
      <c r="N619" s="1">
        <v>90</v>
      </c>
      <c r="O619" s="1">
        <v>2.8</v>
      </c>
      <c r="P619" s="1">
        <v>0</v>
      </c>
      <c r="Q619" s="1">
        <v>100</v>
      </c>
      <c r="R619" s="1">
        <v>0</v>
      </c>
      <c r="S619" s="1">
        <v>1</v>
      </c>
      <c r="T619" s="1">
        <v>0</v>
      </c>
      <c r="U619" s="1" t="b">
        <v>0</v>
      </c>
      <c r="V619" s="1">
        <v>501</v>
      </c>
      <c r="W619" s="1">
        <v>600</v>
      </c>
      <c r="X619" s="1">
        <v>667</v>
      </c>
      <c r="Y619" s="1">
        <v>110</v>
      </c>
      <c r="Z619" s="1">
        <v>121</v>
      </c>
      <c r="AA619" s="1">
        <v>13</v>
      </c>
      <c r="AB619" s="1">
        <v>-6</v>
      </c>
      <c r="AC619" s="1">
        <v>0.92682926829268297</v>
      </c>
      <c r="AE619" s="6">
        <v>-6.5711616318903876E-2</v>
      </c>
      <c r="AG619" s="6">
        <v>3.2507739938080427E-2</v>
      </c>
      <c r="AI619" s="6">
        <v>-5.0086355785837644E-2</v>
      </c>
      <c r="AK619" s="6">
        <v>3.7735849056603765E-2</v>
      </c>
    </row>
    <row r="620" spans="1:37" x14ac:dyDescent="0.25">
      <c r="A620" s="1">
        <v>376</v>
      </c>
      <c r="B620" s="1" t="s">
        <v>38</v>
      </c>
      <c r="C620" s="1" t="s">
        <v>22</v>
      </c>
      <c r="D620" s="1" t="s">
        <v>23</v>
      </c>
      <c r="E620" s="1" t="s">
        <v>28</v>
      </c>
      <c r="F620" s="1" t="s">
        <v>25</v>
      </c>
      <c r="G620" s="1" t="b">
        <v>0</v>
      </c>
      <c r="H620" s="1" t="b">
        <v>0</v>
      </c>
      <c r="I620" s="1" t="b">
        <v>0</v>
      </c>
      <c r="J620" s="1" t="b">
        <v>1</v>
      </c>
      <c r="K620" s="1" t="b">
        <v>0</v>
      </c>
      <c r="L620" s="1">
        <v>150</v>
      </c>
      <c r="M620" s="1">
        <v>2</v>
      </c>
      <c r="N620" s="1">
        <v>90</v>
      </c>
      <c r="O620" s="1">
        <v>2.8</v>
      </c>
      <c r="P620" s="1">
        <v>0</v>
      </c>
      <c r="Q620" s="1">
        <v>100</v>
      </c>
      <c r="R620" s="1">
        <v>0</v>
      </c>
      <c r="S620" s="1">
        <v>1</v>
      </c>
      <c r="T620" s="1">
        <v>0</v>
      </c>
      <c r="U620" s="1" t="b">
        <v>0</v>
      </c>
      <c r="V620" s="1">
        <v>501</v>
      </c>
      <c r="W620" s="1">
        <v>646</v>
      </c>
      <c r="X620" s="1">
        <v>646</v>
      </c>
      <c r="Y620" s="1">
        <v>116</v>
      </c>
      <c r="Z620" s="1">
        <v>116</v>
      </c>
      <c r="AA620" s="1">
        <v>11</v>
      </c>
      <c r="AB620" s="1">
        <v>-9</v>
      </c>
      <c r="AC620" s="1">
        <v>0.92682926829268297</v>
      </c>
      <c r="AE620" s="6">
        <v>5.9171597633136397E-3</v>
      </c>
      <c r="AG620" s="6">
        <v>0</v>
      </c>
      <c r="AI620" s="6">
        <v>1.7271157167531026E-3</v>
      </c>
      <c r="AK620" s="6">
        <v>-5.145797598627766E-3</v>
      </c>
    </row>
    <row r="621" spans="1:37" x14ac:dyDescent="0.25">
      <c r="A621" s="1">
        <v>377</v>
      </c>
      <c r="B621" s="1" t="s">
        <v>38</v>
      </c>
      <c r="C621" s="1" t="s">
        <v>22</v>
      </c>
      <c r="D621" s="1" t="s">
        <v>23</v>
      </c>
      <c r="E621" s="1" t="s">
        <v>28</v>
      </c>
      <c r="F621" s="1" t="s">
        <v>25</v>
      </c>
      <c r="G621" s="1" t="b">
        <v>0</v>
      </c>
      <c r="H621" s="1" t="b">
        <v>0</v>
      </c>
      <c r="I621" s="1" t="b">
        <v>0</v>
      </c>
      <c r="J621" s="1" t="b">
        <v>1</v>
      </c>
      <c r="K621" s="1" t="b">
        <v>0</v>
      </c>
      <c r="L621" s="1">
        <v>150</v>
      </c>
      <c r="M621" s="1">
        <v>2</v>
      </c>
      <c r="N621" s="1">
        <v>90</v>
      </c>
      <c r="O621" s="1">
        <v>2.8</v>
      </c>
      <c r="P621" s="1">
        <v>0</v>
      </c>
      <c r="Q621" s="1">
        <v>100</v>
      </c>
      <c r="R621" s="1">
        <v>0</v>
      </c>
      <c r="S621" s="1">
        <v>1</v>
      </c>
      <c r="T621" s="1">
        <v>0</v>
      </c>
      <c r="U621" s="1" t="b">
        <v>0</v>
      </c>
      <c r="V621" s="1">
        <v>501</v>
      </c>
      <c r="W621" s="1">
        <v>629</v>
      </c>
      <c r="X621" s="1">
        <v>667</v>
      </c>
      <c r="Y621" s="1">
        <v>113</v>
      </c>
      <c r="Z621" s="1">
        <v>121</v>
      </c>
      <c r="AA621" s="1">
        <v>12</v>
      </c>
      <c r="AB621" s="1">
        <v>-8</v>
      </c>
      <c r="AC621" s="1">
        <v>0.97560975609756095</v>
      </c>
      <c r="AE621" s="6">
        <v>-2.055434444098414E-2</v>
      </c>
      <c r="AG621" s="6">
        <v>3.2507739938080427E-2</v>
      </c>
      <c r="AI621" s="6">
        <v>-2.4179620034542326E-2</v>
      </c>
      <c r="AK621" s="6">
        <v>3.7735849056603765E-2</v>
      </c>
    </row>
    <row r="622" spans="1:37" x14ac:dyDescent="0.25">
      <c r="A622" s="1">
        <v>378</v>
      </c>
      <c r="B622" s="1" t="s">
        <v>38</v>
      </c>
      <c r="C622" s="1" t="s">
        <v>22</v>
      </c>
      <c r="D622" s="1" t="s">
        <v>23</v>
      </c>
      <c r="E622" s="1" t="s">
        <v>28</v>
      </c>
      <c r="F622" s="1" t="s">
        <v>25</v>
      </c>
      <c r="G622" s="1" t="b">
        <v>0</v>
      </c>
      <c r="H622" s="1" t="b">
        <v>0</v>
      </c>
      <c r="I622" s="1" t="b">
        <v>0</v>
      </c>
      <c r="J622" s="1" t="b">
        <v>1</v>
      </c>
      <c r="K622" s="1" t="b">
        <v>0</v>
      </c>
      <c r="L622" s="1">
        <v>150</v>
      </c>
      <c r="M622" s="1">
        <v>2</v>
      </c>
      <c r="N622" s="1">
        <v>90</v>
      </c>
      <c r="O622" s="1">
        <v>2.8</v>
      </c>
      <c r="P622" s="1">
        <v>0</v>
      </c>
      <c r="Q622" s="1">
        <v>100</v>
      </c>
      <c r="R622" s="1">
        <v>0</v>
      </c>
      <c r="S622" s="1">
        <v>1</v>
      </c>
      <c r="T622" s="1">
        <v>0</v>
      </c>
      <c r="U622" s="1" t="b">
        <v>0</v>
      </c>
      <c r="V622" s="1">
        <v>501</v>
      </c>
      <c r="W622" s="1">
        <v>667</v>
      </c>
      <c r="X622" s="1">
        <v>600</v>
      </c>
      <c r="Y622" s="1">
        <v>121</v>
      </c>
      <c r="Z622" s="1">
        <v>110</v>
      </c>
      <c r="AA622" s="1">
        <v>-6</v>
      </c>
      <c r="AB622" s="1">
        <v>13</v>
      </c>
      <c r="AC622" s="1">
        <v>0.92682926829268297</v>
      </c>
      <c r="AE622" s="6">
        <v>3.8617253192151813E-2</v>
      </c>
      <c r="AG622" s="6">
        <v>-7.1207430340557321E-2</v>
      </c>
      <c r="AI622" s="6">
        <v>4.4905008635578669E-2</v>
      </c>
      <c r="AK622" s="6">
        <v>-5.6603773584905648E-2</v>
      </c>
    </row>
    <row r="623" spans="1:37" x14ac:dyDescent="0.25">
      <c r="A623" s="1">
        <v>379</v>
      </c>
      <c r="B623" s="1" t="s">
        <v>38</v>
      </c>
      <c r="C623" s="1" t="s">
        <v>22</v>
      </c>
      <c r="D623" s="1" t="s">
        <v>23</v>
      </c>
      <c r="E623" s="1" t="s">
        <v>28</v>
      </c>
      <c r="F623" s="1" t="s">
        <v>25</v>
      </c>
      <c r="G623" s="1" t="b">
        <v>0</v>
      </c>
      <c r="H623" s="1" t="b">
        <v>0</v>
      </c>
      <c r="I623" s="1" t="b">
        <v>0</v>
      </c>
      <c r="J623" s="1" t="b">
        <v>1</v>
      </c>
      <c r="K623" s="1" t="b">
        <v>0</v>
      </c>
      <c r="L623" s="1">
        <v>150</v>
      </c>
      <c r="M623" s="1">
        <v>2</v>
      </c>
      <c r="N623" s="1">
        <v>90</v>
      </c>
      <c r="O623" s="1">
        <v>2.8</v>
      </c>
      <c r="P623" s="1">
        <v>0</v>
      </c>
      <c r="Q623" s="1">
        <v>100</v>
      </c>
      <c r="R623" s="1">
        <v>0</v>
      </c>
      <c r="S623" s="1">
        <v>1</v>
      </c>
      <c r="T623" s="1">
        <v>0</v>
      </c>
      <c r="U623" s="1" t="b">
        <v>0</v>
      </c>
      <c r="V623" s="1">
        <v>501</v>
      </c>
      <c r="W623" s="1">
        <v>646</v>
      </c>
      <c r="X623" s="1">
        <v>646</v>
      </c>
      <c r="Y623" s="1">
        <v>116</v>
      </c>
      <c r="Z623" s="1">
        <v>116</v>
      </c>
      <c r="AA623" s="1">
        <v>9</v>
      </c>
      <c r="AB623" s="1">
        <v>-11</v>
      </c>
      <c r="AC623" s="1">
        <v>0.92682926829268297</v>
      </c>
      <c r="AE623" s="6">
        <v>5.9171597633136397E-3</v>
      </c>
      <c r="AG623" s="6">
        <v>0</v>
      </c>
      <c r="AI623" s="6">
        <v>1.7271157167531026E-3</v>
      </c>
      <c r="AK623" s="6">
        <v>-5.145797598627766E-3</v>
      </c>
    </row>
    <row r="624" spans="1:37" x14ac:dyDescent="0.25">
      <c r="A624" s="1">
        <v>380</v>
      </c>
      <c r="B624" s="1" t="s">
        <v>38</v>
      </c>
      <c r="C624" s="1" t="s">
        <v>22</v>
      </c>
      <c r="D624" s="1" t="s">
        <v>23</v>
      </c>
      <c r="E624" s="1" t="s">
        <v>28</v>
      </c>
      <c r="F624" s="1" t="s">
        <v>25</v>
      </c>
      <c r="G624" s="1" t="b">
        <v>0</v>
      </c>
      <c r="H624" s="1" t="b">
        <v>0</v>
      </c>
      <c r="I624" s="1" t="b">
        <v>0</v>
      </c>
      <c r="J624" s="1" t="b">
        <v>1</v>
      </c>
      <c r="K624" s="1" t="b">
        <v>0</v>
      </c>
      <c r="L624" s="1">
        <v>150</v>
      </c>
      <c r="M624" s="1">
        <v>2</v>
      </c>
      <c r="N624" s="1">
        <v>90</v>
      </c>
      <c r="O624" s="1">
        <v>2.8</v>
      </c>
      <c r="P624" s="1">
        <v>0</v>
      </c>
      <c r="Q624" s="1">
        <v>100</v>
      </c>
      <c r="R624" s="1">
        <v>0</v>
      </c>
      <c r="S624" s="1">
        <v>1</v>
      </c>
      <c r="T624" s="1">
        <v>0</v>
      </c>
      <c r="U624" s="1" t="b">
        <v>0</v>
      </c>
      <c r="V624" s="1">
        <v>501</v>
      </c>
      <c r="W624" s="1">
        <v>667</v>
      </c>
      <c r="X624" s="1">
        <v>629</v>
      </c>
      <c r="Y624" s="1">
        <v>121</v>
      </c>
      <c r="Z624" s="1">
        <v>113</v>
      </c>
      <c r="AA624" s="1">
        <v>-8</v>
      </c>
      <c r="AB624" s="1">
        <v>12</v>
      </c>
      <c r="AC624" s="1">
        <v>0.97560975609756095</v>
      </c>
      <c r="AE624" s="6">
        <v>3.8617253192151813E-2</v>
      </c>
      <c r="AG624" s="6">
        <v>-2.6315789473684181E-2</v>
      </c>
      <c r="AI624" s="6">
        <v>4.4905008635578669E-2</v>
      </c>
      <c r="AK624" s="6">
        <v>-3.0874785591766707E-2</v>
      </c>
    </row>
    <row r="625" spans="1:40" x14ac:dyDescent="0.25">
      <c r="A625" s="3">
        <v>381</v>
      </c>
      <c r="B625" s="3" t="s">
        <v>38</v>
      </c>
      <c r="C625" s="3" t="s">
        <v>22</v>
      </c>
      <c r="D625" s="3" t="s">
        <v>23</v>
      </c>
      <c r="E625" s="3" t="s">
        <v>28</v>
      </c>
      <c r="F625" s="3" t="s">
        <v>25</v>
      </c>
      <c r="G625" s="3" t="b">
        <v>0</v>
      </c>
      <c r="H625" s="3" t="b">
        <v>0</v>
      </c>
      <c r="I625" s="3" t="b">
        <v>0</v>
      </c>
      <c r="J625" s="3" t="b">
        <v>1</v>
      </c>
      <c r="K625" s="3" t="b">
        <v>0</v>
      </c>
      <c r="L625" s="3">
        <v>150</v>
      </c>
      <c r="M625" s="3">
        <v>2</v>
      </c>
      <c r="N625" s="3">
        <v>90</v>
      </c>
      <c r="O625" s="3">
        <v>2.9</v>
      </c>
      <c r="P625" s="3">
        <v>0</v>
      </c>
      <c r="Q625" s="3">
        <v>100</v>
      </c>
      <c r="R625" s="3">
        <v>0</v>
      </c>
      <c r="S625" s="3">
        <v>1</v>
      </c>
      <c r="T625" s="3">
        <v>0</v>
      </c>
      <c r="U625" s="3" t="b">
        <v>0</v>
      </c>
      <c r="V625" s="3">
        <v>501</v>
      </c>
      <c r="W625" s="3">
        <v>585</v>
      </c>
      <c r="X625" s="3">
        <v>644</v>
      </c>
      <c r="Y625" s="3">
        <v>111</v>
      </c>
      <c r="Z625" s="3">
        <v>122</v>
      </c>
      <c r="AA625" s="3">
        <v>-13</v>
      </c>
      <c r="AB625" s="3">
        <v>6</v>
      </c>
      <c r="AC625" s="3">
        <v>0.92682926829268297</v>
      </c>
      <c r="AE625" s="6" cm="1">
        <f t="array" ref="AE625:AE644">W625:W644/AF625-1</f>
        <v>-6.1898652982681268E-2</v>
      </c>
      <c r="AF625">
        <f>AVERAGE(W625:W644)</f>
        <v>623.6</v>
      </c>
      <c r="AG625" s="6" cm="1">
        <f t="array" ref="AG625:AG644">X625:X644/AH625-1</f>
        <v>2.8507546115148275E-2</v>
      </c>
      <c r="AH625">
        <f>AVERAGE(X625:X644)</f>
        <v>626.15</v>
      </c>
      <c r="AI625" s="6" cm="1">
        <f t="array" ref="AI625:AI644">Y625:Y644/AJ625-1</f>
        <v>-5.2901023890784993E-2</v>
      </c>
      <c r="AJ625">
        <f>AVERAGE(Y625:Y644)</f>
        <v>117.2</v>
      </c>
      <c r="AK625" s="6" cm="1">
        <f t="array" ref="AK625:AK644">Z625:Z644/AL625-1</f>
        <v>3.9625053259480181E-2</v>
      </c>
      <c r="AL625">
        <f>AVERAGE(Z625:Z644)</f>
        <v>117.35</v>
      </c>
      <c r="AN625">
        <f>AVERAGE(AC625:AC644)</f>
        <v>0.94390243902439042</v>
      </c>
    </row>
    <row r="626" spans="1:40" x14ac:dyDescent="0.25">
      <c r="A626" s="3">
        <v>382</v>
      </c>
      <c r="B626" s="3" t="s">
        <v>38</v>
      </c>
      <c r="C626" s="3" t="s">
        <v>22</v>
      </c>
      <c r="D626" s="3" t="s">
        <v>23</v>
      </c>
      <c r="E626" s="3" t="s">
        <v>28</v>
      </c>
      <c r="F626" s="3" t="s">
        <v>25</v>
      </c>
      <c r="G626" s="3" t="b">
        <v>0</v>
      </c>
      <c r="H626" s="3" t="b">
        <v>0</v>
      </c>
      <c r="I626" s="3" t="b">
        <v>0</v>
      </c>
      <c r="J626" s="3" t="b">
        <v>1</v>
      </c>
      <c r="K626" s="3" t="b">
        <v>0</v>
      </c>
      <c r="L626" s="3">
        <v>150</v>
      </c>
      <c r="M626" s="3">
        <v>2</v>
      </c>
      <c r="N626" s="3">
        <v>90</v>
      </c>
      <c r="O626" s="3">
        <v>2.9</v>
      </c>
      <c r="P626" s="3">
        <v>0</v>
      </c>
      <c r="Q626" s="3">
        <v>100</v>
      </c>
      <c r="R626" s="3">
        <v>0</v>
      </c>
      <c r="S626" s="3">
        <v>1</v>
      </c>
      <c r="T626" s="3">
        <v>0</v>
      </c>
      <c r="U626" s="3" t="b">
        <v>0</v>
      </c>
      <c r="V626" s="3">
        <v>501</v>
      </c>
      <c r="W626" s="3">
        <v>644</v>
      </c>
      <c r="X626" s="3">
        <v>612</v>
      </c>
      <c r="Y626" s="3">
        <v>122</v>
      </c>
      <c r="Z626" s="3">
        <v>114</v>
      </c>
      <c r="AA626" s="3">
        <v>-8</v>
      </c>
      <c r="AB626" s="3">
        <v>12</v>
      </c>
      <c r="AC626" s="3">
        <v>0.97560975609756095</v>
      </c>
      <c r="AE626" s="6">
        <v>3.2713277742142388E-2</v>
      </c>
      <c r="AG626" s="6">
        <v>-2.2598418909206996E-2</v>
      </c>
      <c r="AI626" s="6">
        <v>4.0955631399317349E-2</v>
      </c>
      <c r="AK626" s="6">
        <v>-2.8547081380485673E-2</v>
      </c>
    </row>
    <row r="627" spans="1:40" x14ac:dyDescent="0.25">
      <c r="A627" s="3">
        <v>383</v>
      </c>
      <c r="B627" s="3" t="s">
        <v>38</v>
      </c>
      <c r="C627" s="3" t="s">
        <v>22</v>
      </c>
      <c r="D627" s="3" t="s">
        <v>23</v>
      </c>
      <c r="E627" s="3" t="s">
        <v>28</v>
      </c>
      <c r="F627" s="3" t="s">
        <v>25</v>
      </c>
      <c r="G627" s="3" t="b">
        <v>0</v>
      </c>
      <c r="H627" s="3" t="b">
        <v>0</v>
      </c>
      <c r="I627" s="3" t="b">
        <v>0</v>
      </c>
      <c r="J627" s="3" t="b">
        <v>1</v>
      </c>
      <c r="K627" s="3" t="b">
        <v>0</v>
      </c>
      <c r="L627" s="3">
        <v>150</v>
      </c>
      <c r="M627" s="3">
        <v>2</v>
      </c>
      <c r="N627" s="3">
        <v>90</v>
      </c>
      <c r="O627" s="3">
        <v>2.9</v>
      </c>
      <c r="P627" s="3">
        <v>0</v>
      </c>
      <c r="Q627" s="3">
        <v>100</v>
      </c>
      <c r="R627" s="3">
        <v>0</v>
      </c>
      <c r="S627" s="3">
        <v>1</v>
      </c>
      <c r="T627" s="3">
        <v>0</v>
      </c>
      <c r="U627" s="3" t="b">
        <v>0</v>
      </c>
      <c r="V627" s="3">
        <v>501</v>
      </c>
      <c r="W627" s="3">
        <v>627</v>
      </c>
      <c r="X627" s="3">
        <v>627</v>
      </c>
      <c r="Y627" s="3">
        <v>117</v>
      </c>
      <c r="Z627" s="3">
        <v>117</v>
      </c>
      <c r="AA627" s="3">
        <v>11</v>
      </c>
      <c r="AB627" s="3">
        <v>-9</v>
      </c>
      <c r="AC627" s="3">
        <v>0.92682926829268297</v>
      </c>
      <c r="AE627" s="6">
        <v>5.4522129570238054E-3</v>
      </c>
      <c r="AG627" s="6">
        <v>1.3575021959595368E-3</v>
      </c>
      <c r="AI627" s="6">
        <v>-1.7064846416382506E-3</v>
      </c>
      <c r="AK627" s="6">
        <v>-2.9825308904984915E-3</v>
      </c>
    </row>
    <row r="628" spans="1:40" x14ac:dyDescent="0.25">
      <c r="A628" s="3">
        <v>384</v>
      </c>
      <c r="B628" s="3" t="s">
        <v>38</v>
      </c>
      <c r="C628" s="3" t="s">
        <v>22</v>
      </c>
      <c r="D628" s="3" t="s">
        <v>23</v>
      </c>
      <c r="E628" s="3" t="s">
        <v>28</v>
      </c>
      <c r="F628" s="3" t="s">
        <v>25</v>
      </c>
      <c r="G628" s="3" t="b">
        <v>0</v>
      </c>
      <c r="H628" s="3" t="b">
        <v>0</v>
      </c>
      <c r="I628" s="3" t="b">
        <v>0</v>
      </c>
      <c r="J628" s="3" t="b">
        <v>1</v>
      </c>
      <c r="K628" s="3" t="b">
        <v>0</v>
      </c>
      <c r="L628" s="3">
        <v>150</v>
      </c>
      <c r="M628" s="3">
        <v>2</v>
      </c>
      <c r="N628" s="3">
        <v>90</v>
      </c>
      <c r="O628" s="3">
        <v>2.9</v>
      </c>
      <c r="P628" s="3">
        <v>0</v>
      </c>
      <c r="Q628" s="3">
        <v>100</v>
      </c>
      <c r="R628" s="3">
        <v>0</v>
      </c>
      <c r="S628" s="3">
        <v>1</v>
      </c>
      <c r="T628" s="3">
        <v>0</v>
      </c>
      <c r="U628" s="3" t="b">
        <v>0</v>
      </c>
      <c r="V628" s="3">
        <v>501</v>
      </c>
      <c r="W628" s="3">
        <v>627</v>
      </c>
      <c r="X628" s="3">
        <v>627</v>
      </c>
      <c r="Y628" s="3">
        <v>117</v>
      </c>
      <c r="Z628" s="3">
        <v>117</v>
      </c>
      <c r="AA628" s="3">
        <v>-11</v>
      </c>
      <c r="AB628" s="3">
        <v>9</v>
      </c>
      <c r="AC628" s="3">
        <v>0.92682926829268297</v>
      </c>
      <c r="AE628" s="6">
        <v>5.4522129570238054E-3</v>
      </c>
      <c r="AG628" s="6">
        <v>1.3575021959595368E-3</v>
      </c>
      <c r="AI628" s="6">
        <v>-1.7064846416382506E-3</v>
      </c>
      <c r="AK628" s="6">
        <v>-2.9825308904984915E-3</v>
      </c>
    </row>
    <row r="629" spans="1:40" x14ac:dyDescent="0.25">
      <c r="A629" s="3">
        <v>385</v>
      </c>
      <c r="B629" s="3" t="s">
        <v>38</v>
      </c>
      <c r="C629" s="3" t="s">
        <v>22</v>
      </c>
      <c r="D629" s="3" t="s">
        <v>23</v>
      </c>
      <c r="E629" s="3" t="s">
        <v>28</v>
      </c>
      <c r="F629" s="3" t="s">
        <v>25</v>
      </c>
      <c r="G629" s="3" t="b">
        <v>0</v>
      </c>
      <c r="H629" s="3" t="b">
        <v>0</v>
      </c>
      <c r="I629" s="3" t="b">
        <v>0</v>
      </c>
      <c r="J629" s="3" t="b">
        <v>1</v>
      </c>
      <c r="K629" s="3" t="b">
        <v>0</v>
      </c>
      <c r="L629" s="3">
        <v>150</v>
      </c>
      <c r="M629" s="3">
        <v>2</v>
      </c>
      <c r="N629" s="3">
        <v>90</v>
      </c>
      <c r="O629" s="3">
        <v>2.9</v>
      </c>
      <c r="P629" s="3">
        <v>0</v>
      </c>
      <c r="Q629" s="3">
        <v>100</v>
      </c>
      <c r="R629" s="3">
        <v>0</v>
      </c>
      <c r="S629" s="3">
        <v>1</v>
      </c>
      <c r="T629" s="3">
        <v>0</v>
      </c>
      <c r="U629" s="3" t="b">
        <v>0</v>
      </c>
      <c r="V629" s="3">
        <v>501</v>
      </c>
      <c r="W629" s="3">
        <v>644</v>
      </c>
      <c r="X629" s="3">
        <v>612</v>
      </c>
      <c r="Y629" s="3">
        <v>122</v>
      </c>
      <c r="Z629" s="3">
        <v>114</v>
      </c>
      <c r="AA629" s="3">
        <v>8</v>
      </c>
      <c r="AB629" s="3">
        <v>-12</v>
      </c>
      <c r="AC629" s="3">
        <v>0.97560975609756095</v>
      </c>
      <c r="AE629" s="6">
        <v>3.2713277742142388E-2</v>
      </c>
      <c r="AG629" s="6">
        <v>-2.2598418909206996E-2</v>
      </c>
      <c r="AI629" s="6">
        <v>4.0955631399317349E-2</v>
      </c>
      <c r="AK629" s="6">
        <v>-2.8547081380485673E-2</v>
      </c>
    </row>
    <row r="630" spans="1:40" x14ac:dyDescent="0.25">
      <c r="A630" s="3">
        <v>386</v>
      </c>
      <c r="B630" s="3" t="s">
        <v>38</v>
      </c>
      <c r="C630" s="3" t="s">
        <v>22</v>
      </c>
      <c r="D630" s="3" t="s">
        <v>23</v>
      </c>
      <c r="E630" s="3" t="s">
        <v>28</v>
      </c>
      <c r="F630" s="3" t="s">
        <v>25</v>
      </c>
      <c r="G630" s="3" t="b">
        <v>0</v>
      </c>
      <c r="H630" s="3" t="b">
        <v>0</v>
      </c>
      <c r="I630" s="3" t="b">
        <v>0</v>
      </c>
      <c r="J630" s="3" t="b">
        <v>1</v>
      </c>
      <c r="K630" s="3" t="b">
        <v>0</v>
      </c>
      <c r="L630" s="3">
        <v>150</v>
      </c>
      <c r="M630" s="3">
        <v>2</v>
      </c>
      <c r="N630" s="3">
        <v>90</v>
      </c>
      <c r="O630" s="3">
        <v>2.9</v>
      </c>
      <c r="P630" s="3">
        <v>0</v>
      </c>
      <c r="Q630" s="3">
        <v>100</v>
      </c>
      <c r="R630" s="3">
        <v>0</v>
      </c>
      <c r="S630" s="3">
        <v>1</v>
      </c>
      <c r="T630" s="3">
        <v>0</v>
      </c>
      <c r="U630" s="3" t="b">
        <v>0</v>
      </c>
      <c r="V630" s="3">
        <v>501</v>
      </c>
      <c r="W630" s="3">
        <v>585</v>
      </c>
      <c r="X630" s="3">
        <v>644</v>
      </c>
      <c r="Y630" s="3">
        <v>111</v>
      </c>
      <c r="Z630" s="3">
        <v>122</v>
      </c>
      <c r="AA630" s="3">
        <v>-13</v>
      </c>
      <c r="AB630" s="3">
        <v>6</v>
      </c>
      <c r="AC630" s="3">
        <v>0.92682926829268297</v>
      </c>
      <c r="AE630" s="6">
        <v>-6.1898652982681268E-2</v>
      </c>
      <c r="AG630" s="6">
        <v>2.8507546115148275E-2</v>
      </c>
      <c r="AI630" s="6">
        <v>-5.2901023890784993E-2</v>
      </c>
      <c r="AK630" s="6">
        <v>3.9625053259480181E-2</v>
      </c>
    </row>
    <row r="631" spans="1:40" x14ac:dyDescent="0.25">
      <c r="A631" s="3">
        <v>387</v>
      </c>
      <c r="B631" s="3" t="s">
        <v>38</v>
      </c>
      <c r="C631" s="3" t="s">
        <v>22</v>
      </c>
      <c r="D631" s="3" t="s">
        <v>23</v>
      </c>
      <c r="E631" s="3" t="s">
        <v>28</v>
      </c>
      <c r="F631" s="3" t="s">
        <v>25</v>
      </c>
      <c r="G631" s="3" t="b">
        <v>0</v>
      </c>
      <c r="H631" s="3" t="b">
        <v>0</v>
      </c>
      <c r="I631" s="3" t="b">
        <v>0</v>
      </c>
      <c r="J631" s="3" t="b">
        <v>1</v>
      </c>
      <c r="K631" s="3" t="b">
        <v>0</v>
      </c>
      <c r="L631" s="3">
        <v>150</v>
      </c>
      <c r="M631" s="3">
        <v>2</v>
      </c>
      <c r="N631" s="3">
        <v>90</v>
      </c>
      <c r="O631" s="3">
        <v>2.9</v>
      </c>
      <c r="P631" s="3">
        <v>0</v>
      </c>
      <c r="Q631" s="3">
        <v>100</v>
      </c>
      <c r="R631" s="3">
        <v>0</v>
      </c>
      <c r="S631" s="3">
        <v>1</v>
      </c>
      <c r="T631" s="3">
        <v>0</v>
      </c>
      <c r="U631" s="3" t="b">
        <v>0</v>
      </c>
      <c r="V631" s="3">
        <v>501</v>
      </c>
      <c r="W631" s="3">
        <v>627</v>
      </c>
      <c r="X631" s="3">
        <v>627</v>
      </c>
      <c r="Y631" s="3">
        <v>117</v>
      </c>
      <c r="Z631" s="3">
        <v>117</v>
      </c>
      <c r="AA631" s="3">
        <v>11</v>
      </c>
      <c r="AB631" s="3">
        <v>-9</v>
      </c>
      <c r="AC631" s="3">
        <v>0.92682926829268297</v>
      </c>
      <c r="AE631" s="6">
        <v>5.4522129570238054E-3</v>
      </c>
      <c r="AG631" s="6">
        <v>1.3575021959595368E-3</v>
      </c>
      <c r="AI631" s="6">
        <v>-1.7064846416382506E-3</v>
      </c>
      <c r="AK631" s="6">
        <v>-2.9825308904984915E-3</v>
      </c>
    </row>
    <row r="632" spans="1:40" x14ac:dyDescent="0.25">
      <c r="A632" s="3">
        <v>388</v>
      </c>
      <c r="B632" s="3" t="s">
        <v>38</v>
      </c>
      <c r="C632" s="3" t="s">
        <v>22</v>
      </c>
      <c r="D632" s="3" t="s">
        <v>23</v>
      </c>
      <c r="E632" s="3" t="s">
        <v>28</v>
      </c>
      <c r="F632" s="3" t="s">
        <v>25</v>
      </c>
      <c r="G632" s="3" t="b">
        <v>0</v>
      </c>
      <c r="H632" s="3" t="b">
        <v>0</v>
      </c>
      <c r="I632" s="3" t="b">
        <v>0</v>
      </c>
      <c r="J632" s="3" t="b">
        <v>1</v>
      </c>
      <c r="K632" s="3" t="b">
        <v>0</v>
      </c>
      <c r="L632" s="3">
        <v>150</v>
      </c>
      <c r="M632" s="3">
        <v>2</v>
      </c>
      <c r="N632" s="3">
        <v>90</v>
      </c>
      <c r="O632" s="3">
        <v>2.9</v>
      </c>
      <c r="P632" s="3">
        <v>0</v>
      </c>
      <c r="Q632" s="3">
        <v>100</v>
      </c>
      <c r="R632" s="3">
        <v>0</v>
      </c>
      <c r="S632" s="3">
        <v>1</v>
      </c>
      <c r="T632" s="3">
        <v>0</v>
      </c>
      <c r="U632" s="3" t="b">
        <v>0</v>
      </c>
      <c r="V632" s="3">
        <v>501</v>
      </c>
      <c r="W632" s="3">
        <v>644</v>
      </c>
      <c r="X632" s="3">
        <v>612</v>
      </c>
      <c r="Y632" s="3">
        <v>122</v>
      </c>
      <c r="Z632" s="3">
        <v>114</v>
      </c>
      <c r="AA632" s="3">
        <v>-8</v>
      </c>
      <c r="AB632" s="3">
        <v>12</v>
      </c>
      <c r="AC632" s="3">
        <v>0.97560975609756095</v>
      </c>
      <c r="AE632" s="6">
        <v>3.2713277742142388E-2</v>
      </c>
      <c r="AG632" s="6">
        <v>-2.2598418909206996E-2</v>
      </c>
      <c r="AI632" s="6">
        <v>4.0955631399317349E-2</v>
      </c>
      <c r="AK632" s="6">
        <v>-2.8547081380485673E-2</v>
      </c>
    </row>
    <row r="633" spans="1:40" x14ac:dyDescent="0.25">
      <c r="A633" s="3">
        <v>389</v>
      </c>
      <c r="B633" s="3" t="s">
        <v>38</v>
      </c>
      <c r="C633" s="3" t="s">
        <v>22</v>
      </c>
      <c r="D633" s="3" t="s">
        <v>23</v>
      </c>
      <c r="E633" s="3" t="s">
        <v>28</v>
      </c>
      <c r="F633" s="3" t="s">
        <v>25</v>
      </c>
      <c r="G633" s="3" t="b">
        <v>0</v>
      </c>
      <c r="H633" s="3" t="b">
        <v>0</v>
      </c>
      <c r="I633" s="3" t="b">
        <v>0</v>
      </c>
      <c r="J633" s="3" t="b">
        <v>1</v>
      </c>
      <c r="K633" s="3" t="b">
        <v>0</v>
      </c>
      <c r="L633" s="3">
        <v>150</v>
      </c>
      <c r="M633" s="3">
        <v>2</v>
      </c>
      <c r="N633" s="3">
        <v>90</v>
      </c>
      <c r="O633" s="3">
        <v>2.9</v>
      </c>
      <c r="P633" s="3">
        <v>0</v>
      </c>
      <c r="Q633" s="3">
        <v>100</v>
      </c>
      <c r="R633" s="3">
        <v>0</v>
      </c>
      <c r="S633" s="3">
        <v>1</v>
      </c>
      <c r="T633" s="3">
        <v>0</v>
      </c>
      <c r="U633" s="3" t="b">
        <v>0</v>
      </c>
      <c r="V633" s="3">
        <v>501</v>
      </c>
      <c r="W633" s="3">
        <v>627</v>
      </c>
      <c r="X633" s="3">
        <v>627</v>
      </c>
      <c r="Y633" s="3">
        <v>117</v>
      </c>
      <c r="Z633" s="3">
        <v>117</v>
      </c>
      <c r="AA633" s="3">
        <v>-10</v>
      </c>
      <c r="AB633" s="3">
        <v>10</v>
      </c>
      <c r="AC633" s="3">
        <v>0.92682926829268297</v>
      </c>
      <c r="AE633" s="6">
        <v>5.4522129570238054E-3</v>
      </c>
      <c r="AG633" s="6">
        <v>1.3575021959595368E-3</v>
      </c>
      <c r="AI633" s="6">
        <v>-1.7064846416382506E-3</v>
      </c>
      <c r="AK633" s="6">
        <v>-2.9825308904984915E-3</v>
      </c>
    </row>
    <row r="634" spans="1:40" x14ac:dyDescent="0.25">
      <c r="A634" s="3">
        <v>390</v>
      </c>
      <c r="B634" s="3" t="s">
        <v>38</v>
      </c>
      <c r="C634" s="3" t="s">
        <v>22</v>
      </c>
      <c r="D634" s="3" t="s">
        <v>23</v>
      </c>
      <c r="E634" s="3" t="s">
        <v>28</v>
      </c>
      <c r="F634" s="3" t="s">
        <v>25</v>
      </c>
      <c r="G634" s="3" t="b">
        <v>0</v>
      </c>
      <c r="H634" s="3" t="b">
        <v>0</v>
      </c>
      <c r="I634" s="3" t="b">
        <v>0</v>
      </c>
      <c r="J634" s="3" t="b">
        <v>1</v>
      </c>
      <c r="K634" s="3" t="b">
        <v>0</v>
      </c>
      <c r="L634" s="3">
        <v>150</v>
      </c>
      <c r="M634" s="3">
        <v>2</v>
      </c>
      <c r="N634" s="3">
        <v>90</v>
      </c>
      <c r="O634" s="3">
        <v>2.9</v>
      </c>
      <c r="P634" s="3">
        <v>0</v>
      </c>
      <c r="Q634" s="3">
        <v>100</v>
      </c>
      <c r="R634" s="3">
        <v>0</v>
      </c>
      <c r="S634" s="3">
        <v>1</v>
      </c>
      <c r="T634" s="3">
        <v>0</v>
      </c>
      <c r="U634" s="3" t="b">
        <v>0</v>
      </c>
      <c r="V634" s="3">
        <v>501</v>
      </c>
      <c r="W634" s="3">
        <v>627</v>
      </c>
      <c r="X634" s="3">
        <v>627</v>
      </c>
      <c r="Y634" s="3">
        <v>117</v>
      </c>
      <c r="Z634" s="3">
        <v>117</v>
      </c>
      <c r="AA634" s="3">
        <v>11</v>
      </c>
      <c r="AB634" s="3">
        <v>-9</v>
      </c>
      <c r="AC634" s="3">
        <v>0.92682926829268297</v>
      </c>
      <c r="AE634" s="6">
        <v>5.4522129570238054E-3</v>
      </c>
      <c r="AG634" s="6">
        <v>1.3575021959595368E-3</v>
      </c>
      <c r="AI634" s="6">
        <v>-1.7064846416382506E-3</v>
      </c>
      <c r="AK634" s="6">
        <v>-2.9825308904984915E-3</v>
      </c>
    </row>
    <row r="635" spans="1:40" x14ac:dyDescent="0.25">
      <c r="A635" s="3">
        <v>391</v>
      </c>
      <c r="B635" s="3" t="s">
        <v>38</v>
      </c>
      <c r="C635" s="3" t="s">
        <v>22</v>
      </c>
      <c r="D635" s="3" t="s">
        <v>23</v>
      </c>
      <c r="E635" s="3" t="s">
        <v>28</v>
      </c>
      <c r="F635" s="3" t="s">
        <v>25</v>
      </c>
      <c r="G635" s="3" t="b">
        <v>0</v>
      </c>
      <c r="H635" s="3" t="b">
        <v>0</v>
      </c>
      <c r="I635" s="3" t="b">
        <v>0</v>
      </c>
      <c r="J635" s="3" t="b">
        <v>1</v>
      </c>
      <c r="K635" s="3" t="b">
        <v>0</v>
      </c>
      <c r="L635" s="3">
        <v>150</v>
      </c>
      <c r="M635" s="3">
        <v>2</v>
      </c>
      <c r="N635" s="3">
        <v>90</v>
      </c>
      <c r="O635" s="3">
        <v>2.9</v>
      </c>
      <c r="P635" s="3">
        <v>0</v>
      </c>
      <c r="Q635" s="3">
        <v>100</v>
      </c>
      <c r="R635" s="3">
        <v>0</v>
      </c>
      <c r="S635" s="3">
        <v>1</v>
      </c>
      <c r="T635" s="3">
        <v>0</v>
      </c>
      <c r="U635" s="3" t="b">
        <v>0</v>
      </c>
      <c r="V635" s="3">
        <v>501</v>
      </c>
      <c r="W635" s="3">
        <v>627</v>
      </c>
      <c r="X635" s="3">
        <v>627</v>
      </c>
      <c r="Y635" s="3">
        <v>117</v>
      </c>
      <c r="Z635" s="3">
        <v>117</v>
      </c>
      <c r="AA635" s="3">
        <v>11</v>
      </c>
      <c r="AB635" s="3">
        <v>-9</v>
      </c>
      <c r="AC635" s="3">
        <v>0.92682926829268297</v>
      </c>
      <c r="AE635" s="6">
        <v>5.4522129570238054E-3</v>
      </c>
      <c r="AG635" s="6">
        <v>1.3575021959595368E-3</v>
      </c>
      <c r="AI635" s="6">
        <v>-1.7064846416382506E-3</v>
      </c>
      <c r="AK635" s="6">
        <v>-2.9825308904984915E-3</v>
      </c>
    </row>
    <row r="636" spans="1:40" x14ac:dyDescent="0.25">
      <c r="A636" s="3">
        <v>392</v>
      </c>
      <c r="B636" s="3" t="s">
        <v>38</v>
      </c>
      <c r="C636" s="3" t="s">
        <v>22</v>
      </c>
      <c r="D636" s="3" t="s">
        <v>23</v>
      </c>
      <c r="E636" s="3" t="s">
        <v>28</v>
      </c>
      <c r="F636" s="3" t="s">
        <v>25</v>
      </c>
      <c r="G636" s="3" t="b">
        <v>0</v>
      </c>
      <c r="H636" s="3" t="b">
        <v>0</v>
      </c>
      <c r="I636" s="3" t="b">
        <v>0</v>
      </c>
      <c r="J636" s="3" t="b">
        <v>1</v>
      </c>
      <c r="K636" s="3" t="b">
        <v>0</v>
      </c>
      <c r="L636" s="3">
        <v>150</v>
      </c>
      <c r="M636" s="3">
        <v>2</v>
      </c>
      <c r="N636" s="3">
        <v>90</v>
      </c>
      <c r="O636" s="3">
        <v>2.9</v>
      </c>
      <c r="P636" s="3">
        <v>0</v>
      </c>
      <c r="Q636" s="3">
        <v>100</v>
      </c>
      <c r="R636" s="3">
        <v>0</v>
      </c>
      <c r="S636" s="3">
        <v>1</v>
      </c>
      <c r="T636" s="3">
        <v>0</v>
      </c>
      <c r="U636" s="3" t="b">
        <v>0</v>
      </c>
      <c r="V636" s="3">
        <v>501</v>
      </c>
      <c r="W636" s="3">
        <v>630</v>
      </c>
      <c r="X636" s="3">
        <v>627</v>
      </c>
      <c r="Y636" s="3">
        <v>120</v>
      </c>
      <c r="Z636" s="3">
        <v>117</v>
      </c>
      <c r="AA636" s="3">
        <v>-10</v>
      </c>
      <c r="AB636" s="3">
        <v>10</v>
      </c>
      <c r="AC636" s="3">
        <v>0.97560975609756095</v>
      </c>
      <c r="AE636" s="6">
        <v>1.0262989095574104E-2</v>
      </c>
      <c r="AG636" s="6">
        <v>1.3575021959595368E-3</v>
      </c>
      <c r="AI636" s="6">
        <v>2.3890784982935065E-2</v>
      </c>
      <c r="AK636" s="6">
        <v>-2.9825308904984915E-3</v>
      </c>
    </row>
    <row r="637" spans="1:40" x14ac:dyDescent="0.25">
      <c r="A637" s="3">
        <v>393</v>
      </c>
      <c r="B637" s="3" t="s">
        <v>38</v>
      </c>
      <c r="C637" s="3" t="s">
        <v>22</v>
      </c>
      <c r="D637" s="3" t="s">
        <v>23</v>
      </c>
      <c r="E637" s="3" t="s">
        <v>28</v>
      </c>
      <c r="F637" s="3" t="s">
        <v>25</v>
      </c>
      <c r="G637" s="3" t="b">
        <v>0</v>
      </c>
      <c r="H637" s="3" t="b">
        <v>0</v>
      </c>
      <c r="I637" s="3" t="b">
        <v>0</v>
      </c>
      <c r="J637" s="3" t="b">
        <v>1</v>
      </c>
      <c r="K637" s="3" t="b">
        <v>0</v>
      </c>
      <c r="L637" s="3">
        <v>150</v>
      </c>
      <c r="M637" s="3">
        <v>2</v>
      </c>
      <c r="N637" s="3">
        <v>90</v>
      </c>
      <c r="O637" s="3">
        <v>2.9</v>
      </c>
      <c r="P637" s="3">
        <v>0</v>
      </c>
      <c r="Q637" s="3">
        <v>100</v>
      </c>
      <c r="R637" s="3">
        <v>0</v>
      </c>
      <c r="S637" s="3">
        <v>1</v>
      </c>
      <c r="T637" s="3">
        <v>0</v>
      </c>
      <c r="U637" s="3" t="b">
        <v>0</v>
      </c>
      <c r="V637" s="3">
        <v>501</v>
      </c>
      <c r="W637" s="3">
        <v>612</v>
      </c>
      <c r="X637" s="3">
        <v>644</v>
      </c>
      <c r="Y637" s="3">
        <v>114</v>
      </c>
      <c r="Z637" s="3">
        <v>122</v>
      </c>
      <c r="AA637" s="3">
        <v>-12</v>
      </c>
      <c r="AB637" s="3">
        <v>8</v>
      </c>
      <c r="AC637" s="3">
        <v>0.97560975609756095</v>
      </c>
      <c r="AE637" s="6">
        <v>-1.8601667735728022E-2</v>
      </c>
      <c r="AG637" s="6">
        <v>2.8507546115148275E-2</v>
      </c>
      <c r="AI637" s="6">
        <v>-2.7303754266211677E-2</v>
      </c>
      <c r="AK637" s="6">
        <v>3.9625053259480181E-2</v>
      </c>
    </row>
    <row r="638" spans="1:40" x14ac:dyDescent="0.25">
      <c r="A638" s="3">
        <v>394</v>
      </c>
      <c r="B638" s="3" t="s">
        <v>38</v>
      </c>
      <c r="C638" s="3" t="s">
        <v>22</v>
      </c>
      <c r="D638" s="3" t="s">
        <v>23</v>
      </c>
      <c r="E638" s="3" t="s">
        <v>28</v>
      </c>
      <c r="F638" s="3" t="s">
        <v>25</v>
      </c>
      <c r="G638" s="3" t="b">
        <v>0</v>
      </c>
      <c r="H638" s="3" t="b">
        <v>0</v>
      </c>
      <c r="I638" s="3" t="b">
        <v>0</v>
      </c>
      <c r="J638" s="3" t="b">
        <v>1</v>
      </c>
      <c r="K638" s="3" t="b">
        <v>0</v>
      </c>
      <c r="L638" s="3">
        <v>150</v>
      </c>
      <c r="M638" s="3">
        <v>2</v>
      </c>
      <c r="N638" s="3">
        <v>90</v>
      </c>
      <c r="O638" s="3">
        <v>2.9</v>
      </c>
      <c r="P638" s="3">
        <v>0</v>
      </c>
      <c r="Q638" s="3">
        <v>100</v>
      </c>
      <c r="R638" s="3">
        <v>0</v>
      </c>
      <c r="S638" s="3">
        <v>1</v>
      </c>
      <c r="T638" s="3">
        <v>0</v>
      </c>
      <c r="U638" s="3" t="b">
        <v>0</v>
      </c>
      <c r="V638" s="3">
        <v>501</v>
      </c>
      <c r="W638" s="3">
        <v>627</v>
      </c>
      <c r="X638" s="3">
        <v>627</v>
      </c>
      <c r="Y638" s="3">
        <v>117</v>
      </c>
      <c r="Z638" s="3">
        <v>117</v>
      </c>
      <c r="AA638" s="3">
        <v>-9</v>
      </c>
      <c r="AB638" s="3">
        <v>11</v>
      </c>
      <c r="AC638" s="3">
        <v>0.92682926829268297</v>
      </c>
      <c r="AE638" s="6">
        <v>5.4522129570238054E-3</v>
      </c>
      <c r="AG638" s="6">
        <v>1.3575021959595368E-3</v>
      </c>
      <c r="AI638" s="6">
        <v>-1.7064846416382506E-3</v>
      </c>
      <c r="AK638" s="6">
        <v>-2.9825308904984915E-3</v>
      </c>
    </row>
    <row r="639" spans="1:40" x14ac:dyDescent="0.25">
      <c r="A639" s="3">
        <v>395</v>
      </c>
      <c r="B639" s="3" t="s">
        <v>38</v>
      </c>
      <c r="C639" s="3" t="s">
        <v>22</v>
      </c>
      <c r="D639" s="3" t="s">
        <v>23</v>
      </c>
      <c r="E639" s="3" t="s">
        <v>28</v>
      </c>
      <c r="F639" s="3" t="s">
        <v>25</v>
      </c>
      <c r="G639" s="3" t="b">
        <v>0</v>
      </c>
      <c r="H639" s="3" t="b">
        <v>0</v>
      </c>
      <c r="I639" s="3" t="b">
        <v>0</v>
      </c>
      <c r="J639" s="3" t="b">
        <v>1</v>
      </c>
      <c r="K639" s="3" t="b">
        <v>0</v>
      </c>
      <c r="L639" s="3">
        <v>150</v>
      </c>
      <c r="M639" s="3">
        <v>2</v>
      </c>
      <c r="N639" s="3">
        <v>90</v>
      </c>
      <c r="O639" s="3">
        <v>2.9</v>
      </c>
      <c r="P639" s="3">
        <v>0</v>
      </c>
      <c r="Q639" s="3">
        <v>100</v>
      </c>
      <c r="R639" s="3">
        <v>0</v>
      </c>
      <c r="S639" s="3">
        <v>1</v>
      </c>
      <c r="T639" s="3">
        <v>0</v>
      </c>
      <c r="U639" s="3" t="b">
        <v>0</v>
      </c>
      <c r="V639" s="3">
        <v>501</v>
      </c>
      <c r="W639" s="3">
        <v>612</v>
      </c>
      <c r="X639" s="3">
        <v>644</v>
      </c>
      <c r="Y639" s="3">
        <v>114</v>
      </c>
      <c r="Z639" s="3">
        <v>122</v>
      </c>
      <c r="AA639" s="3">
        <v>-12</v>
      </c>
      <c r="AB639" s="3">
        <v>8</v>
      </c>
      <c r="AC639" s="3">
        <v>0.97560975609756095</v>
      </c>
      <c r="AE639" s="6">
        <v>-1.8601667735728022E-2</v>
      </c>
      <c r="AG639" s="6">
        <v>2.8507546115148275E-2</v>
      </c>
      <c r="AI639" s="6">
        <v>-2.7303754266211677E-2</v>
      </c>
      <c r="AK639" s="6">
        <v>3.9625053259480181E-2</v>
      </c>
    </row>
    <row r="640" spans="1:40" x14ac:dyDescent="0.25">
      <c r="A640" s="3">
        <v>396</v>
      </c>
      <c r="B640" s="3" t="s">
        <v>38</v>
      </c>
      <c r="C640" s="3" t="s">
        <v>22</v>
      </c>
      <c r="D640" s="3" t="s">
        <v>23</v>
      </c>
      <c r="E640" s="3" t="s">
        <v>28</v>
      </c>
      <c r="F640" s="3" t="s">
        <v>25</v>
      </c>
      <c r="G640" s="3" t="b">
        <v>0</v>
      </c>
      <c r="H640" s="3" t="b">
        <v>0</v>
      </c>
      <c r="I640" s="3" t="b">
        <v>0</v>
      </c>
      <c r="J640" s="3" t="b">
        <v>1</v>
      </c>
      <c r="K640" s="3" t="b">
        <v>0</v>
      </c>
      <c r="L640" s="3">
        <v>150</v>
      </c>
      <c r="M640" s="3">
        <v>2</v>
      </c>
      <c r="N640" s="3">
        <v>90</v>
      </c>
      <c r="O640" s="3">
        <v>2.9</v>
      </c>
      <c r="P640" s="3">
        <v>0</v>
      </c>
      <c r="Q640" s="3">
        <v>100</v>
      </c>
      <c r="R640" s="3">
        <v>0</v>
      </c>
      <c r="S640" s="3">
        <v>1</v>
      </c>
      <c r="T640" s="3">
        <v>0</v>
      </c>
      <c r="U640" s="3" t="b">
        <v>0</v>
      </c>
      <c r="V640" s="3">
        <v>501</v>
      </c>
      <c r="W640" s="3">
        <v>585</v>
      </c>
      <c r="X640" s="3">
        <v>644</v>
      </c>
      <c r="Y640" s="3">
        <v>111</v>
      </c>
      <c r="Z640" s="3">
        <v>122</v>
      </c>
      <c r="AA640" s="3">
        <v>13</v>
      </c>
      <c r="AB640" s="3">
        <v>-6</v>
      </c>
      <c r="AC640" s="3">
        <v>0.92682926829268297</v>
      </c>
      <c r="AE640" s="6">
        <v>-6.1898652982681268E-2</v>
      </c>
      <c r="AG640" s="6">
        <v>2.8507546115148275E-2</v>
      </c>
      <c r="AI640" s="6">
        <v>-5.2901023890784993E-2</v>
      </c>
      <c r="AK640" s="6">
        <v>3.9625053259480181E-2</v>
      </c>
    </row>
    <row r="641" spans="1:40" x14ac:dyDescent="0.25">
      <c r="A641" s="3">
        <v>397</v>
      </c>
      <c r="B641" s="3" t="s">
        <v>38</v>
      </c>
      <c r="C641" s="3" t="s">
        <v>22</v>
      </c>
      <c r="D641" s="3" t="s">
        <v>23</v>
      </c>
      <c r="E641" s="3" t="s">
        <v>28</v>
      </c>
      <c r="F641" s="3" t="s">
        <v>25</v>
      </c>
      <c r="G641" s="3" t="b">
        <v>0</v>
      </c>
      <c r="H641" s="3" t="b">
        <v>0</v>
      </c>
      <c r="I641" s="3" t="b">
        <v>0</v>
      </c>
      <c r="J641" s="3" t="b">
        <v>1</v>
      </c>
      <c r="K641" s="3" t="b">
        <v>0</v>
      </c>
      <c r="L641" s="3">
        <v>150</v>
      </c>
      <c r="M641" s="3">
        <v>2</v>
      </c>
      <c r="N641" s="3">
        <v>90</v>
      </c>
      <c r="O641" s="3">
        <v>2.9</v>
      </c>
      <c r="P641" s="3">
        <v>0</v>
      </c>
      <c r="Q641" s="3">
        <v>100</v>
      </c>
      <c r="R641" s="3">
        <v>0</v>
      </c>
      <c r="S641" s="3">
        <v>1</v>
      </c>
      <c r="T641" s="3">
        <v>0</v>
      </c>
      <c r="U641" s="3" t="b">
        <v>0</v>
      </c>
      <c r="V641" s="3">
        <v>501</v>
      </c>
      <c r="W641" s="3">
        <v>644</v>
      </c>
      <c r="X641" s="3">
        <v>585</v>
      </c>
      <c r="Y641" s="3">
        <v>122</v>
      </c>
      <c r="Z641" s="3">
        <v>111</v>
      </c>
      <c r="AA641" s="3">
        <v>-6</v>
      </c>
      <c r="AB641" s="3">
        <v>13</v>
      </c>
      <c r="AC641" s="3">
        <v>0.92682926829268297</v>
      </c>
      <c r="AE641" s="6">
        <v>3.2713277742142388E-2</v>
      </c>
      <c r="AG641" s="6">
        <v>-6.5719076898506756E-2</v>
      </c>
      <c r="AI641" s="6">
        <v>4.0955631399317349E-2</v>
      </c>
      <c r="AK641" s="6">
        <v>-5.4111631870472854E-2</v>
      </c>
    </row>
    <row r="642" spans="1:40" x14ac:dyDescent="0.25">
      <c r="A642" s="3">
        <v>398</v>
      </c>
      <c r="B642" s="3" t="s">
        <v>38</v>
      </c>
      <c r="C642" s="3" t="s">
        <v>22</v>
      </c>
      <c r="D642" s="3" t="s">
        <v>23</v>
      </c>
      <c r="E642" s="3" t="s">
        <v>28</v>
      </c>
      <c r="F642" s="3" t="s">
        <v>25</v>
      </c>
      <c r="G642" s="3" t="b">
        <v>0</v>
      </c>
      <c r="H642" s="3" t="b">
        <v>0</v>
      </c>
      <c r="I642" s="3" t="b">
        <v>0</v>
      </c>
      <c r="J642" s="3" t="b">
        <v>1</v>
      </c>
      <c r="K642" s="3" t="b">
        <v>0</v>
      </c>
      <c r="L642" s="3">
        <v>150</v>
      </c>
      <c r="M642" s="3">
        <v>2</v>
      </c>
      <c r="N642" s="3">
        <v>90</v>
      </c>
      <c r="O642" s="3">
        <v>2.9</v>
      </c>
      <c r="P642" s="3">
        <v>0</v>
      </c>
      <c r="Q642" s="3">
        <v>100</v>
      </c>
      <c r="R642" s="3">
        <v>0</v>
      </c>
      <c r="S642" s="3">
        <v>1</v>
      </c>
      <c r="T642" s="3">
        <v>0</v>
      </c>
      <c r="U642" s="3" t="b">
        <v>0</v>
      </c>
      <c r="V642" s="3">
        <v>501</v>
      </c>
      <c r="W642" s="3">
        <v>627</v>
      </c>
      <c r="X642" s="3">
        <v>627</v>
      </c>
      <c r="Y642" s="3">
        <v>117</v>
      </c>
      <c r="Z642" s="3">
        <v>117</v>
      </c>
      <c r="AA642" s="3">
        <v>-9</v>
      </c>
      <c r="AB642" s="3">
        <v>11</v>
      </c>
      <c r="AC642" s="3">
        <v>0.92682926829268297</v>
      </c>
      <c r="AE642" s="6">
        <v>5.4522129570238054E-3</v>
      </c>
      <c r="AG642" s="6">
        <v>1.3575021959595368E-3</v>
      </c>
      <c r="AI642" s="6">
        <v>-1.7064846416382506E-3</v>
      </c>
      <c r="AK642" s="6">
        <v>-2.9825308904984915E-3</v>
      </c>
    </row>
    <row r="643" spans="1:40" x14ac:dyDescent="0.25">
      <c r="A643" s="3">
        <v>399</v>
      </c>
      <c r="B643" s="3" t="s">
        <v>38</v>
      </c>
      <c r="C643" s="3" t="s">
        <v>22</v>
      </c>
      <c r="D643" s="3" t="s">
        <v>23</v>
      </c>
      <c r="E643" s="3" t="s">
        <v>28</v>
      </c>
      <c r="F643" s="3" t="s">
        <v>25</v>
      </c>
      <c r="G643" s="3" t="b">
        <v>0</v>
      </c>
      <c r="H643" s="3" t="b">
        <v>0</v>
      </c>
      <c r="I643" s="3" t="b">
        <v>0</v>
      </c>
      <c r="J643" s="3" t="b">
        <v>1</v>
      </c>
      <c r="K643" s="3" t="b">
        <v>0</v>
      </c>
      <c r="L643" s="3">
        <v>150</v>
      </c>
      <c r="M643" s="3">
        <v>2</v>
      </c>
      <c r="N643" s="3">
        <v>90</v>
      </c>
      <c r="O643" s="3">
        <v>2.9</v>
      </c>
      <c r="P643" s="3">
        <v>0</v>
      </c>
      <c r="Q643" s="3">
        <v>100</v>
      </c>
      <c r="R643" s="3">
        <v>0</v>
      </c>
      <c r="S643" s="3">
        <v>1</v>
      </c>
      <c r="T643" s="3">
        <v>0</v>
      </c>
      <c r="U643" s="3" t="b">
        <v>0</v>
      </c>
      <c r="V643" s="3">
        <v>501</v>
      </c>
      <c r="W643" s="3">
        <v>627</v>
      </c>
      <c r="X643" s="3">
        <v>627</v>
      </c>
      <c r="Y643" s="3">
        <v>117</v>
      </c>
      <c r="Z643" s="3">
        <v>117</v>
      </c>
      <c r="AA643" s="3">
        <v>-10</v>
      </c>
      <c r="AB643" s="3">
        <v>11</v>
      </c>
      <c r="AC643" s="3">
        <v>0.92682926829268297</v>
      </c>
      <c r="AE643" s="6">
        <v>5.4522129570238054E-3</v>
      </c>
      <c r="AG643" s="6">
        <v>1.3575021959595368E-3</v>
      </c>
      <c r="AI643" s="6">
        <v>-1.7064846416382506E-3</v>
      </c>
      <c r="AK643" s="6">
        <v>-2.9825308904984915E-3</v>
      </c>
    </row>
    <row r="644" spans="1:40" x14ac:dyDescent="0.25">
      <c r="A644" s="3">
        <v>400</v>
      </c>
      <c r="B644" s="3" t="s">
        <v>38</v>
      </c>
      <c r="C644" s="3" t="s">
        <v>22</v>
      </c>
      <c r="D644" s="3" t="s">
        <v>23</v>
      </c>
      <c r="E644" s="3" t="s">
        <v>28</v>
      </c>
      <c r="F644" s="3" t="s">
        <v>25</v>
      </c>
      <c r="G644" s="3" t="b">
        <v>0</v>
      </c>
      <c r="H644" s="3" t="b">
        <v>0</v>
      </c>
      <c r="I644" s="3" t="b">
        <v>0</v>
      </c>
      <c r="J644" s="3" t="b">
        <v>1</v>
      </c>
      <c r="K644" s="3" t="b">
        <v>0</v>
      </c>
      <c r="L644" s="3">
        <v>150</v>
      </c>
      <c r="M644" s="3">
        <v>2</v>
      </c>
      <c r="N644" s="3">
        <v>90</v>
      </c>
      <c r="O644" s="3">
        <v>2.9</v>
      </c>
      <c r="P644" s="3">
        <v>0</v>
      </c>
      <c r="Q644" s="3">
        <v>100</v>
      </c>
      <c r="R644" s="3">
        <v>0</v>
      </c>
      <c r="S644" s="3">
        <v>1</v>
      </c>
      <c r="T644" s="3">
        <v>0</v>
      </c>
      <c r="U644" s="3" t="b">
        <v>0</v>
      </c>
      <c r="V644" s="3">
        <v>501</v>
      </c>
      <c r="W644" s="3">
        <v>644</v>
      </c>
      <c r="X644" s="3">
        <v>612</v>
      </c>
      <c r="Y644" s="3">
        <v>122</v>
      </c>
      <c r="Z644" s="3">
        <v>114</v>
      </c>
      <c r="AA644" s="3">
        <v>-8</v>
      </c>
      <c r="AB644" s="3">
        <v>12</v>
      </c>
      <c r="AC644" s="3">
        <v>0.97560975609756095</v>
      </c>
      <c r="AE644" s="6">
        <v>3.2713277742142388E-2</v>
      </c>
      <c r="AG644" s="6">
        <v>-2.2598418909206996E-2</v>
      </c>
      <c r="AI644" s="6">
        <v>4.0955631399317349E-2</v>
      </c>
      <c r="AK644" s="6">
        <v>-2.8547081380485673E-2</v>
      </c>
    </row>
    <row r="645" spans="1:40" x14ac:dyDescent="0.25">
      <c r="A645" s="1">
        <v>401</v>
      </c>
      <c r="B645" s="1" t="s">
        <v>38</v>
      </c>
      <c r="C645" s="1" t="s">
        <v>22</v>
      </c>
      <c r="D645" s="1" t="s">
        <v>23</v>
      </c>
      <c r="E645" s="1" t="s">
        <v>28</v>
      </c>
      <c r="F645" s="1" t="s">
        <v>25</v>
      </c>
      <c r="G645" s="1" t="b">
        <v>0</v>
      </c>
      <c r="H645" s="1" t="b">
        <v>0</v>
      </c>
      <c r="I645" s="1" t="b">
        <v>0</v>
      </c>
      <c r="J645" s="1" t="b">
        <v>1</v>
      </c>
      <c r="K645" s="1" t="b">
        <v>0</v>
      </c>
      <c r="L645" s="1">
        <v>150</v>
      </c>
      <c r="M645" s="1">
        <v>2</v>
      </c>
      <c r="N645" s="1">
        <v>90</v>
      </c>
      <c r="O645" s="1">
        <v>3</v>
      </c>
      <c r="P645" s="1">
        <v>0</v>
      </c>
      <c r="Q645" s="1">
        <v>100</v>
      </c>
      <c r="R645" s="1">
        <v>0</v>
      </c>
      <c r="S645" s="1">
        <v>1</v>
      </c>
      <c r="T645" s="1">
        <v>0</v>
      </c>
      <c r="U645" s="1" t="b">
        <v>0</v>
      </c>
      <c r="V645" s="1">
        <v>501</v>
      </c>
      <c r="W645" s="1">
        <v>592.17999999999995</v>
      </c>
      <c r="X645" s="1">
        <v>596.82000000000005</v>
      </c>
      <c r="Y645" s="1">
        <v>121</v>
      </c>
      <c r="Z645" s="1">
        <v>121</v>
      </c>
      <c r="AA645" s="1">
        <v>-10</v>
      </c>
      <c r="AB645" s="1">
        <v>10</v>
      </c>
      <c r="AC645" s="1">
        <v>1</v>
      </c>
      <c r="AE645" s="6" cm="1">
        <f t="array" ref="AE645:AE664">W645:W664/AF645-1</f>
        <v>-2.1426234330227723E-2</v>
      </c>
      <c r="AF645">
        <f>AVERAGE(W645:W664)</f>
        <v>605.14599999999996</v>
      </c>
      <c r="AG645" s="6" cm="1">
        <f t="array" ref="AG645:AG664">X645:X664/AH645-1</f>
        <v>-1.5479937446799874E-2</v>
      </c>
      <c r="AH645">
        <f>AVERAGE(X645:X664)</f>
        <v>606.20399999999995</v>
      </c>
      <c r="AI645" s="6" cm="1">
        <f t="array" ref="AI645:AI664">Y645:Y664/AJ645-1</f>
        <v>2.2391212505280977E-2</v>
      </c>
      <c r="AJ645">
        <f>AVERAGE(Y645:Y664)</f>
        <v>118.35</v>
      </c>
      <c r="AK645" s="6" cm="1">
        <f t="array" ref="AK645:AK664">Z645:Z664/AL645-1</f>
        <v>1.809002944888527E-2</v>
      </c>
      <c r="AL645">
        <f>AVERAGE(Z645:Z664)</f>
        <v>118.85</v>
      </c>
      <c r="AN645">
        <f>AVERAGE(AC645:AC664)</f>
        <v>0.95</v>
      </c>
    </row>
    <row r="646" spans="1:40" x14ac:dyDescent="0.25">
      <c r="A646" s="1">
        <v>402</v>
      </c>
      <c r="B646" s="1" t="s">
        <v>38</v>
      </c>
      <c r="C646" s="1" t="s">
        <v>22</v>
      </c>
      <c r="D646" s="1" t="s">
        <v>23</v>
      </c>
      <c r="E646" s="1" t="s">
        <v>28</v>
      </c>
      <c r="F646" s="1" t="s">
        <v>25</v>
      </c>
      <c r="G646" s="1" t="b">
        <v>0</v>
      </c>
      <c r="H646" s="1" t="b">
        <v>0</v>
      </c>
      <c r="I646" s="1" t="b">
        <v>0</v>
      </c>
      <c r="J646" s="1" t="b">
        <v>1</v>
      </c>
      <c r="K646" s="1" t="b">
        <v>0</v>
      </c>
      <c r="L646" s="1">
        <v>150</v>
      </c>
      <c r="M646" s="1">
        <v>2</v>
      </c>
      <c r="N646" s="1">
        <v>90</v>
      </c>
      <c r="O646" s="1">
        <v>3</v>
      </c>
      <c r="P646" s="1">
        <v>0</v>
      </c>
      <c r="Q646" s="1">
        <v>100</v>
      </c>
      <c r="R646" s="1">
        <v>0</v>
      </c>
      <c r="S646" s="1">
        <v>1</v>
      </c>
      <c r="T646" s="1">
        <v>0</v>
      </c>
      <c r="U646" s="1" t="b">
        <v>0</v>
      </c>
      <c r="V646" s="1">
        <v>501</v>
      </c>
      <c r="W646" s="1">
        <v>608</v>
      </c>
      <c r="X646" s="1">
        <v>609</v>
      </c>
      <c r="Y646" s="1">
        <v>118</v>
      </c>
      <c r="Z646" s="1">
        <v>121</v>
      </c>
      <c r="AA646" s="1">
        <v>11</v>
      </c>
      <c r="AB646" s="1">
        <v>-9</v>
      </c>
      <c r="AC646" s="1">
        <v>0.97560975609756095</v>
      </c>
      <c r="AE646" s="6">
        <v>4.7162172434420668E-3</v>
      </c>
      <c r="AG646" s="6">
        <v>4.6123087277551988E-3</v>
      </c>
      <c r="AI646" s="6">
        <v>-2.9573299535275988E-3</v>
      </c>
      <c r="AK646" s="6">
        <v>1.809002944888527E-2</v>
      </c>
    </row>
    <row r="647" spans="1:40" x14ac:dyDescent="0.25">
      <c r="A647" s="1">
        <v>403</v>
      </c>
      <c r="B647" s="1" t="s">
        <v>38</v>
      </c>
      <c r="C647" s="1" t="s">
        <v>22</v>
      </c>
      <c r="D647" s="1" t="s">
        <v>23</v>
      </c>
      <c r="E647" s="1" t="s">
        <v>28</v>
      </c>
      <c r="F647" s="1" t="s">
        <v>25</v>
      </c>
      <c r="G647" s="1" t="b">
        <v>0</v>
      </c>
      <c r="H647" s="1" t="b">
        <v>0</v>
      </c>
      <c r="I647" s="1" t="b">
        <v>0</v>
      </c>
      <c r="J647" s="1" t="b">
        <v>1</v>
      </c>
      <c r="K647" s="1" t="b">
        <v>0</v>
      </c>
      <c r="L647" s="1">
        <v>150</v>
      </c>
      <c r="M647" s="1">
        <v>2</v>
      </c>
      <c r="N647" s="1">
        <v>90</v>
      </c>
      <c r="O647" s="1">
        <v>3</v>
      </c>
      <c r="P647" s="1">
        <v>0</v>
      </c>
      <c r="Q647" s="1">
        <v>100</v>
      </c>
      <c r="R647" s="1">
        <v>0</v>
      </c>
      <c r="S647" s="1">
        <v>1</v>
      </c>
      <c r="T647" s="1">
        <v>0</v>
      </c>
      <c r="U647" s="1" t="b">
        <v>0</v>
      </c>
      <c r="V647" s="1">
        <v>501</v>
      </c>
      <c r="W647" s="1">
        <v>609</v>
      </c>
      <c r="X647" s="1">
        <v>608</v>
      </c>
      <c r="Y647" s="1">
        <v>121</v>
      </c>
      <c r="Z647" s="1">
        <v>118</v>
      </c>
      <c r="AA647" s="1">
        <v>10</v>
      </c>
      <c r="AB647" s="1">
        <v>-10</v>
      </c>
      <c r="AC647" s="1">
        <v>0.97560975609756095</v>
      </c>
      <c r="AE647" s="6">
        <v>6.3687110218031417E-3</v>
      </c>
      <c r="AG647" s="6">
        <v>2.9626990254105756E-3</v>
      </c>
      <c r="AI647" s="6">
        <v>2.2391212505280977E-2</v>
      </c>
      <c r="AK647" s="6">
        <v>-7.1518721076987424E-3</v>
      </c>
    </row>
    <row r="648" spans="1:40" x14ac:dyDescent="0.25">
      <c r="A648" s="1">
        <v>404</v>
      </c>
      <c r="B648" s="1" t="s">
        <v>38</v>
      </c>
      <c r="C648" s="1" t="s">
        <v>22</v>
      </c>
      <c r="D648" s="1" t="s">
        <v>23</v>
      </c>
      <c r="E648" s="1" t="s">
        <v>28</v>
      </c>
      <c r="F648" s="1" t="s">
        <v>25</v>
      </c>
      <c r="G648" s="1" t="b">
        <v>0</v>
      </c>
      <c r="H648" s="1" t="b">
        <v>0</v>
      </c>
      <c r="I648" s="1" t="b">
        <v>0</v>
      </c>
      <c r="J648" s="1" t="b">
        <v>1</v>
      </c>
      <c r="K648" s="1" t="b">
        <v>0</v>
      </c>
      <c r="L648" s="1">
        <v>150</v>
      </c>
      <c r="M648" s="1">
        <v>2</v>
      </c>
      <c r="N648" s="1">
        <v>90</v>
      </c>
      <c r="O648" s="1">
        <v>3</v>
      </c>
      <c r="P648" s="1">
        <v>0</v>
      </c>
      <c r="Q648" s="1">
        <v>100</v>
      </c>
      <c r="R648" s="1">
        <v>0</v>
      </c>
      <c r="S648" s="1">
        <v>1</v>
      </c>
      <c r="T648" s="1">
        <v>0</v>
      </c>
      <c r="U648" s="1" t="b">
        <v>0</v>
      </c>
      <c r="V648" s="1">
        <v>501</v>
      </c>
      <c r="W648" s="1">
        <v>594.79</v>
      </c>
      <c r="X648" s="1">
        <v>594.21</v>
      </c>
      <c r="Y648" s="1">
        <v>121</v>
      </c>
      <c r="Z648" s="1">
        <v>121</v>
      </c>
      <c r="AA648" s="1">
        <v>10</v>
      </c>
      <c r="AB648" s="1">
        <v>-10</v>
      </c>
      <c r="AC648" s="1">
        <v>1</v>
      </c>
      <c r="AE648" s="6">
        <v>-1.7113225568705759E-2</v>
      </c>
      <c r="AG648" s="6">
        <v>-1.9785418769918905E-2</v>
      </c>
      <c r="AI648" s="6">
        <v>2.2391212505280977E-2</v>
      </c>
      <c r="AK648" s="6">
        <v>1.809002944888527E-2</v>
      </c>
    </row>
    <row r="649" spans="1:40" x14ac:dyDescent="0.25">
      <c r="A649" s="1">
        <v>405</v>
      </c>
      <c r="B649" s="1" t="s">
        <v>38</v>
      </c>
      <c r="C649" s="1" t="s">
        <v>22</v>
      </c>
      <c r="D649" s="1" t="s">
        <v>23</v>
      </c>
      <c r="E649" s="1" t="s">
        <v>28</v>
      </c>
      <c r="F649" s="1" t="s">
        <v>25</v>
      </c>
      <c r="G649" s="1" t="b">
        <v>0</v>
      </c>
      <c r="H649" s="1" t="b">
        <v>0</v>
      </c>
      <c r="I649" s="1" t="b">
        <v>0</v>
      </c>
      <c r="J649" s="1" t="b">
        <v>1</v>
      </c>
      <c r="K649" s="1" t="b">
        <v>0</v>
      </c>
      <c r="L649" s="1">
        <v>150</v>
      </c>
      <c r="M649" s="1">
        <v>2</v>
      </c>
      <c r="N649" s="1">
        <v>90</v>
      </c>
      <c r="O649" s="1">
        <v>3</v>
      </c>
      <c r="P649" s="1">
        <v>0</v>
      </c>
      <c r="Q649" s="1">
        <v>100</v>
      </c>
      <c r="R649" s="1">
        <v>0</v>
      </c>
      <c r="S649" s="1">
        <v>1</v>
      </c>
      <c r="T649" s="1">
        <v>0</v>
      </c>
      <c r="U649" s="1" t="b">
        <v>0</v>
      </c>
      <c r="V649" s="1">
        <v>501</v>
      </c>
      <c r="W649" s="1">
        <v>630</v>
      </c>
      <c r="X649" s="1">
        <v>608</v>
      </c>
      <c r="Y649" s="1">
        <v>120</v>
      </c>
      <c r="Z649" s="1">
        <v>118</v>
      </c>
      <c r="AA649" s="1">
        <v>-9</v>
      </c>
      <c r="AB649" s="1">
        <v>11</v>
      </c>
      <c r="AC649" s="1">
        <v>0.97560975609756095</v>
      </c>
      <c r="AE649" s="6">
        <v>4.1071080367382384E-2</v>
      </c>
      <c r="AG649" s="6">
        <v>2.9626990254105756E-3</v>
      </c>
      <c r="AI649" s="6">
        <v>1.3941698352344822E-2</v>
      </c>
      <c r="AK649" s="6">
        <v>-7.1518721076987424E-3</v>
      </c>
    </row>
    <row r="650" spans="1:40" x14ac:dyDescent="0.25">
      <c r="A650" s="1">
        <v>406</v>
      </c>
      <c r="B650" s="1" t="s">
        <v>38</v>
      </c>
      <c r="C650" s="1" t="s">
        <v>22</v>
      </c>
      <c r="D650" s="1" t="s">
        <v>23</v>
      </c>
      <c r="E650" s="1" t="s">
        <v>28</v>
      </c>
      <c r="F650" s="1" t="s">
        <v>25</v>
      </c>
      <c r="G650" s="1" t="b">
        <v>0</v>
      </c>
      <c r="H650" s="1" t="b">
        <v>0</v>
      </c>
      <c r="I650" s="1" t="b">
        <v>0</v>
      </c>
      <c r="J650" s="1" t="b">
        <v>1</v>
      </c>
      <c r="K650" s="1" t="b">
        <v>0</v>
      </c>
      <c r="L650" s="1">
        <v>150</v>
      </c>
      <c r="M650" s="1">
        <v>2</v>
      </c>
      <c r="N650" s="1">
        <v>90</v>
      </c>
      <c r="O650" s="1">
        <v>3</v>
      </c>
      <c r="P650" s="1">
        <v>0</v>
      </c>
      <c r="Q650" s="1">
        <v>100</v>
      </c>
      <c r="R650" s="1">
        <v>0</v>
      </c>
      <c r="S650" s="1">
        <v>1</v>
      </c>
      <c r="T650" s="1">
        <v>0</v>
      </c>
      <c r="U650" s="1" t="b">
        <v>0</v>
      </c>
      <c r="V650" s="1">
        <v>501</v>
      </c>
      <c r="W650" s="1">
        <v>627</v>
      </c>
      <c r="X650" s="1">
        <v>630</v>
      </c>
      <c r="Y650" s="1">
        <v>117</v>
      </c>
      <c r="Z650" s="1">
        <v>120</v>
      </c>
      <c r="AA650" s="1">
        <v>-11</v>
      </c>
      <c r="AB650" s="1">
        <v>9</v>
      </c>
      <c r="AC650" s="1">
        <v>0.97560975609756095</v>
      </c>
      <c r="AE650" s="6">
        <v>3.6113599032299826E-2</v>
      </c>
      <c r="AG650" s="6">
        <v>3.9254112476988068E-2</v>
      </c>
      <c r="AI650" s="6">
        <v>-1.1406844106463865E-2</v>
      </c>
      <c r="AK650" s="6">
        <v>9.6760622633571547E-3</v>
      </c>
    </row>
    <row r="651" spans="1:40" x14ac:dyDescent="0.25">
      <c r="A651" s="1">
        <v>407</v>
      </c>
      <c r="B651" s="1" t="s">
        <v>38</v>
      </c>
      <c r="C651" s="1" t="s">
        <v>22</v>
      </c>
      <c r="D651" s="1" t="s">
        <v>23</v>
      </c>
      <c r="E651" s="1" t="s">
        <v>28</v>
      </c>
      <c r="F651" s="1" t="s">
        <v>25</v>
      </c>
      <c r="G651" s="1" t="b">
        <v>0</v>
      </c>
      <c r="H651" s="1" t="b">
        <v>0</v>
      </c>
      <c r="I651" s="1" t="b">
        <v>0</v>
      </c>
      <c r="J651" s="1" t="b">
        <v>1</v>
      </c>
      <c r="K651" s="1" t="b">
        <v>0</v>
      </c>
      <c r="L651" s="1">
        <v>150</v>
      </c>
      <c r="M651" s="1">
        <v>2</v>
      </c>
      <c r="N651" s="1">
        <v>90</v>
      </c>
      <c r="O651" s="1">
        <v>3</v>
      </c>
      <c r="P651" s="1">
        <v>0</v>
      </c>
      <c r="Q651" s="1">
        <v>100</v>
      </c>
      <c r="R651" s="1">
        <v>0</v>
      </c>
      <c r="S651" s="1">
        <v>1</v>
      </c>
      <c r="T651" s="1">
        <v>0</v>
      </c>
      <c r="U651" s="1" t="b">
        <v>0</v>
      </c>
      <c r="V651" s="1">
        <v>501</v>
      </c>
      <c r="W651" s="1">
        <v>570</v>
      </c>
      <c r="X651" s="1">
        <v>630</v>
      </c>
      <c r="Y651" s="1">
        <v>112</v>
      </c>
      <c r="Z651" s="1">
        <v>120</v>
      </c>
      <c r="AA651" s="1">
        <v>-13</v>
      </c>
      <c r="AB651" s="1">
        <v>5</v>
      </c>
      <c r="AC651" s="1">
        <v>0.87804878048780399</v>
      </c>
      <c r="AE651" s="6">
        <v>-5.8078546334273007E-2</v>
      </c>
      <c r="AG651" s="6">
        <v>3.9254112476988068E-2</v>
      </c>
      <c r="AI651" s="6">
        <v>-5.3654414871144862E-2</v>
      </c>
      <c r="AK651" s="6">
        <v>9.6760622633571547E-3</v>
      </c>
    </row>
    <row r="652" spans="1:40" x14ac:dyDescent="0.25">
      <c r="A652" s="1">
        <v>408</v>
      </c>
      <c r="B652" s="1" t="s">
        <v>38</v>
      </c>
      <c r="C652" s="1" t="s">
        <v>22</v>
      </c>
      <c r="D652" s="1" t="s">
        <v>23</v>
      </c>
      <c r="E652" s="1" t="s">
        <v>28</v>
      </c>
      <c r="F652" s="1" t="s">
        <v>25</v>
      </c>
      <c r="G652" s="1" t="b">
        <v>0</v>
      </c>
      <c r="H652" s="1" t="b">
        <v>0</v>
      </c>
      <c r="I652" s="1" t="b">
        <v>0</v>
      </c>
      <c r="J652" s="1" t="b">
        <v>1</v>
      </c>
      <c r="K652" s="1" t="b">
        <v>0</v>
      </c>
      <c r="L652" s="1">
        <v>150</v>
      </c>
      <c r="M652" s="1">
        <v>2</v>
      </c>
      <c r="N652" s="1">
        <v>90</v>
      </c>
      <c r="O652" s="1">
        <v>3</v>
      </c>
      <c r="P652" s="1">
        <v>0</v>
      </c>
      <c r="Q652" s="1">
        <v>100</v>
      </c>
      <c r="R652" s="1">
        <v>0</v>
      </c>
      <c r="S652" s="1">
        <v>1</v>
      </c>
      <c r="T652" s="1">
        <v>0</v>
      </c>
      <c r="U652" s="1" t="b">
        <v>0</v>
      </c>
      <c r="V652" s="1">
        <v>501</v>
      </c>
      <c r="W652" s="1">
        <v>609</v>
      </c>
      <c r="X652" s="1">
        <v>570</v>
      </c>
      <c r="Y652" s="1">
        <v>121</v>
      </c>
      <c r="Z652" s="1">
        <v>112</v>
      </c>
      <c r="AA652" s="1">
        <v>5</v>
      </c>
      <c r="AB652" s="1">
        <v>-13</v>
      </c>
      <c r="AC652" s="1">
        <v>0.87804878048780399</v>
      </c>
      <c r="AE652" s="6">
        <v>6.3687110218031417E-3</v>
      </c>
      <c r="AG652" s="6">
        <v>-5.9722469663677447E-2</v>
      </c>
      <c r="AI652" s="6">
        <v>2.2391212505280977E-2</v>
      </c>
      <c r="AK652" s="6">
        <v>-5.7635675220866545E-2</v>
      </c>
    </row>
    <row r="653" spans="1:40" x14ac:dyDescent="0.25">
      <c r="A653" s="1">
        <v>409</v>
      </c>
      <c r="B653" s="1" t="s">
        <v>38</v>
      </c>
      <c r="C653" s="1" t="s">
        <v>22</v>
      </c>
      <c r="D653" s="1" t="s">
        <v>23</v>
      </c>
      <c r="E653" s="1" t="s">
        <v>28</v>
      </c>
      <c r="F653" s="1" t="s">
        <v>25</v>
      </c>
      <c r="G653" s="1" t="b">
        <v>0</v>
      </c>
      <c r="H653" s="1" t="b">
        <v>0</v>
      </c>
      <c r="I653" s="1" t="b">
        <v>0</v>
      </c>
      <c r="J653" s="1" t="b">
        <v>1</v>
      </c>
      <c r="K653" s="1" t="b">
        <v>0</v>
      </c>
      <c r="L653" s="1">
        <v>150</v>
      </c>
      <c r="M653" s="1">
        <v>2</v>
      </c>
      <c r="N653" s="1">
        <v>90</v>
      </c>
      <c r="O653" s="1">
        <v>3</v>
      </c>
      <c r="P653" s="1">
        <v>0</v>
      </c>
      <c r="Q653" s="1">
        <v>100</v>
      </c>
      <c r="R653" s="1">
        <v>0</v>
      </c>
      <c r="S653" s="1">
        <v>1</v>
      </c>
      <c r="T653" s="1">
        <v>0</v>
      </c>
      <c r="U653" s="1" t="b">
        <v>0</v>
      </c>
      <c r="V653" s="1">
        <v>501</v>
      </c>
      <c r="W653" s="1">
        <v>578</v>
      </c>
      <c r="X653" s="1">
        <v>609</v>
      </c>
      <c r="Y653" s="1">
        <v>116</v>
      </c>
      <c r="Z653" s="1">
        <v>121</v>
      </c>
      <c r="AA653" s="1">
        <v>-11</v>
      </c>
      <c r="AB653" s="1">
        <v>8</v>
      </c>
      <c r="AC653" s="1">
        <v>0.92682926829268297</v>
      </c>
      <c r="AE653" s="6">
        <v>-4.4858596107385629E-2</v>
      </c>
      <c r="AG653" s="6">
        <v>4.6123087277551988E-3</v>
      </c>
      <c r="AI653" s="6">
        <v>-1.985635825940002E-2</v>
      </c>
      <c r="AK653" s="6">
        <v>1.809002944888527E-2</v>
      </c>
    </row>
    <row r="654" spans="1:40" x14ac:dyDescent="0.25">
      <c r="A654" s="1">
        <v>410</v>
      </c>
      <c r="B654" s="1" t="s">
        <v>38</v>
      </c>
      <c r="C654" s="1" t="s">
        <v>22</v>
      </c>
      <c r="D654" s="1" t="s">
        <v>23</v>
      </c>
      <c r="E654" s="1" t="s">
        <v>28</v>
      </c>
      <c r="F654" s="1" t="s">
        <v>25</v>
      </c>
      <c r="G654" s="1" t="b">
        <v>0</v>
      </c>
      <c r="H654" s="1" t="b">
        <v>0</v>
      </c>
      <c r="I654" s="1" t="b">
        <v>0</v>
      </c>
      <c r="J654" s="1" t="b">
        <v>1</v>
      </c>
      <c r="K654" s="1" t="b">
        <v>0</v>
      </c>
      <c r="L654" s="1">
        <v>150</v>
      </c>
      <c r="M654" s="1">
        <v>2</v>
      </c>
      <c r="N654" s="1">
        <v>90</v>
      </c>
      <c r="O654" s="1">
        <v>3</v>
      </c>
      <c r="P654" s="1">
        <v>0</v>
      </c>
      <c r="Q654" s="1">
        <v>100</v>
      </c>
      <c r="R654" s="1">
        <v>0</v>
      </c>
      <c r="S654" s="1">
        <v>1</v>
      </c>
      <c r="T654" s="1">
        <v>0</v>
      </c>
      <c r="U654" s="1" t="b">
        <v>0</v>
      </c>
      <c r="V654" s="1">
        <v>501</v>
      </c>
      <c r="W654" s="1">
        <v>630</v>
      </c>
      <c r="X654" s="1">
        <v>608</v>
      </c>
      <c r="Y654" s="1">
        <v>120</v>
      </c>
      <c r="Z654" s="1">
        <v>118</v>
      </c>
      <c r="AA654" s="1">
        <v>9</v>
      </c>
      <c r="AB654" s="1">
        <v>-11</v>
      </c>
      <c r="AC654" s="1">
        <v>0.97560975609756095</v>
      </c>
      <c r="AE654" s="6">
        <v>4.1071080367382384E-2</v>
      </c>
      <c r="AG654" s="6">
        <v>2.9626990254105756E-3</v>
      </c>
      <c r="AI654" s="6">
        <v>1.3941698352344822E-2</v>
      </c>
      <c r="AK654" s="6">
        <v>-7.1518721076987424E-3</v>
      </c>
    </row>
    <row r="655" spans="1:40" x14ac:dyDescent="0.25">
      <c r="A655" s="1">
        <v>411</v>
      </c>
      <c r="B655" s="1" t="s">
        <v>38</v>
      </c>
      <c r="C655" s="1" t="s">
        <v>22</v>
      </c>
      <c r="D655" s="1" t="s">
        <v>23</v>
      </c>
      <c r="E655" s="1" t="s">
        <v>28</v>
      </c>
      <c r="F655" s="1" t="s">
        <v>25</v>
      </c>
      <c r="G655" s="1" t="b">
        <v>0</v>
      </c>
      <c r="H655" s="1" t="b">
        <v>0</v>
      </c>
      <c r="I655" s="1" t="b">
        <v>0</v>
      </c>
      <c r="J655" s="1" t="b">
        <v>1</v>
      </c>
      <c r="K655" s="1" t="b">
        <v>0</v>
      </c>
      <c r="L655" s="1">
        <v>150</v>
      </c>
      <c r="M655" s="1">
        <v>2</v>
      </c>
      <c r="N655" s="1">
        <v>90</v>
      </c>
      <c r="O655" s="1">
        <v>3</v>
      </c>
      <c r="P655" s="1">
        <v>0</v>
      </c>
      <c r="Q655" s="1">
        <v>100</v>
      </c>
      <c r="R655" s="1">
        <v>0</v>
      </c>
      <c r="S655" s="1">
        <v>1</v>
      </c>
      <c r="T655" s="1">
        <v>0</v>
      </c>
      <c r="U655" s="1" t="b">
        <v>0</v>
      </c>
      <c r="V655" s="1">
        <v>501</v>
      </c>
      <c r="W655" s="1">
        <v>627</v>
      </c>
      <c r="X655" s="1">
        <v>630</v>
      </c>
      <c r="Y655" s="1">
        <v>117</v>
      </c>
      <c r="Z655" s="1">
        <v>120</v>
      </c>
      <c r="AA655" s="1">
        <v>11</v>
      </c>
      <c r="AB655" s="1">
        <v>-9</v>
      </c>
      <c r="AC655" s="1">
        <v>0.97560975609756095</v>
      </c>
      <c r="AE655" s="6">
        <v>3.6113599032299826E-2</v>
      </c>
      <c r="AG655" s="6">
        <v>3.9254112476988068E-2</v>
      </c>
      <c r="AI655" s="6">
        <v>-1.1406844106463865E-2</v>
      </c>
      <c r="AK655" s="6">
        <v>9.6760622633571547E-3</v>
      </c>
    </row>
    <row r="656" spans="1:40" x14ac:dyDescent="0.25">
      <c r="A656" s="1">
        <v>412</v>
      </c>
      <c r="B656" s="1" t="s">
        <v>38</v>
      </c>
      <c r="C656" s="1" t="s">
        <v>22</v>
      </c>
      <c r="D656" s="1" t="s">
        <v>23</v>
      </c>
      <c r="E656" s="1" t="s">
        <v>28</v>
      </c>
      <c r="F656" s="1" t="s">
        <v>25</v>
      </c>
      <c r="G656" s="1" t="b">
        <v>0</v>
      </c>
      <c r="H656" s="1" t="b">
        <v>0</v>
      </c>
      <c r="I656" s="1" t="b">
        <v>0</v>
      </c>
      <c r="J656" s="1" t="b">
        <v>1</v>
      </c>
      <c r="K656" s="1" t="b">
        <v>0</v>
      </c>
      <c r="L656" s="1">
        <v>150</v>
      </c>
      <c r="M656" s="1">
        <v>2</v>
      </c>
      <c r="N656" s="1">
        <v>90</v>
      </c>
      <c r="O656" s="1">
        <v>3</v>
      </c>
      <c r="P656" s="1">
        <v>0</v>
      </c>
      <c r="Q656" s="1">
        <v>100</v>
      </c>
      <c r="R656" s="1">
        <v>0</v>
      </c>
      <c r="S656" s="1">
        <v>1</v>
      </c>
      <c r="T656" s="1">
        <v>0</v>
      </c>
      <c r="U656" s="1" t="b">
        <v>0</v>
      </c>
      <c r="V656" s="1">
        <v>501</v>
      </c>
      <c r="W656" s="1">
        <v>570</v>
      </c>
      <c r="X656" s="1">
        <v>609</v>
      </c>
      <c r="Y656" s="1">
        <v>112</v>
      </c>
      <c r="Z656" s="1">
        <v>121</v>
      </c>
      <c r="AA656" s="1">
        <v>-13</v>
      </c>
      <c r="AB656" s="1">
        <v>5</v>
      </c>
      <c r="AC656" s="1">
        <v>0.87804878048780399</v>
      </c>
      <c r="AE656" s="6">
        <v>-5.8078546334273007E-2</v>
      </c>
      <c r="AG656" s="6">
        <v>4.6123087277551988E-3</v>
      </c>
      <c r="AI656" s="6">
        <v>-5.3654414871144862E-2</v>
      </c>
      <c r="AK656" s="6">
        <v>1.809002944888527E-2</v>
      </c>
    </row>
    <row r="657" spans="1:37" x14ac:dyDescent="0.25">
      <c r="A657" s="1">
        <v>413</v>
      </c>
      <c r="B657" s="1" t="s">
        <v>38</v>
      </c>
      <c r="C657" s="1" t="s">
        <v>22</v>
      </c>
      <c r="D657" s="1" t="s">
        <v>23</v>
      </c>
      <c r="E657" s="1" t="s">
        <v>28</v>
      </c>
      <c r="F657" s="1" t="s">
        <v>25</v>
      </c>
      <c r="G657" s="1" t="b">
        <v>0</v>
      </c>
      <c r="H657" s="1" t="b">
        <v>0</v>
      </c>
      <c r="I657" s="1" t="b">
        <v>0</v>
      </c>
      <c r="J657" s="1" t="b">
        <v>1</v>
      </c>
      <c r="K657" s="1" t="b">
        <v>0</v>
      </c>
      <c r="L657" s="1">
        <v>150</v>
      </c>
      <c r="M657" s="1">
        <v>2</v>
      </c>
      <c r="N657" s="1">
        <v>90</v>
      </c>
      <c r="O657" s="1">
        <v>3</v>
      </c>
      <c r="P657" s="1">
        <v>0</v>
      </c>
      <c r="Q657" s="1">
        <v>100</v>
      </c>
      <c r="R657" s="1">
        <v>0</v>
      </c>
      <c r="S657" s="1">
        <v>1</v>
      </c>
      <c r="T657" s="1">
        <v>0</v>
      </c>
      <c r="U657" s="1" t="b">
        <v>0</v>
      </c>
      <c r="V657" s="1">
        <v>501</v>
      </c>
      <c r="W657" s="1">
        <v>609</v>
      </c>
      <c r="X657" s="1">
        <v>570</v>
      </c>
      <c r="Y657" s="1">
        <v>121</v>
      </c>
      <c r="Z657" s="1">
        <v>112</v>
      </c>
      <c r="AA657" s="1">
        <v>-5</v>
      </c>
      <c r="AB657" s="1">
        <v>13</v>
      </c>
      <c r="AC657" s="1">
        <v>0.87804878048780399</v>
      </c>
      <c r="AE657" s="6">
        <v>6.3687110218031417E-3</v>
      </c>
      <c r="AG657" s="6">
        <v>-5.9722469663677447E-2</v>
      </c>
      <c r="AI657" s="6">
        <v>2.2391212505280977E-2</v>
      </c>
      <c r="AK657" s="6">
        <v>-5.7635675220866545E-2</v>
      </c>
    </row>
    <row r="658" spans="1:37" x14ac:dyDescent="0.25">
      <c r="A658" s="1">
        <v>414</v>
      </c>
      <c r="B658" s="1" t="s">
        <v>38</v>
      </c>
      <c r="C658" s="1" t="s">
        <v>22</v>
      </c>
      <c r="D658" s="1" t="s">
        <v>23</v>
      </c>
      <c r="E658" s="1" t="s">
        <v>28</v>
      </c>
      <c r="F658" s="1" t="s">
        <v>25</v>
      </c>
      <c r="G658" s="1" t="b">
        <v>0</v>
      </c>
      <c r="H658" s="1" t="b">
        <v>0</v>
      </c>
      <c r="I658" s="1" t="b">
        <v>0</v>
      </c>
      <c r="J658" s="1" t="b">
        <v>1</v>
      </c>
      <c r="K658" s="1" t="b">
        <v>0</v>
      </c>
      <c r="L658" s="1">
        <v>150</v>
      </c>
      <c r="M658" s="1">
        <v>2</v>
      </c>
      <c r="N658" s="1">
        <v>90</v>
      </c>
      <c r="O658" s="1">
        <v>3</v>
      </c>
      <c r="P658" s="1">
        <v>0</v>
      </c>
      <c r="Q658" s="1">
        <v>100</v>
      </c>
      <c r="R658" s="1">
        <v>0</v>
      </c>
      <c r="S658" s="1">
        <v>1</v>
      </c>
      <c r="T658" s="1">
        <v>0</v>
      </c>
      <c r="U658" s="1" t="b">
        <v>0</v>
      </c>
      <c r="V658" s="1">
        <v>501</v>
      </c>
      <c r="W658" s="1">
        <v>630</v>
      </c>
      <c r="X658" s="1">
        <v>595</v>
      </c>
      <c r="Y658" s="1">
        <v>120</v>
      </c>
      <c r="Z658" s="1">
        <v>115</v>
      </c>
      <c r="AA658" s="1">
        <v>-7</v>
      </c>
      <c r="AB658" s="1">
        <v>12</v>
      </c>
      <c r="AC658" s="1">
        <v>0.92682926829268297</v>
      </c>
      <c r="AE658" s="6">
        <v>4.1071080367382384E-2</v>
      </c>
      <c r="AG658" s="6">
        <v>-1.8482227105066862E-2</v>
      </c>
      <c r="AI658" s="6">
        <v>1.3941698352344822E-2</v>
      </c>
      <c r="AK658" s="6">
        <v>-3.2393773664282643E-2</v>
      </c>
    </row>
    <row r="659" spans="1:37" x14ac:dyDescent="0.25">
      <c r="A659" s="1">
        <v>415</v>
      </c>
      <c r="B659" s="1" t="s">
        <v>38</v>
      </c>
      <c r="C659" s="1" t="s">
        <v>22</v>
      </c>
      <c r="D659" s="1" t="s">
        <v>23</v>
      </c>
      <c r="E659" s="1" t="s">
        <v>28</v>
      </c>
      <c r="F659" s="1" t="s">
        <v>25</v>
      </c>
      <c r="G659" s="1" t="b">
        <v>0</v>
      </c>
      <c r="H659" s="1" t="b">
        <v>0</v>
      </c>
      <c r="I659" s="1" t="b">
        <v>0</v>
      </c>
      <c r="J659" s="1" t="b">
        <v>1</v>
      </c>
      <c r="K659" s="1" t="b">
        <v>0</v>
      </c>
      <c r="L659" s="1">
        <v>150</v>
      </c>
      <c r="M659" s="1">
        <v>2</v>
      </c>
      <c r="N659" s="1">
        <v>90</v>
      </c>
      <c r="O659" s="1">
        <v>3</v>
      </c>
      <c r="P659" s="1">
        <v>0</v>
      </c>
      <c r="Q659" s="1">
        <v>100</v>
      </c>
      <c r="R659" s="1">
        <v>0</v>
      </c>
      <c r="S659" s="1">
        <v>1</v>
      </c>
      <c r="T659" s="1">
        <v>0</v>
      </c>
      <c r="U659" s="1" t="b">
        <v>0</v>
      </c>
      <c r="V659" s="1">
        <v>501</v>
      </c>
      <c r="W659" s="1">
        <v>627</v>
      </c>
      <c r="X659" s="1">
        <v>630</v>
      </c>
      <c r="Y659" s="1">
        <v>117</v>
      </c>
      <c r="Z659" s="1">
        <v>120</v>
      </c>
      <c r="AA659" s="1">
        <v>-11</v>
      </c>
      <c r="AB659" s="1">
        <v>9</v>
      </c>
      <c r="AC659" s="1">
        <v>0.97560975609756095</v>
      </c>
      <c r="AE659" s="6">
        <v>3.6113599032299826E-2</v>
      </c>
      <c r="AG659" s="6">
        <v>3.9254112476988068E-2</v>
      </c>
      <c r="AI659" s="6">
        <v>-1.1406844106463865E-2</v>
      </c>
      <c r="AK659" s="6">
        <v>9.6760622633571547E-3</v>
      </c>
    </row>
    <row r="660" spans="1:37" x14ac:dyDescent="0.25">
      <c r="A660" s="1">
        <v>416</v>
      </c>
      <c r="B660" s="1" t="s">
        <v>38</v>
      </c>
      <c r="C660" s="1" t="s">
        <v>22</v>
      </c>
      <c r="D660" s="1" t="s">
        <v>23</v>
      </c>
      <c r="E660" s="1" t="s">
        <v>28</v>
      </c>
      <c r="F660" s="1" t="s">
        <v>25</v>
      </c>
      <c r="G660" s="1" t="b">
        <v>0</v>
      </c>
      <c r="H660" s="1" t="b">
        <v>0</v>
      </c>
      <c r="I660" s="1" t="b">
        <v>0</v>
      </c>
      <c r="J660" s="1" t="b">
        <v>1</v>
      </c>
      <c r="K660" s="1" t="b">
        <v>0</v>
      </c>
      <c r="L660" s="1">
        <v>150</v>
      </c>
      <c r="M660" s="1">
        <v>2</v>
      </c>
      <c r="N660" s="1">
        <v>90</v>
      </c>
      <c r="O660" s="1">
        <v>3</v>
      </c>
      <c r="P660" s="1">
        <v>0</v>
      </c>
      <c r="Q660" s="1">
        <v>100</v>
      </c>
      <c r="R660" s="1">
        <v>0</v>
      </c>
      <c r="S660" s="1">
        <v>1</v>
      </c>
      <c r="T660" s="1">
        <v>0</v>
      </c>
      <c r="U660" s="1" t="b">
        <v>0</v>
      </c>
      <c r="V660" s="1">
        <v>501</v>
      </c>
      <c r="W660" s="1">
        <v>608</v>
      </c>
      <c r="X660" s="1">
        <v>609</v>
      </c>
      <c r="Y660" s="1">
        <v>118</v>
      </c>
      <c r="Z660" s="1">
        <v>121</v>
      </c>
      <c r="AA660" s="1">
        <v>-11</v>
      </c>
      <c r="AB660" s="1">
        <v>9</v>
      </c>
      <c r="AC660" s="1">
        <v>0.97560975609756095</v>
      </c>
      <c r="AE660" s="6">
        <v>4.7162172434420668E-3</v>
      </c>
      <c r="AG660" s="6">
        <v>4.6123087277551988E-3</v>
      </c>
      <c r="AI660" s="6">
        <v>-2.9573299535275988E-3</v>
      </c>
      <c r="AK660" s="6">
        <v>1.809002944888527E-2</v>
      </c>
    </row>
    <row r="661" spans="1:37" x14ac:dyDescent="0.25">
      <c r="A661" s="1">
        <v>417</v>
      </c>
      <c r="B661" s="1" t="s">
        <v>38</v>
      </c>
      <c r="C661" s="1" t="s">
        <v>22</v>
      </c>
      <c r="D661" s="1" t="s">
        <v>23</v>
      </c>
      <c r="E661" s="1" t="s">
        <v>28</v>
      </c>
      <c r="F661" s="1" t="s">
        <v>25</v>
      </c>
      <c r="G661" s="1" t="b">
        <v>0</v>
      </c>
      <c r="H661" s="1" t="b">
        <v>0</v>
      </c>
      <c r="I661" s="1" t="b">
        <v>0</v>
      </c>
      <c r="J661" s="1" t="b">
        <v>1</v>
      </c>
      <c r="K661" s="1" t="b">
        <v>0</v>
      </c>
      <c r="L661" s="1">
        <v>150</v>
      </c>
      <c r="M661" s="1">
        <v>2</v>
      </c>
      <c r="N661" s="1">
        <v>90</v>
      </c>
      <c r="O661" s="1">
        <v>3</v>
      </c>
      <c r="P661" s="1">
        <v>0</v>
      </c>
      <c r="Q661" s="1">
        <v>100</v>
      </c>
      <c r="R661" s="1">
        <v>0</v>
      </c>
      <c r="S661" s="1">
        <v>1</v>
      </c>
      <c r="T661" s="1">
        <v>0</v>
      </c>
      <c r="U661" s="1" t="b">
        <v>0</v>
      </c>
      <c r="V661" s="1">
        <v>501</v>
      </c>
      <c r="W661" s="1">
        <v>609</v>
      </c>
      <c r="X661" s="1">
        <v>608</v>
      </c>
      <c r="Y661" s="1">
        <v>121</v>
      </c>
      <c r="Z661" s="1">
        <v>118</v>
      </c>
      <c r="AA661" s="1">
        <v>9</v>
      </c>
      <c r="AB661" s="1">
        <v>-11</v>
      </c>
      <c r="AC661" s="1">
        <v>0.97560975609756095</v>
      </c>
      <c r="AE661" s="6">
        <v>6.3687110218031417E-3</v>
      </c>
      <c r="AG661" s="6">
        <v>2.9626990254105756E-3</v>
      </c>
      <c r="AI661" s="6">
        <v>2.2391212505280977E-2</v>
      </c>
      <c r="AK661" s="6">
        <v>-7.1518721076987424E-3</v>
      </c>
    </row>
    <row r="662" spans="1:37" x14ac:dyDescent="0.25">
      <c r="A662" s="1">
        <v>418</v>
      </c>
      <c r="B662" s="1" t="s">
        <v>38</v>
      </c>
      <c r="C662" s="1" t="s">
        <v>22</v>
      </c>
      <c r="D662" s="1" t="s">
        <v>23</v>
      </c>
      <c r="E662" s="1" t="s">
        <v>28</v>
      </c>
      <c r="F662" s="1" t="s">
        <v>25</v>
      </c>
      <c r="G662" s="1" t="b">
        <v>0</v>
      </c>
      <c r="H662" s="1" t="b">
        <v>0</v>
      </c>
      <c r="I662" s="1" t="b">
        <v>0</v>
      </c>
      <c r="J662" s="1" t="b">
        <v>1</v>
      </c>
      <c r="K662" s="1" t="b">
        <v>0</v>
      </c>
      <c r="L662" s="1">
        <v>150</v>
      </c>
      <c r="M662" s="1">
        <v>2</v>
      </c>
      <c r="N662" s="1">
        <v>90</v>
      </c>
      <c r="O662" s="1">
        <v>3</v>
      </c>
      <c r="P662" s="1">
        <v>0</v>
      </c>
      <c r="Q662" s="1">
        <v>100</v>
      </c>
      <c r="R662" s="1">
        <v>0</v>
      </c>
      <c r="S662" s="1">
        <v>1</v>
      </c>
      <c r="T662" s="1">
        <v>0</v>
      </c>
      <c r="U662" s="1" t="b">
        <v>0</v>
      </c>
      <c r="V662" s="1">
        <v>501</v>
      </c>
      <c r="W662" s="1">
        <v>609</v>
      </c>
      <c r="X662" s="1">
        <v>608</v>
      </c>
      <c r="Y662" s="1">
        <v>121</v>
      </c>
      <c r="Z662" s="1">
        <v>118</v>
      </c>
      <c r="AA662" s="1">
        <v>10</v>
      </c>
      <c r="AB662" s="1">
        <v>-10</v>
      </c>
      <c r="AC662" s="1">
        <v>0.97560975609756095</v>
      </c>
      <c r="AE662" s="6">
        <v>6.3687110218031417E-3</v>
      </c>
      <c r="AG662" s="6">
        <v>2.9626990254105756E-3</v>
      </c>
      <c r="AI662" s="6">
        <v>2.2391212505280977E-2</v>
      </c>
      <c r="AK662" s="6">
        <v>-7.1518721076987424E-3</v>
      </c>
    </row>
    <row r="663" spans="1:37" x14ac:dyDescent="0.25">
      <c r="A663" s="1">
        <v>419</v>
      </c>
      <c r="B663" s="1" t="s">
        <v>38</v>
      </c>
      <c r="C663" s="1" t="s">
        <v>22</v>
      </c>
      <c r="D663" s="1" t="s">
        <v>23</v>
      </c>
      <c r="E663" s="1" t="s">
        <v>28</v>
      </c>
      <c r="F663" s="1" t="s">
        <v>25</v>
      </c>
      <c r="G663" s="1" t="b">
        <v>0</v>
      </c>
      <c r="H663" s="1" t="b">
        <v>0</v>
      </c>
      <c r="I663" s="1" t="b">
        <v>0</v>
      </c>
      <c r="J663" s="1" t="b">
        <v>1</v>
      </c>
      <c r="K663" s="1" t="b">
        <v>0</v>
      </c>
      <c r="L663" s="1">
        <v>150</v>
      </c>
      <c r="M663" s="1">
        <v>2</v>
      </c>
      <c r="N663" s="1">
        <v>90</v>
      </c>
      <c r="O663" s="1">
        <v>3</v>
      </c>
      <c r="P663" s="1">
        <v>0</v>
      </c>
      <c r="Q663" s="1">
        <v>100</v>
      </c>
      <c r="R663" s="1">
        <v>0</v>
      </c>
      <c r="S663" s="1">
        <v>1</v>
      </c>
      <c r="T663" s="1">
        <v>0</v>
      </c>
      <c r="U663" s="1" t="b">
        <v>0</v>
      </c>
      <c r="V663" s="1">
        <v>501</v>
      </c>
      <c r="W663" s="1">
        <v>595.95000000000005</v>
      </c>
      <c r="X663" s="1">
        <v>593.04999999999995</v>
      </c>
      <c r="Y663" s="1">
        <v>121</v>
      </c>
      <c r="Z663" s="1">
        <v>121</v>
      </c>
      <c r="AA663" s="1">
        <v>10</v>
      </c>
      <c r="AB663" s="1">
        <v>-10</v>
      </c>
      <c r="AC663" s="1">
        <v>1</v>
      </c>
      <c r="AE663" s="6">
        <v>-1.5196332785806899E-2</v>
      </c>
      <c r="AG663" s="6">
        <v>-2.1698966024638611E-2</v>
      </c>
      <c r="AI663" s="6">
        <v>2.2391212505280977E-2</v>
      </c>
      <c r="AK663" s="6">
        <v>1.809002944888527E-2</v>
      </c>
    </row>
    <row r="664" spans="1:37" x14ac:dyDescent="0.25">
      <c r="A664" s="1">
        <v>420</v>
      </c>
      <c r="B664" s="1" t="s">
        <v>38</v>
      </c>
      <c r="C664" s="1" t="s">
        <v>22</v>
      </c>
      <c r="D664" s="1" t="s">
        <v>23</v>
      </c>
      <c r="E664" s="1" t="s">
        <v>28</v>
      </c>
      <c r="F664" s="1" t="s">
        <v>25</v>
      </c>
      <c r="G664" s="1" t="b">
        <v>0</v>
      </c>
      <c r="H664" s="1" t="b">
        <v>0</v>
      </c>
      <c r="I664" s="1" t="b">
        <v>0</v>
      </c>
      <c r="J664" s="1" t="b">
        <v>1</v>
      </c>
      <c r="K664" s="1" t="b">
        <v>0</v>
      </c>
      <c r="L664" s="1">
        <v>150</v>
      </c>
      <c r="M664" s="1">
        <v>2</v>
      </c>
      <c r="N664" s="1">
        <v>90</v>
      </c>
      <c r="O664" s="1">
        <v>3</v>
      </c>
      <c r="P664" s="1">
        <v>0</v>
      </c>
      <c r="Q664" s="1">
        <v>100</v>
      </c>
      <c r="R664" s="1">
        <v>0</v>
      </c>
      <c r="S664" s="1">
        <v>1</v>
      </c>
      <c r="T664" s="1">
        <v>0</v>
      </c>
      <c r="U664" s="1" t="b">
        <v>0</v>
      </c>
      <c r="V664" s="1">
        <v>501</v>
      </c>
      <c r="W664" s="1">
        <v>570</v>
      </c>
      <c r="X664" s="1">
        <v>609</v>
      </c>
      <c r="Y664" s="1">
        <v>112</v>
      </c>
      <c r="Z664" s="1">
        <v>121</v>
      </c>
      <c r="AA664" s="1">
        <v>13</v>
      </c>
      <c r="AB664" s="1">
        <v>-5</v>
      </c>
      <c r="AC664" s="1">
        <v>0.87804878048780399</v>
      </c>
      <c r="AE664" s="6">
        <v>-5.8078546334273007E-2</v>
      </c>
      <c r="AG664" s="6">
        <v>4.6123087277551988E-3</v>
      </c>
      <c r="AI664" s="6">
        <v>-5.3654414871144862E-2</v>
      </c>
      <c r="AK664" s="6">
        <v>1.809002944888527E-2</v>
      </c>
    </row>
    <row r="665" spans="1:37" x14ac:dyDescent="0.25">
      <c r="AE665" s="6"/>
      <c r="AG665" s="6"/>
      <c r="AI665" s="6"/>
      <c r="AK665" s="6"/>
    </row>
    <row r="666" spans="1:37" x14ac:dyDescent="0.25">
      <c r="AE666" s="6"/>
      <c r="AG666" s="6"/>
      <c r="AI666" s="6"/>
      <c r="AK666" s="6"/>
    </row>
    <row r="667" spans="1:37" x14ac:dyDescent="0.25">
      <c r="AE667" s="6"/>
      <c r="AG667" s="6"/>
      <c r="AI667" s="6"/>
      <c r="AK667" s="6"/>
    </row>
    <row r="668" spans="1:37" x14ac:dyDescent="0.25">
      <c r="AE668" s="6"/>
      <c r="AG668" s="6"/>
      <c r="AI668" s="6"/>
      <c r="AK668" s="6"/>
    </row>
    <row r="669" spans="1:37" x14ac:dyDescent="0.25">
      <c r="AE669" s="6"/>
      <c r="AG669" s="6"/>
      <c r="AI669" s="6"/>
      <c r="AK669" s="6"/>
    </row>
    <row r="670" spans="1:37" x14ac:dyDescent="0.25">
      <c r="AE670" s="6"/>
      <c r="AG670" s="6"/>
      <c r="AI670" s="6"/>
      <c r="AK670" s="6"/>
    </row>
    <row r="671" spans="1:37" x14ac:dyDescent="0.25">
      <c r="AE671" s="6"/>
      <c r="AG671" s="6"/>
      <c r="AI671" s="6"/>
      <c r="AK671" s="6"/>
    </row>
    <row r="672" spans="1:37" x14ac:dyDescent="0.25">
      <c r="AE672" s="6"/>
      <c r="AG672" s="6"/>
      <c r="AI672" s="6"/>
      <c r="AK672" s="6"/>
    </row>
    <row r="673" spans="31:37" x14ac:dyDescent="0.25">
      <c r="AE673" s="6"/>
      <c r="AG673" s="6"/>
      <c r="AI673" s="6"/>
      <c r="AK673" s="6"/>
    </row>
    <row r="674" spans="31:37" x14ac:dyDescent="0.25">
      <c r="AE674" s="6"/>
      <c r="AG674" s="6"/>
      <c r="AI674" s="6"/>
      <c r="AK674" s="6"/>
    </row>
    <row r="675" spans="31:37" x14ac:dyDescent="0.25">
      <c r="AE675" s="6"/>
      <c r="AG675" s="6"/>
      <c r="AI675" s="6"/>
      <c r="AK675" s="6"/>
    </row>
    <row r="676" spans="31:37" x14ac:dyDescent="0.25">
      <c r="AE676" s="6"/>
      <c r="AG676" s="6"/>
      <c r="AI676" s="6"/>
      <c r="AK676" s="6"/>
    </row>
    <row r="677" spans="31:37" x14ac:dyDescent="0.25">
      <c r="AE677" s="6"/>
      <c r="AG677" s="6"/>
      <c r="AI677" s="6"/>
      <c r="AK677" s="6"/>
    </row>
    <row r="678" spans="31:37" x14ac:dyDescent="0.25">
      <c r="AE678" s="6"/>
      <c r="AG678" s="6"/>
      <c r="AI678" s="6"/>
      <c r="AK678" s="6"/>
    </row>
    <row r="679" spans="31:37" x14ac:dyDescent="0.25">
      <c r="AE679" s="6"/>
      <c r="AG679" s="6"/>
      <c r="AI679" s="6"/>
      <c r="AK679" s="6"/>
    </row>
    <row r="680" spans="31:37" x14ac:dyDescent="0.25">
      <c r="AE680" s="6"/>
      <c r="AG680" s="6"/>
      <c r="AI680" s="6"/>
      <c r="AK680" s="6"/>
    </row>
    <row r="681" spans="31:37" x14ac:dyDescent="0.25">
      <c r="AE681" s="6"/>
      <c r="AG681" s="6"/>
      <c r="AI681" s="6"/>
      <c r="AK681" s="6"/>
    </row>
    <row r="682" spans="31:37" x14ac:dyDescent="0.25">
      <c r="AE682" s="6"/>
      <c r="AG682" s="6"/>
      <c r="AI682" s="6"/>
      <c r="AK682" s="6"/>
    </row>
    <row r="683" spans="31:37" x14ac:dyDescent="0.25">
      <c r="AE683" s="6"/>
      <c r="AG683" s="6"/>
      <c r="AI683" s="6"/>
      <c r="AK683" s="6"/>
    </row>
    <row r="684" spans="31:37" x14ac:dyDescent="0.25">
      <c r="AE684" s="6"/>
      <c r="AG684" s="6"/>
      <c r="AI684" s="6"/>
      <c r="AK684" s="6"/>
    </row>
    <row r="685" spans="31:37" x14ac:dyDescent="0.25">
      <c r="AE685" s="6"/>
      <c r="AG685" s="6"/>
      <c r="AI685" s="6"/>
      <c r="AK685" s="6"/>
    </row>
    <row r="686" spans="31:37" x14ac:dyDescent="0.25">
      <c r="AE686" s="6"/>
      <c r="AG686" s="6"/>
      <c r="AI686" s="6"/>
      <c r="AK686" s="6"/>
    </row>
    <row r="687" spans="31:37" x14ac:dyDescent="0.25">
      <c r="AE687" s="6"/>
      <c r="AG687" s="6"/>
      <c r="AI687" s="6"/>
      <c r="AK687" s="6"/>
    </row>
    <row r="688" spans="31:37" x14ac:dyDescent="0.25">
      <c r="AE688" s="6"/>
      <c r="AG688" s="6"/>
      <c r="AI688" s="6"/>
      <c r="AK688" s="6"/>
    </row>
    <row r="689" spans="31:37" x14ac:dyDescent="0.25">
      <c r="AE689" s="6"/>
      <c r="AG689" s="6"/>
      <c r="AI689" s="6"/>
      <c r="AK689" s="6"/>
    </row>
    <row r="690" spans="31:37" x14ac:dyDescent="0.25">
      <c r="AE690" s="6"/>
      <c r="AG690" s="6"/>
      <c r="AI690" s="6"/>
      <c r="AK690" s="6"/>
    </row>
    <row r="691" spans="31:37" x14ac:dyDescent="0.25">
      <c r="AE691" s="6"/>
      <c r="AG691" s="6"/>
      <c r="AI691" s="6"/>
      <c r="AK691" s="6"/>
    </row>
    <row r="692" spans="31:37" x14ac:dyDescent="0.25">
      <c r="AE692" s="6"/>
      <c r="AG692" s="6"/>
      <c r="AI692" s="6"/>
      <c r="AK692" s="6"/>
    </row>
    <row r="693" spans="31:37" x14ac:dyDescent="0.25">
      <c r="AE693" s="6"/>
      <c r="AG693" s="6"/>
      <c r="AI693" s="6"/>
      <c r="AK693" s="6"/>
    </row>
    <row r="694" spans="31:37" x14ac:dyDescent="0.25">
      <c r="AE694" s="6"/>
      <c r="AG694" s="6"/>
      <c r="AI694" s="6"/>
      <c r="AK694" s="6"/>
    </row>
    <row r="695" spans="31:37" x14ac:dyDescent="0.25">
      <c r="AE695" s="6"/>
      <c r="AG695" s="6"/>
      <c r="AI695" s="6"/>
      <c r="AK695" s="6"/>
    </row>
    <row r="696" spans="31:37" x14ac:dyDescent="0.25">
      <c r="AE696" s="6"/>
      <c r="AG696" s="6"/>
      <c r="AI696" s="6"/>
      <c r="AK696" s="6"/>
    </row>
    <row r="697" spans="31:37" x14ac:dyDescent="0.25">
      <c r="AE697" s="6"/>
      <c r="AG697" s="6"/>
      <c r="AI697" s="6"/>
      <c r="AK697" s="6"/>
    </row>
    <row r="698" spans="31:37" x14ac:dyDescent="0.25">
      <c r="AE698" s="6"/>
      <c r="AG698" s="6"/>
      <c r="AI698" s="6"/>
      <c r="AK698" s="6"/>
    </row>
    <row r="699" spans="31:37" x14ac:dyDescent="0.25">
      <c r="AE699" s="6"/>
      <c r="AG699" s="6"/>
      <c r="AI699" s="6"/>
      <c r="AK699" s="6"/>
    </row>
    <row r="700" spans="31:37" x14ac:dyDescent="0.25">
      <c r="AE700" s="6"/>
      <c r="AG700" s="6"/>
      <c r="AI700" s="6"/>
      <c r="AK700" s="6"/>
    </row>
    <row r="701" spans="31:37" x14ac:dyDescent="0.25">
      <c r="AE701" s="6"/>
      <c r="AG701" s="6"/>
      <c r="AI701" s="6"/>
      <c r="AK701" s="6"/>
    </row>
    <row r="702" spans="31:37" x14ac:dyDescent="0.25">
      <c r="AE702" s="6"/>
      <c r="AG702" s="6"/>
      <c r="AI702" s="6"/>
      <c r="AK702" s="6"/>
    </row>
    <row r="703" spans="31:37" x14ac:dyDescent="0.25">
      <c r="AE703" s="6"/>
      <c r="AG703" s="6"/>
      <c r="AI703" s="6"/>
      <c r="AK703" s="6"/>
    </row>
    <row r="704" spans="31:37" x14ac:dyDescent="0.25">
      <c r="AE704" s="6"/>
      <c r="AG704" s="6"/>
      <c r="AI704" s="6"/>
      <c r="AK704" s="6"/>
    </row>
    <row r="705" spans="31:37" x14ac:dyDescent="0.25">
      <c r="AE705" s="6"/>
      <c r="AG705" s="6"/>
      <c r="AI705" s="6"/>
      <c r="AK705" s="6"/>
    </row>
    <row r="706" spans="31:37" x14ac:dyDescent="0.25">
      <c r="AE706" s="6"/>
      <c r="AG706" s="6"/>
      <c r="AI706" s="6"/>
      <c r="AK706" s="6"/>
    </row>
    <row r="707" spans="31:37" x14ac:dyDescent="0.25">
      <c r="AE707" s="6"/>
      <c r="AG707" s="6"/>
      <c r="AI707" s="6"/>
      <c r="AK707" s="6"/>
    </row>
    <row r="708" spans="31:37" x14ac:dyDescent="0.25">
      <c r="AE708" s="6"/>
      <c r="AG708" s="6"/>
      <c r="AI708" s="6"/>
      <c r="AK708" s="6"/>
    </row>
    <row r="709" spans="31:37" x14ac:dyDescent="0.25">
      <c r="AE709" s="6"/>
      <c r="AG709" s="6"/>
      <c r="AI709" s="6"/>
      <c r="AK709" s="6"/>
    </row>
    <row r="710" spans="31:37" x14ac:dyDescent="0.25">
      <c r="AE710" s="6"/>
      <c r="AG710" s="6"/>
      <c r="AI710" s="6"/>
      <c r="AK710" s="6"/>
    </row>
    <row r="711" spans="31:37" x14ac:dyDescent="0.25">
      <c r="AE711" s="6"/>
      <c r="AG711" s="6"/>
      <c r="AI711" s="6"/>
      <c r="AK711" s="6"/>
    </row>
    <row r="712" spans="31:37" x14ac:dyDescent="0.25">
      <c r="AE712" s="6"/>
      <c r="AG712" s="6"/>
      <c r="AI712" s="6"/>
      <c r="AK712" s="6"/>
    </row>
    <row r="713" spans="31:37" x14ac:dyDescent="0.25">
      <c r="AE713" s="6"/>
      <c r="AG713" s="6"/>
      <c r="AI713" s="6"/>
      <c r="AK713" s="6"/>
    </row>
    <row r="714" spans="31:37" x14ac:dyDescent="0.25">
      <c r="AE714" s="6"/>
      <c r="AG714" s="6"/>
      <c r="AI714" s="6"/>
      <c r="AK714" s="6"/>
    </row>
    <row r="715" spans="31:37" x14ac:dyDescent="0.25">
      <c r="AE715" s="6"/>
      <c r="AG715" s="6"/>
      <c r="AI715" s="6"/>
      <c r="AK715" s="6"/>
    </row>
    <row r="716" spans="31:37" x14ac:dyDescent="0.25">
      <c r="AE716" s="6"/>
      <c r="AG716" s="6"/>
      <c r="AI716" s="6"/>
      <c r="AK716" s="6"/>
    </row>
    <row r="717" spans="31:37" x14ac:dyDescent="0.25">
      <c r="AE717" s="6"/>
      <c r="AG717" s="6"/>
      <c r="AI717" s="6"/>
      <c r="AK717" s="6"/>
    </row>
    <row r="718" spans="31:37" x14ac:dyDescent="0.25">
      <c r="AE718" s="6"/>
      <c r="AG718" s="6"/>
      <c r="AI718" s="6"/>
      <c r="AK718" s="6"/>
    </row>
    <row r="719" spans="31:37" x14ac:dyDescent="0.25">
      <c r="AE719" s="6"/>
      <c r="AG719" s="6"/>
      <c r="AI719" s="6"/>
      <c r="AK719" s="6"/>
    </row>
    <row r="720" spans="31:37" x14ac:dyDescent="0.25">
      <c r="AE720" s="6"/>
      <c r="AG720" s="6"/>
      <c r="AI720" s="6"/>
      <c r="AK720" s="6"/>
    </row>
    <row r="721" spans="31:37" x14ac:dyDescent="0.25">
      <c r="AE721" s="6"/>
      <c r="AG721" s="6"/>
      <c r="AI721" s="6"/>
      <c r="AK721" s="6"/>
    </row>
    <row r="722" spans="31:37" x14ac:dyDescent="0.25">
      <c r="AE722" s="6"/>
      <c r="AG722" s="6"/>
      <c r="AI722" s="6"/>
      <c r="AK722" s="6"/>
    </row>
    <row r="723" spans="31:37" x14ac:dyDescent="0.25">
      <c r="AE723" s="6"/>
      <c r="AG723" s="6"/>
      <c r="AI723" s="6"/>
      <c r="AK723" s="6"/>
    </row>
    <row r="724" spans="31:37" x14ac:dyDescent="0.25">
      <c r="AE724" s="6"/>
      <c r="AG724" s="6"/>
      <c r="AI724" s="6"/>
      <c r="AK724" s="6"/>
    </row>
    <row r="725" spans="31:37" x14ac:dyDescent="0.25">
      <c r="AE725" s="6"/>
      <c r="AG725" s="6"/>
      <c r="AI725" s="6"/>
      <c r="AK725" s="6"/>
    </row>
    <row r="726" spans="31:37" x14ac:dyDescent="0.25">
      <c r="AE726" s="6"/>
      <c r="AG726" s="6"/>
      <c r="AI726" s="6"/>
      <c r="AK726" s="6"/>
    </row>
    <row r="727" spans="31:37" x14ac:dyDescent="0.25">
      <c r="AE727" s="6"/>
      <c r="AG727" s="6"/>
      <c r="AI727" s="6"/>
      <c r="AK727" s="6"/>
    </row>
    <row r="728" spans="31:37" x14ac:dyDescent="0.25">
      <c r="AE728" s="6"/>
      <c r="AG728" s="6"/>
      <c r="AI728" s="6"/>
      <c r="AK728" s="6"/>
    </row>
    <row r="729" spans="31:37" x14ac:dyDescent="0.25">
      <c r="AE729" s="6"/>
      <c r="AG729" s="6"/>
      <c r="AI729" s="6"/>
      <c r="AK729" s="6"/>
    </row>
    <row r="730" spans="31:37" x14ac:dyDescent="0.25">
      <c r="AE730" s="6"/>
      <c r="AG730" s="6"/>
      <c r="AI730" s="6"/>
      <c r="AK730" s="6"/>
    </row>
    <row r="731" spans="31:37" x14ac:dyDescent="0.25">
      <c r="AE731" s="6"/>
      <c r="AG731" s="6"/>
      <c r="AI731" s="6"/>
      <c r="AK731" s="6"/>
    </row>
    <row r="732" spans="31:37" x14ac:dyDescent="0.25">
      <c r="AE732" s="6"/>
      <c r="AG732" s="6"/>
      <c r="AI732" s="6"/>
      <c r="AK732" s="6"/>
    </row>
    <row r="733" spans="31:37" x14ac:dyDescent="0.25">
      <c r="AE733" s="6"/>
      <c r="AG733" s="6"/>
      <c r="AI733" s="6"/>
      <c r="AK733" s="6"/>
    </row>
    <row r="734" spans="31:37" x14ac:dyDescent="0.25">
      <c r="AE734" s="6"/>
      <c r="AG734" s="6"/>
      <c r="AI734" s="6"/>
      <c r="AK734" s="6"/>
    </row>
    <row r="735" spans="31:37" x14ac:dyDescent="0.25">
      <c r="AE735" s="6"/>
      <c r="AG735" s="6"/>
      <c r="AI735" s="6"/>
      <c r="AK735" s="6"/>
    </row>
    <row r="736" spans="31:37" x14ac:dyDescent="0.25">
      <c r="AE736" s="6"/>
      <c r="AG736" s="6"/>
      <c r="AI736" s="6"/>
      <c r="AK736" s="6"/>
    </row>
    <row r="737" spans="31:37" x14ac:dyDescent="0.25">
      <c r="AE737" s="6"/>
      <c r="AG737" s="6"/>
      <c r="AI737" s="6"/>
      <c r="AK737" s="6"/>
    </row>
    <row r="738" spans="31:37" x14ac:dyDescent="0.25">
      <c r="AE738" s="6"/>
      <c r="AG738" s="6"/>
      <c r="AI738" s="6"/>
      <c r="AK738" s="6"/>
    </row>
    <row r="739" spans="31:37" x14ac:dyDescent="0.25">
      <c r="AE739" s="6"/>
      <c r="AG739" s="6"/>
      <c r="AI739" s="6"/>
      <c r="AK739" s="6"/>
    </row>
    <row r="740" spans="31:37" x14ac:dyDescent="0.25">
      <c r="AE740" s="6"/>
      <c r="AG740" s="6"/>
      <c r="AI740" s="6"/>
      <c r="AK740" s="6"/>
    </row>
    <row r="741" spans="31:37" x14ac:dyDescent="0.25">
      <c r="AE741" s="6"/>
      <c r="AG741" s="6"/>
      <c r="AI741" s="6"/>
      <c r="AK741" s="6"/>
    </row>
    <row r="742" spans="31:37" x14ac:dyDescent="0.25">
      <c r="AE742" s="6"/>
      <c r="AG742" s="6"/>
      <c r="AI742" s="6"/>
      <c r="AK742" s="6"/>
    </row>
    <row r="743" spans="31:37" x14ac:dyDescent="0.25">
      <c r="AE743" s="6"/>
      <c r="AG743" s="6"/>
      <c r="AI743" s="6"/>
      <c r="AK743" s="6"/>
    </row>
    <row r="744" spans="31:37" x14ac:dyDescent="0.25">
      <c r="AE744" s="6"/>
      <c r="AG744" s="6"/>
      <c r="AI744" s="6"/>
      <c r="AK744" s="6"/>
    </row>
  </sheetData>
  <conditionalFormatting sqref="V2:V11 V32:V41">
    <cfRule type="cellIs" dxfId="3838" priority="459" operator="lessThan">
      <formula>510</formula>
    </cfRule>
    <cfRule type="cellIs" dxfId="3837" priority="460" operator="greaterThan">
      <formula>1990</formula>
    </cfRule>
  </conditionalFormatting>
  <conditionalFormatting sqref="AE42:AE51">
    <cfRule type="cellIs" dxfId="3836" priority="458" operator="between">
      <formula>-0.05</formula>
      <formula>0.05</formula>
    </cfRule>
  </conditionalFormatting>
  <conditionalFormatting sqref="AG42:AG51">
    <cfRule type="cellIs" dxfId="3835" priority="457" operator="between">
      <formula>-0.05</formula>
      <formula>0.05</formula>
    </cfRule>
  </conditionalFormatting>
  <conditionalFormatting sqref="AI42:AI51">
    <cfRule type="cellIs" dxfId="3834" priority="456" operator="between">
      <formula>-0.05</formula>
      <formula>0.05</formula>
    </cfRule>
  </conditionalFormatting>
  <conditionalFormatting sqref="AK42:AK51">
    <cfRule type="cellIs" dxfId="3833" priority="455" operator="between">
      <formula>-0.05</formula>
      <formula>0.05</formula>
    </cfRule>
  </conditionalFormatting>
  <conditionalFormatting sqref="AE52:AE61">
    <cfRule type="cellIs" dxfId="3832" priority="454" operator="between">
      <formula>-0.05</formula>
      <formula>0.05</formula>
    </cfRule>
  </conditionalFormatting>
  <conditionalFormatting sqref="AG52:AG61">
    <cfRule type="cellIs" dxfId="3831" priority="453" operator="between">
      <formula>-0.05</formula>
      <formula>0.05</formula>
    </cfRule>
  </conditionalFormatting>
  <conditionalFormatting sqref="AI52:AI61">
    <cfRule type="cellIs" dxfId="3830" priority="452" operator="between">
      <formula>-0.05</formula>
      <formula>0.05</formula>
    </cfRule>
  </conditionalFormatting>
  <conditionalFormatting sqref="AK52:AK61">
    <cfRule type="cellIs" dxfId="3829" priority="451" operator="between">
      <formula>-0.05</formula>
      <formula>0.05</formula>
    </cfRule>
  </conditionalFormatting>
  <conditionalFormatting sqref="AI455:AI464">
    <cfRule type="cellIs" dxfId="3828" priority="114" operator="between">
      <formula>-0.05</formula>
      <formula>0.05</formula>
    </cfRule>
  </conditionalFormatting>
  <conditionalFormatting sqref="AK455:AK464">
    <cfRule type="cellIs" dxfId="3827" priority="113" operator="between">
      <formula>-0.05</formula>
      <formula>0.05</formula>
    </cfRule>
  </conditionalFormatting>
  <conditionalFormatting sqref="AE465:AE474">
    <cfRule type="cellIs" dxfId="3826" priority="112" operator="between">
      <formula>-0.05</formula>
      <formula>0.05</formula>
    </cfRule>
  </conditionalFormatting>
  <conditionalFormatting sqref="AG465:AG474">
    <cfRule type="cellIs" dxfId="3825" priority="111" operator="between">
      <formula>-0.05</formula>
      <formula>0.05</formula>
    </cfRule>
  </conditionalFormatting>
  <conditionalFormatting sqref="AI465:AI474">
    <cfRule type="cellIs" dxfId="3824" priority="110" operator="between">
      <formula>-0.05</formula>
      <formula>0.05</formula>
    </cfRule>
  </conditionalFormatting>
  <conditionalFormatting sqref="AK465:AK474">
    <cfRule type="cellIs" dxfId="3823" priority="109" operator="between">
      <formula>-0.05</formula>
      <formula>0.05</formula>
    </cfRule>
  </conditionalFormatting>
  <conditionalFormatting sqref="AE475:AE484">
    <cfRule type="cellIs" dxfId="3822" priority="108" operator="between">
      <formula>-0.05</formula>
      <formula>0.05</formula>
    </cfRule>
  </conditionalFormatting>
  <conditionalFormatting sqref="AG475:AG484">
    <cfRule type="cellIs" dxfId="3821" priority="107" operator="between">
      <formula>-0.05</formula>
      <formula>0.05</formula>
    </cfRule>
  </conditionalFormatting>
  <conditionalFormatting sqref="V12:V21">
    <cfRule type="cellIs" dxfId="3820" priority="369" operator="lessThan">
      <formula>510</formula>
    </cfRule>
    <cfRule type="cellIs" dxfId="3819" priority="370" operator="greaterThan">
      <formula>1990</formula>
    </cfRule>
  </conditionalFormatting>
  <conditionalFormatting sqref="V22:V31">
    <cfRule type="cellIs" dxfId="3818" priority="367" operator="lessThan">
      <formula>510</formula>
    </cfRule>
    <cfRule type="cellIs" dxfId="3817" priority="368" operator="greaterThan">
      <formula>1990</formula>
    </cfRule>
  </conditionalFormatting>
  <conditionalFormatting sqref="V42:V51 V72:V81">
    <cfRule type="cellIs" dxfId="3816" priority="365" operator="lessThan">
      <formula>510</formula>
    </cfRule>
    <cfRule type="cellIs" dxfId="3815" priority="366" operator="greaterThan">
      <formula>1990</formula>
    </cfRule>
  </conditionalFormatting>
  <conditionalFormatting sqref="V52:V61">
    <cfRule type="cellIs" dxfId="3814" priority="363" operator="lessThan">
      <formula>510</formula>
    </cfRule>
    <cfRule type="cellIs" dxfId="3813" priority="364" operator="greaterThan">
      <formula>1990</formula>
    </cfRule>
  </conditionalFormatting>
  <conditionalFormatting sqref="V62:V71">
    <cfRule type="cellIs" dxfId="3812" priority="361" operator="lessThan">
      <formula>510</formula>
    </cfRule>
    <cfRule type="cellIs" dxfId="3811" priority="362" operator="greaterThan">
      <formula>1990</formula>
    </cfRule>
  </conditionalFormatting>
  <conditionalFormatting sqref="V82:V91 V112:V121">
    <cfRule type="cellIs" dxfId="3810" priority="359" operator="lessThan">
      <formula>510</formula>
    </cfRule>
    <cfRule type="cellIs" dxfId="3809" priority="360" operator="greaterThan">
      <formula>1990</formula>
    </cfRule>
  </conditionalFormatting>
  <conditionalFormatting sqref="V92:V101">
    <cfRule type="cellIs" dxfId="3808" priority="357" operator="lessThan">
      <formula>510</formula>
    </cfRule>
    <cfRule type="cellIs" dxfId="3807" priority="358" operator="greaterThan">
      <formula>1990</formula>
    </cfRule>
  </conditionalFormatting>
  <conditionalFormatting sqref="V102:V111">
    <cfRule type="cellIs" dxfId="3806" priority="355" operator="lessThan">
      <formula>510</formula>
    </cfRule>
    <cfRule type="cellIs" dxfId="3805" priority="356" operator="greaterThan">
      <formula>1990</formula>
    </cfRule>
  </conditionalFormatting>
  <conditionalFormatting sqref="V122:V131 V152:V161">
    <cfRule type="cellIs" dxfId="3804" priority="353" operator="lessThan">
      <formula>510</formula>
    </cfRule>
    <cfRule type="cellIs" dxfId="3803" priority="354" operator="greaterThan">
      <formula>1990</formula>
    </cfRule>
  </conditionalFormatting>
  <conditionalFormatting sqref="V132:V141">
    <cfRule type="cellIs" dxfId="3802" priority="351" operator="lessThan">
      <formula>510</formula>
    </cfRule>
    <cfRule type="cellIs" dxfId="3801" priority="352" operator="greaterThan">
      <formula>1990</formula>
    </cfRule>
  </conditionalFormatting>
  <conditionalFormatting sqref="V142:V151">
    <cfRule type="cellIs" dxfId="3800" priority="349" operator="lessThan">
      <formula>510</formula>
    </cfRule>
    <cfRule type="cellIs" dxfId="3799" priority="350" operator="greaterThan">
      <formula>1990</formula>
    </cfRule>
  </conditionalFormatting>
  <conditionalFormatting sqref="V162:V171 V192:V201">
    <cfRule type="cellIs" dxfId="3798" priority="347" operator="lessThan">
      <formula>510</formula>
    </cfRule>
    <cfRule type="cellIs" dxfId="3797" priority="348" operator="greaterThan">
      <formula>1990</formula>
    </cfRule>
  </conditionalFormatting>
  <conditionalFormatting sqref="V172:V181">
    <cfRule type="cellIs" dxfId="3796" priority="345" operator="lessThan">
      <formula>510</formula>
    </cfRule>
    <cfRule type="cellIs" dxfId="3795" priority="346" operator="greaterThan">
      <formula>1990</formula>
    </cfRule>
  </conditionalFormatting>
  <conditionalFormatting sqref="V182:V191">
    <cfRule type="cellIs" dxfId="3794" priority="343" operator="lessThan">
      <formula>510</formula>
    </cfRule>
    <cfRule type="cellIs" dxfId="3793" priority="344" operator="greaterThan">
      <formula>1990</formula>
    </cfRule>
  </conditionalFormatting>
  <conditionalFormatting sqref="V202:V211 V232:V241">
    <cfRule type="cellIs" dxfId="3792" priority="341" operator="lessThan">
      <formula>510</formula>
    </cfRule>
    <cfRule type="cellIs" dxfId="3791" priority="342" operator="greaterThan">
      <formula>1990</formula>
    </cfRule>
  </conditionalFormatting>
  <conditionalFormatting sqref="V212:V221">
    <cfRule type="cellIs" dxfId="3790" priority="339" operator="lessThan">
      <formula>510</formula>
    </cfRule>
    <cfRule type="cellIs" dxfId="3789" priority="340" operator="greaterThan">
      <formula>1990</formula>
    </cfRule>
  </conditionalFormatting>
  <conditionalFormatting sqref="V222:V231">
    <cfRule type="cellIs" dxfId="3788" priority="337" operator="lessThan">
      <formula>510</formula>
    </cfRule>
    <cfRule type="cellIs" dxfId="3787" priority="338" operator="greaterThan">
      <formula>1990</formula>
    </cfRule>
  </conditionalFormatting>
  <conditionalFormatting sqref="AE62:AE71">
    <cfRule type="cellIs" dxfId="3786" priority="336" operator="between">
      <formula>-0.05</formula>
      <formula>0.05</formula>
    </cfRule>
  </conditionalFormatting>
  <conditionalFormatting sqref="AG62:AG71">
    <cfRule type="cellIs" dxfId="3785" priority="335" operator="between">
      <formula>-0.05</formula>
      <formula>0.05</formula>
    </cfRule>
  </conditionalFormatting>
  <conditionalFormatting sqref="AI62:AI71">
    <cfRule type="cellIs" dxfId="3784" priority="334" operator="between">
      <formula>-0.05</formula>
      <formula>0.05</formula>
    </cfRule>
  </conditionalFormatting>
  <conditionalFormatting sqref="AK62:AK71">
    <cfRule type="cellIs" dxfId="3783" priority="333" operator="between">
      <formula>-0.05</formula>
      <formula>0.05</formula>
    </cfRule>
  </conditionalFormatting>
  <conditionalFormatting sqref="AE72:AE81">
    <cfRule type="cellIs" dxfId="3782" priority="332" operator="between">
      <formula>-0.05</formula>
      <formula>0.05</formula>
    </cfRule>
  </conditionalFormatting>
  <conditionalFormatting sqref="AG72:AG81">
    <cfRule type="cellIs" dxfId="3781" priority="331" operator="between">
      <formula>-0.05</formula>
      <formula>0.05</formula>
    </cfRule>
  </conditionalFormatting>
  <conditionalFormatting sqref="AI72:AI81">
    <cfRule type="cellIs" dxfId="3780" priority="330" operator="between">
      <formula>-0.05</formula>
      <formula>0.05</formula>
    </cfRule>
  </conditionalFormatting>
  <conditionalFormatting sqref="AK72:AK81">
    <cfRule type="cellIs" dxfId="3779" priority="329" operator="between">
      <formula>-0.05</formula>
      <formula>0.05</formula>
    </cfRule>
  </conditionalFormatting>
  <conditionalFormatting sqref="AE82:AE91">
    <cfRule type="cellIs" dxfId="3778" priority="328" operator="between">
      <formula>-0.05</formula>
      <formula>0.05</formula>
    </cfRule>
  </conditionalFormatting>
  <conditionalFormatting sqref="AG82:AG91">
    <cfRule type="cellIs" dxfId="3777" priority="327" operator="between">
      <formula>-0.05</formula>
      <formula>0.05</formula>
    </cfRule>
  </conditionalFormatting>
  <conditionalFormatting sqref="AI82:AI91">
    <cfRule type="cellIs" dxfId="3776" priority="326" operator="between">
      <formula>-0.05</formula>
      <formula>0.05</formula>
    </cfRule>
  </conditionalFormatting>
  <conditionalFormatting sqref="AK82:AK91">
    <cfRule type="cellIs" dxfId="3775" priority="325" operator="between">
      <formula>-0.05</formula>
      <formula>0.05</formula>
    </cfRule>
  </conditionalFormatting>
  <conditionalFormatting sqref="AE92:AE101">
    <cfRule type="cellIs" dxfId="3774" priority="324" operator="between">
      <formula>-0.05</formula>
      <formula>0.05</formula>
    </cfRule>
  </conditionalFormatting>
  <conditionalFormatting sqref="AG92:AG101">
    <cfRule type="cellIs" dxfId="3773" priority="323" operator="between">
      <formula>-0.05</formula>
      <formula>0.05</formula>
    </cfRule>
  </conditionalFormatting>
  <conditionalFormatting sqref="AI92:AI101">
    <cfRule type="cellIs" dxfId="3772" priority="322" operator="between">
      <formula>-0.05</formula>
      <formula>0.05</formula>
    </cfRule>
  </conditionalFormatting>
  <conditionalFormatting sqref="AK92:AK101">
    <cfRule type="cellIs" dxfId="3771" priority="321" operator="between">
      <formula>-0.05</formula>
      <formula>0.05</formula>
    </cfRule>
  </conditionalFormatting>
  <conditionalFormatting sqref="AE102:AE111">
    <cfRule type="cellIs" dxfId="3770" priority="320" operator="between">
      <formula>-0.05</formula>
      <formula>0.05</formula>
    </cfRule>
  </conditionalFormatting>
  <conditionalFormatting sqref="AG102:AG111">
    <cfRule type="cellIs" dxfId="3769" priority="319" operator="between">
      <formula>-0.05</formula>
      <formula>0.05</formula>
    </cfRule>
  </conditionalFormatting>
  <conditionalFormatting sqref="AI102:AI111">
    <cfRule type="cellIs" dxfId="3768" priority="318" operator="between">
      <formula>-0.05</formula>
      <formula>0.05</formula>
    </cfRule>
  </conditionalFormatting>
  <conditionalFormatting sqref="AK102:AK111">
    <cfRule type="cellIs" dxfId="3767" priority="317" operator="between">
      <formula>-0.05</formula>
      <formula>0.05</formula>
    </cfRule>
  </conditionalFormatting>
  <conditionalFormatting sqref="AE112:AE121">
    <cfRule type="cellIs" dxfId="3766" priority="316" operator="between">
      <formula>-0.05</formula>
      <formula>0.05</formula>
    </cfRule>
  </conditionalFormatting>
  <conditionalFormatting sqref="AG112:AG121">
    <cfRule type="cellIs" dxfId="3765" priority="315" operator="between">
      <formula>-0.05</formula>
      <formula>0.05</formula>
    </cfRule>
  </conditionalFormatting>
  <conditionalFormatting sqref="AI112:AI121">
    <cfRule type="cellIs" dxfId="3764" priority="314" operator="between">
      <formula>-0.05</formula>
      <formula>0.05</formula>
    </cfRule>
  </conditionalFormatting>
  <conditionalFormatting sqref="AK112:AK121">
    <cfRule type="cellIs" dxfId="3763" priority="313" operator="between">
      <formula>-0.05</formula>
      <formula>0.05</formula>
    </cfRule>
  </conditionalFormatting>
  <conditionalFormatting sqref="AE122:AE131">
    <cfRule type="cellIs" dxfId="3762" priority="312" operator="between">
      <formula>-0.05</formula>
      <formula>0.05</formula>
    </cfRule>
  </conditionalFormatting>
  <conditionalFormatting sqref="AG122:AG131">
    <cfRule type="cellIs" dxfId="3761" priority="311" operator="between">
      <formula>-0.05</formula>
      <formula>0.05</formula>
    </cfRule>
  </conditionalFormatting>
  <conditionalFormatting sqref="AI122:AI131">
    <cfRule type="cellIs" dxfId="3760" priority="310" operator="between">
      <formula>-0.05</formula>
      <formula>0.05</formula>
    </cfRule>
  </conditionalFormatting>
  <conditionalFormatting sqref="AK122:AK131">
    <cfRule type="cellIs" dxfId="3759" priority="309" operator="between">
      <formula>-0.05</formula>
      <formula>0.05</formula>
    </cfRule>
  </conditionalFormatting>
  <conditionalFormatting sqref="AE132:AE141">
    <cfRule type="cellIs" dxfId="3758" priority="308" operator="between">
      <formula>-0.05</formula>
      <formula>0.05</formula>
    </cfRule>
  </conditionalFormatting>
  <conditionalFormatting sqref="AG132:AG141">
    <cfRule type="cellIs" dxfId="3757" priority="307" operator="between">
      <formula>-0.05</formula>
      <formula>0.05</formula>
    </cfRule>
  </conditionalFormatting>
  <conditionalFormatting sqref="AI132:AI141">
    <cfRule type="cellIs" dxfId="3756" priority="306" operator="between">
      <formula>-0.05</formula>
      <formula>0.05</formula>
    </cfRule>
  </conditionalFormatting>
  <conditionalFormatting sqref="AK132:AK141">
    <cfRule type="cellIs" dxfId="3755" priority="305" operator="between">
      <formula>-0.05</formula>
      <formula>0.05</formula>
    </cfRule>
  </conditionalFormatting>
  <conditionalFormatting sqref="AE142:AE151">
    <cfRule type="cellIs" dxfId="3754" priority="304" operator="between">
      <formula>-0.05</formula>
      <formula>0.05</formula>
    </cfRule>
  </conditionalFormatting>
  <conditionalFormatting sqref="AG142:AG151">
    <cfRule type="cellIs" dxfId="3753" priority="303" operator="between">
      <formula>-0.05</formula>
      <formula>0.05</formula>
    </cfRule>
  </conditionalFormatting>
  <conditionalFormatting sqref="AI142:AI151">
    <cfRule type="cellIs" dxfId="3752" priority="302" operator="between">
      <formula>-0.05</formula>
      <formula>0.05</formula>
    </cfRule>
  </conditionalFormatting>
  <conditionalFormatting sqref="AK142:AK151">
    <cfRule type="cellIs" dxfId="3751" priority="301" operator="between">
      <formula>-0.05</formula>
      <formula>0.05</formula>
    </cfRule>
  </conditionalFormatting>
  <conditionalFormatting sqref="AE152:AE161">
    <cfRule type="cellIs" dxfId="3750" priority="300" operator="between">
      <formula>-0.05</formula>
      <formula>0.05</formula>
    </cfRule>
  </conditionalFormatting>
  <conditionalFormatting sqref="AG152:AG161">
    <cfRule type="cellIs" dxfId="3749" priority="299" operator="between">
      <formula>-0.05</formula>
      <formula>0.05</formula>
    </cfRule>
  </conditionalFormatting>
  <conditionalFormatting sqref="AI152:AI161">
    <cfRule type="cellIs" dxfId="3748" priority="298" operator="between">
      <formula>-0.05</formula>
      <formula>0.05</formula>
    </cfRule>
  </conditionalFormatting>
  <conditionalFormatting sqref="AK152:AK161">
    <cfRule type="cellIs" dxfId="3747" priority="297" operator="between">
      <formula>-0.05</formula>
      <formula>0.05</formula>
    </cfRule>
  </conditionalFormatting>
  <conditionalFormatting sqref="AE162:AE171">
    <cfRule type="cellIs" dxfId="3746" priority="296" operator="between">
      <formula>-0.05</formula>
      <formula>0.05</formula>
    </cfRule>
  </conditionalFormatting>
  <conditionalFormatting sqref="AG162:AG171">
    <cfRule type="cellIs" dxfId="3745" priority="295" operator="between">
      <formula>-0.05</formula>
      <formula>0.05</formula>
    </cfRule>
  </conditionalFormatting>
  <conditionalFormatting sqref="AI162:AI171">
    <cfRule type="cellIs" dxfId="3744" priority="294" operator="between">
      <formula>-0.05</formula>
      <formula>0.05</formula>
    </cfRule>
  </conditionalFormatting>
  <conditionalFormatting sqref="AK162:AK171">
    <cfRule type="cellIs" dxfId="3743" priority="293" operator="between">
      <formula>-0.05</formula>
      <formula>0.05</formula>
    </cfRule>
  </conditionalFormatting>
  <conditionalFormatting sqref="AE172:AE181">
    <cfRule type="cellIs" dxfId="3742" priority="292" operator="between">
      <formula>-0.05</formula>
      <formula>0.05</formula>
    </cfRule>
  </conditionalFormatting>
  <conditionalFormatting sqref="AG172:AG181">
    <cfRule type="cellIs" dxfId="3741" priority="291" operator="between">
      <formula>-0.05</formula>
      <formula>0.05</formula>
    </cfRule>
  </conditionalFormatting>
  <conditionalFormatting sqref="AI172:AI181">
    <cfRule type="cellIs" dxfId="3740" priority="290" operator="between">
      <formula>-0.05</formula>
      <formula>0.05</formula>
    </cfRule>
  </conditionalFormatting>
  <conditionalFormatting sqref="AK172:AK181">
    <cfRule type="cellIs" dxfId="3739" priority="289" operator="between">
      <formula>-0.05</formula>
      <formula>0.05</formula>
    </cfRule>
  </conditionalFormatting>
  <conditionalFormatting sqref="AE182:AE191">
    <cfRule type="cellIs" dxfId="3738" priority="288" operator="between">
      <formula>-0.05</formula>
      <formula>0.05</formula>
    </cfRule>
  </conditionalFormatting>
  <conditionalFormatting sqref="AG182:AG191">
    <cfRule type="cellIs" dxfId="3737" priority="287" operator="between">
      <formula>-0.05</formula>
      <formula>0.05</formula>
    </cfRule>
  </conditionalFormatting>
  <conditionalFormatting sqref="AI182:AI191">
    <cfRule type="cellIs" dxfId="3736" priority="286" operator="between">
      <formula>-0.05</formula>
      <formula>0.05</formula>
    </cfRule>
  </conditionalFormatting>
  <conditionalFormatting sqref="AK182:AK191">
    <cfRule type="cellIs" dxfId="3735" priority="285" operator="between">
      <formula>-0.05</formula>
      <formula>0.05</formula>
    </cfRule>
  </conditionalFormatting>
  <conditionalFormatting sqref="AE192:AE201">
    <cfRule type="cellIs" dxfId="3734" priority="284" operator="between">
      <formula>-0.05</formula>
      <formula>0.05</formula>
    </cfRule>
  </conditionalFormatting>
  <conditionalFormatting sqref="AG192:AG201">
    <cfRule type="cellIs" dxfId="3733" priority="283" operator="between">
      <formula>-0.05</formula>
      <formula>0.05</formula>
    </cfRule>
  </conditionalFormatting>
  <conditionalFormatting sqref="AI192:AI201">
    <cfRule type="cellIs" dxfId="3732" priority="282" operator="between">
      <formula>-0.05</formula>
      <formula>0.05</formula>
    </cfRule>
  </conditionalFormatting>
  <conditionalFormatting sqref="AK192:AK201">
    <cfRule type="cellIs" dxfId="3731" priority="281" operator="between">
      <formula>-0.05</formula>
      <formula>0.05</formula>
    </cfRule>
  </conditionalFormatting>
  <conditionalFormatting sqref="AE202:AE211">
    <cfRule type="cellIs" dxfId="3730" priority="280" operator="between">
      <formula>-0.05</formula>
      <formula>0.05</formula>
    </cfRule>
  </conditionalFormatting>
  <conditionalFormatting sqref="AG202:AG211">
    <cfRule type="cellIs" dxfId="3729" priority="279" operator="between">
      <formula>-0.05</formula>
      <formula>0.05</formula>
    </cfRule>
  </conditionalFormatting>
  <conditionalFormatting sqref="AI202:AI211">
    <cfRule type="cellIs" dxfId="3728" priority="278" operator="between">
      <formula>-0.05</formula>
      <formula>0.05</formula>
    </cfRule>
  </conditionalFormatting>
  <conditionalFormatting sqref="AK202:AK211">
    <cfRule type="cellIs" dxfId="3727" priority="277" operator="between">
      <formula>-0.05</formula>
      <formula>0.05</formula>
    </cfRule>
  </conditionalFormatting>
  <conditionalFormatting sqref="AE212:AE221">
    <cfRule type="cellIs" dxfId="3726" priority="276" operator="between">
      <formula>-0.05</formula>
      <formula>0.05</formula>
    </cfRule>
  </conditionalFormatting>
  <conditionalFormatting sqref="AG212:AG221">
    <cfRule type="cellIs" dxfId="3725" priority="275" operator="between">
      <formula>-0.05</formula>
      <formula>0.05</formula>
    </cfRule>
  </conditionalFormatting>
  <conditionalFormatting sqref="AI212:AI221">
    <cfRule type="cellIs" dxfId="3724" priority="274" operator="between">
      <formula>-0.05</formula>
      <formula>0.05</formula>
    </cfRule>
  </conditionalFormatting>
  <conditionalFormatting sqref="AK212:AK221">
    <cfRule type="cellIs" dxfId="3723" priority="273" operator="between">
      <formula>-0.05</formula>
      <formula>0.05</formula>
    </cfRule>
  </conditionalFormatting>
  <conditionalFormatting sqref="AE222:AE231">
    <cfRule type="cellIs" dxfId="3722" priority="272" operator="between">
      <formula>-0.05</formula>
      <formula>0.05</formula>
    </cfRule>
  </conditionalFormatting>
  <conditionalFormatting sqref="AG222:AG231">
    <cfRule type="cellIs" dxfId="3721" priority="271" operator="between">
      <formula>-0.05</formula>
      <formula>0.05</formula>
    </cfRule>
  </conditionalFormatting>
  <conditionalFormatting sqref="AI222:AI231">
    <cfRule type="cellIs" dxfId="3720" priority="270" operator="between">
      <formula>-0.05</formula>
      <formula>0.05</formula>
    </cfRule>
  </conditionalFormatting>
  <conditionalFormatting sqref="AK222:AK231">
    <cfRule type="cellIs" dxfId="3719" priority="269" operator="between">
      <formula>-0.05</formula>
      <formula>0.05</formula>
    </cfRule>
  </conditionalFormatting>
  <conditionalFormatting sqref="AE232:AE241">
    <cfRule type="cellIs" dxfId="3718" priority="268" operator="between">
      <formula>-0.05</formula>
      <formula>0.05</formula>
    </cfRule>
  </conditionalFormatting>
  <conditionalFormatting sqref="AG232:AG241">
    <cfRule type="cellIs" dxfId="3717" priority="267" operator="between">
      <formula>-0.05</formula>
      <formula>0.05</formula>
    </cfRule>
  </conditionalFormatting>
  <conditionalFormatting sqref="AI232:AI241">
    <cfRule type="cellIs" dxfId="3716" priority="266" operator="between">
      <formula>-0.05</formula>
      <formula>0.05</formula>
    </cfRule>
  </conditionalFormatting>
  <conditionalFormatting sqref="AK232:AK241">
    <cfRule type="cellIs" dxfId="3715" priority="265" operator="between">
      <formula>-0.05</formula>
      <formula>0.05</formula>
    </cfRule>
  </conditionalFormatting>
  <conditionalFormatting sqref="V245:V254 V275:V284">
    <cfRule type="cellIs" dxfId="3714" priority="263" operator="lessThan">
      <formula>510</formula>
    </cfRule>
    <cfRule type="cellIs" dxfId="3713" priority="264" operator="greaterThan">
      <formula>1990</formula>
    </cfRule>
  </conditionalFormatting>
  <conditionalFormatting sqref="V255:V264">
    <cfRule type="cellIs" dxfId="3712" priority="261" operator="lessThan">
      <formula>510</formula>
    </cfRule>
    <cfRule type="cellIs" dxfId="3711" priority="262" operator="greaterThan">
      <formula>1990</formula>
    </cfRule>
  </conditionalFormatting>
  <conditionalFormatting sqref="V265:V274">
    <cfRule type="cellIs" dxfId="3710" priority="259" operator="lessThan">
      <formula>510</formula>
    </cfRule>
    <cfRule type="cellIs" dxfId="3709" priority="260" operator="greaterThan">
      <formula>1990</formula>
    </cfRule>
  </conditionalFormatting>
  <conditionalFormatting sqref="V285:V294 V315:V324">
    <cfRule type="cellIs" dxfId="3708" priority="257" operator="lessThan">
      <formula>510</formula>
    </cfRule>
    <cfRule type="cellIs" dxfId="3707" priority="258" operator="greaterThan">
      <formula>1990</formula>
    </cfRule>
  </conditionalFormatting>
  <conditionalFormatting sqref="V295:V304">
    <cfRule type="cellIs" dxfId="3706" priority="255" operator="lessThan">
      <formula>510</formula>
    </cfRule>
    <cfRule type="cellIs" dxfId="3705" priority="256" operator="greaterThan">
      <formula>1990</formula>
    </cfRule>
  </conditionalFormatting>
  <conditionalFormatting sqref="V305:V314">
    <cfRule type="cellIs" dxfId="3704" priority="253" operator="lessThan">
      <formula>510</formula>
    </cfRule>
    <cfRule type="cellIs" dxfId="3703" priority="254" operator="greaterThan">
      <formula>1990</formula>
    </cfRule>
  </conditionalFormatting>
  <conditionalFormatting sqref="V325:V334 V355:V364">
    <cfRule type="cellIs" dxfId="3702" priority="251" operator="lessThan">
      <formula>510</formula>
    </cfRule>
    <cfRule type="cellIs" dxfId="3701" priority="252" operator="greaterThan">
      <formula>1990</formula>
    </cfRule>
  </conditionalFormatting>
  <conditionalFormatting sqref="V335:V344">
    <cfRule type="cellIs" dxfId="3700" priority="249" operator="lessThan">
      <formula>510</formula>
    </cfRule>
    <cfRule type="cellIs" dxfId="3699" priority="250" operator="greaterThan">
      <formula>1990</formula>
    </cfRule>
  </conditionalFormatting>
  <conditionalFormatting sqref="V345:V354">
    <cfRule type="cellIs" dxfId="3698" priority="247" operator="lessThan">
      <formula>510</formula>
    </cfRule>
    <cfRule type="cellIs" dxfId="3697" priority="248" operator="greaterThan">
      <formula>1990</formula>
    </cfRule>
  </conditionalFormatting>
  <conditionalFormatting sqref="V365:V374 V395:V404">
    <cfRule type="cellIs" dxfId="3696" priority="245" operator="lessThan">
      <formula>510</formula>
    </cfRule>
    <cfRule type="cellIs" dxfId="3695" priority="246" operator="greaterThan">
      <formula>1990</formula>
    </cfRule>
  </conditionalFormatting>
  <conditionalFormatting sqref="V375:V384">
    <cfRule type="cellIs" dxfId="3694" priority="243" operator="lessThan">
      <formula>510</formula>
    </cfRule>
    <cfRule type="cellIs" dxfId="3693" priority="244" operator="greaterThan">
      <formula>1990</formula>
    </cfRule>
  </conditionalFormatting>
  <conditionalFormatting sqref="V385:V394">
    <cfRule type="cellIs" dxfId="3692" priority="241" operator="lessThan">
      <formula>510</formula>
    </cfRule>
    <cfRule type="cellIs" dxfId="3691" priority="242" operator="greaterThan">
      <formula>1990</formula>
    </cfRule>
  </conditionalFormatting>
  <conditionalFormatting sqref="V405:V414 V435:V444">
    <cfRule type="cellIs" dxfId="3690" priority="239" operator="lessThan">
      <formula>510</formula>
    </cfRule>
    <cfRule type="cellIs" dxfId="3689" priority="240" operator="greaterThan">
      <formula>1990</formula>
    </cfRule>
  </conditionalFormatting>
  <conditionalFormatting sqref="V415:V424">
    <cfRule type="cellIs" dxfId="3688" priority="237" operator="lessThan">
      <formula>510</formula>
    </cfRule>
    <cfRule type="cellIs" dxfId="3687" priority="238" operator="greaterThan">
      <formula>1990</formula>
    </cfRule>
  </conditionalFormatting>
  <conditionalFormatting sqref="V425:V434">
    <cfRule type="cellIs" dxfId="3686" priority="235" operator="lessThan">
      <formula>510</formula>
    </cfRule>
    <cfRule type="cellIs" dxfId="3685" priority="236" operator="greaterThan">
      <formula>1990</formula>
    </cfRule>
  </conditionalFormatting>
  <conditionalFormatting sqref="V445:V454 V475:V484">
    <cfRule type="cellIs" dxfId="3684" priority="233" operator="lessThan">
      <formula>510</formula>
    </cfRule>
    <cfRule type="cellIs" dxfId="3683" priority="234" operator="greaterThan">
      <formula>1990</formula>
    </cfRule>
  </conditionalFormatting>
  <conditionalFormatting sqref="V455:V464">
    <cfRule type="cellIs" dxfId="3682" priority="231" operator="lessThan">
      <formula>510</formula>
    </cfRule>
    <cfRule type="cellIs" dxfId="3681" priority="232" operator="greaterThan">
      <formula>1990</formula>
    </cfRule>
  </conditionalFormatting>
  <conditionalFormatting sqref="V465:V474">
    <cfRule type="cellIs" dxfId="3680" priority="229" operator="lessThan">
      <formula>510</formula>
    </cfRule>
    <cfRule type="cellIs" dxfId="3679" priority="230" operator="greaterThan">
      <formula>1990</formula>
    </cfRule>
  </conditionalFormatting>
  <conditionalFormatting sqref="V485:V494 V515:V524">
    <cfRule type="cellIs" dxfId="3678" priority="227" operator="lessThan">
      <formula>510</formula>
    </cfRule>
    <cfRule type="cellIs" dxfId="3677" priority="228" operator="greaterThan">
      <formula>1990</formula>
    </cfRule>
  </conditionalFormatting>
  <conditionalFormatting sqref="V495:V504">
    <cfRule type="cellIs" dxfId="3676" priority="225" operator="lessThan">
      <formula>510</formula>
    </cfRule>
    <cfRule type="cellIs" dxfId="3675" priority="226" operator="greaterThan">
      <formula>1990</formula>
    </cfRule>
  </conditionalFormatting>
  <conditionalFormatting sqref="V505:V514">
    <cfRule type="cellIs" dxfId="3674" priority="223" operator="lessThan">
      <formula>510</formula>
    </cfRule>
    <cfRule type="cellIs" dxfId="3673" priority="224" operator="greaterThan">
      <formula>1990</formula>
    </cfRule>
  </conditionalFormatting>
  <conditionalFormatting sqref="V525:V534 V555:V564">
    <cfRule type="cellIs" dxfId="3672" priority="221" operator="lessThan">
      <formula>510</formula>
    </cfRule>
    <cfRule type="cellIs" dxfId="3671" priority="222" operator="greaterThan">
      <formula>1990</formula>
    </cfRule>
  </conditionalFormatting>
  <conditionalFormatting sqref="V535:V544">
    <cfRule type="cellIs" dxfId="3670" priority="219" operator="lessThan">
      <formula>510</formula>
    </cfRule>
    <cfRule type="cellIs" dxfId="3669" priority="220" operator="greaterThan">
      <formula>1990</formula>
    </cfRule>
  </conditionalFormatting>
  <conditionalFormatting sqref="V545:V554">
    <cfRule type="cellIs" dxfId="3668" priority="217" operator="lessThan">
      <formula>510</formula>
    </cfRule>
    <cfRule type="cellIs" dxfId="3667" priority="218" operator="greaterThan">
      <formula>1990</formula>
    </cfRule>
  </conditionalFormatting>
  <conditionalFormatting sqref="V565:V574 V595:V604">
    <cfRule type="cellIs" dxfId="3666" priority="215" operator="lessThan">
      <formula>510</formula>
    </cfRule>
    <cfRule type="cellIs" dxfId="3665" priority="216" operator="greaterThan">
      <formula>1990</formula>
    </cfRule>
  </conditionalFormatting>
  <conditionalFormatting sqref="V575:V584">
    <cfRule type="cellIs" dxfId="3664" priority="213" operator="lessThan">
      <formula>510</formula>
    </cfRule>
    <cfRule type="cellIs" dxfId="3663" priority="214" operator="greaterThan">
      <formula>1990</formula>
    </cfRule>
  </conditionalFormatting>
  <conditionalFormatting sqref="V585:V594">
    <cfRule type="cellIs" dxfId="3662" priority="211" operator="lessThan">
      <formula>510</formula>
    </cfRule>
    <cfRule type="cellIs" dxfId="3661" priority="212" operator="greaterThan">
      <formula>1990</formula>
    </cfRule>
  </conditionalFormatting>
  <conditionalFormatting sqref="V605:V614 V635:V644">
    <cfRule type="cellIs" dxfId="3660" priority="209" operator="lessThan">
      <formula>510</formula>
    </cfRule>
    <cfRule type="cellIs" dxfId="3659" priority="210" operator="greaterThan">
      <formula>1990</formula>
    </cfRule>
  </conditionalFormatting>
  <conditionalFormatting sqref="V615:V624">
    <cfRule type="cellIs" dxfId="3658" priority="207" operator="lessThan">
      <formula>510</formula>
    </cfRule>
    <cfRule type="cellIs" dxfId="3657" priority="208" operator="greaterThan">
      <formula>1990</formula>
    </cfRule>
  </conditionalFormatting>
  <conditionalFormatting sqref="V625:V634">
    <cfRule type="cellIs" dxfId="3656" priority="205" operator="lessThan">
      <formula>510</formula>
    </cfRule>
    <cfRule type="cellIs" dxfId="3655" priority="206" operator="greaterThan">
      <formula>1990</formula>
    </cfRule>
  </conditionalFormatting>
  <conditionalFormatting sqref="V645:V654">
    <cfRule type="cellIs" dxfId="3654" priority="203" operator="lessThan">
      <formula>510</formula>
    </cfRule>
    <cfRule type="cellIs" dxfId="3653" priority="204" operator="greaterThan">
      <formula>1990</formula>
    </cfRule>
  </conditionalFormatting>
  <conditionalFormatting sqref="V655:V664">
    <cfRule type="cellIs" dxfId="3652" priority="201" operator="lessThan">
      <formula>510</formula>
    </cfRule>
    <cfRule type="cellIs" dxfId="3651" priority="202" operator="greaterThan">
      <formula>1990</formula>
    </cfRule>
  </conditionalFormatting>
  <conditionalFormatting sqref="AE445:AE454">
    <cfRule type="cellIs" dxfId="3650" priority="120" operator="between">
      <formula>-0.05</formula>
      <formula>0.05</formula>
    </cfRule>
  </conditionalFormatting>
  <conditionalFormatting sqref="AG445:AG454">
    <cfRule type="cellIs" dxfId="3649" priority="119" operator="between">
      <formula>-0.05</formula>
      <formula>0.05</formula>
    </cfRule>
  </conditionalFormatting>
  <conditionalFormatting sqref="AI445:AI454">
    <cfRule type="cellIs" dxfId="3648" priority="118" operator="between">
      <formula>-0.05</formula>
      <formula>0.05</formula>
    </cfRule>
  </conditionalFormatting>
  <conditionalFormatting sqref="AK445:AK454">
    <cfRule type="cellIs" dxfId="3647" priority="117" operator="between">
      <formula>-0.05</formula>
      <formula>0.05</formula>
    </cfRule>
  </conditionalFormatting>
  <conditionalFormatting sqref="AE455:AE464">
    <cfRule type="cellIs" dxfId="3646" priority="116" operator="between">
      <formula>-0.05</formula>
      <formula>0.05</formula>
    </cfRule>
  </conditionalFormatting>
  <conditionalFormatting sqref="AG455:AG464">
    <cfRule type="cellIs" dxfId="3645" priority="115" operator="between">
      <formula>-0.05</formula>
      <formula>0.05</formula>
    </cfRule>
  </conditionalFormatting>
  <conditionalFormatting sqref="AI475:AI484">
    <cfRule type="cellIs" dxfId="3644" priority="106" operator="between">
      <formula>-0.05</formula>
      <formula>0.05</formula>
    </cfRule>
  </conditionalFormatting>
  <conditionalFormatting sqref="AK475:AK484">
    <cfRule type="cellIs" dxfId="3643" priority="105" operator="between">
      <formula>-0.05</formula>
      <formula>0.05</formula>
    </cfRule>
  </conditionalFormatting>
  <conditionalFormatting sqref="AE485:AE494">
    <cfRule type="cellIs" dxfId="3642" priority="104" operator="between">
      <formula>-0.05</formula>
      <formula>0.05</formula>
    </cfRule>
  </conditionalFormatting>
  <conditionalFormatting sqref="AG485:AG494">
    <cfRule type="cellIs" dxfId="3641" priority="103" operator="between">
      <formula>-0.05</formula>
      <formula>0.05</formula>
    </cfRule>
  </conditionalFormatting>
  <conditionalFormatting sqref="AI485:AI494">
    <cfRule type="cellIs" dxfId="3640" priority="102" operator="between">
      <formula>-0.05</formula>
      <formula>0.05</formula>
    </cfRule>
  </conditionalFormatting>
  <conditionalFormatting sqref="AK485:AK494">
    <cfRule type="cellIs" dxfId="3639" priority="101" operator="between">
      <formula>-0.05</formula>
      <formula>0.05</formula>
    </cfRule>
  </conditionalFormatting>
  <conditionalFormatting sqref="AE495:AE504">
    <cfRule type="cellIs" dxfId="3638" priority="100" operator="between">
      <formula>-0.05</formula>
      <formula>0.05</formula>
    </cfRule>
  </conditionalFormatting>
  <conditionalFormatting sqref="AG495:AG504">
    <cfRule type="cellIs" dxfId="3637" priority="99" operator="between">
      <formula>-0.05</formula>
      <formula>0.05</formula>
    </cfRule>
  </conditionalFormatting>
  <conditionalFormatting sqref="AI495:AI504">
    <cfRule type="cellIs" dxfId="3636" priority="98" operator="between">
      <formula>-0.05</formula>
      <formula>0.05</formula>
    </cfRule>
  </conditionalFormatting>
  <conditionalFormatting sqref="AK495:AK504">
    <cfRule type="cellIs" dxfId="3635" priority="97" operator="between">
      <formula>-0.05</formula>
      <formula>0.05</formula>
    </cfRule>
  </conditionalFormatting>
  <conditionalFormatting sqref="AE505:AE514">
    <cfRule type="cellIs" dxfId="3634" priority="96" operator="between">
      <formula>-0.05</formula>
      <formula>0.05</formula>
    </cfRule>
  </conditionalFormatting>
  <conditionalFormatting sqref="AG505:AG514">
    <cfRule type="cellIs" dxfId="3633" priority="95" operator="between">
      <formula>-0.05</formula>
      <formula>0.05</formula>
    </cfRule>
  </conditionalFormatting>
  <conditionalFormatting sqref="AI505:AI514">
    <cfRule type="cellIs" dxfId="3632" priority="94" operator="between">
      <formula>-0.05</formula>
      <formula>0.05</formula>
    </cfRule>
  </conditionalFormatting>
  <conditionalFormatting sqref="AK505:AK514">
    <cfRule type="cellIs" dxfId="3631" priority="93" operator="between">
      <formula>-0.05</formula>
      <formula>0.05</formula>
    </cfRule>
  </conditionalFormatting>
  <conditionalFormatting sqref="AE515:AE524">
    <cfRule type="cellIs" dxfId="3630" priority="92" operator="between">
      <formula>-0.05</formula>
      <formula>0.05</formula>
    </cfRule>
  </conditionalFormatting>
  <conditionalFormatting sqref="AG515:AG524">
    <cfRule type="cellIs" dxfId="3629" priority="91" operator="between">
      <formula>-0.05</formula>
      <formula>0.05</formula>
    </cfRule>
  </conditionalFormatting>
  <conditionalFormatting sqref="AI515:AI524">
    <cfRule type="cellIs" dxfId="3628" priority="90" operator="between">
      <formula>-0.05</formula>
      <formula>0.05</formula>
    </cfRule>
  </conditionalFormatting>
  <conditionalFormatting sqref="AK515:AK524">
    <cfRule type="cellIs" dxfId="3627" priority="89" operator="between">
      <formula>-0.05</formula>
      <formula>0.05</formula>
    </cfRule>
  </conditionalFormatting>
  <conditionalFormatting sqref="AE525:AE534">
    <cfRule type="cellIs" dxfId="3626" priority="88" operator="between">
      <formula>-0.05</formula>
      <formula>0.05</formula>
    </cfRule>
  </conditionalFormatting>
  <conditionalFormatting sqref="AG525:AG534">
    <cfRule type="cellIs" dxfId="3625" priority="87" operator="between">
      <formula>-0.05</formula>
      <formula>0.05</formula>
    </cfRule>
  </conditionalFormatting>
  <conditionalFormatting sqref="AI525:AI534">
    <cfRule type="cellIs" dxfId="3624" priority="86" operator="between">
      <formula>-0.05</formula>
      <formula>0.05</formula>
    </cfRule>
  </conditionalFormatting>
  <conditionalFormatting sqref="AK525:AK534">
    <cfRule type="cellIs" dxfId="3623" priority="85" operator="between">
      <formula>-0.05</formula>
      <formula>0.05</formula>
    </cfRule>
  </conditionalFormatting>
  <conditionalFormatting sqref="AE535:AE544">
    <cfRule type="cellIs" dxfId="3622" priority="84" operator="between">
      <formula>-0.05</formula>
      <formula>0.05</formula>
    </cfRule>
  </conditionalFormatting>
  <conditionalFormatting sqref="AG535:AG544">
    <cfRule type="cellIs" dxfId="3621" priority="83" operator="between">
      <formula>-0.05</formula>
      <formula>0.05</formula>
    </cfRule>
  </conditionalFormatting>
  <conditionalFormatting sqref="AI535:AI544">
    <cfRule type="cellIs" dxfId="3620" priority="82" operator="between">
      <formula>-0.05</formula>
      <formula>0.05</formula>
    </cfRule>
  </conditionalFormatting>
  <conditionalFormatting sqref="AK535:AK544">
    <cfRule type="cellIs" dxfId="3619" priority="81" operator="between">
      <formula>-0.05</formula>
      <formula>0.05</formula>
    </cfRule>
  </conditionalFormatting>
  <conditionalFormatting sqref="AE545:AE554">
    <cfRule type="cellIs" dxfId="3618" priority="80" operator="between">
      <formula>-0.05</formula>
      <formula>0.05</formula>
    </cfRule>
  </conditionalFormatting>
  <conditionalFormatting sqref="AG545:AG554">
    <cfRule type="cellIs" dxfId="3617" priority="79" operator="between">
      <formula>-0.05</formula>
      <formula>0.05</formula>
    </cfRule>
  </conditionalFormatting>
  <conditionalFormatting sqref="AI545:AI554">
    <cfRule type="cellIs" dxfId="3616" priority="78" operator="between">
      <formula>-0.05</formula>
      <formula>0.05</formula>
    </cfRule>
  </conditionalFormatting>
  <conditionalFormatting sqref="AK545:AK554">
    <cfRule type="cellIs" dxfId="3615" priority="77" operator="between">
      <formula>-0.05</formula>
      <formula>0.05</formula>
    </cfRule>
  </conditionalFormatting>
  <conditionalFormatting sqref="AE555:AE564">
    <cfRule type="cellIs" dxfId="3614" priority="76" operator="between">
      <formula>-0.05</formula>
      <formula>0.05</formula>
    </cfRule>
  </conditionalFormatting>
  <conditionalFormatting sqref="AG555:AG564">
    <cfRule type="cellIs" dxfId="3613" priority="75" operator="between">
      <formula>-0.05</formula>
      <formula>0.05</formula>
    </cfRule>
  </conditionalFormatting>
  <conditionalFormatting sqref="AI555:AI564">
    <cfRule type="cellIs" dxfId="3612" priority="74" operator="between">
      <formula>-0.05</formula>
      <formula>0.05</formula>
    </cfRule>
  </conditionalFormatting>
  <conditionalFormatting sqref="AK555:AK564">
    <cfRule type="cellIs" dxfId="3611" priority="73" operator="between">
      <formula>-0.05</formula>
      <formula>0.05</formula>
    </cfRule>
  </conditionalFormatting>
  <conditionalFormatting sqref="AE565:AE574">
    <cfRule type="cellIs" dxfId="3610" priority="72" operator="between">
      <formula>-0.05</formula>
      <formula>0.05</formula>
    </cfRule>
  </conditionalFormatting>
  <conditionalFormatting sqref="AG565:AG574">
    <cfRule type="cellIs" dxfId="3609" priority="71" operator="between">
      <formula>-0.05</formula>
      <formula>0.05</formula>
    </cfRule>
  </conditionalFormatting>
  <conditionalFormatting sqref="AI565:AI574">
    <cfRule type="cellIs" dxfId="3608" priority="70" operator="between">
      <formula>-0.05</formula>
      <formula>0.05</formula>
    </cfRule>
  </conditionalFormatting>
  <conditionalFormatting sqref="AK565:AK574">
    <cfRule type="cellIs" dxfId="3607" priority="69" operator="between">
      <formula>-0.05</formula>
      <formula>0.05</formula>
    </cfRule>
  </conditionalFormatting>
  <conditionalFormatting sqref="AE575:AE584">
    <cfRule type="cellIs" dxfId="3606" priority="68" operator="between">
      <formula>-0.05</formula>
      <formula>0.05</formula>
    </cfRule>
  </conditionalFormatting>
  <conditionalFormatting sqref="AG575:AG584">
    <cfRule type="cellIs" dxfId="3605" priority="67" operator="between">
      <formula>-0.05</formula>
      <formula>0.05</formula>
    </cfRule>
  </conditionalFormatting>
  <conditionalFormatting sqref="AI575:AI584">
    <cfRule type="cellIs" dxfId="3604" priority="66" operator="between">
      <formula>-0.05</formula>
      <formula>0.05</formula>
    </cfRule>
  </conditionalFormatting>
  <conditionalFormatting sqref="AK575:AK584">
    <cfRule type="cellIs" dxfId="3603" priority="65" operator="between">
      <formula>-0.05</formula>
      <formula>0.05</formula>
    </cfRule>
  </conditionalFormatting>
  <conditionalFormatting sqref="AE585:AE594">
    <cfRule type="cellIs" dxfId="3602" priority="64" operator="between">
      <formula>-0.05</formula>
      <formula>0.05</formula>
    </cfRule>
  </conditionalFormatting>
  <conditionalFormatting sqref="AG585:AG594">
    <cfRule type="cellIs" dxfId="3601" priority="63" operator="between">
      <formula>-0.05</formula>
      <formula>0.05</formula>
    </cfRule>
  </conditionalFormatting>
  <conditionalFormatting sqref="AI585:AI594">
    <cfRule type="cellIs" dxfId="3600" priority="62" operator="between">
      <formula>-0.05</formula>
      <formula>0.05</formula>
    </cfRule>
  </conditionalFormatting>
  <conditionalFormatting sqref="AK585:AK594">
    <cfRule type="cellIs" dxfId="3599" priority="61" operator="between">
      <formula>-0.05</formula>
      <formula>0.05</formula>
    </cfRule>
  </conditionalFormatting>
  <conditionalFormatting sqref="AE595:AE604">
    <cfRule type="cellIs" dxfId="3598" priority="60" operator="between">
      <formula>-0.05</formula>
      <formula>0.05</formula>
    </cfRule>
  </conditionalFormatting>
  <conditionalFormatting sqref="AG595:AG604">
    <cfRule type="cellIs" dxfId="3597" priority="59" operator="between">
      <formula>-0.05</formula>
      <formula>0.05</formula>
    </cfRule>
  </conditionalFormatting>
  <conditionalFormatting sqref="AI595:AI604">
    <cfRule type="cellIs" dxfId="3596" priority="58" operator="between">
      <formula>-0.05</formula>
      <formula>0.05</formula>
    </cfRule>
  </conditionalFormatting>
  <conditionalFormatting sqref="AK595:AK604">
    <cfRule type="cellIs" dxfId="3595" priority="57" operator="between">
      <formula>-0.05</formula>
      <formula>0.05</formula>
    </cfRule>
  </conditionalFormatting>
  <conditionalFormatting sqref="AE605:AE614">
    <cfRule type="cellIs" dxfId="3594" priority="56" operator="between">
      <formula>-0.05</formula>
      <formula>0.05</formula>
    </cfRule>
  </conditionalFormatting>
  <conditionalFormatting sqref="AG605:AG614">
    <cfRule type="cellIs" dxfId="3593" priority="55" operator="between">
      <formula>-0.05</formula>
      <formula>0.05</formula>
    </cfRule>
  </conditionalFormatting>
  <conditionalFormatting sqref="AI605:AI614">
    <cfRule type="cellIs" dxfId="3592" priority="54" operator="between">
      <formula>-0.05</formula>
      <formula>0.05</formula>
    </cfRule>
  </conditionalFormatting>
  <conditionalFormatting sqref="AK605:AK614">
    <cfRule type="cellIs" dxfId="3591" priority="53" operator="between">
      <formula>-0.05</formula>
      <formula>0.05</formula>
    </cfRule>
  </conditionalFormatting>
  <conditionalFormatting sqref="AE615:AE624">
    <cfRule type="cellIs" dxfId="3590" priority="52" operator="between">
      <formula>-0.05</formula>
      <formula>0.05</formula>
    </cfRule>
  </conditionalFormatting>
  <conditionalFormatting sqref="AG615:AG624">
    <cfRule type="cellIs" dxfId="3589" priority="51" operator="between">
      <formula>-0.05</formula>
      <formula>0.05</formula>
    </cfRule>
  </conditionalFormatting>
  <conditionalFormatting sqref="AI615:AI624">
    <cfRule type="cellIs" dxfId="3588" priority="50" operator="between">
      <formula>-0.05</formula>
      <formula>0.05</formula>
    </cfRule>
  </conditionalFormatting>
  <conditionalFormatting sqref="AK615:AK624">
    <cfRule type="cellIs" dxfId="3587" priority="49" operator="between">
      <formula>-0.05</formula>
      <formula>0.05</formula>
    </cfRule>
  </conditionalFormatting>
  <conditionalFormatting sqref="AE625:AE634">
    <cfRule type="cellIs" dxfId="3586" priority="48" operator="between">
      <formula>-0.05</formula>
      <formula>0.05</formula>
    </cfRule>
  </conditionalFormatting>
  <conditionalFormatting sqref="AG625:AG634">
    <cfRule type="cellIs" dxfId="3585" priority="47" operator="between">
      <formula>-0.05</formula>
      <formula>0.05</formula>
    </cfRule>
  </conditionalFormatting>
  <conditionalFormatting sqref="AI625:AI634">
    <cfRule type="cellIs" dxfId="3584" priority="46" operator="between">
      <formula>-0.05</formula>
      <formula>0.05</formula>
    </cfRule>
  </conditionalFormatting>
  <conditionalFormatting sqref="AK625:AK634">
    <cfRule type="cellIs" dxfId="3583" priority="45" operator="between">
      <formula>-0.05</formula>
      <formula>0.05</formula>
    </cfRule>
  </conditionalFormatting>
  <conditionalFormatting sqref="AE635:AE644">
    <cfRule type="cellIs" dxfId="3582" priority="44" operator="between">
      <formula>-0.05</formula>
      <formula>0.05</formula>
    </cfRule>
  </conditionalFormatting>
  <conditionalFormatting sqref="AG635:AG644">
    <cfRule type="cellIs" dxfId="3581" priority="43" operator="between">
      <formula>-0.05</formula>
      <formula>0.05</formula>
    </cfRule>
  </conditionalFormatting>
  <conditionalFormatting sqref="AI635:AI644">
    <cfRule type="cellIs" dxfId="3580" priority="42" operator="between">
      <formula>-0.05</formula>
      <formula>0.05</formula>
    </cfRule>
  </conditionalFormatting>
  <conditionalFormatting sqref="AK635:AK644">
    <cfRule type="cellIs" dxfId="3579" priority="41" operator="between">
      <formula>-0.05</formula>
      <formula>0.05</formula>
    </cfRule>
  </conditionalFormatting>
  <conditionalFormatting sqref="AE645:AE654">
    <cfRule type="cellIs" dxfId="3578" priority="40" operator="between">
      <formula>-0.05</formula>
      <formula>0.05</formula>
    </cfRule>
  </conditionalFormatting>
  <conditionalFormatting sqref="AG645:AG654">
    <cfRule type="cellIs" dxfId="3577" priority="39" operator="between">
      <formula>-0.05</formula>
      <formula>0.05</formula>
    </cfRule>
  </conditionalFormatting>
  <conditionalFormatting sqref="AI645:AI654">
    <cfRule type="cellIs" dxfId="3576" priority="38" operator="between">
      <formula>-0.05</formula>
      <formula>0.05</formula>
    </cfRule>
  </conditionalFormatting>
  <conditionalFormatting sqref="AK645:AK654">
    <cfRule type="cellIs" dxfId="3575" priority="37" operator="between">
      <formula>-0.05</formula>
      <formula>0.05</formula>
    </cfRule>
  </conditionalFormatting>
  <conditionalFormatting sqref="AE655:AE664">
    <cfRule type="cellIs" dxfId="3574" priority="36" operator="between">
      <formula>-0.05</formula>
      <formula>0.05</formula>
    </cfRule>
  </conditionalFormatting>
  <conditionalFormatting sqref="AG655:AG664">
    <cfRule type="cellIs" dxfId="3573" priority="35" operator="between">
      <formula>-0.05</formula>
      <formula>0.05</formula>
    </cfRule>
  </conditionalFormatting>
  <conditionalFormatting sqref="AI655:AI664">
    <cfRule type="cellIs" dxfId="3572" priority="34" operator="between">
      <formula>-0.05</formula>
      <formula>0.05</formula>
    </cfRule>
  </conditionalFormatting>
  <conditionalFormatting sqref="AK655:AK664">
    <cfRule type="cellIs" dxfId="3571" priority="33" operator="between">
      <formula>-0.05</formula>
      <formula>0.05</formula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A35CD-615C-40ED-BEB4-D26E6C706960}">
  <dimension ref="A1:AB307"/>
  <sheetViews>
    <sheetView zoomScale="30" zoomScaleNormal="30" workbookViewId="0">
      <selection activeCell="AS110" sqref="AS110"/>
    </sheetView>
  </sheetViews>
  <sheetFormatPr defaultRowHeight="15" x14ac:dyDescent="0.25"/>
  <cols>
    <col min="1" max="1" width="15.140625" bestFit="1" customWidth="1"/>
    <col min="2" max="2" width="12.140625" bestFit="1" customWidth="1"/>
    <col min="3" max="3" width="21.28515625" bestFit="1" customWidth="1"/>
    <col min="4" max="4" width="15.85546875" bestFit="1" customWidth="1"/>
    <col min="5" max="5" width="19" bestFit="1" customWidth="1"/>
    <col min="6" max="6" width="13.7109375" bestFit="1" customWidth="1"/>
    <col min="7" max="7" width="13.42578125" bestFit="1" customWidth="1"/>
    <col min="8" max="8" width="16.140625" bestFit="1" customWidth="1"/>
    <col min="9" max="9" width="12" bestFit="1" customWidth="1"/>
    <col min="10" max="10" width="20.7109375" bestFit="1" customWidth="1"/>
    <col min="11" max="11" width="21.85546875" bestFit="1" customWidth="1"/>
    <col min="12" max="12" width="19.85546875" bestFit="1" customWidth="1"/>
    <col min="13" max="13" width="23.85546875" bestFit="1" customWidth="1"/>
    <col min="14" max="14" width="19" bestFit="1" customWidth="1"/>
    <col min="15" max="15" width="15.42578125" bestFit="1" customWidth="1"/>
    <col min="16" max="16" width="14.42578125" bestFit="1" customWidth="1"/>
    <col min="17" max="17" width="17.42578125" bestFit="1" customWidth="1"/>
    <col min="18" max="18" width="16.5703125" bestFit="1" customWidth="1"/>
    <col min="19" max="19" width="18" bestFit="1" customWidth="1"/>
    <col min="20" max="20" width="32.140625" bestFit="1" customWidth="1"/>
    <col min="21" max="21" width="14.140625" bestFit="1" customWidth="1"/>
    <col min="22" max="22" width="8.5703125" bestFit="1" customWidth="1"/>
    <col min="23" max="28" width="11.28515625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74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99</v>
      </c>
      <c r="X1" t="s">
        <v>100</v>
      </c>
      <c r="Y1" t="s">
        <v>103</v>
      </c>
      <c r="Z1" t="s">
        <v>104</v>
      </c>
    </row>
    <row r="2" spans="1:26" x14ac:dyDescent="0.25">
      <c r="A2" s="1">
        <v>1</v>
      </c>
      <c r="B2" s="1" t="s">
        <v>39</v>
      </c>
      <c r="C2" s="1" t="s">
        <v>22</v>
      </c>
      <c r="D2" s="1" t="s">
        <v>23</v>
      </c>
      <c r="E2" s="1" t="s">
        <v>27</v>
      </c>
      <c r="F2" s="1" t="s">
        <v>25</v>
      </c>
      <c r="G2" s="1" t="b">
        <v>0</v>
      </c>
      <c r="H2" s="1" t="b">
        <v>0</v>
      </c>
      <c r="I2" s="1" t="b">
        <v>0</v>
      </c>
      <c r="J2" s="1" t="b">
        <v>0</v>
      </c>
      <c r="K2" s="1" t="b">
        <v>0</v>
      </c>
      <c r="L2" s="1">
        <v>150</v>
      </c>
      <c r="M2" s="1">
        <v>2</v>
      </c>
      <c r="N2" s="1">
        <v>0</v>
      </c>
      <c r="O2" s="1">
        <v>1</v>
      </c>
      <c r="P2" s="1">
        <v>0</v>
      </c>
      <c r="Q2" s="1">
        <v>100</v>
      </c>
      <c r="R2" s="1">
        <v>0</v>
      </c>
      <c r="S2" s="1">
        <v>1</v>
      </c>
      <c r="T2" s="1">
        <v>0</v>
      </c>
      <c r="U2" s="1" t="b">
        <v>0</v>
      </c>
      <c r="V2" s="1">
        <v>251</v>
      </c>
      <c r="W2" s="1">
        <v>1000</v>
      </c>
      <c r="X2" s="1">
        <v>1050</v>
      </c>
      <c r="Y2" s="1">
        <v>1</v>
      </c>
      <c r="Z2" s="1">
        <v>0</v>
      </c>
    </row>
    <row r="3" spans="1:26" x14ac:dyDescent="0.25">
      <c r="A3" s="1">
        <v>2</v>
      </c>
      <c r="B3" s="1" t="s">
        <v>39</v>
      </c>
      <c r="C3" s="1" t="s">
        <v>22</v>
      </c>
      <c r="D3" s="1" t="s">
        <v>23</v>
      </c>
      <c r="E3" s="1" t="s">
        <v>27</v>
      </c>
      <c r="F3" s="1" t="s">
        <v>25</v>
      </c>
      <c r="G3" s="1" t="b">
        <v>0</v>
      </c>
      <c r="H3" s="1" t="b">
        <v>0</v>
      </c>
      <c r="I3" s="1" t="b">
        <v>0</v>
      </c>
      <c r="J3" s="1" t="b">
        <v>0</v>
      </c>
      <c r="K3" s="1" t="b">
        <v>0</v>
      </c>
      <c r="L3" s="1">
        <v>150</v>
      </c>
      <c r="M3" s="1">
        <v>2</v>
      </c>
      <c r="N3" s="1">
        <v>0</v>
      </c>
      <c r="O3" s="1">
        <v>1</v>
      </c>
      <c r="P3" s="1">
        <v>0</v>
      </c>
      <c r="Q3" s="1">
        <v>100</v>
      </c>
      <c r="R3" s="1">
        <v>0</v>
      </c>
      <c r="S3" s="1">
        <v>1</v>
      </c>
      <c r="T3" s="1">
        <v>0</v>
      </c>
      <c r="U3" s="1" t="b">
        <v>0</v>
      </c>
      <c r="V3" s="1">
        <v>251</v>
      </c>
      <c r="W3" s="1">
        <v>1000</v>
      </c>
      <c r="X3" s="1">
        <v>1050</v>
      </c>
      <c r="Y3" s="1">
        <v>1</v>
      </c>
      <c r="Z3" s="1">
        <v>0</v>
      </c>
    </row>
    <row r="4" spans="1:26" x14ac:dyDescent="0.25">
      <c r="A4" s="1">
        <v>3</v>
      </c>
      <c r="B4" s="1" t="s">
        <v>39</v>
      </c>
      <c r="C4" s="1" t="s">
        <v>22</v>
      </c>
      <c r="D4" s="1" t="s">
        <v>23</v>
      </c>
      <c r="E4" s="1" t="s">
        <v>27</v>
      </c>
      <c r="F4" s="1" t="s">
        <v>25</v>
      </c>
      <c r="G4" s="1" t="b">
        <v>0</v>
      </c>
      <c r="H4" s="1" t="b">
        <v>0</v>
      </c>
      <c r="I4" s="1" t="b">
        <v>0</v>
      </c>
      <c r="J4" s="1" t="b">
        <v>0</v>
      </c>
      <c r="K4" s="1" t="b">
        <v>0</v>
      </c>
      <c r="L4" s="1">
        <v>150</v>
      </c>
      <c r="M4" s="1">
        <v>2</v>
      </c>
      <c r="N4" s="1">
        <v>0</v>
      </c>
      <c r="O4" s="1">
        <v>1</v>
      </c>
      <c r="P4" s="1">
        <v>0</v>
      </c>
      <c r="Q4" s="1">
        <v>100</v>
      </c>
      <c r="R4" s="1">
        <v>0</v>
      </c>
      <c r="S4" s="1">
        <v>1</v>
      </c>
      <c r="T4" s="1">
        <v>0</v>
      </c>
      <c r="U4" s="1" t="b">
        <v>0</v>
      </c>
      <c r="V4" s="1">
        <v>251</v>
      </c>
      <c r="W4" s="1">
        <v>1000</v>
      </c>
      <c r="X4" s="1">
        <v>1050</v>
      </c>
      <c r="Y4" s="1">
        <v>-1</v>
      </c>
      <c r="Z4" s="1">
        <v>0</v>
      </c>
    </row>
    <row r="5" spans="1:26" x14ac:dyDescent="0.25">
      <c r="A5" s="1">
        <v>4</v>
      </c>
      <c r="B5" s="1" t="s">
        <v>39</v>
      </c>
      <c r="C5" s="1" t="s">
        <v>22</v>
      </c>
      <c r="D5" s="1" t="s">
        <v>23</v>
      </c>
      <c r="E5" s="1" t="s">
        <v>27</v>
      </c>
      <c r="F5" s="1" t="s">
        <v>25</v>
      </c>
      <c r="G5" s="1" t="b">
        <v>0</v>
      </c>
      <c r="H5" s="1" t="b">
        <v>0</v>
      </c>
      <c r="I5" s="1" t="b">
        <v>0</v>
      </c>
      <c r="J5" s="1" t="b">
        <v>0</v>
      </c>
      <c r="K5" s="1" t="b">
        <v>0</v>
      </c>
      <c r="L5" s="1">
        <v>150</v>
      </c>
      <c r="M5" s="1">
        <v>2</v>
      </c>
      <c r="N5" s="1">
        <v>0</v>
      </c>
      <c r="O5" s="1">
        <v>1</v>
      </c>
      <c r="P5" s="1">
        <v>0</v>
      </c>
      <c r="Q5" s="1">
        <v>100</v>
      </c>
      <c r="R5" s="1">
        <v>0</v>
      </c>
      <c r="S5" s="1">
        <v>1</v>
      </c>
      <c r="T5" s="1">
        <v>0</v>
      </c>
      <c r="U5" s="1" t="b">
        <v>0</v>
      </c>
      <c r="V5" s="1">
        <v>251</v>
      </c>
      <c r="W5" s="1">
        <v>1000</v>
      </c>
      <c r="X5" s="1">
        <v>1050</v>
      </c>
      <c r="Y5" s="1">
        <v>-1</v>
      </c>
      <c r="Z5" s="1">
        <v>0</v>
      </c>
    </row>
    <row r="6" spans="1:26" x14ac:dyDescent="0.25">
      <c r="A6" s="1">
        <v>5</v>
      </c>
      <c r="B6" s="1" t="s">
        <v>39</v>
      </c>
      <c r="C6" s="1" t="s">
        <v>22</v>
      </c>
      <c r="D6" s="1" t="s">
        <v>23</v>
      </c>
      <c r="E6" s="1" t="s">
        <v>27</v>
      </c>
      <c r="F6" s="1" t="s">
        <v>25</v>
      </c>
      <c r="G6" s="1" t="b">
        <v>0</v>
      </c>
      <c r="H6" s="1" t="b">
        <v>0</v>
      </c>
      <c r="I6" s="1" t="b">
        <v>0</v>
      </c>
      <c r="J6" s="1" t="b">
        <v>0</v>
      </c>
      <c r="K6" s="1" t="b">
        <v>0</v>
      </c>
      <c r="L6" s="1">
        <v>150</v>
      </c>
      <c r="M6" s="1">
        <v>2</v>
      </c>
      <c r="N6" s="1">
        <v>0</v>
      </c>
      <c r="O6" s="1">
        <v>1</v>
      </c>
      <c r="P6" s="1">
        <v>0</v>
      </c>
      <c r="Q6" s="1">
        <v>100</v>
      </c>
      <c r="R6" s="1">
        <v>0</v>
      </c>
      <c r="S6" s="1">
        <v>1</v>
      </c>
      <c r="T6" s="1">
        <v>0</v>
      </c>
      <c r="U6" s="1" t="b">
        <v>0</v>
      </c>
      <c r="V6" s="1">
        <v>251</v>
      </c>
      <c r="W6" s="1">
        <v>1000</v>
      </c>
      <c r="X6" s="1">
        <v>1050</v>
      </c>
      <c r="Y6" s="1">
        <v>1</v>
      </c>
      <c r="Z6" s="1">
        <v>0</v>
      </c>
    </row>
    <row r="7" spans="1:26" x14ac:dyDescent="0.25">
      <c r="A7" s="1">
        <v>6</v>
      </c>
      <c r="B7" s="1" t="s">
        <v>39</v>
      </c>
      <c r="C7" s="1" t="s">
        <v>22</v>
      </c>
      <c r="D7" s="1" t="s">
        <v>23</v>
      </c>
      <c r="E7" s="1" t="s">
        <v>27</v>
      </c>
      <c r="F7" s="1" t="s">
        <v>25</v>
      </c>
      <c r="G7" s="1" t="b">
        <v>0</v>
      </c>
      <c r="H7" s="1" t="b">
        <v>0</v>
      </c>
      <c r="I7" s="1" t="b">
        <v>0</v>
      </c>
      <c r="J7" s="1" t="b">
        <v>0</v>
      </c>
      <c r="K7" s="1" t="b">
        <v>0</v>
      </c>
      <c r="L7" s="1">
        <v>150</v>
      </c>
      <c r="M7" s="1">
        <v>2</v>
      </c>
      <c r="N7" s="1">
        <v>0</v>
      </c>
      <c r="O7" s="1">
        <v>1</v>
      </c>
      <c r="P7" s="1">
        <v>0</v>
      </c>
      <c r="Q7" s="1">
        <v>100</v>
      </c>
      <c r="R7" s="1">
        <v>0</v>
      </c>
      <c r="S7" s="1">
        <v>1</v>
      </c>
      <c r="T7" s="1">
        <v>0</v>
      </c>
      <c r="U7" s="1" t="b">
        <v>0</v>
      </c>
      <c r="V7" s="1">
        <v>251</v>
      </c>
      <c r="W7" s="1">
        <v>1050</v>
      </c>
      <c r="X7" s="1">
        <v>1000</v>
      </c>
      <c r="Y7" s="1">
        <v>0</v>
      </c>
      <c r="Z7" s="1">
        <v>-1</v>
      </c>
    </row>
    <row r="8" spans="1:26" x14ac:dyDescent="0.25">
      <c r="A8" s="1">
        <v>7</v>
      </c>
      <c r="B8" s="1" t="s">
        <v>39</v>
      </c>
      <c r="C8" s="1" t="s">
        <v>22</v>
      </c>
      <c r="D8" s="1" t="s">
        <v>23</v>
      </c>
      <c r="E8" s="1" t="s">
        <v>27</v>
      </c>
      <c r="F8" s="1" t="s">
        <v>25</v>
      </c>
      <c r="G8" s="1" t="b">
        <v>0</v>
      </c>
      <c r="H8" s="1" t="b">
        <v>0</v>
      </c>
      <c r="I8" s="1" t="b">
        <v>0</v>
      </c>
      <c r="J8" s="1" t="b">
        <v>0</v>
      </c>
      <c r="K8" s="1" t="b">
        <v>0</v>
      </c>
      <c r="L8" s="1">
        <v>150</v>
      </c>
      <c r="M8" s="1">
        <v>2</v>
      </c>
      <c r="N8" s="1">
        <v>0</v>
      </c>
      <c r="O8" s="1">
        <v>1</v>
      </c>
      <c r="P8" s="1">
        <v>0</v>
      </c>
      <c r="Q8" s="1">
        <v>100</v>
      </c>
      <c r="R8" s="1">
        <v>0</v>
      </c>
      <c r="S8" s="1">
        <v>1</v>
      </c>
      <c r="T8" s="1">
        <v>0</v>
      </c>
      <c r="U8" s="1" t="b">
        <v>0</v>
      </c>
      <c r="V8" s="1">
        <v>251</v>
      </c>
      <c r="W8" s="1">
        <v>1050</v>
      </c>
      <c r="X8" s="1">
        <v>1000</v>
      </c>
      <c r="Y8" s="1">
        <v>0</v>
      </c>
      <c r="Z8" s="1">
        <v>1</v>
      </c>
    </row>
    <row r="9" spans="1:26" x14ac:dyDescent="0.25">
      <c r="A9" s="1">
        <v>8</v>
      </c>
      <c r="B9" s="1" t="s">
        <v>39</v>
      </c>
      <c r="C9" s="1" t="s">
        <v>22</v>
      </c>
      <c r="D9" s="1" t="s">
        <v>23</v>
      </c>
      <c r="E9" s="1" t="s">
        <v>27</v>
      </c>
      <c r="F9" s="1" t="s">
        <v>25</v>
      </c>
      <c r="G9" s="1" t="b">
        <v>0</v>
      </c>
      <c r="H9" s="1" t="b">
        <v>0</v>
      </c>
      <c r="I9" s="1" t="b">
        <v>0</v>
      </c>
      <c r="J9" s="1" t="b">
        <v>0</v>
      </c>
      <c r="K9" s="1" t="b">
        <v>0</v>
      </c>
      <c r="L9" s="1">
        <v>150</v>
      </c>
      <c r="M9" s="1">
        <v>2</v>
      </c>
      <c r="N9" s="1">
        <v>0</v>
      </c>
      <c r="O9" s="1">
        <v>1</v>
      </c>
      <c r="P9" s="1">
        <v>0</v>
      </c>
      <c r="Q9" s="1">
        <v>100</v>
      </c>
      <c r="R9" s="1">
        <v>0</v>
      </c>
      <c r="S9" s="1">
        <v>1</v>
      </c>
      <c r="T9" s="1">
        <v>0</v>
      </c>
      <c r="U9" s="1" t="b">
        <v>0</v>
      </c>
      <c r="V9" s="1">
        <v>251</v>
      </c>
      <c r="W9" s="1">
        <v>1000</v>
      </c>
      <c r="X9" s="1">
        <v>1050</v>
      </c>
      <c r="Y9" s="1">
        <v>-1</v>
      </c>
      <c r="Z9" s="1">
        <v>0</v>
      </c>
    </row>
    <row r="10" spans="1:26" x14ac:dyDescent="0.25">
      <c r="A10" s="1">
        <v>9</v>
      </c>
      <c r="B10" s="1" t="s">
        <v>39</v>
      </c>
      <c r="C10" s="1" t="s">
        <v>22</v>
      </c>
      <c r="D10" s="1" t="s">
        <v>23</v>
      </c>
      <c r="E10" s="1" t="s">
        <v>27</v>
      </c>
      <c r="F10" s="1" t="s">
        <v>25</v>
      </c>
      <c r="G10" s="1" t="b">
        <v>0</v>
      </c>
      <c r="H10" s="1" t="b">
        <v>0</v>
      </c>
      <c r="I10" s="1" t="b">
        <v>0</v>
      </c>
      <c r="J10" s="1" t="b">
        <v>0</v>
      </c>
      <c r="K10" s="1" t="b">
        <v>0</v>
      </c>
      <c r="L10" s="1">
        <v>150</v>
      </c>
      <c r="M10" s="1">
        <v>2</v>
      </c>
      <c r="N10" s="1">
        <v>0</v>
      </c>
      <c r="O10" s="1">
        <v>1</v>
      </c>
      <c r="P10" s="1">
        <v>0</v>
      </c>
      <c r="Q10" s="1">
        <v>100</v>
      </c>
      <c r="R10" s="1">
        <v>0</v>
      </c>
      <c r="S10" s="1">
        <v>1</v>
      </c>
      <c r="T10" s="1">
        <v>0</v>
      </c>
      <c r="U10" s="1" t="b">
        <v>0</v>
      </c>
      <c r="V10" s="1">
        <v>251</v>
      </c>
      <c r="W10" s="1">
        <v>1050</v>
      </c>
      <c r="X10" s="1">
        <v>1000</v>
      </c>
      <c r="Y10" s="1">
        <v>0</v>
      </c>
      <c r="Z10" s="1">
        <v>1</v>
      </c>
    </row>
    <row r="11" spans="1:26" x14ac:dyDescent="0.25">
      <c r="A11" s="1">
        <v>10</v>
      </c>
      <c r="B11" s="1" t="s">
        <v>39</v>
      </c>
      <c r="C11" s="1" t="s">
        <v>22</v>
      </c>
      <c r="D11" s="1" t="s">
        <v>23</v>
      </c>
      <c r="E11" s="1" t="s">
        <v>27</v>
      </c>
      <c r="F11" s="1" t="s">
        <v>25</v>
      </c>
      <c r="G11" s="1" t="b">
        <v>0</v>
      </c>
      <c r="H11" s="1" t="b">
        <v>0</v>
      </c>
      <c r="I11" s="1" t="b">
        <v>0</v>
      </c>
      <c r="J11" s="1" t="b">
        <v>0</v>
      </c>
      <c r="K11" s="1" t="b">
        <v>0</v>
      </c>
      <c r="L11" s="1">
        <v>150</v>
      </c>
      <c r="M11" s="1">
        <v>2</v>
      </c>
      <c r="N11" s="1">
        <v>0</v>
      </c>
      <c r="O11" s="1">
        <v>1</v>
      </c>
      <c r="P11" s="1">
        <v>0</v>
      </c>
      <c r="Q11" s="1">
        <v>100</v>
      </c>
      <c r="R11" s="1">
        <v>0</v>
      </c>
      <c r="S11" s="1">
        <v>1</v>
      </c>
      <c r="T11" s="1">
        <v>0</v>
      </c>
      <c r="U11" s="1" t="b">
        <v>0</v>
      </c>
      <c r="V11" s="1">
        <v>251</v>
      </c>
      <c r="W11" s="1">
        <v>1050</v>
      </c>
      <c r="X11" s="1">
        <v>1000</v>
      </c>
      <c r="Y11" s="1">
        <v>0</v>
      </c>
      <c r="Z11" s="1">
        <v>-1</v>
      </c>
    </row>
    <row r="12" spans="1:26" x14ac:dyDescent="0.25">
      <c r="A12" s="3">
        <v>11</v>
      </c>
      <c r="B12" s="3" t="s">
        <v>39</v>
      </c>
      <c r="C12" s="3" t="s">
        <v>22</v>
      </c>
      <c r="D12" s="3" t="s">
        <v>23</v>
      </c>
      <c r="E12" s="3" t="s">
        <v>27</v>
      </c>
      <c r="F12" s="3" t="s">
        <v>25</v>
      </c>
      <c r="G12" s="3" t="b">
        <v>0</v>
      </c>
      <c r="H12" s="3" t="b">
        <v>0</v>
      </c>
      <c r="I12" s="3" t="b">
        <v>0</v>
      </c>
      <c r="J12" s="3" t="b">
        <v>0</v>
      </c>
      <c r="K12" s="3" t="b">
        <v>0</v>
      </c>
      <c r="L12" s="3">
        <v>150</v>
      </c>
      <c r="M12" s="3">
        <v>3</v>
      </c>
      <c r="N12" s="3">
        <v>0</v>
      </c>
      <c r="O12" s="3">
        <v>1</v>
      </c>
      <c r="P12" s="3">
        <v>0</v>
      </c>
      <c r="Q12" s="3">
        <v>100</v>
      </c>
      <c r="R12" s="3">
        <v>0</v>
      </c>
      <c r="S12" s="3">
        <v>1</v>
      </c>
      <c r="T12" s="3">
        <v>0</v>
      </c>
      <c r="U12" s="3" t="b">
        <v>0</v>
      </c>
      <c r="V12" s="3">
        <v>2000</v>
      </c>
      <c r="W12" s="3">
        <v>691.5</v>
      </c>
      <c r="X12" s="3">
        <v>642.5</v>
      </c>
      <c r="Y12" s="3">
        <v>6</v>
      </c>
      <c r="Z12" s="3">
        <v>-6</v>
      </c>
    </row>
    <row r="13" spans="1:26" x14ac:dyDescent="0.25">
      <c r="A13" s="3">
        <v>12</v>
      </c>
      <c r="B13" s="3" t="s">
        <v>39</v>
      </c>
      <c r="C13" s="3" t="s">
        <v>22</v>
      </c>
      <c r="D13" s="3" t="s">
        <v>23</v>
      </c>
      <c r="E13" s="3" t="s">
        <v>27</v>
      </c>
      <c r="F13" s="3" t="s">
        <v>25</v>
      </c>
      <c r="G13" s="3" t="b">
        <v>0</v>
      </c>
      <c r="H13" s="3" t="b">
        <v>0</v>
      </c>
      <c r="I13" s="3" t="b">
        <v>0</v>
      </c>
      <c r="J13" s="3" t="b">
        <v>0</v>
      </c>
      <c r="K13" s="3" t="b">
        <v>0</v>
      </c>
      <c r="L13" s="3">
        <v>150</v>
      </c>
      <c r="M13" s="3">
        <v>3</v>
      </c>
      <c r="N13" s="3">
        <v>0</v>
      </c>
      <c r="O13" s="3">
        <v>1</v>
      </c>
      <c r="P13" s="3">
        <v>0</v>
      </c>
      <c r="Q13" s="3">
        <v>100</v>
      </c>
      <c r="R13" s="3">
        <v>0</v>
      </c>
      <c r="S13" s="3">
        <v>1</v>
      </c>
      <c r="T13" s="3">
        <v>0</v>
      </c>
      <c r="U13" s="3" t="b">
        <v>0</v>
      </c>
      <c r="V13" s="3">
        <v>2000</v>
      </c>
      <c r="W13" s="3">
        <v>690.5</v>
      </c>
      <c r="X13" s="3">
        <v>647.5</v>
      </c>
      <c r="Y13" s="3">
        <v>1</v>
      </c>
      <c r="Z13" s="3">
        <v>11</v>
      </c>
    </row>
    <row r="14" spans="1:26" x14ac:dyDescent="0.25">
      <c r="A14" s="3">
        <v>13</v>
      </c>
      <c r="B14" s="3" t="s">
        <v>39</v>
      </c>
      <c r="C14" s="3" t="s">
        <v>22</v>
      </c>
      <c r="D14" s="3" t="s">
        <v>23</v>
      </c>
      <c r="E14" s="3" t="s">
        <v>27</v>
      </c>
      <c r="F14" s="3" t="s">
        <v>25</v>
      </c>
      <c r="G14" s="3" t="b">
        <v>0</v>
      </c>
      <c r="H14" s="3" t="b">
        <v>0</v>
      </c>
      <c r="I14" s="3" t="b">
        <v>0</v>
      </c>
      <c r="J14" s="3" t="b">
        <v>0</v>
      </c>
      <c r="K14" s="3" t="b">
        <v>0</v>
      </c>
      <c r="L14" s="3">
        <v>150</v>
      </c>
      <c r="M14" s="3">
        <v>3</v>
      </c>
      <c r="N14" s="3">
        <v>0</v>
      </c>
      <c r="O14" s="3">
        <v>1</v>
      </c>
      <c r="P14" s="3">
        <v>0</v>
      </c>
      <c r="Q14" s="3">
        <v>100</v>
      </c>
      <c r="R14" s="3">
        <v>0</v>
      </c>
      <c r="S14" s="3">
        <v>1</v>
      </c>
      <c r="T14" s="3">
        <v>0</v>
      </c>
      <c r="U14" s="3" t="b">
        <v>0</v>
      </c>
      <c r="V14" s="3">
        <v>2000</v>
      </c>
      <c r="W14" s="3">
        <v>649</v>
      </c>
      <c r="X14" s="3">
        <v>687</v>
      </c>
      <c r="Y14" s="3">
        <v>-2</v>
      </c>
      <c r="Z14" s="3">
        <v>9</v>
      </c>
    </row>
    <row r="15" spans="1:26" x14ac:dyDescent="0.25">
      <c r="A15" s="3">
        <v>14</v>
      </c>
      <c r="B15" s="3" t="s">
        <v>39</v>
      </c>
      <c r="C15" s="3" t="s">
        <v>22</v>
      </c>
      <c r="D15" s="3" t="s">
        <v>23</v>
      </c>
      <c r="E15" s="3" t="s">
        <v>27</v>
      </c>
      <c r="F15" s="3" t="s">
        <v>25</v>
      </c>
      <c r="G15" s="3" t="b">
        <v>0</v>
      </c>
      <c r="H15" s="3" t="b">
        <v>0</v>
      </c>
      <c r="I15" s="3" t="b">
        <v>0</v>
      </c>
      <c r="J15" s="3" t="b">
        <v>0</v>
      </c>
      <c r="K15" s="3" t="b">
        <v>0</v>
      </c>
      <c r="L15" s="3">
        <v>150</v>
      </c>
      <c r="M15" s="3">
        <v>3</v>
      </c>
      <c r="N15" s="3">
        <v>0</v>
      </c>
      <c r="O15" s="3">
        <v>1</v>
      </c>
      <c r="P15" s="3">
        <v>0</v>
      </c>
      <c r="Q15" s="3">
        <v>100</v>
      </c>
      <c r="R15" s="3">
        <v>0</v>
      </c>
      <c r="S15" s="3">
        <v>1</v>
      </c>
      <c r="T15" s="3">
        <v>0</v>
      </c>
      <c r="U15" s="3" t="b">
        <v>0</v>
      </c>
      <c r="V15" s="3">
        <v>2000</v>
      </c>
      <c r="W15" s="3">
        <v>687.5</v>
      </c>
      <c r="X15" s="3">
        <v>683.5</v>
      </c>
      <c r="Y15" s="3">
        <v>10</v>
      </c>
      <c r="Z15" s="3">
        <v>9</v>
      </c>
    </row>
    <row r="16" spans="1:26" x14ac:dyDescent="0.25">
      <c r="A16" s="3">
        <v>15</v>
      </c>
      <c r="B16" s="3" t="s">
        <v>39</v>
      </c>
      <c r="C16" s="3" t="s">
        <v>22</v>
      </c>
      <c r="D16" s="3" t="s">
        <v>23</v>
      </c>
      <c r="E16" s="3" t="s">
        <v>27</v>
      </c>
      <c r="F16" s="3" t="s">
        <v>25</v>
      </c>
      <c r="G16" s="3" t="b">
        <v>0</v>
      </c>
      <c r="H16" s="3" t="b">
        <v>0</v>
      </c>
      <c r="I16" s="3" t="b">
        <v>0</v>
      </c>
      <c r="J16" s="3" t="b">
        <v>0</v>
      </c>
      <c r="K16" s="3" t="b">
        <v>0</v>
      </c>
      <c r="L16" s="3">
        <v>150</v>
      </c>
      <c r="M16" s="3">
        <v>3</v>
      </c>
      <c r="N16" s="3">
        <v>0</v>
      </c>
      <c r="O16" s="3">
        <v>1</v>
      </c>
      <c r="P16" s="3">
        <v>0</v>
      </c>
      <c r="Q16" s="3">
        <v>100</v>
      </c>
      <c r="R16" s="3">
        <v>0</v>
      </c>
      <c r="S16" s="3">
        <v>1</v>
      </c>
      <c r="T16" s="3">
        <v>0</v>
      </c>
      <c r="U16" s="3" t="b">
        <v>0</v>
      </c>
      <c r="V16" s="3">
        <v>2000</v>
      </c>
      <c r="W16" s="3">
        <v>712.5</v>
      </c>
      <c r="X16" s="3">
        <v>649</v>
      </c>
      <c r="Y16" s="3">
        <v>-3</v>
      </c>
      <c r="Z16" s="3">
        <v>3</v>
      </c>
    </row>
    <row r="17" spans="1:26" x14ac:dyDescent="0.25">
      <c r="A17" s="3">
        <v>16</v>
      </c>
      <c r="B17" s="3" t="s">
        <v>39</v>
      </c>
      <c r="C17" s="3" t="s">
        <v>22</v>
      </c>
      <c r="D17" s="3" t="s">
        <v>23</v>
      </c>
      <c r="E17" s="3" t="s">
        <v>27</v>
      </c>
      <c r="F17" s="3" t="s">
        <v>25</v>
      </c>
      <c r="G17" s="3" t="b">
        <v>0</v>
      </c>
      <c r="H17" s="3" t="b">
        <v>0</v>
      </c>
      <c r="I17" s="3" t="b">
        <v>0</v>
      </c>
      <c r="J17" s="3" t="b">
        <v>0</v>
      </c>
      <c r="K17" s="3" t="b">
        <v>0</v>
      </c>
      <c r="L17" s="3">
        <v>150</v>
      </c>
      <c r="M17" s="3">
        <v>3</v>
      </c>
      <c r="N17" s="3">
        <v>0</v>
      </c>
      <c r="O17" s="3">
        <v>1</v>
      </c>
      <c r="P17" s="3">
        <v>0</v>
      </c>
      <c r="Q17" s="3">
        <v>100</v>
      </c>
      <c r="R17" s="3">
        <v>0</v>
      </c>
      <c r="S17" s="3">
        <v>1</v>
      </c>
      <c r="T17" s="3">
        <v>0</v>
      </c>
      <c r="U17" s="3" t="b">
        <v>0</v>
      </c>
      <c r="V17" s="3">
        <v>2000</v>
      </c>
      <c r="W17" s="3">
        <v>727</v>
      </c>
      <c r="X17" s="3">
        <v>627</v>
      </c>
      <c r="Y17" s="3">
        <v>-14</v>
      </c>
      <c r="Z17" s="3">
        <v>19</v>
      </c>
    </row>
    <row r="18" spans="1:26" x14ac:dyDescent="0.25">
      <c r="A18" s="3">
        <v>17</v>
      </c>
      <c r="B18" s="3" t="s">
        <v>39</v>
      </c>
      <c r="C18" s="3" t="s">
        <v>22</v>
      </c>
      <c r="D18" s="3" t="s">
        <v>23</v>
      </c>
      <c r="E18" s="3" t="s">
        <v>27</v>
      </c>
      <c r="F18" s="3" t="s">
        <v>25</v>
      </c>
      <c r="G18" s="3" t="b">
        <v>0</v>
      </c>
      <c r="H18" s="3" t="b">
        <v>0</v>
      </c>
      <c r="I18" s="3" t="b">
        <v>0</v>
      </c>
      <c r="J18" s="3" t="b">
        <v>0</v>
      </c>
      <c r="K18" s="3" t="b">
        <v>0</v>
      </c>
      <c r="L18" s="3">
        <v>150</v>
      </c>
      <c r="M18" s="3">
        <v>3</v>
      </c>
      <c r="N18" s="3">
        <v>0</v>
      </c>
      <c r="O18" s="3">
        <v>1</v>
      </c>
      <c r="P18" s="3">
        <v>0</v>
      </c>
      <c r="Q18" s="3">
        <v>100</v>
      </c>
      <c r="R18" s="3">
        <v>0</v>
      </c>
      <c r="S18" s="3">
        <v>1</v>
      </c>
      <c r="T18" s="3">
        <v>0</v>
      </c>
      <c r="U18" s="3" t="b">
        <v>0</v>
      </c>
      <c r="V18" s="3">
        <v>2000</v>
      </c>
      <c r="W18" s="3">
        <v>728</v>
      </c>
      <c r="X18" s="3">
        <v>634</v>
      </c>
      <c r="Y18" s="3">
        <v>-5</v>
      </c>
      <c r="Z18" s="3">
        <v>5</v>
      </c>
    </row>
    <row r="19" spans="1:26" x14ac:dyDescent="0.25">
      <c r="A19" s="3">
        <v>18</v>
      </c>
      <c r="B19" s="3" t="s">
        <v>39</v>
      </c>
      <c r="C19" s="3" t="s">
        <v>22</v>
      </c>
      <c r="D19" s="3" t="s">
        <v>23</v>
      </c>
      <c r="E19" s="3" t="s">
        <v>27</v>
      </c>
      <c r="F19" s="3" t="s">
        <v>25</v>
      </c>
      <c r="G19" s="3" t="b">
        <v>0</v>
      </c>
      <c r="H19" s="3" t="b">
        <v>0</v>
      </c>
      <c r="I19" s="3" t="b">
        <v>0</v>
      </c>
      <c r="J19" s="3" t="b">
        <v>0</v>
      </c>
      <c r="K19" s="3" t="b">
        <v>0</v>
      </c>
      <c r="L19" s="3">
        <v>150</v>
      </c>
      <c r="M19" s="3">
        <v>3</v>
      </c>
      <c r="N19" s="3">
        <v>0</v>
      </c>
      <c r="O19" s="3">
        <v>1</v>
      </c>
      <c r="P19" s="3">
        <v>0</v>
      </c>
      <c r="Q19" s="3">
        <v>100</v>
      </c>
      <c r="R19" s="3">
        <v>0</v>
      </c>
      <c r="S19" s="3">
        <v>1</v>
      </c>
      <c r="T19" s="3">
        <v>0</v>
      </c>
      <c r="U19" s="3" t="b">
        <v>0</v>
      </c>
      <c r="V19" s="3">
        <v>2000</v>
      </c>
      <c r="W19" s="3">
        <v>657</v>
      </c>
      <c r="X19" s="3">
        <v>664</v>
      </c>
      <c r="Y19" s="3">
        <v>4</v>
      </c>
      <c r="Z19" s="3">
        <v>-9</v>
      </c>
    </row>
    <row r="20" spans="1:26" x14ac:dyDescent="0.25">
      <c r="A20" s="3">
        <v>19</v>
      </c>
      <c r="B20" s="3" t="s">
        <v>39</v>
      </c>
      <c r="C20" s="3" t="s">
        <v>22</v>
      </c>
      <c r="D20" s="3" t="s">
        <v>23</v>
      </c>
      <c r="E20" s="3" t="s">
        <v>27</v>
      </c>
      <c r="F20" s="3" t="s">
        <v>25</v>
      </c>
      <c r="G20" s="3" t="b">
        <v>0</v>
      </c>
      <c r="H20" s="3" t="b">
        <v>0</v>
      </c>
      <c r="I20" s="3" t="b">
        <v>0</v>
      </c>
      <c r="J20" s="3" t="b">
        <v>0</v>
      </c>
      <c r="K20" s="3" t="b">
        <v>0</v>
      </c>
      <c r="L20" s="3">
        <v>150</v>
      </c>
      <c r="M20" s="3">
        <v>3</v>
      </c>
      <c r="N20" s="3">
        <v>0</v>
      </c>
      <c r="O20" s="3">
        <v>1</v>
      </c>
      <c r="P20" s="3">
        <v>0</v>
      </c>
      <c r="Q20" s="3">
        <v>100</v>
      </c>
      <c r="R20" s="3">
        <v>0</v>
      </c>
      <c r="S20" s="3">
        <v>1</v>
      </c>
      <c r="T20" s="3">
        <v>0</v>
      </c>
      <c r="U20" s="3" t="b">
        <v>0</v>
      </c>
      <c r="V20" s="3">
        <v>2000</v>
      </c>
      <c r="W20" s="3">
        <v>687</v>
      </c>
      <c r="X20" s="3">
        <v>668.5</v>
      </c>
      <c r="Y20" s="3">
        <v>16</v>
      </c>
      <c r="Z20" s="3">
        <v>6</v>
      </c>
    </row>
    <row r="21" spans="1:26" x14ac:dyDescent="0.25">
      <c r="A21" s="3">
        <v>20</v>
      </c>
      <c r="B21" s="3" t="s">
        <v>39</v>
      </c>
      <c r="C21" s="3" t="s">
        <v>22</v>
      </c>
      <c r="D21" s="3" t="s">
        <v>23</v>
      </c>
      <c r="E21" s="3" t="s">
        <v>27</v>
      </c>
      <c r="F21" s="3" t="s">
        <v>25</v>
      </c>
      <c r="G21" s="3" t="b">
        <v>0</v>
      </c>
      <c r="H21" s="3" t="b">
        <v>0</v>
      </c>
      <c r="I21" s="3" t="b">
        <v>0</v>
      </c>
      <c r="J21" s="3" t="b">
        <v>0</v>
      </c>
      <c r="K21" s="3" t="b">
        <v>0</v>
      </c>
      <c r="L21" s="3">
        <v>150</v>
      </c>
      <c r="M21" s="3">
        <v>3</v>
      </c>
      <c r="N21" s="3">
        <v>0</v>
      </c>
      <c r="O21" s="3">
        <v>1</v>
      </c>
      <c r="P21" s="3">
        <v>0</v>
      </c>
      <c r="Q21" s="3">
        <v>100</v>
      </c>
      <c r="R21" s="3">
        <v>0</v>
      </c>
      <c r="S21" s="3">
        <v>1</v>
      </c>
      <c r="T21" s="3">
        <v>0</v>
      </c>
      <c r="U21" s="3" t="b">
        <v>0</v>
      </c>
      <c r="V21" s="3">
        <v>2000</v>
      </c>
      <c r="W21" s="3">
        <v>682.5</v>
      </c>
      <c r="X21" s="3">
        <v>624.5</v>
      </c>
      <c r="Y21" s="3">
        <v>-10</v>
      </c>
      <c r="Z21" s="3">
        <v>1</v>
      </c>
    </row>
    <row r="22" spans="1:26" x14ac:dyDescent="0.25">
      <c r="A22" s="1">
        <v>21</v>
      </c>
      <c r="B22" s="1" t="s">
        <v>39</v>
      </c>
      <c r="C22" s="1" t="s">
        <v>22</v>
      </c>
      <c r="D22" s="1" t="s">
        <v>23</v>
      </c>
      <c r="E22" s="1" t="s">
        <v>27</v>
      </c>
      <c r="F22" s="1" t="s">
        <v>25</v>
      </c>
      <c r="G22" s="1" t="b">
        <v>0</v>
      </c>
      <c r="H22" s="1" t="b">
        <v>0</v>
      </c>
      <c r="I22" s="1" t="b">
        <v>0</v>
      </c>
      <c r="J22" s="1" t="b">
        <v>0</v>
      </c>
      <c r="K22" s="1" t="b">
        <v>0</v>
      </c>
      <c r="L22" s="1">
        <v>150</v>
      </c>
      <c r="M22" s="1">
        <v>4</v>
      </c>
      <c r="N22" s="1">
        <v>0</v>
      </c>
      <c r="O22" s="1">
        <v>1</v>
      </c>
      <c r="P22" s="1">
        <v>0</v>
      </c>
      <c r="Q22" s="1">
        <v>100</v>
      </c>
      <c r="R22" s="1">
        <v>0</v>
      </c>
      <c r="S22" s="1">
        <v>1</v>
      </c>
      <c r="T22" s="1">
        <v>0</v>
      </c>
      <c r="U22" s="1" t="b">
        <v>0</v>
      </c>
      <c r="V22" s="1">
        <v>251</v>
      </c>
      <c r="W22" s="1">
        <v>500</v>
      </c>
      <c r="X22" s="1">
        <v>500</v>
      </c>
      <c r="Y22" s="1">
        <v>-9</v>
      </c>
      <c r="Z22" s="1">
        <v>11</v>
      </c>
    </row>
    <row r="23" spans="1:26" x14ac:dyDescent="0.25">
      <c r="A23" s="1">
        <v>22</v>
      </c>
      <c r="B23" s="1" t="s">
        <v>39</v>
      </c>
      <c r="C23" s="1" t="s">
        <v>22</v>
      </c>
      <c r="D23" s="1" t="s">
        <v>23</v>
      </c>
      <c r="E23" s="1" t="s">
        <v>27</v>
      </c>
      <c r="F23" s="1" t="s">
        <v>25</v>
      </c>
      <c r="G23" s="1" t="b">
        <v>0</v>
      </c>
      <c r="H23" s="1" t="b">
        <v>0</v>
      </c>
      <c r="I23" s="1" t="b">
        <v>0</v>
      </c>
      <c r="J23" s="1" t="b">
        <v>0</v>
      </c>
      <c r="K23" s="1" t="b">
        <v>0</v>
      </c>
      <c r="L23" s="1">
        <v>150</v>
      </c>
      <c r="M23" s="1">
        <v>4</v>
      </c>
      <c r="N23" s="1">
        <v>0</v>
      </c>
      <c r="O23" s="1">
        <v>1</v>
      </c>
      <c r="P23" s="1">
        <v>0</v>
      </c>
      <c r="Q23" s="1">
        <v>100</v>
      </c>
      <c r="R23" s="1">
        <v>0</v>
      </c>
      <c r="S23" s="1">
        <v>1</v>
      </c>
      <c r="T23" s="1">
        <v>0</v>
      </c>
      <c r="U23" s="1" t="b">
        <v>0</v>
      </c>
      <c r="V23" s="1">
        <v>314</v>
      </c>
      <c r="W23" s="1">
        <v>500</v>
      </c>
      <c r="X23" s="1">
        <v>550</v>
      </c>
      <c r="Y23" s="1">
        <v>-10</v>
      </c>
      <c r="Z23" s="1">
        <v>10</v>
      </c>
    </row>
    <row r="24" spans="1:26" x14ac:dyDescent="0.25">
      <c r="A24" s="1">
        <v>23</v>
      </c>
      <c r="B24" s="1" t="s">
        <v>39</v>
      </c>
      <c r="C24" s="1" t="s">
        <v>22</v>
      </c>
      <c r="D24" s="1" t="s">
        <v>23</v>
      </c>
      <c r="E24" s="1" t="s">
        <v>27</v>
      </c>
      <c r="F24" s="1" t="s">
        <v>25</v>
      </c>
      <c r="G24" s="1" t="b">
        <v>0</v>
      </c>
      <c r="H24" s="1" t="b">
        <v>0</v>
      </c>
      <c r="I24" s="1" t="b">
        <v>0</v>
      </c>
      <c r="J24" s="1" t="b">
        <v>0</v>
      </c>
      <c r="K24" s="1" t="b">
        <v>0</v>
      </c>
      <c r="L24" s="1">
        <v>150</v>
      </c>
      <c r="M24" s="1">
        <v>4</v>
      </c>
      <c r="N24" s="1">
        <v>0</v>
      </c>
      <c r="O24" s="1">
        <v>1</v>
      </c>
      <c r="P24" s="1">
        <v>0</v>
      </c>
      <c r="Q24" s="1">
        <v>100</v>
      </c>
      <c r="R24" s="1">
        <v>0</v>
      </c>
      <c r="S24" s="1">
        <v>1</v>
      </c>
      <c r="T24" s="1">
        <v>0</v>
      </c>
      <c r="U24" s="1" t="b">
        <v>0</v>
      </c>
      <c r="V24" s="1">
        <v>314</v>
      </c>
      <c r="W24" s="1">
        <v>500</v>
      </c>
      <c r="X24" s="1">
        <v>500</v>
      </c>
      <c r="Y24" s="1">
        <v>11</v>
      </c>
      <c r="Z24" s="1">
        <v>-9</v>
      </c>
    </row>
    <row r="25" spans="1:26" x14ac:dyDescent="0.25">
      <c r="A25" s="1">
        <v>24</v>
      </c>
      <c r="B25" s="1" t="s">
        <v>39</v>
      </c>
      <c r="C25" s="1" t="s">
        <v>22</v>
      </c>
      <c r="D25" s="1" t="s">
        <v>23</v>
      </c>
      <c r="E25" s="1" t="s">
        <v>27</v>
      </c>
      <c r="F25" s="1" t="s">
        <v>25</v>
      </c>
      <c r="G25" s="1" t="b">
        <v>0</v>
      </c>
      <c r="H25" s="1" t="b">
        <v>0</v>
      </c>
      <c r="I25" s="1" t="b">
        <v>0</v>
      </c>
      <c r="J25" s="1" t="b">
        <v>0</v>
      </c>
      <c r="K25" s="1" t="b">
        <v>0</v>
      </c>
      <c r="L25" s="1">
        <v>150</v>
      </c>
      <c r="M25" s="1">
        <v>4</v>
      </c>
      <c r="N25" s="1">
        <v>0</v>
      </c>
      <c r="O25" s="1">
        <v>1</v>
      </c>
      <c r="P25" s="1">
        <v>0</v>
      </c>
      <c r="Q25" s="1">
        <v>100</v>
      </c>
      <c r="R25" s="1">
        <v>0</v>
      </c>
      <c r="S25" s="1">
        <v>1</v>
      </c>
      <c r="T25" s="1">
        <v>0</v>
      </c>
      <c r="U25" s="1" t="b">
        <v>0</v>
      </c>
      <c r="V25" s="1">
        <v>251</v>
      </c>
      <c r="W25" s="1">
        <v>500</v>
      </c>
      <c r="X25" s="1">
        <v>500</v>
      </c>
      <c r="Y25" s="1">
        <v>11</v>
      </c>
      <c r="Z25" s="1">
        <v>-9</v>
      </c>
    </row>
    <row r="26" spans="1:26" x14ac:dyDescent="0.25">
      <c r="A26" s="1">
        <v>25</v>
      </c>
      <c r="B26" s="1" t="s">
        <v>39</v>
      </c>
      <c r="C26" s="1" t="s">
        <v>22</v>
      </c>
      <c r="D26" s="1" t="s">
        <v>23</v>
      </c>
      <c r="E26" s="1" t="s">
        <v>27</v>
      </c>
      <c r="F26" s="1" t="s">
        <v>25</v>
      </c>
      <c r="G26" s="1" t="b">
        <v>0</v>
      </c>
      <c r="H26" s="1" t="b">
        <v>0</v>
      </c>
      <c r="I26" s="1" t="b">
        <v>0</v>
      </c>
      <c r="J26" s="1" t="b">
        <v>0</v>
      </c>
      <c r="K26" s="1" t="b">
        <v>0</v>
      </c>
      <c r="L26" s="1">
        <v>150</v>
      </c>
      <c r="M26" s="1">
        <v>4</v>
      </c>
      <c r="N26" s="1">
        <v>0</v>
      </c>
      <c r="O26" s="1">
        <v>1</v>
      </c>
      <c r="P26" s="1">
        <v>0</v>
      </c>
      <c r="Q26" s="1">
        <v>100</v>
      </c>
      <c r="R26" s="1">
        <v>0</v>
      </c>
      <c r="S26" s="1">
        <v>1</v>
      </c>
      <c r="T26" s="1">
        <v>0</v>
      </c>
      <c r="U26" s="1" t="b">
        <v>0</v>
      </c>
      <c r="V26" s="1">
        <v>305</v>
      </c>
      <c r="W26" s="1">
        <v>550</v>
      </c>
      <c r="X26" s="1">
        <v>500</v>
      </c>
      <c r="Y26" s="1">
        <v>10</v>
      </c>
      <c r="Z26" s="1">
        <v>9</v>
      </c>
    </row>
    <row r="27" spans="1:26" x14ac:dyDescent="0.25">
      <c r="A27" s="1">
        <v>26</v>
      </c>
      <c r="B27" s="1" t="s">
        <v>39</v>
      </c>
      <c r="C27" s="1" t="s">
        <v>22</v>
      </c>
      <c r="D27" s="1" t="s">
        <v>23</v>
      </c>
      <c r="E27" s="1" t="s">
        <v>27</v>
      </c>
      <c r="F27" s="1" t="s">
        <v>25</v>
      </c>
      <c r="G27" s="1" t="b">
        <v>0</v>
      </c>
      <c r="H27" s="1" t="b">
        <v>0</v>
      </c>
      <c r="I27" s="1" t="b">
        <v>0</v>
      </c>
      <c r="J27" s="1" t="b">
        <v>0</v>
      </c>
      <c r="K27" s="1" t="b">
        <v>0</v>
      </c>
      <c r="L27" s="1">
        <v>150</v>
      </c>
      <c r="M27" s="1">
        <v>4</v>
      </c>
      <c r="N27" s="1">
        <v>0</v>
      </c>
      <c r="O27" s="1">
        <v>1</v>
      </c>
      <c r="P27" s="1">
        <v>0</v>
      </c>
      <c r="Q27" s="1">
        <v>100</v>
      </c>
      <c r="R27" s="1">
        <v>0</v>
      </c>
      <c r="S27" s="1">
        <v>1</v>
      </c>
      <c r="T27" s="1">
        <v>0</v>
      </c>
      <c r="U27" s="1" t="b">
        <v>0</v>
      </c>
      <c r="V27" s="1">
        <v>253</v>
      </c>
      <c r="W27" s="1">
        <v>500</v>
      </c>
      <c r="X27" s="1">
        <v>500</v>
      </c>
      <c r="Y27" s="1">
        <v>10</v>
      </c>
      <c r="Z27" s="1">
        <v>-9</v>
      </c>
    </row>
    <row r="28" spans="1:26" x14ac:dyDescent="0.25">
      <c r="A28" s="1">
        <v>27</v>
      </c>
      <c r="B28" s="1" t="s">
        <v>39</v>
      </c>
      <c r="C28" s="1" t="s">
        <v>22</v>
      </c>
      <c r="D28" s="1" t="s">
        <v>23</v>
      </c>
      <c r="E28" s="1" t="s">
        <v>27</v>
      </c>
      <c r="F28" s="1" t="s">
        <v>25</v>
      </c>
      <c r="G28" s="1" t="b">
        <v>0</v>
      </c>
      <c r="H28" s="1" t="b">
        <v>0</v>
      </c>
      <c r="I28" s="1" t="b">
        <v>0</v>
      </c>
      <c r="J28" s="1" t="b">
        <v>0</v>
      </c>
      <c r="K28" s="1" t="b">
        <v>0</v>
      </c>
      <c r="L28" s="1">
        <v>150</v>
      </c>
      <c r="M28" s="1">
        <v>4</v>
      </c>
      <c r="N28" s="1">
        <v>0</v>
      </c>
      <c r="O28" s="1">
        <v>1</v>
      </c>
      <c r="P28" s="1">
        <v>0</v>
      </c>
      <c r="Q28" s="1">
        <v>100</v>
      </c>
      <c r="R28" s="1">
        <v>0</v>
      </c>
      <c r="S28" s="1">
        <v>1</v>
      </c>
      <c r="T28" s="1">
        <v>0</v>
      </c>
      <c r="U28" s="1" t="b">
        <v>0</v>
      </c>
      <c r="V28" s="1">
        <v>251</v>
      </c>
      <c r="W28" s="1">
        <v>500</v>
      </c>
      <c r="X28" s="1">
        <v>500</v>
      </c>
      <c r="Y28" s="1">
        <v>9</v>
      </c>
      <c r="Z28" s="1">
        <v>-10</v>
      </c>
    </row>
    <row r="29" spans="1:26" x14ac:dyDescent="0.25">
      <c r="A29" s="1">
        <v>28</v>
      </c>
      <c r="B29" s="1" t="s">
        <v>39</v>
      </c>
      <c r="C29" s="1" t="s">
        <v>22</v>
      </c>
      <c r="D29" s="1" t="s">
        <v>23</v>
      </c>
      <c r="E29" s="1" t="s">
        <v>27</v>
      </c>
      <c r="F29" s="1" t="s">
        <v>25</v>
      </c>
      <c r="G29" s="1" t="b">
        <v>0</v>
      </c>
      <c r="H29" s="1" t="b">
        <v>0</v>
      </c>
      <c r="I29" s="1" t="b">
        <v>0</v>
      </c>
      <c r="J29" s="1" t="b">
        <v>0</v>
      </c>
      <c r="K29" s="1" t="b">
        <v>0</v>
      </c>
      <c r="L29" s="1">
        <v>150</v>
      </c>
      <c r="M29" s="1">
        <v>4</v>
      </c>
      <c r="N29" s="1">
        <v>0</v>
      </c>
      <c r="O29" s="1">
        <v>1</v>
      </c>
      <c r="P29" s="1">
        <v>0</v>
      </c>
      <c r="Q29" s="1">
        <v>100</v>
      </c>
      <c r="R29" s="1">
        <v>0</v>
      </c>
      <c r="S29" s="1">
        <v>1</v>
      </c>
      <c r="T29" s="1">
        <v>0</v>
      </c>
      <c r="U29" s="1" t="b">
        <v>0</v>
      </c>
      <c r="V29" s="1">
        <v>251</v>
      </c>
      <c r="W29" s="1">
        <v>500</v>
      </c>
      <c r="X29" s="1">
        <v>527.5</v>
      </c>
      <c r="Y29" s="1">
        <v>-11</v>
      </c>
      <c r="Z29" s="1">
        <v>10</v>
      </c>
    </row>
    <row r="30" spans="1:26" x14ac:dyDescent="0.25">
      <c r="A30" s="1">
        <v>29</v>
      </c>
      <c r="B30" s="1" t="s">
        <v>39</v>
      </c>
      <c r="C30" s="1" t="s">
        <v>22</v>
      </c>
      <c r="D30" s="1" t="s">
        <v>23</v>
      </c>
      <c r="E30" s="1" t="s">
        <v>27</v>
      </c>
      <c r="F30" s="1" t="s">
        <v>25</v>
      </c>
      <c r="G30" s="1" t="b">
        <v>0</v>
      </c>
      <c r="H30" s="1" t="b">
        <v>0</v>
      </c>
      <c r="I30" s="1" t="b">
        <v>0</v>
      </c>
      <c r="J30" s="1" t="b">
        <v>0</v>
      </c>
      <c r="K30" s="1" t="b">
        <v>0</v>
      </c>
      <c r="L30" s="1">
        <v>150</v>
      </c>
      <c r="M30" s="1">
        <v>4</v>
      </c>
      <c r="N30" s="1">
        <v>0</v>
      </c>
      <c r="O30" s="1">
        <v>1</v>
      </c>
      <c r="P30" s="1">
        <v>0</v>
      </c>
      <c r="Q30" s="1">
        <v>100</v>
      </c>
      <c r="R30" s="1">
        <v>0</v>
      </c>
      <c r="S30" s="1">
        <v>1</v>
      </c>
      <c r="T30" s="1">
        <v>0</v>
      </c>
      <c r="U30" s="1" t="b">
        <v>0</v>
      </c>
      <c r="V30" s="1">
        <v>251</v>
      </c>
      <c r="W30" s="1">
        <v>500</v>
      </c>
      <c r="X30" s="1">
        <v>500</v>
      </c>
      <c r="Y30" s="1">
        <v>-9</v>
      </c>
      <c r="Z30" s="1">
        <v>10</v>
      </c>
    </row>
    <row r="31" spans="1:26" x14ac:dyDescent="0.25">
      <c r="A31" s="1">
        <v>30</v>
      </c>
      <c r="B31" s="1" t="s">
        <v>39</v>
      </c>
      <c r="C31" s="1" t="s">
        <v>22</v>
      </c>
      <c r="D31" s="1" t="s">
        <v>23</v>
      </c>
      <c r="E31" s="1" t="s">
        <v>27</v>
      </c>
      <c r="F31" s="1" t="s">
        <v>25</v>
      </c>
      <c r="G31" s="1" t="b">
        <v>0</v>
      </c>
      <c r="H31" s="1" t="b">
        <v>0</v>
      </c>
      <c r="I31" s="1" t="b">
        <v>0</v>
      </c>
      <c r="J31" s="1" t="b">
        <v>0</v>
      </c>
      <c r="K31" s="1" t="b">
        <v>0</v>
      </c>
      <c r="L31" s="1">
        <v>150</v>
      </c>
      <c r="M31" s="1">
        <v>4</v>
      </c>
      <c r="N31" s="1">
        <v>0</v>
      </c>
      <c r="O31" s="1">
        <v>1</v>
      </c>
      <c r="P31" s="1">
        <v>0</v>
      </c>
      <c r="Q31" s="1">
        <v>100</v>
      </c>
      <c r="R31" s="1">
        <v>0</v>
      </c>
      <c r="S31" s="1">
        <v>1</v>
      </c>
      <c r="T31" s="1">
        <v>0</v>
      </c>
      <c r="U31" s="1" t="b">
        <v>0</v>
      </c>
      <c r="V31" s="1">
        <v>256</v>
      </c>
      <c r="W31" s="1">
        <v>500</v>
      </c>
      <c r="X31" s="1">
        <v>500</v>
      </c>
      <c r="Y31" s="1">
        <v>11</v>
      </c>
      <c r="Z31" s="1">
        <v>-9</v>
      </c>
    </row>
    <row r="32" spans="1:26" x14ac:dyDescent="0.25">
      <c r="A32" s="3">
        <v>31</v>
      </c>
      <c r="B32" s="3" t="s">
        <v>39</v>
      </c>
      <c r="C32" s="3" t="s">
        <v>22</v>
      </c>
      <c r="D32" s="3" t="s">
        <v>23</v>
      </c>
      <c r="E32" s="3" t="s">
        <v>27</v>
      </c>
      <c r="F32" s="3" t="s">
        <v>25</v>
      </c>
      <c r="G32" s="3" t="b">
        <v>0</v>
      </c>
      <c r="H32" s="3" t="b">
        <v>0</v>
      </c>
      <c r="I32" s="3" t="b">
        <v>0</v>
      </c>
      <c r="J32" s="3" t="b">
        <v>0</v>
      </c>
      <c r="K32" s="3" t="b">
        <v>0</v>
      </c>
      <c r="L32" s="3">
        <v>150</v>
      </c>
      <c r="M32" s="3">
        <v>5</v>
      </c>
      <c r="N32" s="3">
        <v>0</v>
      </c>
      <c r="O32" s="3">
        <v>1</v>
      </c>
      <c r="P32" s="3">
        <v>0</v>
      </c>
      <c r="Q32" s="3">
        <v>100</v>
      </c>
      <c r="R32" s="3">
        <v>0</v>
      </c>
      <c r="S32" s="3">
        <v>1</v>
      </c>
      <c r="T32" s="3">
        <v>0</v>
      </c>
      <c r="U32" s="3" t="b">
        <v>0</v>
      </c>
      <c r="V32" s="3">
        <v>383</v>
      </c>
      <c r="W32" s="3">
        <v>650</v>
      </c>
      <c r="X32" s="3">
        <v>350</v>
      </c>
      <c r="Y32" s="3">
        <v>0</v>
      </c>
      <c r="Z32" s="3">
        <v>-14</v>
      </c>
    </row>
    <row r="33" spans="1:26" x14ac:dyDescent="0.25">
      <c r="A33" s="3">
        <v>32</v>
      </c>
      <c r="B33" s="3" t="s">
        <v>39</v>
      </c>
      <c r="C33" s="3" t="s">
        <v>22</v>
      </c>
      <c r="D33" s="3" t="s">
        <v>23</v>
      </c>
      <c r="E33" s="3" t="s">
        <v>27</v>
      </c>
      <c r="F33" s="3" t="s">
        <v>25</v>
      </c>
      <c r="G33" s="3" t="b">
        <v>0</v>
      </c>
      <c r="H33" s="3" t="b">
        <v>0</v>
      </c>
      <c r="I33" s="3" t="b">
        <v>0</v>
      </c>
      <c r="J33" s="3" t="b">
        <v>0</v>
      </c>
      <c r="K33" s="3" t="b">
        <v>0</v>
      </c>
      <c r="L33" s="3">
        <v>150</v>
      </c>
      <c r="M33" s="3">
        <v>5</v>
      </c>
      <c r="N33" s="3">
        <v>0</v>
      </c>
      <c r="O33" s="3">
        <v>1</v>
      </c>
      <c r="P33" s="3">
        <v>0</v>
      </c>
      <c r="Q33" s="3">
        <v>100</v>
      </c>
      <c r="R33" s="3">
        <v>0</v>
      </c>
      <c r="S33" s="3">
        <v>1</v>
      </c>
      <c r="T33" s="3">
        <v>0</v>
      </c>
      <c r="U33" s="3" t="b">
        <v>0</v>
      </c>
      <c r="V33" s="3">
        <v>423</v>
      </c>
      <c r="W33" s="3">
        <v>350</v>
      </c>
      <c r="X33" s="3">
        <v>630</v>
      </c>
      <c r="Y33" s="3">
        <v>14</v>
      </c>
      <c r="Z33" s="3">
        <v>1</v>
      </c>
    </row>
    <row r="34" spans="1:26" x14ac:dyDescent="0.25">
      <c r="A34" s="3">
        <v>33</v>
      </c>
      <c r="B34" s="3" t="s">
        <v>39</v>
      </c>
      <c r="C34" s="3" t="s">
        <v>22</v>
      </c>
      <c r="D34" s="3" t="s">
        <v>23</v>
      </c>
      <c r="E34" s="3" t="s">
        <v>27</v>
      </c>
      <c r="F34" s="3" t="s">
        <v>25</v>
      </c>
      <c r="G34" s="3" t="b">
        <v>0</v>
      </c>
      <c r="H34" s="3" t="b">
        <v>0</v>
      </c>
      <c r="I34" s="3" t="b">
        <v>0</v>
      </c>
      <c r="J34" s="3" t="b">
        <v>0</v>
      </c>
      <c r="K34" s="3" t="b">
        <v>0</v>
      </c>
      <c r="L34" s="3">
        <v>150</v>
      </c>
      <c r="M34" s="3">
        <v>5</v>
      </c>
      <c r="N34" s="3">
        <v>0</v>
      </c>
      <c r="O34" s="3">
        <v>1</v>
      </c>
      <c r="P34" s="3">
        <v>0</v>
      </c>
      <c r="Q34" s="3">
        <v>100</v>
      </c>
      <c r="R34" s="3">
        <v>0</v>
      </c>
      <c r="S34" s="3">
        <v>1</v>
      </c>
      <c r="T34" s="3">
        <v>0</v>
      </c>
      <c r="U34" s="3" t="b">
        <v>0</v>
      </c>
      <c r="V34" s="3">
        <v>251</v>
      </c>
      <c r="W34" s="3">
        <v>350</v>
      </c>
      <c r="X34" s="3">
        <v>350</v>
      </c>
      <c r="Y34" s="3">
        <v>-13</v>
      </c>
      <c r="Z34" s="3">
        <v>-14</v>
      </c>
    </row>
    <row r="35" spans="1:26" x14ac:dyDescent="0.25">
      <c r="A35" s="3">
        <v>34</v>
      </c>
      <c r="B35" s="3" t="s">
        <v>39</v>
      </c>
      <c r="C35" s="3" t="s">
        <v>22</v>
      </c>
      <c r="D35" s="3" t="s">
        <v>23</v>
      </c>
      <c r="E35" s="3" t="s">
        <v>27</v>
      </c>
      <c r="F35" s="3" t="s">
        <v>25</v>
      </c>
      <c r="G35" s="3" t="b">
        <v>0</v>
      </c>
      <c r="H35" s="3" t="b">
        <v>0</v>
      </c>
      <c r="I35" s="3" t="b">
        <v>0</v>
      </c>
      <c r="J35" s="3" t="b">
        <v>0</v>
      </c>
      <c r="K35" s="3" t="b">
        <v>0</v>
      </c>
      <c r="L35" s="3">
        <v>150</v>
      </c>
      <c r="M35" s="3">
        <v>5</v>
      </c>
      <c r="N35" s="3">
        <v>0</v>
      </c>
      <c r="O35" s="3">
        <v>1</v>
      </c>
      <c r="P35" s="3">
        <v>0</v>
      </c>
      <c r="Q35" s="3">
        <v>100</v>
      </c>
      <c r="R35" s="3">
        <v>0</v>
      </c>
      <c r="S35" s="3">
        <v>1</v>
      </c>
      <c r="T35" s="3">
        <v>0</v>
      </c>
      <c r="U35" s="3" t="b">
        <v>0</v>
      </c>
      <c r="V35" s="3">
        <v>269</v>
      </c>
      <c r="W35" s="3">
        <v>627</v>
      </c>
      <c r="X35" s="3">
        <v>400</v>
      </c>
      <c r="Y35" s="3">
        <v>-1</v>
      </c>
      <c r="Z35" s="3">
        <v>13</v>
      </c>
    </row>
    <row r="36" spans="1:26" x14ac:dyDescent="0.25">
      <c r="A36" s="3">
        <v>35</v>
      </c>
      <c r="B36" s="3" t="s">
        <v>39</v>
      </c>
      <c r="C36" s="3" t="s">
        <v>22</v>
      </c>
      <c r="D36" s="3" t="s">
        <v>23</v>
      </c>
      <c r="E36" s="3" t="s">
        <v>27</v>
      </c>
      <c r="F36" s="3" t="s">
        <v>25</v>
      </c>
      <c r="G36" s="3" t="b">
        <v>0</v>
      </c>
      <c r="H36" s="3" t="b">
        <v>0</v>
      </c>
      <c r="I36" s="3" t="b">
        <v>0</v>
      </c>
      <c r="J36" s="3" t="b">
        <v>0</v>
      </c>
      <c r="K36" s="3" t="b">
        <v>0</v>
      </c>
      <c r="L36" s="3">
        <v>150</v>
      </c>
      <c r="M36" s="3">
        <v>5</v>
      </c>
      <c r="N36" s="3">
        <v>0</v>
      </c>
      <c r="O36" s="3">
        <v>1</v>
      </c>
      <c r="P36" s="3">
        <v>0</v>
      </c>
      <c r="Q36" s="3">
        <v>100</v>
      </c>
      <c r="R36" s="3">
        <v>0</v>
      </c>
      <c r="S36" s="3">
        <v>1</v>
      </c>
      <c r="T36" s="3">
        <v>0</v>
      </c>
      <c r="U36" s="3" t="b">
        <v>0</v>
      </c>
      <c r="V36" s="3">
        <v>251</v>
      </c>
      <c r="W36" s="3">
        <v>350</v>
      </c>
      <c r="X36" s="3">
        <v>350</v>
      </c>
      <c r="Y36" s="3">
        <v>13</v>
      </c>
      <c r="Z36" s="3">
        <v>-14</v>
      </c>
    </row>
    <row r="37" spans="1:26" x14ac:dyDescent="0.25">
      <c r="A37" s="3">
        <v>36</v>
      </c>
      <c r="B37" s="3" t="s">
        <v>39</v>
      </c>
      <c r="C37" s="3" t="s">
        <v>22</v>
      </c>
      <c r="D37" s="3" t="s">
        <v>23</v>
      </c>
      <c r="E37" s="3" t="s">
        <v>27</v>
      </c>
      <c r="F37" s="3" t="s">
        <v>25</v>
      </c>
      <c r="G37" s="3" t="b">
        <v>0</v>
      </c>
      <c r="H37" s="3" t="b">
        <v>0</v>
      </c>
      <c r="I37" s="3" t="b">
        <v>0</v>
      </c>
      <c r="J37" s="3" t="b">
        <v>0</v>
      </c>
      <c r="K37" s="3" t="b">
        <v>0</v>
      </c>
      <c r="L37" s="3">
        <v>150</v>
      </c>
      <c r="M37" s="3">
        <v>5</v>
      </c>
      <c r="N37" s="3">
        <v>0</v>
      </c>
      <c r="O37" s="3">
        <v>1</v>
      </c>
      <c r="P37" s="3">
        <v>0</v>
      </c>
      <c r="Q37" s="3">
        <v>100</v>
      </c>
      <c r="R37" s="3">
        <v>0</v>
      </c>
      <c r="S37" s="3">
        <v>1</v>
      </c>
      <c r="T37" s="3">
        <v>0</v>
      </c>
      <c r="U37" s="3" t="b">
        <v>0</v>
      </c>
      <c r="V37" s="3">
        <v>393</v>
      </c>
      <c r="W37" s="3">
        <v>322.5</v>
      </c>
      <c r="X37" s="3">
        <v>350</v>
      </c>
      <c r="Y37" s="3">
        <v>13</v>
      </c>
      <c r="Z37" s="3">
        <v>14</v>
      </c>
    </row>
    <row r="38" spans="1:26" x14ac:dyDescent="0.25">
      <c r="A38" s="3">
        <v>37</v>
      </c>
      <c r="B38" s="3" t="s">
        <v>39</v>
      </c>
      <c r="C38" s="3" t="s">
        <v>22</v>
      </c>
      <c r="D38" s="3" t="s">
        <v>23</v>
      </c>
      <c r="E38" s="3" t="s">
        <v>27</v>
      </c>
      <c r="F38" s="3" t="s">
        <v>25</v>
      </c>
      <c r="G38" s="3" t="b">
        <v>0</v>
      </c>
      <c r="H38" s="3" t="b">
        <v>0</v>
      </c>
      <c r="I38" s="3" t="b">
        <v>0</v>
      </c>
      <c r="J38" s="3" t="b">
        <v>0</v>
      </c>
      <c r="K38" s="3" t="b">
        <v>0</v>
      </c>
      <c r="L38" s="3">
        <v>150</v>
      </c>
      <c r="M38" s="3">
        <v>5</v>
      </c>
      <c r="N38" s="3">
        <v>0</v>
      </c>
      <c r="O38" s="3">
        <v>1</v>
      </c>
      <c r="P38" s="3">
        <v>0</v>
      </c>
      <c r="Q38" s="3">
        <v>100</v>
      </c>
      <c r="R38" s="3">
        <v>0</v>
      </c>
      <c r="S38" s="3">
        <v>1</v>
      </c>
      <c r="T38" s="3">
        <v>0</v>
      </c>
      <c r="U38" s="3" t="b">
        <v>0</v>
      </c>
      <c r="V38" s="3">
        <v>262</v>
      </c>
      <c r="W38" s="3">
        <v>350</v>
      </c>
      <c r="X38" s="3">
        <v>628.5</v>
      </c>
      <c r="Y38" s="3">
        <v>-14</v>
      </c>
      <c r="Z38" s="3">
        <v>-1</v>
      </c>
    </row>
    <row r="39" spans="1:26" x14ac:dyDescent="0.25">
      <c r="A39" s="3">
        <v>38</v>
      </c>
      <c r="B39" s="3" t="s">
        <v>39</v>
      </c>
      <c r="C39" s="3" t="s">
        <v>22</v>
      </c>
      <c r="D39" s="3" t="s">
        <v>23</v>
      </c>
      <c r="E39" s="3" t="s">
        <v>27</v>
      </c>
      <c r="F39" s="3" t="s">
        <v>25</v>
      </c>
      <c r="G39" s="3" t="b">
        <v>0</v>
      </c>
      <c r="H39" s="3" t="b">
        <v>0</v>
      </c>
      <c r="I39" s="3" t="b">
        <v>0</v>
      </c>
      <c r="J39" s="3" t="b">
        <v>0</v>
      </c>
      <c r="K39" s="3" t="b">
        <v>0</v>
      </c>
      <c r="L39" s="3">
        <v>150</v>
      </c>
      <c r="M39" s="3">
        <v>5</v>
      </c>
      <c r="N39" s="3">
        <v>0</v>
      </c>
      <c r="O39" s="3">
        <v>1</v>
      </c>
      <c r="P39" s="3">
        <v>0</v>
      </c>
      <c r="Q39" s="3">
        <v>100</v>
      </c>
      <c r="R39" s="3">
        <v>0</v>
      </c>
      <c r="S39" s="3">
        <v>1</v>
      </c>
      <c r="T39" s="3">
        <v>0</v>
      </c>
      <c r="U39" s="3" t="b">
        <v>0</v>
      </c>
      <c r="V39" s="3">
        <v>363</v>
      </c>
      <c r="W39" s="3">
        <v>350</v>
      </c>
      <c r="X39" s="3">
        <v>628.5</v>
      </c>
      <c r="Y39" s="3">
        <v>14</v>
      </c>
      <c r="Z39" s="3">
        <v>1</v>
      </c>
    </row>
    <row r="40" spans="1:26" x14ac:dyDescent="0.25">
      <c r="A40" s="3">
        <v>39</v>
      </c>
      <c r="B40" s="3" t="s">
        <v>39</v>
      </c>
      <c r="C40" s="3" t="s">
        <v>22</v>
      </c>
      <c r="D40" s="3" t="s">
        <v>23</v>
      </c>
      <c r="E40" s="3" t="s">
        <v>27</v>
      </c>
      <c r="F40" s="3" t="s">
        <v>25</v>
      </c>
      <c r="G40" s="3" t="b">
        <v>0</v>
      </c>
      <c r="H40" s="3" t="b">
        <v>0</v>
      </c>
      <c r="I40" s="3" t="b">
        <v>0</v>
      </c>
      <c r="J40" s="3" t="b">
        <v>0</v>
      </c>
      <c r="K40" s="3" t="b">
        <v>0</v>
      </c>
      <c r="L40" s="3">
        <v>150</v>
      </c>
      <c r="M40" s="3">
        <v>5</v>
      </c>
      <c r="N40" s="3">
        <v>0</v>
      </c>
      <c r="O40" s="3">
        <v>1</v>
      </c>
      <c r="P40" s="3">
        <v>0</v>
      </c>
      <c r="Q40" s="3">
        <v>100</v>
      </c>
      <c r="R40" s="3">
        <v>0</v>
      </c>
      <c r="S40" s="3">
        <v>1</v>
      </c>
      <c r="T40" s="3">
        <v>0</v>
      </c>
      <c r="U40" s="3" t="b">
        <v>0</v>
      </c>
      <c r="V40" s="3">
        <v>529</v>
      </c>
      <c r="W40" s="3">
        <v>350</v>
      </c>
      <c r="X40" s="3">
        <v>327</v>
      </c>
      <c r="Y40" s="3">
        <v>-14</v>
      </c>
      <c r="Z40" s="3">
        <v>-13</v>
      </c>
    </row>
    <row r="41" spans="1:26" x14ac:dyDescent="0.25">
      <c r="A41" s="3">
        <v>40</v>
      </c>
      <c r="B41" s="3" t="s">
        <v>39</v>
      </c>
      <c r="C41" s="3" t="s">
        <v>22</v>
      </c>
      <c r="D41" s="3" t="s">
        <v>23</v>
      </c>
      <c r="E41" s="3" t="s">
        <v>27</v>
      </c>
      <c r="F41" s="3" t="s">
        <v>25</v>
      </c>
      <c r="G41" s="3" t="b">
        <v>0</v>
      </c>
      <c r="H41" s="3" t="b">
        <v>0</v>
      </c>
      <c r="I41" s="3" t="b">
        <v>0</v>
      </c>
      <c r="J41" s="3" t="b">
        <v>0</v>
      </c>
      <c r="K41" s="3" t="b">
        <v>0</v>
      </c>
      <c r="L41" s="3">
        <v>150</v>
      </c>
      <c r="M41" s="3">
        <v>5</v>
      </c>
      <c r="N41" s="3">
        <v>0</v>
      </c>
      <c r="O41" s="3">
        <v>1</v>
      </c>
      <c r="P41" s="3">
        <v>0</v>
      </c>
      <c r="Q41" s="3">
        <v>100</v>
      </c>
      <c r="R41" s="3">
        <v>0</v>
      </c>
      <c r="S41" s="3">
        <v>1</v>
      </c>
      <c r="T41" s="3">
        <v>0</v>
      </c>
      <c r="U41" s="3" t="b">
        <v>0</v>
      </c>
      <c r="V41" s="3">
        <v>251</v>
      </c>
      <c r="W41" s="3">
        <v>350</v>
      </c>
      <c r="X41" s="3">
        <v>350</v>
      </c>
      <c r="Y41" s="3">
        <v>-13</v>
      </c>
      <c r="Z41" s="3">
        <v>13</v>
      </c>
    </row>
    <row r="42" spans="1:26" x14ac:dyDescent="0.25">
      <c r="A42" s="1">
        <v>41</v>
      </c>
      <c r="B42" s="1" t="s">
        <v>39</v>
      </c>
      <c r="C42" s="1" t="s">
        <v>22</v>
      </c>
      <c r="D42" s="1" t="s">
        <v>23</v>
      </c>
      <c r="E42" s="1" t="s">
        <v>27</v>
      </c>
      <c r="F42" s="1" t="s">
        <v>25</v>
      </c>
      <c r="G42" s="1" t="b">
        <v>0</v>
      </c>
      <c r="H42" s="1" t="b">
        <v>0</v>
      </c>
      <c r="I42" s="1" t="b">
        <v>0</v>
      </c>
      <c r="J42" s="1" t="b">
        <v>0</v>
      </c>
      <c r="K42" s="1" t="b">
        <v>0</v>
      </c>
      <c r="L42" s="1">
        <v>150</v>
      </c>
      <c r="M42" s="1">
        <v>6</v>
      </c>
      <c r="N42" s="1">
        <v>0</v>
      </c>
      <c r="O42" s="1">
        <v>1</v>
      </c>
      <c r="P42" s="1">
        <v>0</v>
      </c>
      <c r="Q42" s="1">
        <v>100</v>
      </c>
      <c r="R42" s="1">
        <v>0</v>
      </c>
      <c r="S42" s="1">
        <v>1</v>
      </c>
      <c r="T42" s="1">
        <v>0</v>
      </c>
      <c r="U42" s="1" t="b">
        <v>0</v>
      </c>
      <c r="V42" s="1">
        <v>439</v>
      </c>
      <c r="W42" s="1">
        <v>300</v>
      </c>
      <c r="X42" s="1">
        <v>420</v>
      </c>
      <c r="Y42" s="1">
        <v>-15</v>
      </c>
      <c r="Z42" s="1">
        <v>3</v>
      </c>
    </row>
    <row r="43" spans="1:26" x14ac:dyDescent="0.25">
      <c r="A43" s="1">
        <v>42</v>
      </c>
      <c r="B43" s="1" t="s">
        <v>39</v>
      </c>
      <c r="C43" s="1" t="s">
        <v>22</v>
      </c>
      <c r="D43" s="1" t="s">
        <v>23</v>
      </c>
      <c r="E43" s="1" t="s">
        <v>27</v>
      </c>
      <c r="F43" s="1" t="s">
        <v>25</v>
      </c>
      <c r="G43" s="1" t="b">
        <v>0</v>
      </c>
      <c r="H43" s="1" t="b">
        <v>0</v>
      </c>
      <c r="I43" s="1" t="b">
        <v>0</v>
      </c>
      <c r="J43" s="1" t="b">
        <v>0</v>
      </c>
      <c r="K43" s="1" t="b">
        <v>0</v>
      </c>
      <c r="L43" s="1">
        <v>150</v>
      </c>
      <c r="M43" s="1">
        <v>6</v>
      </c>
      <c r="N43" s="1">
        <v>0</v>
      </c>
      <c r="O43" s="1">
        <v>1</v>
      </c>
      <c r="P43" s="1">
        <v>0</v>
      </c>
      <c r="Q43" s="1">
        <v>100</v>
      </c>
      <c r="R43" s="1">
        <v>0</v>
      </c>
      <c r="S43" s="1">
        <v>1</v>
      </c>
      <c r="T43" s="1">
        <v>0</v>
      </c>
      <c r="U43" s="1" t="b">
        <v>0</v>
      </c>
      <c r="V43" s="1">
        <v>262</v>
      </c>
      <c r="W43" s="1">
        <v>300</v>
      </c>
      <c r="X43" s="1">
        <v>250</v>
      </c>
      <c r="Y43" s="1">
        <v>-15</v>
      </c>
      <c r="Z43" s="1">
        <v>-14</v>
      </c>
    </row>
    <row r="44" spans="1:26" x14ac:dyDescent="0.25">
      <c r="A44" s="1">
        <v>43</v>
      </c>
      <c r="B44" s="1" t="s">
        <v>39</v>
      </c>
      <c r="C44" s="1" t="s">
        <v>22</v>
      </c>
      <c r="D44" s="1" t="s">
        <v>23</v>
      </c>
      <c r="E44" s="1" t="s">
        <v>27</v>
      </c>
      <c r="F44" s="1" t="s">
        <v>25</v>
      </c>
      <c r="G44" s="1" t="b">
        <v>0</v>
      </c>
      <c r="H44" s="1" t="b">
        <v>0</v>
      </c>
      <c r="I44" s="1" t="b">
        <v>0</v>
      </c>
      <c r="J44" s="1" t="b">
        <v>0</v>
      </c>
      <c r="K44" s="1" t="b">
        <v>0</v>
      </c>
      <c r="L44" s="1">
        <v>150</v>
      </c>
      <c r="M44" s="1">
        <v>6</v>
      </c>
      <c r="N44" s="1">
        <v>0</v>
      </c>
      <c r="O44" s="1">
        <v>1</v>
      </c>
      <c r="P44" s="1">
        <v>0</v>
      </c>
      <c r="Q44" s="1">
        <v>100</v>
      </c>
      <c r="R44" s="1">
        <v>0</v>
      </c>
      <c r="S44" s="1">
        <v>1</v>
      </c>
      <c r="T44" s="1">
        <v>0</v>
      </c>
      <c r="U44" s="1" t="b">
        <v>0</v>
      </c>
      <c r="V44" s="1">
        <v>330</v>
      </c>
      <c r="W44" s="1">
        <v>455.5</v>
      </c>
      <c r="X44" s="1">
        <v>275.5</v>
      </c>
      <c r="Y44" s="1">
        <v>4</v>
      </c>
      <c r="Z44" s="1">
        <v>14</v>
      </c>
    </row>
    <row r="45" spans="1:26" x14ac:dyDescent="0.25">
      <c r="A45" s="1">
        <v>44</v>
      </c>
      <c r="B45" s="1" t="s">
        <v>39</v>
      </c>
      <c r="C45" s="1" t="s">
        <v>22</v>
      </c>
      <c r="D45" s="1" t="s">
        <v>23</v>
      </c>
      <c r="E45" s="1" t="s">
        <v>27</v>
      </c>
      <c r="F45" s="1" t="s">
        <v>25</v>
      </c>
      <c r="G45" s="1" t="b">
        <v>0</v>
      </c>
      <c r="H45" s="1" t="b">
        <v>0</v>
      </c>
      <c r="I45" s="1" t="b">
        <v>0</v>
      </c>
      <c r="J45" s="1" t="b">
        <v>0</v>
      </c>
      <c r="K45" s="1" t="b">
        <v>0</v>
      </c>
      <c r="L45" s="1">
        <v>150</v>
      </c>
      <c r="M45" s="1">
        <v>6</v>
      </c>
      <c r="N45" s="1">
        <v>0</v>
      </c>
      <c r="O45" s="1">
        <v>1</v>
      </c>
      <c r="P45" s="1">
        <v>0</v>
      </c>
      <c r="Q45" s="1">
        <v>100</v>
      </c>
      <c r="R45" s="1">
        <v>0</v>
      </c>
      <c r="S45" s="1">
        <v>1</v>
      </c>
      <c r="T45" s="1">
        <v>0</v>
      </c>
      <c r="U45" s="1" t="b">
        <v>0</v>
      </c>
      <c r="V45" s="1">
        <v>388</v>
      </c>
      <c r="W45" s="1">
        <v>350</v>
      </c>
      <c r="X45" s="1">
        <v>371</v>
      </c>
      <c r="Y45" s="1">
        <v>14</v>
      </c>
      <c r="Z45" s="1">
        <v>2</v>
      </c>
    </row>
    <row r="46" spans="1:26" x14ac:dyDescent="0.25">
      <c r="A46" s="1">
        <v>45</v>
      </c>
      <c r="B46" s="1" t="s">
        <v>39</v>
      </c>
      <c r="C46" s="1" t="s">
        <v>22</v>
      </c>
      <c r="D46" s="1" t="s">
        <v>23</v>
      </c>
      <c r="E46" s="1" t="s">
        <v>27</v>
      </c>
      <c r="F46" s="1" t="s">
        <v>25</v>
      </c>
      <c r="G46" s="1" t="b">
        <v>0</v>
      </c>
      <c r="H46" s="1" t="b">
        <v>0</v>
      </c>
      <c r="I46" s="1" t="b">
        <v>0</v>
      </c>
      <c r="J46" s="1" t="b">
        <v>0</v>
      </c>
      <c r="K46" s="1" t="b">
        <v>0</v>
      </c>
      <c r="L46" s="1">
        <v>150</v>
      </c>
      <c r="M46" s="1">
        <v>6</v>
      </c>
      <c r="N46" s="1">
        <v>0</v>
      </c>
      <c r="O46" s="1">
        <v>1</v>
      </c>
      <c r="P46" s="1">
        <v>0</v>
      </c>
      <c r="Q46" s="1">
        <v>100</v>
      </c>
      <c r="R46" s="1">
        <v>0</v>
      </c>
      <c r="S46" s="1">
        <v>1</v>
      </c>
      <c r="T46" s="1">
        <v>0</v>
      </c>
      <c r="U46" s="1" t="b">
        <v>0</v>
      </c>
      <c r="V46" s="1">
        <v>251</v>
      </c>
      <c r="W46" s="1">
        <v>300</v>
      </c>
      <c r="X46" s="1">
        <v>300</v>
      </c>
      <c r="Y46" s="1">
        <v>-15</v>
      </c>
      <c r="Z46" s="1">
        <v>15</v>
      </c>
    </row>
    <row r="47" spans="1:26" x14ac:dyDescent="0.25">
      <c r="A47" s="1">
        <v>46</v>
      </c>
      <c r="B47" s="1" t="s">
        <v>39</v>
      </c>
      <c r="C47" s="1" t="s">
        <v>22</v>
      </c>
      <c r="D47" s="1" t="s">
        <v>23</v>
      </c>
      <c r="E47" s="1" t="s">
        <v>27</v>
      </c>
      <c r="F47" s="1" t="s">
        <v>25</v>
      </c>
      <c r="G47" s="1" t="b">
        <v>0</v>
      </c>
      <c r="H47" s="1" t="b">
        <v>0</v>
      </c>
      <c r="I47" s="1" t="b">
        <v>0</v>
      </c>
      <c r="J47" s="1" t="b">
        <v>0</v>
      </c>
      <c r="K47" s="1" t="b">
        <v>0</v>
      </c>
      <c r="L47" s="1">
        <v>150</v>
      </c>
      <c r="M47" s="1">
        <v>6</v>
      </c>
      <c r="N47" s="1">
        <v>0</v>
      </c>
      <c r="O47" s="1">
        <v>1</v>
      </c>
      <c r="P47" s="1">
        <v>0</v>
      </c>
      <c r="Q47" s="1">
        <v>100</v>
      </c>
      <c r="R47" s="1">
        <v>0</v>
      </c>
      <c r="S47" s="1">
        <v>1</v>
      </c>
      <c r="T47" s="1">
        <v>0</v>
      </c>
      <c r="U47" s="1" t="b">
        <v>0</v>
      </c>
      <c r="V47" s="1">
        <v>251</v>
      </c>
      <c r="W47" s="1">
        <v>422</v>
      </c>
      <c r="X47" s="1">
        <v>300</v>
      </c>
      <c r="Y47" s="1">
        <v>-3</v>
      </c>
      <c r="Z47" s="1">
        <v>14</v>
      </c>
    </row>
    <row r="48" spans="1:26" x14ac:dyDescent="0.25">
      <c r="A48" s="1">
        <v>47</v>
      </c>
      <c r="B48" s="1" t="s">
        <v>39</v>
      </c>
      <c r="C48" s="1" t="s">
        <v>22</v>
      </c>
      <c r="D48" s="1" t="s">
        <v>23</v>
      </c>
      <c r="E48" s="1" t="s">
        <v>27</v>
      </c>
      <c r="F48" s="1" t="s">
        <v>25</v>
      </c>
      <c r="G48" s="1" t="b">
        <v>0</v>
      </c>
      <c r="H48" s="1" t="b">
        <v>0</v>
      </c>
      <c r="I48" s="1" t="b">
        <v>0</v>
      </c>
      <c r="J48" s="1" t="b">
        <v>0</v>
      </c>
      <c r="K48" s="1" t="b">
        <v>0</v>
      </c>
      <c r="L48" s="1">
        <v>150</v>
      </c>
      <c r="M48" s="1">
        <v>6</v>
      </c>
      <c r="N48" s="1">
        <v>0</v>
      </c>
      <c r="O48" s="1">
        <v>1</v>
      </c>
      <c r="P48" s="1">
        <v>0</v>
      </c>
      <c r="Q48" s="1">
        <v>100</v>
      </c>
      <c r="R48" s="1">
        <v>0</v>
      </c>
      <c r="S48" s="1">
        <v>1</v>
      </c>
      <c r="T48" s="1">
        <v>0</v>
      </c>
      <c r="U48" s="1" t="b">
        <v>0</v>
      </c>
      <c r="V48" s="1">
        <v>251</v>
      </c>
      <c r="W48" s="1">
        <v>429</v>
      </c>
      <c r="X48" s="1">
        <v>300</v>
      </c>
      <c r="Y48" s="1">
        <v>-3</v>
      </c>
      <c r="Z48" s="1">
        <v>-14</v>
      </c>
    </row>
    <row r="49" spans="1:26" x14ac:dyDescent="0.25">
      <c r="A49" s="1">
        <v>48</v>
      </c>
      <c r="B49" s="1" t="s">
        <v>39</v>
      </c>
      <c r="C49" s="1" t="s">
        <v>22</v>
      </c>
      <c r="D49" s="1" t="s">
        <v>23</v>
      </c>
      <c r="E49" s="1" t="s">
        <v>27</v>
      </c>
      <c r="F49" s="1" t="s">
        <v>25</v>
      </c>
      <c r="G49" s="1" t="b">
        <v>0</v>
      </c>
      <c r="H49" s="1" t="b">
        <v>0</v>
      </c>
      <c r="I49" s="1" t="b">
        <v>0</v>
      </c>
      <c r="J49" s="1" t="b">
        <v>0</v>
      </c>
      <c r="K49" s="1" t="b">
        <v>0</v>
      </c>
      <c r="L49" s="1">
        <v>150</v>
      </c>
      <c r="M49" s="1">
        <v>6</v>
      </c>
      <c r="N49" s="1">
        <v>0</v>
      </c>
      <c r="O49" s="1">
        <v>1</v>
      </c>
      <c r="P49" s="1">
        <v>0</v>
      </c>
      <c r="Q49" s="1">
        <v>100</v>
      </c>
      <c r="R49" s="1">
        <v>0</v>
      </c>
      <c r="S49" s="1">
        <v>1</v>
      </c>
      <c r="T49" s="1">
        <v>0</v>
      </c>
      <c r="U49" s="1" t="b">
        <v>0</v>
      </c>
      <c r="V49" s="1">
        <v>657</v>
      </c>
      <c r="W49" s="1">
        <v>475.5</v>
      </c>
      <c r="X49" s="1">
        <v>300</v>
      </c>
      <c r="Y49" s="1">
        <v>4</v>
      </c>
      <c r="Z49" s="1">
        <v>15</v>
      </c>
    </row>
    <row r="50" spans="1:26" x14ac:dyDescent="0.25">
      <c r="A50" s="1">
        <v>49</v>
      </c>
      <c r="B50" s="1" t="s">
        <v>39</v>
      </c>
      <c r="C50" s="1" t="s">
        <v>22</v>
      </c>
      <c r="D50" s="1" t="s">
        <v>23</v>
      </c>
      <c r="E50" s="1" t="s">
        <v>27</v>
      </c>
      <c r="F50" s="1" t="s">
        <v>25</v>
      </c>
      <c r="G50" s="1" t="b">
        <v>0</v>
      </c>
      <c r="H50" s="1" t="b">
        <v>0</v>
      </c>
      <c r="I50" s="1" t="b">
        <v>0</v>
      </c>
      <c r="J50" s="1" t="b">
        <v>0</v>
      </c>
      <c r="K50" s="1" t="b">
        <v>0</v>
      </c>
      <c r="L50" s="1">
        <v>150</v>
      </c>
      <c r="M50" s="1">
        <v>6</v>
      </c>
      <c r="N50" s="1">
        <v>0</v>
      </c>
      <c r="O50" s="1">
        <v>1</v>
      </c>
      <c r="P50" s="1">
        <v>0</v>
      </c>
      <c r="Q50" s="1">
        <v>100</v>
      </c>
      <c r="R50" s="1">
        <v>0</v>
      </c>
      <c r="S50" s="1">
        <v>1</v>
      </c>
      <c r="T50" s="1">
        <v>0</v>
      </c>
      <c r="U50" s="1" t="b">
        <v>0</v>
      </c>
      <c r="V50" s="1">
        <v>251</v>
      </c>
      <c r="W50" s="1">
        <v>300</v>
      </c>
      <c r="X50" s="1">
        <v>424.5</v>
      </c>
      <c r="Y50" s="1">
        <v>14</v>
      </c>
      <c r="Z50" s="1">
        <v>3</v>
      </c>
    </row>
    <row r="51" spans="1:26" x14ac:dyDescent="0.25">
      <c r="A51" s="1">
        <v>50</v>
      </c>
      <c r="B51" s="1" t="s">
        <v>39</v>
      </c>
      <c r="C51" s="1" t="s">
        <v>22</v>
      </c>
      <c r="D51" s="1" t="s">
        <v>23</v>
      </c>
      <c r="E51" s="1" t="s">
        <v>27</v>
      </c>
      <c r="F51" s="1" t="s">
        <v>25</v>
      </c>
      <c r="G51" s="1" t="b">
        <v>0</v>
      </c>
      <c r="H51" s="1" t="b">
        <v>0</v>
      </c>
      <c r="I51" s="1" t="b">
        <v>0</v>
      </c>
      <c r="J51" s="1" t="b">
        <v>0</v>
      </c>
      <c r="K51" s="1" t="b">
        <v>0</v>
      </c>
      <c r="L51" s="1">
        <v>150</v>
      </c>
      <c r="M51" s="1">
        <v>6</v>
      </c>
      <c r="N51" s="1">
        <v>0</v>
      </c>
      <c r="O51" s="1">
        <v>1</v>
      </c>
      <c r="P51" s="1">
        <v>0</v>
      </c>
      <c r="Q51" s="1">
        <v>100</v>
      </c>
      <c r="R51" s="1">
        <v>0</v>
      </c>
      <c r="S51" s="1">
        <v>1</v>
      </c>
      <c r="T51" s="1">
        <v>0</v>
      </c>
      <c r="U51" s="1" t="b">
        <v>0</v>
      </c>
      <c r="V51" s="1">
        <v>251</v>
      </c>
      <c r="W51" s="1">
        <v>300</v>
      </c>
      <c r="X51" s="1">
        <v>300</v>
      </c>
      <c r="Y51" s="1">
        <v>14</v>
      </c>
      <c r="Z51" s="1">
        <v>15</v>
      </c>
    </row>
    <row r="52" spans="1:26" x14ac:dyDescent="0.25">
      <c r="A52" s="3">
        <v>51</v>
      </c>
      <c r="B52" s="3" t="s">
        <v>39</v>
      </c>
      <c r="C52" s="3" t="s">
        <v>22</v>
      </c>
      <c r="D52" s="3" t="s">
        <v>23</v>
      </c>
      <c r="E52" s="3" t="s">
        <v>28</v>
      </c>
      <c r="F52" s="3" t="s">
        <v>25</v>
      </c>
      <c r="G52" s="3" t="b">
        <v>0</v>
      </c>
      <c r="H52" s="3" t="b">
        <v>0</v>
      </c>
      <c r="I52" s="3" t="b">
        <v>0</v>
      </c>
      <c r="J52" s="3" t="b">
        <v>0</v>
      </c>
      <c r="K52" s="3" t="b">
        <v>0</v>
      </c>
      <c r="L52" s="3">
        <v>150</v>
      </c>
      <c r="M52" s="3">
        <v>2</v>
      </c>
      <c r="N52" s="3">
        <v>0</v>
      </c>
      <c r="O52" s="3">
        <v>1</v>
      </c>
      <c r="P52" s="3">
        <v>0</v>
      </c>
      <c r="Q52" s="3">
        <v>100</v>
      </c>
      <c r="R52" s="3">
        <v>0</v>
      </c>
      <c r="S52" s="3">
        <v>1</v>
      </c>
      <c r="T52" s="3">
        <v>0</v>
      </c>
      <c r="U52" s="3" t="b">
        <v>0</v>
      </c>
      <c r="V52" s="3">
        <v>251</v>
      </c>
      <c r="W52" s="3">
        <v>1000</v>
      </c>
      <c r="X52" s="3">
        <v>1050</v>
      </c>
      <c r="Y52" s="3">
        <v>-1</v>
      </c>
      <c r="Z52" s="3">
        <v>0</v>
      </c>
    </row>
    <row r="53" spans="1:26" x14ac:dyDescent="0.25">
      <c r="A53" s="3">
        <v>52</v>
      </c>
      <c r="B53" s="3" t="s">
        <v>39</v>
      </c>
      <c r="C53" s="3" t="s">
        <v>22</v>
      </c>
      <c r="D53" s="3" t="s">
        <v>23</v>
      </c>
      <c r="E53" s="3" t="s">
        <v>28</v>
      </c>
      <c r="F53" s="3" t="s">
        <v>25</v>
      </c>
      <c r="G53" s="3" t="b">
        <v>0</v>
      </c>
      <c r="H53" s="3" t="b">
        <v>0</v>
      </c>
      <c r="I53" s="3" t="b">
        <v>0</v>
      </c>
      <c r="J53" s="3" t="b">
        <v>0</v>
      </c>
      <c r="K53" s="3" t="b">
        <v>0</v>
      </c>
      <c r="L53" s="3">
        <v>150</v>
      </c>
      <c r="M53" s="3">
        <v>2</v>
      </c>
      <c r="N53" s="3">
        <v>0</v>
      </c>
      <c r="O53" s="3">
        <v>1</v>
      </c>
      <c r="P53" s="3">
        <v>0</v>
      </c>
      <c r="Q53" s="3">
        <v>100</v>
      </c>
      <c r="R53" s="3">
        <v>0</v>
      </c>
      <c r="S53" s="3">
        <v>1</v>
      </c>
      <c r="T53" s="3">
        <v>0</v>
      </c>
      <c r="U53" s="3" t="b">
        <v>0</v>
      </c>
      <c r="V53" s="3">
        <v>251</v>
      </c>
      <c r="W53" s="3">
        <v>1000</v>
      </c>
      <c r="X53" s="3">
        <v>1050</v>
      </c>
      <c r="Y53" s="3">
        <v>-1</v>
      </c>
      <c r="Z53" s="3">
        <v>0</v>
      </c>
    </row>
    <row r="54" spans="1:26" x14ac:dyDescent="0.25">
      <c r="A54" s="3">
        <v>53</v>
      </c>
      <c r="B54" s="3" t="s">
        <v>39</v>
      </c>
      <c r="C54" s="3" t="s">
        <v>22</v>
      </c>
      <c r="D54" s="3" t="s">
        <v>23</v>
      </c>
      <c r="E54" s="3" t="s">
        <v>28</v>
      </c>
      <c r="F54" s="3" t="s">
        <v>25</v>
      </c>
      <c r="G54" s="3" t="b">
        <v>0</v>
      </c>
      <c r="H54" s="3" t="b">
        <v>0</v>
      </c>
      <c r="I54" s="3" t="b">
        <v>0</v>
      </c>
      <c r="J54" s="3" t="b">
        <v>0</v>
      </c>
      <c r="K54" s="3" t="b">
        <v>0</v>
      </c>
      <c r="L54" s="3">
        <v>150</v>
      </c>
      <c r="M54" s="3">
        <v>2</v>
      </c>
      <c r="N54" s="3">
        <v>0</v>
      </c>
      <c r="O54" s="3">
        <v>1</v>
      </c>
      <c r="P54" s="3">
        <v>0</v>
      </c>
      <c r="Q54" s="3">
        <v>100</v>
      </c>
      <c r="R54" s="3">
        <v>0</v>
      </c>
      <c r="S54" s="3">
        <v>1</v>
      </c>
      <c r="T54" s="3">
        <v>0</v>
      </c>
      <c r="U54" s="3" t="b">
        <v>0</v>
      </c>
      <c r="V54" s="3">
        <v>251</v>
      </c>
      <c r="W54" s="3">
        <v>1000</v>
      </c>
      <c r="X54" s="3">
        <v>1050</v>
      </c>
      <c r="Y54" s="3">
        <v>1</v>
      </c>
      <c r="Z54" s="3">
        <v>0</v>
      </c>
    </row>
    <row r="55" spans="1:26" x14ac:dyDescent="0.25">
      <c r="A55" s="3">
        <v>54</v>
      </c>
      <c r="B55" s="3" t="s">
        <v>39</v>
      </c>
      <c r="C55" s="3" t="s">
        <v>22</v>
      </c>
      <c r="D55" s="3" t="s">
        <v>23</v>
      </c>
      <c r="E55" s="3" t="s">
        <v>28</v>
      </c>
      <c r="F55" s="3" t="s">
        <v>25</v>
      </c>
      <c r="G55" s="3" t="b">
        <v>0</v>
      </c>
      <c r="H55" s="3" t="b">
        <v>0</v>
      </c>
      <c r="I55" s="3" t="b">
        <v>0</v>
      </c>
      <c r="J55" s="3" t="b">
        <v>0</v>
      </c>
      <c r="K55" s="3" t="b">
        <v>0</v>
      </c>
      <c r="L55" s="3">
        <v>150</v>
      </c>
      <c r="M55" s="3">
        <v>2</v>
      </c>
      <c r="N55" s="3">
        <v>0</v>
      </c>
      <c r="O55" s="3">
        <v>1</v>
      </c>
      <c r="P55" s="3">
        <v>0</v>
      </c>
      <c r="Q55" s="3">
        <v>100</v>
      </c>
      <c r="R55" s="3">
        <v>0</v>
      </c>
      <c r="S55" s="3">
        <v>1</v>
      </c>
      <c r="T55" s="3">
        <v>0</v>
      </c>
      <c r="U55" s="3" t="b">
        <v>0</v>
      </c>
      <c r="V55" s="3">
        <v>251</v>
      </c>
      <c r="W55" s="3">
        <v>1050</v>
      </c>
      <c r="X55" s="3">
        <v>1000</v>
      </c>
      <c r="Y55" s="3">
        <v>0</v>
      </c>
      <c r="Z55" s="3">
        <v>-1</v>
      </c>
    </row>
    <row r="56" spans="1:26" x14ac:dyDescent="0.25">
      <c r="A56" s="3">
        <v>55</v>
      </c>
      <c r="B56" s="3" t="s">
        <v>39</v>
      </c>
      <c r="C56" s="3" t="s">
        <v>22</v>
      </c>
      <c r="D56" s="3" t="s">
        <v>23</v>
      </c>
      <c r="E56" s="3" t="s">
        <v>28</v>
      </c>
      <c r="F56" s="3" t="s">
        <v>25</v>
      </c>
      <c r="G56" s="3" t="b">
        <v>0</v>
      </c>
      <c r="H56" s="3" t="b">
        <v>0</v>
      </c>
      <c r="I56" s="3" t="b">
        <v>0</v>
      </c>
      <c r="J56" s="3" t="b">
        <v>0</v>
      </c>
      <c r="K56" s="3" t="b">
        <v>0</v>
      </c>
      <c r="L56" s="3">
        <v>150</v>
      </c>
      <c r="M56" s="3">
        <v>2</v>
      </c>
      <c r="N56" s="3">
        <v>0</v>
      </c>
      <c r="O56" s="3">
        <v>1</v>
      </c>
      <c r="P56" s="3">
        <v>0</v>
      </c>
      <c r="Q56" s="3">
        <v>100</v>
      </c>
      <c r="R56" s="3">
        <v>0</v>
      </c>
      <c r="S56" s="3">
        <v>1</v>
      </c>
      <c r="T56" s="3">
        <v>0</v>
      </c>
      <c r="U56" s="3" t="b">
        <v>0</v>
      </c>
      <c r="V56" s="3">
        <v>251</v>
      </c>
      <c r="W56" s="3">
        <v>1050</v>
      </c>
      <c r="X56" s="3">
        <v>1000</v>
      </c>
      <c r="Y56" s="3">
        <v>0</v>
      </c>
      <c r="Z56" s="3">
        <v>1</v>
      </c>
    </row>
    <row r="57" spans="1:26" x14ac:dyDescent="0.25">
      <c r="A57" s="3">
        <v>56</v>
      </c>
      <c r="B57" s="3" t="s">
        <v>39</v>
      </c>
      <c r="C57" s="3" t="s">
        <v>22</v>
      </c>
      <c r="D57" s="3" t="s">
        <v>23</v>
      </c>
      <c r="E57" s="3" t="s">
        <v>28</v>
      </c>
      <c r="F57" s="3" t="s">
        <v>25</v>
      </c>
      <c r="G57" s="3" t="b">
        <v>0</v>
      </c>
      <c r="H57" s="3" t="b">
        <v>0</v>
      </c>
      <c r="I57" s="3" t="b">
        <v>0</v>
      </c>
      <c r="J57" s="3" t="b">
        <v>0</v>
      </c>
      <c r="K57" s="3" t="b">
        <v>0</v>
      </c>
      <c r="L57" s="3">
        <v>150</v>
      </c>
      <c r="M57" s="3">
        <v>2</v>
      </c>
      <c r="N57" s="3">
        <v>0</v>
      </c>
      <c r="O57" s="3">
        <v>1</v>
      </c>
      <c r="P57" s="3">
        <v>0</v>
      </c>
      <c r="Q57" s="3">
        <v>100</v>
      </c>
      <c r="R57" s="3">
        <v>0</v>
      </c>
      <c r="S57" s="3">
        <v>1</v>
      </c>
      <c r="T57" s="3">
        <v>0</v>
      </c>
      <c r="U57" s="3" t="b">
        <v>0</v>
      </c>
      <c r="V57" s="3">
        <v>251</v>
      </c>
      <c r="W57" s="3">
        <v>1000</v>
      </c>
      <c r="X57" s="3">
        <v>1050</v>
      </c>
      <c r="Y57" s="3">
        <v>1</v>
      </c>
      <c r="Z57" s="3">
        <v>0</v>
      </c>
    </row>
    <row r="58" spans="1:26" x14ac:dyDescent="0.25">
      <c r="A58" s="3">
        <v>57</v>
      </c>
      <c r="B58" s="3" t="s">
        <v>39</v>
      </c>
      <c r="C58" s="3" t="s">
        <v>22</v>
      </c>
      <c r="D58" s="3" t="s">
        <v>23</v>
      </c>
      <c r="E58" s="3" t="s">
        <v>28</v>
      </c>
      <c r="F58" s="3" t="s">
        <v>25</v>
      </c>
      <c r="G58" s="3" t="b">
        <v>0</v>
      </c>
      <c r="H58" s="3" t="b">
        <v>0</v>
      </c>
      <c r="I58" s="3" t="b">
        <v>0</v>
      </c>
      <c r="J58" s="3" t="b">
        <v>0</v>
      </c>
      <c r="K58" s="3" t="b">
        <v>0</v>
      </c>
      <c r="L58" s="3">
        <v>150</v>
      </c>
      <c r="M58" s="3">
        <v>2</v>
      </c>
      <c r="N58" s="3">
        <v>0</v>
      </c>
      <c r="O58" s="3">
        <v>1</v>
      </c>
      <c r="P58" s="3">
        <v>0</v>
      </c>
      <c r="Q58" s="3">
        <v>100</v>
      </c>
      <c r="R58" s="3">
        <v>0</v>
      </c>
      <c r="S58" s="3">
        <v>1</v>
      </c>
      <c r="T58" s="3">
        <v>0</v>
      </c>
      <c r="U58" s="3" t="b">
        <v>0</v>
      </c>
      <c r="V58" s="3">
        <v>251</v>
      </c>
      <c r="W58" s="3">
        <v>1050</v>
      </c>
      <c r="X58" s="3">
        <v>1000</v>
      </c>
      <c r="Y58" s="3">
        <v>0</v>
      </c>
      <c r="Z58" s="3">
        <v>1</v>
      </c>
    </row>
    <row r="59" spans="1:26" x14ac:dyDescent="0.25">
      <c r="A59" s="3">
        <v>58</v>
      </c>
      <c r="B59" s="3" t="s">
        <v>39</v>
      </c>
      <c r="C59" s="3" t="s">
        <v>22</v>
      </c>
      <c r="D59" s="3" t="s">
        <v>23</v>
      </c>
      <c r="E59" s="3" t="s">
        <v>28</v>
      </c>
      <c r="F59" s="3" t="s">
        <v>25</v>
      </c>
      <c r="G59" s="3" t="b">
        <v>0</v>
      </c>
      <c r="H59" s="3" t="b">
        <v>0</v>
      </c>
      <c r="I59" s="3" t="b">
        <v>0</v>
      </c>
      <c r="J59" s="3" t="b">
        <v>0</v>
      </c>
      <c r="K59" s="3" t="b">
        <v>0</v>
      </c>
      <c r="L59" s="3">
        <v>150</v>
      </c>
      <c r="M59" s="3">
        <v>2</v>
      </c>
      <c r="N59" s="3">
        <v>0</v>
      </c>
      <c r="O59" s="3">
        <v>1</v>
      </c>
      <c r="P59" s="3">
        <v>0</v>
      </c>
      <c r="Q59" s="3">
        <v>100</v>
      </c>
      <c r="R59" s="3">
        <v>0</v>
      </c>
      <c r="S59" s="3">
        <v>1</v>
      </c>
      <c r="T59" s="3">
        <v>0</v>
      </c>
      <c r="U59" s="3" t="b">
        <v>0</v>
      </c>
      <c r="V59" s="3">
        <v>251</v>
      </c>
      <c r="W59" s="3">
        <v>1050</v>
      </c>
      <c r="X59" s="3">
        <v>1000</v>
      </c>
      <c r="Y59" s="3">
        <v>0</v>
      </c>
      <c r="Z59" s="3">
        <v>1</v>
      </c>
    </row>
    <row r="60" spans="1:26" x14ac:dyDescent="0.25">
      <c r="A60" s="3">
        <v>59</v>
      </c>
      <c r="B60" s="3" t="s">
        <v>39</v>
      </c>
      <c r="C60" s="3" t="s">
        <v>22</v>
      </c>
      <c r="D60" s="3" t="s">
        <v>23</v>
      </c>
      <c r="E60" s="3" t="s">
        <v>28</v>
      </c>
      <c r="F60" s="3" t="s">
        <v>25</v>
      </c>
      <c r="G60" s="3" t="b">
        <v>0</v>
      </c>
      <c r="H60" s="3" t="b">
        <v>0</v>
      </c>
      <c r="I60" s="3" t="b">
        <v>0</v>
      </c>
      <c r="J60" s="3" t="b">
        <v>0</v>
      </c>
      <c r="K60" s="3" t="b">
        <v>0</v>
      </c>
      <c r="L60" s="3">
        <v>150</v>
      </c>
      <c r="M60" s="3">
        <v>2</v>
      </c>
      <c r="N60" s="3">
        <v>0</v>
      </c>
      <c r="O60" s="3">
        <v>1</v>
      </c>
      <c r="P60" s="3">
        <v>0</v>
      </c>
      <c r="Q60" s="3">
        <v>100</v>
      </c>
      <c r="R60" s="3">
        <v>0</v>
      </c>
      <c r="S60" s="3">
        <v>1</v>
      </c>
      <c r="T60" s="3">
        <v>0</v>
      </c>
      <c r="U60" s="3" t="b">
        <v>0</v>
      </c>
      <c r="V60" s="3">
        <v>251</v>
      </c>
      <c r="W60" s="3">
        <v>1000</v>
      </c>
      <c r="X60" s="3">
        <v>1050</v>
      </c>
      <c r="Y60" s="3">
        <v>-1</v>
      </c>
      <c r="Z60" s="3">
        <v>0</v>
      </c>
    </row>
    <row r="61" spans="1:26" x14ac:dyDescent="0.25">
      <c r="A61" s="3">
        <v>60</v>
      </c>
      <c r="B61" s="3" t="s">
        <v>39</v>
      </c>
      <c r="C61" s="3" t="s">
        <v>22</v>
      </c>
      <c r="D61" s="3" t="s">
        <v>23</v>
      </c>
      <c r="E61" s="3" t="s">
        <v>28</v>
      </c>
      <c r="F61" s="3" t="s">
        <v>25</v>
      </c>
      <c r="G61" s="3" t="b">
        <v>0</v>
      </c>
      <c r="H61" s="3" t="b">
        <v>0</v>
      </c>
      <c r="I61" s="3" t="b">
        <v>0</v>
      </c>
      <c r="J61" s="3" t="b">
        <v>0</v>
      </c>
      <c r="K61" s="3" t="b">
        <v>0</v>
      </c>
      <c r="L61" s="3">
        <v>150</v>
      </c>
      <c r="M61" s="3">
        <v>2</v>
      </c>
      <c r="N61" s="3">
        <v>0</v>
      </c>
      <c r="O61" s="3">
        <v>1</v>
      </c>
      <c r="P61" s="3">
        <v>0</v>
      </c>
      <c r="Q61" s="3">
        <v>100</v>
      </c>
      <c r="R61" s="3">
        <v>0</v>
      </c>
      <c r="S61" s="3">
        <v>1</v>
      </c>
      <c r="T61" s="3">
        <v>0</v>
      </c>
      <c r="U61" s="3" t="b">
        <v>0</v>
      </c>
      <c r="V61" s="3">
        <v>251</v>
      </c>
      <c r="W61" s="3">
        <v>1000</v>
      </c>
      <c r="X61" s="3">
        <v>1050</v>
      </c>
      <c r="Y61" s="3">
        <v>-1</v>
      </c>
      <c r="Z61" s="3">
        <v>0</v>
      </c>
    </row>
    <row r="62" spans="1:26" x14ac:dyDescent="0.25">
      <c r="A62" s="1">
        <v>61</v>
      </c>
      <c r="B62" s="1" t="s">
        <v>39</v>
      </c>
      <c r="C62" s="1" t="s">
        <v>22</v>
      </c>
      <c r="D62" s="1" t="s">
        <v>23</v>
      </c>
      <c r="E62" s="1" t="s">
        <v>28</v>
      </c>
      <c r="F62" s="1" t="s">
        <v>25</v>
      </c>
      <c r="G62" s="1" t="b">
        <v>0</v>
      </c>
      <c r="H62" s="1" t="b">
        <v>0</v>
      </c>
      <c r="I62" s="1" t="b">
        <v>0</v>
      </c>
      <c r="J62" s="1" t="b">
        <v>0</v>
      </c>
      <c r="K62" s="1" t="b">
        <v>0</v>
      </c>
      <c r="L62" s="1">
        <v>150</v>
      </c>
      <c r="M62" s="1">
        <v>3</v>
      </c>
      <c r="N62" s="1">
        <v>0</v>
      </c>
      <c r="O62" s="1">
        <v>1</v>
      </c>
      <c r="P62" s="1">
        <v>0</v>
      </c>
      <c r="Q62" s="1">
        <v>100</v>
      </c>
      <c r="R62" s="1">
        <v>0</v>
      </c>
      <c r="S62" s="1">
        <v>1</v>
      </c>
      <c r="T62" s="1">
        <v>0</v>
      </c>
      <c r="U62" s="1" t="b">
        <v>0</v>
      </c>
      <c r="V62" s="1">
        <v>2000</v>
      </c>
      <c r="W62" s="1">
        <v>648.5</v>
      </c>
      <c r="X62" s="1">
        <v>703.5</v>
      </c>
      <c r="Y62" s="1">
        <v>11</v>
      </c>
      <c r="Z62" s="1">
        <v>-11</v>
      </c>
    </row>
    <row r="63" spans="1:26" x14ac:dyDescent="0.25">
      <c r="A63" s="1">
        <v>62</v>
      </c>
      <c r="B63" s="1" t="s">
        <v>39</v>
      </c>
      <c r="C63" s="1" t="s">
        <v>22</v>
      </c>
      <c r="D63" s="1" t="s">
        <v>23</v>
      </c>
      <c r="E63" s="1" t="s">
        <v>28</v>
      </c>
      <c r="F63" s="1" t="s">
        <v>25</v>
      </c>
      <c r="G63" s="1" t="b">
        <v>0</v>
      </c>
      <c r="H63" s="1" t="b">
        <v>0</v>
      </c>
      <c r="I63" s="1" t="b">
        <v>0</v>
      </c>
      <c r="J63" s="1" t="b">
        <v>0</v>
      </c>
      <c r="K63" s="1" t="b">
        <v>0</v>
      </c>
      <c r="L63" s="1">
        <v>150</v>
      </c>
      <c r="M63" s="1">
        <v>3</v>
      </c>
      <c r="N63" s="1">
        <v>0</v>
      </c>
      <c r="O63" s="1">
        <v>1</v>
      </c>
      <c r="P63" s="1">
        <v>0</v>
      </c>
      <c r="Q63" s="1">
        <v>100</v>
      </c>
      <c r="R63" s="1">
        <v>0</v>
      </c>
      <c r="S63" s="1">
        <v>1</v>
      </c>
      <c r="T63" s="1">
        <v>0</v>
      </c>
      <c r="U63" s="1" t="b">
        <v>0</v>
      </c>
      <c r="V63" s="1">
        <v>2000</v>
      </c>
      <c r="W63" s="1">
        <v>697.5</v>
      </c>
      <c r="X63" s="1">
        <v>665.5</v>
      </c>
      <c r="Y63" s="1">
        <v>-14</v>
      </c>
      <c r="Z63" s="1">
        <v>8</v>
      </c>
    </row>
    <row r="64" spans="1:26" x14ac:dyDescent="0.25">
      <c r="A64" s="1">
        <v>63</v>
      </c>
      <c r="B64" s="1" t="s">
        <v>39</v>
      </c>
      <c r="C64" s="1" t="s">
        <v>22</v>
      </c>
      <c r="D64" s="1" t="s">
        <v>23</v>
      </c>
      <c r="E64" s="1" t="s">
        <v>28</v>
      </c>
      <c r="F64" s="1" t="s">
        <v>25</v>
      </c>
      <c r="G64" s="1" t="b">
        <v>0</v>
      </c>
      <c r="H64" s="1" t="b">
        <v>0</v>
      </c>
      <c r="I64" s="1" t="b">
        <v>0</v>
      </c>
      <c r="J64" s="1" t="b">
        <v>0</v>
      </c>
      <c r="K64" s="1" t="b">
        <v>0</v>
      </c>
      <c r="L64" s="1">
        <v>150</v>
      </c>
      <c r="M64" s="1">
        <v>3</v>
      </c>
      <c r="N64" s="1">
        <v>0</v>
      </c>
      <c r="O64" s="1">
        <v>1</v>
      </c>
      <c r="P64" s="1">
        <v>0</v>
      </c>
      <c r="Q64" s="1">
        <v>100</v>
      </c>
      <c r="R64" s="1">
        <v>0</v>
      </c>
      <c r="S64" s="1">
        <v>1</v>
      </c>
      <c r="T64" s="1">
        <v>0</v>
      </c>
      <c r="U64" s="1" t="b">
        <v>0</v>
      </c>
      <c r="V64" s="1">
        <v>2000</v>
      </c>
      <c r="W64" s="1">
        <v>748.5</v>
      </c>
      <c r="X64" s="1">
        <v>719</v>
      </c>
      <c r="Y64" s="1">
        <v>-8</v>
      </c>
      <c r="Z64" s="1">
        <v>7</v>
      </c>
    </row>
    <row r="65" spans="1:26" x14ac:dyDescent="0.25">
      <c r="A65" s="1">
        <v>64</v>
      </c>
      <c r="B65" s="1" t="s">
        <v>39</v>
      </c>
      <c r="C65" s="1" t="s">
        <v>22</v>
      </c>
      <c r="D65" s="1" t="s">
        <v>23</v>
      </c>
      <c r="E65" s="1" t="s">
        <v>28</v>
      </c>
      <c r="F65" s="1" t="s">
        <v>25</v>
      </c>
      <c r="G65" s="1" t="b">
        <v>0</v>
      </c>
      <c r="H65" s="1" t="b">
        <v>0</v>
      </c>
      <c r="I65" s="1" t="b">
        <v>0</v>
      </c>
      <c r="J65" s="1" t="b">
        <v>0</v>
      </c>
      <c r="K65" s="1" t="b">
        <v>0</v>
      </c>
      <c r="L65" s="1">
        <v>150</v>
      </c>
      <c r="M65" s="1">
        <v>3</v>
      </c>
      <c r="N65" s="1">
        <v>0</v>
      </c>
      <c r="O65" s="1">
        <v>1</v>
      </c>
      <c r="P65" s="1">
        <v>0</v>
      </c>
      <c r="Q65" s="1">
        <v>100</v>
      </c>
      <c r="R65" s="1">
        <v>0</v>
      </c>
      <c r="S65" s="1">
        <v>1</v>
      </c>
      <c r="T65" s="1">
        <v>0</v>
      </c>
      <c r="U65" s="1" t="b">
        <v>0</v>
      </c>
      <c r="V65" s="1">
        <v>2000</v>
      </c>
      <c r="W65" s="1">
        <v>721</v>
      </c>
      <c r="X65" s="1">
        <v>646</v>
      </c>
      <c r="Y65" s="1">
        <v>-10</v>
      </c>
      <c r="Z65" s="1">
        <v>4</v>
      </c>
    </row>
    <row r="66" spans="1:26" x14ac:dyDescent="0.25">
      <c r="A66" s="1">
        <v>65</v>
      </c>
      <c r="B66" s="1" t="s">
        <v>39</v>
      </c>
      <c r="C66" s="1" t="s">
        <v>22</v>
      </c>
      <c r="D66" s="1" t="s">
        <v>23</v>
      </c>
      <c r="E66" s="1" t="s">
        <v>28</v>
      </c>
      <c r="F66" s="1" t="s">
        <v>25</v>
      </c>
      <c r="G66" s="1" t="b">
        <v>0</v>
      </c>
      <c r="H66" s="1" t="b">
        <v>0</v>
      </c>
      <c r="I66" s="1" t="b">
        <v>0</v>
      </c>
      <c r="J66" s="1" t="b">
        <v>0</v>
      </c>
      <c r="K66" s="1" t="b">
        <v>0</v>
      </c>
      <c r="L66" s="1">
        <v>150</v>
      </c>
      <c r="M66" s="1">
        <v>3</v>
      </c>
      <c r="N66" s="1">
        <v>0</v>
      </c>
      <c r="O66" s="1">
        <v>1</v>
      </c>
      <c r="P66" s="1">
        <v>0</v>
      </c>
      <c r="Q66" s="1">
        <v>100</v>
      </c>
      <c r="R66" s="1">
        <v>0</v>
      </c>
      <c r="S66" s="1">
        <v>1</v>
      </c>
      <c r="T66" s="1">
        <v>0</v>
      </c>
      <c r="U66" s="1" t="b">
        <v>0</v>
      </c>
      <c r="V66" s="1">
        <v>2000</v>
      </c>
      <c r="W66" s="1">
        <v>648</v>
      </c>
      <c r="X66" s="1">
        <v>716</v>
      </c>
      <c r="Y66" s="1">
        <v>1</v>
      </c>
      <c r="Z66" s="1">
        <v>9</v>
      </c>
    </row>
    <row r="67" spans="1:26" x14ac:dyDescent="0.25">
      <c r="A67" s="1">
        <v>66</v>
      </c>
      <c r="B67" s="1" t="s">
        <v>39</v>
      </c>
      <c r="C67" s="1" t="s">
        <v>22</v>
      </c>
      <c r="D67" s="1" t="s">
        <v>23</v>
      </c>
      <c r="E67" s="1" t="s">
        <v>28</v>
      </c>
      <c r="F67" s="1" t="s">
        <v>25</v>
      </c>
      <c r="G67" s="1" t="b">
        <v>0</v>
      </c>
      <c r="H67" s="1" t="b">
        <v>0</v>
      </c>
      <c r="I67" s="1" t="b">
        <v>0</v>
      </c>
      <c r="J67" s="1" t="b">
        <v>0</v>
      </c>
      <c r="K67" s="1" t="b">
        <v>0</v>
      </c>
      <c r="L67" s="1">
        <v>150</v>
      </c>
      <c r="M67" s="1">
        <v>3</v>
      </c>
      <c r="N67" s="1">
        <v>0</v>
      </c>
      <c r="O67" s="1">
        <v>1</v>
      </c>
      <c r="P67" s="1">
        <v>0</v>
      </c>
      <c r="Q67" s="1">
        <v>100</v>
      </c>
      <c r="R67" s="1">
        <v>0</v>
      </c>
      <c r="S67" s="1">
        <v>1</v>
      </c>
      <c r="T67" s="1">
        <v>0</v>
      </c>
      <c r="U67" s="1" t="b">
        <v>0</v>
      </c>
      <c r="V67" s="1">
        <v>2000</v>
      </c>
      <c r="W67" s="1">
        <v>715.5</v>
      </c>
      <c r="X67" s="1">
        <v>657.5</v>
      </c>
      <c r="Y67" s="1">
        <v>-12</v>
      </c>
      <c r="Z67" s="1">
        <v>-15</v>
      </c>
    </row>
    <row r="68" spans="1:26" x14ac:dyDescent="0.25">
      <c r="A68" s="1">
        <v>67</v>
      </c>
      <c r="B68" s="1" t="s">
        <v>39</v>
      </c>
      <c r="C68" s="1" t="s">
        <v>22</v>
      </c>
      <c r="D68" s="1" t="s">
        <v>23</v>
      </c>
      <c r="E68" s="1" t="s">
        <v>28</v>
      </c>
      <c r="F68" s="1" t="s">
        <v>25</v>
      </c>
      <c r="G68" s="1" t="b">
        <v>0</v>
      </c>
      <c r="H68" s="1" t="b">
        <v>0</v>
      </c>
      <c r="I68" s="1" t="b">
        <v>0</v>
      </c>
      <c r="J68" s="1" t="b">
        <v>0</v>
      </c>
      <c r="K68" s="1" t="b">
        <v>0</v>
      </c>
      <c r="L68" s="1">
        <v>150</v>
      </c>
      <c r="M68" s="1">
        <v>3</v>
      </c>
      <c r="N68" s="1">
        <v>0</v>
      </c>
      <c r="O68" s="1">
        <v>1</v>
      </c>
      <c r="P68" s="1">
        <v>0</v>
      </c>
      <c r="Q68" s="1">
        <v>100</v>
      </c>
      <c r="R68" s="1">
        <v>0</v>
      </c>
      <c r="S68" s="1">
        <v>1</v>
      </c>
      <c r="T68" s="1">
        <v>0</v>
      </c>
      <c r="U68" s="1" t="b">
        <v>0</v>
      </c>
      <c r="V68" s="1">
        <v>2000</v>
      </c>
      <c r="W68" s="1">
        <v>657.5</v>
      </c>
      <c r="X68" s="1">
        <v>682.5</v>
      </c>
      <c r="Y68" s="1">
        <v>5</v>
      </c>
      <c r="Z68" s="1">
        <v>-15</v>
      </c>
    </row>
    <row r="69" spans="1:26" x14ac:dyDescent="0.25">
      <c r="A69" s="1">
        <v>68</v>
      </c>
      <c r="B69" s="1" t="s">
        <v>39</v>
      </c>
      <c r="C69" s="1" t="s">
        <v>22</v>
      </c>
      <c r="D69" s="1" t="s">
        <v>23</v>
      </c>
      <c r="E69" s="1" t="s">
        <v>28</v>
      </c>
      <c r="F69" s="1" t="s">
        <v>25</v>
      </c>
      <c r="G69" s="1" t="b">
        <v>0</v>
      </c>
      <c r="H69" s="1" t="b">
        <v>0</v>
      </c>
      <c r="I69" s="1" t="b">
        <v>0</v>
      </c>
      <c r="J69" s="1" t="b">
        <v>0</v>
      </c>
      <c r="K69" s="1" t="b">
        <v>0</v>
      </c>
      <c r="L69" s="1">
        <v>150</v>
      </c>
      <c r="M69" s="1">
        <v>3</v>
      </c>
      <c r="N69" s="1">
        <v>0</v>
      </c>
      <c r="O69" s="1">
        <v>1</v>
      </c>
      <c r="P69" s="1">
        <v>0</v>
      </c>
      <c r="Q69" s="1">
        <v>100</v>
      </c>
      <c r="R69" s="1">
        <v>0</v>
      </c>
      <c r="S69" s="1">
        <v>1</v>
      </c>
      <c r="T69" s="1">
        <v>0</v>
      </c>
      <c r="U69" s="1" t="b">
        <v>0</v>
      </c>
      <c r="V69" s="1">
        <v>2000</v>
      </c>
      <c r="W69" s="1">
        <v>655.5</v>
      </c>
      <c r="X69" s="1">
        <v>649</v>
      </c>
      <c r="Y69" s="1">
        <v>10</v>
      </c>
      <c r="Z69" s="1">
        <v>4</v>
      </c>
    </row>
    <row r="70" spans="1:26" x14ac:dyDescent="0.25">
      <c r="A70" s="1">
        <v>69</v>
      </c>
      <c r="B70" s="1" t="s">
        <v>39</v>
      </c>
      <c r="C70" s="1" t="s">
        <v>22</v>
      </c>
      <c r="D70" s="1" t="s">
        <v>23</v>
      </c>
      <c r="E70" s="1" t="s">
        <v>28</v>
      </c>
      <c r="F70" s="1" t="s">
        <v>25</v>
      </c>
      <c r="G70" s="1" t="b">
        <v>0</v>
      </c>
      <c r="H70" s="1" t="b">
        <v>0</v>
      </c>
      <c r="I70" s="1" t="b">
        <v>0</v>
      </c>
      <c r="J70" s="1" t="b">
        <v>0</v>
      </c>
      <c r="K70" s="1" t="b">
        <v>0</v>
      </c>
      <c r="L70" s="1">
        <v>150</v>
      </c>
      <c r="M70" s="1">
        <v>3</v>
      </c>
      <c r="N70" s="1">
        <v>0</v>
      </c>
      <c r="O70" s="1">
        <v>1</v>
      </c>
      <c r="P70" s="1">
        <v>0</v>
      </c>
      <c r="Q70" s="1">
        <v>100</v>
      </c>
      <c r="R70" s="1">
        <v>0</v>
      </c>
      <c r="S70" s="1">
        <v>1</v>
      </c>
      <c r="T70" s="1">
        <v>0</v>
      </c>
      <c r="U70" s="1" t="b">
        <v>0</v>
      </c>
      <c r="V70" s="1">
        <v>2000</v>
      </c>
      <c r="W70" s="1">
        <v>637</v>
      </c>
      <c r="X70" s="1">
        <v>669</v>
      </c>
      <c r="Y70" s="1">
        <v>-14</v>
      </c>
      <c r="Z70" s="1">
        <v>10</v>
      </c>
    </row>
    <row r="71" spans="1:26" x14ac:dyDescent="0.25">
      <c r="A71" s="1">
        <v>70</v>
      </c>
      <c r="B71" s="1" t="s">
        <v>39</v>
      </c>
      <c r="C71" s="1" t="s">
        <v>22</v>
      </c>
      <c r="D71" s="1" t="s">
        <v>23</v>
      </c>
      <c r="E71" s="1" t="s">
        <v>28</v>
      </c>
      <c r="F71" s="1" t="s">
        <v>25</v>
      </c>
      <c r="G71" s="1" t="b">
        <v>0</v>
      </c>
      <c r="H71" s="1" t="b">
        <v>0</v>
      </c>
      <c r="I71" s="1" t="b">
        <v>0</v>
      </c>
      <c r="J71" s="1" t="b">
        <v>0</v>
      </c>
      <c r="K71" s="1" t="b">
        <v>0</v>
      </c>
      <c r="L71" s="1">
        <v>150</v>
      </c>
      <c r="M71" s="1">
        <v>3</v>
      </c>
      <c r="N71" s="1">
        <v>0</v>
      </c>
      <c r="O71" s="1">
        <v>1</v>
      </c>
      <c r="P71" s="1">
        <v>0</v>
      </c>
      <c r="Q71" s="1">
        <v>100</v>
      </c>
      <c r="R71" s="1">
        <v>0</v>
      </c>
      <c r="S71" s="1">
        <v>1</v>
      </c>
      <c r="T71" s="1">
        <v>0</v>
      </c>
      <c r="U71" s="1" t="b">
        <v>0</v>
      </c>
      <c r="V71" s="1">
        <v>2000</v>
      </c>
      <c r="W71" s="1">
        <v>706.5</v>
      </c>
      <c r="X71" s="1">
        <v>641.5</v>
      </c>
      <c r="Y71" s="1">
        <v>-17</v>
      </c>
      <c r="Z71" s="1">
        <v>-2</v>
      </c>
    </row>
    <row r="72" spans="1:26" x14ac:dyDescent="0.25">
      <c r="A72" s="3">
        <v>71</v>
      </c>
      <c r="B72" s="3" t="s">
        <v>39</v>
      </c>
      <c r="C72" s="3" t="s">
        <v>22</v>
      </c>
      <c r="D72" s="3" t="s">
        <v>23</v>
      </c>
      <c r="E72" s="3" t="s">
        <v>28</v>
      </c>
      <c r="F72" s="3" t="s">
        <v>25</v>
      </c>
      <c r="G72" s="3" t="b">
        <v>0</v>
      </c>
      <c r="H72" s="3" t="b">
        <v>0</v>
      </c>
      <c r="I72" s="3" t="b">
        <v>0</v>
      </c>
      <c r="J72" s="3" t="b">
        <v>0</v>
      </c>
      <c r="K72" s="3" t="b">
        <v>0</v>
      </c>
      <c r="L72" s="3">
        <v>150</v>
      </c>
      <c r="M72" s="3">
        <v>4</v>
      </c>
      <c r="N72" s="3">
        <v>0</v>
      </c>
      <c r="O72" s="3">
        <v>1</v>
      </c>
      <c r="P72" s="3">
        <v>0</v>
      </c>
      <c r="Q72" s="3">
        <v>100</v>
      </c>
      <c r="R72" s="3">
        <v>0</v>
      </c>
      <c r="S72" s="3">
        <v>1</v>
      </c>
      <c r="T72" s="3">
        <v>0</v>
      </c>
      <c r="U72" s="3" t="b">
        <v>0</v>
      </c>
      <c r="V72" s="3">
        <v>251</v>
      </c>
      <c r="W72" s="3">
        <v>500</v>
      </c>
      <c r="X72" s="3">
        <v>500</v>
      </c>
      <c r="Y72" s="3">
        <v>10</v>
      </c>
      <c r="Z72" s="3">
        <v>11</v>
      </c>
    </row>
    <row r="73" spans="1:26" x14ac:dyDescent="0.25">
      <c r="A73" s="3">
        <v>72</v>
      </c>
      <c r="B73" s="3" t="s">
        <v>39</v>
      </c>
      <c r="C73" s="3" t="s">
        <v>22</v>
      </c>
      <c r="D73" s="3" t="s">
        <v>23</v>
      </c>
      <c r="E73" s="3" t="s">
        <v>28</v>
      </c>
      <c r="F73" s="3" t="s">
        <v>25</v>
      </c>
      <c r="G73" s="3" t="b">
        <v>0</v>
      </c>
      <c r="H73" s="3" t="b">
        <v>0</v>
      </c>
      <c r="I73" s="3" t="b">
        <v>0</v>
      </c>
      <c r="J73" s="3" t="b">
        <v>0</v>
      </c>
      <c r="K73" s="3" t="b">
        <v>0</v>
      </c>
      <c r="L73" s="3">
        <v>150</v>
      </c>
      <c r="M73" s="3">
        <v>4</v>
      </c>
      <c r="N73" s="3">
        <v>0</v>
      </c>
      <c r="O73" s="3">
        <v>1</v>
      </c>
      <c r="P73" s="3">
        <v>0</v>
      </c>
      <c r="Q73" s="3">
        <v>100</v>
      </c>
      <c r="R73" s="3">
        <v>0</v>
      </c>
      <c r="S73" s="3">
        <v>1</v>
      </c>
      <c r="T73" s="3">
        <v>0</v>
      </c>
      <c r="U73" s="3" t="b">
        <v>0</v>
      </c>
      <c r="V73" s="3">
        <v>251</v>
      </c>
      <c r="W73" s="3">
        <v>527</v>
      </c>
      <c r="X73" s="3">
        <v>500</v>
      </c>
      <c r="Y73" s="3">
        <v>10</v>
      </c>
      <c r="Z73" s="3">
        <v>-11</v>
      </c>
    </row>
    <row r="74" spans="1:26" x14ac:dyDescent="0.25">
      <c r="A74" s="3">
        <v>73</v>
      </c>
      <c r="B74" s="3" t="s">
        <v>39</v>
      </c>
      <c r="C74" s="3" t="s">
        <v>22</v>
      </c>
      <c r="D74" s="3" t="s">
        <v>23</v>
      </c>
      <c r="E74" s="3" t="s">
        <v>28</v>
      </c>
      <c r="F74" s="3" t="s">
        <v>25</v>
      </c>
      <c r="G74" s="3" t="b">
        <v>0</v>
      </c>
      <c r="H74" s="3" t="b">
        <v>0</v>
      </c>
      <c r="I74" s="3" t="b">
        <v>0</v>
      </c>
      <c r="J74" s="3" t="b">
        <v>0</v>
      </c>
      <c r="K74" s="3" t="b">
        <v>0</v>
      </c>
      <c r="L74" s="3">
        <v>150</v>
      </c>
      <c r="M74" s="3">
        <v>4</v>
      </c>
      <c r="N74" s="3">
        <v>0</v>
      </c>
      <c r="O74" s="3">
        <v>1</v>
      </c>
      <c r="P74" s="3">
        <v>0</v>
      </c>
      <c r="Q74" s="3">
        <v>100</v>
      </c>
      <c r="R74" s="3">
        <v>0</v>
      </c>
      <c r="S74" s="3">
        <v>1</v>
      </c>
      <c r="T74" s="3">
        <v>0</v>
      </c>
      <c r="U74" s="3" t="b">
        <v>0</v>
      </c>
      <c r="V74" s="3">
        <v>251</v>
      </c>
      <c r="W74" s="3">
        <v>500</v>
      </c>
      <c r="X74" s="3">
        <v>500</v>
      </c>
      <c r="Y74" s="3">
        <v>-9</v>
      </c>
      <c r="Z74" s="3">
        <v>11</v>
      </c>
    </row>
    <row r="75" spans="1:26" x14ac:dyDescent="0.25">
      <c r="A75" s="3">
        <v>74</v>
      </c>
      <c r="B75" s="3" t="s">
        <v>39</v>
      </c>
      <c r="C75" s="3" t="s">
        <v>22</v>
      </c>
      <c r="D75" s="3" t="s">
        <v>23</v>
      </c>
      <c r="E75" s="3" t="s">
        <v>28</v>
      </c>
      <c r="F75" s="3" t="s">
        <v>25</v>
      </c>
      <c r="G75" s="3" t="b">
        <v>0</v>
      </c>
      <c r="H75" s="3" t="b">
        <v>0</v>
      </c>
      <c r="I75" s="3" t="b">
        <v>0</v>
      </c>
      <c r="J75" s="3" t="b">
        <v>0</v>
      </c>
      <c r="K75" s="3" t="b">
        <v>0</v>
      </c>
      <c r="L75" s="3">
        <v>150</v>
      </c>
      <c r="M75" s="3">
        <v>4</v>
      </c>
      <c r="N75" s="3">
        <v>0</v>
      </c>
      <c r="O75" s="3">
        <v>1</v>
      </c>
      <c r="P75" s="3">
        <v>0</v>
      </c>
      <c r="Q75" s="3">
        <v>100</v>
      </c>
      <c r="R75" s="3">
        <v>0</v>
      </c>
      <c r="S75" s="3">
        <v>1</v>
      </c>
      <c r="T75" s="3">
        <v>0</v>
      </c>
      <c r="U75" s="3" t="b">
        <v>0</v>
      </c>
      <c r="V75" s="3">
        <v>251</v>
      </c>
      <c r="W75" s="3">
        <v>500</v>
      </c>
      <c r="X75" s="3">
        <v>500</v>
      </c>
      <c r="Y75" s="3">
        <v>10</v>
      </c>
      <c r="Z75" s="3">
        <v>11</v>
      </c>
    </row>
    <row r="76" spans="1:26" x14ac:dyDescent="0.25">
      <c r="A76" s="3">
        <v>75</v>
      </c>
      <c r="B76" s="3" t="s">
        <v>39</v>
      </c>
      <c r="C76" s="3" t="s">
        <v>22</v>
      </c>
      <c r="D76" s="3" t="s">
        <v>23</v>
      </c>
      <c r="E76" s="3" t="s">
        <v>28</v>
      </c>
      <c r="F76" s="3" t="s">
        <v>25</v>
      </c>
      <c r="G76" s="3" t="b">
        <v>0</v>
      </c>
      <c r="H76" s="3" t="b">
        <v>0</v>
      </c>
      <c r="I76" s="3" t="b">
        <v>0</v>
      </c>
      <c r="J76" s="3" t="b">
        <v>0</v>
      </c>
      <c r="K76" s="3" t="b">
        <v>0</v>
      </c>
      <c r="L76" s="3">
        <v>150</v>
      </c>
      <c r="M76" s="3">
        <v>4</v>
      </c>
      <c r="N76" s="3">
        <v>0</v>
      </c>
      <c r="O76" s="3">
        <v>1</v>
      </c>
      <c r="P76" s="3">
        <v>0</v>
      </c>
      <c r="Q76" s="3">
        <v>100</v>
      </c>
      <c r="R76" s="3">
        <v>0</v>
      </c>
      <c r="S76" s="3">
        <v>1</v>
      </c>
      <c r="T76" s="3">
        <v>0</v>
      </c>
      <c r="U76" s="3" t="b">
        <v>0</v>
      </c>
      <c r="V76" s="3">
        <v>251</v>
      </c>
      <c r="W76" s="3">
        <v>500</v>
      </c>
      <c r="X76" s="3">
        <v>500</v>
      </c>
      <c r="Y76" s="3">
        <v>10</v>
      </c>
      <c r="Z76" s="3">
        <v>11</v>
      </c>
    </row>
    <row r="77" spans="1:26" x14ac:dyDescent="0.25">
      <c r="A77" s="3">
        <v>76</v>
      </c>
      <c r="B77" s="3" t="s">
        <v>39</v>
      </c>
      <c r="C77" s="3" t="s">
        <v>22</v>
      </c>
      <c r="D77" s="3" t="s">
        <v>23</v>
      </c>
      <c r="E77" s="3" t="s">
        <v>28</v>
      </c>
      <c r="F77" s="3" t="s">
        <v>25</v>
      </c>
      <c r="G77" s="3" t="b">
        <v>0</v>
      </c>
      <c r="H77" s="3" t="b">
        <v>0</v>
      </c>
      <c r="I77" s="3" t="b">
        <v>0</v>
      </c>
      <c r="J77" s="3" t="b">
        <v>0</v>
      </c>
      <c r="K77" s="3" t="b">
        <v>0</v>
      </c>
      <c r="L77" s="3">
        <v>150</v>
      </c>
      <c r="M77" s="3">
        <v>4</v>
      </c>
      <c r="N77" s="3">
        <v>0</v>
      </c>
      <c r="O77" s="3">
        <v>1</v>
      </c>
      <c r="P77" s="3">
        <v>0</v>
      </c>
      <c r="Q77" s="3">
        <v>100</v>
      </c>
      <c r="R77" s="3">
        <v>0</v>
      </c>
      <c r="S77" s="3">
        <v>1</v>
      </c>
      <c r="T77" s="3">
        <v>0</v>
      </c>
      <c r="U77" s="3" t="b">
        <v>0</v>
      </c>
      <c r="V77" s="3">
        <v>251</v>
      </c>
      <c r="W77" s="3">
        <v>550</v>
      </c>
      <c r="X77" s="3">
        <v>500</v>
      </c>
      <c r="Y77" s="3">
        <v>10</v>
      </c>
      <c r="Z77" s="3">
        <v>-10</v>
      </c>
    </row>
    <row r="78" spans="1:26" x14ac:dyDescent="0.25">
      <c r="A78" s="3">
        <v>77</v>
      </c>
      <c r="B78" s="3" t="s">
        <v>39</v>
      </c>
      <c r="C78" s="3" t="s">
        <v>22</v>
      </c>
      <c r="D78" s="3" t="s">
        <v>23</v>
      </c>
      <c r="E78" s="3" t="s">
        <v>28</v>
      </c>
      <c r="F78" s="3" t="s">
        <v>25</v>
      </c>
      <c r="G78" s="3" t="b">
        <v>0</v>
      </c>
      <c r="H78" s="3" t="b">
        <v>0</v>
      </c>
      <c r="I78" s="3" t="b">
        <v>0</v>
      </c>
      <c r="J78" s="3" t="b">
        <v>0</v>
      </c>
      <c r="K78" s="3" t="b">
        <v>0</v>
      </c>
      <c r="L78" s="3">
        <v>150</v>
      </c>
      <c r="M78" s="3">
        <v>4</v>
      </c>
      <c r="N78" s="3">
        <v>0</v>
      </c>
      <c r="O78" s="3">
        <v>1</v>
      </c>
      <c r="P78" s="3">
        <v>0</v>
      </c>
      <c r="Q78" s="3">
        <v>100</v>
      </c>
      <c r="R78" s="3">
        <v>0</v>
      </c>
      <c r="S78" s="3">
        <v>1</v>
      </c>
      <c r="T78" s="3">
        <v>0</v>
      </c>
      <c r="U78" s="3" t="b">
        <v>0</v>
      </c>
      <c r="V78" s="3">
        <v>467</v>
      </c>
      <c r="W78" s="3">
        <v>500</v>
      </c>
      <c r="X78" s="3">
        <v>550</v>
      </c>
      <c r="Y78" s="3">
        <v>11</v>
      </c>
      <c r="Z78" s="3">
        <v>-10</v>
      </c>
    </row>
    <row r="79" spans="1:26" x14ac:dyDescent="0.25">
      <c r="A79" s="3">
        <v>78</v>
      </c>
      <c r="B79" s="3" t="s">
        <v>39</v>
      </c>
      <c r="C79" s="3" t="s">
        <v>22</v>
      </c>
      <c r="D79" s="3" t="s">
        <v>23</v>
      </c>
      <c r="E79" s="3" t="s">
        <v>28</v>
      </c>
      <c r="F79" s="3" t="s">
        <v>25</v>
      </c>
      <c r="G79" s="3" t="b">
        <v>0</v>
      </c>
      <c r="H79" s="3" t="b">
        <v>0</v>
      </c>
      <c r="I79" s="3" t="b">
        <v>0</v>
      </c>
      <c r="J79" s="3" t="b">
        <v>0</v>
      </c>
      <c r="K79" s="3" t="b">
        <v>0</v>
      </c>
      <c r="L79" s="3">
        <v>150</v>
      </c>
      <c r="M79" s="3">
        <v>4</v>
      </c>
      <c r="N79" s="3">
        <v>0</v>
      </c>
      <c r="O79" s="3">
        <v>1</v>
      </c>
      <c r="P79" s="3">
        <v>0</v>
      </c>
      <c r="Q79" s="3">
        <v>100</v>
      </c>
      <c r="R79" s="3">
        <v>0</v>
      </c>
      <c r="S79" s="3">
        <v>1</v>
      </c>
      <c r="T79" s="3">
        <v>0</v>
      </c>
      <c r="U79" s="3" t="b">
        <v>0</v>
      </c>
      <c r="V79" s="3">
        <v>344</v>
      </c>
      <c r="W79" s="3">
        <v>500</v>
      </c>
      <c r="X79" s="3">
        <v>500</v>
      </c>
      <c r="Y79" s="3">
        <v>-10</v>
      </c>
      <c r="Z79" s="3">
        <v>9</v>
      </c>
    </row>
    <row r="80" spans="1:26" x14ac:dyDescent="0.25">
      <c r="A80" s="3">
        <v>79</v>
      </c>
      <c r="B80" s="3" t="s">
        <v>39</v>
      </c>
      <c r="C80" s="3" t="s">
        <v>22</v>
      </c>
      <c r="D80" s="3" t="s">
        <v>23</v>
      </c>
      <c r="E80" s="3" t="s">
        <v>28</v>
      </c>
      <c r="F80" s="3" t="s">
        <v>25</v>
      </c>
      <c r="G80" s="3" t="b">
        <v>0</v>
      </c>
      <c r="H80" s="3" t="b">
        <v>0</v>
      </c>
      <c r="I80" s="3" t="b">
        <v>0</v>
      </c>
      <c r="J80" s="3" t="b">
        <v>0</v>
      </c>
      <c r="K80" s="3" t="b">
        <v>0</v>
      </c>
      <c r="L80" s="3">
        <v>150</v>
      </c>
      <c r="M80" s="3">
        <v>4</v>
      </c>
      <c r="N80" s="3">
        <v>0</v>
      </c>
      <c r="O80" s="3">
        <v>1</v>
      </c>
      <c r="P80" s="3">
        <v>0</v>
      </c>
      <c r="Q80" s="3">
        <v>100</v>
      </c>
      <c r="R80" s="3">
        <v>0</v>
      </c>
      <c r="S80" s="3">
        <v>1</v>
      </c>
      <c r="T80" s="3">
        <v>0</v>
      </c>
      <c r="U80" s="3" t="b">
        <v>0</v>
      </c>
      <c r="V80" s="3">
        <v>251</v>
      </c>
      <c r="W80" s="3">
        <v>500</v>
      </c>
      <c r="X80" s="3">
        <v>500</v>
      </c>
      <c r="Y80" s="3">
        <v>11</v>
      </c>
      <c r="Z80" s="3">
        <v>-9</v>
      </c>
    </row>
    <row r="81" spans="1:26" x14ac:dyDescent="0.25">
      <c r="A81" s="3">
        <v>80</v>
      </c>
      <c r="B81" s="3" t="s">
        <v>39</v>
      </c>
      <c r="C81" s="3" t="s">
        <v>22</v>
      </c>
      <c r="D81" s="3" t="s">
        <v>23</v>
      </c>
      <c r="E81" s="3" t="s">
        <v>28</v>
      </c>
      <c r="F81" s="3" t="s">
        <v>25</v>
      </c>
      <c r="G81" s="3" t="b">
        <v>0</v>
      </c>
      <c r="H81" s="3" t="b">
        <v>0</v>
      </c>
      <c r="I81" s="3" t="b">
        <v>0</v>
      </c>
      <c r="J81" s="3" t="b">
        <v>0</v>
      </c>
      <c r="K81" s="3" t="b">
        <v>0</v>
      </c>
      <c r="L81" s="3">
        <v>150</v>
      </c>
      <c r="M81" s="3">
        <v>4</v>
      </c>
      <c r="N81" s="3">
        <v>0</v>
      </c>
      <c r="O81" s="3">
        <v>1</v>
      </c>
      <c r="P81" s="3">
        <v>0</v>
      </c>
      <c r="Q81" s="3">
        <v>100</v>
      </c>
      <c r="R81" s="3">
        <v>0</v>
      </c>
      <c r="S81" s="3">
        <v>1</v>
      </c>
      <c r="T81" s="3">
        <v>0</v>
      </c>
      <c r="U81" s="3" t="b">
        <v>0</v>
      </c>
      <c r="V81" s="3">
        <v>251</v>
      </c>
      <c r="W81" s="3">
        <v>500</v>
      </c>
      <c r="X81" s="3">
        <v>500</v>
      </c>
      <c r="Y81" s="3">
        <v>-10</v>
      </c>
      <c r="Z81" s="3">
        <v>9</v>
      </c>
    </row>
    <row r="82" spans="1:26" x14ac:dyDescent="0.25">
      <c r="A82" s="1">
        <v>81</v>
      </c>
      <c r="B82" s="1" t="s">
        <v>39</v>
      </c>
      <c r="C82" s="1" t="s">
        <v>22</v>
      </c>
      <c r="D82" s="1" t="s">
        <v>23</v>
      </c>
      <c r="E82" s="1" t="s">
        <v>28</v>
      </c>
      <c r="F82" s="1" t="s">
        <v>25</v>
      </c>
      <c r="G82" s="1" t="b">
        <v>0</v>
      </c>
      <c r="H82" s="1" t="b">
        <v>0</v>
      </c>
      <c r="I82" s="1" t="b">
        <v>0</v>
      </c>
      <c r="J82" s="1" t="b">
        <v>0</v>
      </c>
      <c r="K82" s="1" t="b">
        <v>0</v>
      </c>
      <c r="L82" s="1">
        <v>150</v>
      </c>
      <c r="M82" s="1">
        <v>5</v>
      </c>
      <c r="N82" s="1">
        <v>0</v>
      </c>
      <c r="O82" s="1">
        <v>1</v>
      </c>
      <c r="P82" s="1">
        <v>0</v>
      </c>
      <c r="Q82" s="1">
        <v>100</v>
      </c>
      <c r="R82" s="1">
        <v>0</v>
      </c>
      <c r="S82" s="1">
        <v>1</v>
      </c>
      <c r="T82" s="1">
        <v>0</v>
      </c>
      <c r="U82" s="1" t="b">
        <v>0</v>
      </c>
      <c r="V82" s="1">
        <v>272</v>
      </c>
      <c r="W82" s="1">
        <v>327</v>
      </c>
      <c r="X82" s="1">
        <v>350</v>
      </c>
      <c r="Y82" s="1">
        <v>-13</v>
      </c>
      <c r="Z82" s="1">
        <v>-14</v>
      </c>
    </row>
    <row r="83" spans="1:26" x14ac:dyDescent="0.25">
      <c r="A83" s="1">
        <v>82</v>
      </c>
      <c r="B83" s="1" t="s">
        <v>39</v>
      </c>
      <c r="C83" s="1" t="s">
        <v>22</v>
      </c>
      <c r="D83" s="1" t="s">
        <v>23</v>
      </c>
      <c r="E83" s="1" t="s">
        <v>28</v>
      </c>
      <c r="F83" s="1" t="s">
        <v>25</v>
      </c>
      <c r="G83" s="1" t="b">
        <v>0</v>
      </c>
      <c r="H83" s="1" t="b">
        <v>0</v>
      </c>
      <c r="I83" s="1" t="b">
        <v>0</v>
      </c>
      <c r="J83" s="1" t="b">
        <v>0</v>
      </c>
      <c r="K83" s="1" t="b">
        <v>0</v>
      </c>
      <c r="L83" s="1">
        <v>150</v>
      </c>
      <c r="M83" s="1">
        <v>5</v>
      </c>
      <c r="N83" s="1">
        <v>0</v>
      </c>
      <c r="O83" s="1">
        <v>1</v>
      </c>
      <c r="P83" s="1">
        <v>0</v>
      </c>
      <c r="Q83" s="1">
        <v>100</v>
      </c>
      <c r="R83" s="1">
        <v>0</v>
      </c>
      <c r="S83" s="1">
        <v>1</v>
      </c>
      <c r="T83" s="1">
        <v>0</v>
      </c>
      <c r="U83" s="1" t="b">
        <v>0</v>
      </c>
      <c r="V83" s="1">
        <v>328</v>
      </c>
      <c r="W83" s="1">
        <v>650</v>
      </c>
      <c r="X83" s="1">
        <v>350</v>
      </c>
      <c r="Y83" s="1">
        <v>0</v>
      </c>
      <c r="Z83" s="1">
        <v>-14</v>
      </c>
    </row>
    <row r="84" spans="1:26" x14ac:dyDescent="0.25">
      <c r="A84" s="1">
        <v>83</v>
      </c>
      <c r="B84" s="1" t="s">
        <v>39</v>
      </c>
      <c r="C84" s="1" t="s">
        <v>22</v>
      </c>
      <c r="D84" s="1" t="s">
        <v>23</v>
      </c>
      <c r="E84" s="1" t="s">
        <v>28</v>
      </c>
      <c r="F84" s="1" t="s">
        <v>25</v>
      </c>
      <c r="G84" s="1" t="b">
        <v>0</v>
      </c>
      <c r="H84" s="1" t="b">
        <v>0</v>
      </c>
      <c r="I84" s="1" t="b">
        <v>0</v>
      </c>
      <c r="J84" s="1" t="b">
        <v>0</v>
      </c>
      <c r="K84" s="1" t="b">
        <v>0</v>
      </c>
      <c r="L84" s="1">
        <v>150</v>
      </c>
      <c r="M84" s="1">
        <v>5</v>
      </c>
      <c r="N84" s="1">
        <v>0</v>
      </c>
      <c r="O84" s="1">
        <v>1</v>
      </c>
      <c r="P84" s="1">
        <v>0</v>
      </c>
      <c r="Q84" s="1">
        <v>100</v>
      </c>
      <c r="R84" s="1">
        <v>0</v>
      </c>
      <c r="S84" s="1">
        <v>1</v>
      </c>
      <c r="T84" s="1">
        <v>0</v>
      </c>
      <c r="U84" s="1" t="b">
        <v>0</v>
      </c>
      <c r="V84" s="1">
        <v>448</v>
      </c>
      <c r="W84" s="1">
        <v>400</v>
      </c>
      <c r="X84" s="1">
        <v>350</v>
      </c>
      <c r="Y84" s="1">
        <v>13</v>
      </c>
      <c r="Z84" s="1">
        <v>-14</v>
      </c>
    </row>
    <row r="85" spans="1:26" x14ac:dyDescent="0.25">
      <c r="A85" s="1">
        <v>84</v>
      </c>
      <c r="B85" s="1" t="s">
        <v>39</v>
      </c>
      <c r="C85" s="1" t="s">
        <v>22</v>
      </c>
      <c r="D85" s="1" t="s">
        <v>23</v>
      </c>
      <c r="E85" s="1" t="s">
        <v>28</v>
      </c>
      <c r="F85" s="1" t="s">
        <v>25</v>
      </c>
      <c r="G85" s="1" t="b">
        <v>0</v>
      </c>
      <c r="H85" s="1" t="b">
        <v>0</v>
      </c>
      <c r="I85" s="1" t="b">
        <v>0</v>
      </c>
      <c r="J85" s="1" t="b">
        <v>0</v>
      </c>
      <c r="K85" s="1" t="b">
        <v>0</v>
      </c>
      <c r="L85" s="1">
        <v>150</v>
      </c>
      <c r="M85" s="1">
        <v>5</v>
      </c>
      <c r="N85" s="1">
        <v>0</v>
      </c>
      <c r="O85" s="1">
        <v>1</v>
      </c>
      <c r="P85" s="1">
        <v>0</v>
      </c>
      <c r="Q85" s="1">
        <v>100</v>
      </c>
      <c r="R85" s="1">
        <v>0</v>
      </c>
      <c r="S85" s="1">
        <v>1</v>
      </c>
      <c r="T85" s="1">
        <v>0</v>
      </c>
      <c r="U85" s="1" t="b">
        <v>0</v>
      </c>
      <c r="V85" s="1">
        <v>251</v>
      </c>
      <c r="W85" s="1">
        <v>629.5</v>
      </c>
      <c r="X85" s="1">
        <v>350</v>
      </c>
      <c r="Y85" s="1">
        <v>1</v>
      </c>
      <c r="Z85" s="1">
        <v>14</v>
      </c>
    </row>
    <row r="86" spans="1:26" x14ac:dyDescent="0.25">
      <c r="A86" s="1">
        <v>85</v>
      </c>
      <c r="B86" s="1" t="s">
        <v>39</v>
      </c>
      <c r="C86" s="1" t="s">
        <v>22</v>
      </c>
      <c r="D86" s="1" t="s">
        <v>23</v>
      </c>
      <c r="E86" s="1" t="s">
        <v>28</v>
      </c>
      <c r="F86" s="1" t="s">
        <v>25</v>
      </c>
      <c r="G86" s="1" t="b">
        <v>0</v>
      </c>
      <c r="H86" s="1" t="b">
        <v>0</v>
      </c>
      <c r="I86" s="1" t="b">
        <v>0</v>
      </c>
      <c r="J86" s="1" t="b">
        <v>0</v>
      </c>
      <c r="K86" s="1" t="b">
        <v>0</v>
      </c>
      <c r="L86" s="1">
        <v>150</v>
      </c>
      <c r="M86" s="1">
        <v>5</v>
      </c>
      <c r="N86" s="1">
        <v>0</v>
      </c>
      <c r="O86" s="1">
        <v>1</v>
      </c>
      <c r="P86" s="1">
        <v>0</v>
      </c>
      <c r="Q86" s="1">
        <v>100</v>
      </c>
      <c r="R86" s="1">
        <v>0</v>
      </c>
      <c r="S86" s="1">
        <v>1</v>
      </c>
      <c r="T86" s="1">
        <v>0</v>
      </c>
      <c r="U86" s="1" t="b">
        <v>0</v>
      </c>
      <c r="V86" s="1">
        <v>477</v>
      </c>
      <c r="W86" s="1">
        <v>400</v>
      </c>
      <c r="X86" s="1">
        <v>326.5</v>
      </c>
      <c r="Y86" s="1">
        <v>13</v>
      </c>
      <c r="Z86" s="1">
        <v>-13</v>
      </c>
    </row>
    <row r="87" spans="1:26" x14ac:dyDescent="0.25">
      <c r="A87" s="1">
        <v>86</v>
      </c>
      <c r="B87" s="1" t="s">
        <v>39</v>
      </c>
      <c r="C87" s="1" t="s">
        <v>22</v>
      </c>
      <c r="D87" s="1" t="s">
        <v>23</v>
      </c>
      <c r="E87" s="1" t="s">
        <v>28</v>
      </c>
      <c r="F87" s="1" t="s">
        <v>25</v>
      </c>
      <c r="G87" s="1" t="b">
        <v>0</v>
      </c>
      <c r="H87" s="1" t="b">
        <v>0</v>
      </c>
      <c r="I87" s="1" t="b">
        <v>0</v>
      </c>
      <c r="J87" s="1" t="b">
        <v>0</v>
      </c>
      <c r="K87" s="1" t="b">
        <v>0</v>
      </c>
      <c r="L87" s="1">
        <v>150</v>
      </c>
      <c r="M87" s="1">
        <v>5</v>
      </c>
      <c r="N87" s="1">
        <v>0</v>
      </c>
      <c r="O87" s="1">
        <v>1</v>
      </c>
      <c r="P87" s="1">
        <v>0</v>
      </c>
      <c r="Q87" s="1">
        <v>100</v>
      </c>
      <c r="R87" s="1">
        <v>0</v>
      </c>
      <c r="S87" s="1">
        <v>1</v>
      </c>
      <c r="T87" s="1">
        <v>0</v>
      </c>
      <c r="U87" s="1" t="b">
        <v>0</v>
      </c>
      <c r="V87" s="1">
        <v>372</v>
      </c>
      <c r="W87" s="1">
        <v>350</v>
      </c>
      <c r="X87" s="1">
        <v>623</v>
      </c>
      <c r="Y87" s="1">
        <v>12</v>
      </c>
      <c r="Z87" s="1">
        <v>-1</v>
      </c>
    </row>
    <row r="88" spans="1:26" x14ac:dyDescent="0.25">
      <c r="A88" s="1">
        <v>87</v>
      </c>
      <c r="B88" s="1" t="s">
        <v>39</v>
      </c>
      <c r="C88" s="1" t="s">
        <v>22</v>
      </c>
      <c r="D88" s="1" t="s">
        <v>23</v>
      </c>
      <c r="E88" s="1" t="s">
        <v>28</v>
      </c>
      <c r="F88" s="1" t="s">
        <v>25</v>
      </c>
      <c r="G88" s="1" t="b">
        <v>0</v>
      </c>
      <c r="H88" s="1" t="b">
        <v>0</v>
      </c>
      <c r="I88" s="1" t="b">
        <v>0</v>
      </c>
      <c r="J88" s="1" t="b">
        <v>0</v>
      </c>
      <c r="K88" s="1" t="b">
        <v>0</v>
      </c>
      <c r="L88" s="1">
        <v>150</v>
      </c>
      <c r="M88" s="1">
        <v>5</v>
      </c>
      <c r="N88" s="1">
        <v>0</v>
      </c>
      <c r="O88" s="1">
        <v>1</v>
      </c>
      <c r="P88" s="1">
        <v>0</v>
      </c>
      <c r="Q88" s="1">
        <v>100</v>
      </c>
      <c r="R88" s="1">
        <v>0</v>
      </c>
      <c r="S88" s="1">
        <v>1</v>
      </c>
      <c r="T88" s="1">
        <v>0</v>
      </c>
      <c r="U88" s="1" t="b">
        <v>0</v>
      </c>
      <c r="V88" s="1">
        <v>307</v>
      </c>
      <c r="W88" s="1">
        <v>350</v>
      </c>
      <c r="X88" s="1">
        <v>350</v>
      </c>
      <c r="Y88" s="1">
        <v>-14</v>
      </c>
      <c r="Z88" s="1">
        <v>13</v>
      </c>
    </row>
    <row r="89" spans="1:26" x14ac:dyDescent="0.25">
      <c r="A89" s="1">
        <v>88</v>
      </c>
      <c r="B89" s="1" t="s">
        <v>39</v>
      </c>
      <c r="C89" s="1" t="s">
        <v>22</v>
      </c>
      <c r="D89" s="1" t="s">
        <v>23</v>
      </c>
      <c r="E89" s="1" t="s">
        <v>28</v>
      </c>
      <c r="F89" s="1" t="s">
        <v>25</v>
      </c>
      <c r="G89" s="1" t="b">
        <v>0</v>
      </c>
      <c r="H89" s="1" t="b">
        <v>0</v>
      </c>
      <c r="I89" s="1" t="b">
        <v>0</v>
      </c>
      <c r="J89" s="1" t="b">
        <v>0</v>
      </c>
      <c r="K89" s="1" t="b">
        <v>0</v>
      </c>
      <c r="L89" s="1">
        <v>150</v>
      </c>
      <c r="M89" s="1">
        <v>5</v>
      </c>
      <c r="N89" s="1">
        <v>0</v>
      </c>
      <c r="O89" s="1">
        <v>1</v>
      </c>
      <c r="P89" s="1">
        <v>0</v>
      </c>
      <c r="Q89" s="1">
        <v>100</v>
      </c>
      <c r="R89" s="1">
        <v>0</v>
      </c>
      <c r="S89" s="1">
        <v>1</v>
      </c>
      <c r="T89" s="1">
        <v>0</v>
      </c>
      <c r="U89" s="1" t="b">
        <v>0</v>
      </c>
      <c r="V89" s="1">
        <v>320</v>
      </c>
      <c r="W89" s="1">
        <v>350</v>
      </c>
      <c r="X89" s="1">
        <v>350</v>
      </c>
      <c r="Y89" s="1">
        <v>13</v>
      </c>
      <c r="Z89" s="1">
        <v>-14</v>
      </c>
    </row>
    <row r="90" spans="1:26" x14ac:dyDescent="0.25">
      <c r="A90" s="1">
        <v>89</v>
      </c>
      <c r="B90" s="1" t="s">
        <v>39</v>
      </c>
      <c r="C90" s="1" t="s">
        <v>22</v>
      </c>
      <c r="D90" s="1" t="s">
        <v>23</v>
      </c>
      <c r="E90" s="1" t="s">
        <v>28</v>
      </c>
      <c r="F90" s="1" t="s">
        <v>25</v>
      </c>
      <c r="G90" s="1" t="b">
        <v>0</v>
      </c>
      <c r="H90" s="1" t="b">
        <v>0</v>
      </c>
      <c r="I90" s="1" t="b">
        <v>0</v>
      </c>
      <c r="J90" s="1" t="b">
        <v>0</v>
      </c>
      <c r="K90" s="1" t="b">
        <v>0</v>
      </c>
      <c r="L90" s="1">
        <v>150</v>
      </c>
      <c r="M90" s="1">
        <v>5</v>
      </c>
      <c r="N90" s="1">
        <v>0</v>
      </c>
      <c r="O90" s="1">
        <v>1</v>
      </c>
      <c r="P90" s="1">
        <v>0</v>
      </c>
      <c r="Q90" s="1">
        <v>100</v>
      </c>
      <c r="R90" s="1">
        <v>0</v>
      </c>
      <c r="S90" s="1">
        <v>1</v>
      </c>
      <c r="T90" s="1">
        <v>0</v>
      </c>
      <c r="U90" s="1" t="b">
        <v>0</v>
      </c>
      <c r="V90" s="1">
        <v>401</v>
      </c>
      <c r="W90" s="1">
        <v>328</v>
      </c>
      <c r="X90" s="1">
        <v>350</v>
      </c>
      <c r="Y90" s="1">
        <v>13</v>
      </c>
      <c r="Z90" s="1">
        <v>14</v>
      </c>
    </row>
    <row r="91" spans="1:26" x14ac:dyDescent="0.25">
      <c r="A91" s="1">
        <v>90</v>
      </c>
      <c r="B91" s="1" t="s">
        <v>39</v>
      </c>
      <c r="C91" s="1" t="s">
        <v>22</v>
      </c>
      <c r="D91" s="1" t="s">
        <v>23</v>
      </c>
      <c r="E91" s="1" t="s">
        <v>28</v>
      </c>
      <c r="F91" s="1" t="s">
        <v>25</v>
      </c>
      <c r="G91" s="1" t="b">
        <v>0</v>
      </c>
      <c r="H91" s="1" t="b">
        <v>0</v>
      </c>
      <c r="I91" s="1" t="b">
        <v>0</v>
      </c>
      <c r="J91" s="1" t="b">
        <v>0</v>
      </c>
      <c r="K91" s="1" t="b">
        <v>0</v>
      </c>
      <c r="L91" s="1">
        <v>150</v>
      </c>
      <c r="M91" s="1">
        <v>5</v>
      </c>
      <c r="N91" s="1">
        <v>0</v>
      </c>
      <c r="O91" s="1">
        <v>1</v>
      </c>
      <c r="P91" s="1">
        <v>0</v>
      </c>
      <c r="Q91" s="1">
        <v>100</v>
      </c>
      <c r="R91" s="1">
        <v>0</v>
      </c>
      <c r="S91" s="1">
        <v>1</v>
      </c>
      <c r="T91" s="1">
        <v>0</v>
      </c>
      <c r="U91" s="1" t="b">
        <v>0</v>
      </c>
      <c r="V91" s="1">
        <v>284</v>
      </c>
      <c r="W91" s="1">
        <v>350</v>
      </c>
      <c r="X91" s="1">
        <v>625</v>
      </c>
      <c r="Y91" s="1">
        <v>-14</v>
      </c>
      <c r="Z91" s="1">
        <v>-1</v>
      </c>
    </row>
    <row r="92" spans="1:26" x14ac:dyDescent="0.25">
      <c r="A92" s="3">
        <v>91</v>
      </c>
      <c r="B92" s="3" t="s">
        <v>39</v>
      </c>
      <c r="C92" s="3" t="s">
        <v>22</v>
      </c>
      <c r="D92" s="3" t="s">
        <v>23</v>
      </c>
      <c r="E92" s="3" t="s">
        <v>28</v>
      </c>
      <c r="F92" s="3" t="s">
        <v>25</v>
      </c>
      <c r="G92" s="3" t="b">
        <v>0</v>
      </c>
      <c r="H92" s="3" t="b">
        <v>0</v>
      </c>
      <c r="I92" s="3" t="b">
        <v>0</v>
      </c>
      <c r="J92" s="3" t="b">
        <v>0</v>
      </c>
      <c r="K92" s="3" t="b">
        <v>0</v>
      </c>
      <c r="L92" s="3">
        <v>150</v>
      </c>
      <c r="M92" s="3">
        <v>6</v>
      </c>
      <c r="N92" s="3">
        <v>0</v>
      </c>
      <c r="O92" s="3">
        <v>1</v>
      </c>
      <c r="P92" s="3">
        <v>0</v>
      </c>
      <c r="Q92" s="3">
        <v>100</v>
      </c>
      <c r="R92" s="3">
        <v>0</v>
      </c>
      <c r="S92" s="3">
        <v>1</v>
      </c>
      <c r="T92" s="3">
        <v>0</v>
      </c>
      <c r="U92" s="3" t="b">
        <v>0</v>
      </c>
      <c r="V92" s="3">
        <v>332</v>
      </c>
      <c r="W92" s="3">
        <v>300</v>
      </c>
      <c r="X92" s="3">
        <v>426</v>
      </c>
      <c r="Y92" s="3">
        <v>-15</v>
      </c>
      <c r="Z92" s="3">
        <v>2</v>
      </c>
    </row>
    <row r="93" spans="1:26" x14ac:dyDescent="0.25">
      <c r="A93" s="3">
        <v>92</v>
      </c>
      <c r="B93" s="3" t="s">
        <v>39</v>
      </c>
      <c r="C93" s="3" t="s">
        <v>22</v>
      </c>
      <c r="D93" s="3" t="s">
        <v>23</v>
      </c>
      <c r="E93" s="3" t="s">
        <v>28</v>
      </c>
      <c r="F93" s="3" t="s">
        <v>25</v>
      </c>
      <c r="G93" s="3" t="b">
        <v>0</v>
      </c>
      <c r="H93" s="3" t="b">
        <v>0</v>
      </c>
      <c r="I93" s="3" t="b">
        <v>0</v>
      </c>
      <c r="J93" s="3" t="b">
        <v>0</v>
      </c>
      <c r="K93" s="3" t="b">
        <v>0</v>
      </c>
      <c r="L93" s="3">
        <v>150</v>
      </c>
      <c r="M93" s="3">
        <v>6</v>
      </c>
      <c r="N93" s="3">
        <v>0</v>
      </c>
      <c r="O93" s="3">
        <v>1</v>
      </c>
      <c r="P93" s="3">
        <v>0</v>
      </c>
      <c r="Q93" s="3">
        <v>100</v>
      </c>
      <c r="R93" s="3">
        <v>0</v>
      </c>
      <c r="S93" s="3">
        <v>1</v>
      </c>
      <c r="T93" s="3">
        <v>0</v>
      </c>
      <c r="U93" s="3" t="b">
        <v>0</v>
      </c>
      <c r="V93" s="3">
        <v>714</v>
      </c>
      <c r="W93" s="3">
        <v>450</v>
      </c>
      <c r="X93" s="3">
        <v>300</v>
      </c>
      <c r="Y93" s="3">
        <v>-3</v>
      </c>
      <c r="Z93" s="3">
        <v>-15</v>
      </c>
    </row>
    <row r="94" spans="1:26" x14ac:dyDescent="0.25">
      <c r="A94" s="3">
        <v>93</v>
      </c>
      <c r="B94" s="3" t="s">
        <v>39</v>
      </c>
      <c r="C94" s="3" t="s">
        <v>22</v>
      </c>
      <c r="D94" s="3" t="s">
        <v>23</v>
      </c>
      <c r="E94" s="3" t="s">
        <v>28</v>
      </c>
      <c r="F94" s="3" t="s">
        <v>25</v>
      </c>
      <c r="G94" s="3" t="b">
        <v>0</v>
      </c>
      <c r="H94" s="3" t="b">
        <v>0</v>
      </c>
      <c r="I94" s="3" t="b">
        <v>0</v>
      </c>
      <c r="J94" s="3" t="b">
        <v>0</v>
      </c>
      <c r="K94" s="3" t="b">
        <v>0</v>
      </c>
      <c r="L94" s="3">
        <v>150</v>
      </c>
      <c r="M94" s="3">
        <v>6</v>
      </c>
      <c r="N94" s="3">
        <v>0</v>
      </c>
      <c r="O94" s="3">
        <v>1</v>
      </c>
      <c r="P94" s="3">
        <v>0</v>
      </c>
      <c r="Q94" s="3">
        <v>100</v>
      </c>
      <c r="R94" s="3">
        <v>0</v>
      </c>
      <c r="S94" s="3">
        <v>1</v>
      </c>
      <c r="T94" s="3">
        <v>0</v>
      </c>
      <c r="U94" s="3" t="b">
        <v>0</v>
      </c>
      <c r="V94" s="3">
        <v>251</v>
      </c>
      <c r="W94" s="3">
        <v>350</v>
      </c>
      <c r="X94" s="3">
        <v>376</v>
      </c>
      <c r="Y94" s="3">
        <v>-14</v>
      </c>
      <c r="Z94" s="3">
        <v>-1</v>
      </c>
    </row>
    <row r="95" spans="1:26" x14ac:dyDescent="0.25">
      <c r="A95" s="3">
        <v>94</v>
      </c>
      <c r="B95" s="3" t="s">
        <v>39</v>
      </c>
      <c r="C95" s="3" t="s">
        <v>22</v>
      </c>
      <c r="D95" s="3" t="s">
        <v>23</v>
      </c>
      <c r="E95" s="3" t="s">
        <v>28</v>
      </c>
      <c r="F95" s="3" t="s">
        <v>25</v>
      </c>
      <c r="G95" s="3" t="b">
        <v>0</v>
      </c>
      <c r="H95" s="3" t="b">
        <v>0</v>
      </c>
      <c r="I95" s="3" t="b">
        <v>0</v>
      </c>
      <c r="J95" s="3" t="b">
        <v>0</v>
      </c>
      <c r="K95" s="3" t="b">
        <v>0</v>
      </c>
      <c r="L95" s="3">
        <v>150</v>
      </c>
      <c r="M95" s="3">
        <v>6</v>
      </c>
      <c r="N95" s="3">
        <v>0</v>
      </c>
      <c r="O95" s="3">
        <v>1</v>
      </c>
      <c r="P95" s="3">
        <v>0</v>
      </c>
      <c r="Q95" s="3">
        <v>100</v>
      </c>
      <c r="R95" s="3">
        <v>0</v>
      </c>
      <c r="S95" s="3">
        <v>1</v>
      </c>
      <c r="T95" s="3">
        <v>0</v>
      </c>
      <c r="U95" s="3" t="b">
        <v>0</v>
      </c>
      <c r="V95" s="3">
        <v>826</v>
      </c>
      <c r="W95" s="3">
        <v>300</v>
      </c>
      <c r="X95" s="3">
        <v>350</v>
      </c>
      <c r="Y95" s="3">
        <v>-14</v>
      </c>
      <c r="Z95" s="3">
        <v>14</v>
      </c>
    </row>
    <row r="96" spans="1:26" x14ac:dyDescent="0.25">
      <c r="A96" s="3">
        <v>95</v>
      </c>
      <c r="B96" s="3" t="s">
        <v>39</v>
      </c>
      <c r="C96" s="3" t="s">
        <v>22</v>
      </c>
      <c r="D96" s="3" t="s">
        <v>23</v>
      </c>
      <c r="E96" s="3" t="s">
        <v>28</v>
      </c>
      <c r="F96" s="3" t="s">
        <v>25</v>
      </c>
      <c r="G96" s="3" t="b">
        <v>0</v>
      </c>
      <c r="H96" s="3" t="b">
        <v>0</v>
      </c>
      <c r="I96" s="3" t="b">
        <v>0</v>
      </c>
      <c r="J96" s="3" t="b">
        <v>0</v>
      </c>
      <c r="K96" s="3" t="b">
        <v>0</v>
      </c>
      <c r="L96" s="3">
        <v>150</v>
      </c>
      <c r="M96" s="3">
        <v>6</v>
      </c>
      <c r="N96" s="3">
        <v>0</v>
      </c>
      <c r="O96" s="3">
        <v>1</v>
      </c>
      <c r="P96" s="3">
        <v>0</v>
      </c>
      <c r="Q96" s="3">
        <v>100</v>
      </c>
      <c r="R96" s="3">
        <v>0</v>
      </c>
      <c r="S96" s="3">
        <v>1</v>
      </c>
      <c r="T96" s="3">
        <v>0</v>
      </c>
      <c r="U96" s="3" t="b">
        <v>0</v>
      </c>
      <c r="V96" s="3">
        <v>251</v>
      </c>
      <c r="W96" s="3">
        <v>350</v>
      </c>
      <c r="X96" s="3">
        <v>300</v>
      </c>
      <c r="Y96" s="3">
        <v>14</v>
      </c>
      <c r="Z96" s="3">
        <v>-13</v>
      </c>
    </row>
    <row r="97" spans="1:26" x14ac:dyDescent="0.25">
      <c r="A97" s="3">
        <v>96</v>
      </c>
      <c r="B97" s="3" t="s">
        <v>39</v>
      </c>
      <c r="C97" s="3" t="s">
        <v>22</v>
      </c>
      <c r="D97" s="3" t="s">
        <v>23</v>
      </c>
      <c r="E97" s="3" t="s">
        <v>28</v>
      </c>
      <c r="F97" s="3" t="s">
        <v>25</v>
      </c>
      <c r="G97" s="3" t="b">
        <v>0</v>
      </c>
      <c r="H97" s="3" t="b">
        <v>0</v>
      </c>
      <c r="I97" s="3" t="b">
        <v>0</v>
      </c>
      <c r="J97" s="3" t="b">
        <v>0</v>
      </c>
      <c r="K97" s="3" t="b">
        <v>0</v>
      </c>
      <c r="L97" s="3">
        <v>150</v>
      </c>
      <c r="M97" s="3">
        <v>6</v>
      </c>
      <c r="N97" s="3">
        <v>0</v>
      </c>
      <c r="O97" s="3">
        <v>1</v>
      </c>
      <c r="P97" s="3">
        <v>0</v>
      </c>
      <c r="Q97" s="3">
        <v>100</v>
      </c>
      <c r="R97" s="3">
        <v>0</v>
      </c>
      <c r="S97" s="3">
        <v>1</v>
      </c>
      <c r="T97" s="3">
        <v>0</v>
      </c>
      <c r="U97" s="3" t="b">
        <v>0</v>
      </c>
      <c r="V97" s="3">
        <v>253</v>
      </c>
      <c r="W97" s="3">
        <v>350</v>
      </c>
      <c r="X97" s="3">
        <v>326.5</v>
      </c>
      <c r="Y97" s="3">
        <v>14</v>
      </c>
      <c r="Z97" s="3">
        <v>13</v>
      </c>
    </row>
    <row r="98" spans="1:26" x14ac:dyDescent="0.25">
      <c r="A98" s="3">
        <v>97</v>
      </c>
      <c r="B98" s="3" t="s">
        <v>39</v>
      </c>
      <c r="C98" s="3" t="s">
        <v>22</v>
      </c>
      <c r="D98" s="3" t="s">
        <v>23</v>
      </c>
      <c r="E98" s="3" t="s">
        <v>28</v>
      </c>
      <c r="F98" s="3" t="s">
        <v>25</v>
      </c>
      <c r="G98" s="3" t="b">
        <v>0</v>
      </c>
      <c r="H98" s="3" t="b">
        <v>0</v>
      </c>
      <c r="I98" s="3" t="b">
        <v>0</v>
      </c>
      <c r="J98" s="3" t="b">
        <v>0</v>
      </c>
      <c r="K98" s="3" t="b">
        <v>0</v>
      </c>
      <c r="L98" s="3">
        <v>150</v>
      </c>
      <c r="M98" s="3">
        <v>6</v>
      </c>
      <c r="N98" s="3">
        <v>0</v>
      </c>
      <c r="O98" s="3">
        <v>1</v>
      </c>
      <c r="P98" s="3">
        <v>0</v>
      </c>
      <c r="Q98" s="3">
        <v>100</v>
      </c>
      <c r="R98" s="3">
        <v>0</v>
      </c>
      <c r="S98" s="3">
        <v>1</v>
      </c>
      <c r="T98" s="3">
        <v>0</v>
      </c>
      <c r="U98" s="3" t="b">
        <v>0</v>
      </c>
      <c r="V98" s="3">
        <v>251</v>
      </c>
      <c r="W98" s="3">
        <v>450</v>
      </c>
      <c r="X98" s="3">
        <v>300</v>
      </c>
      <c r="Y98" s="3">
        <v>-3</v>
      </c>
      <c r="Z98" s="3">
        <v>-14</v>
      </c>
    </row>
    <row r="99" spans="1:26" x14ac:dyDescent="0.25">
      <c r="A99" s="3">
        <v>98</v>
      </c>
      <c r="B99" s="3" t="s">
        <v>39</v>
      </c>
      <c r="C99" s="3" t="s">
        <v>22</v>
      </c>
      <c r="D99" s="3" t="s">
        <v>23</v>
      </c>
      <c r="E99" s="3" t="s">
        <v>28</v>
      </c>
      <c r="F99" s="3" t="s">
        <v>25</v>
      </c>
      <c r="G99" s="3" t="b">
        <v>0</v>
      </c>
      <c r="H99" s="3" t="b">
        <v>0</v>
      </c>
      <c r="I99" s="3" t="b">
        <v>0</v>
      </c>
      <c r="J99" s="3" t="b">
        <v>0</v>
      </c>
      <c r="K99" s="3" t="b">
        <v>0</v>
      </c>
      <c r="L99" s="3">
        <v>150</v>
      </c>
      <c r="M99" s="3">
        <v>6</v>
      </c>
      <c r="N99" s="3">
        <v>0</v>
      </c>
      <c r="O99" s="3">
        <v>1</v>
      </c>
      <c r="P99" s="3">
        <v>0</v>
      </c>
      <c r="Q99" s="3">
        <v>100</v>
      </c>
      <c r="R99" s="3">
        <v>0</v>
      </c>
      <c r="S99" s="3">
        <v>1</v>
      </c>
      <c r="T99" s="3">
        <v>0</v>
      </c>
      <c r="U99" s="3" t="b">
        <v>0</v>
      </c>
      <c r="V99" s="3">
        <v>253</v>
      </c>
      <c r="W99" s="3">
        <v>470.5</v>
      </c>
      <c r="X99" s="3">
        <v>479.5</v>
      </c>
      <c r="Y99" s="3">
        <v>5</v>
      </c>
      <c r="Z99" s="3">
        <v>-5</v>
      </c>
    </row>
    <row r="100" spans="1:26" x14ac:dyDescent="0.25">
      <c r="A100" s="3">
        <v>99</v>
      </c>
      <c r="B100" s="3" t="s">
        <v>39</v>
      </c>
      <c r="C100" s="3" t="s">
        <v>22</v>
      </c>
      <c r="D100" s="3" t="s">
        <v>23</v>
      </c>
      <c r="E100" s="3" t="s">
        <v>28</v>
      </c>
      <c r="F100" s="3" t="s">
        <v>25</v>
      </c>
      <c r="G100" s="3" t="b">
        <v>0</v>
      </c>
      <c r="H100" s="3" t="b">
        <v>0</v>
      </c>
      <c r="I100" s="3" t="b">
        <v>0</v>
      </c>
      <c r="J100" s="3" t="b">
        <v>0</v>
      </c>
      <c r="K100" s="3" t="b">
        <v>0</v>
      </c>
      <c r="L100" s="3">
        <v>150</v>
      </c>
      <c r="M100" s="3">
        <v>6</v>
      </c>
      <c r="N100" s="3">
        <v>0</v>
      </c>
      <c r="O100" s="3">
        <v>1</v>
      </c>
      <c r="P100" s="3">
        <v>0</v>
      </c>
      <c r="Q100" s="3">
        <v>100</v>
      </c>
      <c r="R100" s="3">
        <v>0</v>
      </c>
      <c r="S100" s="3">
        <v>1</v>
      </c>
      <c r="T100" s="3">
        <v>0</v>
      </c>
      <c r="U100" s="3" t="b">
        <v>0</v>
      </c>
      <c r="V100" s="3">
        <v>334</v>
      </c>
      <c r="W100" s="3">
        <v>350</v>
      </c>
      <c r="X100" s="3">
        <v>277</v>
      </c>
      <c r="Y100" s="3">
        <v>14</v>
      </c>
      <c r="Z100" s="3">
        <v>-14</v>
      </c>
    </row>
    <row r="101" spans="1:26" x14ac:dyDescent="0.25">
      <c r="A101" s="3">
        <v>100</v>
      </c>
      <c r="B101" s="3" t="s">
        <v>39</v>
      </c>
      <c r="C101" s="3" t="s">
        <v>22</v>
      </c>
      <c r="D101" s="3" t="s">
        <v>23</v>
      </c>
      <c r="E101" s="3" t="s">
        <v>28</v>
      </c>
      <c r="F101" s="3" t="s">
        <v>25</v>
      </c>
      <c r="G101" s="3" t="b">
        <v>0</v>
      </c>
      <c r="H101" s="3" t="b">
        <v>0</v>
      </c>
      <c r="I101" s="3" t="b">
        <v>0</v>
      </c>
      <c r="J101" s="3" t="b">
        <v>0</v>
      </c>
      <c r="K101" s="3" t="b">
        <v>0</v>
      </c>
      <c r="L101" s="3">
        <v>150</v>
      </c>
      <c r="M101" s="3">
        <v>6</v>
      </c>
      <c r="N101" s="3">
        <v>0</v>
      </c>
      <c r="O101" s="3">
        <v>1</v>
      </c>
      <c r="P101" s="3">
        <v>0</v>
      </c>
      <c r="Q101" s="3">
        <v>100</v>
      </c>
      <c r="R101" s="3">
        <v>0</v>
      </c>
      <c r="S101" s="3">
        <v>1</v>
      </c>
      <c r="T101" s="3">
        <v>0</v>
      </c>
      <c r="U101" s="3" t="b">
        <v>0</v>
      </c>
      <c r="V101" s="3">
        <v>302</v>
      </c>
      <c r="W101" s="3">
        <v>300</v>
      </c>
      <c r="X101" s="3">
        <v>250</v>
      </c>
      <c r="Y101" s="3">
        <v>-15</v>
      </c>
      <c r="Z101" s="3">
        <v>-14</v>
      </c>
    </row>
    <row r="104" spans="1:26" x14ac:dyDescent="0.25">
      <c r="A104" t="s">
        <v>0</v>
      </c>
      <c r="B104" t="s">
        <v>1</v>
      </c>
      <c r="C104" t="s">
        <v>2</v>
      </c>
      <c r="D104" t="s">
        <v>3</v>
      </c>
      <c r="E104" t="s">
        <v>4</v>
      </c>
      <c r="F104" t="s">
        <v>5</v>
      </c>
      <c r="G104" t="s">
        <v>6</v>
      </c>
      <c r="H104" t="s">
        <v>7</v>
      </c>
      <c r="I104" t="s">
        <v>8</v>
      </c>
      <c r="J104" t="s">
        <v>9</v>
      </c>
      <c r="K104" t="s">
        <v>74</v>
      </c>
      <c r="L104" t="s">
        <v>10</v>
      </c>
      <c r="M104" t="s">
        <v>11</v>
      </c>
      <c r="N104" t="s">
        <v>12</v>
      </c>
      <c r="O104" t="s">
        <v>13</v>
      </c>
      <c r="P104" t="s">
        <v>14</v>
      </c>
      <c r="Q104" t="s">
        <v>15</v>
      </c>
      <c r="R104" t="s">
        <v>16</v>
      </c>
      <c r="S104" t="s">
        <v>17</v>
      </c>
      <c r="T104" t="s">
        <v>18</v>
      </c>
      <c r="U104" t="s">
        <v>19</v>
      </c>
      <c r="V104" t="s">
        <v>20</v>
      </c>
      <c r="W104" t="s">
        <v>99</v>
      </c>
      <c r="X104" t="s">
        <v>100</v>
      </c>
      <c r="Y104" t="s">
        <v>103</v>
      </c>
      <c r="Z104" t="s">
        <v>104</v>
      </c>
    </row>
    <row r="105" spans="1:26" x14ac:dyDescent="0.25">
      <c r="A105" s="1">
        <v>1</v>
      </c>
      <c r="B105" s="1" t="s">
        <v>39</v>
      </c>
      <c r="C105" s="1" t="s">
        <v>22</v>
      </c>
      <c r="D105" s="1" t="s">
        <v>23</v>
      </c>
      <c r="E105" s="1" t="s">
        <v>27</v>
      </c>
      <c r="F105" s="1" t="s">
        <v>25</v>
      </c>
      <c r="G105" s="1" t="b">
        <v>0</v>
      </c>
      <c r="H105" s="1" t="b">
        <v>0</v>
      </c>
      <c r="I105" s="1" t="b">
        <v>0</v>
      </c>
      <c r="J105" s="1" t="b">
        <v>0</v>
      </c>
      <c r="K105" s="1" t="b">
        <v>1</v>
      </c>
      <c r="L105" s="1">
        <v>150</v>
      </c>
      <c r="M105" s="1">
        <v>2</v>
      </c>
      <c r="N105" s="1">
        <v>0</v>
      </c>
      <c r="O105" s="1">
        <v>1</v>
      </c>
      <c r="P105" s="1">
        <v>0</v>
      </c>
      <c r="Q105" s="1">
        <v>100</v>
      </c>
      <c r="R105" s="1">
        <v>0</v>
      </c>
      <c r="S105" s="1">
        <v>1</v>
      </c>
      <c r="T105" s="1">
        <v>0</v>
      </c>
      <c r="U105" s="1" t="b">
        <v>0</v>
      </c>
      <c r="V105" s="1">
        <v>251</v>
      </c>
      <c r="W105" s="1">
        <v>2000</v>
      </c>
      <c r="X105" s="1">
        <v>2100</v>
      </c>
      <c r="Y105" s="1">
        <v>-1</v>
      </c>
      <c r="Z105" s="1">
        <v>0</v>
      </c>
    </row>
    <row r="106" spans="1:26" x14ac:dyDescent="0.25">
      <c r="A106" s="1">
        <v>2</v>
      </c>
      <c r="B106" s="1" t="s">
        <v>39</v>
      </c>
      <c r="C106" s="1" t="s">
        <v>22</v>
      </c>
      <c r="D106" s="1" t="s">
        <v>23</v>
      </c>
      <c r="E106" s="1" t="s">
        <v>27</v>
      </c>
      <c r="F106" s="1" t="s">
        <v>25</v>
      </c>
      <c r="G106" s="1" t="b">
        <v>0</v>
      </c>
      <c r="H106" s="1" t="b">
        <v>0</v>
      </c>
      <c r="I106" s="1" t="b">
        <v>0</v>
      </c>
      <c r="J106" s="1" t="b">
        <v>0</v>
      </c>
      <c r="K106" s="1" t="b">
        <v>1</v>
      </c>
      <c r="L106" s="1">
        <v>150</v>
      </c>
      <c r="M106" s="1">
        <v>2</v>
      </c>
      <c r="N106" s="1">
        <v>0</v>
      </c>
      <c r="O106" s="1">
        <v>1</v>
      </c>
      <c r="P106" s="1">
        <v>0</v>
      </c>
      <c r="Q106" s="1">
        <v>100</v>
      </c>
      <c r="R106" s="1">
        <v>0</v>
      </c>
      <c r="S106" s="1">
        <v>1</v>
      </c>
      <c r="T106" s="1">
        <v>0</v>
      </c>
      <c r="U106" s="1" t="b">
        <v>0</v>
      </c>
      <c r="V106" s="1">
        <v>251</v>
      </c>
      <c r="W106" s="1">
        <v>2100</v>
      </c>
      <c r="X106" s="1">
        <v>2000</v>
      </c>
      <c r="Y106" s="1">
        <v>0</v>
      </c>
      <c r="Z106" s="1">
        <v>-1</v>
      </c>
    </row>
    <row r="107" spans="1:26" x14ac:dyDescent="0.25">
      <c r="A107" s="1">
        <v>3</v>
      </c>
      <c r="B107" s="1" t="s">
        <v>39</v>
      </c>
      <c r="C107" s="1" t="s">
        <v>22</v>
      </c>
      <c r="D107" s="1" t="s">
        <v>23</v>
      </c>
      <c r="E107" s="1" t="s">
        <v>27</v>
      </c>
      <c r="F107" s="1" t="s">
        <v>25</v>
      </c>
      <c r="G107" s="1" t="b">
        <v>0</v>
      </c>
      <c r="H107" s="1" t="b">
        <v>0</v>
      </c>
      <c r="I107" s="1" t="b">
        <v>0</v>
      </c>
      <c r="J107" s="1" t="b">
        <v>0</v>
      </c>
      <c r="K107" s="1" t="b">
        <v>1</v>
      </c>
      <c r="L107" s="1">
        <v>150</v>
      </c>
      <c r="M107" s="1">
        <v>2</v>
      </c>
      <c r="N107" s="1">
        <v>0</v>
      </c>
      <c r="O107" s="1">
        <v>1</v>
      </c>
      <c r="P107" s="1">
        <v>0</v>
      </c>
      <c r="Q107" s="1">
        <v>100</v>
      </c>
      <c r="R107" s="1">
        <v>0</v>
      </c>
      <c r="S107" s="1">
        <v>1</v>
      </c>
      <c r="T107" s="1">
        <v>0</v>
      </c>
      <c r="U107" s="1" t="b">
        <v>0</v>
      </c>
      <c r="V107" s="1">
        <v>251</v>
      </c>
      <c r="W107" s="1">
        <v>2000</v>
      </c>
      <c r="X107" s="1">
        <v>2100</v>
      </c>
      <c r="Y107" s="1">
        <v>1</v>
      </c>
      <c r="Z107" s="1">
        <v>0</v>
      </c>
    </row>
    <row r="108" spans="1:26" x14ac:dyDescent="0.25">
      <c r="A108" s="1">
        <v>4</v>
      </c>
      <c r="B108" s="1" t="s">
        <v>39</v>
      </c>
      <c r="C108" s="1" t="s">
        <v>22</v>
      </c>
      <c r="D108" s="1" t="s">
        <v>23</v>
      </c>
      <c r="E108" s="1" t="s">
        <v>27</v>
      </c>
      <c r="F108" s="1" t="s">
        <v>25</v>
      </c>
      <c r="G108" s="1" t="b">
        <v>0</v>
      </c>
      <c r="H108" s="1" t="b">
        <v>0</v>
      </c>
      <c r="I108" s="1" t="b">
        <v>0</v>
      </c>
      <c r="J108" s="1" t="b">
        <v>0</v>
      </c>
      <c r="K108" s="1" t="b">
        <v>1</v>
      </c>
      <c r="L108" s="1">
        <v>150</v>
      </c>
      <c r="M108" s="1">
        <v>2</v>
      </c>
      <c r="N108" s="1">
        <v>0</v>
      </c>
      <c r="O108" s="1">
        <v>1</v>
      </c>
      <c r="P108" s="1">
        <v>0</v>
      </c>
      <c r="Q108" s="1">
        <v>100</v>
      </c>
      <c r="R108" s="1">
        <v>0</v>
      </c>
      <c r="S108" s="1">
        <v>1</v>
      </c>
      <c r="T108" s="1">
        <v>0</v>
      </c>
      <c r="U108" s="1" t="b">
        <v>0</v>
      </c>
      <c r="V108" s="1">
        <v>251</v>
      </c>
      <c r="W108" s="1">
        <v>2000</v>
      </c>
      <c r="X108" s="1">
        <v>2100</v>
      </c>
      <c r="Y108" s="1">
        <v>-1</v>
      </c>
      <c r="Z108" s="1">
        <v>0</v>
      </c>
    </row>
    <row r="109" spans="1:26" x14ac:dyDescent="0.25">
      <c r="A109" s="1">
        <v>5</v>
      </c>
      <c r="B109" s="1" t="s">
        <v>39</v>
      </c>
      <c r="C109" s="1" t="s">
        <v>22</v>
      </c>
      <c r="D109" s="1" t="s">
        <v>23</v>
      </c>
      <c r="E109" s="1" t="s">
        <v>27</v>
      </c>
      <c r="F109" s="1" t="s">
        <v>25</v>
      </c>
      <c r="G109" s="1" t="b">
        <v>0</v>
      </c>
      <c r="H109" s="1" t="b">
        <v>0</v>
      </c>
      <c r="I109" s="1" t="b">
        <v>0</v>
      </c>
      <c r="J109" s="1" t="b">
        <v>0</v>
      </c>
      <c r="K109" s="1" t="b">
        <v>1</v>
      </c>
      <c r="L109" s="1">
        <v>150</v>
      </c>
      <c r="M109" s="1">
        <v>2</v>
      </c>
      <c r="N109" s="1">
        <v>0</v>
      </c>
      <c r="O109" s="1">
        <v>1</v>
      </c>
      <c r="P109" s="1">
        <v>0</v>
      </c>
      <c r="Q109" s="1">
        <v>100</v>
      </c>
      <c r="R109" s="1">
        <v>0</v>
      </c>
      <c r="S109" s="1">
        <v>1</v>
      </c>
      <c r="T109" s="1">
        <v>0</v>
      </c>
      <c r="U109" s="1" t="b">
        <v>0</v>
      </c>
      <c r="V109" s="1">
        <v>251</v>
      </c>
      <c r="W109" s="1">
        <v>2100</v>
      </c>
      <c r="X109" s="1">
        <v>2000</v>
      </c>
      <c r="Y109" s="1">
        <v>0</v>
      </c>
      <c r="Z109" s="1">
        <v>-1</v>
      </c>
    </row>
    <row r="110" spans="1:26" x14ac:dyDescent="0.25">
      <c r="A110" s="1">
        <v>6</v>
      </c>
      <c r="B110" s="1" t="s">
        <v>39</v>
      </c>
      <c r="C110" s="1" t="s">
        <v>22</v>
      </c>
      <c r="D110" s="1" t="s">
        <v>23</v>
      </c>
      <c r="E110" s="1" t="s">
        <v>27</v>
      </c>
      <c r="F110" s="1" t="s">
        <v>25</v>
      </c>
      <c r="G110" s="1" t="b">
        <v>0</v>
      </c>
      <c r="H110" s="1" t="b">
        <v>0</v>
      </c>
      <c r="I110" s="1" t="b">
        <v>0</v>
      </c>
      <c r="J110" s="1" t="b">
        <v>0</v>
      </c>
      <c r="K110" s="1" t="b">
        <v>1</v>
      </c>
      <c r="L110" s="1">
        <v>150</v>
      </c>
      <c r="M110" s="1">
        <v>2</v>
      </c>
      <c r="N110" s="1">
        <v>0</v>
      </c>
      <c r="O110" s="1">
        <v>1</v>
      </c>
      <c r="P110" s="1">
        <v>0</v>
      </c>
      <c r="Q110" s="1">
        <v>100</v>
      </c>
      <c r="R110" s="1">
        <v>0</v>
      </c>
      <c r="S110" s="1">
        <v>1</v>
      </c>
      <c r="T110" s="1">
        <v>0</v>
      </c>
      <c r="U110" s="1" t="b">
        <v>0</v>
      </c>
      <c r="V110" s="1">
        <v>251</v>
      </c>
      <c r="W110" s="1">
        <v>2000</v>
      </c>
      <c r="X110" s="1">
        <v>2100</v>
      </c>
      <c r="Y110" s="1">
        <v>-1</v>
      </c>
      <c r="Z110" s="1">
        <v>0</v>
      </c>
    </row>
    <row r="111" spans="1:26" x14ac:dyDescent="0.25">
      <c r="A111" s="1">
        <v>7</v>
      </c>
      <c r="B111" s="1" t="s">
        <v>39</v>
      </c>
      <c r="C111" s="1" t="s">
        <v>22</v>
      </c>
      <c r="D111" s="1" t="s">
        <v>23</v>
      </c>
      <c r="E111" s="1" t="s">
        <v>27</v>
      </c>
      <c r="F111" s="1" t="s">
        <v>25</v>
      </c>
      <c r="G111" s="1" t="b">
        <v>0</v>
      </c>
      <c r="H111" s="1" t="b">
        <v>0</v>
      </c>
      <c r="I111" s="1" t="b">
        <v>0</v>
      </c>
      <c r="J111" s="1" t="b">
        <v>0</v>
      </c>
      <c r="K111" s="1" t="b">
        <v>1</v>
      </c>
      <c r="L111" s="1">
        <v>150</v>
      </c>
      <c r="M111" s="1">
        <v>2</v>
      </c>
      <c r="N111" s="1">
        <v>0</v>
      </c>
      <c r="O111" s="1">
        <v>1</v>
      </c>
      <c r="P111" s="1">
        <v>0</v>
      </c>
      <c r="Q111" s="1">
        <v>100</v>
      </c>
      <c r="R111" s="1">
        <v>0</v>
      </c>
      <c r="S111" s="1">
        <v>1</v>
      </c>
      <c r="T111" s="1">
        <v>0</v>
      </c>
      <c r="U111" s="1" t="b">
        <v>0</v>
      </c>
      <c r="V111" s="1">
        <v>251</v>
      </c>
      <c r="W111" s="1">
        <v>2000</v>
      </c>
      <c r="X111" s="1">
        <v>2100</v>
      </c>
      <c r="Y111" s="1">
        <v>1</v>
      </c>
      <c r="Z111" s="1">
        <v>0</v>
      </c>
    </row>
    <row r="112" spans="1:26" x14ac:dyDescent="0.25">
      <c r="A112" s="1">
        <v>8</v>
      </c>
      <c r="B112" s="1" t="s">
        <v>39</v>
      </c>
      <c r="C112" s="1" t="s">
        <v>22</v>
      </c>
      <c r="D112" s="1" t="s">
        <v>23</v>
      </c>
      <c r="E112" s="1" t="s">
        <v>27</v>
      </c>
      <c r="F112" s="1" t="s">
        <v>25</v>
      </c>
      <c r="G112" s="1" t="b">
        <v>0</v>
      </c>
      <c r="H112" s="1" t="b">
        <v>0</v>
      </c>
      <c r="I112" s="1" t="b">
        <v>0</v>
      </c>
      <c r="J112" s="1" t="b">
        <v>0</v>
      </c>
      <c r="K112" s="1" t="b">
        <v>1</v>
      </c>
      <c r="L112" s="1">
        <v>150</v>
      </c>
      <c r="M112" s="1">
        <v>2</v>
      </c>
      <c r="N112" s="1">
        <v>0</v>
      </c>
      <c r="O112" s="1">
        <v>1</v>
      </c>
      <c r="P112" s="1">
        <v>0</v>
      </c>
      <c r="Q112" s="1">
        <v>100</v>
      </c>
      <c r="R112" s="1">
        <v>0</v>
      </c>
      <c r="S112" s="1">
        <v>1</v>
      </c>
      <c r="T112" s="1">
        <v>0</v>
      </c>
      <c r="U112" s="1" t="b">
        <v>0</v>
      </c>
      <c r="V112" s="1">
        <v>251</v>
      </c>
      <c r="W112" s="1">
        <v>2000</v>
      </c>
      <c r="X112" s="1">
        <v>2100</v>
      </c>
      <c r="Y112" s="1">
        <v>-1</v>
      </c>
      <c r="Z112" s="1">
        <v>0</v>
      </c>
    </row>
    <row r="113" spans="1:26" x14ac:dyDescent="0.25">
      <c r="A113" s="1">
        <v>9</v>
      </c>
      <c r="B113" s="1" t="s">
        <v>39</v>
      </c>
      <c r="C113" s="1" t="s">
        <v>22</v>
      </c>
      <c r="D113" s="1" t="s">
        <v>23</v>
      </c>
      <c r="E113" s="1" t="s">
        <v>27</v>
      </c>
      <c r="F113" s="1" t="s">
        <v>25</v>
      </c>
      <c r="G113" s="1" t="b">
        <v>0</v>
      </c>
      <c r="H113" s="1" t="b">
        <v>0</v>
      </c>
      <c r="I113" s="1" t="b">
        <v>0</v>
      </c>
      <c r="J113" s="1" t="b">
        <v>0</v>
      </c>
      <c r="K113" s="1" t="b">
        <v>1</v>
      </c>
      <c r="L113" s="1">
        <v>150</v>
      </c>
      <c r="M113" s="1">
        <v>2</v>
      </c>
      <c r="N113" s="1">
        <v>0</v>
      </c>
      <c r="O113" s="1">
        <v>1</v>
      </c>
      <c r="P113" s="1">
        <v>0</v>
      </c>
      <c r="Q113" s="1">
        <v>100</v>
      </c>
      <c r="R113" s="1">
        <v>0</v>
      </c>
      <c r="S113" s="1">
        <v>1</v>
      </c>
      <c r="T113" s="1">
        <v>0</v>
      </c>
      <c r="U113" s="1" t="b">
        <v>0</v>
      </c>
      <c r="V113" s="1">
        <v>251</v>
      </c>
      <c r="W113" s="1">
        <v>2000</v>
      </c>
      <c r="X113" s="1">
        <v>2100</v>
      </c>
      <c r="Y113" s="1">
        <v>1</v>
      </c>
      <c r="Z113" s="1">
        <v>0</v>
      </c>
    </row>
    <row r="114" spans="1:26" x14ac:dyDescent="0.25">
      <c r="A114" s="1">
        <v>10</v>
      </c>
      <c r="B114" s="1" t="s">
        <v>39</v>
      </c>
      <c r="C114" s="1" t="s">
        <v>22</v>
      </c>
      <c r="D114" s="1" t="s">
        <v>23</v>
      </c>
      <c r="E114" s="1" t="s">
        <v>27</v>
      </c>
      <c r="F114" s="1" t="s">
        <v>25</v>
      </c>
      <c r="G114" s="1" t="b">
        <v>0</v>
      </c>
      <c r="H114" s="1" t="b">
        <v>0</v>
      </c>
      <c r="I114" s="1" t="b">
        <v>0</v>
      </c>
      <c r="J114" s="1" t="b">
        <v>0</v>
      </c>
      <c r="K114" s="1" t="b">
        <v>1</v>
      </c>
      <c r="L114" s="1">
        <v>150</v>
      </c>
      <c r="M114" s="1">
        <v>2</v>
      </c>
      <c r="N114" s="1">
        <v>0</v>
      </c>
      <c r="O114" s="1">
        <v>1</v>
      </c>
      <c r="P114" s="1">
        <v>0</v>
      </c>
      <c r="Q114" s="1">
        <v>100</v>
      </c>
      <c r="R114" s="1">
        <v>0</v>
      </c>
      <c r="S114" s="1">
        <v>1</v>
      </c>
      <c r="T114" s="1">
        <v>0</v>
      </c>
      <c r="U114" s="1" t="b">
        <v>0</v>
      </c>
      <c r="V114" s="1">
        <v>251</v>
      </c>
      <c r="W114" s="1">
        <v>2000</v>
      </c>
      <c r="X114" s="1">
        <v>2100</v>
      </c>
      <c r="Y114" s="1">
        <v>-1</v>
      </c>
      <c r="Z114" s="1">
        <v>0</v>
      </c>
    </row>
    <row r="115" spans="1:26" x14ac:dyDescent="0.25">
      <c r="A115" s="3">
        <v>11</v>
      </c>
      <c r="B115" s="3" t="s">
        <v>39</v>
      </c>
      <c r="C115" s="3" t="s">
        <v>22</v>
      </c>
      <c r="D115" s="3" t="s">
        <v>23</v>
      </c>
      <c r="E115" s="3" t="s">
        <v>27</v>
      </c>
      <c r="F115" s="3" t="s">
        <v>25</v>
      </c>
      <c r="G115" s="3" t="b">
        <v>0</v>
      </c>
      <c r="H115" s="3" t="b">
        <v>0</v>
      </c>
      <c r="I115" s="3" t="b">
        <v>0</v>
      </c>
      <c r="J115" s="3" t="b">
        <v>0</v>
      </c>
      <c r="K115" s="3" t="b">
        <v>1</v>
      </c>
      <c r="L115" s="3">
        <v>150</v>
      </c>
      <c r="M115" s="3">
        <v>3</v>
      </c>
      <c r="N115" s="3">
        <v>0</v>
      </c>
      <c r="O115" s="3">
        <v>1</v>
      </c>
      <c r="P115" s="3">
        <v>0</v>
      </c>
      <c r="Q115" s="3">
        <v>100</v>
      </c>
      <c r="R115" s="3">
        <v>0</v>
      </c>
      <c r="S115" s="3">
        <v>1</v>
      </c>
      <c r="T115" s="3">
        <v>0</v>
      </c>
      <c r="U115" s="3" t="b">
        <v>0</v>
      </c>
      <c r="V115" s="3">
        <v>2000</v>
      </c>
      <c r="W115" s="3">
        <v>1465</v>
      </c>
      <c r="X115" s="3">
        <v>1269</v>
      </c>
      <c r="Y115" s="3">
        <v>8</v>
      </c>
      <c r="Z115" s="3">
        <v>-7</v>
      </c>
    </row>
    <row r="116" spans="1:26" x14ac:dyDescent="0.25">
      <c r="A116" s="3">
        <v>12</v>
      </c>
      <c r="B116" s="3" t="s">
        <v>39</v>
      </c>
      <c r="C116" s="3" t="s">
        <v>22</v>
      </c>
      <c r="D116" s="3" t="s">
        <v>23</v>
      </c>
      <c r="E116" s="3" t="s">
        <v>27</v>
      </c>
      <c r="F116" s="3" t="s">
        <v>25</v>
      </c>
      <c r="G116" s="3" t="b">
        <v>0</v>
      </c>
      <c r="H116" s="3" t="b">
        <v>0</v>
      </c>
      <c r="I116" s="3" t="b">
        <v>0</v>
      </c>
      <c r="J116" s="3" t="b">
        <v>0</v>
      </c>
      <c r="K116" s="3" t="b">
        <v>1</v>
      </c>
      <c r="L116" s="3">
        <v>150</v>
      </c>
      <c r="M116" s="3">
        <v>3</v>
      </c>
      <c r="N116" s="3">
        <v>0</v>
      </c>
      <c r="O116" s="3">
        <v>1</v>
      </c>
      <c r="P116" s="3">
        <v>0</v>
      </c>
      <c r="Q116" s="3">
        <v>100</v>
      </c>
      <c r="R116" s="3">
        <v>0</v>
      </c>
      <c r="S116" s="3">
        <v>1</v>
      </c>
      <c r="T116" s="3">
        <v>0</v>
      </c>
      <c r="U116" s="3" t="b">
        <v>0</v>
      </c>
      <c r="V116" s="3">
        <v>2000</v>
      </c>
      <c r="W116" s="3">
        <v>1396</v>
      </c>
      <c r="X116" s="3">
        <v>1287.5</v>
      </c>
      <c r="Y116" s="3">
        <v>-8</v>
      </c>
      <c r="Z116" s="3">
        <v>3</v>
      </c>
    </row>
    <row r="117" spans="1:26" x14ac:dyDescent="0.25">
      <c r="A117" s="3">
        <v>13</v>
      </c>
      <c r="B117" s="3" t="s">
        <v>39</v>
      </c>
      <c r="C117" s="3" t="s">
        <v>22</v>
      </c>
      <c r="D117" s="3" t="s">
        <v>23</v>
      </c>
      <c r="E117" s="3" t="s">
        <v>27</v>
      </c>
      <c r="F117" s="3" t="s">
        <v>25</v>
      </c>
      <c r="G117" s="3" t="b">
        <v>0</v>
      </c>
      <c r="H117" s="3" t="b">
        <v>0</v>
      </c>
      <c r="I117" s="3" t="b">
        <v>0</v>
      </c>
      <c r="J117" s="3" t="b">
        <v>0</v>
      </c>
      <c r="K117" s="3" t="b">
        <v>1</v>
      </c>
      <c r="L117" s="3">
        <v>150</v>
      </c>
      <c r="M117" s="3">
        <v>3</v>
      </c>
      <c r="N117" s="3">
        <v>0</v>
      </c>
      <c r="O117" s="3">
        <v>1</v>
      </c>
      <c r="P117" s="3">
        <v>0</v>
      </c>
      <c r="Q117" s="3">
        <v>100</v>
      </c>
      <c r="R117" s="3">
        <v>0</v>
      </c>
      <c r="S117" s="3">
        <v>1</v>
      </c>
      <c r="T117" s="3">
        <v>0</v>
      </c>
      <c r="U117" s="3" t="b">
        <v>0</v>
      </c>
      <c r="V117" s="3">
        <v>2000</v>
      </c>
      <c r="W117" s="3">
        <v>1307</v>
      </c>
      <c r="X117" s="3">
        <v>1385</v>
      </c>
      <c r="Y117" s="3">
        <v>-5</v>
      </c>
      <c r="Z117" s="3">
        <v>-4</v>
      </c>
    </row>
    <row r="118" spans="1:26" x14ac:dyDescent="0.25">
      <c r="A118" s="3">
        <v>14</v>
      </c>
      <c r="B118" s="3" t="s">
        <v>39</v>
      </c>
      <c r="C118" s="3" t="s">
        <v>22</v>
      </c>
      <c r="D118" s="3" t="s">
        <v>23</v>
      </c>
      <c r="E118" s="3" t="s">
        <v>27</v>
      </c>
      <c r="F118" s="3" t="s">
        <v>25</v>
      </c>
      <c r="G118" s="3" t="b">
        <v>0</v>
      </c>
      <c r="H118" s="3" t="b">
        <v>0</v>
      </c>
      <c r="I118" s="3" t="b">
        <v>0</v>
      </c>
      <c r="J118" s="3" t="b">
        <v>0</v>
      </c>
      <c r="K118" s="3" t="b">
        <v>1</v>
      </c>
      <c r="L118" s="3">
        <v>150</v>
      </c>
      <c r="M118" s="3">
        <v>3</v>
      </c>
      <c r="N118" s="3">
        <v>0</v>
      </c>
      <c r="O118" s="3">
        <v>1</v>
      </c>
      <c r="P118" s="3">
        <v>0</v>
      </c>
      <c r="Q118" s="3">
        <v>100</v>
      </c>
      <c r="R118" s="3">
        <v>0</v>
      </c>
      <c r="S118" s="3">
        <v>1</v>
      </c>
      <c r="T118" s="3">
        <v>0</v>
      </c>
      <c r="U118" s="3" t="b">
        <v>0</v>
      </c>
      <c r="V118" s="3">
        <v>2000</v>
      </c>
      <c r="W118" s="3">
        <v>1563</v>
      </c>
      <c r="X118" s="3">
        <v>1363</v>
      </c>
      <c r="Y118" s="3">
        <v>9</v>
      </c>
      <c r="Z118" s="3">
        <v>-7</v>
      </c>
    </row>
    <row r="119" spans="1:26" x14ac:dyDescent="0.25">
      <c r="A119" s="3">
        <v>15</v>
      </c>
      <c r="B119" s="3" t="s">
        <v>39</v>
      </c>
      <c r="C119" s="3" t="s">
        <v>22</v>
      </c>
      <c r="D119" s="3" t="s">
        <v>23</v>
      </c>
      <c r="E119" s="3" t="s">
        <v>27</v>
      </c>
      <c r="F119" s="3" t="s">
        <v>25</v>
      </c>
      <c r="G119" s="3" t="b">
        <v>0</v>
      </c>
      <c r="H119" s="3" t="b">
        <v>0</v>
      </c>
      <c r="I119" s="3" t="b">
        <v>0</v>
      </c>
      <c r="J119" s="3" t="b">
        <v>0</v>
      </c>
      <c r="K119" s="3" t="b">
        <v>1</v>
      </c>
      <c r="L119" s="3">
        <v>150</v>
      </c>
      <c r="M119" s="3">
        <v>3</v>
      </c>
      <c r="N119" s="3">
        <v>0</v>
      </c>
      <c r="O119" s="3">
        <v>1</v>
      </c>
      <c r="P119" s="3">
        <v>0</v>
      </c>
      <c r="Q119" s="3">
        <v>100</v>
      </c>
      <c r="R119" s="3">
        <v>0</v>
      </c>
      <c r="S119" s="3">
        <v>1</v>
      </c>
      <c r="T119" s="3">
        <v>0</v>
      </c>
      <c r="U119" s="3" t="b">
        <v>0</v>
      </c>
      <c r="V119" s="3">
        <v>2000</v>
      </c>
      <c r="W119" s="3">
        <v>1179.5</v>
      </c>
      <c r="X119" s="3">
        <v>1479.5</v>
      </c>
      <c r="Y119" s="3">
        <v>11</v>
      </c>
      <c r="Z119" s="3">
        <v>-18</v>
      </c>
    </row>
    <row r="120" spans="1:26" x14ac:dyDescent="0.25">
      <c r="A120" s="3">
        <v>16</v>
      </c>
      <c r="B120" s="3" t="s">
        <v>39</v>
      </c>
      <c r="C120" s="3" t="s">
        <v>22</v>
      </c>
      <c r="D120" s="3" t="s">
        <v>23</v>
      </c>
      <c r="E120" s="3" t="s">
        <v>27</v>
      </c>
      <c r="F120" s="3" t="s">
        <v>25</v>
      </c>
      <c r="G120" s="3" t="b">
        <v>0</v>
      </c>
      <c r="H120" s="3" t="b">
        <v>0</v>
      </c>
      <c r="I120" s="3" t="b">
        <v>0</v>
      </c>
      <c r="J120" s="3" t="b">
        <v>0</v>
      </c>
      <c r="K120" s="3" t="b">
        <v>1</v>
      </c>
      <c r="L120" s="3">
        <v>150</v>
      </c>
      <c r="M120" s="3">
        <v>3</v>
      </c>
      <c r="N120" s="3">
        <v>0</v>
      </c>
      <c r="O120" s="3">
        <v>1</v>
      </c>
      <c r="P120" s="3">
        <v>0</v>
      </c>
      <c r="Q120" s="3">
        <v>100</v>
      </c>
      <c r="R120" s="3">
        <v>0</v>
      </c>
      <c r="S120" s="3">
        <v>1</v>
      </c>
      <c r="T120" s="3">
        <v>0</v>
      </c>
      <c r="U120" s="3" t="b">
        <v>0</v>
      </c>
      <c r="V120" s="3">
        <v>2000</v>
      </c>
      <c r="W120" s="3">
        <v>1509</v>
      </c>
      <c r="X120" s="3">
        <v>1310.5</v>
      </c>
      <c r="Y120" s="3">
        <v>8</v>
      </c>
      <c r="Z120" s="3">
        <v>-9</v>
      </c>
    </row>
    <row r="121" spans="1:26" x14ac:dyDescent="0.25">
      <c r="A121" s="3">
        <v>17</v>
      </c>
      <c r="B121" s="3" t="s">
        <v>39</v>
      </c>
      <c r="C121" s="3" t="s">
        <v>22</v>
      </c>
      <c r="D121" s="3" t="s">
        <v>23</v>
      </c>
      <c r="E121" s="3" t="s">
        <v>27</v>
      </c>
      <c r="F121" s="3" t="s">
        <v>25</v>
      </c>
      <c r="G121" s="3" t="b">
        <v>0</v>
      </c>
      <c r="H121" s="3" t="b">
        <v>0</v>
      </c>
      <c r="I121" s="3" t="b">
        <v>0</v>
      </c>
      <c r="J121" s="3" t="b">
        <v>0</v>
      </c>
      <c r="K121" s="3" t="b">
        <v>1</v>
      </c>
      <c r="L121" s="3">
        <v>150</v>
      </c>
      <c r="M121" s="3">
        <v>3</v>
      </c>
      <c r="N121" s="3">
        <v>0</v>
      </c>
      <c r="O121" s="3">
        <v>1</v>
      </c>
      <c r="P121" s="3">
        <v>0</v>
      </c>
      <c r="Q121" s="3">
        <v>100</v>
      </c>
      <c r="R121" s="3">
        <v>0</v>
      </c>
      <c r="S121" s="3">
        <v>1</v>
      </c>
      <c r="T121" s="3">
        <v>0</v>
      </c>
      <c r="U121" s="3" t="b">
        <v>0</v>
      </c>
      <c r="V121" s="3">
        <v>2000</v>
      </c>
      <c r="W121" s="3">
        <v>1447.5</v>
      </c>
      <c r="X121" s="3">
        <v>1275</v>
      </c>
      <c r="Y121" s="3">
        <v>3</v>
      </c>
      <c r="Z121" s="3">
        <v>-20</v>
      </c>
    </row>
    <row r="122" spans="1:26" x14ac:dyDescent="0.25">
      <c r="A122" s="3">
        <v>18</v>
      </c>
      <c r="B122" s="3" t="s">
        <v>39</v>
      </c>
      <c r="C122" s="3" t="s">
        <v>22</v>
      </c>
      <c r="D122" s="3" t="s">
        <v>23</v>
      </c>
      <c r="E122" s="3" t="s">
        <v>27</v>
      </c>
      <c r="F122" s="3" t="s">
        <v>25</v>
      </c>
      <c r="G122" s="3" t="b">
        <v>0</v>
      </c>
      <c r="H122" s="3" t="b">
        <v>0</v>
      </c>
      <c r="I122" s="3" t="b">
        <v>0</v>
      </c>
      <c r="J122" s="3" t="b">
        <v>0</v>
      </c>
      <c r="K122" s="3" t="b">
        <v>1</v>
      </c>
      <c r="L122" s="3">
        <v>150</v>
      </c>
      <c r="M122" s="3">
        <v>3</v>
      </c>
      <c r="N122" s="3">
        <v>0</v>
      </c>
      <c r="O122" s="3">
        <v>1</v>
      </c>
      <c r="P122" s="3">
        <v>0</v>
      </c>
      <c r="Q122" s="3">
        <v>100</v>
      </c>
      <c r="R122" s="3">
        <v>0</v>
      </c>
      <c r="S122" s="3">
        <v>1</v>
      </c>
      <c r="T122" s="3">
        <v>0</v>
      </c>
      <c r="U122" s="3" t="b">
        <v>0</v>
      </c>
      <c r="V122" s="3">
        <v>2000</v>
      </c>
      <c r="W122" s="3">
        <v>1328.5</v>
      </c>
      <c r="X122" s="3">
        <v>1380</v>
      </c>
      <c r="Y122" s="3">
        <v>3</v>
      </c>
      <c r="Z122" s="3">
        <v>17</v>
      </c>
    </row>
    <row r="123" spans="1:26" x14ac:dyDescent="0.25">
      <c r="A123" s="3">
        <v>19</v>
      </c>
      <c r="B123" s="3" t="s">
        <v>39</v>
      </c>
      <c r="C123" s="3" t="s">
        <v>22</v>
      </c>
      <c r="D123" s="3" t="s">
        <v>23</v>
      </c>
      <c r="E123" s="3" t="s">
        <v>27</v>
      </c>
      <c r="F123" s="3" t="s">
        <v>25</v>
      </c>
      <c r="G123" s="3" t="b">
        <v>0</v>
      </c>
      <c r="H123" s="3" t="b">
        <v>0</v>
      </c>
      <c r="I123" s="3" t="b">
        <v>0</v>
      </c>
      <c r="J123" s="3" t="b">
        <v>0</v>
      </c>
      <c r="K123" s="3" t="b">
        <v>1</v>
      </c>
      <c r="L123" s="3">
        <v>150</v>
      </c>
      <c r="M123" s="3">
        <v>3</v>
      </c>
      <c r="N123" s="3">
        <v>0</v>
      </c>
      <c r="O123" s="3">
        <v>1</v>
      </c>
      <c r="P123" s="3">
        <v>0</v>
      </c>
      <c r="Q123" s="3">
        <v>100</v>
      </c>
      <c r="R123" s="3">
        <v>0</v>
      </c>
      <c r="S123" s="3">
        <v>1</v>
      </c>
      <c r="T123" s="3">
        <v>0</v>
      </c>
      <c r="U123" s="3" t="b">
        <v>0</v>
      </c>
      <c r="V123" s="3">
        <v>2000</v>
      </c>
      <c r="W123" s="3">
        <v>1355.5</v>
      </c>
      <c r="X123" s="3">
        <v>1325.5</v>
      </c>
      <c r="Y123" s="3">
        <v>8</v>
      </c>
      <c r="Z123" s="3">
        <v>-11</v>
      </c>
    </row>
    <row r="124" spans="1:26" x14ac:dyDescent="0.25">
      <c r="A124" s="3">
        <v>20</v>
      </c>
      <c r="B124" s="3" t="s">
        <v>39</v>
      </c>
      <c r="C124" s="3" t="s">
        <v>22</v>
      </c>
      <c r="D124" s="3" t="s">
        <v>23</v>
      </c>
      <c r="E124" s="3" t="s">
        <v>27</v>
      </c>
      <c r="F124" s="3" t="s">
        <v>25</v>
      </c>
      <c r="G124" s="3" t="b">
        <v>0</v>
      </c>
      <c r="H124" s="3" t="b">
        <v>0</v>
      </c>
      <c r="I124" s="3" t="b">
        <v>0</v>
      </c>
      <c r="J124" s="3" t="b">
        <v>0</v>
      </c>
      <c r="K124" s="3" t="b">
        <v>1</v>
      </c>
      <c r="L124" s="3">
        <v>150</v>
      </c>
      <c r="M124" s="3">
        <v>3</v>
      </c>
      <c r="N124" s="3">
        <v>0</v>
      </c>
      <c r="O124" s="3">
        <v>1</v>
      </c>
      <c r="P124" s="3">
        <v>0</v>
      </c>
      <c r="Q124" s="3">
        <v>100</v>
      </c>
      <c r="R124" s="3">
        <v>0</v>
      </c>
      <c r="S124" s="3">
        <v>1</v>
      </c>
      <c r="T124" s="3">
        <v>0</v>
      </c>
      <c r="U124" s="3" t="b">
        <v>0</v>
      </c>
      <c r="V124" s="3">
        <v>2000</v>
      </c>
      <c r="W124" s="3">
        <v>1171</v>
      </c>
      <c r="X124" s="3">
        <v>1494.5</v>
      </c>
      <c r="Y124" s="3">
        <v>-7</v>
      </c>
      <c r="Z124" s="3">
        <v>2</v>
      </c>
    </row>
    <row r="125" spans="1:26" x14ac:dyDescent="0.25">
      <c r="A125" s="1">
        <v>21</v>
      </c>
      <c r="B125" s="1" t="s">
        <v>39</v>
      </c>
      <c r="C125" s="1" t="s">
        <v>22</v>
      </c>
      <c r="D125" s="1" t="s">
        <v>23</v>
      </c>
      <c r="E125" s="1" t="s">
        <v>27</v>
      </c>
      <c r="F125" s="1" t="s">
        <v>25</v>
      </c>
      <c r="G125" s="1" t="b">
        <v>0</v>
      </c>
      <c r="H125" s="1" t="b">
        <v>0</v>
      </c>
      <c r="I125" s="1" t="b">
        <v>0</v>
      </c>
      <c r="J125" s="1" t="b">
        <v>0</v>
      </c>
      <c r="K125" s="1" t="b">
        <v>1</v>
      </c>
      <c r="L125" s="1">
        <v>150</v>
      </c>
      <c r="M125" s="1">
        <v>4</v>
      </c>
      <c r="N125" s="1">
        <v>0</v>
      </c>
      <c r="O125" s="1">
        <v>1</v>
      </c>
      <c r="P125" s="1">
        <v>0</v>
      </c>
      <c r="Q125" s="1">
        <v>100</v>
      </c>
      <c r="R125" s="1">
        <v>0</v>
      </c>
      <c r="S125" s="1">
        <v>1</v>
      </c>
      <c r="T125" s="1">
        <v>0</v>
      </c>
      <c r="U125" s="1" t="b">
        <v>0</v>
      </c>
      <c r="V125" s="1">
        <v>2000</v>
      </c>
      <c r="W125" s="1">
        <v>1096.5</v>
      </c>
      <c r="X125" s="1">
        <v>1010.5</v>
      </c>
      <c r="Y125" s="1">
        <v>-14</v>
      </c>
      <c r="Z125" s="1">
        <v>-8</v>
      </c>
    </row>
    <row r="126" spans="1:26" x14ac:dyDescent="0.25">
      <c r="A126" s="1">
        <v>22</v>
      </c>
      <c r="B126" s="1" t="s">
        <v>39</v>
      </c>
      <c r="C126" s="1" t="s">
        <v>22</v>
      </c>
      <c r="D126" s="1" t="s">
        <v>23</v>
      </c>
      <c r="E126" s="1" t="s">
        <v>27</v>
      </c>
      <c r="F126" s="1" t="s">
        <v>25</v>
      </c>
      <c r="G126" s="1" t="b">
        <v>0</v>
      </c>
      <c r="H126" s="1" t="b">
        <v>0</v>
      </c>
      <c r="I126" s="1" t="b">
        <v>0</v>
      </c>
      <c r="J126" s="1" t="b">
        <v>0</v>
      </c>
      <c r="K126" s="1" t="b">
        <v>1</v>
      </c>
      <c r="L126" s="1">
        <v>150</v>
      </c>
      <c r="M126" s="1">
        <v>4</v>
      </c>
      <c r="N126" s="1">
        <v>0</v>
      </c>
      <c r="O126" s="1">
        <v>1</v>
      </c>
      <c r="P126" s="1">
        <v>0</v>
      </c>
      <c r="Q126" s="1">
        <v>100</v>
      </c>
      <c r="R126" s="1">
        <v>0</v>
      </c>
      <c r="S126" s="1">
        <v>1</v>
      </c>
      <c r="T126" s="1">
        <v>0</v>
      </c>
      <c r="U126" s="1" t="b">
        <v>0</v>
      </c>
      <c r="V126" s="1">
        <v>2000</v>
      </c>
      <c r="W126" s="1">
        <v>1052.5</v>
      </c>
      <c r="X126" s="1">
        <v>1064</v>
      </c>
      <c r="Y126" s="1">
        <v>-10</v>
      </c>
      <c r="Z126" s="1">
        <v>-8</v>
      </c>
    </row>
    <row r="127" spans="1:26" x14ac:dyDescent="0.25">
      <c r="A127" s="1">
        <v>23</v>
      </c>
      <c r="B127" s="1" t="s">
        <v>39</v>
      </c>
      <c r="C127" s="1" t="s">
        <v>22</v>
      </c>
      <c r="D127" s="1" t="s">
        <v>23</v>
      </c>
      <c r="E127" s="1" t="s">
        <v>27</v>
      </c>
      <c r="F127" s="1" t="s">
        <v>25</v>
      </c>
      <c r="G127" s="1" t="b">
        <v>0</v>
      </c>
      <c r="H127" s="1" t="b">
        <v>0</v>
      </c>
      <c r="I127" s="1" t="b">
        <v>0</v>
      </c>
      <c r="J127" s="1" t="b">
        <v>0</v>
      </c>
      <c r="K127" s="1" t="b">
        <v>1</v>
      </c>
      <c r="L127" s="1">
        <v>150</v>
      </c>
      <c r="M127" s="1">
        <v>4</v>
      </c>
      <c r="N127" s="1">
        <v>0</v>
      </c>
      <c r="O127" s="1">
        <v>1</v>
      </c>
      <c r="P127" s="1">
        <v>0</v>
      </c>
      <c r="Q127" s="1">
        <v>100</v>
      </c>
      <c r="R127" s="1">
        <v>0</v>
      </c>
      <c r="S127" s="1">
        <v>1</v>
      </c>
      <c r="T127" s="1">
        <v>0</v>
      </c>
      <c r="U127" s="1" t="b">
        <v>0</v>
      </c>
      <c r="V127" s="1">
        <v>2000</v>
      </c>
      <c r="W127" s="1">
        <v>1072.5</v>
      </c>
      <c r="X127" s="1">
        <v>996.5</v>
      </c>
      <c r="Y127" s="1">
        <v>7</v>
      </c>
      <c r="Z127" s="1">
        <v>-4</v>
      </c>
    </row>
    <row r="128" spans="1:26" x14ac:dyDescent="0.25">
      <c r="A128" s="1">
        <v>24</v>
      </c>
      <c r="B128" s="1" t="s">
        <v>39</v>
      </c>
      <c r="C128" s="1" t="s">
        <v>22</v>
      </c>
      <c r="D128" s="1" t="s">
        <v>23</v>
      </c>
      <c r="E128" s="1" t="s">
        <v>27</v>
      </c>
      <c r="F128" s="1" t="s">
        <v>25</v>
      </c>
      <c r="G128" s="1" t="b">
        <v>0</v>
      </c>
      <c r="H128" s="1" t="b">
        <v>0</v>
      </c>
      <c r="I128" s="1" t="b">
        <v>0</v>
      </c>
      <c r="J128" s="1" t="b">
        <v>0</v>
      </c>
      <c r="K128" s="1" t="b">
        <v>1</v>
      </c>
      <c r="L128" s="1">
        <v>150</v>
      </c>
      <c r="M128" s="1">
        <v>4</v>
      </c>
      <c r="N128" s="1">
        <v>0</v>
      </c>
      <c r="O128" s="1">
        <v>1</v>
      </c>
      <c r="P128" s="1">
        <v>0</v>
      </c>
      <c r="Q128" s="1">
        <v>100</v>
      </c>
      <c r="R128" s="1">
        <v>0</v>
      </c>
      <c r="S128" s="1">
        <v>1</v>
      </c>
      <c r="T128" s="1">
        <v>0</v>
      </c>
      <c r="U128" s="1" t="b">
        <v>0</v>
      </c>
      <c r="V128" s="1">
        <v>2000</v>
      </c>
      <c r="W128" s="1">
        <v>879</v>
      </c>
      <c r="X128" s="1">
        <v>1113</v>
      </c>
      <c r="Y128" s="1">
        <v>12</v>
      </c>
      <c r="Z128" s="1">
        <v>-13</v>
      </c>
    </row>
    <row r="129" spans="1:26" x14ac:dyDescent="0.25">
      <c r="A129" s="1">
        <v>25</v>
      </c>
      <c r="B129" s="1" t="s">
        <v>39</v>
      </c>
      <c r="C129" s="1" t="s">
        <v>22</v>
      </c>
      <c r="D129" s="1" t="s">
        <v>23</v>
      </c>
      <c r="E129" s="1" t="s">
        <v>27</v>
      </c>
      <c r="F129" s="1" t="s">
        <v>25</v>
      </c>
      <c r="G129" s="1" t="b">
        <v>0</v>
      </c>
      <c r="H129" s="1" t="b">
        <v>0</v>
      </c>
      <c r="I129" s="1" t="b">
        <v>0</v>
      </c>
      <c r="J129" s="1" t="b">
        <v>0</v>
      </c>
      <c r="K129" s="1" t="b">
        <v>1</v>
      </c>
      <c r="L129" s="1">
        <v>150</v>
      </c>
      <c r="M129" s="1">
        <v>4</v>
      </c>
      <c r="N129" s="1">
        <v>0</v>
      </c>
      <c r="O129" s="1">
        <v>1</v>
      </c>
      <c r="P129" s="1">
        <v>0</v>
      </c>
      <c r="Q129" s="1">
        <v>100</v>
      </c>
      <c r="R129" s="1">
        <v>0</v>
      </c>
      <c r="S129" s="1">
        <v>1</v>
      </c>
      <c r="T129" s="1">
        <v>0</v>
      </c>
      <c r="U129" s="1" t="b">
        <v>0</v>
      </c>
      <c r="V129" s="1">
        <v>2000</v>
      </c>
      <c r="W129" s="1">
        <v>1007.5</v>
      </c>
      <c r="X129" s="1">
        <v>923</v>
      </c>
      <c r="Y129" s="1">
        <v>-2</v>
      </c>
      <c r="Z129" s="1">
        <v>10</v>
      </c>
    </row>
    <row r="130" spans="1:26" x14ac:dyDescent="0.25">
      <c r="A130" s="1">
        <v>26</v>
      </c>
      <c r="B130" s="1" t="s">
        <v>39</v>
      </c>
      <c r="C130" s="1" t="s">
        <v>22</v>
      </c>
      <c r="D130" s="1" t="s">
        <v>23</v>
      </c>
      <c r="E130" s="1" t="s">
        <v>27</v>
      </c>
      <c r="F130" s="1" t="s">
        <v>25</v>
      </c>
      <c r="G130" s="1" t="b">
        <v>0</v>
      </c>
      <c r="H130" s="1" t="b">
        <v>0</v>
      </c>
      <c r="I130" s="1" t="b">
        <v>0</v>
      </c>
      <c r="J130" s="1" t="b">
        <v>0</v>
      </c>
      <c r="K130" s="1" t="b">
        <v>1</v>
      </c>
      <c r="L130" s="1">
        <v>150</v>
      </c>
      <c r="M130" s="1">
        <v>4</v>
      </c>
      <c r="N130" s="1">
        <v>0</v>
      </c>
      <c r="O130" s="1">
        <v>1</v>
      </c>
      <c r="P130" s="1">
        <v>0</v>
      </c>
      <c r="Q130" s="1">
        <v>100</v>
      </c>
      <c r="R130" s="1">
        <v>0</v>
      </c>
      <c r="S130" s="1">
        <v>1</v>
      </c>
      <c r="T130" s="1">
        <v>0</v>
      </c>
      <c r="U130" s="1" t="b">
        <v>0</v>
      </c>
      <c r="V130" s="1">
        <v>2000</v>
      </c>
      <c r="W130" s="1">
        <v>1024.5</v>
      </c>
      <c r="X130" s="1">
        <v>1115</v>
      </c>
      <c r="Y130" s="1">
        <v>-4</v>
      </c>
      <c r="Z130" s="1">
        <v>8</v>
      </c>
    </row>
    <row r="131" spans="1:26" x14ac:dyDescent="0.25">
      <c r="A131" s="1">
        <v>27</v>
      </c>
      <c r="B131" s="1" t="s">
        <v>39</v>
      </c>
      <c r="C131" s="1" t="s">
        <v>22</v>
      </c>
      <c r="D131" s="1" t="s">
        <v>23</v>
      </c>
      <c r="E131" s="1" t="s">
        <v>27</v>
      </c>
      <c r="F131" s="1" t="s">
        <v>25</v>
      </c>
      <c r="G131" s="1" t="b">
        <v>0</v>
      </c>
      <c r="H131" s="1" t="b">
        <v>0</v>
      </c>
      <c r="I131" s="1" t="b">
        <v>0</v>
      </c>
      <c r="J131" s="1" t="b">
        <v>0</v>
      </c>
      <c r="K131" s="1" t="b">
        <v>1</v>
      </c>
      <c r="L131" s="1">
        <v>150</v>
      </c>
      <c r="M131" s="1">
        <v>4</v>
      </c>
      <c r="N131" s="1">
        <v>0</v>
      </c>
      <c r="O131" s="1">
        <v>1</v>
      </c>
      <c r="P131" s="1">
        <v>0</v>
      </c>
      <c r="Q131" s="1">
        <v>100</v>
      </c>
      <c r="R131" s="1">
        <v>0</v>
      </c>
      <c r="S131" s="1">
        <v>1</v>
      </c>
      <c r="T131" s="1">
        <v>0</v>
      </c>
      <c r="U131" s="1" t="b">
        <v>0</v>
      </c>
      <c r="V131" s="1">
        <v>2000</v>
      </c>
      <c r="W131" s="1">
        <v>1043.5</v>
      </c>
      <c r="X131" s="1">
        <v>1013.5</v>
      </c>
      <c r="Y131" s="1">
        <v>10</v>
      </c>
      <c r="Z131" s="1">
        <v>-9</v>
      </c>
    </row>
    <row r="132" spans="1:26" x14ac:dyDescent="0.25">
      <c r="A132" s="1">
        <v>28</v>
      </c>
      <c r="B132" s="1" t="s">
        <v>39</v>
      </c>
      <c r="C132" s="1" t="s">
        <v>22</v>
      </c>
      <c r="D132" s="1" t="s">
        <v>23</v>
      </c>
      <c r="E132" s="1" t="s">
        <v>27</v>
      </c>
      <c r="F132" s="1" t="s">
        <v>25</v>
      </c>
      <c r="G132" s="1" t="b">
        <v>0</v>
      </c>
      <c r="H132" s="1" t="b">
        <v>0</v>
      </c>
      <c r="I132" s="1" t="b">
        <v>0</v>
      </c>
      <c r="J132" s="1" t="b">
        <v>0</v>
      </c>
      <c r="K132" s="1" t="b">
        <v>1</v>
      </c>
      <c r="L132" s="1">
        <v>150</v>
      </c>
      <c r="M132" s="1">
        <v>4</v>
      </c>
      <c r="N132" s="1">
        <v>0</v>
      </c>
      <c r="O132" s="1">
        <v>1</v>
      </c>
      <c r="P132" s="1">
        <v>0</v>
      </c>
      <c r="Q132" s="1">
        <v>100</v>
      </c>
      <c r="R132" s="1">
        <v>0</v>
      </c>
      <c r="S132" s="1">
        <v>1</v>
      </c>
      <c r="T132" s="1">
        <v>0</v>
      </c>
      <c r="U132" s="1" t="b">
        <v>0</v>
      </c>
      <c r="V132" s="1">
        <v>2000</v>
      </c>
      <c r="W132" s="1">
        <v>915</v>
      </c>
      <c r="X132" s="1">
        <v>1014</v>
      </c>
      <c r="Y132" s="1">
        <v>-11</v>
      </c>
      <c r="Z132" s="1">
        <v>11</v>
      </c>
    </row>
    <row r="133" spans="1:26" x14ac:dyDescent="0.25">
      <c r="A133" s="1">
        <v>29</v>
      </c>
      <c r="B133" s="1" t="s">
        <v>39</v>
      </c>
      <c r="C133" s="1" t="s">
        <v>22</v>
      </c>
      <c r="D133" s="1" t="s">
        <v>23</v>
      </c>
      <c r="E133" s="1" t="s">
        <v>27</v>
      </c>
      <c r="F133" s="1" t="s">
        <v>25</v>
      </c>
      <c r="G133" s="1" t="b">
        <v>0</v>
      </c>
      <c r="H133" s="1" t="b">
        <v>0</v>
      </c>
      <c r="I133" s="1" t="b">
        <v>0</v>
      </c>
      <c r="J133" s="1" t="b">
        <v>0</v>
      </c>
      <c r="K133" s="1" t="b">
        <v>1</v>
      </c>
      <c r="L133" s="1">
        <v>150</v>
      </c>
      <c r="M133" s="1">
        <v>4</v>
      </c>
      <c r="N133" s="1">
        <v>0</v>
      </c>
      <c r="O133" s="1">
        <v>1</v>
      </c>
      <c r="P133" s="1">
        <v>0</v>
      </c>
      <c r="Q133" s="1">
        <v>100</v>
      </c>
      <c r="R133" s="1">
        <v>0</v>
      </c>
      <c r="S133" s="1">
        <v>1</v>
      </c>
      <c r="T133" s="1">
        <v>0</v>
      </c>
      <c r="U133" s="1" t="b">
        <v>0</v>
      </c>
      <c r="V133" s="1">
        <v>2000</v>
      </c>
      <c r="W133" s="1">
        <v>1018</v>
      </c>
      <c r="X133" s="1">
        <v>973</v>
      </c>
      <c r="Y133" s="1">
        <v>9</v>
      </c>
      <c r="Z133" s="1">
        <v>-10</v>
      </c>
    </row>
    <row r="134" spans="1:26" x14ac:dyDescent="0.25">
      <c r="A134" s="1">
        <v>30</v>
      </c>
      <c r="B134" s="1" t="s">
        <v>39</v>
      </c>
      <c r="C134" s="1" t="s">
        <v>22</v>
      </c>
      <c r="D134" s="1" t="s">
        <v>23</v>
      </c>
      <c r="E134" s="1" t="s">
        <v>27</v>
      </c>
      <c r="F134" s="1" t="s">
        <v>25</v>
      </c>
      <c r="G134" s="1" t="b">
        <v>0</v>
      </c>
      <c r="H134" s="1" t="b">
        <v>0</v>
      </c>
      <c r="I134" s="1" t="b">
        <v>0</v>
      </c>
      <c r="J134" s="1" t="b">
        <v>0</v>
      </c>
      <c r="K134" s="1" t="b">
        <v>1</v>
      </c>
      <c r="L134" s="1">
        <v>150</v>
      </c>
      <c r="M134" s="1">
        <v>4</v>
      </c>
      <c r="N134" s="1">
        <v>0</v>
      </c>
      <c r="O134" s="1">
        <v>1</v>
      </c>
      <c r="P134" s="1">
        <v>0</v>
      </c>
      <c r="Q134" s="1">
        <v>100</v>
      </c>
      <c r="R134" s="1">
        <v>0</v>
      </c>
      <c r="S134" s="1">
        <v>1</v>
      </c>
      <c r="T134" s="1">
        <v>0</v>
      </c>
      <c r="U134" s="1" t="b">
        <v>0</v>
      </c>
      <c r="V134" s="1">
        <v>2000</v>
      </c>
      <c r="W134" s="1">
        <v>848.5</v>
      </c>
      <c r="X134" s="1">
        <v>1031</v>
      </c>
      <c r="Y134" s="1">
        <v>3</v>
      </c>
      <c r="Z134" s="1">
        <v>-4</v>
      </c>
    </row>
    <row r="135" spans="1:26" x14ac:dyDescent="0.25">
      <c r="A135" s="3">
        <v>31</v>
      </c>
      <c r="B135" s="3" t="s">
        <v>39</v>
      </c>
      <c r="C135" s="3" t="s">
        <v>22</v>
      </c>
      <c r="D135" s="3" t="s">
        <v>23</v>
      </c>
      <c r="E135" s="3" t="s">
        <v>27</v>
      </c>
      <c r="F135" s="3" t="s">
        <v>25</v>
      </c>
      <c r="G135" s="3" t="b">
        <v>0</v>
      </c>
      <c r="H135" s="3" t="b">
        <v>0</v>
      </c>
      <c r="I135" s="3" t="b">
        <v>0</v>
      </c>
      <c r="J135" s="3" t="b">
        <v>0</v>
      </c>
      <c r="K135" s="3" t="b">
        <v>1</v>
      </c>
      <c r="L135" s="3">
        <v>150</v>
      </c>
      <c r="M135" s="3">
        <v>5</v>
      </c>
      <c r="N135" s="3">
        <v>0</v>
      </c>
      <c r="O135" s="3">
        <v>1</v>
      </c>
      <c r="P135" s="3">
        <v>0</v>
      </c>
      <c r="Q135" s="3">
        <v>100</v>
      </c>
      <c r="R135" s="3">
        <v>0</v>
      </c>
      <c r="S135" s="3">
        <v>1</v>
      </c>
      <c r="T135" s="3">
        <v>0</v>
      </c>
      <c r="U135" s="3" t="b">
        <v>0</v>
      </c>
      <c r="V135" s="3">
        <v>2000</v>
      </c>
      <c r="W135" s="3">
        <v>767</v>
      </c>
      <c r="X135" s="3">
        <v>847.5</v>
      </c>
      <c r="Y135" s="3">
        <v>-12</v>
      </c>
      <c r="Z135" s="3">
        <v>-5</v>
      </c>
    </row>
    <row r="136" spans="1:26" x14ac:dyDescent="0.25">
      <c r="A136" s="3">
        <v>32</v>
      </c>
      <c r="B136" s="3" t="s">
        <v>39</v>
      </c>
      <c r="C136" s="3" t="s">
        <v>22</v>
      </c>
      <c r="D136" s="3" t="s">
        <v>23</v>
      </c>
      <c r="E136" s="3" t="s">
        <v>27</v>
      </c>
      <c r="F136" s="3" t="s">
        <v>25</v>
      </c>
      <c r="G136" s="3" t="b">
        <v>0</v>
      </c>
      <c r="H136" s="3" t="b">
        <v>0</v>
      </c>
      <c r="I136" s="3" t="b">
        <v>0</v>
      </c>
      <c r="J136" s="3" t="b">
        <v>0</v>
      </c>
      <c r="K136" s="3" t="b">
        <v>1</v>
      </c>
      <c r="L136" s="3">
        <v>150</v>
      </c>
      <c r="M136" s="3">
        <v>5</v>
      </c>
      <c r="N136" s="3">
        <v>0</v>
      </c>
      <c r="O136" s="3">
        <v>1</v>
      </c>
      <c r="P136" s="3">
        <v>0</v>
      </c>
      <c r="Q136" s="3">
        <v>100</v>
      </c>
      <c r="R136" s="3">
        <v>0</v>
      </c>
      <c r="S136" s="3">
        <v>1</v>
      </c>
      <c r="T136" s="3">
        <v>0</v>
      </c>
      <c r="U136" s="3" t="b">
        <v>0</v>
      </c>
      <c r="V136" s="3">
        <v>2000</v>
      </c>
      <c r="W136" s="3">
        <v>806.5</v>
      </c>
      <c r="X136" s="3">
        <v>884</v>
      </c>
      <c r="Y136" s="3">
        <v>-6</v>
      </c>
      <c r="Z136" s="3">
        <v>12</v>
      </c>
    </row>
    <row r="137" spans="1:26" x14ac:dyDescent="0.25">
      <c r="A137" s="3">
        <v>33</v>
      </c>
      <c r="B137" s="3" t="s">
        <v>39</v>
      </c>
      <c r="C137" s="3" t="s">
        <v>22</v>
      </c>
      <c r="D137" s="3" t="s">
        <v>23</v>
      </c>
      <c r="E137" s="3" t="s">
        <v>27</v>
      </c>
      <c r="F137" s="3" t="s">
        <v>25</v>
      </c>
      <c r="G137" s="3" t="b">
        <v>0</v>
      </c>
      <c r="H137" s="3" t="b">
        <v>0</v>
      </c>
      <c r="I137" s="3" t="b">
        <v>0</v>
      </c>
      <c r="J137" s="3" t="b">
        <v>0</v>
      </c>
      <c r="K137" s="3" t="b">
        <v>1</v>
      </c>
      <c r="L137" s="3">
        <v>150</v>
      </c>
      <c r="M137" s="3">
        <v>5</v>
      </c>
      <c r="N137" s="3">
        <v>0</v>
      </c>
      <c r="O137" s="3">
        <v>1</v>
      </c>
      <c r="P137" s="3">
        <v>0</v>
      </c>
      <c r="Q137" s="3">
        <v>100</v>
      </c>
      <c r="R137" s="3">
        <v>0</v>
      </c>
      <c r="S137" s="3">
        <v>1</v>
      </c>
      <c r="T137" s="3">
        <v>0</v>
      </c>
      <c r="U137" s="3" t="b">
        <v>0</v>
      </c>
      <c r="V137" s="3">
        <v>2000</v>
      </c>
      <c r="W137" s="3">
        <v>824.5</v>
      </c>
      <c r="X137" s="3">
        <v>822.5</v>
      </c>
      <c r="Y137" s="3">
        <v>17</v>
      </c>
      <c r="Z137" s="3">
        <v>-4</v>
      </c>
    </row>
    <row r="138" spans="1:26" x14ac:dyDescent="0.25">
      <c r="A138" s="3">
        <v>34</v>
      </c>
      <c r="B138" s="3" t="s">
        <v>39</v>
      </c>
      <c r="C138" s="3" t="s">
        <v>22</v>
      </c>
      <c r="D138" s="3" t="s">
        <v>23</v>
      </c>
      <c r="E138" s="3" t="s">
        <v>27</v>
      </c>
      <c r="F138" s="3" t="s">
        <v>25</v>
      </c>
      <c r="G138" s="3" t="b">
        <v>0</v>
      </c>
      <c r="H138" s="3" t="b">
        <v>0</v>
      </c>
      <c r="I138" s="3" t="b">
        <v>0</v>
      </c>
      <c r="J138" s="3" t="b">
        <v>0</v>
      </c>
      <c r="K138" s="3" t="b">
        <v>1</v>
      </c>
      <c r="L138" s="3">
        <v>150</v>
      </c>
      <c r="M138" s="3">
        <v>5</v>
      </c>
      <c r="N138" s="3">
        <v>0</v>
      </c>
      <c r="O138" s="3">
        <v>1</v>
      </c>
      <c r="P138" s="3">
        <v>0</v>
      </c>
      <c r="Q138" s="3">
        <v>100</v>
      </c>
      <c r="R138" s="3">
        <v>0</v>
      </c>
      <c r="S138" s="3">
        <v>1</v>
      </c>
      <c r="T138" s="3">
        <v>0</v>
      </c>
      <c r="U138" s="3" t="b">
        <v>0</v>
      </c>
      <c r="V138" s="3">
        <v>2000</v>
      </c>
      <c r="W138" s="3">
        <v>804</v>
      </c>
      <c r="X138" s="3">
        <v>850.5</v>
      </c>
      <c r="Y138" s="3">
        <v>11</v>
      </c>
      <c r="Z138" s="3">
        <v>-4</v>
      </c>
    </row>
    <row r="139" spans="1:26" x14ac:dyDescent="0.25">
      <c r="A139" s="3">
        <v>35</v>
      </c>
      <c r="B139" s="3" t="s">
        <v>39</v>
      </c>
      <c r="C139" s="3" t="s">
        <v>22</v>
      </c>
      <c r="D139" s="3" t="s">
        <v>23</v>
      </c>
      <c r="E139" s="3" t="s">
        <v>27</v>
      </c>
      <c r="F139" s="3" t="s">
        <v>25</v>
      </c>
      <c r="G139" s="3" t="b">
        <v>0</v>
      </c>
      <c r="H139" s="3" t="b">
        <v>0</v>
      </c>
      <c r="I139" s="3" t="b">
        <v>0</v>
      </c>
      <c r="J139" s="3" t="b">
        <v>0</v>
      </c>
      <c r="K139" s="3" t="b">
        <v>1</v>
      </c>
      <c r="L139" s="3">
        <v>150</v>
      </c>
      <c r="M139" s="3">
        <v>5</v>
      </c>
      <c r="N139" s="3">
        <v>0</v>
      </c>
      <c r="O139" s="3">
        <v>1</v>
      </c>
      <c r="P139" s="3">
        <v>0</v>
      </c>
      <c r="Q139" s="3">
        <v>100</v>
      </c>
      <c r="R139" s="3">
        <v>0</v>
      </c>
      <c r="S139" s="3">
        <v>1</v>
      </c>
      <c r="T139" s="3">
        <v>0</v>
      </c>
      <c r="U139" s="3" t="b">
        <v>0</v>
      </c>
      <c r="V139" s="3">
        <v>2000</v>
      </c>
      <c r="W139" s="3">
        <v>812</v>
      </c>
      <c r="X139" s="3">
        <v>795.5</v>
      </c>
      <c r="Y139" s="3">
        <v>-17</v>
      </c>
      <c r="Z139" s="3">
        <v>14</v>
      </c>
    </row>
    <row r="140" spans="1:26" x14ac:dyDescent="0.25">
      <c r="A140" s="3">
        <v>36</v>
      </c>
      <c r="B140" s="3" t="s">
        <v>39</v>
      </c>
      <c r="C140" s="3" t="s">
        <v>22</v>
      </c>
      <c r="D140" s="3" t="s">
        <v>23</v>
      </c>
      <c r="E140" s="3" t="s">
        <v>27</v>
      </c>
      <c r="F140" s="3" t="s">
        <v>25</v>
      </c>
      <c r="G140" s="3" t="b">
        <v>0</v>
      </c>
      <c r="H140" s="3" t="b">
        <v>0</v>
      </c>
      <c r="I140" s="3" t="b">
        <v>0</v>
      </c>
      <c r="J140" s="3" t="b">
        <v>0</v>
      </c>
      <c r="K140" s="3" t="b">
        <v>1</v>
      </c>
      <c r="L140" s="3">
        <v>150</v>
      </c>
      <c r="M140" s="3">
        <v>5</v>
      </c>
      <c r="N140" s="3">
        <v>0</v>
      </c>
      <c r="O140" s="3">
        <v>1</v>
      </c>
      <c r="P140" s="3">
        <v>0</v>
      </c>
      <c r="Q140" s="3">
        <v>100</v>
      </c>
      <c r="R140" s="3">
        <v>0</v>
      </c>
      <c r="S140" s="3">
        <v>1</v>
      </c>
      <c r="T140" s="3">
        <v>0</v>
      </c>
      <c r="U140" s="3" t="b">
        <v>0</v>
      </c>
      <c r="V140" s="3">
        <v>2000</v>
      </c>
      <c r="W140" s="3">
        <v>918.5</v>
      </c>
      <c r="X140" s="3">
        <v>815</v>
      </c>
      <c r="Y140" s="3">
        <v>10</v>
      </c>
      <c r="Z140" s="3">
        <v>-10</v>
      </c>
    </row>
    <row r="141" spans="1:26" x14ac:dyDescent="0.25">
      <c r="A141" s="3">
        <v>37</v>
      </c>
      <c r="B141" s="3" t="s">
        <v>39</v>
      </c>
      <c r="C141" s="3" t="s">
        <v>22</v>
      </c>
      <c r="D141" s="3" t="s">
        <v>23</v>
      </c>
      <c r="E141" s="3" t="s">
        <v>27</v>
      </c>
      <c r="F141" s="3" t="s">
        <v>25</v>
      </c>
      <c r="G141" s="3" t="b">
        <v>0</v>
      </c>
      <c r="H141" s="3" t="b">
        <v>0</v>
      </c>
      <c r="I141" s="3" t="b">
        <v>0</v>
      </c>
      <c r="J141" s="3" t="b">
        <v>0</v>
      </c>
      <c r="K141" s="3" t="b">
        <v>1</v>
      </c>
      <c r="L141" s="3">
        <v>150</v>
      </c>
      <c r="M141" s="3">
        <v>5</v>
      </c>
      <c r="N141" s="3">
        <v>0</v>
      </c>
      <c r="O141" s="3">
        <v>1</v>
      </c>
      <c r="P141" s="3">
        <v>0</v>
      </c>
      <c r="Q141" s="3">
        <v>100</v>
      </c>
      <c r="R141" s="3">
        <v>0</v>
      </c>
      <c r="S141" s="3">
        <v>1</v>
      </c>
      <c r="T141" s="3">
        <v>0</v>
      </c>
      <c r="U141" s="3" t="b">
        <v>0</v>
      </c>
      <c r="V141" s="3">
        <v>2000</v>
      </c>
      <c r="W141" s="3">
        <v>769.5</v>
      </c>
      <c r="X141" s="3">
        <v>820</v>
      </c>
      <c r="Y141" s="3">
        <v>16</v>
      </c>
      <c r="Z141" s="3">
        <v>-3</v>
      </c>
    </row>
    <row r="142" spans="1:26" x14ac:dyDescent="0.25">
      <c r="A142" s="3">
        <v>38</v>
      </c>
      <c r="B142" s="3" t="s">
        <v>39</v>
      </c>
      <c r="C142" s="3" t="s">
        <v>22</v>
      </c>
      <c r="D142" s="3" t="s">
        <v>23</v>
      </c>
      <c r="E142" s="3" t="s">
        <v>27</v>
      </c>
      <c r="F142" s="3" t="s">
        <v>25</v>
      </c>
      <c r="G142" s="3" t="b">
        <v>0</v>
      </c>
      <c r="H142" s="3" t="b">
        <v>0</v>
      </c>
      <c r="I142" s="3" t="b">
        <v>0</v>
      </c>
      <c r="J142" s="3" t="b">
        <v>0</v>
      </c>
      <c r="K142" s="3" t="b">
        <v>1</v>
      </c>
      <c r="L142" s="3">
        <v>150</v>
      </c>
      <c r="M142" s="3">
        <v>5</v>
      </c>
      <c r="N142" s="3">
        <v>0</v>
      </c>
      <c r="O142" s="3">
        <v>1</v>
      </c>
      <c r="P142" s="3">
        <v>0</v>
      </c>
      <c r="Q142" s="3">
        <v>100</v>
      </c>
      <c r="R142" s="3">
        <v>0</v>
      </c>
      <c r="S142" s="3">
        <v>1</v>
      </c>
      <c r="T142" s="3">
        <v>0</v>
      </c>
      <c r="U142" s="3" t="b">
        <v>0</v>
      </c>
      <c r="V142" s="3">
        <v>2000</v>
      </c>
      <c r="W142" s="3">
        <v>840.5</v>
      </c>
      <c r="X142" s="3">
        <v>822.5</v>
      </c>
      <c r="Y142" s="3">
        <v>1</v>
      </c>
      <c r="Z142" s="3">
        <v>11</v>
      </c>
    </row>
    <row r="143" spans="1:26" x14ac:dyDescent="0.25">
      <c r="A143" s="3">
        <v>39</v>
      </c>
      <c r="B143" s="3" t="s">
        <v>39</v>
      </c>
      <c r="C143" s="3" t="s">
        <v>22</v>
      </c>
      <c r="D143" s="3" t="s">
        <v>23</v>
      </c>
      <c r="E143" s="3" t="s">
        <v>27</v>
      </c>
      <c r="F143" s="3" t="s">
        <v>25</v>
      </c>
      <c r="G143" s="3" t="b">
        <v>0</v>
      </c>
      <c r="H143" s="3" t="b">
        <v>0</v>
      </c>
      <c r="I143" s="3" t="b">
        <v>0</v>
      </c>
      <c r="J143" s="3" t="b">
        <v>0</v>
      </c>
      <c r="K143" s="3" t="b">
        <v>1</v>
      </c>
      <c r="L143" s="3">
        <v>150</v>
      </c>
      <c r="M143" s="3">
        <v>5</v>
      </c>
      <c r="N143" s="3">
        <v>0</v>
      </c>
      <c r="O143" s="3">
        <v>1</v>
      </c>
      <c r="P143" s="3">
        <v>0</v>
      </c>
      <c r="Q143" s="3">
        <v>100</v>
      </c>
      <c r="R143" s="3">
        <v>0</v>
      </c>
      <c r="S143" s="3">
        <v>1</v>
      </c>
      <c r="T143" s="3">
        <v>0</v>
      </c>
      <c r="U143" s="3" t="b">
        <v>0</v>
      </c>
      <c r="V143" s="3">
        <v>2000</v>
      </c>
      <c r="W143" s="3">
        <v>778.5</v>
      </c>
      <c r="X143" s="3">
        <v>816.5</v>
      </c>
      <c r="Y143" s="3">
        <v>-12</v>
      </c>
      <c r="Z143" s="3">
        <v>-15</v>
      </c>
    </row>
    <row r="144" spans="1:26" x14ac:dyDescent="0.25">
      <c r="A144" s="3">
        <v>40</v>
      </c>
      <c r="B144" s="3" t="s">
        <v>39</v>
      </c>
      <c r="C144" s="3" t="s">
        <v>22</v>
      </c>
      <c r="D144" s="3" t="s">
        <v>23</v>
      </c>
      <c r="E144" s="3" t="s">
        <v>27</v>
      </c>
      <c r="F144" s="3" t="s">
        <v>25</v>
      </c>
      <c r="G144" s="3" t="b">
        <v>0</v>
      </c>
      <c r="H144" s="3" t="b">
        <v>0</v>
      </c>
      <c r="I144" s="3" t="b">
        <v>0</v>
      </c>
      <c r="J144" s="3" t="b">
        <v>0</v>
      </c>
      <c r="K144" s="3" t="b">
        <v>1</v>
      </c>
      <c r="L144" s="3">
        <v>150</v>
      </c>
      <c r="M144" s="3">
        <v>5</v>
      </c>
      <c r="N144" s="3">
        <v>0</v>
      </c>
      <c r="O144" s="3">
        <v>1</v>
      </c>
      <c r="P144" s="3">
        <v>0</v>
      </c>
      <c r="Q144" s="3">
        <v>100</v>
      </c>
      <c r="R144" s="3">
        <v>0</v>
      </c>
      <c r="S144" s="3">
        <v>1</v>
      </c>
      <c r="T144" s="3">
        <v>0</v>
      </c>
      <c r="U144" s="3" t="b">
        <v>0</v>
      </c>
      <c r="V144" s="3">
        <v>2000</v>
      </c>
      <c r="W144" s="3">
        <v>732.5</v>
      </c>
      <c r="X144" s="3">
        <v>893.5</v>
      </c>
      <c r="Y144" s="3">
        <v>4</v>
      </c>
      <c r="Z144" s="3">
        <v>13</v>
      </c>
    </row>
    <row r="145" spans="1:26" x14ac:dyDescent="0.25">
      <c r="A145" s="1">
        <v>41</v>
      </c>
      <c r="B145" s="1" t="s">
        <v>39</v>
      </c>
      <c r="C145" s="1" t="s">
        <v>22</v>
      </c>
      <c r="D145" s="1" t="s">
        <v>23</v>
      </c>
      <c r="E145" s="1" t="s">
        <v>27</v>
      </c>
      <c r="F145" s="1" t="s">
        <v>25</v>
      </c>
      <c r="G145" s="1" t="b">
        <v>0</v>
      </c>
      <c r="H145" s="1" t="b">
        <v>0</v>
      </c>
      <c r="I145" s="1" t="b">
        <v>0</v>
      </c>
      <c r="J145" s="1" t="b">
        <v>0</v>
      </c>
      <c r="K145" s="1" t="b">
        <v>1</v>
      </c>
      <c r="L145" s="1">
        <v>150</v>
      </c>
      <c r="M145" s="1">
        <v>6</v>
      </c>
      <c r="N145" s="1">
        <v>0</v>
      </c>
      <c r="O145" s="1">
        <v>1</v>
      </c>
      <c r="P145" s="1">
        <v>0</v>
      </c>
      <c r="Q145" s="1">
        <v>100</v>
      </c>
      <c r="R145" s="1">
        <v>0</v>
      </c>
      <c r="S145" s="1">
        <v>1</v>
      </c>
      <c r="T145" s="1">
        <v>0</v>
      </c>
      <c r="U145" s="1" t="b">
        <v>0</v>
      </c>
      <c r="V145" s="1">
        <v>2000</v>
      </c>
      <c r="W145" s="1">
        <v>686</v>
      </c>
      <c r="X145" s="1">
        <v>683.5</v>
      </c>
      <c r="Y145" s="1">
        <v>14</v>
      </c>
      <c r="Z145" s="1">
        <v>-7</v>
      </c>
    </row>
    <row r="146" spans="1:26" x14ac:dyDescent="0.25">
      <c r="A146" s="1">
        <v>42</v>
      </c>
      <c r="B146" s="1" t="s">
        <v>39</v>
      </c>
      <c r="C146" s="1" t="s">
        <v>22</v>
      </c>
      <c r="D146" s="1" t="s">
        <v>23</v>
      </c>
      <c r="E146" s="1" t="s">
        <v>27</v>
      </c>
      <c r="F146" s="1" t="s">
        <v>25</v>
      </c>
      <c r="G146" s="1" t="b">
        <v>0</v>
      </c>
      <c r="H146" s="1" t="b">
        <v>0</v>
      </c>
      <c r="I146" s="1" t="b">
        <v>0</v>
      </c>
      <c r="J146" s="1" t="b">
        <v>0</v>
      </c>
      <c r="K146" s="1" t="b">
        <v>1</v>
      </c>
      <c r="L146" s="1">
        <v>150</v>
      </c>
      <c r="M146" s="1">
        <v>6</v>
      </c>
      <c r="N146" s="1">
        <v>0</v>
      </c>
      <c r="O146" s="1">
        <v>1</v>
      </c>
      <c r="P146" s="1">
        <v>0</v>
      </c>
      <c r="Q146" s="1">
        <v>100</v>
      </c>
      <c r="R146" s="1">
        <v>0</v>
      </c>
      <c r="S146" s="1">
        <v>1</v>
      </c>
      <c r="T146" s="1">
        <v>0</v>
      </c>
      <c r="U146" s="1" t="b">
        <v>0</v>
      </c>
      <c r="V146" s="1">
        <v>2000</v>
      </c>
      <c r="W146" s="1">
        <v>653.5</v>
      </c>
      <c r="X146" s="1">
        <v>718.5</v>
      </c>
      <c r="Y146" s="1">
        <v>15</v>
      </c>
      <c r="Z146" s="1">
        <v>0</v>
      </c>
    </row>
    <row r="147" spans="1:26" x14ac:dyDescent="0.25">
      <c r="A147" s="1">
        <v>43</v>
      </c>
      <c r="B147" s="1" t="s">
        <v>39</v>
      </c>
      <c r="C147" s="1" t="s">
        <v>22</v>
      </c>
      <c r="D147" s="1" t="s">
        <v>23</v>
      </c>
      <c r="E147" s="1" t="s">
        <v>27</v>
      </c>
      <c r="F147" s="1" t="s">
        <v>25</v>
      </c>
      <c r="G147" s="1" t="b">
        <v>0</v>
      </c>
      <c r="H147" s="1" t="b">
        <v>0</v>
      </c>
      <c r="I147" s="1" t="b">
        <v>0</v>
      </c>
      <c r="J147" s="1" t="b">
        <v>0</v>
      </c>
      <c r="K147" s="1" t="b">
        <v>1</v>
      </c>
      <c r="L147" s="1">
        <v>150</v>
      </c>
      <c r="M147" s="1">
        <v>6</v>
      </c>
      <c r="N147" s="1">
        <v>0</v>
      </c>
      <c r="O147" s="1">
        <v>1</v>
      </c>
      <c r="P147" s="1">
        <v>0</v>
      </c>
      <c r="Q147" s="1">
        <v>100</v>
      </c>
      <c r="R147" s="1">
        <v>0</v>
      </c>
      <c r="S147" s="1">
        <v>1</v>
      </c>
      <c r="T147" s="1">
        <v>0</v>
      </c>
      <c r="U147" s="1" t="b">
        <v>0</v>
      </c>
      <c r="V147" s="1">
        <v>2000</v>
      </c>
      <c r="W147" s="1">
        <v>548</v>
      </c>
      <c r="X147" s="1">
        <v>708</v>
      </c>
      <c r="Y147" s="1">
        <v>10</v>
      </c>
      <c r="Z147" s="1">
        <v>11</v>
      </c>
    </row>
    <row r="148" spans="1:26" x14ac:dyDescent="0.25">
      <c r="A148" s="1">
        <v>44</v>
      </c>
      <c r="B148" s="1" t="s">
        <v>39</v>
      </c>
      <c r="C148" s="1" t="s">
        <v>22</v>
      </c>
      <c r="D148" s="1" t="s">
        <v>23</v>
      </c>
      <c r="E148" s="1" t="s">
        <v>27</v>
      </c>
      <c r="F148" s="1" t="s">
        <v>25</v>
      </c>
      <c r="G148" s="1" t="b">
        <v>0</v>
      </c>
      <c r="H148" s="1" t="b">
        <v>0</v>
      </c>
      <c r="I148" s="1" t="b">
        <v>0</v>
      </c>
      <c r="J148" s="1" t="b">
        <v>0</v>
      </c>
      <c r="K148" s="1" t="b">
        <v>1</v>
      </c>
      <c r="L148" s="1">
        <v>150</v>
      </c>
      <c r="M148" s="1">
        <v>6</v>
      </c>
      <c r="N148" s="1">
        <v>0</v>
      </c>
      <c r="O148" s="1">
        <v>1</v>
      </c>
      <c r="P148" s="1">
        <v>0</v>
      </c>
      <c r="Q148" s="1">
        <v>100</v>
      </c>
      <c r="R148" s="1">
        <v>0</v>
      </c>
      <c r="S148" s="1">
        <v>1</v>
      </c>
      <c r="T148" s="1">
        <v>0</v>
      </c>
      <c r="U148" s="1" t="b">
        <v>0</v>
      </c>
      <c r="V148" s="1">
        <v>2000</v>
      </c>
      <c r="W148" s="1">
        <v>610.5</v>
      </c>
      <c r="X148" s="1">
        <v>670</v>
      </c>
      <c r="Y148" s="1">
        <v>13</v>
      </c>
      <c r="Z148" s="1">
        <v>-14</v>
      </c>
    </row>
    <row r="149" spans="1:26" x14ac:dyDescent="0.25">
      <c r="A149" s="1">
        <v>45</v>
      </c>
      <c r="B149" s="1" t="s">
        <v>39</v>
      </c>
      <c r="C149" s="1" t="s">
        <v>22</v>
      </c>
      <c r="D149" s="1" t="s">
        <v>23</v>
      </c>
      <c r="E149" s="1" t="s">
        <v>27</v>
      </c>
      <c r="F149" s="1" t="s">
        <v>25</v>
      </c>
      <c r="G149" s="1" t="b">
        <v>0</v>
      </c>
      <c r="H149" s="1" t="b">
        <v>0</v>
      </c>
      <c r="I149" s="1" t="b">
        <v>0</v>
      </c>
      <c r="J149" s="1" t="b">
        <v>0</v>
      </c>
      <c r="K149" s="1" t="b">
        <v>1</v>
      </c>
      <c r="L149" s="1">
        <v>150</v>
      </c>
      <c r="M149" s="1">
        <v>6</v>
      </c>
      <c r="N149" s="1">
        <v>0</v>
      </c>
      <c r="O149" s="1">
        <v>1</v>
      </c>
      <c r="P149" s="1">
        <v>0</v>
      </c>
      <c r="Q149" s="1">
        <v>100</v>
      </c>
      <c r="R149" s="1">
        <v>0</v>
      </c>
      <c r="S149" s="1">
        <v>1</v>
      </c>
      <c r="T149" s="1">
        <v>0</v>
      </c>
      <c r="U149" s="1" t="b">
        <v>0</v>
      </c>
      <c r="V149" s="1">
        <v>2000</v>
      </c>
      <c r="W149" s="1">
        <v>720</v>
      </c>
      <c r="X149" s="1">
        <v>570</v>
      </c>
      <c r="Y149" s="1">
        <v>-9</v>
      </c>
      <c r="Z149" s="1">
        <v>-14</v>
      </c>
    </row>
    <row r="150" spans="1:26" x14ac:dyDescent="0.25">
      <c r="A150" s="1">
        <v>46</v>
      </c>
      <c r="B150" s="1" t="s">
        <v>39</v>
      </c>
      <c r="C150" s="1" t="s">
        <v>22</v>
      </c>
      <c r="D150" s="1" t="s">
        <v>23</v>
      </c>
      <c r="E150" s="1" t="s">
        <v>27</v>
      </c>
      <c r="F150" s="1" t="s">
        <v>25</v>
      </c>
      <c r="G150" s="1" t="b">
        <v>0</v>
      </c>
      <c r="H150" s="1" t="b">
        <v>0</v>
      </c>
      <c r="I150" s="1" t="b">
        <v>0</v>
      </c>
      <c r="J150" s="1" t="b">
        <v>0</v>
      </c>
      <c r="K150" s="1" t="b">
        <v>1</v>
      </c>
      <c r="L150" s="1">
        <v>150</v>
      </c>
      <c r="M150" s="1">
        <v>6</v>
      </c>
      <c r="N150" s="1">
        <v>0</v>
      </c>
      <c r="O150" s="1">
        <v>1</v>
      </c>
      <c r="P150" s="1">
        <v>0</v>
      </c>
      <c r="Q150" s="1">
        <v>100</v>
      </c>
      <c r="R150" s="1">
        <v>0</v>
      </c>
      <c r="S150" s="1">
        <v>1</v>
      </c>
      <c r="T150" s="1">
        <v>0</v>
      </c>
      <c r="U150" s="1" t="b">
        <v>0</v>
      </c>
      <c r="V150" s="1">
        <v>2000</v>
      </c>
      <c r="W150" s="1">
        <v>693</v>
      </c>
      <c r="X150" s="1">
        <v>693.5</v>
      </c>
      <c r="Y150" s="1">
        <v>-17</v>
      </c>
      <c r="Z150" s="1">
        <v>-11</v>
      </c>
    </row>
    <row r="151" spans="1:26" x14ac:dyDescent="0.25">
      <c r="A151" s="1">
        <v>47</v>
      </c>
      <c r="B151" s="1" t="s">
        <v>39</v>
      </c>
      <c r="C151" s="1" t="s">
        <v>22</v>
      </c>
      <c r="D151" s="1" t="s">
        <v>23</v>
      </c>
      <c r="E151" s="1" t="s">
        <v>27</v>
      </c>
      <c r="F151" s="1" t="s">
        <v>25</v>
      </c>
      <c r="G151" s="1" t="b">
        <v>0</v>
      </c>
      <c r="H151" s="1" t="b">
        <v>0</v>
      </c>
      <c r="I151" s="1" t="b">
        <v>0</v>
      </c>
      <c r="J151" s="1" t="b">
        <v>0</v>
      </c>
      <c r="K151" s="1" t="b">
        <v>1</v>
      </c>
      <c r="L151" s="1">
        <v>150</v>
      </c>
      <c r="M151" s="1">
        <v>6</v>
      </c>
      <c r="N151" s="1">
        <v>0</v>
      </c>
      <c r="O151" s="1">
        <v>1</v>
      </c>
      <c r="P151" s="1">
        <v>0</v>
      </c>
      <c r="Q151" s="1">
        <v>100</v>
      </c>
      <c r="R151" s="1">
        <v>0</v>
      </c>
      <c r="S151" s="1">
        <v>1</v>
      </c>
      <c r="T151" s="1">
        <v>0</v>
      </c>
      <c r="U151" s="1" t="b">
        <v>0</v>
      </c>
      <c r="V151" s="1">
        <v>2000</v>
      </c>
      <c r="W151" s="1">
        <v>607</v>
      </c>
      <c r="X151" s="1">
        <v>746</v>
      </c>
      <c r="Y151" s="1">
        <v>-14</v>
      </c>
      <c r="Z151" s="1">
        <v>9</v>
      </c>
    </row>
    <row r="152" spans="1:26" x14ac:dyDescent="0.25">
      <c r="A152" s="1">
        <v>48</v>
      </c>
      <c r="B152" s="1" t="s">
        <v>39</v>
      </c>
      <c r="C152" s="1" t="s">
        <v>22</v>
      </c>
      <c r="D152" s="1" t="s">
        <v>23</v>
      </c>
      <c r="E152" s="1" t="s">
        <v>27</v>
      </c>
      <c r="F152" s="1" t="s">
        <v>25</v>
      </c>
      <c r="G152" s="1" t="b">
        <v>0</v>
      </c>
      <c r="H152" s="1" t="b">
        <v>0</v>
      </c>
      <c r="I152" s="1" t="b">
        <v>0</v>
      </c>
      <c r="J152" s="1" t="b">
        <v>0</v>
      </c>
      <c r="K152" s="1" t="b">
        <v>1</v>
      </c>
      <c r="L152" s="1">
        <v>150</v>
      </c>
      <c r="M152" s="1">
        <v>6</v>
      </c>
      <c r="N152" s="1">
        <v>0</v>
      </c>
      <c r="O152" s="1">
        <v>1</v>
      </c>
      <c r="P152" s="1">
        <v>0</v>
      </c>
      <c r="Q152" s="1">
        <v>100</v>
      </c>
      <c r="R152" s="1">
        <v>0</v>
      </c>
      <c r="S152" s="1">
        <v>1</v>
      </c>
      <c r="T152" s="1">
        <v>0</v>
      </c>
      <c r="U152" s="1" t="b">
        <v>0</v>
      </c>
      <c r="V152" s="1">
        <v>2000</v>
      </c>
      <c r="W152" s="1">
        <v>718</v>
      </c>
      <c r="X152" s="1">
        <v>645.5</v>
      </c>
      <c r="Y152" s="1">
        <v>-14</v>
      </c>
      <c r="Z152" s="1">
        <v>15</v>
      </c>
    </row>
    <row r="153" spans="1:26" x14ac:dyDescent="0.25">
      <c r="A153" s="1">
        <v>49</v>
      </c>
      <c r="B153" s="1" t="s">
        <v>39</v>
      </c>
      <c r="C153" s="1" t="s">
        <v>22</v>
      </c>
      <c r="D153" s="1" t="s">
        <v>23</v>
      </c>
      <c r="E153" s="1" t="s">
        <v>27</v>
      </c>
      <c r="F153" s="1" t="s">
        <v>25</v>
      </c>
      <c r="G153" s="1" t="b">
        <v>0</v>
      </c>
      <c r="H153" s="1" t="b">
        <v>0</v>
      </c>
      <c r="I153" s="1" t="b">
        <v>0</v>
      </c>
      <c r="J153" s="1" t="b">
        <v>0</v>
      </c>
      <c r="K153" s="1" t="b">
        <v>1</v>
      </c>
      <c r="L153" s="1">
        <v>150</v>
      </c>
      <c r="M153" s="1">
        <v>6</v>
      </c>
      <c r="N153" s="1">
        <v>0</v>
      </c>
      <c r="O153" s="1">
        <v>1</v>
      </c>
      <c r="P153" s="1">
        <v>0</v>
      </c>
      <c r="Q153" s="1">
        <v>100</v>
      </c>
      <c r="R153" s="1">
        <v>0</v>
      </c>
      <c r="S153" s="1">
        <v>1</v>
      </c>
      <c r="T153" s="1">
        <v>0</v>
      </c>
      <c r="U153" s="1" t="b">
        <v>0</v>
      </c>
      <c r="V153" s="1">
        <v>2000</v>
      </c>
      <c r="W153" s="1">
        <v>722.5</v>
      </c>
      <c r="X153" s="1">
        <v>653</v>
      </c>
      <c r="Y153" s="1">
        <v>2</v>
      </c>
      <c r="Z153" s="1">
        <v>14</v>
      </c>
    </row>
    <row r="154" spans="1:26" x14ac:dyDescent="0.25">
      <c r="A154" s="1">
        <v>50</v>
      </c>
      <c r="B154" s="1" t="s">
        <v>39</v>
      </c>
      <c r="C154" s="1" t="s">
        <v>22</v>
      </c>
      <c r="D154" s="1" t="s">
        <v>23</v>
      </c>
      <c r="E154" s="1" t="s">
        <v>27</v>
      </c>
      <c r="F154" s="1" t="s">
        <v>25</v>
      </c>
      <c r="G154" s="1" t="b">
        <v>0</v>
      </c>
      <c r="H154" s="1" t="b">
        <v>0</v>
      </c>
      <c r="I154" s="1" t="b">
        <v>0</v>
      </c>
      <c r="J154" s="1" t="b">
        <v>0</v>
      </c>
      <c r="K154" s="1" t="b">
        <v>1</v>
      </c>
      <c r="L154" s="1">
        <v>150</v>
      </c>
      <c r="M154" s="1">
        <v>6</v>
      </c>
      <c r="N154" s="1">
        <v>0</v>
      </c>
      <c r="O154" s="1">
        <v>1</v>
      </c>
      <c r="P154" s="1">
        <v>0</v>
      </c>
      <c r="Q154" s="1">
        <v>100</v>
      </c>
      <c r="R154" s="1">
        <v>0</v>
      </c>
      <c r="S154" s="1">
        <v>1</v>
      </c>
      <c r="T154" s="1">
        <v>0</v>
      </c>
      <c r="U154" s="1" t="b">
        <v>0</v>
      </c>
      <c r="V154" s="1">
        <v>2000</v>
      </c>
      <c r="W154" s="1">
        <v>648</v>
      </c>
      <c r="X154" s="1">
        <v>648</v>
      </c>
      <c r="Y154" s="1">
        <v>14</v>
      </c>
      <c r="Z154" s="1">
        <v>-2</v>
      </c>
    </row>
    <row r="155" spans="1:26" x14ac:dyDescent="0.25">
      <c r="A155" s="3">
        <v>51</v>
      </c>
      <c r="B155" s="3" t="s">
        <v>39</v>
      </c>
      <c r="C155" s="3" t="s">
        <v>22</v>
      </c>
      <c r="D155" s="3" t="s">
        <v>23</v>
      </c>
      <c r="E155" s="3" t="s">
        <v>28</v>
      </c>
      <c r="F155" s="3" t="s">
        <v>25</v>
      </c>
      <c r="G155" s="3" t="b">
        <v>0</v>
      </c>
      <c r="H155" s="3" t="b">
        <v>0</v>
      </c>
      <c r="I155" s="3" t="b">
        <v>0</v>
      </c>
      <c r="J155" s="3" t="b">
        <v>0</v>
      </c>
      <c r="K155" s="3" t="b">
        <v>1</v>
      </c>
      <c r="L155" s="3">
        <v>150</v>
      </c>
      <c r="M155" s="3">
        <v>2</v>
      </c>
      <c r="N155" s="3">
        <v>0</v>
      </c>
      <c r="O155" s="3">
        <v>1</v>
      </c>
      <c r="P155" s="3">
        <v>0</v>
      </c>
      <c r="Q155" s="3">
        <v>100</v>
      </c>
      <c r="R155" s="3">
        <v>0</v>
      </c>
      <c r="S155" s="3">
        <v>1</v>
      </c>
      <c r="T155" s="3">
        <v>0</v>
      </c>
      <c r="U155" s="3" t="b">
        <v>0</v>
      </c>
      <c r="V155" s="3">
        <v>251</v>
      </c>
      <c r="W155" s="3">
        <v>2000</v>
      </c>
      <c r="X155" s="3">
        <v>2100</v>
      </c>
      <c r="Y155" s="3">
        <v>1</v>
      </c>
      <c r="Z155" s="3">
        <v>0</v>
      </c>
    </row>
    <row r="156" spans="1:26" x14ac:dyDescent="0.25">
      <c r="A156" s="3">
        <v>52</v>
      </c>
      <c r="B156" s="3" t="s">
        <v>39</v>
      </c>
      <c r="C156" s="3" t="s">
        <v>22</v>
      </c>
      <c r="D156" s="3" t="s">
        <v>23</v>
      </c>
      <c r="E156" s="3" t="s">
        <v>28</v>
      </c>
      <c r="F156" s="3" t="s">
        <v>25</v>
      </c>
      <c r="G156" s="3" t="b">
        <v>0</v>
      </c>
      <c r="H156" s="3" t="b">
        <v>0</v>
      </c>
      <c r="I156" s="3" t="b">
        <v>0</v>
      </c>
      <c r="J156" s="3" t="b">
        <v>0</v>
      </c>
      <c r="K156" s="3" t="b">
        <v>1</v>
      </c>
      <c r="L156" s="3">
        <v>150</v>
      </c>
      <c r="M156" s="3">
        <v>2</v>
      </c>
      <c r="N156" s="3">
        <v>0</v>
      </c>
      <c r="O156" s="3">
        <v>1</v>
      </c>
      <c r="P156" s="3">
        <v>0</v>
      </c>
      <c r="Q156" s="3">
        <v>100</v>
      </c>
      <c r="R156" s="3">
        <v>0</v>
      </c>
      <c r="S156" s="3">
        <v>1</v>
      </c>
      <c r="T156" s="3">
        <v>0</v>
      </c>
      <c r="U156" s="3" t="b">
        <v>0</v>
      </c>
      <c r="V156" s="3">
        <v>251</v>
      </c>
      <c r="W156" s="3">
        <v>2100</v>
      </c>
      <c r="X156" s="3">
        <v>2000</v>
      </c>
      <c r="Y156" s="3">
        <v>0</v>
      </c>
      <c r="Z156" s="3">
        <v>-1</v>
      </c>
    </row>
    <row r="157" spans="1:26" x14ac:dyDescent="0.25">
      <c r="A157" s="3">
        <v>53</v>
      </c>
      <c r="B157" s="3" t="s">
        <v>39</v>
      </c>
      <c r="C157" s="3" t="s">
        <v>22</v>
      </c>
      <c r="D157" s="3" t="s">
        <v>23</v>
      </c>
      <c r="E157" s="3" t="s">
        <v>28</v>
      </c>
      <c r="F157" s="3" t="s">
        <v>25</v>
      </c>
      <c r="G157" s="3" t="b">
        <v>0</v>
      </c>
      <c r="H157" s="3" t="b">
        <v>0</v>
      </c>
      <c r="I157" s="3" t="b">
        <v>0</v>
      </c>
      <c r="J157" s="3" t="b">
        <v>0</v>
      </c>
      <c r="K157" s="3" t="b">
        <v>1</v>
      </c>
      <c r="L157" s="3">
        <v>150</v>
      </c>
      <c r="M157" s="3">
        <v>2</v>
      </c>
      <c r="N157" s="3">
        <v>0</v>
      </c>
      <c r="O157" s="3">
        <v>1</v>
      </c>
      <c r="P157" s="3">
        <v>0</v>
      </c>
      <c r="Q157" s="3">
        <v>100</v>
      </c>
      <c r="R157" s="3">
        <v>0</v>
      </c>
      <c r="S157" s="3">
        <v>1</v>
      </c>
      <c r="T157" s="3">
        <v>0</v>
      </c>
      <c r="U157" s="3" t="b">
        <v>0</v>
      </c>
      <c r="V157" s="3">
        <v>251</v>
      </c>
      <c r="W157" s="3">
        <v>2000</v>
      </c>
      <c r="X157" s="3">
        <v>2100</v>
      </c>
      <c r="Y157" s="3">
        <v>-1</v>
      </c>
      <c r="Z157" s="3">
        <v>0</v>
      </c>
    </row>
    <row r="158" spans="1:26" x14ac:dyDescent="0.25">
      <c r="A158" s="3">
        <v>54</v>
      </c>
      <c r="B158" s="3" t="s">
        <v>39</v>
      </c>
      <c r="C158" s="3" t="s">
        <v>22</v>
      </c>
      <c r="D158" s="3" t="s">
        <v>23</v>
      </c>
      <c r="E158" s="3" t="s">
        <v>28</v>
      </c>
      <c r="F158" s="3" t="s">
        <v>25</v>
      </c>
      <c r="G158" s="3" t="b">
        <v>0</v>
      </c>
      <c r="H158" s="3" t="b">
        <v>0</v>
      </c>
      <c r="I158" s="3" t="b">
        <v>0</v>
      </c>
      <c r="J158" s="3" t="b">
        <v>0</v>
      </c>
      <c r="K158" s="3" t="b">
        <v>1</v>
      </c>
      <c r="L158" s="3">
        <v>150</v>
      </c>
      <c r="M158" s="3">
        <v>2</v>
      </c>
      <c r="N158" s="3">
        <v>0</v>
      </c>
      <c r="O158" s="3">
        <v>1</v>
      </c>
      <c r="P158" s="3">
        <v>0</v>
      </c>
      <c r="Q158" s="3">
        <v>100</v>
      </c>
      <c r="R158" s="3">
        <v>0</v>
      </c>
      <c r="S158" s="3">
        <v>1</v>
      </c>
      <c r="T158" s="3">
        <v>0</v>
      </c>
      <c r="U158" s="3" t="b">
        <v>0</v>
      </c>
      <c r="V158" s="3">
        <v>251</v>
      </c>
      <c r="W158" s="3">
        <v>2000</v>
      </c>
      <c r="X158" s="3">
        <v>2100</v>
      </c>
      <c r="Y158" s="3">
        <v>-1</v>
      </c>
      <c r="Z158" s="3">
        <v>0</v>
      </c>
    </row>
    <row r="159" spans="1:26" x14ac:dyDescent="0.25">
      <c r="A159" s="3">
        <v>55</v>
      </c>
      <c r="B159" s="3" t="s">
        <v>39</v>
      </c>
      <c r="C159" s="3" t="s">
        <v>22</v>
      </c>
      <c r="D159" s="3" t="s">
        <v>23</v>
      </c>
      <c r="E159" s="3" t="s">
        <v>28</v>
      </c>
      <c r="F159" s="3" t="s">
        <v>25</v>
      </c>
      <c r="G159" s="3" t="b">
        <v>0</v>
      </c>
      <c r="H159" s="3" t="b">
        <v>0</v>
      </c>
      <c r="I159" s="3" t="b">
        <v>0</v>
      </c>
      <c r="J159" s="3" t="b">
        <v>0</v>
      </c>
      <c r="K159" s="3" t="b">
        <v>1</v>
      </c>
      <c r="L159" s="3">
        <v>150</v>
      </c>
      <c r="M159" s="3">
        <v>2</v>
      </c>
      <c r="N159" s="3">
        <v>0</v>
      </c>
      <c r="O159" s="3">
        <v>1</v>
      </c>
      <c r="P159" s="3">
        <v>0</v>
      </c>
      <c r="Q159" s="3">
        <v>100</v>
      </c>
      <c r="R159" s="3">
        <v>0</v>
      </c>
      <c r="S159" s="3">
        <v>1</v>
      </c>
      <c r="T159" s="3">
        <v>0</v>
      </c>
      <c r="U159" s="3" t="b">
        <v>0</v>
      </c>
      <c r="V159" s="3">
        <v>251</v>
      </c>
      <c r="W159" s="3">
        <v>2100</v>
      </c>
      <c r="X159" s="3">
        <v>2000</v>
      </c>
      <c r="Y159" s="3">
        <v>0</v>
      </c>
      <c r="Z159" s="3">
        <v>-1</v>
      </c>
    </row>
    <row r="160" spans="1:26" x14ac:dyDescent="0.25">
      <c r="A160" s="3">
        <v>56</v>
      </c>
      <c r="B160" s="3" t="s">
        <v>39</v>
      </c>
      <c r="C160" s="3" t="s">
        <v>22</v>
      </c>
      <c r="D160" s="3" t="s">
        <v>23</v>
      </c>
      <c r="E160" s="3" t="s">
        <v>28</v>
      </c>
      <c r="F160" s="3" t="s">
        <v>25</v>
      </c>
      <c r="G160" s="3" t="b">
        <v>0</v>
      </c>
      <c r="H160" s="3" t="b">
        <v>0</v>
      </c>
      <c r="I160" s="3" t="b">
        <v>0</v>
      </c>
      <c r="J160" s="3" t="b">
        <v>0</v>
      </c>
      <c r="K160" s="3" t="b">
        <v>1</v>
      </c>
      <c r="L160" s="3">
        <v>150</v>
      </c>
      <c r="M160" s="3">
        <v>2</v>
      </c>
      <c r="N160" s="3">
        <v>0</v>
      </c>
      <c r="O160" s="3">
        <v>1</v>
      </c>
      <c r="P160" s="3">
        <v>0</v>
      </c>
      <c r="Q160" s="3">
        <v>100</v>
      </c>
      <c r="R160" s="3">
        <v>0</v>
      </c>
      <c r="S160" s="3">
        <v>1</v>
      </c>
      <c r="T160" s="3">
        <v>0</v>
      </c>
      <c r="U160" s="3" t="b">
        <v>0</v>
      </c>
      <c r="V160" s="3">
        <v>251</v>
      </c>
      <c r="W160" s="3">
        <v>2000</v>
      </c>
      <c r="X160" s="3">
        <v>2100</v>
      </c>
      <c r="Y160" s="3">
        <v>-1</v>
      </c>
      <c r="Z160" s="3">
        <v>0</v>
      </c>
    </row>
    <row r="161" spans="1:26" x14ac:dyDescent="0.25">
      <c r="A161" s="3">
        <v>57</v>
      </c>
      <c r="B161" s="3" t="s">
        <v>39</v>
      </c>
      <c r="C161" s="3" t="s">
        <v>22</v>
      </c>
      <c r="D161" s="3" t="s">
        <v>23</v>
      </c>
      <c r="E161" s="3" t="s">
        <v>28</v>
      </c>
      <c r="F161" s="3" t="s">
        <v>25</v>
      </c>
      <c r="G161" s="3" t="b">
        <v>0</v>
      </c>
      <c r="H161" s="3" t="b">
        <v>0</v>
      </c>
      <c r="I161" s="3" t="b">
        <v>0</v>
      </c>
      <c r="J161" s="3" t="b">
        <v>0</v>
      </c>
      <c r="K161" s="3" t="b">
        <v>1</v>
      </c>
      <c r="L161" s="3">
        <v>150</v>
      </c>
      <c r="M161" s="3">
        <v>2</v>
      </c>
      <c r="N161" s="3">
        <v>0</v>
      </c>
      <c r="O161" s="3">
        <v>1</v>
      </c>
      <c r="P161" s="3">
        <v>0</v>
      </c>
      <c r="Q161" s="3">
        <v>100</v>
      </c>
      <c r="R161" s="3">
        <v>0</v>
      </c>
      <c r="S161" s="3">
        <v>1</v>
      </c>
      <c r="T161" s="3">
        <v>0</v>
      </c>
      <c r="U161" s="3" t="b">
        <v>0</v>
      </c>
      <c r="V161" s="3">
        <v>251</v>
      </c>
      <c r="W161" s="3">
        <v>2000</v>
      </c>
      <c r="X161" s="3">
        <v>2100</v>
      </c>
      <c r="Y161" s="3">
        <v>1</v>
      </c>
      <c r="Z161" s="3">
        <v>0</v>
      </c>
    </row>
    <row r="162" spans="1:26" x14ac:dyDescent="0.25">
      <c r="A162" s="3">
        <v>58</v>
      </c>
      <c r="B162" s="3" t="s">
        <v>39</v>
      </c>
      <c r="C162" s="3" t="s">
        <v>22</v>
      </c>
      <c r="D162" s="3" t="s">
        <v>23</v>
      </c>
      <c r="E162" s="3" t="s">
        <v>28</v>
      </c>
      <c r="F162" s="3" t="s">
        <v>25</v>
      </c>
      <c r="G162" s="3" t="b">
        <v>0</v>
      </c>
      <c r="H162" s="3" t="b">
        <v>0</v>
      </c>
      <c r="I162" s="3" t="b">
        <v>0</v>
      </c>
      <c r="J162" s="3" t="b">
        <v>0</v>
      </c>
      <c r="K162" s="3" t="b">
        <v>1</v>
      </c>
      <c r="L162" s="3">
        <v>150</v>
      </c>
      <c r="M162" s="3">
        <v>2</v>
      </c>
      <c r="N162" s="3">
        <v>0</v>
      </c>
      <c r="O162" s="3">
        <v>1</v>
      </c>
      <c r="P162" s="3">
        <v>0</v>
      </c>
      <c r="Q162" s="3">
        <v>100</v>
      </c>
      <c r="R162" s="3">
        <v>0</v>
      </c>
      <c r="S162" s="3">
        <v>1</v>
      </c>
      <c r="T162" s="3">
        <v>0</v>
      </c>
      <c r="U162" s="3" t="b">
        <v>0</v>
      </c>
      <c r="V162" s="3">
        <v>251</v>
      </c>
      <c r="W162" s="3">
        <v>2100</v>
      </c>
      <c r="X162" s="3">
        <v>2000</v>
      </c>
      <c r="Y162" s="3">
        <v>0</v>
      </c>
      <c r="Z162" s="3">
        <v>-1</v>
      </c>
    </row>
    <row r="163" spans="1:26" x14ac:dyDescent="0.25">
      <c r="A163" s="3">
        <v>59</v>
      </c>
      <c r="B163" s="3" t="s">
        <v>39</v>
      </c>
      <c r="C163" s="3" t="s">
        <v>22</v>
      </c>
      <c r="D163" s="3" t="s">
        <v>23</v>
      </c>
      <c r="E163" s="3" t="s">
        <v>28</v>
      </c>
      <c r="F163" s="3" t="s">
        <v>25</v>
      </c>
      <c r="G163" s="3" t="b">
        <v>0</v>
      </c>
      <c r="H163" s="3" t="b">
        <v>0</v>
      </c>
      <c r="I163" s="3" t="b">
        <v>0</v>
      </c>
      <c r="J163" s="3" t="b">
        <v>0</v>
      </c>
      <c r="K163" s="3" t="b">
        <v>1</v>
      </c>
      <c r="L163" s="3">
        <v>150</v>
      </c>
      <c r="M163" s="3">
        <v>2</v>
      </c>
      <c r="N163" s="3">
        <v>0</v>
      </c>
      <c r="O163" s="3">
        <v>1</v>
      </c>
      <c r="P163" s="3">
        <v>0</v>
      </c>
      <c r="Q163" s="3">
        <v>100</v>
      </c>
      <c r="R163" s="3">
        <v>0</v>
      </c>
      <c r="S163" s="3">
        <v>1</v>
      </c>
      <c r="T163" s="3">
        <v>0</v>
      </c>
      <c r="U163" s="3" t="b">
        <v>0</v>
      </c>
      <c r="V163" s="3">
        <v>251</v>
      </c>
      <c r="W163" s="3">
        <v>2000</v>
      </c>
      <c r="X163" s="3">
        <v>2100</v>
      </c>
      <c r="Y163" s="3">
        <v>-1</v>
      </c>
      <c r="Z163" s="3">
        <v>0</v>
      </c>
    </row>
    <row r="164" spans="1:26" x14ac:dyDescent="0.25">
      <c r="A164" s="3">
        <v>60</v>
      </c>
      <c r="B164" s="3" t="s">
        <v>39</v>
      </c>
      <c r="C164" s="3" t="s">
        <v>22</v>
      </c>
      <c r="D164" s="3" t="s">
        <v>23</v>
      </c>
      <c r="E164" s="3" t="s">
        <v>28</v>
      </c>
      <c r="F164" s="3" t="s">
        <v>25</v>
      </c>
      <c r="G164" s="3" t="b">
        <v>0</v>
      </c>
      <c r="H164" s="3" t="b">
        <v>0</v>
      </c>
      <c r="I164" s="3" t="b">
        <v>0</v>
      </c>
      <c r="J164" s="3" t="b">
        <v>0</v>
      </c>
      <c r="K164" s="3" t="b">
        <v>1</v>
      </c>
      <c r="L164" s="3">
        <v>150</v>
      </c>
      <c r="M164" s="3">
        <v>2</v>
      </c>
      <c r="N164" s="3">
        <v>0</v>
      </c>
      <c r="O164" s="3">
        <v>1</v>
      </c>
      <c r="P164" s="3">
        <v>0</v>
      </c>
      <c r="Q164" s="3">
        <v>100</v>
      </c>
      <c r="R164" s="3">
        <v>0</v>
      </c>
      <c r="S164" s="3">
        <v>1</v>
      </c>
      <c r="T164" s="3">
        <v>0</v>
      </c>
      <c r="U164" s="3" t="b">
        <v>0</v>
      </c>
      <c r="V164" s="3">
        <v>251</v>
      </c>
      <c r="W164" s="3">
        <v>2100</v>
      </c>
      <c r="X164" s="3">
        <v>2000</v>
      </c>
      <c r="Y164" s="3">
        <v>0</v>
      </c>
      <c r="Z164" s="3">
        <v>-1</v>
      </c>
    </row>
    <row r="165" spans="1:26" x14ac:dyDescent="0.25">
      <c r="A165" s="1">
        <v>61</v>
      </c>
      <c r="B165" s="1" t="s">
        <v>39</v>
      </c>
      <c r="C165" s="1" t="s">
        <v>22</v>
      </c>
      <c r="D165" s="1" t="s">
        <v>23</v>
      </c>
      <c r="E165" s="1" t="s">
        <v>28</v>
      </c>
      <c r="F165" s="1" t="s">
        <v>25</v>
      </c>
      <c r="G165" s="1" t="b">
        <v>0</v>
      </c>
      <c r="H165" s="1" t="b">
        <v>0</v>
      </c>
      <c r="I165" s="1" t="b">
        <v>0</v>
      </c>
      <c r="J165" s="1" t="b">
        <v>0</v>
      </c>
      <c r="K165" s="1" t="b">
        <v>1</v>
      </c>
      <c r="L165" s="1">
        <v>150</v>
      </c>
      <c r="M165" s="1">
        <v>3</v>
      </c>
      <c r="N165" s="1">
        <v>0</v>
      </c>
      <c r="O165" s="1">
        <v>1</v>
      </c>
      <c r="P165" s="1">
        <v>0</v>
      </c>
      <c r="Q165" s="1">
        <v>100</v>
      </c>
      <c r="R165" s="1">
        <v>0</v>
      </c>
      <c r="S165" s="1">
        <v>1</v>
      </c>
      <c r="T165" s="1">
        <v>0</v>
      </c>
      <c r="U165" s="1" t="b">
        <v>0</v>
      </c>
      <c r="V165" s="1">
        <v>2000</v>
      </c>
      <c r="W165" s="1">
        <v>1342</v>
      </c>
      <c r="X165" s="1">
        <v>1474</v>
      </c>
      <c r="Y165" s="1">
        <v>-10</v>
      </c>
      <c r="Z165" s="1">
        <v>6</v>
      </c>
    </row>
    <row r="166" spans="1:26" x14ac:dyDescent="0.25">
      <c r="A166" s="1">
        <v>62</v>
      </c>
      <c r="B166" s="1" t="s">
        <v>39</v>
      </c>
      <c r="C166" s="1" t="s">
        <v>22</v>
      </c>
      <c r="D166" s="1" t="s">
        <v>23</v>
      </c>
      <c r="E166" s="1" t="s">
        <v>28</v>
      </c>
      <c r="F166" s="1" t="s">
        <v>25</v>
      </c>
      <c r="G166" s="1" t="b">
        <v>0</v>
      </c>
      <c r="H166" s="1" t="b">
        <v>0</v>
      </c>
      <c r="I166" s="1" t="b">
        <v>0</v>
      </c>
      <c r="J166" s="1" t="b">
        <v>0</v>
      </c>
      <c r="K166" s="1" t="b">
        <v>1</v>
      </c>
      <c r="L166" s="1">
        <v>150</v>
      </c>
      <c r="M166" s="1">
        <v>3</v>
      </c>
      <c r="N166" s="1">
        <v>0</v>
      </c>
      <c r="O166" s="1">
        <v>1</v>
      </c>
      <c r="P166" s="1">
        <v>0</v>
      </c>
      <c r="Q166" s="1">
        <v>100</v>
      </c>
      <c r="R166" s="1">
        <v>0</v>
      </c>
      <c r="S166" s="1">
        <v>1</v>
      </c>
      <c r="T166" s="1">
        <v>0</v>
      </c>
      <c r="U166" s="1" t="b">
        <v>0</v>
      </c>
      <c r="V166" s="1">
        <v>2000</v>
      </c>
      <c r="W166" s="1">
        <v>1282</v>
      </c>
      <c r="X166" s="1">
        <v>1209</v>
      </c>
      <c r="Y166" s="1">
        <v>-1</v>
      </c>
      <c r="Z166" s="1">
        <v>9</v>
      </c>
    </row>
    <row r="167" spans="1:26" x14ac:dyDescent="0.25">
      <c r="A167" s="1">
        <v>63</v>
      </c>
      <c r="B167" s="1" t="s">
        <v>39</v>
      </c>
      <c r="C167" s="1" t="s">
        <v>22</v>
      </c>
      <c r="D167" s="1" t="s">
        <v>23</v>
      </c>
      <c r="E167" s="1" t="s">
        <v>28</v>
      </c>
      <c r="F167" s="1" t="s">
        <v>25</v>
      </c>
      <c r="G167" s="1" t="b">
        <v>0</v>
      </c>
      <c r="H167" s="1" t="b">
        <v>0</v>
      </c>
      <c r="I167" s="1" t="b">
        <v>0</v>
      </c>
      <c r="J167" s="1" t="b">
        <v>0</v>
      </c>
      <c r="K167" s="1" t="b">
        <v>1</v>
      </c>
      <c r="L167" s="1">
        <v>150</v>
      </c>
      <c r="M167" s="1">
        <v>3</v>
      </c>
      <c r="N167" s="1">
        <v>0</v>
      </c>
      <c r="O167" s="1">
        <v>1</v>
      </c>
      <c r="P167" s="1">
        <v>0</v>
      </c>
      <c r="Q167" s="1">
        <v>100</v>
      </c>
      <c r="R167" s="1">
        <v>0</v>
      </c>
      <c r="S167" s="1">
        <v>1</v>
      </c>
      <c r="T167" s="1">
        <v>0</v>
      </c>
      <c r="U167" s="1" t="b">
        <v>0</v>
      </c>
      <c r="V167" s="1">
        <v>2000</v>
      </c>
      <c r="W167" s="1">
        <v>1342</v>
      </c>
      <c r="X167" s="1">
        <v>1391.5</v>
      </c>
      <c r="Y167" s="1">
        <v>2</v>
      </c>
      <c r="Z167" s="1">
        <v>-6</v>
      </c>
    </row>
    <row r="168" spans="1:26" x14ac:dyDescent="0.25">
      <c r="A168" s="1">
        <v>64</v>
      </c>
      <c r="B168" s="1" t="s">
        <v>39</v>
      </c>
      <c r="C168" s="1" t="s">
        <v>22</v>
      </c>
      <c r="D168" s="1" t="s">
        <v>23</v>
      </c>
      <c r="E168" s="1" t="s">
        <v>28</v>
      </c>
      <c r="F168" s="1" t="s">
        <v>25</v>
      </c>
      <c r="G168" s="1" t="b">
        <v>0</v>
      </c>
      <c r="H168" s="1" t="b">
        <v>0</v>
      </c>
      <c r="I168" s="1" t="b">
        <v>0</v>
      </c>
      <c r="J168" s="1" t="b">
        <v>0</v>
      </c>
      <c r="K168" s="1" t="b">
        <v>1</v>
      </c>
      <c r="L168" s="1">
        <v>150</v>
      </c>
      <c r="M168" s="1">
        <v>3</v>
      </c>
      <c r="N168" s="1">
        <v>0</v>
      </c>
      <c r="O168" s="1">
        <v>1</v>
      </c>
      <c r="P168" s="1">
        <v>0</v>
      </c>
      <c r="Q168" s="1">
        <v>100</v>
      </c>
      <c r="R168" s="1">
        <v>0</v>
      </c>
      <c r="S168" s="1">
        <v>1</v>
      </c>
      <c r="T168" s="1">
        <v>0</v>
      </c>
      <c r="U168" s="1" t="b">
        <v>0</v>
      </c>
      <c r="V168" s="1">
        <v>2000</v>
      </c>
      <c r="W168" s="1">
        <v>1236</v>
      </c>
      <c r="X168" s="1">
        <v>1382.5</v>
      </c>
      <c r="Y168" s="1">
        <v>14</v>
      </c>
      <c r="Z168" s="1">
        <v>-11</v>
      </c>
    </row>
    <row r="169" spans="1:26" x14ac:dyDescent="0.25">
      <c r="A169" s="1">
        <v>65</v>
      </c>
      <c r="B169" s="1" t="s">
        <v>39</v>
      </c>
      <c r="C169" s="1" t="s">
        <v>22</v>
      </c>
      <c r="D169" s="1" t="s">
        <v>23</v>
      </c>
      <c r="E169" s="1" t="s">
        <v>28</v>
      </c>
      <c r="F169" s="1" t="s">
        <v>25</v>
      </c>
      <c r="G169" s="1" t="b">
        <v>0</v>
      </c>
      <c r="H169" s="1" t="b">
        <v>0</v>
      </c>
      <c r="I169" s="1" t="b">
        <v>0</v>
      </c>
      <c r="J169" s="1" t="b">
        <v>0</v>
      </c>
      <c r="K169" s="1" t="b">
        <v>1</v>
      </c>
      <c r="L169" s="1">
        <v>150</v>
      </c>
      <c r="M169" s="1">
        <v>3</v>
      </c>
      <c r="N169" s="1">
        <v>0</v>
      </c>
      <c r="O169" s="1">
        <v>1</v>
      </c>
      <c r="P169" s="1">
        <v>0</v>
      </c>
      <c r="Q169" s="1">
        <v>100</v>
      </c>
      <c r="R169" s="1">
        <v>0</v>
      </c>
      <c r="S169" s="1">
        <v>1</v>
      </c>
      <c r="T169" s="1">
        <v>0</v>
      </c>
      <c r="U169" s="1" t="b">
        <v>0</v>
      </c>
      <c r="V169" s="1">
        <v>2000</v>
      </c>
      <c r="W169" s="1">
        <v>1440.5</v>
      </c>
      <c r="X169" s="1">
        <v>1444</v>
      </c>
      <c r="Y169" s="1">
        <v>5</v>
      </c>
      <c r="Z169" s="1">
        <v>-9</v>
      </c>
    </row>
    <row r="170" spans="1:26" x14ac:dyDescent="0.25">
      <c r="A170" s="1">
        <v>66</v>
      </c>
      <c r="B170" s="1" t="s">
        <v>39</v>
      </c>
      <c r="C170" s="1" t="s">
        <v>22</v>
      </c>
      <c r="D170" s="1" t="s">
        <v>23</v>
      </c>
      <c r="E170" s="1" t="s">
        <v>28</v>
      </c>
      <c r="F170" s="1" t="s">
        <v>25</v>
      </c>
      <c r="G170" s="1" t="b">
        <v>0</v>
      </c>
      <c r="H170" s="1" t="b">
        <v>0</v>
      </c>
      <c r="I170" s="1" t="b">
        <v>0</v>
      </c>
      <c r="J170" s="1" t="b">
        <v>0</v>
      </c>
      <c r="K170" s="1" t="b">
        <v>1</v>
      </c>
      <c r="L170" s="1">
        <v>150</v>
      </c>
      <c r="M170" s="1">
        <v>3</v>
      </c>
      <c r="N170" s="1">
        <v>0</v>
      </c>
      <c r="O170" s="1">
        <v>1</v>
      </c>
      <c r="P170" s="1">
        <v>0</v>
      </c>
      <c r="Q170" s="1">
        <v>100</v>
      </c>
      <c r="R170" s="1">
        <v>0</v>
      </c>
      <c r="S170" s="1">
        <v>1</v>
      </c>
      <c r="T170" s="1">
        <v>0</v>
      </c>
      <c r="U170" s="1" t="b">
        <v>0</v>
      </c>
      <c r="V170" s="1">
        <v>2000</v>
      </c>
      <c r="W170" s="1">
        <v>1369</v>
      </c>
      <c r="X170" s="1">
        <v>1462.5</v>
      </c>
      <c r="Y170" s="1">
        <v>-9</v>
      </c>
      <c r="Z170" s="1">
        <v>-8</v>
      </c>
    </row>
    <row r="171" spans="1:26" x14ac:dyDescent="0.25">
      <c r="A171" s="1">
        <v>67</v>
      </c>
      <c r="B171" s="1" t="s">
        <v>39</v>
      </c>
      <c r="C171" s="1" t="s">
        <v>22</v>
      </c>
      <c r="D171" s="1" t="s">
        <v>23</v>
      </c>
      <c r="E171" s="1" t="s">
        <v>28</v>
      </c>
      <c r="F171" s="1" t="s">
        <v>25</v>
      </c>
      <c r="G171" s="1" t="b">
        <v>0</v>
      </c>
      <c r="H171" s="1" t="b">
        <v>0</v>
      </c>
      <c r="I171" s="1" t="b">
        <v>0</v>
      </c>
      <c r="J171" s="1" t="b">
        <v>0</v>
      </c>
      <c r="K171" s="1" t="b">
        <v>1</v>
      </c>
      <c r="L171" s="1">
        <v>150</v>
      </c>
      <c r="M171" s="1">
        <v>3</v>
      </c>
      <c r="N171" s="1">
        <v>0</v>
      </c>
      <c r="O171" s="1">
        <v>1</v>
      </c>
      <c r="P171" s="1">
        <v>0</v>
      </c>
      <c r="Q171" s="1">
        <v>100</v>
      </c>
      <c r="R171" s="1">
        <v>0</v>
      </c>
      <c r="S171" s="1">
        <v>1</v>
      </c>
      <c r="T171" s="1">
        <v>0</v>
      </c>
      <c r="U171" s="1" t="b">
        <v>0</v>
      </c>
      <c r="V171" s="1">
        <v>2000</v>
      </c>
      <c r="W171" s="1">
        <v>1304.5</v>
      </c>
      <c r="X171" s="1">
        <v>1433.5</v>
      </c>
      <c r="Y171" s="1">
        <v>9</v>
      </c>
      <c r="Z171" s="1">
        <v>2</v>
      </c>
    </row>
    <row r="172" spans="1:26" x14ac:dyDescent="0.25">
      <c r="A172" s="1">
        <v>68</v>
      </c>
      <c r="B172" s="1" t="s">
        <v>39</v>
      </c>
      <c r="C172" s="1" t="s">
        <v>22</v>
      </c>
      <c r="D172" s="1" t="s">
        <v>23</v>
      </c>
      <c r="E172" s="1" t="s">
        <v>28</v>
      </c>
      <c r="F172" s="1" t="s">
        <v>25</v>
      </c>
      <c r="G172" s="1" t="b">
        <v>0</v>
      </c>
      <c r="H172" s="1" t="b">
        <v>0</v>
      </c>
      <c r="I172" s="1" t="b">
        <v>0</v>
      </c>
      <c r="J172" s="1" t="b">
        <v>0</v>
      </c>
      <c r="K172" s="1" t="b">
        <v>1</v>
      </c>
      <c r="L172" s="1">
        <v>150</v>
      </c>
      <c r="M172" s="1">
        <v>3</v>
      </c>
      <c r="N172" s="1">
        <v>0</v>
      </c>
      <c r="O172" s="1">
        <v>1</v>
      </c>
      <c r="P172" s="1">
        <v>0</v>
      </c>
      <c r="Q172" s="1">
        <v>100</v>
      </c>
      <c r="R172" s="1">
        <v>0</v>
      </c>
      <c r="S172" s="1">
        <v>1</v>
      </c>
      <c r="T172" s="1">
        <v>0</v>
      </c>
      <c r="U172" s="1" t="b">
        <v>0</v>
      </c>
      <c r="V172" s="1">
        <v>2000</v>
      </c>
      <c r="W172" s="1">
        <v>1444.5</v>
      </c>
      <c r="X172" s="1">
        <v>1276</v>
      </c>
      <c r="Y172" s="1">
        <v>7</v>
      </c>
      <c r="Z172" s="1">
        <v>6</v>
      </c>
    </row>
    <row r="173" spans="1:26" x14ac:dyDescent="0.25">
      <c r="A173" s="1">
        <v>69</v>
      </c>
      <c r="B173" s="1" t="s">
        <v>39</v>
      </c>
      <c r="C173" s="1" t="s">
        <v>22</v>
      </c>
      <c r="D173" s="1" t="s">
        <v>23</v>
      </c>
      <c r="E173" s="1" t="s">
        <v>28</v>
      </c>
      <c r="F173" s="1" t="s">
        <v>25</v>
      </c>
      <c r="G173" s="1" t="b">
        <v>0</v>
      </c>
      <c r="H173" s="1" t="b">
        <v>0</v>
      </c>
      <c r="I173" s="1" t="b">
        <v>0</v>
      </c>
      <c r="J173" s="1" t="b">
        <v>0</v>
      </c>
      <c r="K173" s="1" t="b">
        <v>1</v>
      </c>
      <c r="L173" s="1">
        <v>150</v>
      </c>
      <c r="M173" s="1">
        <v>3</v>
      </c>
      <c r="N173" s="1">
        <v>0</v>
      </c>
      <c r="O173" s="1">
        <v>1</v>
      </c>
      <c r="P173" s="1">
        <v>0</v>
      </c>
      <c r="Q173" s="1">
        <v>100</v>
      </c>
      <c r="R173" s="1">
        <v>0</v>
      </c>
      <c r="S173" s="1">
        <v>1</v>
      </c>
      <c r="T173" s="1">
        <v>0</v>
      </c>
      <c r="U173" s="1" t="b">
        <v>0</v>
      </c>
      <c r="V173" s="1">
        <v>2000</v>
      </c>
      <c r="W173" s="1">
        <v>1581</v>
      </c>
      <c r="X173" s="1">
        <v>1222</v>
      </c>
      <c r="Y173" s="1">
        <v>-1</v>
      </c>
      <c r="Z173" s="1">
        <v>9</v>
      </c>
    </row>
    <row r="174" spans="1:26" x14ac:dyDescent="0.25">
      <c r="A174" s="1">
        <v>70</v>
      </c>
      <c r="B174" s="1" t="s">
        <v>39</v>
      </c>
      <c r="C174" s="1" t="s">
        <v>22</v>
      </c>
      <c r="D174" s="1" t="s">
        <v>23</v>
      </c>
      <c r="E174" s="1" t="s">
        <v>28</v>
      </c>
      <c r="F174" s="1" t="s">
        <v>25</v>
      </c>
      <c r="G174" s="1" t="b">
        <v>0</v>
      </c>
      <c r="H174" s="1" t="b">
        <v>0</v>
      </c>
      <c r="I174" s="1" t="b">
        <v>0</v>
      </c>
      <c r="J174" s="1" t="b">
        <v>0</v>
      </c>
      <c r="K174" s="1" t="b">
        <v>1</v>
      </c>
      <c r="L174" s="1">
        <v>150</v>
      </c>
      <c r="M174" s="1">
        <v>3</v>
      </c>
      <c r="N174" s="1">
        <v>0</v>
      </c>
      <c r="O174" s="1">
        <v>1</v>
      </c>
      <c r="P174" s="1">
        <v>0</v>
      </c>
      <c r="Q174" s="1">
        <v>100</v>
      </c>
      <c r="R174" s="1">
        <v>0</v>
      </c>
      <c r="S174" s="1">
        <v>1</v>
      </c>
      <c r="T174" s="1">
        <v>0</v>
      </c>
      <c r="U174" s="1" t="b">
        <v>0</v>
      </c>
      <c r="V174" s="1">
        <v>2000</v>
      </c>
      <c r="W174" s="1">
        <v>1304.5</v>
      </c>
      <c r="X174" s="1">
        <v>1188</v>
      </c>
      <c r="Y174" s="1">
        <v>8</v>
      </c>
      <c r="Z174" s="1">
        <v>14</v>
      </c>
    </row>
    <row r="175" spans="1:26" x14ac:dyDescent="0.25">
      <c r="A175" s="3">
        <v>71</v>
      </c>
      <c r="B175" s="3" t="s">
        <v>39</v>
      </c>
      <c r="C175" s="3" t="s">
        <v>22</v>
      </c>
      <c r="D175" s="3" t="s">
        <v>23</v>
      </c>
      <c r="E175" s="3" t="s">
        <v>28</v>
      </c>
      <c r="F175" s="3" t="s">
        <v>25</v>
      </c>
      <c r="G175" s="3" t="b">
        <v>0</v>
      </c>
      <c r="H175" s="3" t="b">
        <v>0</v>
      </c>
      <c r="I175" s="3" t="b">
        <v>0</v>
      </c>
      <c r="J175" s="3" t="b">
        <v>0</v>
      </c>
      <c r="K175" s="3" t="b">
        <v>1</v>
      </c>
      <c r="L175" s="3">
        <v>150</v>
      </c>
      <c r="M175" s="3">
        <v>4</v>
      </c>
      <c r="N175" s="3">
        <v>0</v>
      </c>
      <c r="O175" s="3">
        <v>1</v>
      </c>
      <c r="P175" s="3">
        <v>0</v>
      </c>
      <c r="Q175" s="3">
        <v>100</v>
      </c>
      <c r="R175" s="3">
        <v>0</v>
      </c>
      <c r="S175" s="3">
        <v>1</v>
      </c>
      <c r="T175" s="3">
        <v>0</v>
      </c>
      <c r="U175" s="3" t="b">
        <v>0</v>
      </c>
      <c r="V175" s="3">
        <v>2000</v>
      </c>
      <c r="W175" s="3">
        <v>1107.5</v>
      </c>
      <c r="X175" s="3">
        <v>950</v>
      </c>
      <c r="Y175" s="3">
        <v>11</v>
      </c>
      <c r="Z175" s="3">
        <v>-7</v>
      </c>
    </row>
    <row r="176" spans="1:26" x14ac:dyDescent="0.25">
      <c r="A176" s="3">
        <v>72</v>
      </c>
      <c r="B176" s="3" t="s">
        <v>39</v>
      </c>
      <c r="C176" s="3" t="s">
        <v>22</v>
      </c>
      <c r="D176" s="3" t="s">
        <v>23</v>
      </c>
      <c r="E176" s="3" t="s">
        <v>28</v>
      </c>
      <c r="F176" s="3" t="s">
        <v>25</v>
      </c>
      <c r="G176" s="3" t="b">
        <v>0</v>
      </c>
      <c r="H176" s="3" t="b">
        <v>0</v>
      </c>
      <c r="I176" s="3" t="b">
        <v>0</v>
      </c>
      <c r="J176" s="3" t="b">
        <v>0</v>
      </c>
      <c r="K176" s="3" t="b">
        <v>1</v>
      </c>
      <c r="L176" s="3">
        <v>150</v>
      </c>
      <c r="M176" s="3">
        <v>4</v>
      </c>
      <c r="N176" s="3">
        <v>0</v>
      </c>
      <c r="O176" s="3">
        <v>1</v>
      </c>
      <c r="P176" s="3">
        <v>0</v>
      </c>
      <c r="Q176" s="3">
        <v>100</v>
      </c>
      <c r="R176" s="3">
        <v>0</v>
      </c>
      <c r="S176" s="3">
        <v>1</v>
      </c>
      <c r="T176" s="3">
        <v>0</v>
      </c>
      <c r="U176" s="3" t="b">
        <v>0</v>
      </c>
      <c r="V176" s="3">
        <v>2000</v>
      </c>
      <c r="W176" s="3">
        <v>945.5</v>
      </c>
      <c r="X176" s="3">
        <v>956.5</v>
      </c>
      <c r="Y176" s="3">
        <v>11</v>
      </c>
      <c r="Z176" s="3">
        <v>10</v>
      </c>
    </row>
    <row r="177" spans="1:26" x14ac:dyDescent="0.25">
      <c r="A177" s="3">
        <v>73</v>
      </c>
      <c r="B177" s="3" t="s">
        <v>39</v>
      </c>
      <c r="C177" s="3" t="s">
        <v>22</v>
      </c>
      <c r="D177" s="3" t="s">
        <v>23</v>
      </c>
      <c r="E177" s="3" t="s">
        <v>28</v>
      </c>
      <c r="F177" s="3" t="s">
        <v>25</v>
      </c>
      <c r="G177" s="3" t="b">
        <v>0</v>
      </c>
      <c r="H177" s="3" t="b">
        <v>0</v>
      </c>
      <c r="I177" s="3" t="b">
        <v>0</v>
      </c>
      <c r="J177" s="3" t="b">
        <v>0</v>
      </c>
      <c r="K177" s="3" t="b">
        <v>1</v>
      </c>
      <c r="L177" s="3">
        <v>150</v>
      </c>
      <c r="M177" s="3">
        <v>4</v>
      </c>
      <c r="N177" s="3">
        <v>0</v>
      </c>
      <c r="O177" s="3">
        <v>1</v>
      </c>
      <c r="P177" s="3">
        <v>0</v>
      </c>
      <c r="Q177" s="3">
        <v>100</v>
      </c>
      <c r="R177" s="3">
        <v>0</v>
      </c>
      <c r="S177" s="3">
        <v>1</v>
      </c>
      <c r="T177" s="3">
        <v>0</v>
      </c>
      <c r="U177" s="3" t="b">
        <v>0</v>
      </c>
      <c r="V177" s="3">
        <v>2000</v>
      </c>
      <c r="W177" s="3">
        <v>977</v>
      </c>
      <c r="X177" s="3">
        <v>1090.5</v>
      </c>
      <c r="Y177" s="3">
        <v>13</v>
      </c>
      <c r="Z177" s="3">
        <v>9</v>
      </c>
    </row>
    <row r="178" spans="1:26" x14ac:dyDescent="0.25">
      <c r="A178" s="3">
        <v>74</v>
      </c>
      <c r="B178" s="3" t="s">
        <v>39</v>
      </c>
      <c r="C178" s="3" t="s">
        <v>22</v>
      </c>
      <c r="D178" s="3" t="s">
        <v>23</v>
      </c>
      <c r="E178" s="3" t="s">
        <v>28</v>
      </c>
      <c r="F178" s="3" t="s">
        <v>25</v>
      </c>
      <c r="G178" s="3" t="b">
        <v>0</v>
      </c>
      <c r="H178" s="3" t="b">
        <v>0</v>
      </c>
      <c r="I178" s="3" t="b">
        <v>0</v>
      </c>
      <c r="J178" s="3" t="b">
        <v>0</v>
      </c>
      <c r="K178" s="3" t="b">
        <v>1</v>
      </c>
      <c r="L178" s="3">
        <v>150</v>
      </c>
      <c r="M178" s="3">
        <v>4</v>
      </c>
      <c r="N178" s="3">
        <v>0</v>
      </c>
      <c r="O178" s="3">
        <v>1</v>
      </c>
      <c r="P178" s="3">
        <v>0</v>
      </c>
      <c r="Q178" s="3">
        <v>100</v>
      </c>
      <c r="R178" s="3">
        <v>0</v>
      </c>
      <c r="S178" s="3">
        <v>1</v>
      </c>
      <c r="T178" s="3">
        <v>0</v>
      </c>
      <c r="U178" s="3" t="b">
        <v>0</v>
      </c>
      <c r="V178" s="3">
        <v>2000</v>
      </c>
      <c r="W178" s="3">
        <v>992</v>
      </c>
      <c r="X178" s="3">
        <v>1077</v>
      </c>
      <c r="Y178" s="3">
        <v>-7</v>
      </c>
      <c r="Z178" s="3">
        <v>11</v>
      </c>
    </row>
    <row r="179" spans="1:26" x14ac:dyDescent="0.25">
      <c r="A179" s="3">
        <v>75</v>
      </c>
      <c r="B179" s="3" t="s">
        <v>39</v>
      </c>
      <c r="C179" s="3" t="s">
        <v>22</v>
      </c>
      <c r="D179" s="3" t="s">
        <v>23</v>
      </c>
      <c r="E179" s="3" t="s">
        <v>28</v>
      </c>
      <c r="F179" s="3" t="s">
        <v>25</v>
      </c>
      <c r="G179" s="3" t="b">
        <v>0</v>
      </c>
      <c r="H179" s="3" t="b">
        <v>0</v>
      </c>
      <c r="I179" s="3" t="b">
        <v>0</v>
      </c>
      <c r="J179" s="3" t="b">
        <v>0</v>
      </c>
      <c r="K179" s="3" t="b">
        <v>1</v>
      </c>
      <c r="L179" s="3">
        <v>150</v>
      </c>
      <c r="M179" s="3">
        <v>4</v>
      </c>
      <c r="N179" s="3">
        <v>0</v>
      </c>
      <c r="O179" s="3">
        <v>1</v>
      </c>
      <c r="P179" s="3">
        <v>0</v>
      </c>
      <c r="Q179" s="3">
        <v>100</v>
      </c>
      <c r="R179" s="3">
        <v>0</v>
      </c>
      <c r="S179" s="3">
        <v>1</v>
      </c>
      <c r="T179" s="3">
        <v>0</v>
      </c>
      <c r="U179" s="3" t="b">
        <v>0</v>
      </c>
      <c r="V179" s="3">
        <v>2000</v>
      </c>
      <c r="W179" s="3">
        <v>1052</v>
      </c>
      <c r="X179" s="3">
        <v>1019</v>
      </c>
      <c r="Y179" s="3">
        <v>5</v>
      </c>
      <c r="Z179" s="3">
        <v>-11</v>
      </c>
    </row>
    <row r="180" spans="1:26" x14ac:dyDescent="0.25">
      <c r="A180" s="3">
        <v>76</v>
      </c>
      <c r="B180" s="3" t="s">
        <v>39</v>
      </c>
      <c r="C180" s="3" t="s">
        <v>22</v>
      </c>
      <c r="D180" s="3" t="s">
        <v>23</v>
      </c>
      <c r="E180" s="3" t="s">
        <v>28</v>
      </c>
      <c r="F180" s="3" t="s">
        <v>25</v>
      </c>
      <c r="G180" s="3" t="b">
        <v>0</v>
      </c>
      <c r="H180" s="3" t="b">
        <v>0</v>
      </c>
      <c r="I180" s="3" t="b">
        <v>0</v>
      </c>
      <c r="J180" s="3" t="b">
        <v>0</v>
      </c>
      <c r="K180" s="3" t="b">
        <v>1</v>
      </c>
      <c r="L180" s="3">
        <v>150</v>
      </c>
      <c r="M180" s="3">
        <v>4</v>
      </c>
      <c r="N180" s="3">
        <v>0</v>
      </c>
      <c r="O180" s="3">
        <v>1</v>
      </c>
      <c r="P180" s="3">
        <v>0</v>
      </c>
      <c r="Q180" s="3">
        <v>100</v>
      </c>
      <c r="R180" s="3">
        <v>0</v>
      </c>
      <c r="S180" s="3">
        <v>1</v>
      </c>
      <c r="T180" s="3">
        <v>0</v>
      </c>
      <c r="U180" s="3" t="b">
        <v>0</v>
      </c>
      <c r="V180" s="3">
        <v>2000</v>
      </c>
      <c r="W180" s="3">
        <v>1113</v>
      </c>
      <c r="X180" s="3">
        <v>1006</v>
      </c>
      <c r="Y180" s="3">
        <v>10</v>
      </c>
      <c r="Z180" s="3">
        <v>16</v>
      </c>
    </row>
    <row r="181" spans="1:26" x14ac:dyDescent="0.25">
      <c r="A181" s="3">
        <v>77</v>
      </c>
      <c r="B181" s="3" t="s">
        <v>39</v>
      </c>
      <c r="C181" s="3" t="s">
        <v>22</v>
      </c>
      <c r="D181" s="3" t="s">
        <v>23</v>
      </c>
      <c r="E181" s="3" t="s">
        <v>28</v>
      </c>
      <c r="F181" s="3" t="s">
        <v>25</v>
      </c>
      <c r="G181" s="3" t="b">
        <v>0</v>
      </c>
      <c r="H181" s="3" t="b">
        <v>0</v>
      </c>
      <c r="I181" s="3" t="b">
        <v>0</v>
      </c>
      <c r="J181" s="3" t="b">
        <v>0</v>
      </c>
      <c r="K181" s="3" t="b">
        <v>1</v>
      </c>
      <c r="L181" s="3">
        <v>150</v>
      </c>
      <c r="M181" s="3">
        <v>4</v>
      </c>
      <c r="N181" s="3">
        <v>0</v>
      </c>
      <c r="O181" s="3">
        <v>1</v>
      </c>
      <c r="P181" s="3">
        <v>0</v>
      </c>
      <c r="Q181" s="3">
        <v>100</v>
      </c>
      <c r="R181" s="3">
        <v>0</v>
      </c>
      <c r="S181" s="3">
        <v>1</v>
      </c>
      <c r="T181" s="3">
        <v>0</v>
      </c>
      <c r="U181" s="3" t="b">
        <v>0</v>
      </c>
      <c r="V181" s="3">
        <v>2000</v>
      </c>
      <c r="W181" s="3">
        <v>1113.5</v>
      </c>
      <c r="X181" s="3">
        <v>972</v>
      </c>
      <c r="Y181" s="3">
        <v>7</v>
      </c>
      <c r="Z181" s="3">
        <v>-9</v>
      </c>
    </row>
    <row r="182" spans="1:26" x14ac:dyDescent="0.25">
      <c r="A182" s="3">
        <v>78</v>
      </c>
      <c r="B182" s="3" t="s">
        <v>39</v>
      </c>
      <c r="C182" s="3" t="s">
        <v>22</v>
      </c>
      <c r="D182" s="3" t="s">
        <v>23</v>
      </c>
      <c r="E182" s="3" t="s">
        <v>28</v>
      </c>
      <c r="F182" s="3" t="s">
        <v>25</v>
      </c>
      <c r="G182" s="3" t="b">
        <v>0</v>
      </c>
      <c r="H182" s="3" t="b">
        <v>0</v>
      </c>
      <c r="I182" s="3" t="b">
        <v>0</v>
      </c>
      <c r="J182" s="3" t="b">
        <v>0</v>
      </c>
      <c r="K182" s="3" t="b">
        <v>1</v>
      </c>
      <c r="L182" s="3">
        <v>150</v>
      </c>
      <c r="M182" s="3">
        <v>4</v>
      </c>
      <c r="N182" s="3">
        <v>0</v>
      </c>
      <c r="O182" s="3">
        <v>1</v>
      </c>
      <c r="P182" s="3">
        <v>0</v>
      </c>
      <c r="Q182" s="3">
        <v>100</v>
      </c>
      <c r="R182" s="3">
        <v>0</v>
      </c>
      <c r="S182" s="3">
        <v>1</v>
      </c>
      <c r="T182" s="3">
        <v>0</v>
      </c>
      <c r="U182" s="3" t="b">
        <v>0</v>
      </c>
      <c r="V182" s="3">
        <v>2000</v>
      </c>
      <c r="W182" s="3">
        <v>1015.5</v>
      </c>
      <c r="X182" s="3">
        <v>1001</v>
      </c>
      <c r="Y182" s="3">
        <v>-5</v>
      </c>
      <c r="Z182" s="3">
        <v>10</v>
      </c>
    </row>
    <row r="183" spans="1:26" x14ac:dyDescent="0.25">
      <c r="A183" s="3">
        <v>79</v>
      </c>
      <c r="B183" s="3" t="s">
        <v>39</v>
      </c>
      <c r="C183" s="3" t="s">
        <v>22</v>
      </c>
      <c r="D183" s="3" t="s">
        <v>23</v>
      </c>
      <c r="E183" s="3" t="s">
        <v>28</v>
      </c>
      <c r="F183" s="3" t="s">
        <v>25</v>
      </c>
      <c r="G183" s="3" t="b">
        <v>0</v>
      </c>
      <c r="H183" s="3" t="b">
        <v>0</v>
      </c>
      <c r="I183" s="3" t="b">
        <v>0</v>
      </c>
      <c r="J183" s="3" t="b">
        <v>0</v>
      </c>
      <c r="K183" s="3" t="b">
        <v>1</v>
      </c>
      <c r="L183" s="3">
        <v>150</v>
      </c>
      <c r="M183" s="3">
        <v>4</v>
      </c>
      <c r="N183" s="3">
        <v>0</v>
      </c>
      <c r="O183" s="3">
        <v>1</v>
      </c>
      <c r="P183" s="3">
        <v>0</v>
      </c>
      <c r="Q183" s="3">
        <v>100</v>
      </c>
      <c r="R183" s="3">
        <v>0</v>
      </c>
      <c r="S183" s="3">
        <v>1</v>
      </c>
      <c r="T183" s="3">
        <v>0</v>
      </c>
      <c r="U183" s="3" t="b">
        <v>0</v>
      </c>
      <c r="V183" s="3">
        <v>2000</v>
      </c>
      <c r="W183" s="3">
        <v>1079.5</v>
      </c>
      <c r="X183" s="3">
        <v>1140</v>
      </c>
      <c r="Y183" s="3">
        <v>9</v>
      </c>
      <c r="Z183" s="3">
        <v>2</v>
      </c>
    </row>
    <row r="184" spans="1:26" x14ac:dyDescent="0.25">
      <c r="A184" s="3">
        <v>80</v>
      </c>
      <c r="B184" s="3" t="s">
        <v>39</v>
      </c>
      <c r="C184" s="3" t="s">
        <v>22</v>
      </c>
      <c r="D184" s="3" t="s">
        <v>23</v>
      </c>
      <c r="E184" s="3" t="s">
        <v>28</v>
      </c>
      <c r="F184" s="3" t="s">
        <v>25</v>
      </c>
      <c r="G184" s="3" t="b">
        <v>0</v>
      </c>
      <c r="H184" s="3" t="b">
        <v>0</v>
      </c>
      <c r="I184" s="3" t="b">
        <v>0</v>
      </c>
      <c r="J184" s="3" t="b">
        <v>0</v>
      </c>
      <c r="K184" s="3" t="b">
        <v>1</v>
      </c>
      <c r="L184" s="3">
        <v>150</v>
      </c>
      <c r="M184" s="3">
        <v>4</v>
      </c>
      <c r="N184" s="3">
        <v>0</v>
      </c>
      <c r="O184" s="3">
        <v>1</v>
      </c>
      <c r="P184" s="3">
        <v>0</v>
      </c>
      <c r="Q184" s="3">
        <v>100</v>
      </c>
      <c r="R184" s="3">
        <v>0</v>
      </c>
      <c r="S184" s="3">
        <v>1</v>
      </c>
      <c r="T184" s="3">
        <v>0</v>
      </c>
      <c r="U184" s="3" t="b">
        <v>0</v>
      </c>
      <c r="V184" s="3">
        <v>2000</v>
      </c>
      <c r="W184" s="3">
        <v>1043.5</v>
      </c>
      <c r="X184" s="3">
        <v>1034</v>
      </c>
      <c r="Y184" s="3">
        <v>-11</v>
      </c>
      <c r="Z184" s="3">
        <v>-10</v>
      </c>
    </row>
    <row r="185" spans="1:26" x14ac:dyDescent="0.25">
      <c r="A185" s="1">
        <v>81</v>
      </c>
      <c r="B185" s="1" t="s">
        <v>39</v>
      </c>
      <c r="C185" s="1" t="s">
        <v>22</v>
      </c>
      <c r="D185" s="1" t="s">
        <v>23</v>
      </c>
      <c r="E185" s="1" t="s">
        <v>28</v>
      </c>
      <c r="F185" s="1" t="s">
        <v>25</v>
      </c>
      <c r="G185" s="1" t="b">
        <v>0</v>
      </c>
      <c r="H185" s="1" t="b">
        <v>0</v>
      </c>
      <c r="I185" s="1" t="b">
        <v>0</v>
      </c>
      <c r="J185" s="1" t="b">
        <v>0</v>
      </c>
      <c r="K185" s="1" t="b">
        <v>1</v>
      </c>
      <c r="L185" s="1">
        <v>150</v>
      </c>
      <c r="M185" s="1">
        <v>5</v>
      </c>
      <c r="N185" s="1">
        <v>0</v>
      </c>
      <c r="O185" s="1">
        <v>1</v>
      </c>
      <c r="P185" s="1">
        <v>0</v>
      </c>
      <c r="Q185" s="1">
        <v>100</v>
      </c>
      <c r="R185" s="1">
        <v>0</v>
      </c>
      <c r="S185" s="1">
        <v>1</v>
      </c>
      <c r="T185" s="1">
        <v>0</v>
      </c>
      <c r="U185" s="1" t="b">
        <v>0</v>
      </c>
      <c r="V185" s="1">
        <v>2000</v>
      </c>
      <c r="W185" s="1">
        <v>938</v>
      </c>
      <c r="X185" s="1">
        <v>827.5</v>
      </c>
      <c r="Y185" s="1">
        <v>12</v>
      </c>
      <c r="Z185" s="1">
        <v>-14</v>
      </c>
    </row>
    <row r="186" spans="1:26" x14ac:dyDescent="0.25">
      <c r="A186" s="1">
        <v>82</v>
      </c>
      <c r="B186" s="1" t="s">
        <v>39</v>
      </c>
      <c r="C186" s="1" t="s">
        <v>22</v>
      </c>
      <c r="D186" s="1" t="s">
        <v>23</v>
      </c>
      <c r="E186" s="1" t="s">
        <v>28</v>
      </c>
      <c r="F186" s="1" t="s">
        <v>25</v>
      </c>
      <c r="G186" s="1" t="b">
        <v>0</v>
      </c>
      <c r="H186" s="1" t="b">
        <v>0</v>
      </c>
      <c r="I186" s="1" t="b">
        <v>0</v>
      </c>
      <c r="J186" s="1" t="b">
        <v>0</v>
      </c>
      <c r="K186" s="1" t="b">
        <v>1</v>
      </c>
      <c r="L186" s="1">
        <v>150</v>
      </c>
      <c r="M186" s="1">
        <v>5</v>
      </c>
      <c r="N186" s="1">
        <v>0</v>
      </c>
      <c r="O186" s="1">
        <v>1</v>
      </c>
      <c r="P186" s="1">
        <v>0</v>
      </c>
      <c r="Q186" s="1">
        <v>100</v>
      </c>
      <c r="R186" s="1">
        <v>0</v>
      </c>
      <c r="S186" s="1">
        <v>1</v>
      </c>
      <c r="T186" s="1">
        <v>0</v>
      </c>
      <c r="U186" s="1" t="b">
        <v>0</v>
      </c>
      <c r="V186" s="1">
        <v>2000</v>
      </c>
      <c r="W186" s="1">
        <v>899</v>
      </c>
      <c r="X186" s="1">
        <v>846</v>
      </c>
      <c r="Y186" s="1">
        <v>4</v>
      </c>
      <c r="Z186" s="1">
        <v>-16</v>
      </c>
    </row>
    <row r="187" spans="1:26" x14ac:dyDescent="0.25">
      <c r="A187" s="1">
        <v>83</v>
      </c>
      <c r="B187" s="1" t="s">
        <v>39</v>
      </c>
      <c r="C187" s="1" t="s">
        <v>22</v>
      </c>
      <c r="D187" s="1" t="s">
        <v>23</v>
      </c>
      <c r="E187" s="1" t="s">
        <v>28</v>
      </c>
      <c r="F187" s="1" t="s">
        <v>25</v>
      </c>
      <c r="G187" s="1" t="b">
        <v>0</v>
      </c>
      <c r="H187" s="1" t="b">
        <v>0</v>
      </c>
      <c r="I187" s="1" t="b">
        <v>0</v>
      </c>
      <c r="J187" s="1" t="b">
        <v>0</v>
      </c>
      <c r="K187" s="1" t="b">
        <v>1</v>
      </c>
      <c r="L187" s="1">
        <v>150</v>
      </c>
      <c r="M187" s="1">
        <v>5</v>
      </c>
      <c r="N187" s="1">
        <v>0</v>
      </c>
      <c r="O187" s="1">
        <v>1</v>
      </c>
      <c r="P187" s="1">
        <v>0</v>
      </c>
      <c r="Q187" s="1">
        <v>100</v>
      </c>
      <c r="R187" s="1">
        <v>0</v>
      </c>
      <c r="S187" s="1">
        <v>1</v>
      </c>
      <c r="T187" s="1">
        <v>0</v>
      </c>
      <c r="U187" s="1" t="b">
        <v>0</v>
      </c>
      <c r="V187" s="1">
        <v>2000</v>
      </c>
      <c r="W187" s="1">
        <v>765</v>
      </c>
      <c r="X187" s="1">
        <v>796</v>
      </c>
      <c r="Y187" s="1">
        <v>12</v>
      </c>
      <c r="Z187" s="1">
        <v>-6</v>
      </c>
    </row>
    <row r="188" spans="1:26" x14ac:dyDescent="0.25">
      <c r="A188" s="1">
        <v>84</v>
      </c>
      <c r="B188" s="1" t="s">
        <v>39</v>
      </c>
      <c r="C188" s="1" t="s">
        <v>22</v>
      </c>
      <c r="D188" s="1" t="s">
        <v>23</v>
      </c>
      <c r="E188" s="1" t="s">
        <v>28</v>
      </c>
      <c r="F188" s="1" t="s">
        <v>25</v>
      </c>
      <c r="G188" s="1" t="b">
        <v>0</v>
      </c>
      <c r="H188" s="1" t="b">
        <v>0</v>
      </c>
      <c r="I188" s="1" t="b">
        <v>0</v>
      </c>
      <c r="J188" s="1" t="b">
        <v>0</v>
      </c>
      <c r="K188" s="1" t="b">
        <v>1</v>
      </c>
      <c r="L188" s="1">
        <v>150</v>
      </c>
      <c r="M188" s="1">
        <v>5</v>
      </c>
      <c r="N188" s="1">
        <v>0</v>
      </c>
      <c r="O188" s="1">
        <v>1</v>
      </c>
      <c r="P188" s="1">
        <v>0</v>
      </c>
      <c r="Q188" s="1">
        <v>100</v>
      </c>
      <c r="R188" s="1">
        <v>0</v>
      </c>
      <c r="S188" s="1">
        <v>1</v>
      </c>
      <c r="T188" s="1">
        <v>0</v>
      </c>
      <c r="U188" s="1" t="b">
        <v>0</v>
      </c>
      <c r="V188" s="1">
        <v>2000</v>
      </c>
      <c r="W188" s="1">
        <v>890</v>
      </c>
      <c r="X188" s="1">
        <v>896</v>
      </c>
      <c r="Y188" s="1">
        <v>-13</v>
      </c>
      <c r="Z188" s="1">
        <v>-3</v>
      </c>
    </row>
    <row r="189" spans="1:26" x14ac:dyDescent="0.25">
      <c r="A189" s="1">
        <v>85</v>
      </c>
      <c r="B189" s="1" t="s">
        <v>39</v>
      </c>
      <c r="C189" s="1" t="s">
        <v>22</v>
      </c>
      <c r="D189" s="1" t="s">
        <v>23</v>
      </c>
      <c r="E189" s="1" t="s">
        <v>28</v>
      </c>
      <c r="F189" s="1" t="s">
        <v>25</v>
      </c>
      <c r="G189" s="1" t="b">
        <v>0</v>
      </c>
      <c r="H189" s="1" t="b">
        <v>0</v>
      </c>
      <c r="I189" s="1" t="b">
        <v>0</v>
      </c>
      <c r="J189" s="1" t="b">
        <v>0</v>
      </c>
      <c r="K189" s="1" t="b">
        <v>1</v>
      </c>
      <c r="L189" s="1">
        <v>150</v>
      </c>
      <c r="M189" s="1">
        <v>5</v>
      </c>
      <c r="N189" s="1">
        <v>0</v>
      </c>
      <c r="O189" s="1">
        <v>1</v>
      </c>
      <c r="P189" s="1">
        <v>0</v>
      </c>
      <c r="Q189" s="1">
        <v>100</v>
      </c>
      <c r="R189" s="1">
        <v>0</v>
      </c>
      <c r="S189" s="1">
        <v>1</v>
      </c>
      <c r="T189" s="1">
        <v>0</v>
      </c>
      <c r="U189" s="1" t="b">
        <v>0</v>
      </c>
      <c r="V189" s="1">
        <v>2000</v>
      </c>
      <c r="W189" s="1">
        <v>811.5</v>
      </c>
      <c r="X189" s="1">
        <v>809.5</v>
      </c>
      <c r="Y189" s="1">
        <v>4</v>
      </c>
      <c r="Z189" s="1">
        <v>13</v>
      </c>
    </row>
    <row r="190" spans="1:26" x14ac:dyDescent="0.25">
      <c r="A190" s="1">
        <v>86</v>
      </c>
      <c r="B190" s="1" t="s">
        <v>39</v>
      </c>
      <c r="C190" s="1" t="s">
        <v>22</v>
      </c>
      <c r="D190" s="1" t="s">
        <v>23</v>
      </c>
      <c r="E190" s="1" t="s">
        <v>28</v>
      </c>
      <c r="F190" s="1" t="s">
        <v>25</v>
      </c>
      <c r="G190" s="1" t="b">
        <v>0</v>
      </c>
      <c r="H190" s="1" t="b">
        <v>0</v>
      </c>
      <c r="I190" s="1" t="b">
        <v>0</v>
      </c>
      <c r="J190" s="1" t="b">
        <v>0</v>
      </c>
      <c r="K190" s="1" t="b">
        <v>1</v>
      </c>
      <c r="L190" s="1">
        <v>150</v>
      </c>
      <c r="M190" s="1">
        <v>5</v>
      </c>
      <c r="N190" s="1">
        <v>0</v>
      </c>
      <c r="O190" s="1">
        <v>1</v>
      </c>
      <c r="P190" s="1">
        <v>0</v>
      </c>
      <c r="Q190" s="1">
        <v>100</v>
      </c>
      <c r="R190" s="1">
        <v>0</v>
      </c>
      <c r="S190" s="1">
        <v>1</v>
      </c>
      <c r="T190" s="1">
        <v>0</v>
      </c>
      <c r="U190" s="1" t="b">
        <v>0</v>
      </c>
      <c r="V190" s="1">
        <v>2000</v>
      </c>
      <c r="W190" s="1">
        <v>787.5</v>
      </c>
      <c r="X190" s="1">
        <v>783</v>
      </c>
      <c r="Y190" s="1">
        <v>-8</v>
      </c>
      <c r="Z190" s="1">
        <v>11</v>
      </c>
    </row>
    <row r="191" spans="1:26" x14ac:dyDescent="0.25">
      <c r="A191" s="1">
        <v>87</v>
      </c>
      <c r="B191" s="1" t="s">
        <v>39</v>
      </c>
      <c r="C191" s="1" t="s">
        <v>22</v>
      </c>
      <c r="D191" s="1" t="s">
        <v>23</v>
      </c>
      <c r="E191" s="1" t="s">
        <v>28</v>
      </c>
      <c r="F191" s="1" t="s">
        <v>25</v>
      </c>
      <c r="G191" s="1" t="b">
        <v>0</v>
      </c>
      <c r="H191" s="1" t="b">
        <v>0</v>
      </c>
      <c r="I191" s="1" t="b">
        <v>0</v>
      </c>
      <c r="J191" s="1" t="b">
        <v>0</v>
      </c>
      <c r="K191" s="1" t="b">
        <v>1</v>
      </c>
      <c r="L191" s="1">
        <v>150</v>
      </c>
      <c r="M191" s="1">
        <v>5</v>
      </c>
      <c r="N191" s="1">
        <v>0</v>
      </c>
      <c r="O191" s="1">
        <v>1</v>
      </c>
      <c r="P191" s="1">
        <v>0</v>
      </c>
      <c r="Q191" s="1">
        <v>100</v>
      </c>
      <c r="R191" s="1">
        <v>0</v>
      </c>
      <c r="S191" s="1">
        <v>1</v>
      </c>
      <c r="T191" s="1">
        <v>0</v>
      </c>
      <c r="U191" s="1" t="b">
        <v>0</v>
      </c>
      <c r="V191" s="1">
        <v>2000</v>
      </c>
      <c r="W191" s="1">
        <v>711</v>
      </c>
      <c r="X191" s="1">
        <v>826.5</v>
      </c>
      <c r="Y191" s="1">
        <v>-15</v>
      </c>
      <c r="Z191" s="1">
        <v>-14</v>
      </c>
    </row>
    <row r="192" spans="1:26" x14ac:dyDescent="0.25">
      <c r="A192" s="1">
        <v>88</v>
      </c>
      <c r="B192" s="1" t="s">
        <v>39</v>
      </c>
      <c r="C192" s="1" t="s">
        <v>22</v>
      </c>
      <c r="D192" s="1" t="s">
        <v>23</v>
      </c>
      <c r="E192" s="1" t="s">
        <v>28</v>
      </c>
      <c r="F192" s="1" t="s">
        <v>25</v>
      </c>
      <c r="G192" s="1" t="b">
        <v>0</v>
      </c>
      <c r="H192" s="1" t="b">
        <v>0</v>
      </c>
      <c r="I192" s="1" t="b">
        <v>0</v>
      </c>
      <c r="J192" s="1" t="b">
        <v>0</v>
      </c>
      <c r="K192" s="1" t="b">
        <v>1</v>
      </c>
      <c r="L192" s="1">
        <v>150</v>
      </c>
      <c r="M192" s="1">
        <v>5</v>
      </c>
      <c r="N192" s="1">
        <v>0</v>
      </c>
      <c r="O192" s="1">
        <v>1</v>
      </c>
      <c r="P192" s="1">
        <v>0</v>
      </c>
      <c r="Q192" s="1">
        <v>100</v>
      </c>
      <c r="R192" s="1">
        <v>0</v>
      </c>
      <c r="S192" s="1">
        <v>1</v>
      </c>
      <c r="T192" s="1">
        <v>0</v>
      </c>
      <c r="U192" s="1" t="b">
        <v>0</v>
      </c>
      <c r="V192" s="1">
        <v>2000</v>
      </c>
      <c r="W192" s="1">
        <v>791</v>
      </c>
      <c r="X192" s="1">
        <v>975.5</v>
      </c>
      <c r="Y192" s="1">
        <v>13</v>
      </c>
      <c r="Z192" s="1">
        <v>2</v>
      </c>
    </row>
    <row r="193" spans="1:28" x14ac:dyDescent="0.25">
      <c r="A193" s="1">
        <v>89</v>
      </c>
      <c r="B193" s="1" t="s">
        <v>39</v>
      </c>
      <c r="C193" s="1" t="s">
        <v>22</v>
      </c>
      <c r="D193" s="1" t="s">
        <v>23</v>
      </c>
      <c r="E193" s="1" t="s">
        <v>28</v>
      </c>
      <c r="F193" s="1" t="s">
        <v>25</v>
      </c>
      <c r="G193" s="1" t="b">
        <v>0</v>
      </c>
      <c r="H193" s="1" t="b">
        <v>0</v>
      </c>
      <c r="I193" s="1" t="b">
        <v>0</v>
      </c>
      <c r="J193" s="1" t="b">
        <v>0</v>
      </c>
      <c r="K193" s="1" t="b">
        <v>1</v>
      </c>
      <c r="L193" s="1">
        <v>150</v>
      </c>
      <c r="M193" s="1">
        <v>5</v>
      </c>
      <c r="N193" s="1">
        <v>0</v>
      </c>
      <c r="O193" s="1">
        <v>1</v>
      </c>
      <c r="P193" s="1">
        <v>0</v>
      </c>
      <c r="Q193" s="1">
        <v>100</v>
      </c>
      <c r="R193" s="1">
        <v>0</v>
      </c>
      <c r="S193" s="1">
        <v>1</v>
      </c>
      <c r="T193" s="1">
        <v>0</v>
      </c>
      <c r="U193" s="1" t="b">
        <v>0</v>
      </c>
      <c r="V193" s="1">
        <v>2000</v>
      </c>
      <c r="W193" s="1">
        <v>825</v>
      </c>
      <c r="X193" s="1">
        <v>833.5</v>
      </c>
      <c r="Y193" s="1">
        <v>-11</v>
      </c>
      <c r="Z193" s="1">
        <v>11</v>
      </c>
    </row>
    <row r="194" spans="1:28" x14ac:dyDescent="0.25">
      <c r="A194" s="1">
        <v>90</v>
      </c>
      <c r="B194" s="1" t="s">
        <v>39</v>
      </c>
      <c r="C194" s="1" t="s">
        <v>22</v>
      </c>
      <c r="D194" s="1" t="s">
        <v>23</v>
      </c>
      <c r="E194" s="1" t="s">
        <v>28</v>
      </c>
      <c r="F194" s="1" t="s">
        <v>25</v>
      </c>
      <c r="G194" s="1" t="b">
        <v>0</v>
      </c>
      <c r="H194" s="1" t="b">
        <v>0</v>
      </c>
      <c r="I194" s="1" t="b">
        <v>0</v>
      </c>
      <c r="J194" s="1" t="b">
        <v>0</v>
      </c>
      <c r="K194" s="1" t="b">
        <v>1</v>
      </c>
      <c r="L194" s="1">
        <v>150</v>
      </c>
      <c r="M194" s="1">
        <v>5</v>
      </c>
      <c r="N194" s="1">
        <v>0</v>
      </c>
      <c r="O194" s="1">
        <v>1</v>
      </c>
      <c r="P194" s="1">
        <v>0</v>
      </c>
      <c r="Q194" s="1">
        <v>100</v>
      </c>
      <c r="R194" s="1">
        <v>0</v>
      </c>
      <c r="S194" s="1">
        <v>1</v>
      </c>
      <c r="T194" s="1">
        <v>0</v>
      </c>
      <c r="U194" s="1" t="b">
        <v>0</v>
      </c>
      <c r="V194" s="1">
        <v>2000</v>
      </c>
      <c r="W194" s="1">
        <v>871</v>
      </c>
      <c r="X194" s="1">
        <v>820.5</v>
      </c>
      <c r="Y194" s="1">
        <v>-6</v>
      </c>
      <c r="Z194" s="1">
        <v>-17</v>
      </c>
    </row>
    <row r="195" spans="1:28" x14ac:dyDescent="0.25">
      <c r="A195" s="3">
        <v>91</v>
      </c>
      <c r="B195" s="3" t="s">
        <v>39</v>
      </c>
      <c r="C195" s="3" t="s">
        <v>22</v>
      </c>
      <c r="D195" s="3" t="s">
        <v>23</v>
      </c>
      <c r="E195" s="3" t="s">
        <v>28</v>
      </c>
      <c r="F195" s="3" t="s">
        <v>25</v>
      </c>
      <c r="G195" s="3" t="b">
        <v>0</v>
      </c>
      <c r="H195" s="3" t="b">
        <v>0</v>
      </c>
      <c r="I195" s="3" t="b">
        <v>0</v>
      </c>
      <c r="J195" s="3" t="b">
        <v>0</v>
      </c>
      <c r="K195" s="3" t="b">
        <v>1</v>
      </c>
      <c r="L195" s="3">
        <v>150</v>
      </c>
      <c r="M195" s="3">
        <v>6</v>
      </c>
      <c r="N195" s="3">
        <v>0</v>
      </c>
      <c r="O195" s="3">
        <v>1</v>
      </c>
      <c r="P195" s="3">
        <v>0</v>
      </c>
      <c r="Q195" s="3">
        <v>100</v>
      </c>
      <c r="R195" s="3">
        <v>0</v>
      </c>
      <c r="S195" s="3">
        <v>1</v>
      </c>
      <c r="T195" s="3">
        <v>0</v>
      </c>
      <c r="U195" s="3" t="b">
        <v>0</v>
      </c>
      <c r="V195" s="3">
        <v>2000</v>
      </c>
      <c r="W195" s="3">
        <v>717</v>
      </c>
      <c r="X195" s="3">
        <v>620.5</v>
      </c>
      <c r="Y195" s="3">
        <v>-4</v>
      </c>
      <c r="Z195" s="3">
        <v>14</v>
      </c>
    </row>
    <row r="196" spans="1:28" x14ac:dyDescent="0.25">
      <c r="A196" s="3">
        <v>92</v>
      </c>
      <c r="B196" s="3" t="s">
        <v>39</v>
      </c>
      <c r="C196" s="3" t="s">
        <v>22</v>
      </c>
      <c r="D196" s="3" t="s">
        <v>23</v>
      </c>
      <c r="E196" s="3" t="s">
        <v>28</v>
      </c>
      <c r="F196" s="3" t="s">
        <v>25</v>
      </c>
      <c r="G196" s="3" t="b">
        <v>0</v>
      </c>
      <c r="H196" s="3" t="b">
        <v>0</v>
      </c>
      <c r="I196" s="3" t="b">
        <v>0</v>
      </c>
      <c r="J196" s="3" t="b">
        <v>0</v>
      </c>
      <c r="K196" s="3" t="b">
        <v>1</v>
      </c>
      <c r="L196" s="3">
        <v>150</v>
      </c>
      <c r="M196" s="3">
        <v>6</v>
      </c>
      <c r="N196" s="3">
        <v>0</v>
      </c>
      <c r="O196" s="3">
        <v>1</v>
      </c>
      <c r="P196" s="3">
        <v>0</v>
      </c>
      <c r="Q196" s="3">
        <v>100</v>
      </c>
      <c r="R196" s="3">
        <v>0</v>
      </c>
      <c r="S196" s="3">
        <v>1</v>
      </c>
      <c r="T196" s="3">
        <v>0</v>
      </c>
      <c r="U196" s="3" t="b">
        <v>0</v>
      </c>
      <c r="V196" s="3">
        <v>2000</v>
      </c>
      <c r="W196" s="3">
        <v>707.5</v>
      </c>
      <c r="X196" s="3">
        <v>596</v>
      </c>
      <c r="Y196" s="3">
        <v>9</v>
      </c>
      <c r="Z196" s="3">
        <v>-4</v>
      </c>
    </row>
    <row r="197" spans="1:28" x14ac:dyDescent="0.25">
      <c r="A197" s="3">
        <v>93</v>
      </c>
      <c r="B197" s="3" t="s">
        <v>39</v>
      </c>
      <c r="C197" s="3" t="s">
        <v>22</v>
      </c>
      <c r="D197" s="3" t="s">
        <v>23</v>
      </c>
      <c r="E197" s="3" t="s">
        <v>28</v>
      </c>
      <c r="F197" s="3" t="s">
        <v>25</v>
      </c>
      <c r="G197" s="3" t="b">
        <v>0</v>
      </c>
      <c r="H197" s="3" t="b">
        <v>0</v>
      </c>
      <c r="I197" s="3" t="b">
        <v>0</v>
      </c>
      <c r="J197" s="3" t="b">
        <v>0</v>
      </c>
      <c r="K197" s="3" t="b">
        <v>1</v>
      </c>
      <c r="L197" s="3">
        <v>150</v>
      </c>
      <c r="M197" s="3">
        <v>6</v>
      </c>
      <c r="N197" s="3">
        <v>0</v>
      </c>
      <c r="O197" s="3">
        <v>1</v>
      </c>
      <c r="P197" s="3">
        <v>0</v>
      </c>
      <c r="Q197" s="3">
        <v>100</v>
      </c>
      <c r="R197" s="3">
        <v>0</v>
      </c>
      <c r="S197" s="3">
        <v>1</v>
      </c>
      <c r="T197" s="3">
        <v>0</v>
      </c>
      <c r="U197" s="3" t="b">
        <v>0</v>
      </c>
      <c r="V197" s="3">
        <v>2000</v>
      </c>
      <c r="W197" s="3">
        <v>734</v>
      </c>
      <c r="X197" s="3">
        <v>728.5</v>
      </c>
      <c r="Y197" s="3">
        <v>-15</v>
      </c>
      <c r="Z197" s="3">
        <v>5</v>
      </c>
    </row>
    <row r="198" spans="1:28" x14ac:dyDescent="0.25">
      <c r="A198" s="3">
        <v>94</v>
      </c>
      <c r="B198" s="3" t="s">
        <v>39</v>
      </c>
      <c r="C198" s="3" t="s">
        <v>22</v>
      </c>
      <c r="D198" s="3" t="s">
        <v>23</v>
      </c>
      <c r="E198" s="3" t="s">
        <v>28</v>
      </c>
      <c r="F198" s="3" t="s">
        <v>25</v>
      </c>
      <c r="G198" s="3" t="b">
        <v>0</v>
      </c>
      <c r="H198" s="3" t="b">
        <v>0</v>
      </c>
      <c r="I198" s="3" t="b">
        <v>0</v>
      </c>
      <c r="J198" s="3" t="b">
        <v>0</v>
      </c>
      <c r="K198" s="3" t="b">
        <v>1</v>
      </c>
      <c r="L198" s="3">
        <v>150</v>
      </c>
      <c r="M198" s="3">
        <v>6</v>
      </c>
      <c r="N198" s="3">
        <v>0</v>
      </c>
      <c r="O198" s="3">
        <v>1</v>
      </c>
      <c r="P198" s="3">
        <v>0</v>
      </c>
      <c r="Q198" s="3">
        <v>100</v>
      </c>
      <c r="R198" s="3">
        <v>0</v>
      </c>
      <c r="S198" s="3">
        <v>1</v>
      </c>
      <c r="T198" s="3">
        <v>0</v>
      </c>
      <c r="U198" s="3" t="b">
        <v>0</v>
      </c>
      <c r="V198" s="3">
        <v>2000</v>
      </c>
      <c r="W198" s="3">
        <v>645.5</v>
      </c>
      <c r="X198" s="3">
        <v>613.5</v>
      </c>
      <c r="Y198" s="3">
        <v>-14</v>
      </c>
      <c r="Z198" s="3">
        <v>0</v>
      </c>
    </row>
    <row r="199" spans="1:28" x14ac:dyDescent="0.25">
      <c r="A199" s="3">
        <v>95</v>
      </c>
      <c r="B199" s="3" t="s">
        <v>39</v>
      </c>
      <c r="C199" s="3" t="s">
        <v>22</v>
      </c>
      <c r="D199" s="3" t="s">
        <v>23</v>
      </c>
      <c r="E199" s="3" t="s">
        <v>28</v>
      </c>
      <c r="F199" s="3" t="s">
        <v>25</v>
      </c>
      <c r="G199" s="3" t="b">
        <v>0</v>
      </c>
      <c r="H199" s="3" t="b">
        <v>0</v>
      </c>
      <c r="I199" s="3" t="b">
        <v>0</v>
      </c>
      <c r="J199" s="3" t="b">
        <v>0</v>
      </c>
      <c r="K199" s="3" t="b">
        <v>1</v>
      </c>
      <c r="L199" s="3">
        <v>150</v>
      </c>
      <c r="M199" s="3">
        <v>6</v>
      </c>
      <c r="N199" s="3">
        <v>0</v>
      </c>
      <c r="O199" s="3">
        <v>1</v>
      </c>
      <c r="P199" s="3">
        <v>0</v>
      </c>
      <c r="Q199" s="3">
        <v>100</v>
      </c>
      <c r="R199" s="3">
        <v>0</v>
      </c>
      <c r="S199" s="3">
        <v>1</v>
      </c>
      <c r="T199" s="3">
        <v>0</v>
      </c>
      <c r="U199" s="3" t="b">
        <v>0</v>
      </c>
      <c r="V199" s="3">
        <v>2000</v>
      </c>
      <c r="W199" s="3">
        <v>676</v>
      </c>
      <c r="X199" s="3">
        <v>726.5</v>
      </c>
      <c r="Y199" s="3">
        <v>-17</v>
      </c>
      <c r="Z199" s="3">
        <v>15</v>
      </c>
    </row>
    <row r="200" spans="1:28" x14ac:dyDescent="0.25">
      <c r="A200" s="3">
        <v>96</v>
      </c>
      <c r="B200" s="3" t="s">
        <v>39</v>
      </c>
      <c r="C200" s="3" t="s">
        <v>22</v>
      </c>
      <c r="D200" s="3" t="s">
        <v>23</v>
      </c>
      <c r="E200" s="3" t="s">
        <v>28</v>
      </c>
      <c r="F200" s="3" t="s">
        <v>25</v>
      </c>
      <c r="G200" s="3" t="b">
        <v>0</v>
      </c>
      <c r="H200" s="3" t="b">
        <v>0</v>
      </c>
      <c r="I200" s="3" t="b">
        <v>0</v>
      </c>
      <c r="J200" s="3" t="b">
        <v>0</v>
      </c>
      <c r="K200" s="3" t="b">
        <v>1</v>
      </c>
      <c r="L200" s="3">
        <v>150</v>
      </c>
      <c r="M200" s="3">
        <v>6</v>
      </c>
      <c r="N200" s="3">
        <v>0</v>
      </c>
      <c r="O200" s="3">
        <v>1</v>
      </c>
      <c r="P200" s="3">
        <v>0</v>
      </c>
      <c r="Q200" s="3">
        <v>100</v>
      </c>
      <c r="R200" s="3">
        <v>0</v>
      </c>
      <c r="S200" s="3">
        <v>1</v>
      </c>
      <c r="T200" s="3">
        <v>0</v>
      </c>
      <c r="U200" s="3" t="b">
        <v>0</v>
      </c>
      <c r="V200" s="3">
        <v>2000</v>
      </c>
      <c r="W200" s="3">
        <v>658.5</v>
      </c>
      <c r="X200" s="3">
        <v>661.5</v>
      </c>
      <c r="Y200" s="3">
        <v>-4</v>
      </c>
      <c r="Z200" s="3">
        <v>9</v>
      </c>
    </row>
    <row r="201" spans="1:28" x14ac:dyDescent="0.25">
      <c r="A201" s="3">
        <v>97</v>
      </c>
      <c r="B201" s="3" t="s">
        <v>39</v>
      </c>
      <c r="C201" s="3" t="s">
        <v>22</v>
      </c>
      <c r="D201" s="3" t="s">
        <v>23</v>
      </c>
      <c r="E201" s="3" t="s">
        <v>28</v>
      </c>
      <c r="F201" s="3" t="s">
        <v>25</v>
      </c>
      <c r="G201" s="3" t="b">
        <v>0</v>
      </c>
      <c r="H201" s="3" t="b">
        <v>0</v>
      </c>
      <c r="I201" s="3" t="b">
        <v>0</v>
      </c>
      <c r="J201" s="3" t="b">
        <v>0</v>
      </c>
      <c r="K201" s="3" t="b">
        <v>1</v>
      </c>
      <c r="L201" s="3">
        <v>150</v>
      </c>
      <c r="M201" s="3">
        <v>6</v>
      </c>
      <c r="N201" s="3">
        <v>0</v>
      </c>
      <c r="O201" s="3">
        <v>1</v>
      </c>
      <c r="P201" s="3">
        <v>0</v>
      </c>
      <c r="Q201" s="3">
        <v>100</v>
      </c>
      <c r="R201" s="3">
        <v>0</v>
      </c>
      <c r="S201" s="3">
        <v>1</v>
      </c>
      <c r="T201" s="3">
        <v>0</v>
      </c>
      <c r="U201" s="3" t="b">
        <v>0</v>
      </c>
      <c r="V201" s="3">
        <v>2000</v>
      </c>
      <c r="W201" s="3">
        <v>616</v>
      </c>
      <c r="X201" s="3">
        <v>618.5</v>
      </c>
      <c r="Y201" s="3">
        <v>-9</v>
      </c>
      <c r="Z201" s="3">
        <v>13</v>
      </c>
    </row>
    <row r="202" spans="1:28" x14ac:dyDescent="0.25">
      <c r="A202" s="3">
        <v>98</v>
      </c>
      <c r="B202" s="3" t="s">
        <v>39</v>
      </c>
      <c r="C202" s="3" t="s">
        <v>22</v>
      </c>
      <c r="D202" s="3" t="s">
        <v>23</v>
      </c>
      <c r="E202" s="3" t="s">
        <v>28</v>
      </c>
      <c r="F202" s="3" t="s">
        <v>25</v>
      </c>
      <c r="G202" s="3" t="b">
        <v>0</v>
      </c>
      <c r="H202" s="3" t="b">
        <v>0</v>
      </c>
      <c r="I202" s="3" t="b">
        <v>0</v>
      </c>
      <c r="J202" s="3" t="b">
        <v>0</v>
      </c>
      <c r="K202" s="3" t="b">
        <v>1</v>
      </c>
      <c r="L202" s="3">
        <v>150</v>
      </c>
      <c r="M202" s="3">
        <v>6</v>
      </c>
      <c r="N202" s="3">
        <v>0</v>
      </c>
      <c r="O202" s="3">
        <v>1</v>
      </c>
      <c r="P202" s="3">
        <v>0</v>
      </c>
      <c r="Q202" s="3">
        <v>100</v>
      </c>
      <c r="R202" s="3">
        <v>0</v>
      </c>
      <c r="S202" s="3">
        <v>1</v>
      </c>
      <c r="T202" s="3">
        <v>0</v>
      </c>
      <c r="U202" s="3" t="b">
        <v>0</v>
      </c>
      <c r="V202" s="3">
        <v>2000</v>
      </c>
      <c r="W202" s="3">
        <v>698.5</v>
      </c>
      <c r="X202" s="3">
        <v>673</v>
      </c>
      <c r="Y202" s="3">
        <v>-3</v>
      </c>
      <c r="Z202" s="3">
        <v>18</v>
      </c>
    </row>
    <row r="203" spans="1:28" x14ac:dyDescent="0.25">
      <c r="A203" s="3">
        <v>99</v>
      </c>
      <c r="B203" s="3" t="s">
        <v>39</v>
      </c>
      <c r="C203" s="3" t="s">
        <v>22</v>
      </c>
      <c r="D203" s="3" t="s">
        <v>23</v>
      </c>
      <c r="E203" s="3" t="s">
        <v>28</v>
      </c>
      <c r="F203" s="3" t="s">
        <v>25</v>
      </c>
      <c r="G203" s="3" t="b">
        <v>0</v>
      </c>
      <c r="H203" s="3" t="b">
        <v>0</v>
      </c>
      <c r="I203" s="3" t="b">
        <v>0</v>
      </c>
      <c r="J203" s="3" t="b">
        <v>0</v>
      </c>
      <c r="K203" s="3" t="b">
        <v>1</v>
      </c>
      <c r="L203" s="3">
        <v>150</v>
      </c>
      <c r="M203" s="3">
        <v>6</v>
      </c>
      <c r="N203" s="3">
        <v>0</v>
      </c>
      <c r="O203" s="3">
        <v>1</v>
      </c>
      <c r="P203" s="3">
        <v>0</v>
      </c>
      <c r="Q203" s="3">
        <v>100</v>
      </c>
      <c r="R203" s="3">
        <v>0</v>
      </c>
      <c r="S203" s="3">
        <v>1</v>
      </c>
      <c r="T203" s="3">
        <v>0</v>
      </c>
      <c r="U203" s="3" t="b">
        <v>0</v>
      </c>
      <c r="V203" s="3">
        <v>2000</v>
      </c>
      <c r="W203" s="3">
        <v>692.5</v>
      </c>
      <c r="X203" s="3">
        <v>684.5</v>
      </c>
      <c r="Y203" s="3">
        <v>-7</v>
      </c>
      <c r="Z203" s="3">
        <v>2</v>
      </c>
    </row>
    <row r="204" spans="1:28" x14ac:dyDescent="0.25">
      <c r="A204" s="3">
        <v>100</v>
      </c>
      <c r="B204" s="3" t="s">
        <v>39</v>
      </c>
      <c r="C204" s="3" t="s">
        <v>22</v>
      </c>
      <c r="D204" s="3" t="s">
        <v>23</v>
      </c>
      <c r="E204" s="3" t="s">
        <v>28</v>
      </c>
      <c r="F204" s="3" t="s">
        <v>25</v>
      </c>
      <c r="G204" s="3" t="b">
        <v>0</v>
      </c>
      <c r="H204" s="3" t="b">
        <v>0</v>
      </c>
      <c r="I204" s="3" t="b">
        <v>0</v>
      </c>
      <c r="J204" s="3" t="b">
        <v>0</v>
      </c>
      <c r="K204" s="3" t="b">
        <v>1</v>
      </c>
      <c r="L204" s="3">
        <v>150</v>
      </c>
      <c r="M204" s="3">
        <v>6</v>
      </c>
      <c r="N204" s="3">
        <v>0</v>
      </c>
      <c r="O204" s="3">
        <v>1</v>
      </c>
      <c r="P204" s="3">
        <v>0</v>
      </c>
      <c r="Q204" s="3">
        <v>100</v>
      </c>
      <c r="R204" s="3">
        <v>0</v>
      </c>
      <c r="S204" s="3">
        <v>1</v>
      </c>
      <c r="T204" s="3">
        <v>0</v>
      </c>
      <c r="U204" s="3" t="b">
        <v>0</v>
      </c>
      <c r="V204" s="3">
        <v>2000</v>
      </c>
      <c r="W204" s="3">
        <v>702.5</v>
      </c>
      <c r="X204" s="3">
        <v>717.5</v>
      </c>
      <c r="Y204" s="3">
        <v>8</v>
      </c>
      <c r="Z204" s="3">
        <v>11</v>
      </c>
    </row>
    <row r="207" spans="1:28" x14ac:dyDescent="0.25">
      <c r="A207" t="s">
        <v>0</v>
      </c>
      <c r="B207" t="s">
        <v>1</v>
      </c>
      <c r="C207" t="s">
        <v>2</v>
      </c>
      <c r="D207" t="s">
        <v>3</v>
      </c>
      <c r="E207" t="s">
        <v>4</v>
      </c>
      <c r="F207" t="s">
        <v>5</v>
      </c>
      <c r="G207" t="s">
        <v>6</v>
      </c>
      <c r="H207" t="s">
        <v>7</v>
      </c>
      <c r="I207" t="s">
        <v>8</v>
      </c>
      <c r="J207" t="s">
        <v>9</v>
      </c>
      <c r="K207" t="s">
        <v>74</v>
      </c>
      <c r="L207" t="s">
        <v>10</v>
      </c>
      <c r="M207" t="s">
        <v>11</v>
      </c>
      <c r="N207" t="s">
        <v>12</v>
      </c>
      <c r="O207" t="s">
        <v>13</v>
      </c>
      <c r="P207" t="s">
        <v>14</v>
      </c>
      <c r="Q207" t="s">
        <v>15</v>
      </c>
      <c r="R207" t="s">
        <v>16</v>
      </c>
      <c r="S207" t="s">
        <v>17</v>
      </c>
      <c r="T207" t="s">
        <v>18</v>
      </c>
      <c r="U207" t="s">
        <v>19</v>
      </c>
      <c r="V207" t="s">
        <v>20</v>
      </c>
      <c r="W207" t="s">
        <v>99</v>
      </c>
      <c r="X207" t="s">
        <v>100</v>
      </c>
      <c r="Y207" t="s">
        <v>103</v>
      </c>
      <c r="Z207" t="s">
        <v>105</v>
      </c>
      <c r="AA207" t="s">
        <v>104</v>
      </c>
      <c r="AB207" t="s">
        <v>106</v>
      </c>
    </row>
    <row r="208" spans="1:28" x14ac:dyDescent="0.25">
      <c r="A208" s="1">
        <v>1</v>
      </c>
      <c r="B208" s="1" t="s">
        <v>39</v>
      </c>
      <c r="C208" s="1" t="s">
        <v>22</v>
      </c>
      <c r="D208" s="1" t="s">
        <v>40</v>
      </c>
      <c r="E208" s="1" t="s">
        <v>41</v>
      </c>
      <c r="F208" s="1" t="s">
        <v>25</v>
      </c>
      <c r="G208" s="1" t="b">
        <v>0</v>
      </c>
      <c r="H208" s="1" t="b">
        <v>0</v>
      </c>
      <c r="I208" s="1" t="b">
        <v>0</v>
      </c>
      <c r="J208" s="1" t="b">
        <v>0</v>
      </c>
      <c r="K208" s="1" t="b">
        <v>0</v>
      </c>
      <c r="L208" s="1">
        <v>150</v>
      </c>
      <c r="M208" s="1">
        <v>2</v>
      </c>
      <c r="N208" s="1">
        <v>0</v>
      </c>
      <c r="O208" s="1">
        <v>1</v>
      </c>
      <c r="P208" s="1">
        <v>0</v>
      </c>
      <c r="Q208" s="1">
        <v>100</v>
      </c>
      <c r="R208" s="1">
        <v>0</v>
      </c>
      <c r="S208" s="1">
        <v>1</v>
      </c>
      <c r="T208" s="1">
        <v>0</v>
      </c>
      <c r="U208" s="1" t="b">
        <v>0</v>
      </c>
      <c r="V208" s="1">
        <v>251</v>
      </c>
      <c r="W208" s="1">
        <v>41000</v>
      </c>
      <c r="X208" s="1">
        <v>43050</v>
      </c>
      <c r="Y208" s="1">
        <v>0</v>
      </c>
      <c r="Z208" s="1">
        <v>-1</v>
      </c>
      <c r="AA208" s="1">
        <v>0</v>
      </c>
      <c r="AB208" s="1">
        <v>0</v>
      </c>
    </row>
    <row r="209" spans="1:28" x14ac:dyDescent="0.25">
      <c r="A209" s="1">
        <v>2</v>
      </c>
      <c r="B209" s="1" t="s">
        <v>39</v>
      </c>
      <c r="C209" s="1" t="s">
        <v>22</v>
      </c>
      <c r="D209" s="1" t="s">
        <v>40</v>
      </c>
      <c r="E209" s="1" t="s">
        <v>41</v>
      </c>
      <c r="F209" s="1" t="s">
        <v>25</v>
      </c>
      <c r="G209" s="1" t="b">
        <v>0</v>
      </c>
      <c r="H209" s="1" t="b">
        <v>0</v>
      </c>
      <c r="I209" s="1" t="b">
        <v>0</v>
      </c>
      <c r="J209" s="1" t="b">
        <v>0</v>
      </c>
      <c r="K209" s="1" t="b">
        <v>0</v>
      </c>
      <c r="L209" s="1">
        <v>150</v>
      </c>
      <c r="M209" s="1">
        <v>2</v>
      </c>
      <c r="N209" s="1">
        <v>0</v>
      </c>
      <c r="O209" s="1">
        <v>1</v>
      </c>
      <c r="P209" s="1">
        <v>0</v>
      </c>
      <c r="Q209" s="1">
        <v>100</v>
      </c>
      <c r="R209" s="1">
        <v>0</v>
      </c>
      <c r="S209" s="1">
        <v>1</v>
      </c>
      <c r="T209" s="1">
        <v>0</v>
      </c>
      <c r="U209" s="1" t="b">
        <v>0</v>
      </c>
      <c r="V209" s="1">
        <v>251</v>
      </c>
      <c r="W209" s="1">
        <v>43050</v>
      </c>
      <c r="X209" s="1">
        <v>41000</v>
      </c>
      <c r="Y209" s="1">
        <v>0</v>
      </c>
      <c r="Z209" s="1">
        <v>0</v>
      </c>
      <c r="AA209" s="1">
        <v>0</v>
      </c>
      <c r="AB209" s="1">
        <v>1</v>
      </c>
    </row>
    <row r="210" spans="1:28" x14ac:dyDescent="0.25">
      <c r="A210" s="1">
        <v>3</v>
      </c>
      <c r="B210" s="1" t="s">
        <v>39</v>
      </c>
      <c r="C210" s="1" t="s">
        <v>22</v>
      </c>
      <c r="D210" s="1" t="s">
        <v>40</v>
      </c>
      <c r="E210" s="1" t="s">
        <v>41</v>
      </c>
      <c r="F210" s="1" t="s">
        <v>25</v>
      </c>
      <c r="G210" s="1" t="b">
        <v>0</v>
      </c>
      <c r="H210" s="1" t="b">
        <v>0</v>
      </c>
      <c r="I210" s="1" t="b">
        <v>0</v>
      </c>
      <c r="J210" s="1" t="b">
        <v>0</v>
      </c>
      <c r="K210" s="1" t="b">
        <v>0</v>
      </c>
      <c r="L210" s="1">
        <v>150</v>
      </c>
      <c r="M210" s="1">
        <v>2</v>
      </c>
      <c r="N210" s="1">
        <v>0</v>
      </c>
      <c r="O210" s="1">
        <v>1</v>
      </c>
      <c r="P210" s="1">
        <v>0</v>
      </c>
      <c r="Q210" s="1">
        <v>100</v>
      </c>
      <c r="R210" s="1">
        <v>0</v>
      </c>
      <c r="S210" s="1">
        <v>1</v>
      </c>
      <c r="T210" s="1">
        <v>0</v>
      </c>
      <c r="U210" s="1" t="b">
        <v>0</v>
      </c>
      <c r="V210" s="1">
        <v>251</v>
      </c>
      <c r="W210" s="1">
        <v>43050</v>
      </c>
      <c r="X210" s="1">
        <v>41000</v>
      </c>
      <c r="Y210" s="1">
        <v>0</v>
      </c>
      <c r="Z210" s="1">
        <v>0</v>
      </c>
      <c r="AA210" s="1">
        <v>0</v>
      </c>
      <c r="AB210" s="1">
        <v>-1</v>
      </c>
    </row>
    <row r="211" spans="1:28" x14ac:dyDescent="0.25">
      <c r="A211" s="1">
        <v>4</v>
      </c>
      <c r="B211" s="1" t="s">
        <v>39</v>
      </c>
      <c r="C211" s="1" t="s">
        <v>22</v>
      </c>
      <c r="D211" s="1" t="s">
        <v>40</v>
      </c>
      <c r="E211" s="1" t="s">
        <v>41</v>
      </c>
      <c r="F211" s="1" t="s">
        <v>25</v>
      </c>
      <c r="G211" s="1" t="b">
        <v>0</v>
      </c>
      <c r="H211" s="1" t="b">
        <v>0</v>
      </c>
      <c r="I211" s="1" t="b">
        <v>0</v>
      </c>
      <c r="J211" s="1" t="b">
        <v>0</v>
      </c>
      <c r="K211" s="1" t="b">
        <v>0</v>
      </c>
      <c r="L211" s="1">
        <v>150</v>
      </c>
      <c r="M211" s="1">
        <v>2</v>
      </c>
      <c r="N211" s="1">
        <v>0</v>
      </c>
      <c r="O211" s="1">
        <v>1</v>
      </c>
      <c r="P211" s="1">
        <v>0</v>
      </c>
      <c r="Q211" s="1">
        <v>100</v>
      </c>
      <c r="R211" s="1">
        <v>0</v>
      </c>
      <c r="S211" s="1">
        <v>1</v>
      </c>
      <c r="T211" s="1">
        <v>0</v>
      </c>
      <c r="U211" s="1" t="b">
        <v>0</v>
      </c>
      <c r="V211" s="1">
        <v>251</v>
      </c>
      <c r="W211" s="1">
        <v>43050</v>
      </c>
      <c r="X211" s="1">
        <v>41000</v>
      </c>
      <c r="Y211" s="1">
        <v>0</v>
      </c>
      <c r="Z211" s="1">
        <v>0</v>
      </c>
      <c r="AA211" s="1">
        <v>0</v>
      </c>
      <c r="AB211" s="1">
        <v>-1</v>
      </c>
    </row>
    <row r="212" spans="1:28" x14ac:dyDescent="0.25">
      <c r="A212" s="1">
        <v>5</v>
      </c>
      <c r="B212" s="1" t="s">
        <v>39</v>
      </c>
      <c r="C212" s="1" t="s">
        <v>22</v>
      </c>
      <c r="D212" s="1" t="s">
        <v>40</v>
      </c>
      <c r="E212" s="1" t="s">
        <v>41</v>
      </c>
      <c r="F212" s="1" t="s">
        <v>25</v>
      </c>
      <c r="G212" s="1" t="b">
        <v>0</v>
      </c>
      <c r="H212" s="1" t="b">
        <v>0</v>
      </c>
      <c r="I212" s="1" t="b">
        <v>0</v>
      </c>
      <c r="J212" s="1" t="b">
        <v>0</v>
      </c>
      <c r="K212" s="1" t="b">
        <v>0</v>
      </c>
      <c r="L212" s="1">
        <v>150</v>
      </c>
      <c r="M212" s="1">
        <v>2</v>
      </c>
      <c r="N212" s="1">
        <v>0</v>
      </c>
      <c r="O212" s="1">
        <v>1</v>
      </c>
      <c r="P212" s="1">
        <v>0</v>
      </c>
      <c r="Q212" s="1">
        <v>100</v>
      </c>
      <c r="R212" s="1">
        <v>0</v>
      </c>
      <c r="S212" s="1">
        <v>1</v>
      </c>
      <c r="T212" s="1">
        <v>0</v>
      </c>
      <c r="U212" s="1" t="b">
        <v>0</v>
      </c>
      <c r="V212" s="1">
        <v>251</v>
      </c>
      <c r="W212" s="1">
        <v>41000</v>
      </c>
      <c r="X212" s="1">
        <v>43050</v>
      </c>
      <c r="Y212" s="1">
        <v>0</v>
      </c>
      <c r="Z212" s="1">
        <v>1</v>
      </c>
      <c r="AA212" s="1">
        <v>0</v>
      </c>
      <c r="AB212" s="1">
        <v>0</v>
      </c>
    </row>
    <row r="213" spans="1:28" x14ac:dyDescent="0.25">
      <c r="A213" s="1">
        <v>6</v>
      </c>
      <c r="B213" s="1" t="s">
        <v>39</v>
      </c>
      <c r="C213" s="1" t="s">
        <v>22</v>
      </c>
      <c r="D213" s="1" t="s">
        <v>40</v>
      </c>
      <c r="E213" s="1" t="s">
        <v>41</v>
      </c>
      <c r="F213" s="1" t="s">
        <v>25</v>
      </c>
      <c r="G213" s="1" t="b">
        <v>0</v>
      </c>
      <c r="H213" s="1" t="b">
        <v>0</v>
      </c>
      <c r="I213" s="1" t="b">
        <v>0</v>
      </c>
      <c r="J213" s="1" t="b">
        <v>0</v>
      </c>
      <c r="K213" s="1" t="b">
        <v>0</v>
      </c>
      <c r="L213" s="1">
        <v>150</v>
      </c>
      <c r="M213" s="1">
        <v>2</v>
      </c>
      <c r="N213" s="1">
        <v>0</v>
      </c>
      <c r="O213" s="1">
        <v>1</v>
      </c>
      <c r="P213" s="1">
        <v>0</v>
      </c>
      <c r="Q213" s="1">
        <v>100</v>
      </c>
      <c r="R213" s="1">
        <v>0</v>
      </c>
      <c r="S213" s="1">
        <v>1</v>
      </c>
      <c r="T213" s="1">
        <v>0</v>
      </c>
      <c r="U213" s="1" t="b">
        <v>0</v>
      </c>
      <c r="V213" s="1">
        <v>251</v>
      </c>
      <c r="W213" s="1">
        <v>41000</v>
      </c>
      <c r="X213" s="1">
        <v>43050</v>
      </c>
      <c r="Y213" s="1">
        <v>0</v>
      </c>
      <c r="Z213" s="1">
        <v>1</v>
      </c>
      <c r="AA213" s="1">
        <v>0</v>
      </c>
      <c r="AB213" s="1">
        <v>0</v>
      </c>
    </row>
    <row r="214" spans="1:28" x14ac:dyDescent="0.25">
      <c r="A214" s="1">
        <v>7</v>
      </c>
      <c r="B214" s="1" t="s">
        <v>39</v>
      </c>
      <c r="C214" s="1" t="s">
        <v>22</v>
      </c>
      <c r="D214" s="1" t="s">
        <v>40</v>
      </c>
      <c r="E214" s="1" t="s">
        <v>41</v>
      </c>
      <c r="F214" s="1" t="s">
        <v>25</v>
      </c>
      <c r="G214" s="1" t="b">
        <v>0</v>
      </c>
      <c r="H214" s="1" t="b">
        <v>0</v>
      </c>
      <c r="I214" s="1" t="b">
        <v>0</v>
      </c>
      <c r="J214" s="1" t="b">
        <v>0</v>
      </c>
      <c r="K214" s="1" t="b">
        <v>0</v>
      </c>
      <c r="L214" s="1">
        <v>150</v>
      </c>
      <c r="M214" s="1">
        <v>2</v>
      </c>
      <c r="N214" s="1">
        <v>0</v>
      </c>
      <c r="O214" s="1">
        <v>1</v>
      </c>
      <c r="P214" s="1">
        <v>0</v>
      </c>
      <c r="Q214" s="1">
        <v>100</v>
      </c>
      <c r="R214" s="1">
        <v>0</v>
      </c>
      <c r="S214" s="1">
        <v>1</v>
      </c>
      <c r="T214" s="1">
        <v>0</v>
      </c>
      <c r="U214" s="1" t="b">
        <v>0</v>
      </c>
      <c r="V214" s="1">
        <v>251</v>
      </c>
      <c r="W214" s="1">
        <v>41000</v>
      </c>
      <c r="X214" s="1">
        <v>43050</v>
      </c>
      <c r="Y214" s="1">
        <v>0</v>
      </c>
      <c r="Z214" s="1">
        <v>1</v>
      </c>
      <c r="AA214" s="1">
        <v>0</v>
      </c>
      <c r="AB214" s="1">
        <v>0</v>
      </c>
    </row>
    <row r="215" spans="1:28" x14ac:dyDescent="0.25">
      <c r="A215" s="1">
        <v>8</v>
      </c>
      <c r="B215" s="1" t="s">
        <v>39</v>
      </c>
      <c r="C215" s="1" t="s">
        <v>22</v>
      </c>
      <c r="D215" s="1" t="s">
        <v>40</v>
      </c>
      <c r="E215" s="1" t="s">
        <v>41</v>
      </c>
      <c r="F215" s="1" t="s">
        <v>25</v>
      </c>
      <c r="G215" s="1" t="b">
        <v>0</v>
      </c>
      <c r="H215" s="1" t="b">
        <v>0</v>
      </c>
      <c r="I215" s="1" t="b">
        <v>0</v>
      </c>
      <c r="J215" s="1" t="b">
        <v>0</v>
      </c>
      <c r="K215" s="1" t="b">
        <v>0</v>
      </c>
      <c r="L215" s="1">
        <v>150</v>
      </c>
      <c r="M215" s="1">
        <v>2</v>
      </c>
      <c r="N215" s="1">
        <v>0</v>
      </c>
      <c r="O215" s="1">
        <v>1</v>
      </c>
      <c r="P215" s="1">
        <v>0</v>
      </c>
      <c r="Q215" s="1">
        <v>100</v>
      </c>
      <c r="R215" s="1">
        <v>0</v>
      </c>
      <c r="S215" s="1">
        <v>1</v>
      </c>
      <c r="T215" s="1">
        <v>0</v>
      </c>
      <c r="U215" s="1" t="b">
        <v>0</v>
      </c>
      <c r="V215" s="1">
        <v>251</v>
      </c>
      <c r="W215" s="1">
        <v>43050</v>
      </c>
      <c r="X215" s="1">
        <v>41000</v>
      </c>
      <c r="Y215" s="1">
        <v>0</v>
      </c>
      <c r="Z215" s="1">
        <v>0</v>
      </c>
      <c r="AA215" s="1">
        <v>0</v>
      </c>
      <c r="AB215" s="1">
        <v>-1</v>
      </c>
    </row>
    <row r="216" spans="1:28" x14ac:dyDescent="0.25">
      <c r="A216" s="1">
        <v>9</v>
      </c>
      <c r="B216" s="1" t="s">
        <v>39</v>
      </c>
      <c r="C216" s="1" t="s">
        <v>22</v>
      </c>
      <c r="D216" s="1" t="s">
        <v>40</v>
      </c>
      <c r="E216" s="1" t="s">
        <v>41</v>
      </c>
      <c r="F216" s="1" t="s">
        <v>25</v>
      </c>
      <c r="G216" s="1" t="b">
        <v>0</v>
      </c>
      <c r="H216" s="1" t="b">
        <v>0</v>
      </c>
      <c r="I216" s="1" t="b">
        <v>0</v>
      </c>
      <c r="J216" s="1" t="b">
        <v>0</v>
      </c>
      <c r="K216" s="1" t="b">
        <v>0</v>
      </c>
      <c r="L216" s="1">
        <v>150</v>
      </c>
      <c r="M216" s="1">
        <v>2</v>
      </c>
      <c r="N216" s="1">
        <v>0</v>
      </c>
      <c r="O216" s="1">
        <v>1</v>
      </c>
      <c r="P216" s="1">
        <v>0</v>
      </c>
      <c r="Q216" s="1">
        <v>100</v>
      </c>
      <c r="R216" s="1">
        <v>0</v>
      </c>
      <c r="S216" s="1">
        <v>1</v>
      </c>
      <c r="T216" s="1">
        <v>0</v>
      </c>
      <c r="U216" s="1" t="b">
        <v>0</v>
      </c>
      <c r="V216" s="1">
        <v>251</v>
      </c>
      <c r="W216" s="1">
        <v>41000</v>
      </c>
      <c r="X216" s="1">
        <v>43050</v>
      </c>
      <c r="Y216" s="1">
        <v>0</v>
      </c>
      <c r="Z216" s="1">
        <v>1</v>
      </c>
      <c r="AA216" s="1">
        <v>0</v>
      </c>
      <c r="AB216" s="1">
        <v>0</v>
      </c>
    </row>
    <row r="217" spans="1:28" x14ac:dyDescent="0.25">
      <c r="A217" s="1">
        <v>10</v>
      </c>
      <c r="B217" s="1" t="s">
        <v>39</v>
      </c>
      <c r="C217" s="1" t="s">
        <v>22</v>
      </c>
      <c r="D217" s="1" t="s">
        <v>40</v>
      </c>
      <c r="E217" s="1" t="s">
        <v>41</v>
      </c>
      <c r="F217" s="1" t="s">
        <v>25</v>
      </c>
      <c r="G217" s="1" t="b">
        <v>0</v>
      </c>
      <c r="H217" s="1" t="b">
        <v>0</v>
      </c>
      <c r="I217" s="1" t="b">
        <v>0</v>
      </c>
      <c r="J217" s="1" t="b">
        <v>0</v>
      </c>
      <c r="K217" s="1" t="b">
        <v>0</v>
      </c>
      <c r="L217" s="1">
        <v>150</v>
      </c>
      <c r="M217" s="1">
        <v>2</v>
      </c>
      <c r="N217" s="1">
        <v>0</v>
      </c>
      <c r="O217" s="1">
        <v>1</v>
      </c>
      <c r="P217" s="1">
        <v>0</v>
      </c>
      <c r="Q217" s="1">
        <v>100</v>
      </c>
      <c r="R217" s="1">
        <v>0</v>
      </c>
      <c r="S217" s="1">
        <v>1</v>
      </c>
      <c r="T217" s="1">
        <v>0</v>
      </c>
      <c r="U217" s="1" t="b">
        <v>0</v>
      </c>
      <c r="V217" s="1">
        <v>251</v>
      </c>
      <c r="W217" s="1">
        <v>41000</v>
      </c>
      <c r="X217" s="1">
        <v>43050</v>
      </c>
      <c r="Y217" s="1">
        <v>0</v>
      </c>
      <c r="Z217" s="1">
        <v>1</v>
      </c>
      <c r="AA217" s="1">
        <v>0</v>
      </c>
      <c r="AB217" s="1">
        <v>0</v>
      </c>
    </row>
    <row r="218" spans="1:28" x14ac:dyDescent="0.25">
      <c r="A218" s="3">
        <v>11</v>
      </c>
      <c r="B218" s="3" t="s">
        <v>39</v>
      </c>
      <c r="C218" s="3" t="s">
        <v>22</v>
      </c>
      <c r="D218" s="3" t="s">
        <v>40</v>
      </c>
      <c r="E218" s="3" t="s">
        <v>41</v>
      </c>
      <c r="F218" s="3" t="s">
        <v>25</v>
      </c>
      <c r="G218" s="3" t="b">
        <v>0</v>
      </c>
      <c r="H218" s="3" t="b">
        <v>0</v>
      </c>
      <c r="I218" s="3" t="b">
        <v>0</v>
      </c>
      <c r="J218" s="3" t="b">
        <v>0</v>
      </c>
      <c r="K218" s="3" t="b">
        <v>0</v>
      </c>
      <c r="L218" s="3">
        <v>150</v>
      </c>
      <c r="M218" s="3">
        <v>3</v>
      </c>
      <c r="N218" s="3">
        <v>0</v>
      </c>
      <c r="O218" s="3">
        <v>1</v>
      </c>
      <c r="P218" s="3">
        <v>0</v>
      </c>
      <c r="Q218" s="3">
        <v>100</v>
      </c>
      <c r="R218" s="3">
        <v>0</v>
      </c>
      <c r="S218" s="3">
        <v>1</v>
      </c>
      <c r="T218" s="3">
        <v>0</v>
      </c>
      <c r="U218" s="3" t="b">
        <v>0</v>
      </c>
      <c r="V218" s="3">
        <v>2000</v>
      </c>
      <c r="W218" s="3">
        <v>29915.5</v>
      </c>
      <c r="X218" s="3">
        <v>25719.5</v>
      </c>
      <c r="Y218" s="3">
        <v>5</v>
      </c>
      <c r="Z218" s="3">
        <v>1</v>
      </c>
      <c r="AA218" s="3">
        <v>-11</v>
      </c>
      <c r="AB218" s="3">
        <v>4</v>
      </c>
    </row>
    <row r="219" spans="1:28" x14ac:dyDescent="0.25">
      <c r="A219" s="3">
        <v>12</v>
      </c>
      <c r="B219" s="3" t="s">
        <v>39</v>
      </c>
      <c r="C219" s="3" t="s">
        <v>22</v>
      </c>
      <c r="D219" s="3" t="s">
        <v>40</v>
      </c>
      <c r="E219" s="3" t="s">
        <v>41</v>
      </c>
      <c r="F219" s="3" t="s">
        <v>25</v>
      </c>
      <c r="G219" s="3" t="b">
        <v>0</v>
      </c>
      <c r="H219" s="3" t="b">
        <v>0</v>
      </c>
      <c r="I219" s="3" t="b">
        <v>0</v>
      </c>
      <c r="J219" s="3" t="b">
        <v>0</v>
      </c>
      <c r="K219" s="3" t="b">
        <v>0</v>
      </c>
      <c r="L219" s="3">
        <v>150</v>
      </c>
      <c r="M219" s="3">
        <v>3</v>
      </c>
      <c r="N219" s="3">
        <v>0</v>
      </c>
      <c r="O219" s="3">
        <v>1</v>
      </c>
      <c r="P219" s="3">
        <v>0</v>
      </c>
      <c r="Q219" s="3">
        <v>100</v>
      </c>
      <c r="R219" s="3">
        <v>0</v>
      </c>
      <c r="S219" s="3">
        <v>1</v>
      </c>
      <c r="T219" s="3">
        <v>0</v>
      </c>
      <c r="U219" s="3" t="b">
        <v>0</v>
      </c>
      <c r="V219" s="3">
        <v>2000</v>
      </c>
      <c r="W219" s="3">
        <v>28072</v>
      </c>
      <c r="X219" s="3">
        <v>31051.5</v>
      </c>
      <c r="Y219" s="3">
        <v>-7</v>
      </c>
      <c r="Z219" s="3">
        <v>-1</v>
      </c>
      <c r="AA219" s="3">
        <v>7</v>
      </c>
      <c r="AB219" s="3">
        <v>-2</v>
      </c>
    </row>
    <row r="220" spans="1:28" x14ac:dyDescent="0.25">
      <c r="A220" s="3">
        <v>13</v>
      </c>
      <c r="B220" s="3" t="s">
        <v>39</v>
      </c>
      <c r="C220" s="3" t="s">
        <v>22</v>
      </c>
      <c r="D220" s="3" t="s">
        <v>40</v>
      </c>
      <c r="E220" s="3" t="s">
        <v>41</v>
      </c>
      <c r="F220" s="3" t="s">
        <v>25</v>
      </c>
      <c r="G220" s="3" t="b">
        <v>0</v>
      </c>
      <c r="H220" s="3" t="b">
        <v>0</v>
      </c>
      <c r="I220" s="3" t="b">
        <v>0</v>
      </c>
      <c r="J220" s="3" t="b">
        <v>0</v>
      </c>
      <c r="K220" s="3" t="b">
        <v>0</v>
      </c>
      <c r="L220" s="3">
        <v>150</v>
      </c>
      <c r="M220" s="3">
        <v>3</v>
      </c>
      <c r="N220" s="3">
        <v>0</v>
      </c>
      <c r="O220" s="3">
        <v>1</v>
      </c>
      <c r="P220" s="3">
        <v>0</v>
      </c>
      <c r="Q220" s="3">
        <v>100</v>
      </c>
      <c r="R220" s="3">
        <v>0</v>
      </c>
      <c r="S220" s="3">
        <v>1</v>
      </c>
      <c r="T220" s="3">
        <v>0</v>
      </c>
      <c r="U220" s="3" t="b">
        <v>0</v>
      </c>
      <c r="V220" s="3">
        <v>2000</v>
      </c>
      <c r="W220" s="3">
        <v>28837</v>
      </c>
      <c r="X220" s="3">
        <v>27739</v>
      </c>
      <c r="Y220" s="3">
        <v>5</v>
      </c>
      <c r="Z220" s="3">
        <v>-4</v>
      </c>
      <c r="AA220" s="3">
        <v>-5</v>
      </c>
      <c r="AB220" s="3">
        <v>0</v>
      </c>
    </row>
    <row r="221" spans="1:28" x14ac:dyDescent="0.25">
      <c r="A221" s="3">
        <v>14</v>
      </c>
      <c r="B221" s="3" t="s">
        <v>39</v>
      </c>
      <c r="C221" s="3" t="s">
        <v>22</v>
      </c>
      <c r="D221" s="3" t="s">
        <v>40</v>
      </c>
      <c r="E221" s="3" t="s">
        <v>41</v>
      </c>
      <c r="F221" s="3" t="s">
        <v>25</v>
      </c>
      <c r="G221" s="3" t="b">
        <v>0</v>
      </c>
      <c r="H221" s="3" t="b">
        <v>0</v>
      </c>
      <c r="I221" s="3" t="b">
        <v>0</v>
      </c>
      <c r="J221" s="3" t="b">
        <v>0</v>
      </c>
      <c r="K221" s="3" t="b">
        <v>0</v>
      </c>
      <c r="L221" s="3">
        <v>150</v>
      </c>
      <c r="M221" s="3">
        <v>3</v>
      </c>
      <c r="N221" s="3">
        <v>0</v>
      </c>
      <c r="O221" s="3">
        <v>1</v>
      </c>
      <c r="P221" s="3">
        <v>0</v>
      </c>
      <c r="Q221" s="3">
        <v>100</v>
      </c>
      <c r="R221" s="3">
        <v>0</v>
      </c>
      <c r="S221" s="3">
        <v>1</v>
      </c>
      <c r="T221" s="3">
        <v>0</v>
      </c>
      <c r="U221" s="3" t="b">
        <v>0</v>
      </c>
      <c r="V221" s="3">
        <v>2000</v>
      </c>
      <c r="W221" s="3">
        <v>25589.5</v>
      </c>
      <c r="X221" s="3">
        <v>29068.5</v>
      </c>
      <c r="Y221" s="3">
        <v>-9</v>
      </c>
      <c r="Z221" s="3">
        <v>1</v>
      </c>
      <c r="AA221" s="3">
        <v>5</v>
      </c>
      <c r="AB221" s="3">
        <v>0</v>
      </c>
    </row>
    <row r="222" spans="1:28" x14ac:dyDescent="0.25">
      <c r="A222" s="3">
        <v>15</v>
      </c>
      <c r="B222" s="3" t="s">
        <v>39</v>
      </c>
      <c r="C222" s="3" t="s">
        <v>22</v>
      </c>
      <c r="D222" s="3" t="s">
        <v>40</v>
      </c>
      <c r="E222" s="3" t="s">
        <v>41</v>
      </c>
      <c r="F222" s="3" t="s">
        <v>25</v>
      </c>
      <c r="G222" s="3" t="b">
        <v>0</v>
      </c>
      <c r="H222" s="3" t="b">
        <v>0</v>
      </c>
      <c r="I222" s="3" t="b">
        <v>0</v>
      </c>
      <c r="J222" s="3" t="b">
        <v>0</v>
      </c>
      <c r="K222" s="3" t="b">
        <v>0</v>
      </c>
      <c r="L222" s="3">
        <v>150</v>
      </c>
      <c r="M222" s="3">
        <v>3</v>
      </c>
      <c r="N222" s="3">
        <v>0</v>
      </c>
      <c r="O222" s="3">
        <v>1</v>
      </c>
      <c r="P222" s="3">
        <v>0</v>
      </c>
      <c r="Q222" s="3">
        <v>100</v>
      </c>
      <c r="R222" s="3">
        <v>0</v>
      </c>
      <c r="S222" s="3">
        <v>1</v>
      </c>
      <c r="T222" s="3">
        <v>0</v>
      </c>
      <c r="U222" s="3" t="b">
        <v>0</v>
      </c>
      <c r="V222" s="3">
        <v>2000</v>
      </c>
      <c r="W222" s="3">
        <v>28960</v>
      </c>
      <c r="X222" s="3">
        <v>28429</v>
      </c>
      <c r="Y222" s="3">
        <v>4</v>
      </c>
      <c r="Z222" s="3">
        <v>12</v>
      </c>
      <c r="AA222" s="3">
        <v>-2</v>
      </c>
      <c r="AB222" s="3">
        <v>-6</v>
      </c>
    </row>
    <row r="223" spans="1:28" x14ac:dyDescent="0.25">
      <c r="A223" s="3">
        <v>16</v>
      </c>
      <c r="B223" s="3" t="s">
        <v>39</v>
      </c>
      <c r="C223" s="3" t="s">
        <v>22</v>
      </c>
      <c r="D223" s="3" t="s">
        <v>40</v>
      </c>
      <c r="E223" s="3" t="s">
        <v>41</v>
      </c>
      <c r="F223" s="3" t="s">
        <v>25</v>
      </c>
      <c r="G223" s="3" t="b">
        <v>0</v>
      </c>
      <c r="H223" s="3" t="b">
        <v>0</v>
      </c>
      <c r="I223" s="3" t="b">
        <v>0</v>
      </c>
      <c r="J223" s="3" t="b">
        <v>0</v>
      </c>
      <c r="K223" s="3" t="b">
        <v>0</v>
      </c>
      <c r="L223" s="3">
        <v>150</v>
      </c>
      <c r="M223" s="3">
        <v>3</v>
      </c>
      <c r="N223" s="3">
        <v>0</v>
      </c>
      <c r="O223" s="3">
        <v>1</v>
      </c>
      <c r="P223" s="3">
        <v>0</v>
      </c>
      <c r="Q223" s="3">
        <v>100</v>
      </c>
      <c r="R223" s="3">
        <v>0</v>
      </c>
      <c r="S223" s="3">
        <v>1</v>
      </c>
      <c r="T223" s="3">
        <v>0</v>
      </c>
      <c r="U223" s="3" t="b">
        <v>0</v>
      </c>
      <c r="V223" s="3">
        <v>2000</v>
      </c>
      <c r="W223" s="3">
        <v>26400</v>
      </c>
      <c r="X223" s="3">
        <v>29789.5</v>
      </c>
      <c r="Y223" s="3">
        <v>8</v>
      </c>
      <c r="Z223" s="3">
        <v>4</v>
      </c>
      <c r="AA223" s="3">
        <v>4</v>
      </c>
      <c r="AB223" s="3">
        <v>7</v>
      </c>
    </row>
    <row r="224" spans="1:28" x14ac:dyDescent="0.25">
      <c r="A224" s="3">
        <v>17</v>
      </c>
      <c r="B224" s="3" t="s">
        <v>39</v>
      </c>
      <c r="C224" s="3" t="s">
        <v>22</v>
      </c>
      <c r="D224" s="3" t="s">
        <v>40</v>
      </c>
      <c r="E224" s="3" t="s">
        <v>41</v>
      </c>
      <c r="F224" s="3" t="s">
        <v>25</v>
      </c>
      <c r="G224" s="3" t="b">
        <v>0</v>
      </c>
      <c r="H224" s="3" t="b">
        <v>0</v>
      </c>
      <c r="I224" s="3" t="b">
        <v>0</v>
      </c>
      <c r="J224" s="3" t="b">
        <v>0</v>
      </c>
      <c r="K224" s="3" t="b">
        <v>0</v>
      </c>
      <c r="L224" s="3">
        <v>150</v>
      </c>
      <c r="M224" s="3">
        <v>3</v>
      </c>
      <c r="N224" s="3">
        <v>0</v>
      </c>
      <c r="O224" s="3">
        <v>1</v>
      </c>
      <c r="P224" s="3">
        <v>0</v>
      </c>
      <c r="Q224" s="3">
        <v>100</v>
      </c>
      <c r="R224" s="3">
        <v>0</v>
      </c>
      <c r="S224" s="3">
        <v>1</v>
      </c>
      <c r="T224" s="3">
        <v>0</v>
      </c>
      <c r="U224" s="3" t="b">
        <v>0</v>
      </c>
      <c r="V224" s="3">
        <v>2000</v>
      </c>
      <c r="W224" s="3">
        <v>30158.5</v>
      </c>
      <c r="X224" s="3">
        <v>27368</v>
      </c>
      <c r="Y224" s="3">
        <v>-4</v>
      </c>
      <c r="Z224" s="3">
        <v>-7</v>
      </c>
      <c r="AA224" s="3">
        <v>4</v>
      </c>
      <c r="AB224" s="3">
        <v>-7</v>
      </c>
    </row>
    <row r="225" spans="1:28" x14ac:dyDescent="0.25">
      <c r="A225" s="3">
        <v>18</v>
      </c>
      <c r="B225" s="3" t="s">
        <v>39</v>
      </c>
      <c r="C225" s="3" t="s">
        <v>22</v>
      </c>
      <c r="D225" s="3" t="s">
        <v>40</v>
      </c>
      <c r="E225" s="3" t="s">
        <v>41</v>
      </c>
      <c r="F225" s="3" t="s">
        <v>25</v>
      </c>
      <c r="G225" s="3" t="b">
        <v>0</v>
      </c>
      <c r="H225" s="3" t="b">
        <v>0</v>
      </c>
      <c r="I225" s="3" t="b">
        <v>0</v>
      </c>
      <c r="J225" s="3" t="b">
        <v>0</v>
      </c>
      <c r="K225" s="3" t="b">
        <v>0</v>
      </c>
      <c r="L225" s="3">
        <v>150</v>
      </c>
      <c r="M225" s="3">
        <v>3</v>
      </c>
      <c r="N225" s="3">
        <v>0</v>
      </c>
      <c r="O225" s="3">
        <v>1</v>
      </c>
      <c r="P225" s="3">
        <v>0</v>
      </c>
      <c r="Q225" s="3">
        <v>100</v>
      </c>
      <c r="R225" s="3">
        <v>0</v>
      </c>
      <c r="S225" s="3">
        <v>1</v>
      </c>
      <c r="T225" s="3">
        <v>0</v>
      </c>
      <c r="U225" s="3" t="b">
        <v>0</v>
      </c>
      <c r="V225" s="3">
        <v>2000</v>
      </c>
      <c r="W225" s="3">
        <v>27569.5</v>
      </c>
      <c r="X225" s="3">
        <v>30102</v>
      </c>
      <c r="Y225" s="3">
        <v>7</v>
      </c>
      <c r="Z225" s="3">
        <v>2</v>
      </c>
      <c r="AA225" s="3">
        <v>-8</v>
      </c>
      <c r="AB225" s="3">
        <v>2</v>
      </c>
    </row>
    <row r="226" spans="1:28" x14ac:dyDescent="0.25">
      <c r="A226" s="3">
        <v>19</v>
      </c>
      <c r="B226" s="3" t="s">
        <v>39</v>
      </c>
      <c r="C226" s="3" t="s">
        <v>22</v>
      </c>
      <c r="D226" s="3" t="s">
        <v>40</v>
      </c>
      <c r="E226" s="3" t="s">
        <v>41</v>
      </c>
      <c r="F226" s="3" t="s">
        <v>25</v>
      </c>
      <c r="G226" s="3" t="b">
        <v>0</v>
      </c>
      <c r="H226" s="3" t="b">
        <v>0</v>
      </c>
      <c r="I226" s="3" t="b">
        <v>0</v>
      </c>
      <c r="J226" s="3" t="b">
        <v>0</v>
      </c>
      <c r="K226" s="3" t="b">
        <v>0</v>
      </c>
      <c r="L226" s="3">
        <v>150</v>
      </c>
      <c r="M226" s="3">
        <v>3</v>
      </c>
      <c r="N226" s="3">
        <v>0</v>
      </c>
      <c r="O226" s="3">
        <v>1</v>
      </c>
      <c r="P226" s="3">
        <v>0</v>
      </c>
      <c r="Q226" s="3">
        <v>100</v>
      </c>
      <c r="R226" s="3">
        <v>0</v>
      </c>
      <c r="S226" s="3">
        <v>1</v>
      </c>
      <c r="T226" s="3">
        <v>0</v>
      </c>
      <c r="U226" s="3" t="b">
        <v>0</v>
      </c>
      <c r="V226" s="3">
        <v>2000</v>
      </c>
      <c r="W226" s="3">
        <v>28107</v>
      </c>
      <c r="X226" s="3">
        <v>27816</v>
      </c>
      <c r="Y226" s="3">
        <v>-4</v>
      </c>
      <c r="Z226" s="3">
        <v>-5</v>
      </c>
      <c r="AA226" s="3">
        <v>-10</v>
      </c>
      <c r="AB226" s="3">
        <v>-1</v>
      </c>
    </row>
    <row r="227" spans="1:28" x14ac:dyDescent="0.25">
      <c r="A227" s="3">
        <v>20</v>
      </c>
      <c r="B227" s="3" t="s">
        <v>39</v>
      </c>
      <c r="C227" s="3" t="s">
        <v>22</v>
      </c>
      <c r="D227" s="3" t="s">
        <v>40</v>
      </c>
      <c r="E227" s="3" t="s">
        <v>41</v>
      </c>
      <c r="F227" s="3" t="s">
        <v>25</v>
      </c>
      <c r="G227" s="3" t="b">
        <v>0</v>
      </c>
      <c r="H227" s="3" t="b">
        <v>0</v>
      </c>
      <c r="I227" s="3" t="b">
        <v>0</v>
      </c>
      <c r="J227" s="3" t="b">
        <v>0</v>
      </c>
      <c r="K227" s="3" t="b">
        <v>0</v>
      </c>
      <c r="L227" s="3">
        <v>150</v>
      </c>
      <c r="M227" s="3">
        <v>3</v>
      </c>
      <c r="N227" s="3">
        <v>0</v>
      </c>
      <c r="O227" s="3">
        <v>1</v>
      </c>
      <c r="P227" s="3">
        <v>0</v>
      </c>
      <c r="Q227" s="3">
        <v>100</v>
      </c>
      <c r="R227" s="3">
        <v>0</v>
      </c>
      <c r="S227" s="3">
        <v>1</v>
      </c>
      <c r="T227" s="3">
        <v>0</v>
      </c>
      <c r="U227" s="3" t="b">
        <v>0</v>
      </c>
      <c r="V227" s="3">
        <v>2000</v>
      </c>
      <c r="W227" s="3">
        <v>27572.5</v>
      </c>
      <c r="X227" s="3">
        <v>28261.5</v>
      </c>
      <c r="Y227" s="3">
        <v>2</v>
      </c>
      <c r="Z227" s="3">
        <v>0</v>
      </c>
      <c r="AA227" s="3">
        <v>-3</v>
      </c>
      <c r="AB227" s="3">
        <v>0</v>
      </c>
    </row>
    <row r="228" spans="1:28" x14ac:dyDescent="0.25">
      <c r="A228" s="1">
        <v>21</v>
      </c>
      <c r="B228" s="1" t="s">
        <v>39</v>
      </c>
      <c r="C228" s="1" t="s">
        <v>22</v>
      </c>
      <c r="D228" s="1" t="s">
        <v>40</v>
      </c>
      <c r="E228" s="1" t="s">
        <v>41</v>
      </c>
      <c r="F228" s="1" t="s">
        <v>25</v>
      </c>
      <c r="G228" s="1" t="b">
        <v>0</v>
      </c>
      <c r="H228" s="1" t="b">
        <v>0</v>
      </c>
      <c r="I228" s="1" t="b">
        <v>0</v>
      </c>
      <c r="J228" s="1" t="b">
        <v>0</v>
      </c>
      <c r="K228" s="1" t="b">
        <v>0</v>
      </c>
      <c r="L228" s="1">
        <v>150</v>
      </c>
      <c r="M228" s="1">
        <v>4</v>
      </c>
      <c r="N228" s="1">
        <v>0</v>
      </c>
      <c r="O228" s="1">
        <v>1</v>
      </c>
      <c r="P228" s="1">
        <v>0</v>
      </c>
      <c r="Q228" s="1">
        <v>100</v>
      </c>
      <c r="R228" s="1">
        <v>0</v>
      </c>
      <c r="S228" s="1">
        <v>1</v>
      </c>
      <c r="T228" s="1">
        <v>0</v>
      </c>
      <c r="U228" s="1" t="b">
        <v>0</v>
      </c>
      <c r="V228" s="1">
        <v>2000</v>
      </c>
      <c r="W228" s="1">
        <v>21025.5</v>
      </c>
      <c r="X228" s="1">
        <v>21567</v>
      </c>
      <c r="Y228" s="1">
        <v>-5</v>
      </c>
      <c r="Z228" s="1">
        <v>-6</v>
      </c>
      <c r="AA228" s="1">
        <v>0</v>
      </c>
      <c r="AB228" s="1">
        <v>9</v>
      </c>
    </row>
    <row r="229" spans="1:28" x14ac:dyDescent="0.25">
      <c r="A229" s="1">
        <v>22</v>
      </c>
      <c r="B229" s="1" t="s">
        <v>39</v>
      </c>
      <c r="C229" s="1" t="s">
        <v>22</v>
      </c>
      <c r="D229" s="1" t="s">
        <v>40</v>
      </c>
      <c r="E229" s="1" t="s">
        <v>41</v>
      </c>
      <c r="F229" s="1" t="s">
        <v>25</v>
      </c>
      <c r="G229" s="1" t="b">
        <v>0</v>
      </c>
      <c r="H229" s="1" t="b">
        <v>0</v>
      </c>
      <c r="I229" s="1" t="b">
        <v>0</v>
      </c>
      <c r="J229" s="1" t="b">
        <v>0</v>
      </c>
      <c r="K229" s="1" t="b">
        <v>0</v>
      </c>
      <c r="L229" s="1">
        <v>150</v>
      </c>
      <c r="M229" s="1">
        <v>4</v>
      </c>
      <c r="N229" s="1">
        <v>0</v>
      </c>
      <c r="O229" s="1">
        <v>1</v>
      </c>
      <c r="P229" s="1">
        <v>0</v>
      </c>
      <c r="Q229" s="1">
        <v>100</v>
      </c>
      <c r="R229" s="1">
        <v>0</v>
      </c>
      <c r="S229" s="1">
        <v>1</v>
      </c>
      <c r="T229" s="1">
        <v>0</v>
      </c>
      <c r="U229" s="1" t="b">
        <v>0</v>
      </c>
      <c r="V229" s="1">
        <v>2000</v>
      </c>
      <c r="W229" s="1">
        <v>20196</v>
      </c>
      <c r="X229" s="1">
        <v>21604.5</v>
      </c>
      <c r="Y229" s="1">
        <v>-3</v>
      </c>
      <c r="Z229" s="1">
        <v>9</v>
      </c>
      <c r="AA229" s="1">
        <v>3</v>
      </c>
      <c r="AB229" s="1">
        <v>-9</v>
      </c>
    </row>
    <row r="230" spans="1:28" x14ac:dyDescent="0.25">
      <c r="A230" s="1">
        <v>23</v>
      </c>
      <c r="B230" s="1" t="s">
        <v>39</v>
      </c>
      <c r="C230" s="1" t="s">
        <v>22</v>
      </c>
      <c r="D230" s="1" t="s">
        <v>40</v>
      </c>
      <c r="E230" s="1" t="s">
        <v>41</v>
      </c>
      <c r="F230" s="1" t="s">
        <v>25</v>
      </c>
      <c r="G230" s="1" t="b">
        <v>0</v>
      </c>
      <c r="H230" s="1" t="b">
        <v>0</v>
      </c>
      <c r="I230" s="1" t="b">
        <v>0</v>
      </c>
      <c r="J230" s="1" t="b">
        <v>0</v>
      </c>
      <c r="K230" s="1" t="b">
        <v>0</v>
      </c>
      <c r="L230" s="1">
        <v>150</v>
      </c>
      <c r="M230" s="1">
        <v>4</v>
      </c>
      <c r="N230" s="1">
        <v>0</v>
      </c>
      <c r="O230" s="1">
        <v>1</v>
      </c>
      <c r="P230" s="1">
        <v>0</v>
      </c>
      <c r="Q230" s="1">
        <v>100</v>
      </c>
      <c r="R230" s="1">
        <v>0</v>
      </c>
      <c r="S230" s="1">
        <v>1</v>
      </c>
      <c r="T230" s="1">
        <v>0</v>
      </c>
      <c r="U230" s="1" t="b">
        <v>0</v>
      </c>
      <c r="V230" s="1">
        <v>2000</v>
      </c>
      <c r="W230" s="1">
        <v>21751</v>
      </c>
      <c r="X230" s="1">
        <v>20957</v>
      </c>
      <c r="Y230" s="1">
        <v>8</v>
      </c>
      <c r="Z230" s="1">
        <v>3</v>
      </c>
      <c r="AA230" s="1">
        <v>-3</v>
      </c>
      <c r="AB230" s="1">
        <v>-14</v>
      </c>
    </row>
    <row r="231" spans="1:28" x14ac:dyDescent="0.25">
      <c r="A231" s="1">
        <v>24</v>
      </c>
      <c r="B231" s="1" t="s">
        <v>39</v>
      </c>
      <c r="C231" s="1" t="s">
        <v>22</v>
      </c>
      <c r="D231" s="1" t="s">
        <v>40</v>
      </c>
      <c r="E231" s="1" t="s">
        <v>41</v>
      </c>
      <c r="F231" s="1" t="s">
        <v>25</v>
      </c>
      <c r="G231" s="1" t="b">
        <v>0</v>
      </c>
      <c r="H231" s="1" t="b">
        <v>0</v>
      </c>
      <c r="I231" s="1" t="b">
        <v>0</v>
      </c>
      <c r="J231" s="1" t="b">
        <v>0</v>
      </c>
      <c r="K231" s="1" t="b">
        <v>0</v>
      </c>
      <c r="L231" s="1">
        <v>150</v>
      </c>
      <c r="M231" s="1">
        <v>4</v>
      </c>
      <c r="N231" s="1">
        <v>0</v>
      </c>
      <c r="O231" s="1">
        <v>1</v>
      </c>
      <c r="P231" s="1">
        <v>0</v>
      </c>
      <c r="Q231" s="1">
        <v>100</v>
      </c>
      <c r="R231" s="1">
        <v>0</v>
      </c>
      <c r="S231" s="1">
        <v>1</v>
      </c>
      <c r="T231" s="1">
        <v>0</v>
      </c>
      <c r="U231" s="1" t="b">
        <v>0</v>
      </c>
      <c r="V231" s="1">
        <v>2000</v>
      </c>
      <c r="W231" s="1">
        <v>20083</v>
      </c>
      <c r="X231" s="1">
        <v>20692</v>
      </c>
      <c r="Y231" s="1">
        <v>10</v>
      </c>
      <c r="Z231" s="1">
        <v>-1</v>
      </c>
      <c r="AA231" s="1">
        <v>-6</v>
      </c>
      <c r="AB231" s="1">
        <v>6</v>
      </c>
    </row>
    <row r="232" spans="1:28" x14ac:dyDescent="0.25">
      <c r="A232" s="1">
        <v>25</v>
      </c>
      <c r="B232" s="1" t="s">
        <v>39</v>
      </c>
      <c r="C232" s="1" t="s">
        <v>22</v>
      </c>
      <c r="D232" s="1" t="s">
        <v>40</v>
      </c>
      <c r="E232" s="1" t="s">
        <v>41</v>
      </c>
      <c r="F232" s="1" t="s">
        <v>25</v>
      </c>
      <c r="G232" s="1" t="b">
        <v>0</v>
      </c>
      <c r="H232" s="1" t="b">
        <v>0</v>
      </c>
      <c r="I232" s="1" t="b">
        <v>0</v>
      </c>
      <c r="J232" s="1" t="b">
        <v>0</v>
      </c>
      <c r="K232" s="1" t="b">
        <v>0</v>
      </c>
      <c r="L232" s="1">
        <v>150</v>
      </c>
      <c r="M232" s="1">
        <v>4</v>
      </c>
      <c r="N232" s="1">
        <v>0</v>
      </c>
      <c r="O232" s="1">
        <v>1</v>
      </c>
      <c r="P232" s="1">
        <v>0</v>
      </c>
      <c r="Q232" s="1">
        <v>100</v>
      </c>
      <c r="R232" s="1">
        <v>0</v>
      </c>
      <c r="S232" s="1">
        <v>1</v>
      </c>
      <c r="T232" s="1">
        <v>0</v>
      </c>
      <c r="U232" s="1" t="b">
        <v>0</v>
      </c>
      <c r="V232" s="1">
        <v>2000</v>
      </c>
      <c r="W232" s="1">
        <v>22180</v>
      </c>
      <c r="X232" s="1">
        <v>20682.5</v>
      </c>
      <c r="Y232" s="1">
        <v>4</v>
      </c>
      <c r="Z232" s="1">
        <v>7</v>
      </c>
      <c r="AA232" s="1">
        <v>-9</v>
      </c>
      <c r="AB232" s="1">
        <v>-2</v>
      </c>
    </row>
    <row r="233" spans="1:28" x14ac:dyDescent="0.25">
      <c r="A233" s="1">
        <v>26</v>
      </c>
      <c r="B233" s="1" t="s">
        <v>39</v>
      </c>
      <c r="C233" s="1" t="s">
        <v>22</v>
      </c>
      <c r="D233" s="1" t="s">
        <v>40</v>
      </c>
      <c r="E233" s="1" t="s">
        <v>41</v>
      </c>
      <c r="F233" s="1" t="s">
        <v>25</v>
      </c>
      <c r="G233" s="1" t="b">
        <v>0</v>
      </c>
      <c r="H233" s="1" t="b">
        <v>0</v>
      </c>
      <c r="I233" s="1" t="b">
        <v>0</v>
      </c>
      <c r="J233" s="1" t="b">
        <v>0</v>
      </c>
      <c r="K233" s="1" t="b">
        <v>0</v>
      </c>
      <c r="L233" s="1">
        <v>150</v>
      </c>
      <c r="M233" s="1">
        <v>4</v>
      </c>
      <c r="N233" s="1">
        <v>0</v>
      </c>
      <c r="O233" s="1">
        <v>1</v>
      </c>
      <c r="P233" s="1">
        <v>0</v>
      </c>
      <c r="Q233" s="1">
        <v>100</v>
      </c>
      <c r="R233" s="1">
        <v>0</v>
      </c>
      <c r="S233" s="1">
        <v>1</v>
      </c>
      <c r="T233" s="1">
        <v>0</v>
      </c>
      <c r="U233" s="1" t="b">
        <v>0</v>
      </c>
      <c r="V233" s="1">
        <v>2000</v>
      </c>
      <c r="W233" s="1">
        <v>20541</v>
      </c>
      <c r="X233" s="1">
        <v>22173.5</v>
      </c>
      <c r="Y233" s="1">
        <v>-2</v>
      </c>
      <c r="Z233" s="1">
        <v>10</v>
      </c>
      <c r="AA233" s="1">
        <v>0</v>
      </c>
      <c r="AB233" s="1">
        <v>-9</v>
      </c>
    </row>
    <row r="234" spans="1:28" x14ac:dyDescent="0.25">
      <c r="A234" s="1">
        <v>27</v>
      </c>
      <c r="B234" s="1" t="s">
        <v>39</v>
      </c>
      <c r="C234" s="1" t="s">
        <v>22</v>
      </c>
      <c r="D234" s="1" t="s">
        <v>40</v>
      </c>
      <c r="E234" s="1" t="s">
        <v>41</v>
      </c>
      <c r="F234" s="1" t="s">
        <v>25</v>
      </c>
      <c r="G234" s="1" t="b">
        <v>0</v>
      </c>
      <c r="H234" s="1" t="b">
        <v>0</v>
      </c>
      <c r="I234" s="1" t="b">
        <v>0</v>
      </c>
      <c r="J234" s="1" t="b">
        <v>0</v>
      </c>
      <c r="K234" s="1" t="b">
        <v>0</v>
      </c>
      <c r="L234" s="1">
        <v>150</v>
      </c>
      <c r="M234" s="1">
        <v>4</v>
      </c>
      <c r="N234" s="1">
        <v>0</v>
      </c>
      <c r="O234" s="1">
        <v>1</v>
      </c>
      <c r="P234" s="1">
        <v>0</v>
      </c>
      <c r="Q234" s="1">
        <v>100</v>
      </c>
      <c r="R234" s="1">
        <v>0</v>
      </c>
      <c r="S234" s="1">
        <v>1</v>
      </c>
      <c r="T234" s="1">
        <v>0</v>
      </c>
      <c r="U234" s="1" t="b">
        <v>0</v>
      </c>
      <c r="V234" s="1">
        <v>2000</v>
      </c>
      <c r="W234" s="1">
        <v>20238.5</v>
      </c>
      <c r="X234" s="1">
        <v>20857</v>
      </c>
      <c r="Y234" s="1">
        <v>-19</v>
      </c>
      <c r="Z234" s="1">
        <v>-14</v>
      </c>
      <c r="AA234" s="1">
        <v>-3</v>
      </c>
      <c r="AB234" s="1">
        <v>6</v>
      </c>
    </row>
    <row r="235" spans="1:28" x14ac:dyDescent="0.25">
      <c r="A235" s="1">
        <v>28</v>
      </c>
      <c r="B235" s="1" t="s">
        <v>39</v>
      </c>
      <c r="C235" s="1" t="s">
        <v>22</v>
      </c>
      <c r="D235" s="1" t="s">
        <v>40</v>
      </c>
      <c r="E235" s="1" t="s">
        <v>41</v>
      </c>
      <c r="F235" s="1" t="s">
        <v>25</v>
      </c>
      <c r="G235" s="1" t="b">
        <v>0</v>
      </c>
      <c r="H235" s="1" t="b">
        <v>0</v>
      </c>
      <c r="I235" s="1" t="b">
        <v>0</v>
      </c>
      <c r="J235" s="1" t="b">
        <v>0</v>
      </c>
      <c r="K235" s="1" t="b">
        <v>0</v>
      </c>
      <c r="L235" s="1">
        <v>150</v>
      </c>
      <c r="M235" s="1">
        <v>4</v>
      </c>
      <c r="N235" s="1">
        <v>0</v>
      </c>
      <c r="O235" s="1">
        <v>1</v>
      </c>
      <c r="P235" s="1">
        <v>0</v>
      </c>
      <c r="Q235" s="1">
        <v>100</v>
      </c>
      <c r="R235" s="1">
        <v>0</v>
      </c>
      <c r="S235" s="1">
        <v>1</v>
      </c>
      <c r="T235" s="1">
        <v>0</v>
      </c>
      <c r="U235" s="1" t="b">
        <v>0</v>
      </c>
      <c r="V235" s="1">
        <v>2000</v>
      </c>
      <c r="W235" s="1">
        <v>21580</v>
      </c>
      <c r="X235" s="1">
        <v>21357.5</v>
      </c>
      <c r="Y235" s="1">
        <v>2</v>
      </c>
      <c r="Z235" s="1">
        <v>-7</v>
      </c>
      <c r="AA235" s="1">
        <v>5</v>
      </c>
      <c r="AB235" s="1">
        <v>6</v>
      </c>
    </row>
    <row r="236" spans="1:28" x14ac:dyDescent="0.25">
      <c r="A236" s="1">
        <v>29</v>
      </c>
      <c r="B236" s="1" t="s">
        <v>39</v>
      </c>
      <c r="C236" s="1" t="s">
        <v>22</v>
      </c>
      <c r="D236" s="1" t="s">
        <v>40</v>
      </c>
      <c r="E236" s="1" t="s">
        <v>41</v>
      </c>
      <c r="F236" s="1" t="s">
        <v>25</v>
      </c>
      <c r="G236" s="1" t="b">
        <v>0</v>
      </c>
      <c r="H236" s="1" t="b">
        <v>0</v>
      </c>
      <c r="I236" s="1" t="b">
        <v>0</v>
      </c>
      <c r="J236" s="1" t="b">
        <v>0</v>
      </c>
      <c r="K236" s="1" t="b">
        <v>0</v>
      </c>
      <c r="L236" s="1">
        <v>150</v>
      </c>
      <c r="M236" s="1">
        <v>4</v>
      </c>
      <c r="N236" s="1">
        <v>0</v>
      </c>
      <c r="O236" s="1">
        <v>1</v>
      </c>
      <c r="P236" s="1">
        <v>0</v>
      </c>
      <c r="Q236" s="1">
        <v>100</v>
      </c>
      <c r="R236" s="1">
        <v>0</v>
      </c>
      <c r="S236" s="1">
        <v>1</v>
      </c>
      <c r="T236" s="1">
        <v>0</v>
      </c>
      <c r="U236" s="1" t="b">
        <v>0</v>
      </c>
      <c r="V236" s="1">
        <v>2000</v>
      </c>
      <c r="W236" s="1">
        <v>22098</v>
      </c>
      <c r="X236" s="1">
        <v>20383.5</v>
      </c>
      <c r="Y236" s="1">
        <v>4</v>
      </c>
      <c r="Z236" s="1">
        <v>9</v>
      </c>
      <c r="AA236" s="1">
        <v>-13</v>
      </c>
      <c r="AB236" s="1">
        <v>-16</v>
      </c>
    </row>
    <row r="237" spans="1:28" x14ac:dyDescent="0.25">
      <c r="A237" s="1">
        <v>30</v>
      </c>
      <c r="B237" s="1" t="s">
        <v>39</v>
      </c>
      <c r="C237" s="1" t="s">
        <v>22</v>
      </c>
      <c r="D237" s="1" t="s">
        <v>40</v>
      </c>
      <c r="E237" s="1" t="s">
        <v>41</v>
      </c>
      <c r="F237" s="1" t="s">
        <v>25</v>
      </c>
      <c r="G237" s="1" t="b">
        <v>0</v>
      </c>
      <c r="H237" s="1" t="b">
        <v>0</v>
      </c>
      <c r="I237" s="1" t="b">
        <v>0</v>
      </c>
      <c r="J237" s="1" t="b">
        <v>0</v>
      </c>
      <c r="K237" s="1" t="b">
        <v>0</v>
      </c>
      <c r="L237" s="1">
        <v>150</v>
      </c>
      <c r="M237" s="1">
        <v>4</v>
      </c>
      <c r="N237" s="1">
        <v>0</v>
      </c>
      <c r="O237" s="1">
        <v>1</v>
      </c>
      <c r="P237" s="1">
        <v>0</v>
      </c>
      <c r="Q237" s="1">
        <v>100</v>
      </c>
      <c r="R237" s="1">
        <v>0</v>
      </c>
      <c r="S237" s="1">
        <v>1</v>
      </c>
      <c r="T237" s="1">
        <v>0</v>
      </c>
      <c r="U237" s="1" t="b">
        <v>0</v>
      </c>
      <c r="V237" s="1">
        <v>2000</v>
      </c>
      <c r="W237" s="1">
        <v>21109</v>
      </c>
      <c r="X237" s="1">
        <v>21284</v>
      </c>
      <c r="Y237" s="1">
        <v>-1</v>
      </c>
      <c r="Z237" s="1">
        <v>8</v>
      </c>
      <c r="AA237" s="1">
        <v>-5</v>
      </c>
      <c r="AB237" s="1">
        <v>-5</v>
      </c>
    </row>
    <row r="238" spans="1:28" x14ac:dyDescent="0.25">
      <c r="A238" s="3">
        <v>31</v>
      </c>
      <c r="B238" s="3" t="s">
        <v>39</v>
      </c>
      <c r="C238" s="3" t="s">
        <v>22</v>
      </c>
      <c r="D238" s="3" t="s">
        <v>40</v>
      </c>
      <c r="E238" s="3" t="s">
        <v>41</v>
      </c>
      <c r="F238" s="3" t="s">
        <v>25</v>
      </c>
      <c r="G238" s="3" t="b">
        <v>0</v>
      </c>
      <c r="H238" s="3" t="b">
        <v>0</v>
      </c>
      <c r="I238" s="3" t="b">
        <v>0</v>
      </c>
      <c r="J238" s="3" t="b">
        <v>0</v>
      </c>
      <c r="K238" s="3" t="b">
        <v>0</v>
      </c>
      <c r="L238" s="3">
        <v>150</v>
      </c>
      <c r="M238" s="3">
        <v>5</v>
      </c>
      <c r="N238" s="3">
        <v>0</v>
      </c>
      <c r="O238" s="3">
        <v>1</v>
      </c>
      <c r="P238" s="3">
        <v>0</v>
      </c>
      <c r="Q238" s="3">
        <v>100</v>
      </c>
      <c r="R238" s="3">
        <v>0</v>
      </c>
      <c r="S238" s="3">
        <v>1</v>
      </c>
      <c r="T238" s="3">
        <v>0</v>
      </c>
      <c r="U238" s="3" t="b">
        <v>0</v>
      </c>
      <c r="V238" s="3">
        <v>2000</v>
      </c>
      <c r="W238" s="3">
        <v>15634.5</v>
      </c>
      <c r="X238" s="3">
        <v>15267.5</v>
      </c>
      <c r="Y238" s="3">
        <v>7</v>
      </c>
      <c r="Z238" s="3">
        <v>5</v>
      </c>
      <c r="AA238" s="3">
        <v>18</v>
      </c>
      <c r="AB238" s="3">
        <v>8</v>
      </c>
    </row>
    <row r="239" spans="1:28" x14ac:dyDescent="0.25">
      <c r="A239" s="3">
        <v>32</v>
      </c>
      <c r="B239" s="3" t="s">
        <v>39</v>
      </c>
      <c r="C239" s="3" t="s">
        <v>22</v>
      </c>
      <c r="D239" s="3" t="s">
        <v>40</v>
      </c>
      <c r="E239" s="3" t="s">
        <v>41</v>
      </c>
      <c r="F239" s="3" t="s">
        <v>25</v>
      </c>
      <c r="G239" s="3" t="b">
        <v>0</v>
      </c>
      <c r="H239" s="3" t="b">
        <v>0</v>
      </c>
      <c r="I239" s="3" t="b">
        <v>0</v>
      </c>
      <c r="J239" s="3" t="b">
        <v>0</v>
      </c>
      <c r="K239" s="3" t="b">
        <v>0</v>
      </c>
      <c r="L239" s="3">
        <v>150</v>
      </c>
      <c r="M239" s="3">
        <v>5</v>
      </c>
      <c r="N239" s="3">
        <v>0</v>
      </c>
      <c r="O239" s="3">
        <v>1</v>
      </c>
      <c r="P239" s="3">
        <v>0</v>
      </c>
      <c r="Q239" s="3">
        <v>100</v>
      </c>
      <c r="R239" s="3">
        <v>0</v>
      </c>
      <c r="S239" s="3">
        <v>1</v>
      </c>
      <c r="T239" s="3">
        <v>0</v>
      </c>
      <c r="U239" s="3" t="b">
        <v>0</v>
      </c>
      <c r="V239" s="3">
        <v>2000</v>
      </c>
      <c r="W239" s="3">
        <v>17691</v>
      </c>
      <c r="X239" s="3">
        <v>14777</v>
      </c>
      <c r="Y239" s="3">
        <v>2</v>
      </c>
      <c r="Z239" s="3">
        <v>-7</v>
      </c>
      <c r="AA239" s="3">
        <v>20</v>
      </c>
      <c r="AB239" s="3">
        <v>-15</v>
      </c>
    </row>
    <row r="240" spans="1:28" x14ac:dyDescent="0.25">
      <c r="A240" s="3">
        <v>33</v>
      </c>
      <c r="B240" s="3" t="s">
        <v>39</v>
      </c>
      <c r="C240" s="3" t="s">
        <v>22</v>
      </c>
      <c r="D240" s="3" t="s">
        <v>40</v>
      </c>
      <c r="E240" s="3" t="s">
        <v>41</v>
      </c>
      <c r="F240" s="3" t="s">
        <v>25</v>
      </c>
      <c r="G240" s="3" t="b">
        <v>0</v>
      </c>
      <c r="H240" s="3" t="b">
        <v>0</v>
      </c>
      <c r="I240" s="3" t="b">
        <v>0</v>
      </c>
      <c r="J240" s="3" t="b">
        <v>0</v>
      </c>
      <c r="K240" s="3" t="b">
        <v>0</v>
      </c>
      <c r="L240" s="3">
        <v>150</v>
      </c>
      <c r="M240" s="3">
        <v>5</v>
      </c>
      <c r="N240" s="3">
        <v>0</v>
      </c>
      <c r="O240" s="3">
        <v>1</v>
      </c>
      <c r="P240" s="3">
        <v>0</v>
      </c>
      <c r="Q240" s="3">
        <v>100</v>
      </c>
      <c r="R240" s="3">
        <v>0</v>
      </c>
      <c r="S240" s="3">
        <v>1</v>
      </c>
      <c r="T240" s="3">
        <v>0</v>
      </c>
      <c r="U240" s="3" t="b">
        <v>0</v>
      </c>
      <c r="V240" s="3">
        <v>2000</v>
      </c>
      <c r="W240" s="3">
        <v>17429</v>
      </c>
      <c r="X240" s="3">
        <v>16036.5</v>
      </c>
      <c r="Y240" s="3">
        <v>8</v>
      </c>
      <c r="Z240" s="3">
        <v>6</v>
      </c>
      <c r="AA240" s="3">
        <v>-10</v>
      </c>
      <c r="AB240" s="3">
        <v>-3</v>
      </c>
    </row>
    <row r="241" spans="1:28" x14ac:dyDescent="0.25">
      <c r="A241" s="3">
        <v>34</v>
      </c>
      <c r="B241" s="3" t="s">
        <v>39</v>
      </c>
      <c r="C241" s="3" t="s">
        <v>22</v>
      </c>
      <c r="D241" s="3" t="s">
        <v>40</v>
      </c>
      <c r="E241" s="3" t="s">
        <v>41</v>
      </c>
      <c r="F241" s="3" t="s">
        <v>25</v>
      </c>
      <c r="G241" s="3" t="b">
        <v>0</v>
      </c>
      <c r="H241" s="3" t="b">
        <v>0</v>
      </c>
      <c r="I241" s="3" t="b">
        <v>0</v>
      </c>
      <c r="J241" s="3" t="b">
        <v>0</v>
      </c>
      <c r="K241" s="3" t="b">
        <v>0</v>
      </c>
      <c r="L241" s="3">
        <v>150</v>
      </c>
      <c r="M241" s="3">
        <v>5</v>
      </c>
      <c r="N241" s="3">
        <v>0</v>
      </c>
      <c r="O241" s="3">
        <v>1</v>
      </c>
      <c r="P241" s="3">
        <v>0</v>
      </c>
      <c r="Q241" s="3">
        <v>100</v>
      </c>
      <c r="R241" s="3">
        <v>0</v>
      </c>
      <c r="S241" s="3">
        <v>1</v>
      </c>
      <c r="T241" s="3">
        <v>0</v>
      </c>
      <c r="U241" s="3" t="b">
        <v>0</v>
      </c>
      <c r="V241" s="3">
        <v>2000</v>
      </c>
      <c r="W241" s="3">
        <v>15779.5</v>
      </c>
      <c r="X241" s="3">
        <v>17937</v>
      </c>
      <c r="Y241" s="3">
        <v>5</v>
      </c>
      <c r="Z241" s="3">
        <v>6</v>
      </c>
      <c r="AA241" s="3">
        <v>-4</v>
      </c>
      <c r="AB241" s="3">
        <v>5</v>
      </c>
    </row>
    <row r="242" spans="1:28" x14ac:dyDescent="0.25">
      <c r="A242" s="3">
        <v>35</v>
      </c>
      <c r="B242" s="3" t="s">
        <v>39</v>
      </c>
      <c r="C242" s="3" t="s">
        <v>22</v>
      </c>
      <c r="D242" s="3" t="s">
        <v>40</v>
      </c>
      <c r="E242" s="3" t="s">
        <v>41</v>
      </c>
      <c r="F242" s="3" t="s">
        <v>25</v>
      </c>
      <c r="G242" s="3" t="b">
        <v>0</v>
      </c>
      <c r="H242" s="3" t="b">
        <v>0</v>
      </c>
      <c r="I242" s="3" t="b">
        <v>0</v>
      </c>
      <c r="J242" s="3" t="b">
        <v>0</v>
      </c>
      <c r="K242" s="3" t="b">
        <v>0</v>
      </c>
      <c r="L242" s="3">
        <v>150</v>
      </c>
      <c r="M242" s="3">
        <v>5</v>
      </c>
      <c r="N242" s="3">
        <v>0</v>
      </c>
      <c r="O242" s="3">
        <v>1</v>
      </c>
      <c r="P242" s="3">
        <v>0</v>
      </c>
      <c r="Q242" s="3">
        <v>100</v>
      </c>
      <c r="R242" s="3">
        <v>0</v>
      </c>
      <c r="S242" s="3">
        <v>1</v>
      </c>
      <c r="T242" s="3">
        <v>0</v>
      </c>
      <c r="U242" s="3" t="b">
        <v>0</v>
      </c>
      <c r="V242" s="3">
        <v>2000</v>
      </c>
      <c r="W242" s="3">
        <v>17032</v>
      </c>
      <c r="X242" s="3">
        <v>15818</v>
      </c>
      <c r="Y242" s="3">
        <v>1</v>
      </c>
      <c r="Z242" s="3">
        <v>8</v>
      </c>
      <c r="AA242" s="3">
        <v>6</v>
      </c>
      <c r="AB242" s="3">
        <v>7</v>
      </c>
    </row>
    <row r="243" spans="1:28" x14ac:dyDescent="0.25">
      <c r="A243" s="3">
        <v>36</v>
      </c>
      <c r="B243" s="3" t="s">
        <v>39</v>
      </c>
      <c r="C243" s="3" t="s">
        <v>22</v>
      </c>
      <c r="D243" s="3" t="s">
        <v>40</v>
      </c>
      <c r="E243" s="3" t="s">
        <v>41</v>
      </c>
      <c r="F243" s="3" t="s">
        <v>25</v>
      </c>
      <c r="G243" s="3" t="b">
        <v>0</v>
      </c>
      <c r="H243" s="3" t="b">
        <v>0</v>
      </c>
      <c r="I243" s="3" t="b">
        <v>0</v>
      </c>
      <c r="J243" s="3" t="b">
        <v>0</v>
      </c>
      <c r="K243" s="3" t="b">
        <v>0</v>
      </c>
      <c r="L243" s="3">
        <v>150</v>
      </c>
      <c r="M243" s="3">
        <v>5</v>
      </c>
      <c r="N243" s="3">
        <v>0</v>
      </c>
      <c r="O243" s="3">
        <v>1</v>
      </c>
      <c r="P243" s="3">
        <v>0</v>
      </c>
      <c r="Q243" s="3">
        <v>100</v>
      </c>
      <c r="R243" s="3">
        <v>0</v>
      </c>
      <c r="S243" s="3">
        <v>1</v>
      </c>
      <c r="T243" s="3">
        <v>0</v>
      </c>
      <c r="U243" s="3" t="b">
        <v>0</v>
      </c>
      <c r="V243" s="3">
        <v>2000</v>
      </c>
      <c r="W243" s="3">
        <v>16714</v>
      </c>
      <c r="X243" s="3">
        <v>16103</v>
      </c>
      <c r="Y243" s="3">
        <v>-4</v>
      </c>
      <c r="Z243" s="3">
        <v>10</v>
      </c>
      <c r="AA243" s="3">
        <v>6</v>
      </c>
      <c r="AB243" s="3">
        <v>-11</v>
      </c>
    </row>
    <row r="244" spans="1:28" x14ac:dyDescent="0.25">
      <c r="A244" s="3">
        <v>37</v>
      </c>
      <c r="B244" s="3" t="s">
        <v>39</v>
      </c>
      <c r="C244" s="3" t="s">
        <v>22</v>
      </c>
      <c r="D244" s="3" t="s">
        <v>40</v>
      </c>
      <c r="E244" s="3" t="s">
        <v>41</v>
      </c>
      <c r="F244" s="3" t="s">
        <v>25</v>
      </c>
      <c r="G244" s="3" t="b">
        <v>0</v>
      </c>
      <c r="H244" s="3" t="b">
        <v>0</v>
      </c>
      <c r="I244" s="3" t="b">
        <v>0</v>
      </c>
      <c r="J244" s="3" t="b">
        <v>0</v>
      </c>
      <c r="K244" s="3" t="b">
        <v>0</v>
      </c>
      <c r="L244" s="3">
        <v>150</v>
      </c>
      <c r="M244" s="3">
        <v>5</v>
      </c>
      <c r="N244" s="3">
        <v>0</v>
      </c>
      <c r="O244" s="3">
        <v>1</v>
      </c>
      <c r="P244" s="3">
        <v>0</v>
      </c>
      <c r="Q244" s="3">
        <v>100</v>
      </c>
      <c r="R244" s="3">
        <v>0</v>
      </c>
      <c r="S244" s="3">
        <v>1</v>
      </c>
      <c r="T244" s="3">
        <v>0</v>
      </c>
      <c r="U244" s="3" t="b">
        <v>0</v>
      </c>
      <c r="V244" s="3">
        <v>2000</v>
      </c>
      <c r="W244" s="3">
        <v>17584</v>
      </c>
      <c r="X244" s="3">
        <v>17846.5</v>
      </c>
      <c r="Y244" s="3">
        <v>6</v>
      </c>
      <c r="Z244" s="3">
        <v>4</v>
      </c>
      <c r="AA244" s="3">
        <v>-8</v>
      </c>
      <c r="AB244" s="3">
        <v>9</v>
      </c>
    </row>
    <row r="245" spans="1:28" x14ac:dyDescent="0.25">
      <c r="A245" s="3">
        <v>38</v>
      </c>
      <c r="B245" s="3" t="s">
        <v>39</v>
      </c>
      <c r="C245" s="3" t="s">
        <v>22</v>
      </c>
      <c r="D245" s="3" t="s">
        <v>40</v>
      </c>
      <c r="E245" s="3" t="s">
        <v>41</v>
      </c>
      <c r="F245" s="3" t="s">
        <v>25</v>
      </c>
      <c r="G245" s="3" t="b">
        <v>0</v>
      </c>
      <c r="H245" s="3" t="b">
        <v>0</v>
      </c>
      <c r="I245" s="3" t="b">
        <v>0</v>
      </c>
      <c r="J245" s="3" t="b">
        <v>0</v>
      </c>
      <c r="K245" s="3" t="b">
        <v>0</v>
      </c>
      <c r="L245" s="3">
        <v>150</v>
      </c>
      <c r="M245" s="3">
        <v>5</v>
      </c>
      <c r="N245" s="3">
        <v>0</v>
      </c>
      <c r="O245" s="3">
        <v>1</v>
      </c>
      <c r="P245" s="3">
        <v>0</v>
      </c>
      <c r="Q245" s="3">
        <v>100</v>
      </c>
      <c r="R245" s="3">
        <v>0</v>
      </c>
      <c r="S245" s="3">
        <v>1</v>
      </c>
      <c r="T245" s="3">
        <v>0</v>
      </c>
      <c r="U245" s="3" t="b">
        <v>0</v>
      </c>
      <c r="V245" s="3">
        <v>2000</v>
      </c>
      <c r="W245" s="3">
        <v>16477.5</v>
      </c>
      <c r="X245" s="3">
        <v>16768.5</v>
      </c>
      <c r="Y245" s="3">
        <v>9</v>
      </c>
      <c r="Z245" s="3">
        <v>-10</v>
      </c>
      <c r="AA245" s="3">
        <v>-8</v>
      </c>
      <c r="AB245" s="3">
        <v>-3</v>
      </c>
    </row>
    <row r="246" spans="1:28" x14ac:dyDescent="0.25">
      <c r="A246" s="3">
        <v>39</v>
      </c>
      <c r="B246" s="3" t="s">
        <v>39</v>
      </c>
      <c r="C246" s="3" t="s">
        <v>22</v>
      </c>
      <c r="D246" s="3" t="s">
        <v>40</v>
      </c>
      <c r="E246" s="3" t="s">
        <v>41</v>
      </c>
      <c r="F246" s="3" t="s">
        <v>25</v>
      </c>
      <c r="G246" s="3" t="b">
        <v>0</v>
      </c>
      <c r="H246" s="3" t="b">
        <v>0</v>
      </c>
      <c r="I246" s="3" t="b">
        <v>0</v>
      </c>
      <c r="J246" s="3" t="b">
        <v>0</v>
      </c>
      <c r="K246" s="3" t="b">
        <v>0</v>
      </c>
      <c r="L246" s="3">
        <v>150</v>
      </c>
      <c r="M246" s="3">
        <v>5</v>
      </c>
      <c r="N246" s="3">
        <v>0</v>
      </c>
      <c r="O246" s="3">
        <v>1</v>
      </c>
      <c r="P246" s="3">
        <v>0</v>
      </c>
      <c r="Q246" s="3">
        <v>100</v>
      </c>
      <c r="R246" s="3">
        <v>0</v>
      </c>
      <c r="S246" s="3">
        <v>1</v>
      </c>
      <c r="T246" s="3">
        <v>0</v>
      </c>
      <c r="U246" s="3" t="b">
        <v>0</v>
      </c>
      <c r="V246" s="3">
        <v>2000</v>
      </c>
      <c r="W246" s="3">
        <v>14872</v>
      </c>
      <c r="X246" s="3">
        <v>16466.5</v>
      </c>
      <c r="Y246" s="3">
        <v>5</v>
      </c>
      <c r="Z246" s="3">
        <v>10</v>
      </c>
      <c r="AA246" s="3">
        <v>6</v>
      </c>
      <c r="AB246" s="3">
        <v>-6</v>
      </c>
    </row>
    <row r="247" spans="1:28" x14ac:dyDescent="0.25">
      <c r="A247" s="3">
        <v>40</v>
      </c>
      <c r="B247" s="3" t="s">
        <v>39</v>
      </c>
      <c r="C247" s="3" t="s">
        <v>22</v>
      </c>
      <c r="D247" s="3" t="s">
        <v>40</v>
      </c>
      <c r="E247" s="3" t="s">
        <v>41</v>
      </c>
      <c r="F247" s="3" t="s">
        <v>25</v>
      </c>
      <c r="G247" s="3" t="b">
        <v>0</v>
      </c>
      <c r="H247" s="3" t="b">
        <v>0</v>
      </c>
      <c r="I247" s="3" t="b">
        <v>0</v>
      </c>
      <c r="J247" s="3" t="b">
        <v>0</v>
      </c>
      <c r="K247" s="3" t="b">
        <v>0</v>
      </c>
      <c r="L247" s="3">
        <v>150</v>
      </c>
      <c r="M247" s="3">
        <v>5</v>
      </c>
      <c r="N247" s="3">
        <v>0</v>
      </c>
      <c r="O247" s="3">
        <v>1</v>
      </c>
      <c r="P247" s="3">
        <v>0</v>
      </c>
      <c r="Q247" s="3">
        <v>100</v>
      </c>
      <c r="R247" s="3">
        <v>0</v>
      </c>
      <c r="S247" s="3">
        <v>1</v>
      </c>
      <c r="T247" s="3">
        <v>0</v>
      </c>
      <c r="U247" s="3" t="b">
        <v>0</v>
      </c>
      <c r="V247" s="3">
        <v>2000</v>
      </c>
      <c r="W247" s="3">
        <v>18680.5</v>
      </c>
      <c r="X247" s="3">
        <v>18701</v>
      </c>
      <c r="Y247" s="3">
        <v>3</v>
      </c>
      <c r="Z247" s="3">
        <v>9</v>
      </c>
      <c r="AA247" s="3">
        <v>7</v>
      </c>
      <c r="AB247" s="3">
        <v>4</v>
      </c>
    </row>
    <row r="248" spans="1:28" x14ac:dyDescent="0.25">
      <c r="A248" s="1">
        <v>41</v>
      </c>
      <c r="B248" s="1" t="s">
        <v>39</v>
      </c>
      <c r="C248" s="1" t="s">
        <v>22</v>
      </c>
      <c r="D248" s="1" t="s">
        <v>40</v>
      </c>
      <c r="E248" s="1" t="s">
        <v>41</v>
      </c>
      <c r="F248" s="1" t="s">
        <v>25</v>
      </c>
      <c r="G248" s="1" t="b">
        <v>0</v>
      </c>
      <c r="H248" s="1" t="b">
        <v>0</v>
      </c>
      <c r="I248" s="1" t="b">
        <v>0</v>
      </c>
      <c r="J248" s="1" t="b">
        <v>0</v>
      </c>
      <c r="K248" s="1" t="b">
        <v>0</v>
      </c>
      <c r="L248" s="1">
        <v>150</v>
      </c>
      <c r="M248" s="1">
        <v>6</v>
      </c>
      <c r="N248" s="1">
        <v>0</v>
      </c>
      <c r="O248" s="1">
        <v>1</v>
      </c>
      <c r="P248" s="1">
        <v>0</v>
      </c>
      <c r="Q248" s="1">
        <v>100</v>
      </c>
      <c r="R248" s="1">
        <v>0</v>
      </c>
      <c r="S248" s="1">
        <v>1</v>
      </c>
      <c r="T248" s="1">
        <v>0</v>
      </c>
      <c r="U248" s="1" t="b">
        <v>0</v>
      </c>
      <c r="V248" s="1">
        <v>2000</v>
      </c>
      <c r="W248" s="1">
        <v>13452.5</v>
      </c>
      <c r="X248" s="1">
        <v>12801.5</v>
      </c>
      <c r="Y248" s="1">
        <v>6</v>
      </c>
      <c r="Z248" s="1">
        <v>-18</v>
      </c>
      <c r="AA248" s="1">
        <v>-9</v>
      </c>
      <c r="AB248" s="1">
        <v>11</v>
      </c>
    </row>
    <row r="249" spans="1:28" x14ac:dyDescent="0.25">
      <c r="A249" s="1">
        <v>42</v>
      </c>
      <c r="B249" s="1" t="s">
        <v>39</v>
      </c>
      <c r="C249" s="1" t="s">
        <v>22</v>
      </c>
      <c r="D249" s="1" t="s">
        <v>40</v>
      </c>
      <c r="E249" s="1" t="s">
        <v>41</v>
      </c>
      <c r="F249" s="1" t="s">
        <v>25</v>
      </c>
      <c r="G249" s="1" t="b">
        <v>0</v>
      </c>
      <c r="H249" s="1" t="b">
        <v>0</v>
      </c>
      <c r="I249" s="1" t="b">
        <v>0</v>
      </c>
      <c r="J249" s="1" t="b">
        <v>0</v>
      </c>
      <c r="K249" s="1" t="b">
        <v>0</v>
      </c>
      <c r="L249" s="1">
        <v>150</v>
      </c>
      <c r="M249" s="1">
        <v>6</v>
      </c>
      <c r="N249" s="1">
        <v>0</v>
      </c>
      <c r="O249" s="1">
        <v>1</v>
      </c>
      <c r="P249" s="1">
        <v>0</v>
      </c>
      <c r="Q249" s="1">
        <v>100</v>
      </c>
      <c r="R249" s="1">
        <v>0</v>
      </c>
      <c r="S249" s="1">
        <v>1</v>
      </c>
      <c r="T249" s="1">
        <v>0</v>
      </c>
      <c r="U249" s="1" t="b">
        <v>0</v>
      </c>
      <c r="V249" s="1">
        <v>2000</v>
      </c>
      <c r="W249" s="1">
        <v>15943</v>
      </c>
      <c r="X249" s="1">
        <v>14672.5</v>
      </c>
      <c r="Y249" s="1">
        <v>11</v>
      </c>
      <c r="Z249" s="1">
        <v>10</v>
      </c>
      <c r="AA249" s="1">
        <v>7</v>
      </c>
      <c r="AB249" s="1">
        <v>-10</v>
      </c>
    </row>
    <row r="250" spans="1:28" x14ac:dyDescent="0.25">
      <c r="A250" s="1">
        <v>43</v>
      </c>
      <c r="B250" s="1" t="s">
        <v>39</v>
      </c>
      <c r="C250" s="1" t="s">
        <v>22</v>
      </c>
      <c r="D250" s="1" t="s">
        <v>40</v>
      </c>
      <c r="E250" s="1" t="s">
        <v>41</v>
      </c>
      <c r="F250" s="1" t="s">
        <v>25</v>
      </c>
      <c r="G250" s="1" t="b">
        <v>0</v>
      </c>
      <c r="H250" s="1" t="b">
        <v>0</v>
      </c>
      <c r="I250" s="1" t="b">
        <v>0</v>
      </c>
      <c r="J250" s="1" t="b">
        <v>0</v>
      </c>
      <c r="K250" s="1" t="b">
        <v>0</v>
      </c>
      <c r="L250" s="1">
        <v>150</v>
      </c>
      <c r="M250" s="1">
        <v>6</v>
      </c>
      <c r="N250" s="1">
        <v>0</v>
      </c>
      <c r="O250" s="1">
        <v>1</v>
      </c>
      <c r="P250" s="1">
        <v>0</v>
      </c>
      <c r="Q250" s="1">
        <v>100</v>
      </c>
      <c r="R250" s="1">
        <v>0</v>
      </c>
      <c r="S250" s="1">
        <v>1</v>
      </c>
      <c r="T250" s="1">
        <v>0</v>
      </c>
      <c r="U250" s="1" t="b">
        <v>0</v>
      </c>
      <c r="V250" s="1">
        <v>2000</v>
      </c>
      <c r="W250" s="1">
        <v>14643.5</v>
      </c>
      <c r="X250" s="1">
        <v>12256</v>
      </c>
      <c r="Y250" s="1">
        <v>5</v>
      </c>
      <c r="Z250" s="1">
        <v>-17</v>
      </c>
      <c r="AA250" s="1">
        <v>-3</v>
      </c>
      <c r="AB250" s="1">
        <v>-10</v>
      </c>
    </row>
    <row r="251" spans="1:28" x14ac:dyDescent="0.25">
      <c r="A251" s="1">
        <v>44</v>
      </c>
      <c r="B251" s="1" t="s">
        <v>39</v>
      </c>
      <c r="C251" s="1" t="s">
        <v>22</v>
      </c>
      <c r="D251" s="1" t="s">
        <v>40</v>
      </c>
      <c r="E251" s="1" t="s">
        <v>41</v>
      </c>
      <c r="F251" s="1" t="s">
        <v>25</v>
      </c>
      <c r="G251" s="1" t="b">
        <v>0</v>
      </c>
      <c r="H251" s="1" t="b">
        <v>0</v>
      </c>
      <c r="I251" s="1" t="b">
        <v>0</v>
      </c>
      <c r="J251" s="1" t="b">
        <v>0</v>
      </c>
      <c r="K251" s="1" t="b">
        <v>0</v>
      </c>
      <c r="L251" s="1">
        <v>150</v>
      </c>
      <c r="M251" s="1">
        <v>6</v>
      </c>
      <c r="N251" s="1">
        <v>0</v>
      </c>
      <c r="O251" s="1">
        <v>1</v>
      </c>
      <c r="P251" s="1">
        <v>0</v>
      </c>
      <c r="Q251" s="1">
        <v>100</v>
      </c>
      <c r="R251" s="1">
        <v>0</v>
      </c>
      <c r="S251" s="1">
        <v>1</v>
      </c>
      <c r="T251" s="1">
        <v>0</v>
      </c>
      <c r="U251" s="1" t="b">
        <v>0</v>
      </c>
      <c r="V251" s="1">
        <v>2000</v>
      </c>
      <c r="W251" s="1">
        <v>14208.5</v>
      </c>
      <c r="X251" s="1">
        <v>12371.5</v>
      </c>
      <c r="Y251" s="1">
        <v>11</v>
      </c>
      <c r="Z251" s="1">
        <v>7</v>
      </c>
      <c r="AA251" s="1">
        <v>-8</v>
      </c>
      <c r="AB251" s="1">
        <v>-11</v>
      </c>
    </row>
    <row r="252" spans="1:28" x14ac:dyDescent="0.25">
      <c r="A252" s="1">
        <v>45</v>
      </c>
      <c r="B252" s="1" t="s">
        <v>39</v>
      </c>
      <c r="C252" s="1" t="s">
        <v>22</v>
      </c>
      <c r="D252" s="1" t="s">
        <v>40</v>
      </c>
      <c r="E252" s="1" t="s">
        <v>41</v>
      </c>
      <c r="F252" s="1" t="s">
        <v>25</v>
      </c>
      <c r="G252" s="1" t="b">
        <v>0</v>
      </c>
      <c r="H252" s="1" t="b">
        <v>0</v>
      </c>
      <c r="I252" s="1" t="b">
        <v>0</v>
      </c>
      <c r="J252" s="1" t="b">
        <v>0</v>
      </c>
      <c r="K252" s="1" t="b">
        <v>0</v>
      </c>
      <c r="L252" s="1">
        <v>150</v>
      </c>
      <c r="M252" s="1">
        <v>6</v>
      </c>
      <c r="N252" s="1">
        <v>0</v>
      </c>
      <c r="O252" s="1">
        <v>1</v>
      </c>
      <c r="P252" s="1">
        <v>0</v>
      </c>
      <c r="Q252" s="1">
        <v>100</v>
      </c>
      <c r="R252" s="1">
        <v>0</v>
      </c>
      <c r="S252" s="1">
        <v>1</v>
      </c>
      <c r="T252" s="1">
        <v>0</v>
      </c>
      <c r="U252" s="1" t="b">
        <v>0</v>
      </c>
      <c r="V252" s="1">
        <v>2000</v>
      </c>
      <c r="W252" s="1">
        <v>13857.5</v>
      </c>
      <c r="X252" s="1">
        <v>16295.5</v>
      </c>
      <c r="Y252" s="1">
        <v>6</v>
      </c>
      <c r="Z252" s="1">
        <v>9</v>
      </c>
      <c r="AA252" s="1">
        <v>10</v>
      </c>
      <c r="AB252" s="1">
        <v>9</v>
      </c>
    </row>
    <row r="253" spans="1:28" x14ac:dyDescent="0.25">
      <c r="A253" s="1">
        <v>46</v>
      </c>
      <c r="B253" s="1" t="s">
        <v>39</v>
      </c>
      <c r="C253" s="1" t="s">
        <v>22</v>
      </c>
      <c r="D253" s="1" t="s">
        <v>40</v>
      </c>
      <c r="E253" s="1" t="s">
        <v>41</v>
      </c>
      <c r="F253" s="1" t="s">
        <v>25</v>
      </c>
      <c r="G253" s="1" t="b">
        <v>0</v>
      </c>
      <c r="H253" s="1" t="b">
        <v>0</v>
      </c>
      <c r="I253" s="1" t="b">
        <v>0</v>
      </c>
      <c r="J253" s="1" t="b">
        <v>0</v>
      </c>
      <c r="K253" s="1" t="b">
        <v>0</v>
      </c>
      <c r="L253" s="1">
        <v>150</v>
      </c>
      <c r="M253" s="1">
        <v>6</v>
      </c>
      <c r="N253" s="1">
        <v>0</v>
      </c>
      <c r="O253" s="1">
        <v>1</v>
      </c>
      <c r="P253" s="1">
        <v>0</v>
      </c>
      <c r="Q253" s="1">
        <v>100</v>
      </c>
      <c r="R253" s="1">
        <v>0</v>
      </c>
      <c r="S253" s="1">
        <v>1</v>
      </c>
      <c r="T253" s="1">
        <v>0</v>
      </c>
      <c r="U253" s="1" t="b">
        <v>0</v>
      </c>
      <c r="V253" s="1">
        <v>2000</v>
      </c>
      <c r="W253" s="1">
        <v>15449</v>
      </c>
      <c r="X253" s="1">
        <v>11964</v>
      </c>
      <c r="Y253" s="1">
        <v>11</v>
      </c>
      <c r="Z253" s="1">
        <v>6</v>
      </c>
      <c r="AA253" s="1">
        <v>7</v>
      </c>
      <c r="AB253" s="1">
        <v>-9</v>
      </c>
    </row>
    <row r="254" spans="1:28" x14ac:dyDescent="0.25">
      <c r="A254" s="1">
        <v>47</v>
      </c>
      <c r="B254" s="1" t="s">
        <v>39</v>
      </c>
      <c r="C254" s="1" t="s">
        <v>22</v>
      </c>
      <c r="D254" s="1" t="s">
        <v>40</v>
      </c>
      <c r="E254" s="1" t="s">
        <v>41</v>
      </c>
      <c r="F254" s="1" t="s">
        <v>25</v>
      </c>
      <c r="G254" s="1" t="b">
        <v>0</v>
      </c>
      <c r="H254" s="1" t="b">
        <v>0</v>
      </c>
      <c r="I254" s="1" t="b">
        <v>0</v>
      </c>
      <c r="J254" s="1" t="b">
        <v>0</v>
      </c>
      <c r="K254" s="1" t="b">
        <v>0</v>
      </c>
      <c r="L254" s="1">
        <v>150</v>
      </c>
      <c r="M254" s="1">
        <v>6</v>
      </c>
      <c r="N254" s="1">
        <v>0</v>
      </c>
      <c r="O254" s="1">
        <v>1</v>
      </c>
      <c r="P254" s="1">
        <v>0</v>
      </c>
      <c r="Q254" s="1">
        <v>100</v>
      </c>
      <c r="R254" s="1">
        <v>0</v>
      </c>
      <c r="S254" s="1">
        <v>1</v>
      </c>
      <c r="T254" s="1">
        <v>0</v>
      </c>
      <c r="U254" s="1" t="b">
        <v>0</v>
      </c>
      <c r="V254" s="1">
        <v>2000</v>
      </c>
      <c r="W254" s="1">
        <v>15539.5</v>
      </c>
      <c r="X254" s="1">
        <v>14464</v>
      </c>
      <c r="Y254" s="1">
        <v>14</v>
      </c>
      <c r="Z254" s="1">
        <v>-10</v>
      </c>
      <c r="AA254" s="1">
        <v>-9</v>
      </c>
      <c r="AB254" s="1">
        <v>5</v>
      </c>
    </row>
    <row r="255" spans="1:28" x14ac:dyDescent="0.25">
      <c r="A255" s="1">
        <v>48</v>
      </c>
      <c r="B255" s="1" t="s">
        <v>39</v>
      </c>
      <c r="C255" s="1" t="s">
        <v>22</v>
      </c>
      <c r="D255" s="1" t="s">
        <v>40</v>
      </c>
      <c r="E255" s="1" t="s">
        <v>41</v>
      </c>
      <c r="F255" s="1" t="s">
        <v>25</v>
      </c>
      <c r="G255" s="1" t="b">
        <v>0</v>
      </c>
      <c r="H255" s="1" t="b">
        <v>0</v>
      </c>
      <c r="I255" s="1" t="b">
        <v>0</v>
      </c>
      <c r="J255" s="1" t="b">
        <v>0</v>
      </c>
      <c r="K255" s="1" t="b">
        <v>0</v>
      </c>
      <c r="L255" s="1">
        <v>150</v>
      </c>
      <c r="M255" s="1">
        <v>6</v>
      </c>
      <c r="N255" s="1">
        <v>0</v>
      </c>
      <c r="O255" s="1">
        <v>1</v>
      </c>
      <c r="P255" s="1">
        <v>0</v>
      </c>
      <c r="Q255" s="1">
        <v>100</v>
      </c>
      <c r="R255" s="1">
        <v>0</v>
      </c>
      <c r="S255" s="1">
        <v>1</v>
      </c>
      <c r="T255" s="1">
        <v>0</v>
      </c>
      <c r="U255" s="1" t="b">
        <v>0</v>
      </c>
      <c r="V255" s="1">
        <v>2000</v>
      </c>
      <c r="W255" s="1">
        <v>14060.5</v>
      </c>
      <c r="X255" s="1">
        <v>15341</v>
      </c>
      <c r="Y255" s="1">
        <v>19</v>
      </c>
      <c r="Z255" s="1">
        <v>-5</v>
      </c>
      <c r="AA255" s="1">
        <v>5</v>
      </c>
      <c r="AB255" s="1">
        <v>-6</v>
      </c>
    </row>
    <row r="256" spans="1:28" x14ac:dyDescent="0.25">
      <c r="A256" s="1">
        <v>49</v>
      </c>
      <c r="B256" s="1" t="s">
        <v>39</v>
      </c>
      <c r="C256" s="1" t="s">
        <v>22</v>
      </c>
      <c r="D256" s="1" t="s">
        <v>40</v>
      </c>
      <c r="E256" s="1" t="s">
        <v>41</v>
      </c>
      <c r="F256" s="1" t="s">
        <v>25</v>
      </c>
      <c r="G256" s="1" t="b">
        <v>0</v>
      </c>
      <c r="H256" s="1" t="b">
        <v>0</v>
      </c>
      <c r="I256" s="1" t="b">
        <v>0</v>
      </c>
      <c r="J256" s="1" t="b">
        <v>0</v>
      </c>
      <c r="K256" s="1" t="b">
        <v>0</v>
      </c>
      <c r="L256" s="1">
        <v>150</v>
      </c>
      <c r="M256" s="1">
        <v>6</v>
      </c>
      <c r="N256" s="1">
        <v>0</v>
      </c>
      <c r="O256" s="1">
        <v>1</v>
      </c>
      <c r="P256" s="1">
        <v>0</v>
      </c>
      <c r="Q256" s="1">
        <v>100</v>
      </c>
      <c r="R256" s="1">
        <v>0</v>
      </c>
      <c r="S256" s="1">
        <v>1</v>
      </c>
      <c r="T256" s="1">
        <v>0</v>
      </c>
      <c r="U256" s="1" t="b">
        <v>0</v>
      </c>
      <c r="V256" s="1">
        <v>2000</v>
      </c>
      <c r="W256" s="1">
        <v>11032.5</v>
      </c>
      <c r="X256" s="1">
        <v>16354.5</v>
      </c>
      <c r="Y256" s="1">
        <v>15</v>
      </c>
      <c r="Z256" s="1">
        <v>8</v>
      </c>
      <c r="AA256" s="1">
        <v>-11</v>
      </c>
      <c r="AB256" s="1">
        <v>-11</v>
      </c>
    </row>
    <row r="257" spans="1:28" x14ac:dyDescent="0.25">
      <c r="A257" s="1">
        <v>50</v>
      </c>
      <c r="B257" s="1" t="s">
        <v>39</v>
      </c>
      <c r="C257" s="1" t="s">
        <v>22</v>
      </c>
      <c r="D257" s="1" t="s">
        <v>40</v>
      </c>
      <c r="E257" s="1" t="s">
        <v>41</v>
      </c>
      <c r="F257" s="1" t="s">
        <v>25</v>
      </c>
      <c r="G257" s="1" t="b">
        <v>0</v>
      </c>
      <c r="H257" s="1" t="b">
        <v>0</v>
      </c>
      <c r="I257" s="1" t="b">
        <v>0</v>
      </c>
      <c r="J257" s="1" t="b">
        <v>0</v>
      </c>
      <c r="K257" s="1" t="b">
        <v>0</v>
      </c>
      <c r="L257" s="1">
        <v>150</v>
      </c>
      <c r="M257" s="1">
        <v>6</v>
      </c>
      <c r="N257" s="1">
        <v>0</v>
      </c>
      <c r="O257" s="1">
        <v>1</v>
      </c>
      <c r="P257" s="1">
        <v>0</v>
      </c>
      <c r="Q257" s="1">
        <v>100</v>
      </c>
      <c r="R257" s="1">
        <v>0</v>
      </c>
      <c r="S257" s="1">
        <v>1</v>
      </c>
      <c r="T257" s="1">
        <v>0</v>
      </c>
      <c r="U257" s="1" t="b">
        <v>0</v>
      </c>
      <c r="V257" s="1">
        <v>2000</v>
      </c>
      <c r="W257" s="1">
        <v>13897.5</v>
      </c>
      <c r="X257" s="1">
        <v>15595.5</v>
      </c>
      <c r="Y257" s="1">
        <v>10</v>
      </c>
      <c r="Z257" s="1">
        <v>8</v>
      </c>
      <c r="AA257" s="1">
        <v>-1</v>
      </c>
      <c r="AB257" s="1">
        <v>-8</v>
      </c>
    </row>
    <row r="258" spans="1:28" x14ac:dyDescent="0.25">
      <c r="A258" s="3">
        <v>51</v>
      </c>
      <c r="B258" s="3" t="s">
        <v>39</v>
      </c>
      <c r="C258" s="3" t="s">
        <v>22</v>
      </c>
      <c r="D258" s="3" t="s">
        <v>40</v>
      </c>
      <c r="E258" s="3" t="s">
        <v>28</v>
      </c>
      <c r="F258" s="3" t="s">
        <v>25</v>
      </c>
      <c r="G258" s="3" t="b">
        <v>0</v>
      </c>
      <c r="H258" s="3" t="b">
        <v>0</v>
      </c>
      <c r="I258" s="3" t="b">
        <v>0</v>
      </c>
      <c r="J258" s="3" t="b">
        <v>0</v>
      </c>
      <c r="K258" s="3" t="b">
        <v>0</v>
      </c>
      <c r="L258" s="3">
        <v>150</v>
      </c>
      <c r="M258" s="3">
        <v>2</v>
      </c>
      <c r="N258" s="3">
        <v>0</v>
      </c>
      <c r="O258" s="3">
        <v>1</v>
      </c>
      <c r="P258" s="3">
        <v>0</v>
      </c>
      <c r="Q258" s="3">
        <v>100</v>
      </c>
      <c r="R258" s="3">
        <v>0</v>
      </c>
      <c r="S258" s="3">
        <v>1</v>
      </c>
      <c r="T258" s="3">
        <v>0</v>
      </c>
      <c r="U258" s="3" t="b">
        <v>0</v>
      </c>
      <c r="V258" s="3">
        <v>251</v>
      </c>
      <c r="W258" s="3">
        <v>41000</v>
      </c>
      <c r="X258" s="3">
        <v>43050</v>
      </c>
      <c r="Y258" s="3">
        <v>1</v>
      </c>
      <c r="Z258" s="3">
        <v>0</v>
      </c>
      <c r="AA258" s="3">
        <v>0</v>
      </c>
      <c r="AB258" s="3">
        <v>0</v>
      </c>
    </row>
    <row r="259" spans="1:28" x14ac:dyDescent="0.25">
      <c r="A259" s="3">
        <v>52</v>
      </c>
      <c r="B259" s="3" t="s">
        <v>39</v>
      </c>
      <c r="C259" s="3" t="s">
        <v>22</v>
      </c>
      <c r="D259" s="3" t="s">
        <v>40</v>
      </c>
      <c r="E259" s="3" t="s">
        <v>28</v>
      </c>
      <c r="F259" s="3" t="s">
        <v>25</v>
      </c>
      <c r="G259" s="3" t="b">
        <v>0</v>
      </c>
      <c r="H259" s="3" t="b">
        <v>0</v>
      </c>
      <c r="I259" s="3" t="b">
        <v>0</v>
      </c>
      <c r="J259" s="3" t="b">
        <v>0</v>
      </c>
      <c r="K259" s="3" t="b">
        <v>0</v>
      </c>
      <c r="L259" s="3">
        <v>150</v>
      </c>
      <c r="M259" s="3">
        <v>2</v>
      </c>
      <c r="N259" s="3">
        <v>0</v>
      </c>
      <c r="O259" s="3">
        <v>1</v>
      </c>
      <c r="P259" s="3">
        <v>0</v>
      </c>
      <c r="Q259" s="3">
        <v>100</v>
      </c>
      <c r="R259" s="3">
        <v>0</v>
      </c>
      <c r="S259" s="3">
        <v>1</v>
      </c>
      <c r="T259" s="3">
        <v>0</v>
      </c>
      <c r="U259" s="3" t="b">
        <v>0</v>
      </c>
      <c r="V259" s="3">
        <v>262</v>
      </c>
      <c r="W259" s="3">
        <v>43050</v>
      </c>
      <c r="X259" s="3">
        <v>41000</v>
      </c>
      <c r="Y259" s="3">
        <v>0</v>
      </c>
      <c r="Z259" s="3">
        <v>0</v>
      </c>
      <c r="AA259" s="3">
        <v>1</v>
      </c>
      <c r="AB259" s="3">
        <v>0</v>
      </c>
    </row>
    <row r="260" spans="1:28" x14ac:dyDescent="0.25">
      <c r="A260" s="3">
        <v>53</v>
      </c>
      <c r="B260" s="3" t="s">
        <v>39</v>
      </c>
      <c r="C260" s="3" t="s">
        <v>22</v>
      </c>
      <c r="D260" s="3" t="s">
        <v>40</v>
      </c>
      <c r="E260" s="3" t="s">
        <v>28</v>
      </c>
      <c r="F260" s="3" t="s">
        <v>25</v>
      </c>
      <c r="G260" s="3" t="b">
        <v>0</v>
      </c>
      <c r="H260" s="3" t="b">
        <v>0</v>
      </c>
      <c r="I260" s="3" t="b">
        <v>0</v>
      </c>
      <c r="J260" s="3" t="b">
        <v>0</v>
      </c>
      <c r="K260" s="3" t="b">
        <v>0</v>
      </c>
      <c r="L260" s="3">
        <v>150</v>
      </c>
      <c r="M260" s="3">
        <v>2</v>
      </c>
      <c r="N260" s="3">
        <v>0</v>
      </c>
      <c r="O260" s="3">
        <v>1</v>
      </c>
      <c r="P260" s="3">
        <v>0</v>
      </c>
      <c r="Q260" s="3">
        <v>100</v>
      </c>
      <c r="R260" s="3">
        <v>0</v>
      </c>
      <c r="S260" s="3">
        <v>1</v>
      </c>
      <c r="T260" s="3">
        <v>0</v>
      </c>
      <c r="U260" s="3" t="b">
        <v>0</v>
      </c>
      <c r="V260" s="3">
        <v>251</v>
      </c>
      <c r="W260" s="3">
        <v>41000</v>
      </c>
      <c r="X260" s="3">
        <v>43050</v>
      </c>
      <c r="Y260" s="3">
        <v>0</v>
      </c>
      <c r="Z260" s="3">
        <v>-1</v>
      </c>
      <c r="AA260" s="3">
        <v>0</v>
      </c>
      <c r="AB260" s="3">
        <v>0</v>
      </c>
    </row>
    <row r="261" spans="1:28" x14ac:dyDescent="0.25">
      <c r="A261" s="3">
        <v>54</v>
      </c>
      <c r="B261" s="3" t="s">
        <v>39</v>
      </c>
      <c r="C261" s="3" t="s">
        <v>22</v>
      </c>
      <c r="D261" s="3" t="s">
        <v>40</v>
      </c>
      <c r="E261" s="3" t="s">
        <v>28</v>
      </c>
      <c r="F261" s="3" t="s">
        <v>25</v>
      </c>
      <c r="G261" s="3" t="b">
        <v>0</v>
      </c>
      <c r="H261" s="3" t="b">
        <v>0</v>
      </c>
      <c r="I261" s="3" t="b">
        <v>0</v>
      </c>
      <c r="J261" s="3" t="b">
        <v>0</v>
      </c>
      <c r="K261" s="3" t="b">
        <v>0</v>
      </c>
      <c r="L261" s="3">
        <v>150</v>
      </c>
      <c r="M261" s="3">
        <v>2</v>
      </c>
      <c r="N261" s="3">
        <v>0</v>
      </c>
      <c r="O261" s="3">
        <v>1</v>
      </c>
      <c r="P261" s="3">
        <v>0</v>
      </c>
      <c r="Q261" s="3">
        <v>100</v>
      </c>
      <c r="R261" s="3">
        <v>0</v>
      </c>
      <c r="S261" s="3">
        <v>1</v>
      </c>
      <c r="T261" s="3">
        <v>0</v>
      </c>
      <c r="U261" s="3" t="b">
        <v>0</v>
      </c>
      <c r="V261" s="3">
        <v>251</v>
      </c>
      <c r="W261" s="3">
        <v>41000</v>
      </c>
      <c r="X261" s="3">
        <v>43050</v>
      </c>
      <c r="Y261" s="3">
        <v>-1</v>
      </c>
      <c r="Z261" s="3">
        <v>0</v>
      </c>
      <c r="AA261" s="3">
        <v>0</v>
      </c>
      <c r="AB261" s="3">
        <v>0</v>
      </c>
    </row>
    <row r="262" spans="1:28" x14ac:dyDescent="0.25">
      <c r="A262" s="3">
        <v>55</v>
      </c>
      <c r="B262" s="3" t="s">
        <v>39</v>
      </c>
      <c r="C262" s="3" t="s">
        <v>22</v>
      </c>
      <c r="D262" s="3" t="s">
        <v>40</v>
      </c>
      <c r="E262" s="3" t="s">
        <v>28</v>
      </c>
      <c r="F262" s="3" t="s">
        <v>25</v>
      </c>
      <c r="G262" s="3" t="b">
        <v>0</v>
      </c>
      <c r="H262" s="3" t="b">
        <v>0</v>
      </c>
      <c r="I262" s="3" t="b">
        <v>0</v>
      </c>
      <c r="J262" s="3" t="b">
        <v>0</v>
      </c>
      <c r="K262" s="3" t="b">
        <v>0</v>
      </c>
      <c r="L262" s="3">
        <v>150</v>
      </c>
      <c r="M262" s="3">
        <v>2</v>
      </c>
      <c r="N262" s="3">
        <v>0</v>
      </c>
      <c r="O262" s="3">
        <v>1</v>
      </c>
      <c r="P262" s="3">
        <v>0</v>
      </c>
      <c r="Q262" s="3">
        <v>100</v>
      </c>
      <c r="R262" s="3">
        <v>0</v>
      </c>
      <c r="S262" s="3">
        <v>1</v>
      </c>
      <c r="T262" s="3">
        <v>0</v>
      </c>
      <c r="U262" s="3" t="b">
        <v>0</v>
      </c>
      <c r="V262" s="3">
        <v>251</v>
      </c>
      <c r="W262" s="3">
        <v>41000</v>
      </c>
      <c r="X262" s="3">
        <v>43050</v>
      </c>
      <c r="Y262" s="3">
        <v>0</v>
      </c>
      <c r="Z262" s="3">
        <v>1</v>
      </c>
      <c r="AA262" s="3">
        <v>0</v>
      </c>
      <c r="AB262" s="3">
        <v>0</v>
      </c>
    </row>
    <row r="263" spans="1:28" x14ac:dyDescent="0.25">
      <c r="A263" s="3">
        <v>56</v>
      </c>
      <c r="B263" s="3" t="s">
        <v>39</v>
      </c>
      <c r="C263" s="3" t="s">
        <v>22</v>
      </c>
      <c r="D263" s="3" t="s">
        <v>40</v>
      </c>
      <c r="E263" s="3" t="s">
        <v>28</v>
      </c>
      <c r="F263" s="3" t="s">
        <v>25</v>
      </c>
      <c r="G263" s="3" t="b">
        <v>0</v>
      </c>
      <c r="H263" s="3" t="b">
        <v>0</v>
      </c>
      <c r="I263" s="3" t="b">
        <v>0</v>
      </c>
      <c r="J263" s="3" t="b">
        <v>0</v>
      </c>
      <c r="K263" s="3" t="b">
        <v>0</v>
      </c>
      <c r="L263" s="3">
        <v>150</v>
      </c>
      <c r="M263" s="3">
        <v>2</v>
      </c>
      <c r="N263" s="3">
        <v>0</v>
      </c>
      <c r="O263" s="3">
        <v>1</v>
      </c>
      <c r="P263" s="3">
        <v>0</v>
      </c>
      <c r="Q263" s="3">
        <v>100</v>
      </c>
      <c r="R263" s="3">
        <v>0</v>
      </c>
      <c r="S263" s="3">
        <v>1</v>
      </c>
      <c r="T263" s="3">
        <v>0</v>
      </c>
      <c r="U263" s="3" t="b">
        <v>0</v>
      </c>
      <c r="V263" s="3">
        <v>251</v>
      </c>
      <c r="W263" s="3">
        <v>41000</v>
      </c>
      <c r="X263" s="3">
        <v>43050</v>
      </c>
      <c r="Y263" s="3">
        <v>-1</v>
      </c>
      <c r="Z263" s="3">
        <v>0</v>
      </c>
      <c r="AA263" s="3">
        <v>0</v>
      </c>
      <c r="AB263" s="3">
        <v>0</v>
      </c>
    </row>
    <row r="264" spans="1:28" x14ac:dyDescent="0.25">
      <c r="A264" s="3">
        <v>57</v>
      </c>
      <c r="B264" s="3" t="s">
        <v>39</v>
      </c>
      <c r="C264" s="3" t="s">
        <v>22</v>
      </c>
      <c r="D264" s="3" t="s">
        <v>40</v>
      </c>
      <c r="E264" s="3" t="s">
        <v>28</v>
      </c>
      <c r="F264" s="3" t="s">
        <v>25</v>
      </c>
      <c r="G264" s="3" t="b">
        <v>0</v>
      </c>
      <c r="H264" s="3" t="b">
        <v>0</v>
      </c>
      <c r="I264" s="3" t="b">
        <v>0</v>
      </c>
      <c r="J264" s="3" t="b">
        <v>0</v>
      </c>
      <c r="K264" s="3" t="b">
        <v>0</v>
      </c>
      <c r="L264" s="3">
        <v>150</v>
      </c>
      <c r="M264" s="3">
        <v>2</v>
      </c>
      <c r="N264" s="3">
        <v>0</v>
      </c>
      <c r="O264" s="3">
        <v>1</v>
      </c>
      <c r="P264" s="3">
        <v>0</v>
      </c>
      <c r="Q264" s="3">
        <v>100</v>
      </c>
      <c r="R264" s="3">
        <v>0</v>
      </c>
      <c r="S264" s="3">
        <v>1</v>
      </c>
      <c r="T264" s="3">
        <v>0</v>
      </c>
      <c r="U264" s="3" t="b">
        <v>0</v>
      </c>
      <c r="V264" s="3">
        <v>251</v>
      </c>
      <c r="W264" s="3">
        <v>41000</v>
      </c>
      <c r="X264" s="3">
        <v>43050</v>
      </c>
      <c r="Y264" s="3">
        <v>-1</v>
      </c>
      <c r="Z264" s="3">
        <v>0</v>
      </c>
      <c r="AA264" s="3">
        <v>0</v>
      </c>
      <c r="AB264" s="3">
        <v>0</v>
      </c>
    </row>
    <row r="265" spans="1:28" x14ac:dyDescent="0.25">
      <c r="A265" s="3">
        <v>58</v>
      </c>
      <c r="B265" s="3" t="s">
        <v>39</v>
      </c>
      <c r="C265" s="3" t="s">
        <v>22</v>
      </c>
      <c r="D265" s="3" t="s">
        <v>40</v>
      </c>
      <c r="E265" s="3" t="s">
        <v>28</v>
      </c>
      <c r="F265" s="3" t="s">
        <v>25</v>
      </c>
      <c r="G265" s="3" t="b">
        <v>0</v>
      </c>
      <c r="H265" s="3" t="b">
        <v>0</v>
      </c>
      <c r="I265" s="3" t="b">
        <v>0</v>
      </c>
      <c r="J265" s="3" t="b">
        <v>0</v>
      </c>
      <c r="K265" s="3" t="b">
        <v>0</v>
      </c>
      <c r="L265" s="3">
        <v>150</v>
      </c>
      <c r="M265" s="3">
        <v>2</v>
      </c>
      <c r="N265" s="3">
        <v>0</v>
      </c>
      <c r="O265" s="3">
        <v>1</v>
      </c>
      <c r="P265" s="3">
        <v>0</v>
      </c>
      <c r="Q265" s="3">
        <v>100</v>
      </c>
      <c r="R265" s="3">
        <v>0</v>
      </c>
      <c r="S265" s="3">
        <v>1</v>
      </c>
      <c r="T265" s="3">
        <v>0</v>
      </c>
      <c r="U265" s="3" t="b">
        <v>0</v>
      </c>
      <c r="V265" s="3">
        <v>251</v>
      </c>
      <c r="W265" s="3">
        <v>43050</v>
      </c>
      <c r="X265" s="3">
        <v>41000</v>
      </c>
      <c r="Y265" s="3">
        <v>0</v>
      </c>
      <c r="Z265" s="3">
        <v>0</v>
      </c>
      <c r="AA265" s="3">
        <v>0</v>
      </c>
      <c r="AB265" s="3">
        <v>-1</v>
      </c>
    </row>
    <row r="266" spans="1:28" x14ac:dyDescent="0.25">
      <c r="A266" s="3">
        <v>59</v>
      </c>
      <c r="B266" s="3" t="s">
        <v>39</v>
      </c>
      <c r="C266" s="3" t="s">
        <v>22</v>
      </c>
      <c r="D266" s="3" t="s">
        <v>40</v>
      </c>
      <c r="E266" s="3" t="s">
        <v>28</v>
      </c>
      <c r="F266" s="3" t="s">
        <v>25</v>
      </c>
      <c r="G266" s="3" t="b">
        <v>0</v>
      </c>
      <c r="H266" s="3" t="b">
        <v>0</v>
      </c>
      <c r="I266" s="3" t="b">
        <v>0</v>
      </c>
      <c r="J266" s="3" t="b">
        <v>0</v>
      </c>
      <c r="K266" s="3" t="b">
        <v>0</v>
      </c>
      <c r="L266" s="3">
        <v>150</v>
      </c>
      <c r="M266" s="3">
        <v>2</v>
      </c>
      <c r="N266" s="3">
        <v>0</v>
      </c>
      <c r="O266" s="3">
        <v>1</v>
      </c>
      <c r="P266" s="3">
        <v>0</v>
      </c>
      <c r="Q266" s="3">
        <v>100</v>
      </c>
      <c r="R266" s="3">
        <v>0</v>
      </c>
      <c r="S266" s="3">
        <v>1</v>
      </c>
      <c r="T266" s="3">
        <v>0</v>
      </c>
      <c r="U266" s="3" t="b">
        <v>0</v>
      </c>
      <c r="V266" s="3">
        <v>251</v>
      </c>
      <c r="W266" s="3">
        <v>41000</v>
      </c>
      <c r="X266" s="3">
        <v>43050</v>
      </c>
      <c r="Y266" s="3">
        <v>-1</v>
      </c>
      <c r="Z266" s="3">
        <v>0</v>
      </c>
      <c r="AA266" s="3">
        <v>0</v>
      </c>
      <c r="AB266" s="3">
        <v>0</v>
      </c>
    </row>
    <row r="267" spans="1:28" x14ac:dyDescent="0.25">
      <c r="A267" s="3">
        <v>60</v>
      </c>
      <c r="B267" s="3" t="s">
        <v>39</v>
      </c>
      <c r="C267" s="3" t="s">
        <v>22</v>
      </c>
      <c r="D267" s="3" t="s">
        <v>40</v>
      </c>
      <c r="E267" s="3" t="s">
        <v>28</v>
      </c>
      <c r="F267" s="3" t="s">
        <v>25</v>
      </c>
      <c r="G267" s="3" t="b">
        <v>0</v>
      </c>
      <c r="H267" s="3" t="b">
        <v>0</v>
      </c>
      <c r="I267" s="3" t="b">
        <v>0</v>
      </c>
      <c r="J267" s="3" t="b">
        <v>0</v>
      </c>
      <c r="K267" s="3" t="b">
        <v>0</v>
      </c>
      <c r="L267" s="3">
        <v>150</v>
      </c>
      <c r="M267" s="3">
        <v>2</v>
      </c>
      <c r="N267" s="3">
        <v>0</v>
      </c>
      <c r="O267" s="3">
        <v>1</v>
      </c>
      <c r="P267" s="3">
        <v>0</v>
      </c>
      <c r="Q267" s="3">
        <v>100</v>
      </c>
      <c r="R267" s="3">
        <v>0</v>
      </c>
      <c r="S267" s="3">
        <v>1</v>
      </c>
      <c r="T267" s="3">
        <v>0</v>
      </c>
      <c r="U267" s="3" t="b">
        <v>0</v>
      </c>
      <c r="V267" s="3">
        <v>251</v>
      </c>
      <c r="W267" s="3">
        <v>41000</v>
      </c>
      <c r="X267" s="3">
        <v>43050</v>
      </c>
      <c r="Y267" s="3">
        <v>0</v>
      </c>
      <c r="Z267" s="3">
        <v>-1</v>
      </c>
      <c r="AA267" s="3">
        <v>0</v>
      </c>
      <c r="AB267" s="3">
        <v>0</v>
      </c>
    </row>
    <row r="268" spans="1:28" x14ac:dyDescent="0.25">
      <c r="A268" s="1">
        <v>61</v>
      </c>
      <c r="B268" s="1" t="s">
        <v>39</v>
      </c>
      <c r="C268" s="1" t="s">
        <v>22</v>
      </c>
      <c r="D268" s="1" t="s">
        <v>40</v>
      </c>
      <c r="E268" s="1" t="s">
        <v>28</v>
      </c>
      <c r="F268" s="1" t="s">
        <v>25</v>
      </c>
      <c r="G268" s="1" t="b">
        <v>0</v>
      </c>
      <c r="H268" s="1" t="b">
        <v>0</v>
      </c>
      <c r="I268" s="1" t="b">
        <v>0</v>
      </c>
      <c r="J268" s="1" t="b">
        <v>0</v>
      </c>
      <c r="K268" s="1" t="b">
        <v>0</v>
      </c>
      <c r="L268" s="1">
        <v>150</v>
      </c>
      <c r="M268" s="1">
        <v>3</v>
      </c>
      <c r="N268" s="1">
        <v>0</v>
      </c>
      <c r="O268" s="1">
        <v>1</v>
      </c>
      <c r="P268" s="1">
        <v>0</v>
      </c>
      <c r="Q268" s="1">
        <v>100</v>
      </c>
      <c r="R268" s="1">
        <v>0</v>
      </c>
      <c r="S268" s="1">
        <v>1</v>
      </c>
      <c r="T268" s="1">
        <v>0</v>
      </c>
      <c r="U268" s="1" t="b">
        <v>0</v>
      </c>
      <c r="V268" s="1">
        <v>2000</v>
      </c>
      <c r="W268" s="1">
        <v>25315.5</v>
      </c>
      <c r="X268" s="1">
        <v>28990.5</v>
      </c>
      <c r="Y268" s="1">
        <v>-13</v>
      </c>
      <c r="Z268" s="1">
        <v>-4</v>
      </c>
      <c r="AA268" s="1">
        <v>4</v>
      </c>
      <c r="AB268" s="1">
        <v>0</v>
      </c>
    </row>
    <row r="269" spans="1:28" x14ac:dyDescent="0.25">
      <c r="A269" s="1">
        <v>62</v>
      </c>
      <c r="B269" s="1" t="s">
        <v>39</v>
      </c>
      <c r="C269" s="1" t="s">
        <v>22</v>
      </c>
      <c r="D269" s="1" t="s">
        <v>40</v>
      </c>
      <c r="E269" s="1" t="s">
        <v>28</v>
      </c>
      <c r="F269" s="1" t="s">
        <v>25</v>
      </c>
      <c r="G269" s="1" t="b">
        <v>0</v>
      </c>
      <c r="H269" s="1" t="b">
        <v>0</v>
      </c>
      <c r="I269" s="1" t="b">
        <v>0</v>
      </c>
      <c r="J269" s="1" t="b">
        <v>0</v>
      </c>
      <c r="K269" s="1" t="b">
        <v>0</v>
      </c>
      <c r="L269" s="1">
        <v>150</v>
      </c>
      <c r="M269" s="1">
        <v>3</v>
      </c>
      <c r="N269" s="1">
        <v>0</v>
      </c>
      <c r="O269" s="1">
        <v>1</v>
      </c>
      <c r="P269" s="1">
        <v>0</v>
      </c>
      <c r="Q269" s="1">
        <v>100</v>
      </c>
      <c r="R269" s="1">
        <v>0</v>
      </c>
      <c r="S269" s="1">
        <v>1</v>
      </c>
      <c r="T269" s="1">
        <v>0</v>
      </c>
      <c r="U269" s="1" t="b">
        <v>0</v>
      </c>
      <c r="V269" s="1">
        <v>2000</v>
      </c>
      <c r="W269" s="1">
        <v>26705</v>
      </c>
      <c r="X269" s="1">
        <v>31279</v>
      </c>
      <c r="Y269" s="1">
        <v>-3</v>
      </c>
      <c r="Z269" s="1">
        <v>-4</v>
      </c>
      <c r="AA269" s="1">
        <v>3</v>
      </c>
      <c r="AB269" s="1">
        <v>10</v>
      </c>
    </row>
    <row r="270" spans="1:28" x14ac:dyDescent="0.25">
      <c r="A270" s="1">
        <v>63</v>
      </c>
      <c r="B270" s="1" t="s">
        <v>39</v>
      </c>
      <c r="C270" s="1" t="s">
        <v>22</v>
      </c>
      <c r="D270" s="1" t="s">
        <v>40</v>
      </c>
      <c r="E270" s="1" t="s">
        <v>28</v>
      </c>
      <c r="F270" s="1" t="s">
        <v>25</v>
      </c>
      <c r="G270" s="1" t="b">
        <v>0</v>
      </c>
      <c r="H270" s="1" t="b">
        <v>0</v>
      </c>
      <c r="I270" s="1" t="b">
        <v>0</v>
      </c>
      <c r="J270" s="1" t="b">
        <v>0</v>
      </c>
      <c r="K270" s="1" t="b">
        <v>0</v>
      </c>
      <c r="L270" s="1">
        <v>150</v>
      </c>
      <c r="M270" s="1">
        <v>3</v>
      </c>
      <c r="N270" s="1">
        <v>0</v>
      </c>
      <c r="O270" s="1">
        <v>1</v>
      </c>
      <c r="P270" s="1">
        <v>0</v>
      </c>
      <c r="Q270" s="1">
        <v>100</v>
      </c>
      <c r="R270" s="1">
        <v>0</v>
      </c>
      <c r="S270" s="1">
        <v>1</v>
      </c>
      <c r="T270" s="1">
        <v>0</v>
      </c>
      <c r="U270" s="1" t="b">
        <v>0</v>
      </c>
      <c r="V270" s="1">
        <v>2000</v>
      </c>
      <c r="W270" s="1">
        <v>29086.5</v>
      </c>
      <c r="X270" s="1">
        <v>29011</v>
      </c>
      <c r="Y270" s="1">
        <v>0</v>
      </c>
      <c r="Z270" s="1">
        <v>-7</v>
      </c>
      <c r="AA270" s="1">
        <v>2</v>
      </c>
      <c r="AB270" s="1">
        <v>7</v>
      </c>
    </row>
    <row r="271" spans="1:28" x14ac:dyDescent="0.25">
      <c r="A271" s="1">
        <v>64</v>
      </c>
      <c r="B271" s="1" t="s">
        <v>39</v>
      </c>
      <c r="C271" s="1" t="s">
        <v>22</v>
      </c>
      <c r="D271" s="1" t="s">
        <v>40</v>
      </c>
      <c r="E271" s="1" t="s">
        <v>28</v>
      </c>
      <c r="F271" s="1" t="s">
        <v>25</v>
      </c>
      <c r="G271" s="1" t="b">
        <v>0</v>
      </c>
      <c r="H271" s="1" t="b">
        <v>0</v>
      </c>
      <c r="I271" s="1" t="b">
        <v>0</v>
      </c>
      <c r="J271" s="1" t="b">
        <v>0</v>
      </c>
      <c r="K271" s="1" t="b">
        <v>0</v>
      </c>
      <c r="L271" s="1">
        <v>150</v>
      </c>
      <c r="M271" s="1">
        <v>3</v>
      </c>
      <c r="N271" s="1">
        <v>0</v>
      </c>
      <c r="O271" s="1">
        <v>1</v>
      </c>
      <c r="P271" s="1">
        <v>0</v>
      </c>
      <c r="Q271" s="1">
        <v>100</v>
      </c>
      <c r="R271" s="1">
        <v>0</v>
      </c>
      <c r="S271" s="1">
        <v>1</v>
      </c>
      <c r="T271" s="1">
        <v>0</v>
      </c>
      <c r="U271" s="1" t="b">
        <v>0</v>
      </c>
      <c r="V271" s="1">
        <v>2000</v>
      </c>
      <c r="W271" s="1">
        <v>28150</v>
      </c>
      <c r="X271" s="1">
        <v>28925.5</v>
      </c>
      <c r="Y271" s="1">
        <v>-10</v>
      </c>
      <c r="Z271" s="1">
        <v>4</v>
      </c>
      <c r="AA271" s="1">
        <v>6</v>
      </c>
      <c r="AB271" s="1">
        <v>-4</v>
      </c>
    </row>
    <row r="272" spans="1:28" x14ac:dyDescent="0.25">
      <c r="A272" s="1">
        <v>65</v>
      </c>
      <c r="B272" s="1" t="s">
        <v>39</v>
      </c>
      <c r="C272" s="1" t="s">
        <v>22</v>
      </c>
      <c r="D272" s="1" t="s">
        <v>40</v>
      </c>
      <c r="E272" s="1" t="s">
        <v>28</v>
      </c>
      <c r="F272" s="1" t="s">
        <v>25</v>
      </c>
      <c r="G272" s="1" t="b">
        <v>0</v>
      </c>
      <c r="H272" s="1" t="b">
        <v>0</v>
      </c>
      <c r="I272" s="1" t="b">
        <v>0</v>
      </c>
      <c r="J272" s="1" t="b">
        <v>0</v>
      </c>
      <c r="K272" s="1" t="b">
        <v>0</v>
      </c>
      <c r="L272" s="1">
        <v>150</v>
      </c>
      <c r="M272" s="1">
        <v>3</v>
      </c>
      <c r="N272" s="1">
        <v>0</v>
      </c>
      <c r="O272" s="1">
        <v>1</v>
      </c>
      <c r="P272" s="1">
        <v>0</v>
      </c>
      <c r="Q272" s="1">
        <v>100</v>
      </c>
      <c r="R272" s="1">
        <v>0</v>
      </c>
      <c r="S272" s="1">
        <v>1</v>
      </c>
      <c r="T272" s="1">
        <v>0</v>
      </c>
      <c r="U272" s="1" t="b">
        <v>0</v>
      </c>
      <c r="V272" s="1">
        <v>2000</v>
      </c>
      <c r="W272" s="1">
        <v>28074</v>
      </c>
      <c r="X272" s="1">
        <v>27080</v>
      </c>
      <c r="Y272" s="1">
        <v>-10</v>
      </c>
      <c r="Z272" s="1">
        <v>-2</v>
      </c>
      <c r="AA272" s="1">
        <v>-1</v>
      </c>
      <c r="AB272" s="1">
        <v>7</v>
      </c>
    </row>
    <row r="273" spans="1:28" x14ac:dyDescent="0.25">
      <c r="A273" s="1">
        <v>66</v>
      </c>
      <c r="B273" s="1" t="s">
        <v>39</v>
      </c>
      <c r="C273" s="1" t="s">
        <v>22</v>
      </c>
      <c r="D273" s="1" t="s">
        <v>40</v>
      </c>
      <c r="E273" s="1" t="s">
        <v>28</v>
      </c>
      <c r="F273" s="1" t="s">
        <v>25</v>
      </c>
      <c r="G273" s="1" t="b">
        <v>0</v>
      </c>
      <c r="H273" s="1" t="b">
        <v>0</v>
      </c>
      <c r="I273" s="1" t="b">
        <v>0</v>
      </c>
      <c r="J273" s="1" t="b">
        <v>0</v>
      </c>
      <c r="K273" s="1" t="b">
        <v>0</v>
      </c>
      <c r="L273" s="1">
        <v>150</v>
      </c>
      <c r="M273" s="1">
        <v>3</v>
      </c>
      <c r="N273" s="1">
        <v>0</v>
      </c>
      <c r="O273" s="1">
        <v>1</v>
      </c>
      <c r="P273" s="1">
        <v>0</v>
      </c>
      <c r="Q273" s="1">
        <v>100</v>
      </c>
      <c r="R273" s="1">
        <v>0</v>
      </c>
      <c r="S273" s="1">
        <v>1</v>
      </c>
      <c r="T273" s="1">
        <v>0</v>
      </c>
      <c r="U273" s="1" t="b">
        <v>0</v>
      </c>
      <c r="V273" s="1">
        <v>2000</v>
      </c>
      <c r="W273" s="1">
        <v>28445</v>
      </c>
      <c r="X273" s="1">
        <v>26390</v>
      </c>
      <c r="Y273" s="1">
        <v>-2</v>
      </c>
      <c r="Z273" s="1">
        <v>-8</v>
      </c>
      <c r="AA273" s="1">
        <v>5</v>
      </c>
      <c r="AB273" s="1">
        <v>-5</v>
      </c>
    </row>
    <row r="274" spans="1:28" x14ac:dyDescent="0.25">
      <c r="A274" s="1">
        <v>67</v>
      </c>
      <c r="B274" s="1" t="s">
        <v>39</v>
      </c>
      <c r="C274" s="1" t="s">
        <v>22</v>
      </c>
      <c r="D274" s="1" t="s">
        <v>40</v>
      </c>
      <c r="E274" s="1" t="s">
        <v>28</v>
      </c>
      <c r="F274" s="1" t="s">
        <v>25</v>
      </c>
      <c r="G274" s="1" t="b">
        <v>0</v>
      </c>
      <c r="H274" s="1" t="b">
        <v>0</v>
      </c>
      <c r="I274" s="1" t="b">
        <v>0</v>
      </c>
      <c r="J274" s="1" t="b">
        <v>0</v>
      </c>
      <c r="K274" s="1" t="b">
        <v>0</v>
      </c>
      <c r="L274" s="1">
        <v>150</v>
      </c>
      <c r="M274" s="1">
        <v>3</v>
      </c>
      <c r="N274" s="1">
        <v>0</v>
      </c>
      <c r="O274" s="1">
        <v>1</v>
      </c>
      <c r="P274" s="1">
        <v>0</v>
      </c>
      <c r="Q274" s="1">
        <v>100</v>
      </c>
      <c r="R274" s="1">
        <v>0</v>
      </c>
      <c r="S274" s="1">
        <v>1</v>
      </c>
      <c r="T274" s="1">
        <v>0</v>
      </c>
      <c r="U274" s="1" t="b">
        <v>0</v>
      </c>
      <c r="V274" s="1">
        <v>2000</v>
      </c>
      <c r="W274" s="1">
        <v>27373.5</v>
      </c>
      <c r="X274" s="1">
        <v>29323.5</v>
      </c>
      <c r="Y274" s="1">
        <v>-1</v>
      </c>
      <c r="Z274" s="1">
        <v>5</v>
      </c>
      <c r="AA274" s="1">
        <v>-8</v>
      </c>
      <c r="AB274" s="1">
        <v>0</v>
      </c>
    </row>
    <row r="275" spans="1:28" x14ac:dyDescent="0.25">
      <c r="A275" s="1">
        <v>68</v>
      </c>
      <c r="B275" s="1" t="s">
        <v>39</v>
      </c>
      <c r="C275" s="1" t="s">
        <v>22</v>
      </c>
      <c r="D275" s="1" t="s">
        <v>40</v>
      </c>
      <c r="E275" s="1" t="s">
        <v>28</v>
      </c>
      <c r="F275" s="1" t="s">
        <v>25</v>
      </c>
      <c r="G275" s="1" t="b">
        <v>0</v>
      </c>
      <c r="H275" s="1" t="b">
        <v>0</v>
      </c>
      <c r="I275" s="1" t="b">
        <v>0</v>
      </c>
      <c r="J275" s="1" t="b">
        <v>0</v>
      </c>
      <c r="K275" s="1" t="b">
        <v>0</v>
      </c>
      <c r="L275" s="1">
        <v>150</v>
      </c>
      <c r="M275" s="1">
        <v>3</v>
      </c>
      <c r="N275" s="1">
        <v>0</v>
      </c>
      <c r="O275" s="1">
        <v>1</v>
      </c>
      <c r="P275" s="1">
        <v>0</v>
      </c>
      <c r="Q275" s="1">
        <v>100</v>
      </c>
      <c r="R275" s="1">
        <v>0</v>
      </c>
      <c r="S275" s="1">
        <v>1</v>
      </c>
      <c r="T275" s="1">
        <v>0</v>
      </c>
      <c r="U275" s="1" t="b">
        <v>0</v>
      </c>
      <c r="V275" s="1">
        <v>2000</v>
      </c>
      <c r="W275" s="1">
        <v>28387</v>
      </c>
      <c r="X275" s="1">
        <v>29375</v>
      </c>
      <c r="Y275" s="1">
        <v>0</v>
      </c>
      <c r="Z275" s="1">
        <v>-5</v>
      </c>
      <c r="AA275" s="1">
        <v>-5</v>
      </c>
      <c r="AB275" s="1">
        <v>12</v>
      </c>
    </row>
    <row r="276" spans="1:28" x14ac:dyDescent="0.25">
      <c r="A276" s="1">
        <v>69</v>
      </c>
      <c r="B276" s="1" t="s">
        <v>39</v>
      </c>
      <c r="C276" s="1" t="s">
        <v>22</v>
      </c>
      <c r="D276" s="1" t="s">
        <v>40</v>
      </c>
      <c r="E276" s="1" t="s">
        <v>28</v>
      </c>
      <c r="F276" s="1" t="s">
        <v>25</v>
      </c>
      <c r="G276" s="1" t="b">
        <v>0</v>
      </c>
      <c r="H276" s="1" t="b">
        <v>0</v>
      </c>
      <c r="I276" s="1" t="b">
        <v>0</v>
      </c>
      <c r="J276" s="1" t="b">
        <v>0</v>
      </c>
      <c r="K276" s="1" t="b">
        <v>0</v>
      </c>
      <c r="L276" s="1">
        <v>150</v>
      </c>
      <c r="M276" s="1">
        <v>3</v>
      </c>
      <c r="N276" s="1">
        <v>0</v>
      </c>
      <c r="O276" s="1">
        <v>1</v>
      </c>
      <c r="P276" s="1">
        <v>0</v>
      </c>
      <c r="Q276" s="1">
        <v>100</v>
      </c>
      <c r="R276" s="1">
        <v>0</v>
      </c>
      <c r="S276" s="1">
        <v>1</v>
      </c>
      <c r="T276" s="1">
        <v>0</v>
      </c>
      <c r="U276" s="1" t="b">
        <v>0</v>
      </c>
      <c r="V276" s="1">
        <v>2000</v>
      </c>
      <c r="W276" s="1">
        <v>29581</v>
      </c>
      <c r="X276" s="1">
        <v>27722</v>
      </c>
      <c r="Y276" s="1">
        <v>-3</v>
      </c>
      <c r="Z276" s="1">
        <v>7</v>
      </c>
      <c r="AA276" s="1">
        <v>0</v>
      </c>
      <c r="AB276" s="1">
        <v>-3</v>
      </c>
    </row>
    <row r="277" spans="1:28" x14ac:dyDescent="0.25">
      <c r="A277" s="1">
        <v>70</v>
      </c>
      <c r="B277" s="1" t="s">
        <v>39</v>
      </c>
      <c r="C277" s="1" t="s">
        <v>22</v>
      </c>
      <c r="D277" s="1" t="s">
        <v>40</v>
      </c>
      <c r="E277" s="1" t="s">
        <v>28</v>
      </c>
      <c r="F277" s="1" t="s">
        <v>25</v>
      </c>
      <c r="G277" s="1" t="b">
        <v>0</v>
      </c>
      <c r="H277" s="1" t="b">
        <v>0</v>
      </c>
      <c r="I277" s="1" t="b">
        <v>0</v>
      </c>
      <c r="J277" s="1" t="b">
        <v>0</v>
      </c>
      <c r="K277" s="1" t="b">
        <v>0</v>
      </c>
      <c r="L277" s="1">
        <v>150</v>
      </c>
      <c r="M277" s="1">
        <v>3</v>
      </c>
      <c r="N277" s="1">
        <v>0</v>
      </c>
      <c r="O277" s="1">
        <v>1</v>
      </c>
      <c r="P277" s="1">
        <v>0</v>
      </c>
      <c r="Q277" s="1">
        <v>100</v>
      </c>
      <c r="R277" s="1">
        <v>0</v>
      </c>
      <c r="S277" s="1">
        <v>1</v>
      </c>
      <c r="T277" s="1">
        <v>0</v>
      </c>
      <c r="U277" s="1" t="b">
        <v>0</v>
      </c>
      <c r="V277" s="1">
        <v>2000</v>
      </c>
      <c r="W277" s="1">
        <v>26733.5</v>
      </c>
      <c r="X277" s="1">
        <v>27378</v>
      </c>
      <c r="Y277" s="1">
        <v>-4</v>
      </c>
      <c r="Z277" s="1">
        <v>-5</v>
      </c>
      <c r="AA277" s="1">
        <v>6</v>
      </c>
      <c r="AB277" s="1">
        <v>-4</v>
      </c>
    </row>
    <row r="278" spans="1:28" x14ac:dyDescent="0.25">
      <c r="A278" s="3">
        <v>71</v>
      </c>
      <c r="B278" s="3" t="s">
        <v>39</v>
      </c>
      <c r="C278" s="3" t="s">
        <v>22</v>
      </c>
      <c r="D278" s="3" t="s">
        <v>40</v>
      </c>
      <c r="E278" s="3" t="s">
        <v>28</v>
      </c>
      <c r="F278" s="3" t="s">
        <v>25</v>
      </c>
      <c r="G278" s="3" t="b">
        <v>0</v>
      </c>
      <c r="H278" s="3" t="b">
        <v>0</v>
      </c>
      <c r="I278" s="3" t="b">
        <v>0</v>
      </c>
      <c r="J278" s="3" t="b">
        <v>0</v>
      </c>
      <c r="K278" s="3" t="b">
        <v>0</v>
      </c>
      <c r="L278" s="3">
        <v>150</v>
      </c>
      <c r="M278" s="3">
        <v>4</v>
      </c>
      <c r="N278" s="3">
        <v>0</v>
      </c>
      <c r="O278" s="3">
        <v>1</v>
      </c>
      <c r="P278" s="3">
        <v>0</v>
      </c>
      <c r="Q278" s="3">
        <v>100</v>
      </c>
      <c r="R278" s="3">
        <v>0</v>
      </c>
      <c r="S278" s="3">
        <v>1</v>
      </c>
      <c r="T278" s="3">
        <v>0</v>
      </c>
      <c r="U278" s="3" t="b">
        <v>0</v>
      </c>
      <c r="V278" s="3">
        <v>2000</v>
      </c>
      <c r="W278" s="3">
        <v>20175.5</v>
      </c>
      <c r="X278" s="3">
        <v>19800</v>
      </c>
      <c r="Y278" s="3">
        <v>-1</v>
      </c>
      <c r="Z278" s="3">
        <v>8</v>
      </c>
      <c r="AA278" s="3">
        <v>0</v>
      </c>
      <c r="AB278" s="3">
        <v>-8</v>
      </c>
    </row>
    <row r="279" spans="1:28" x14ac:dyDescent="0.25">
      <c r="A279" s="3">
        <v>72</v>
      </c>
      <c r="B279" s="3" t="s">
        <v>39</v>
      </c>
      <c r="C279" s="3" t="s">
        <v>22</v>
      </c>
      <c r="D279" s="3" t="s">
        <v>40</v>
      </c>
      <c r="E279" s="3" t="s">
        <v>28</v>
      </c>
      <c r="F279" s="3" t="s">
        <v>25</v>
      </c>
      <c r="G279" s="3" t="b">
        <v>0</v>
      </c>
      <c r="H279" s="3" t="b">
        <v>0</v>
      </c>
      <c r="I279" s="3" t="b">
        <v>0</v>
      </c>
      <c r="J279" s="3" t="b">
        <v>0</v>
      </c>
      <c r="K279" s="3" t="b">
        <v>0</v>
      </c>
      <c r="L279" s="3">
        <v>150</v>
      </c>
      <c r="M279" s="3">
        <v>4</v>
      </c>
      <c r="N279" s="3">
        <v>0</v>
      </c>
      <c r="O279" s="3">
        <v>1</v>
      </c>
      <c r="P279" s="3">
        <v>0</v>
      </c>
      <c r="Q279" s="3">
        <v>100</v>
      </c>
      <c r="R279" s="3">
        <v>0</v>
      </c>
      <c r="S279" s="3">
        <v>1</v>
      </c>
      <c r="T279" s="3">
        <v>0</v>
      </c>
      <c r="U279" s="3" t="b">
        <v>0</v>
      </c>
      <c r="V279" s="3">
        <v>2000</v>
      </c>
      <c r="W279" s="3">
        <v>20650</v>
      </c>
      <c r="X279" s="3">
        <v>21184.5</v>
      </c>
      <c r="Y279" s="3">
        <v>0</v>
      </c>
      <c r="Z279" s="3">
        <v>-11</v>
      </c>
      <c r="AA279" s="3">
        <v>-8</v>
      </c>
      <c r="AB279" s="3">
        <v>2</v>
      </c>
    </row>
    <row r="280" spans="1:28" x14ac:dyDescent="0.25">
      <c r="A280" s="3">
        <v>73</v>
      </c>
      <c r="B280" s="3" t="s">
        <v>39</v>
      </c>
      <c r="C280" s="3" t="s">
        <v>22</v>
      </c>
      <c r="D280" s="3" t="s">
        <v>40</v>
      </c>
      <c r="E280" s="3" t="s">
        <v>28</v>
      </c>
      <c r="F280" s="3" t="s">
        <v>25</v>
      </c>
      <c r="G280" s="3" t="b">
        <v>0</v>
      </c>
      <c r="H280" s="3" t="b">
        <v>0</v>
      </c>
      <c r="I280" s="3" t="b">
        <v>0</v>
      </c>
      <c r="J280" s="3" t="b">
        <v>0</v>
      </c>
      <c r="K280" s="3" t="b">
        <v>0</v>
      </c>
      <c r="L280" s="3">
        <v>150</v>
      </c>
      <c r="M280" s="3">
        <v>4</v>
      </c>
      <c r="N280" s="3">
        <v>0</v>
      </c>
      <c r="O280" s="3">
        <v>1</v>
      </c>
      <c r="P280" s="3">
        <v>0</v>
      </c>
      <c r="Q280" s="3">
        <v>100</v>
      </c>
      <c r="R280" s="3">
        <v>0</v>
      </c>
      <c r="S280" s="3">
        <v>1</v>
      </c>
      <c r="T280" s="3">
        <v>0</v>
      </c>
      <c r="U280" s="3" t="b">
        <v>0</v>
      </c>
      <c r="V280" s="3">
        <v>2000</v>
      </c>
      <c r="W280" s="3">
        <v>22024.5</v>
      </c>
      <c r="X280" s="3">
        <v>18186.5</v>
      </c>
      <c r="Y280" s="3">
        <v>9</v>
      </c>
      <c r="Z280" s="3">
        <v>3</v>
      </c>
      <c r="AA280" s="3">
        <v>-8</v>
      </c>
      <c r="AB280" s="3">
        <v>10</v>
      </c>
    </row>
    <row r="281" spans="1:28" x14ac:dyDescent="0.25">
      <c r="A281" s="3">
        <v>74</v>
      </c>
      <c r="B281" s="3" t="s">
        <v>39</v>
      </c>
      <c r="C281" s="3" t="s">
        <v>22</v>
      </c>
      <c r="D281" s="3" t="s">
        <v>40</v>
      </c>
      <c r="E281" s="3" t="s">
        <v>28</v>
      </c>
      <c r="F281" s="3" t="s">
        <v>25</v>
      </c>
      <c r="G281" s="3" t="b">
        <v>0</v>
      </c>
      <c r="H281" s="3" t="b">
        <v>0</v>
      </c>
      <c r="I281" s="3" t="b">
        <v>0</v>
      </c>
      <c r="J281" s="3" t="b">
        <v>0</v>
      </c>
      <c r="K281" s="3" t="b">
        <v>0</v>
      </c>
      <c r="L281" s="3">
        <v>150</v>
      </c>
      <c r="M281" s="3">
        <v>4</v>
      </c>
      <c r="N281" s="3">
        <v>0</v>
      </c>
      <c r="O281" s="3">
        <v>1</v>
      </c>
      <c r="P281" s="3">
        <v>0</v>
      </c>
      <c r="Q281" s="3">
        <v>100</v>
      </c>
      <c r="R281" s="3">
        <v>0</v>
      </c>
      <c r="S281" s="3">
        <v>1</v>
      </c>
      <c r="T281" s="3">
        <v>0</v>
      </c>
      <c r="U281" s="3" t="b">
        <v>0</v>
      </c>
      <c r="V281" s="3">
        <v>2000</v>
      </c>
      <c r="W281" s="3">
        <v>20462.5</v>
      </c>
      <c r="X281" s="3">
        <v>21895.5</v>
      </c>
      <c r="Y281" s="3">
        <v>10</v>
      </c>
      <c r="Z281" s="3">
        <v>0</v>
      </c>
      <c r="AA281" s="3">
        <v>-8</v>
      </c>
      <c r="AB281" s="3">
        <v>-4</v>
      </c>
    </row>
    <row r="282" spans="1:28" x14ac:dyDescent="0.25">
      <c r="A282" s="3">
        <v>75</v>
      </c>
      <c r="B282" s="3" t="s">
        <v>39</v>
      </c>
      <c r="C282" s="3" t="s">
        <v>22</v>
      </c>
      <c r="D282" s="3" t="s">
        <v>40</v>
      </c>
      <c r="E282" s="3" t="s">
        <v>28</v>
      </c>
      <c r="F282" s="3" t="s">
        <v>25</v>
      </c>
      <c r="G282" s="3" t="b">
        <v>0</v>
      </c>
      <c r="H282" s="3" t="b">
        <v>0</v>
      </c>
      <c r="I282" s="3" t="b">
        <v>0</v>
      </c>
      <c r="J282" s="3" t="b">
        <v>0</v>
      </c>
      <c r="K282" s="3" t="b">
        <v>0</v>
      </c>
      <c r="L282" s="3">
        <v>150</v>
      </c>
      <c r="M282" s="3">
        <v>4</v>
      </c>
      <c r="N282" s="3">
        <v>0</v>
      </c>
      <c r="O282" s="3">
        <v>1</v>
      </c>
      <c r="P282" s="3">
        <v>0</v>
      </c>
      <c r="Q282" s="3">
        <v>100</v>
      </c>
      <c r="R282" s="3">
        <v>0</v>
      </c>
      <c r="S282" s="3">
        <v>1</v>
      </c>
      <c r="T282" s="3">
        <v>0</v>
      </c>
      <c r="U282" s="3" t="b">
        <v>0</v>
      </c>
      <c r="V282" s="3">
        <v>2000</v>
      </c>
      <c r="W282" s="3">
        <v>22429.5</v>
      </c>
      <c r="X282" s="3">
        <v>19831.5</v>
      </c>
      <c r="Y282" s="3">
        <v>-10</v>
      </c>
      <c r="Z282" s="3">
        <v>0</v>
      </c>
      <c r="AA282" s="3">
        <v>9</v>
      </c>
      <c r="AB282" s="3">
        <v>2</v>
      </c>
    </row>
    <row r="283" spans="1:28" x14ac:dyDescent="0.25">
      <c r="A283" s="3">
        <v>76</v>
      </c>
      <c r="B283" s="3" t="s">
        <v>39</v>
      </c>
      <c r="C283" s="3" t="s">
        <v>22</v>
      </c>
      <c r="D283" s="3" t="s">
        <v>40</v>
      </c>
      <c r="E283" s="3" t="s">
        <v>28</v>
      </c>
      <c r="F283" s="3" t="s">
        <v>25</v>
      </c>
      <c r="G283" s="3" t="b">
        <v>0</v>
      </c>
      <c r="H283" s="3" t="b">
        <v>0</v>
      </c>
      <c r="I283" s="3" t="b">
        <v>0</v>
      </c>
      <c r="J283" s="3" t="b">
        <v>0</v>
      </c>
      <c r="K283" s="3" t="b">
        <v>0</v>
      </c>
      <c r="L283" s="3">
        <v>150</v>
      </c>
      <c r="M283" s="3">
        <v>4</v>
      </c>
      <c r="N283" s="3">
        <v>0</v>
      </c>
      <c r="O283" s="3">
        <v>1</v>
      </c>
      <c r="P283" s="3">
        <v>0</v>
      </c>
      <c r="Q283" s="3">
        <v>100</v>
      </c>
      <c r="R283" s="3">
        <v>0</v>
      </c>
      <c r="S283" s="3">
        <v>1</v>
      </c>
      <c r="T283" s="3">
        <v>0</v>
      </c>
      <c r="U283" s="3" t="b">
        <v>0</v>
      </c>
      <c r="V283" s="3">
        <v>2000</v>
      </c>
      <c r="W283" s="3">
        <v>22494</v>
      </c>
      <c r="X283" s="3">
        <v>19927.5</v>
      </c>
      <c r="Y283" s="3">
        <v>-11</v>
      </c>
      <c r="Z283" s="3">
        <v>0</v>
      </c>
      <c r="AA283" s="3">
        <v>-2</v>
      </c>
      <c r="AB283" s="3">
        <v>9</v>
      </c>
    </row>
    <row r="284" spans="1:28" x14ac:dyDescent="0.25">
      <c r="A284" s="3">
        <v>77</v>
      </c>
      <c r="B284" s="3" t="s">
        <v>39</v>
      </c>
      <c r="C284" s="3" t="s">
        <v>22</v>
      </c>
      <c r="D284" s="3" t="s">
        <v>40</v>
      </c>
      <c r="E284" s="3" t="s">
        <v>28</v>
      </c>
      <c r="F284" s="3" t="s">
        <v>25</v>
      </c>
      <c r="G284" s="3" t="b">
        <v>0</v>
      </c>
      <c r="H284" s="3" t="b">
        <v>0</v>
      </c>
      <c r="I284" s="3" t="b">
        <v>0</v>
      </c>
      <c r="J284" s="3" t="b">
        <v>0</v>
      </c>
      <c r="K284" s="3" t="b">
        <v>0</v>
      </c>
      <c r="L284" s="3">
        <v>150</v>
      </c>
      <c r="M284" s="3">
        <v>4</v>
      </c>
      <c r="N284" s="3">
        <v>0</v>
      </c>
      <c r="O284" s="3">
        <v>1</v>
      </c>
      <c r="P284" s="3">
        <v>0</v>
      </c>
      <c r="Q284" s="3">
        <v>100</v>
      </c>
      <c r="R284" s="3">
        <v>0</v>
      </c>
      <c r="S284" s="3">
        <v>1</v>
      </c>
      <c r="T284" s="3">
        <v>0</v>
      </c>
      <c r="U284" s="3" t="b">
        <v>0</v>
      </c>
      <c r="V284" s="3">
        <v>2000</v>
      </c>
      <c r="W284" s="3">
        <v>19455</v>
      </c>
      <c r="X284" s="3">
        <v>19605.5</v>
      </c>
      <c r="Y284" s="3">
        <v>-10</v>
      </c>
      <c r="Z284" s="3">
        <v>-5</v>
      </c>
      <c r="AA284" s="3">
        <v>-1</v>
      </c>
      <c r="AB284" s="3">
        <v>-11</v>
      </c>
    </row>
    <row r="285" spans="1:28" x14ac:dyDescent="0.25">
      <c r="A285" s="3">
        <v>78</v>
      </c>
      <c r="B285" s="3" t="s">
        <v>39</v>
      </c>
      <c r="C285" s="3" t="s">
        <v>22</v>
      </c>
      <c r="D285" s="3" t="s">
        <v>40</v>
      </c>
      <c r="E285" s="3" t="s">
        <v>28</v>
      </c>
      <c r="F285" s="3" t="s">
        <v>25</v>
      </c>
      <c r="G285" s="3" t="b">
        <v>0</v>
      </c>
      <c r="H285" s="3" t="b">
        <v>0</v>
      </c>
      <c r="I285" s="3" t="b">
        <v>0</v>
      </c>
      <c r="J285" s="3" t="b">
        <v>0</v>
      </c>
      <c r="K285" s="3" t="b">
        <v>0</v>
      </c>
      <c r="L285" s="3">
        <v>150</v>
      </c>
      <c r="M285" s="3">
        <v>4</v>
      </c>
      <c r="N285" s="3">
        <v>0</v>
      </c>
      <c r="O285" s="3">
        <v>1</v>
      </c>
      <c r="P285" s="3">
        <v>0</v>
      </c>
      <c r="Q285" s="3">
        <v>100</v>
      </c>
      <c r="R285" s="3">
        <v>0</v>
      </c>
      <c r="S285" s="3">
        <v>1</v>
      </c>
      <c r="T285" s="3">
        <v>0</v>
      </c>
      <c r="U285" s="3" t="b">
        <v>0</v>
      </c>
      <c r="V285" s="3">
        <v>2000</v>
      </c>
      <c r="W285" s="3">
        <v>21473.5</v>
      </c>
      <c r="X285" s="3">
        <v>20995</v>
      </c>
      <c r="Y285" s="3">
        <v>-8</v>
      </c>
      <c r="Z285" s="3">
        <v>1</v>
      </c>
      <c r="AA285" s="3">
        <v>1</v>
      </c>
      <c r="AB285" s="3">
        <v>7</v>
      </c>
    </row>
    <row r="286" spans="1:28" x14ac:dyDescent="0.25">
      <c r="A286" s="3">
        <v>79</v>
      </c>
      <c r="B286" s="3" t="s">
        <v>39</v>
      </c>
      <c r="C286" s="3" t="s">
        <v>22</v>
      </c>
      <c r="D286" s="3" t="s">
        <v>40</v>
      </c>
      <c r="E286" s="3" t="s">
        <v>28</v>
      </c>
      <c r="F286" s="3" t="s">
        <v>25</v>
      </c>
      <c r="G286" s="3" t="b">
        <v>0</v>
      </c>
      <c r="H286" s="3" t="b">
        <v>0</v>
      </c>
      <c r="I286" s="3" t="b">
        <v>0</v>
      </c>
      <c r="J286" s="3" t="b">
        <v>0</v>
      </c>
      <c r="K286" s="3" t="b">
        <v>0</v>
      </c>
      <c r="L286" s="3">
        <v>150</v>
      </c>
      <c r="M286" s="3">
        <v>4</v>
      </c>
      <c r="N286" s="3">
        <v>0</v>
      </c>
      <c r="O286" s="3">
        <v>1</v>
      </c>
      <c r="P286" s="3">
        <v>0</v>
      </c>
      <c r="Q286" s="3">
        <v>100</v>
      </c>
      <c r="R286" s="3">
        <v>0</v>
      </c>
      <c r="S286" s="3">
        <v>1</v>
      </c>
      <c r="T286" s="3">
        <v>0</v>
      </c>
      <c r="U286" s="3" t="b">
        <v>0</v>
      </c>
      <c r="V286" s="3">
        <v>2000</v>
      </c>
      <c r="W286" s="3">
        <v>20504.5</v>
      </c>
      <c r="X286" s="3">
        <v>21110</v>
      </c>
      <c r="Y286" s="3">
        <v>-3</v>
      </c>
      <c r="Z286" s="3">
        <v>-7</v>
      </c>
      <c r="AA286" s="3">
        <v>-9</v>
      </c>
      <c r="AB286" s="3">
        <v>0</v>
      </c>
    </row>
    <row r="287" spans="1:28" x14ac:dyDescent="0.25">
      <c r="A287" s="3">
        <v>80</v>
      </c>
      <c r="B287" s="3" t="s">
        <v>39</v>
      </c>
      <c r="C287" s="3" t="s">
        <v>22</v>
      </c>
      <c r="D287" s="3" t="s">
        <v>40</v>
      </c>
      <c r="E287" s="3" t="s">
        <v>28</v>
      </c>
      <c r="F287" s="3" t="s">
        <v>25</v>
      </c>
      <c r="G287" s="3" t="b">
        <v>0</v>
      </c>
      <c r="H287" s="3" t="b">
        <v>0</v>
      </c>
      <c r="I287" s="3" t="b">
        <v>0</v>
      </c>
      <c r="J287" s="3" t="b">
        <v>0</v>
      </c>
      <c r="K287" s="3" t="b">
        <v>0</v>
      </c>
      <c r="L287" s="3">
        <v>150</v>
      </c>
      <c r="M287" s="3">
        <v>4</v>
      </c>
      <c r="N287" s="3">
        <v>0</v>
      </c>
      <c r="O287" s="3">
        <v>1</v>
      </c>
      <c r="P287" s="3">
        <v>0</v>
      </c>
      <c r="Q287" s="3">
        <v>100</v>
      </c>
      <c r="R287" s="3">
        <v>0</v>
      </c>
      <c r="S287" s="3">
        <v>1</v>
      </c>
      <c r="T287" s="3">
        <v>0</v>
      </c>
      <c r="U287" s="3" t="b">
        <v>0</v>
      </c>
      <c r="V287" s="3">
        <v>2000</v>
      </c>
      <c r="W287" s="3">
        <v>21380</v>
      </c>
      <c r="X287" s="3">
        <v>21164.5</v>
      </c>
      <c r="Y287" s="3">
        <v>-8</v>
      </c>
      <c r="Z287" s="3">
        <v>-4</v>
      </c>
      <c r="AA287" s="3">
        <v>-5</v>
      </c>
      <c r="AB287" s="3">
        <v>-9</v>
      </c>
    </row>
    <row r="288" spans="1:28" x14ac:dyDescent="0.25">
      <c r="A288" s="1">
        <v>81</v>
      </c>
      <c r="B288" s="1" t="s">
        <v>39</v>
      </c>
      <c r="C288" s="1" t="s">
        <v>22</v>
      </c>
      <c r="D288" s="1" t="s">
        <v>40</v>
      </c>
      <c r="E288" s="1" t="s">
        <v>28</v>
      </c>
      <c r="F288" s="1" t="s">
        <v>25</v>
      </c>
      <c r="G288" s="1" t="b">
        <v>0</v>
      </c>
      <c r="H288" s="1" t="b">
        <v>0</v>
      </c>
      <c r="I288" s="1" t="b">
        <v>0</v>
      </c>
      <c r="J288" s="1" t="b">
        <v>0</v>
      </c>
      <c r="K288" s="1" t="b">
        <v>0</v>
      </c>
      <c r="L288" s="1">
        <v>150</v>
      </c>
      <c r="M288" s="1">
        <v>5</v>
      </c>
      <c r="N288" s="1">
        <v>0</v>
      </c>
      <c r="O288" s="1">
        <v>1</v>
      </c>
      <c r="P288" s="1">
        <v>0</v>
      </c>
      <c r="Q288" s="1">
        <v>100</v>
      </c>
      <c r="R288" s="1">
        <v>0</v>
      </c>
      <c r="S288" s="1">
        <v>1</v>
      </c>
      <c r="T288" s="1">
        <v>0</v>
      </c>
      <c r="U288" s="1" t="b">
        <v>0</v>
      </c>
      <c r="V288" s="1">
        <v>2000</v>
      </c>
      <c r="W288" s="1">
        <v>17649</v>
      </c>
      <c r="X288" s="1">
        <v>15438</v>
      </c>
      <c r="Y288" s="1">
        <v>-15</v>
      </c>
      <c r="Z288" s="1">
        <v>-6</v>
      </c>
      <c r="AA288" s="1">
        <v>1</v>
      </c>
      <c r="AB288" s="1">
        <v>9</v>
      </c>
    </row>
    <row r="289" spans="1:28" x14ac:dyDescent="0.25">
      <c r="A289" s="1">
        <v>82</v>
      </c>
      <c r="B289" s="1" t="s">
        <v>39</v>
      </c>
      <c r="C289" s="1" t="s">
        <v>22</v>
      </c>
      <c r="D289" s="1" t="s">
        <v>40</v>
      </c>
      <c r="E289" s="1" t="s">
        <v>28</v>
      </c>
      <c r="F289" s="1" t="s">
        <v>25</v>
      </c>
      <c r="G289" s="1" t="b">
        <v>0</v>
      </c>
      <c r="H289" s="1" t="b">
        <v>0</v>
      </c>
      <c r="I289" s="1" t="b">
        <v>0</v>
      </c>
      <c r="J289" s="1" t="b">
        <v>0</v>
      </c>
      <c r="K289" s="1" t="b">
        <v>0</v>
      </c>
      <c r="L289" s="1">
        <v>150</v>
      </c>
      <c r="M289" s="1">
        <v>5</v>
      </c>
      <c r="N289" s="1">
        <v>0</v>
      </c>
      <c r="O289" s="1">
        <v>1</v>
      </c>
      <c r="P289" s="1">
        <v>0</v>
      </c>
      <c r="Q289" s="1">
        <v>100</v>
      </c>
      <c r="R289" s="1">
        <v>0</v>
      </c>
      <c r="S289" s="1">
        <v>1</v>
      </c>
      <c r="T289" s="1">
        <v>0</v>
      </c>
      <c r="U289" s="1" t="b">
        <v>0</v>
      </c>
      <c r="V289" s="1">
        <v>2000</v>
      </c>
      <c r="W289" s="1">
        <v>14528</v>
      </c>
      <c r="X289" s="1">
        <v>15663.5</v>
      </c>
      <c r="Y289" s="1">
        <v>-4</v>
      </c>
      <c r="Z289" s="1">
        <v>13</v>
      </c>
      <c r="AA289" s="1">
        <v>10</v>
      </c>
      <c r="AB289" s="1">
        <v>3</v>
      </c>
    </row>
    <row r="290" spans="1:28" x14ac:dyDescent="0.25">
      <c r="A290" s="1">
        <v>83</v>
      </c>
      <c r="B290" s="1" t="s">
        <v>39</v>
      </c>
      <c r="C290" s="1" t="s">
        <v>22</v>
      </c>
      <c r="D290" s="1" t="s">
        <v>40</v>
      </c>
      <c r="E290" s="1" t="s">
        <v>28</v>
      </c>
      <c r="F290" s="1" t="s">
        <v>25</v>
      </c>
      <c r="G290" s="1" t="b">
        <v>0</v>
      </c>
      <c r="H290" s="1" t="b">
        <v>0</v>
      </c>
      <c r="I290" s="1" t="b">
        <v>0</v>
      </c>
      <c r="J290" s="1" t="b">
        <v>0</v>
      </c>
      <c r="K290" s="1" t="b">
        <v>0</v>
      </c>
      <c r="L290" s="1">
        <v>150</v>
      </c>
      <c r="M290" s="1">
        <v>5</v>
      </c>
      <c r="N290" s="1">
        <v>0</v>
      </c>
      <c r="O290" s="1">
        <v>1</v>
      </c>
      <c r="P290" s="1">
        <v>0</v>
      </c>
      <c r="Q290" s="1">
        <v>100</v>
      </c>
      <c r="R290" s="1">
        <v>0</v>
      </c>
      <c r="S290" s="1">
        <v>1</v>
      </c>
      <c r="T290" s="1">
        <v>0</v>
      </c>
      <c r="U290" s="1" t="b">
        <v>0</v>
      </c>
      <c r="V290" s="1">
        <v>2000</v>
      </c>
      <c r="W290" s="1">
        <v>17721</v>
      </c>
      <c r="X290" s="1">
        <v>15044</v>
      </c>
      <c r="Y290" s="1">
        <v>5</v>
      </c>
      <c r="Z290" s="1">
        <v>8</v>
      </c>
      <c r="AA290" s="1">
        <v>11</v>
      </c>
      <c r="AB290" s="1">
        <v>0</v>
      </c>
    </row>
    <row r="291" spans="1:28" x14ac:dyDescent="0.25">
      <c r="A291" s="1">
        <v>84</v>
      </c>
      <c r="B291" s="1" t="s">
        <v>39</v>
      </c>
      <c r="C291" s="1" t="s">
        <v>22</v>
      </c>
      <c r="D291" s="1" t="s">
        <v>40</v>
      </c>
      <c r="E291" s="1" t="s">
        <v>28</v>
      </c>
      <c r="F291" s="1" t="s">
        <v>25</v>
      </c>
      <c r="G291" s="1" t="b">
        <v>0</v>
      </c>
      <c r="H291" s="1" t="b">
        <v>0</v>
      </c>
      <c r="I291" s="1" t="b">
        <v>0</v>
      </c>
      <c r="J291" s="1" t="b">
        <v>0</v>
      </c>
      <c r="K291" s="1" t="b">
        <v>0</v>
      </c>
      <c r="L291" s="1">
        <v>150</v>
      </c>
      <c r="M291" s="1">
        <v>5</v>
      </c>
      <c r="N291" s="1">
        <v>0</v>
      </c>
      <c r="O291" s="1">
        <v>1</v>
      </c>
      <c r="P291" s="1">
        <v>0</v>
      </c>
      <c r="Q291" s="1">
        <v>100</v>
      </c>
      <c r="R291" s="1">
        <v>0</v>
      </c>
      <c r="S291" s="1">
        <v>1</v>
      </c>
      <c r="T291" s="1">
        <v>0</v>
      </c>
      <c r="U291" s="1" t="b">
        <v>0</v>
      </c>
      <c r="V291" s="1">
        <v>2000</v>
      </c>
      <c r="W291" s="1">
        <v>16276</v>
      </c>
      <c r="X291" s="1">
        <v>18036.5</v>
      </c>
      <c r="Y291" s="1">
        <v>-13</v>
      </c>
      <c r="Z291" s="1">
        <v>5</v>
      </c>
      <c r="AA291" s="1">
        <v>5</v>
      </c>
      <c r="AB291" s="1">
        <v>-4</v>
      </c>
    </row>
    <row r="292" spans="1:28" x14ac:dyDescent="0.25">
      <c r="A292" s="1">
        <v>85</v>
      </c>
      <c r="B292" s="1" t="s">
        <v>39</v>
      </c>
      <c r="C292" s="1" t="s">
        <v>22</v>
      </c>
      <c r="D292" s="1" t="s">
        <v>40</v>
      </c>
      <c r="E292" s="1" t="s">
        <v>28</v>
      </c>
      <c r="F292" s="1" t="s">
        <v>25</v>
      </c>
      <c r="G292" s="1" t="b">
        <v>0</v>
      </c>
      <c r="H292" s="1" t="b">
        <v>0</v>
      </c>
      <c r="I292" s="1" t="b">
        <v>0</v>
      </c>
      <c r="J292" s="1" t="b">
        <v>0</v>
      </c>
      <c r="K292" s="1" t="b">
        <v>0</v>
      </c>
      <c r="L292" s="1">
        <v>150</v>
      </c>
      <c r="M292" s="1">
        <v>5</v>
      </c>
      <c r="N292" s="1">
        <v>0</v>
      </c>
      <c r="O292" s="1">
        <v>1</v>
      </c>
      <c r="P292" s="1">
        <v>0</v>
      </c>
      <c r="Q292" s="1">
        <v>100</v>
      </c>
      <c r="R292" s="1">
        <v>0</v>
      </c>
      <c r="S292" s="1">
        <v>1</v>
      </c>
      <c r="T292" s="1">
        <v>0</v>
      </c>
      <c r="U292" s="1" t="b">
        <v>0</v>
      </c>
      <c r="V292" s="1">
        <v>2000</v>
      </c>
      <c r="W292" s="1">
        <v>18869.5</v>
      </c>
      <c r="X292" s="1">
        <v>16004</v>
      </c>
      <c r="Y292" s="1">
        <v>-10</v>
      </c>
      <c r="Z292" s="1">
        <v>-6</v>
      </c>
      <c r="AA292" s="1">
        <v>11</v>
      </c>
      <c r="AB292" s="1">
        <v>2</v>
      </c>
    </row>
    <row r="293" spans="1:28" x14ac:dyDescent="0.25">
      <c r="A293" s="1">
        <v>86</v>
      </c>
      <c r="B293" s="1" t="s">
        <v>39</v>
      </c>
      <c r="C293" s="1" t="s">
        <v>22</v>
      </c>
      <c r="D293" s="1" t="s">
        <v>40</v>
      </c>
      <c r="E293" s="1" t="s">
        <v>28</v>
      </c>
      <c r="F293" s="1" t="s">
        <v>25</v>
      </c>
      <c r="G293" s="1" t="b">
        <v>0</v>
      </c>
      <c r="H293" s="1" t="b">
        <v>0</v>
      </c>
      <c r="I293" s="1" t="b">
        <v>0</v>
      </c>
      <c r="J293" s="1" t="b">
        <v>0</v>
      </c>
      <c r="K293" s="1" t="b">
        <v>0</v>
      </c>
      <c r="L293" s="1">
        <v>150</v>
      </c>
      <c r="M293" s="1">
        <v>5</v>
      </c>
      <c r="N293" s="1">
        <v>0</v>
      </c>
      <c r="O293" s="1">
        <v>1</v>
      </c>
      <c r="P293" s="1">
        <v>0</v>
      </c>
      <c r="Q293" s="1">
        <v>100</v>
      </c>
      <c r="R293" s="1">
        <v>0</v>
      </c>
      <c r="S293" s="1">
        <v>1</v>
      </c>
      <c r="T293" s="1">
        <v>0</v>
      </c>
      <c r="U293" s="1" t="b">
        <v>0</v>
      </c>
      <c r="V293" s="1">
        <v>2000</v>
      </c>
      <c r="W293" s="1">
        <v>17328.5</v>
      </c>
      <c r="X293" s="1">
        <v>16047.5</v>
      </c>
      <c r="Y293" s="1">
        <v>4</v>
      </c>
      <c r="Z293" s="1">
        <v>11</v>
      </c>
      <c r="AA293" s="1">
        <v>9</v>
      </c>
      <c r="AB293" s="1">
        <v>2</v>
      </c>
    </row>
    <row r="294" spans="1:28" x14ac:dyDescent="0.25">
      <c r="A294" s="1">
        <v>87</v>
      </c>
      <c r="B294" s="1" t="s">
        <v>39</v>
      </c>
      <c r="C294" s="1" t="s">
        <v>22</v>
      </c>
      <c r="D294" s="1" t="s">
        <v>40</v>
      </c>
      <c r="E294" s="1" t="s">
        <v>28</v>
      </c>
      <c r="F294" s="1" t="s">
        <v>25</v>
      </c>
      <c r="G294" s="1" t="b">
        <v>0</v>
      </c>
      <c r="H294" s="1" t="b">
        <v>0</v>
      </c>
      <c r="I294" s="1" t="b">
        <v>0</v>
      </c>
      <c r="J294" s="1" t="b">
        <v>0</v>
      </c>
      <c r="K294" s="1" t="b">
        <v>0</v>
      </c>
      <c r="L294" s="1">
        <v>150</v>
      </c>
      <c r="M294" s="1">
        <v>5</v>
      </c>
      <c r="N294" s="1">
        <v>0</v>
      </c>
      <c r="O294" s="1">
        <v>1</v>
      </c>
      <c r="P294" s="1">
        <v>0</v>
      </c>
      <c r="Q294" s="1">
        <v>100</v>
      </c>
      <c r="R294" s="1">
        <v>0</v>
      </c>
      <c r="S294" s="1">
        <v>1</v>
      </c>
      <c r="T294" s="1">
        <v>0</v>
      </c>
      <c r="U294" s="1" t="b">
        <v>0</v>
      </c>
      <c r="V294" s="1">
        <v>2000</v>
      </c>
      <c r="W294" s="1">
        <v>16174.5</v>
      </c>
      <c r="X294" s="1">
        <v>16546</v>
      </c>
      <c r="Y294" s="1">
        <v>8</v>
      </c>
      <c r="Z294" s="1">
        <v>11</v>
      </c>
      <c r="AA294" s="1">
        <v>-1</v>
      </c>
      <c r="AB294" s="1">
        <v>-7</v>
      </c>
    </row>
    <row r="295" spans="1:28" x14ac:dyDescent="0.25">
      <c r="A295" s="1">
        <v>88</v>
      </c>
      <c r="B295" s="1" t="s">
        <v>39</v>
      </c>
      <c r="C295" s="1" t="s">
        <v>22</v>
      </c>
      <c r="D295" s="1" t="s">
        <v>40</v>
      </c>
      <c r="E295" s="1" t="s">
        <v>28</v>
      </c>
      <c r="F295" s="1" t="s">
        <v>25</v>
      </c>
      <c r="G295" s="1" t="b">
        <v>0</v>
      </c>
      <c r="H295" s="1" t="b">
        <v>0</v>
      </c>
      <c r="I295" s="1" t="b">
        <v>0</v>
      </c>
      <c r="J295" s="1" t="b">
        <v>0</v>
      </c>
      <c r="K295" s="1" t="b">
        <v>0</v>
      </c>
      <c r="L295" s="1">
        <v>150</v>
      </c>
      <c r="M295" s="1">
        <v>5</v>
      </c>
      <c r="N295" s="1">
        <v>0</v>
      </c>
      <c r="O295" s="1">
        <v>1</v>
      </c>
      <c r="P295" s="1">
        <v>0</v>
      </c>
      <c r="Q295" s="1">
        <v>100</v>
      </c>
      <c r="R295" s="1">
        <v>0</v>
      </c>
      <c r="S295" s="1">
        <v>1</v>
      </c>
      <c r="T295" s="1">
        <v>0</v>
      </c>
      <c r="U295" s="1" t="b">
        <v>0</v>
      </c>
      <c r="V295" s="1">
        <v>2000</v>
      </c>
      <c r="W295" s="1">
        <v>16736</v>
      </c>
      <c r="X295" s="1">
        <v>17960.5</v>
      </c>
      <c r="Y295" s="1">
        <v>6</v>
      </c>
      <c r="Z295" s="1">
        <v>-6</v>
      </c>
      <c r="AA295" s="1">
        <v>7</v>
      </c>
      <c r="AB295" s="1">
        <v>8</v>
      </c>
    </row>
    <row r="296" spans="1:28" x14ac:dyDescent="0.25">
      <c r="A296" s="1">
        <v>89</v>
      </c>
      <c r="B296" s="1" t="s">
        <v>39</v>
      </c>
      <c r="C296" s="1" t="s">
        <v>22</v>
      </c>
      <c r="D296" s="1" t="s">
        <v>40</v>
      </c>
      <c r="E296" s="1" t="s">
        <v>28</v>
      </c>
      <c r="F296" s="1" t="s">
        <v>25</v>
      </c>
      <c r="G296" s="1" t="b">
        <v>0</v>
      </c>
      <c r="H296" s="1" t="b">
        <v>0</v>
      </c>
      <c r="I296" s="1" t="b">
        <v>0</v>
      </c>
      <c r="J296" s="1" t="b">
        <v>0</v>
      </c>
      <c r="K296" s="1" t="b">
        <v>0</v>
      </c>
      <c r="L296" s="1">
        <v>150</v>
      </c>
      <c r="M296" s="1">
        <v>5</v>
      </c>
      <c r="N296" s="1">
        <v>0</v>
      </c>
      <c r="O296" s="1">
        <v>1</v>
      </c>
      <c r="P296" s="1">
        <v>0</v>
      </c>
      <c r="Q296" s="1">
        <v>100</v>
      </c>
      <c r="R296" s="1">
        <v>0</v>
      </c>
      <c r="S296" s="1">
        <v>1</v>
      </c>
      <c r="T296" s="1">
        <v>0</v>
      </c>
      <c r="U296" s="1" t="b">
        <v>0</v>
      </c>
      <c r="V296" s="1">
        <v>2000</v>
      </c>
      <c r="W296" s="1">
        <v>15510.5</v>
      </c>
      <c r="X296" s="1">
        <v>18361.5</v>
      </c>
      <c r="Y296" s="1">
        <v>8</v>
      </c>
      <c r="Z296" s="1">
        <v>7</v>
      </c>
      <c r="AA296" s="1">
        <v>-6</v>
      </c>
      <c r="AB296" s="1">
        <v>3</v>
      </c>
    </row>
    <row r="297" spans="1:28" x14ac:dyDescent="0.25">
      <c r="A297" s="1">
        <v>90</v>
      </c>
      <c r="B297" s="1" t="s">
        <v>39</v>
      </c>
      <c r="C297" s="1" t="s">
        <v>22</v>
      </c>
      <c r="D297" s="1" t="s">
        <v>40</v>
      </c>
      <c r="E297" s="1" t="s">
        <v>28</v>
      </c>
      <c r="F297" s="1" t="s">
        <v>25</v>
      </c>
      <c r="G297" s="1" t="b">
        <v>0</v>
      </c>
      <c r="H297" s="1" t="b">
        <v>0</v>
      </c>
      <c r="I297" s="1" t="b">
        <v>0</v>
      </c>
      <c r="J297" s="1" t="b">
        <v>0</v>
      </c>
      <c r="K297" s="1" t="b">
        <v>0</v>
      </c>
      <c r="L297" s="1">
        <v>150</v>
      </c>
      <c r="M297" s="1">
        <v>5</v>
      </c>
      <c r="N297" s="1">
        <v>0</v>
      </c>
      <c r="O297" s="1">
        <v>1</v>
      </c>
      <c r="P297" s="1">
        <v>0</v>
      </c>
      <c r="Q297" s="1">
        <v>100</v>
      </c>
      <c r="R297" s="1">
        <v>0</v>
      </c>
      <c r="S297" s="1">
        <v>1</v>
      </c>
      <c r="T297" s="1">
        <v>0</v>
      </c>
      <c r="U297" s="1" t="b">
        <v>0</v>
      </c>
      <c r="V297" s="1">
        <v>2000</v>
      </c>
      <c r="W297" s="1">
        <v>16006.5</v>
      </c>
      <c r="X297" s="1">
        <v>16937</v>
      </c>
      <c r="Y297" s="1">
        <v>1</v>
      </c>
      <c r="Z297" s="1">
        <v>18</v>
      </c>
      <c r="AA297" s="1">
        <v>-8</v>
      </c>
      <c r="AB297" s="1">
        <v>11</v>
      </c>
    </row>
    <row r="298" spans="1:28" x14ac:dyDescent="0.25">
      <c r="A298" s="3">
        <v>91</v>
      </c>
      <c r="B298" s="3" t="s">
        <v>39</v>
      </c>
      <c r="C298" s="3" t="s">
        <v>22</v>
      </c>
      <c r="D298" s="3" t="s">
        <v>40</v>
      </c>
      <c r="E298" s="3" t="s">
        <v>28</v>
      </c>
      <c r="F298" s="3" t="s">
        <v>25</v>
      </c>
      <c r="G298" s="3" t="b">
        <v>0</v>
      </c>
      <c r="H298" s="3" t="b">
        <v>0</v>
      </c>
      <c r="I298" s="3" t="b">
        <v>0</v>
      </c>
      <c r="J298" s="3" t="b">
        <v>0</v>
      </c>
      <c r="K298" s="3" t="b">
        <v>0</v>
      </c>
      <c r="L298" s="3">
        <v>150</v>
      </c>
      <c r="M298" s="3">
        <v>6</v>
      </c>
      <c r="N298" s="3">
        <v>0</v>
      </c>
      <c r="O298" s="3">
        <v>1</v>
      </c>
      <c r="P298" s="3">
        <v>0</v>
      </c>
      <c r="Q298" s="3">
        <v>100</v>
      </c>
      <c r="R298" s="3">
        <v>0</v>
      </c>
      <c r="S298" s="3">
        <v>1</v>
      </c>
      <c r="T298" s="3">
        <v>0</v>
      </c>
      <c r="U298" s="3" t="b">
        <v>0</v>
      </c>
      <c r="V298" s="3">
        <v>2000</v>
      </c>
      <c r="W298" s="3">
        <v>14509.5</v>
      </c>
      <c r="X298" s="3">
        <v>15104</v>
      </c>
      <c r="Y298" s="3">
        <v>-7</v>
      </c>
      <c r="Z298" s="3">
        <v>7</v>
      </c>
      <c r="AA298" s="3">
        <v>-8</v>
      </c>
      <c r="AB298" s="3">
        <v>-11</v>
      </c>
    </row>
    <row r="299" spans="1:28" x14ac:dyDescent="0.25">
      <c r="A299" s="3">
        <v>92</v>
      </c>
      <c r="B299" s="3" t="s">
        <v>39</v>
      </c>
      <c r="C299" s="3" t="s">
        <v>22</v>
      </c>
      <c r="D299" s="3" t="s">
        <v>40</v>
      </c>
      <c r="E299" s="3" t="s">
        <v>28</v>
      </c>
      <c r="F299" s="3" t="s">
        <v>25</v>
      </c>
      <c r="G299" s="3" t="b">
        <v>0</v>
      </c>
      <c r="H299" s="3" t="b">
        <v>0</v>
      </c>
      <c r="I299" s="3" t="b">
        <v>0</v>
      </c>
      <c r="J299" s="3" t="b">
        <v>0</v>
      </c>
      <c r="K299" s="3" t="b">
        <v>0</v>
      </c>
      <c r="L299" s="3">
        <v>150</v>
      </c>
      <c r="M299" s="3">
        <v>6</v>
      </c>
      <c r="N299" s="3">
        <v>0</v>
      </c>
      <c r="O299" s="3">
        <v>1</v>
      </c>
      <c r="P299" s="3">
        <v>0</v>
      </c>
      <c r="Q299" s="3">
        <v>100</v>
      </c>
      <c r="R299" s="3">
        <v>0</v>
      </c>
      <c r="S299" s="3">
        <v>1</v>
      </c>
      <c r="T299" s="3">
        <v>0</v>
      </c>
      <c r="U299" s="3" t="b">
        <v>0</v>
      </c>
      <c r="V299" s="3">
        <v>2000</v>
      </c>
      <c r="W299" s="3">
        <v>15003</v>
      </c>
      <c r="X299" s="3">
        <v>14717.5</v>
      </c>
      <c r="Y299" s="3">
        <v>9</v>
      </c>
      <c r="Z299" s="3">
        <v>-10</v>
      </c>
      <c r="AA299" s="3">
        <v>-15</v>
      </c>
      <c r="AB299" s="3">
        <v>11</v>
      </c>
    </row>
    <row r="300" spans="1:28" x14ac:dyDescent="0.25">
      <c r="A300" s="3">
        <v>93</v>
      </c>
      <c r="B300" s="3" t="s">
        <v>39</v>
      </c>
      <c r="C300" s="3" t="s">
        <v>22</v>
      </c>
      <c r="D300" s="3" t="s">
        <v>40</v>
      </c>
      <c r="E300" s="3" t="s">
        <v>28</v>
      </c>
      <c r="F300" s="3" t="s">
        <v>25</v>
      </c>
      <c r="G300" s="3" t="b">
        <v>0</v>
      </c>
      <c r="H300" s="3" t="b">
        <v>0</v>
      </c>
      <c r="I300" s="3" t="b">
        <v>0</v>
      </c>
      <c r="J300" s="3" t="b">
        <v>0</v>
      </c>
      <c r="K300" s="3" t="b">
        <v>0</v>
      </c>
      <c r="L300" s="3">
        <v>150</v>
      </c>
      <c r="M300" s="3">
        <v>6</v>
      </c>
      <c r="N300" s="3">
        <v>0</v>
      </c>
      <c r="O300" s="3">
        <v>1</v>
      </c>
      <c r="P300" s="3">
        <v>0</v>
      </c>
      <c r="Q300" s="3">
        <v>100</v>
      </c>
      <c r="R300" s="3">
        <v>0</v>
      </c>
      <c r="S300" s="3">
        <v>1</v>
      </c>
      <c r="T300" s="3">
        <v>0</v>
      </c>
      <c r="U300" s="3" t="b">
        <v>0</v>
      </c>
      <c r="V300" s="3">
        <v>2000</v>
      </c>
      <c r="W300" s="3">
        <v>14698.5</v>
      </c>
      <c r="X300" s="3">
        <v>13893</v>
      </c>
      <c r="Y300" s="3">
        <v>8</v>
      </c>
      <c r="Z300" s="3">
        <v>9</v>
      </c>
      <c r="AA300" s="3">
        <v>10</v>
      </c>
      <c r="AB300" s="3">
        <v>-11</v>
      </c>
    </row>
    <row r="301" spans="1:28" x14ac:dyDescent="0.25">
      <c r="A301" s="3">
        <v>94</v>
      </c>
      <c r="B301" s="3" t="s">
        <v>39</v>
      </c>
      <c r="C301" s="3" t="s">
        <v>22</v>
      </c>
      <c r="D301" s="3" t="s">
        <v>40</v>
      </c>
      <c r="E301" s="3" t="s">
        <v>28</v>
      </c>
      <c r="F301" s="3" t="s">
        <v>25</v>
      </c>
      <c r="G301" s="3" t="b">
        <v>0</v>
      </c>
      <c r="H301" s="3" t="b">
        <v>0</v>
      </c>
      <c r="I301" s="3" t="b">
        <v>0</v>
      </c>
      <c r="J301" s="3" t="b">
        <v>0</v>
      </c>
      <c r="K301" s="3" t="b">
        <v>0</v>
      </c>
      <c r="L301" s="3">
        <v>150</v>
      </c>
      <c r="M301" s="3">
        <v>6</v>
      </c>
      <c r="N301" s="3">
        <v>0</v>
      </c>
      <c r="O301" s="3">
        <v>1</v>
      </c>
      <c r="P301" s="3">
        <v>0</v>
      </c>
      <c r="Q301" s="3">
        <v>100</v>
      </c>
      <c r="R301" s="3">
        <v>0</v>
      </c>
      <c r="S301" s="3">
        <v>1</v>
      </c>
      <c r="T301" s="3">
        <v>0</v>
      </c>
      <c r="U301" s="3" t="b">
        <v>0</v>
      </c>
      <c r="V301" s="3">
        <v>2000</v>
      </c>
      <c r="W301" s="3">
        <v>14630</v>
      </c>
      <c r="X301" s="3">
        <v>12519</v>
      </c>
      <c r="Y301" s="3">
        <v>8</v>
      </c>
      <c r="Z301" s="3">
        <v>-7</v>
      </c>
      <c r="AA301" s="3">
        <v>8</v>
      </c>
      <c r="AB301" s="3">
        <v>6</v>
      </c>
    </row>
    <row r="302" spans="1:28" x14ac:dyDescent="0.25">
      <c r="A302" s="3">
        <v>95</v>
      </c>
      <c r="B302" s="3" t="s">
        <v>39</v>
      </c>
      <c r="C302" s="3" t="s">
        <v>22</v>
      </c>
      <c r="D302" s="3" t="s">
        <v>40</v>
      </c>
      <c r="E302" s="3" t="s">
        <v>28</v>
      </c>
      <c r="F302" s="3" t="s">
        <v>25</v>
      </c>
      <c r="G302" s="3" t="b">
        <v>0</v>
      </c>
      <c r="H302" s="3" t="b">
        <v>0</v>
      </c>
      <c r="I302" s="3" t="b">
        <v>0</v>
      </c>
      <c r="J302" s="3" t="b">
        <v>0</v>
      </c>
      <c r="K302" s="3" t="b">
        <v>0</v>
      </c>
      <c r="L302" s="3">
        <v>150</v>
      </c>
      <c r="M302" s="3">
        <v>6</v>
      </c>
      <c r="N302" s="3">
        <v>0</v>
      </c>
      <c r="O302" s="3">
        <v>1</v>
      </c>
      <c r="P302" s="3">
        <v>0</v>
      </c>
      <c r="Q302" s="3">
        <v>100</v>
      </c>
      <c r="R302" s="3">
        <v>0</v>
      </c>
      <c r="S302" s="3">
        <v>1</v>
      </c>
      <c r="T302" s="3">
        <v>0</v>
      </c>
      <c r="U302" s="3" t="b">
        <v>0</v>
      </c>
      <c r="V302" s="3">
        <v>2000</v>
      </c>
      <c r="W302" s="3">
        <v>15663</v>
      </c>
      <c r="X302" s="3">
        <v>14122.5</v>
      </c>
      <c r="Y302" s="3">
        <v>5</v>
      </c>
      <c r="Z302" s="3">
        <v>-5</v>
      </c>
      <c r="AA302" s="3">
        <v>-5</v>
      </c>
      <c r="AB302" s="3">
        <v>-18</v>
      </c>
    </row>
    <row r="303" spans="1:28" x14ac:dyDescent="0.25">
      <c r="A303" s="3">
        <v>96</v>
      </c>
      <c r="B303" s="3" t="s">
        <v>39</v>
      </c>
      <c r="C303" s="3" t="s">
        <v>22</v>
      </c>
      <c r="D303" s="3" t="s">
        <v>40</v>
      </c>
      <c r="E303" s="3" t="s">
        <v>28</v>
      </c>
      <c r="F303" s="3" t="s">
        <v>25</v>
      </c>
      <c r="G303" s="3" t="b">
        <v>0</v>
      </c>
      <c r="H303" s="3" t="b">
        <v>0</v>
      </c>
      <c r="I303" s="3" t="b">
        <v>0</v>
      </c>
      <c r="J303" s="3" t="b">
        <v>0</v>
      </c>
      <c r="K303" s="3" t="b">
        <v>0</v>
      </c>
      <c r="L303" s="3">
        <v>150</v>
      </c>
      <c r="M303" s="3">
        <v>6</v>
      </c>
      <c r="N303" s="3">
        <v>0</v>
      </c>
      <c r="O303" s="3">
        <v>1</v>
      </c>
      <c r="P303" s="3">
        <v>0</v>
      </c>
      <c r="Q303" s="3">
        <v>100</v>
      </c>
      <c r="R303" s="3">
        <v>0</v>
      </c>
      <c r="S303" s="3">
        <v>1</v>
      </c>
      <c r="T303" s="3">
        <v>0</v>
      </c>
      <c r="U303" s="3" t="b">
        <v>0</v>
      </c>
      <c r="V303" s="3">
        <v>2000</v>
      </c>
      <c r="W303" s="3">
        <v>12936</v>
      </c>
      <c r="X303" s="3">
        <v>14832.5</v>
      </c>
      <c r="Y303" s="3">
        <v>-9</v>
      </c>
      <c r="Z303" s="3">
        <v>-7</v>
      </c>
      <c r="AA303" s="3">
        <v>-8</v>
      </c>
      <c r="AB303" s="3">
        <v>7</v>
      </c>
    </row>
    <row r="304" spans="1:28" x14ac:dyDescent="0.25">
      <c r="A304" s="3">
        <v>97</v>
      </c>
      <c r="B304" s="3" t="s">
        <v>39</v>
      </c>
      <c r="C304" s="3" t="s">
        <v>22</v>
      </c>
      <c r="D304" s="3" t="s">
        <v>40</v>
      </c>
      <c r="E304" s="3" t="s">
        <v>28</v>
      </c>
      <c r="F304" s="3" t="s">
        <v>25</v>
      </c>
      <c r="G304" s="3" t="b">
        <v>0</v>
      </c>
      <c r="H304" s="3" t="b">
        <v>0</v>
      </c>
      <c r="I304" s="3" t="b">
        <v>0</v>
      </c>
      <c r="J304" s="3" t="b">
        <v>0</v>
      </c>
      <c r="K304" s="3" t="b">
        <v>0</v>
      </c>
      <c r="L304" s="3">
        <v>150</v>
      </c>
      <c r="M304" s="3">
        <v>6</v>
      </c>
      <c r="N304" s="3">
        <v>0</v>
      </c>
      <c r="O304" s="3">
        <v>1</v>
      </c>
      <c r="P304" s="3">
        <v>0</v>
      </c>
      <c r="Q304" s="3">
        <v>100</v>
      </c>
      <c r="R304" s="3">
        <v>0</v>
      </c>
      <c r="S304" s="3">
        <v>1</v>
      </c>
      <c r="T304" s="3">
        <v>0</v>
      </c>
      <c r="U304" s="3" t="b">
        <v>0</v>
      </c>
      <c r="V304" s="3">
        <v>2000</v>
      </c>
      <c r="W304" s="3">
        <v>13798</v>
      </c>
      <c r="X304" s="3">
        <v>13478.5</v>
      </c>
      <c r="Y304" s="3">
        <v>-7</v>
      </c>
      <c r="Z304" s="3">
        <v>9</v>
      </c>
      <c r="AA304" s="3">
        <v>4</v>
      </c>
      <c r="AB304" s="3">
        <v>6</v>
      </c>
    </row>
    <row r="305" spans="1:28" x14ac:dyDescent="0.25">
      <c r="A305" s="3">
        <v>98</v>
      </c>
      <c r="B305" s="3" t="s">
        <v>39</v>
      </c>
      <c r="C305" s="3" t="s">
        <v>22</v>
      </c>
      <c r="D305" s="3" t="s">
        <v>40</v>
      </c>
      <c r="E305" s="3" t="s">
        <v>28</v>
      </c>
      <c r="F305" s="3" t="s">
        <v>25</v>
      </c>
      <c r="G305" s="3" t="b">
        <v>0</v>
      </c>
      <c r="H305" s="3" t="b">
        <v>0</v>
      </c>
      <c r="I305" s="3" t="b">
        <v>0</v>
      </c>
      <c r="J305" s="3" t="b">
        <v>0</v>
      </c>
      <c r="K305" s="3" t="b">
        <v>0</v>
      </c>
      <c r="L305" s="3">
        <v>150</v>
      </c>
      <c r="M305" s="3">
        <v>6</v>
      </c>
      <c r="N305" s="3">
        <v>0</v>
      </c>
      <c r="O305" s="3">
        <v>1</v>
      </c>
      <c r="P305" s="3">
        <v>0</v>
      </c>
      <c r="Q305" s="3">
        <v>100</v>
      </c>
      <c r="R305" s="3">
        <v>0</v>
      </c>
      <c r="S305" s="3">
        <v>1</v>
      </c>
      <c r="T305" s="3">
        <v>0</v>
      </c>
      <c r="U305" s="3" t="b">
        <v>0</v>
      </c>
      <c r="V305" s="3">
        <v>2000</v>
      </c>
      <c r="W305" s="3">
        <v>13547</v>
      </c>
      <c r="X305" s="3">
        <v>16738.5</v>
      </c>
      <c r="Y305" s="3">
        <v>-11</v>
      </c>
      <c r="Z305" s="3">
        <v>-11</v>
      </c>
      <c r="AA305" s="3">
        <v>-5</v>
      </c>
      <c r="AB305" s="3">
        <v>5</v>
      </c>
    </row>
    <row r="306" spans="1:28" x14ac:dyDescent="0.25">
      <c r="A306" s="3">
        <v>99</v>
      </c>
      <c r="B306" s="3" t="s">
        <v>39</v>
      </c>
      <c r="C306" s="3" t="s">
        <v>22</v>
      </c>
      <c r="D306" s="3" t="s">
        <v>40</v>
      </c>
      <c r="E306" s="3" t="s">
        <v>28</v>
      </c>
      <c r="F306" s="3" t="s">
        <v>25</v>
      </c>
      <c r="G306" s="3" t="b">
        <v>0</v>
      </c>
      <c r="H306" s="3" t="b">
        <v>0</v>
      </c>
      <c r="I306" s="3" t="b">
        <v>0</v>
      </c>
      <c r="J306" s="3" t="b">
        <v>0</v>
      </c>
      <c r="K306" s="3" t="b">
        <v>0</v>
      </c>
      <c r="L306" s="3">
        <v>150</v>
      </c>
      <c r="M306" s="3">
        <v>6</v>
      </c>
      <c r="N306" s="3">
        <v>0</v>
      </c>
      <c r="O306" s="3">
        <v>1</v>
      </c>
      <c r="P306" s="3">
        <v>0</v>
      </c>
      <c r="Q306" s="3">
        <v>100</v>
      </c>
      <c r="R306" s="3">
        <v>0</v>
      </c>
      <c r="S306" s="3">
        <v>1</v>
      </c>
      <c r="T306" s="3">
        <v>0</v>
      </c>
      <c r="U306" s="3" t="b">
        <v>0</v>
      </c>
      <c r="V306" s="3">
        <v>2000</v>
      </c>
      <c r="W306" s="3">
        <v>14469.5</v>
      </c>
      <c r="X306" s="3">
        <v>14200</v>
      </c>
      <c r="Y306" s="3">
        <v>9</v>
      </c>
      <c r="Z306" s="3">
        <v>10</v>
      </c>
      <c r="AA306" s="3">
        <v>6</v>
      </c>
      <c r="AB306" s="3">
        <v>3</v>
      </c>
    </row>
    <row r="307" spans="1:28" x14ac:dyDescent="0.25">
      <c r="A307" s="3">
        <v>100</v>
      </c>
      <c r="B307" s="3" t="s">
        <v>39</v>
      </c>
      <c r="C307" s="3" t="s">
        <v>22</v>
      </c>
      <c r="D307" s="3" t="s">
        <v>40</v>
      </c>
      <c r="E307" s="3" t="s">
        <v>28</v>
      </c>
      <c r="F307" s="3" t="s">
        <v>25</v>
      </c>
      <c r="G307" s="3" t="b">
        <v>0</v>
      </c>
      <c r="H307" s="3" t="b">
        <v>0</v>
      </c>
      <c r="I307" s="3" t="b">
        <v>0</v>
      </c>
      <c r="J307" s="3" t="b">
        <v>0</v>
      </c>
      <c r="K307" s="3" t="b">
        <v>0</v>
      </c>
      <c r="L307" s="3">
        <v>150</v>
      </c>
      <c r="M307" s="3">
        <v>6</v>
      </c>
      <c r="N307" s="3">
        <v>0</v>
      </c>
      <c r="O307" s="3">
        <v>1</v>
      </c>
      <c r="P307" s="3">
        <v>0</v>
      </c>
      <c r="Q307" s="3">
        <v>100</v>
      </c>
      <c r="R307" s="3">
        <v>0</v>
      </c>
      <c r="S307" s="3">
        <v>1</v>
      </c>
      <c r="T307" s="3">
        <v>0</v>
      </c>
      <c r="U307" s="3" t="b">
        <v>0</v>
      </c>
      <c r="V307" s="3">
        <v>2000</v>
      </c>
      <c r="W307" s="3">
        <v>15004.5</v>
      </c>
      <c r="X307" s="3">
        <v>14985.5</v>
      </c>
      <c r="Y307" s="3">
        <v>-8</v>
      </c>
      <c r="Z307" s="3">
        <v>7</v>
      </c>
      <c r="AA307" s="3">
        <v>5</v>
      </c>
      <c r="AB307" s="3">
        <v>-5</v>
      </c>
    </row>
  </sheetData>
  <conditionalFormatting sqref="V2:V21">
    <cfRule type="cellIs" dxfId="3529" priority="40" operator="lessThan">
      <formula>510</formula>
    </cfRule>
    <cfRule type="cellIs" dxfId="3528" priority="41" operator="greaterThan">
      <formula>1990</formula>
    </cfRule>
  </conditionalFormatting>
  <conditionalFormatting sqref="V22:V41">
    <cfRule type="cellIs" dxfId="3527" priority="38" operator="lessThan">
      <formula>510</formula>
    </cfRule>
    <cfRule type="cellIs" dxfId="3526" priority="39" operator="greaterThan">
      <formula>1990</formula>
    </cfRule>
  </conditionalFormatting>
  <conditionalFormatting sqref="V42:V61">
    <cfRule type="cellIs" dxfId="3525" priority="36" operator="lessThan">
      <formula>510</formula>
    </cfRule>
    <cfRule type="cellIs" dxfId="3524" priority="37" operator="greaterThan">
      <formula>1990</formula>
    </cfRule>
  </conditionalFormatting>
  <conditionalFormatting sqref="V62:V81">
    <cfRule type="cellIs" dxfId="3523" priority="34" operator="lessThan">
      <formula>510</formula>
    </cfRule>
    <cfRule type="cellIs" dxfId="3522" priority="35" operator="greaterThan">
      <formula>1990</formula>
    </cfRule>
  </conditionalFormatting>
  <conditionalFormatting sqref="V82:V101">
    <cfRule type="cellIs" dxfId="3521" priority="32" operator="lessThan">
      <formula>510</formula>
    </cfRule>
    <cfRule type="cellIs" dxfId="3520" priority="33" operator="greaterThan">
      <formula>1990</formula>
    </cfRule>
  </conditionalFormatting>
  <conditionalFormatting sqref="V2:V101">
    <cfRule type="cellIs" dxfId="3519" priority="31" operator="lessThan">
      <formula>1990</formula>
    </cfRule>
  </conditionalFormatting>
  <conditionalFormatting sqref="V105:V124">
    <cfRule type="cellIs" dxfId="3518" priority="29" operator="lessThan">
      <formula>510</formula>
    </cfRule>
    <cfRule type="cellIs" dxfId="3517" priority="30" operator="greaterThan">
      <formula>1990</formula>
    </cfRule>
  </conditionalFormatting>
  <conditionalFormatting sqref="V125:V144">
    <cfRule type="cellIs" dxfId="3516" priority="27" operator="lessThan">
      <formula>510</formula>
    </cfRule>
    <cfRule type="cellIs" dxfId="3515" priority="28" operator="greaterThan">
      <formula>1990</formula>
    </cfRule>
  </conditionalFormatting>
  <conditionalFormatting sqref="V145:V164">
    <cfRule type="cellIs" dxfId="3514" priority="25" operator="lessThan">
      <formula>510</formula>
    </cfRule>
    <cfRule type="cellIs" dxfId="3513" priority="26" operator="greaterThan">
      <formula>1990</formula>
    </cfRule>
  </conditionalFormatting>
  <conditionalFormatting sqref="V165:V184">
    <cfRule type="cellIs" dxfId="3512" priority="23" operator="lessThan">
      <formula>510</formula>
    </cfRule>
    <cfRule type="cellIs" dxfId="3511" priority="24" operator="greaterThan">
      <formula>1990</formula>
    </cfRule>
  </conditionalFormatting>
  <conditionalFormatting sqref="V185:V204">
    <cfRule type="cellIs" dxfId="3510" priority="21" operator="lessThan">
      <formula>510</formula>
    </cfRule>
    <cfRule type="cellIs" dxfId="3509" priority="22" operator="greaterThan">
      <formula>1990</formula>
    </cfRule>
  </conditionalFormatting>
  <conditionalFormatting sqref="V208:V227">
    <cfRule type="cellIs" dxfId="3508" priority="9" operator="lessThan">
      <formula>510</formula>
    </cfRule>
    <cfRule type="cellIs" dxfId="3507" priority="10" operator="greaterThan">
      <formula>1990</formula>
    </cfRule>
  </conditionalFormatting>
  <conditionalFormatting sqref="V228:V247">
    <cfRule type="cellIs" dxfId="3506" priority="7" operator="lessThan">
      <formula>510</formula>
    </cfRule>
    <cfRule type="cellIs" dxfId="3505" priority="8" operator="greaterThan">
      <formula>1990</formula>
    </cfRule>
  </conditionalFormatting>
  <conditionalFormatting sqref="V248:V267">
    <cfRule type="cellIs" dxfId="3504" priority="5" operator="lessThan">
      <formula>510</formula>
    </cfRule>
    <cfRule type="cellIs" dxfId="3503" priority="6" operator="greaterThan">
      <formula>1990</formula>
    </cfRule>
  </conditionalFormatting>
  <conditionalFormatting sqref="V268:V287">
    <cfRule type="cellIs" dxfId="3502" priority="3" operator="lessThan">
      <formula>510</formula>
    </cfRule>
    <cfRule type="cellIs" dxfId="3501" priority="4" operator="greaterThan">
      <formula>1990</formula>
    </cfRule>
  </conditionalFormatting>
  <conditionalFormatting sqref="V288:V307">
    <cfRule type="cellIs" dxfId="3500" priority="1" operator="lessThan">
      <formula>510</formula>
    </cfRule>
    <cfRule type="cellIs" dxfId="3499" priority="2" operator="greaterThan">
      <formula>1990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B68C7-C4E2-4326-B30E-36789D216C99}">
  <dimension ref="A1:AP504"/>
  <sheetViews>
    <sheetView zoomScale="30" zoomScaleNormal="30" workbookViewId="0">
      <selection activeCell="AP10" sqref="AP10"/>
    </sheetView>
  </sheetViews>
  <sheetFormatPr defaultRowHeight="15" x14ac:dyDescent="0.25"/>
  <cols>
    <col min="1" max="1" width="15.140625" bestFit="1" customWidth="1"/>
    <col min="2" max="2" width="11.5703125" bestFit="1" customWidth="1"/>
    <col min="3" max="3" width="21.28515625" bestFit="1" customWidth="1"/>
    <col min="4" max="4" width="15.85546875" bestFit="1" customWidth="1"/>
    <col min="5" max="5" width="19" bestFit="1" customWidth="1"/>
    <col min="6" max="6" width="13.7109375" bestFit="1" customWidth="1"/>
    <col min="7" max="7" width="13.42578125" bestFit="1" customWidth="1"/>
    <col min="8" max="8" width="16.140625" bestFit="1" customWidth="1"/>
    <col min="9" max="9" width="12" bestFit="1" customWidth="1"/>
    <col min="10" max="10" width="20.7109375" bestFit="1" customWidth="1"/>
    <col min="11" max="11" width="21.85546875" bestFit="1" customWidth="1"/>
    <col min="12" max="12" width="19.85546875" bestFit="1" customWidth="1"/>
    <col min="13" max="13" width="23.85546875" bestFit="1" customWidth="1"/>
    <col min="14" max="14" width="19" bestFit="1" customWidth="1"/>
    <col min="15" max="15" width="15.42578125" bestFit="1" customWidth="1"/>
    <col min="16" max="16" width="14.42578125" bestFit="1" customWidth="1"/>
    <col min="17" max="17" width="17.42578125" bestFit="1" customWidth="1"/>
    <col min="18" max="18" width="16.5703125" bestFit="1" customWidth="1"/>
    <col min="19" max="19" width="18" bestFit="1" customWidth="1"/>
    <col min="20" max="20" width="32.140625" bestFit="1" customWidth="1"/>
    <col min="21" max="21" width="14.140625" bestFit="1" customWidth="1"/>
    <col min="22" max="22" width="8.5703125" bestFit="1" customWidth="1"/>
    <col min="23" max="30" width="14.7109375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74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s="52" t="s">
        <v>99</v>
      </c>
      <c r="X1" s="52" t="s">
        <v>100</v>
      </c>
      <c r="Y1" t="s">
        <v>101</v>
      </c>
      <c r="Z1" t="s">
        <v>102</v>
      </c>
      <c r="AA1" s="52" t="s">
        <v>103</v>
      </c>
      <c r="AB1" s="52" t="s">
        <v>104</v>
      </c>
      <c r="AC1" t="s">
        <v>105</v>
      </c>
      <c r="AD1" t="s">
        <v>119</v>
      </c>
      <c r="AG1" t="s">
        <v>99</v>
      </c>
      <c r="AI1" t="s">
        <v>100</v>
      </c>
      <c r="AK1" t="s">
        <v>101</v>
      </c>
      <c r="AM1" t="s">
        <v>102</v>
      </c>
    </row>
    <row r="2" spans="1:42" x14ac:dyDescent="0.25">
      <c r="A2" s="3">
        <v>6</v>
      </c>
      <c r="B2" s="3" t="s">
        <v>21</v>
      </c>
      <c r="C2" s="3" t="s">
        <v>91</v>
      </c>
      <c r="D2" s="3" t="s">
        <v>40</v>
      </c>
      <c r="E2" s="3" t="s">
        <v>120</v>
      </c>
      <c r="F2" s="3" t="s">
        <v>25</v>
      </c>
      <c r="G2" s="3" t="b">
        <v>0</v>
      </c>
      <c r="H2" s="3" t="b">
        <v>0</v>
      </c>
      <c r="I2" s="3" t="b">
        <v>0</v>
      </c>
      <c r="J2" s="3" t="b">
        <v>0</v>
      </c>
      <c r="K2" s="3" t="b">
        <v>1</v>
      </c>
      <c r="L2" s="3">
        <v>800</v>
      </c>
      <c r="M2" s="3">
        <v>2</v>
      </c>
      <c r="N2" s="3">
        <v>0</v>
      </c>
      <c r="O2" s="3">
        <v>0.5</v>
      </c>
      <c r="P2" s="3">
        <v>0</v>
      </c>
      <c r="Q2" s="3">
        <v>300</v>
      </c>
      <c r="R2" s="3">
        <v>0</v>
      </c>
      <c r="S2" s="3">
        <v>1</v>
      </c>
      <c r="T2" s="3">
        <v>0</v>
      </c>
      <c r="U2" s="3" t="b">
        <v>0</v>
      </c>
      <c r="V2" s="3">
        <v>701</v>
      </c>
      <c r="W2" s="53">
        <v>696259.4</v>
      </c>
      <c r="X2" s="53">
        <v>694409.47</v>
      </c>
      <c r="Y2" s="51">
        <v>386.65</v>
      </c>
      <c r="Z2" s="51">
        <v>385.07</v>
      </c>
      <c r="AA2" s="53">
        <v>-20</v>
      </c>
      <c r="AB2" s="53">
        <v>20</v>
      </c>
      <c r="AC2" s="3">
        <v>0</v>
      </c>
      <c r="AD2" s="3">
        <v>0</v>
      </c>
      <c r="AF2" s="6" cm="1">
        <f t="array" ref="AF2:AF6">W2:W6/AG2-1</f>
        <v>4.4026648069444008E-3</v>
      </c>
      <c r="AG2" s="55">
        <f>AVERAGE(W2:W6)</f>
        <v>693207.44000000006</v>
      </c>
      <c r="AH2" s="6" cm="1">
        <f t="array" ref="AH2:AH6">X2:X6/AI2-1</f>
        <v>7.9012604417163512E-3</v>
      </c>
      <c r="AI2" s="55">
        <f t="shared" ref="AI2" si="0">AVERAGE(X2:X6)</f>
        <v>688965.77199999988</v>
      </c>
      <c r="AJ2" s="6" cm="1">
        <f t="array" ref="AJ2:AJ6">Y2:Y6/AK2-1</f>
        <v>-7.7399619161026001E-3</v>
      </c>
      <c r="AK2" s="23">
        <f>AVERAGE(Y2:Y6)</f>
        <v>389.666</v>
      </c>
      <c r="AL2" s="6" cm="1">
        <f t="array" ref="AL2:AL6">Z2:Z6/AM2-1</f>
        <v>-5.3880089679613219E-3</v>
      </c>
      <c r="AM2" s="23">
        <f>AVERAGE(Z2:Z6)</f>
        <v>387.15600000000001</v>
      </c>
      <c r="AN2" s="52"/>
      <c r="AO2" s="52"/>
      <c r="AP2" s="52"/>
    </row>
    <row r="3" spans="1:42" x14ac:dyDescent="0.25">
      <c r="A3" s="3">
        <v>7</v>
      </c>
      <c r="B3" s="3" t="s">
        <v>21</v>
      </c>
      <c r="C3" s="3" t="s">
        <v>91</v>
      </c>
      <c r="D3" s="3" t="s">
        <v>40</v>
      </c>
      <c r="E3" s="3" t="s">
        <v>120</v>
      </c>
      <c r="F3" s="3" t="s">
        <v>25</v>
      </c>
      <c r="G3" s="3" t="b">
        <v>0</v>
      </c>
      <c r="H3" s="3" t="b">
        <v>0</v>
      </c>
      <c r="I3" s="3" t="b">
        <v>0</v>
      </c>
      <c r="J3" s="3" t="b">
        <v>0</v>
      </c>
      <c r="K3" s="3" t="b">
        <v>1</v>
      </c>
      <c r="L3" s="3">
        <v>800</v>
      </c>
      <c r="M3" s="3">
        <v>2</v>
      </c>
      <c r="N3" s="3">
        <v>0</v>
      </c>
      <c r="O3" s="3">
        <v>0.5</v>
      </c>
      <c r="P3" s="3">
        <v>0</v>
      </c>
      <c r="Q3" s="3">
        <v>300</v>
      </c>
      <c r="R3" s="3">
        <v>0</v>
      </c>
      <c r="S3" s="3">
        <v>1</v>
      </c>
      <c r="T3" s="3">
        <v>0</v>
      </c>
      <c r="U3" s="3" t="b">
        <v>0</v>
      </c>
      <c r="V3" s="3">
        <v>701</v>
      </c>
      <c r="W3" s="53">
        <v>677322.95</v>
      </c>
      <c r="X3" s="53">
        <v>674123.93</v>
      </c>
      <c r="Y3" s="51">
        <v>398.97</v>
      </c>
      <c r="Z3" s="51">
        <v>396.3</v>
      </c>
      <c r="AA3" s="53">
        <v>-20</v>
      </c>
      <c r="AB3" s="53">
        <v>20</v>
      </c>
      <c r="AC3" s="3">
        <v>0</v>
      </c>
      <c r="AD3" s="3">
        <v>0</v>
      </c>
      <c r="AF3" s="6">
        <v>-2.2914482856675744E-2</v>
      </c>
      <c r="AH3" s="6">
        <v>-2.1542205147456639E-2</v>
      </c>
      <c r="AJ3" s="6">
        <v>2.387685864304312E-2</v>
      </c>
      <c r="AK3" s="23"/>
      <c r="AL3" s="6">
        <v>2.361838638688285E-2</v>
      </c>
      <c r="AM3" s="23"/>
    </row>
    <row r="4" spans="1:42" x14ac:dyDescent="0.25">
      <c r="A4" s="3">
        <v>8</v>
      </c>
      <c r="B4" s="3" t="s">
        <v>21</v>
      </c>
      <c r="C4" s="3" t="s">
        <v>91</v>
      </c>
      <c r="D4" s="3" t="s">
        <v>40</v>
      </c>
      <c r="E4" s="3" t="s">
        <v>120</v>
      </c>
      <c r="F4" s="3" t="s">
        <v>25</v>
      </c>
      <c r="G4" s="3" t="b">
        <v>0</v>
      </c>
      <c r="H4" s="3" t="b">
        <v>0</v>
      </c>
      <c r="I4" s="3" t="b">
        <v>0</v>
      </c>
      <c r="J4" s="3" t="b">
        <v>0</v>
      </c>
      <c r="K4" s="3" t="b">
        <v>1</v>
      </c>
      <c r="L4" s="3">
        <v>800</v>
      </c>
      <c r="M4" s="3">
        <v>2</v>
      </c>
      <c r="N4" s="3">
        <v>0</v>
      </c>
      <c r="O4" s="3">
        <v>0.5</v>
      </c>
      <c r="P4" s="3">
        <v>0</v>
      </c>
      <c r="Q4" s="3">
        <v>300</v>
      </c>
      <c r="R4" s="3">
        <v>0</v>
      </c>
      <c r="S4" s="3">
        <v>1</v>
      </c>
      <c r="T4" s="3">
        <v>0</v>
      </c>
      <c r="U4" s="3" t="b">
        <v>0</v>
      </c>
      <c r="V4" s="3">
        <v>701</v>
      </c>
      <c r="W4" s="53">
        <v>690282</v>
      </c>
      <c r="X4" s="53">
        <v>691257.57</v>
      </c>
      <c r="Y4" s="51">
        <v>387.91</v>
      </c>
      <c r="Z4" s="51">
        <v>389.12</v>
      </c>
      <c r="AA4" s="53">
        <v>-20</v>
      </c>
      <c r="AB4" s="53">
        <v>20</v>
      </c>
      <c r="AC4" s="3">
        <v>0</v>
      </c>
      <c r="AD4" s="3">
        <v>0</v>
      </c>
      <c r="AF4" s="6">
        <v>-4.2201508973995772E-3</v>
      </c>
      <c r="AH4" s="6">
        <v>3.3264323035195886E-3</v>
      </c>
      <c r="AJ4" s="6">
        <v>-4.5064234498262135E-3</v>
      </c>
      <c r="AK4" s="23"/>
      <c r="AL4" s="6">
        <v>5.0728905144179492E-3</v>
      </c>
      <c r="AM4" s="23"/>
    </row>
    <row r="5" spans="1:42" x14ac:dyDescent="0.25">
      <c r="A5" s="3">
        <v>9</v>
      </c>
      <c r="B5" s="3" t="s">
        <v>21</v>
      </c>
      <c r="C5" s="3" t="s">
        <v>91</v>
      </c>
      <c r="D5" s="3" t="s">
        <v>40</v>
      </c>
      <c r="E5" s="3" t="s">
        <v>120</v>
      </c>
      <c r="F5" s="3" t="s">
        <v>25</v>
      </c>
      <c r="G5" s="3" t="b">
        <v>0</v>
      </c>
      <c r="H5" s="3" t="b">
        <v>0</v>
      </c>
      <c r="I5" s="3" t="b">
        <v>0</v>
      </c>
      <c r="J5" s="3" t="b">
        <v>0</v>
      </c>
      <c r="K5" s="3" t="b">
        <v>1</v>
      </c>
      <c r="L5" s="3">
        <v>800</v>
      </c>
      <c r="M5" s="3">
        <v>2</v>
      </c>
      <c r="N5" s="3">
        <v>0</v>
      </c>
      <c r="O5" s="3">
        <v>0.5</v>
      </c>
      <c r="P5" s="3">
        <v>0</v>
      </c>
      <c r="Q5" s="3">
        <v>300</v>
      </c>
      <c r="R5" s="3">
        <v>0</v>
      </c>
      <c r="S5" s="3">
        <v>1</v>
      </c>
      <c r="T5" s="3">
        <v>0</v>
      </c>
      <c r="U5" s="3" t="b">
        <v>0</v>
      </c>
      <c r="V5" s="3">
        <v>701</v>
      </c>
      <c r="W5" s="53">
        <v>699709.27</v>
      </c>
      <c r="X5" s="53">
        <v>689629.4</v>
      </c>
      <c r="Y5" s="51">
        <v>388.92</v>
      </c>
      <c r="Z5" s="51">
        <v>383.61</v>
      </c>
      <c r="AA5" s="53">
        <v>-20</v>
      </c>
      <c r="AB5" s="53">
        <v>20</v>
      </c>
      <c r="AC5" s="3">
        <v>0</v>
      </c>
      <c r="AD5" s="3">
        <v>0</v>
      </c>
      <c r="AF5" s="6">
        <v>9.3793424952275384E-3</v>
      </c>
      <c r="AH5" s="6">
        <v>9.6322346765309597E-4</v>
      </c>
      <c r="AJ5" s="6">
        <v>-1.9144600760651054E-3</v>
      </c>
      <c r="AK5" s="23"/>
      <c r="AL5" s="6">
        <v>-9.159098657905318E-3</v>
      </c>
      <c r="AM5" s="23"/>
    </row>
    <row r="6" spans="1:42" x14ac:dyDescent="0.25">
      <c r="A6" s="3">
        <v>10</v>
      </c>
      <c r="B6" s="3" t="s">
        <v>21</v>
      </c>
      <c r="C6" s="3" t="s">
        <v>91</v>
      </c>
      <c r="D6" s="3" t="s">
        <v>40</v>
      </c>
      <c r="E6" s="3" t="s">
        <v>120</v>
      </c>
      <c r="F6" s="3" t="s">
        <v>25</v>
      </c>
      <c r="G6" s="3" t="b">
        <v>0</v>
      </c>
      <c r="H6" s="3" t="b">
        <v>0</v>
      </c>
      <c r="I6" s="3" t="b">
        <v>0</v>
      </c>
      <c r="J6" s="3" t="b">
        <v>0</v>
      </c>
      <c r="K6" s="3" t="b">
        <v>1</v>
      </c>
      <c r="L6" s="3">
        <v>800</v>
      </c>
      <c r="M6" s="3">
        <v>2</v>
      </c>
      <c r="N6" s="3">
        <v>0</v>
      </c>
      <c r="O6" s="3">
        <v>0.5</v>
      </c>
      <c r="P6" s="3">
        <v>0</v>
      </c>
      <c r="Q6" s="3">
        <v>300</v>
      </c>
      <c r="R6" s="3">
        <v>0</v>
      </c>
      <c r="S6" s="3">
        <v>1</v>
      </c>
      <c r="T6" s="3">
        <v>0</v>
      </c>
      <c r="U6" s="3" t="b">
        <v>0</v>
      </c>
      <c r="V6" s="3">
        <v>701</v>
      </c>
      <c r="W6" s="53">
        <v>702463.58</v>
      </c>
      <c r="X6" s="53">
        <v>695408.49</v>
      </c>
      <c r="Y6" s="51">
        <v>385.88</v>
      </c>
      <c r="Z6" s="51">
        <v>381.68</v>
      </c>
      <c r="AA6" s="53">
        <v>-20</v>
      </c>
      <c r="AB6" s="53">
        <v>20</v>
      </c>
      <c r="AC6" s="3">
        <v>0</v>
      </c>
      <c r="AD6" s="3">
        <v>0</v>
      </c>
      <c r="AF6" s="6">
        <v>1.3352626451902827E-2</v>
      </c>
      <c r="AH6" s="6">
        <v>9.3512889345686023E-3</v>
      </c>
      <c r="AJ6" s="6">
        <v>-9.7160132010490896E-3</v>
      </c>
      <c r="AK6" s="23"/>
      <c r="AL6" s="6">
        <v>-1.414416927543416E-2</v>
      </c>
      <c r="AM6" s="23"/>
    </row>
    <row r="7" spans="1:42" x14ac:dyDescent="0.25">
      <c r="A7" s="1">
        <v>16</v>
      </c>
      <c r="B7" s="1" t="s">
        <v>21</v>
      </c>
      <c r="C7" s="1" t="s">
        <v>91</v>
      </c>
      <c r="D7" s="1" t="s">
        <v>40</v>
      </c>
      <c r="E7" s="1" t="s">
        <v>121</v>
      </c>
      <c r="F7" s="1" t="s">
        <v>25</v>
      </c>
      <c r="G7" s="1" t="b">
        <v>0</v>
      </c>
      <c r="H7" s="1" t="b">
        <v>0</v>
      </c>
      <c r="I7" s="1" t="b">
        <v>0</v>
      </c>
      <c r="J7" s="1" t="b">
        <v>0</v>
      </c>
      <c r="K7" s="1" t="b">
        <v>1</v>
      </c>
      <c r="L7" s="1">
        <v>800</v>
      </c>
      <c r="M7" s="1">
        <v>2</v>
      </c>
      <c r="N7" s="1">
        <v>0</v>
      </c>
      <c r="O7" s="1">
        <v>0.5</v>
      </c>
      <c r="P7" s="1">
        <v>0</v>
      </c>
      <c r="Q7" s="1">
        <v>300</v>
      </c>
      <c r="R7" s="1">
        <v>0</v>
      </c>
      <c r="S7" s="1">
        <v>1</v>
      </c>
      <c r="T7" s="1">
        <v>0</v>
      </c>
      <c r="U7" s="1" t="b">
        <v>0</v>
      </c>
      <c r="V7" s="1">
        <v>701</v>
      </c>
      <c r="W7" s="54">
        <v>694334.63</v>
      </c>
      <c r="X7" s="54">
        <v>676769.12</v>
      </c>
      <c r="Y7" s="50">
        <v>390.85</v>
      </c>
      <c r="Z7" s="50">
        <v>393.21</v>
      </c>
      <c r="AA7" s="54">
        <v>-20</v>
      </c>
      <c r="AB7" s="54">
        <v>20</v>
      </c>
      <c r="AC7" s="1">
        <v>0</v>
      </c>
      <c r="AD7" s="1">
        <v>5</v>
      </c>
      <c r="AF7" s="6" cm="1">
        <f t="array" ref="AF7:AF11">W7:W11/AG7-1</f>
        <v>2.5101990326610313E-3</v>
      </c>
      <c r="AG7" s="55">
        <f>AVERAGE(W7:W11)</f>
        <v>692596.076</v>
      </c>
      <c r="AH7" s="6" cm="1">
        <f t="array" ref="AH7:AH11">X7:X11/AI7-1</f>
        <v>-7.9544032706480028E-4</v>
      </c>
      <c r="AI7" s="52">
        <f t="shared" ref="AI7" si="1">AVERAGE(X7:X11)</f>
        <v>677307.87799999991</v>
      </c>
      <c r="AJ7" s="6" cm="1">
        <f t="array" ref="AJ7:AJ11">Y7:Y11/AK7-1</f>
        <v>7.3739892769908444E-4</v>
      </c>
      <c r="AK7" s="23">
        <f>AVERAGE(Y7:Y11)</f>
        <v>390.56200000000001</v>
      </c>
      <c r="AL7" s="6" cm="1">
        <f t="array" ref="AL7:AL11">Z7:Z11/AM7-1</f>
        <v>-2.4152505822478965E-3</v>
      </c>
      <c r="AM7" s="23">
        <f>AVERAGE(Z7:Z11)</f>
        <v>394.16199999999998</v>
      </c>
    </row>
    <row r="8" spans="1:42" x14ac:dyDescent="0.25">
      <c r="A8" s="1">
        <v>17</v>
      </c>
      <c r="B8" s="1" t="s">
        <v>21</v>
      </c>
      <c r="C8" s="1" t="s">
        <v>91</v>
      </c>
      <c r="D8" s="1" t="s">
        <v>40</v>
      </c>
      <c r="E8" s="1" t="s">
        <v>121</v>
      </c>
      <c r="F8" s="1" t="s">
        <v>25</v>
      </c>
      <c r="G8" s="1" t="b">
        <v>0</v>
      </c>
      <c r="H8" s="1" t="b">
        <v>0</v>
      </c>
      <c r="I8" s="1" t="b">
        <v>0</v>
      </c>
      <c r="J8" s="1" t="b">
        <v>0</v>
      </c>
      <c r="K8" s="1" t="b">
        <v>1</v>
      </c>
      <c r="L8" s="1">
        <v>800</v>
      </c>
      <c r="M8" s="1">
        <v>2</v>
      </c>
      <c r="N8" s="1">
        <v>0</v>
      </c>
      <c r="O8" s="1">
        <v>0.5</v>
      </c>
      <c r="P8" s="1">
        <v>0</v>
      </c>
      <c r="Q8" s="1">
        <v>300</v>
      </c>
      <c r="R8" s="1">
        <v>0</v>
      </c>
      <c r="S8" s="1">
        <v>1</v>
      </c>
      <c r="T8" s="1">
        <v>0</v>
      </c>
      <c r="U8" s="1" t="b">
        <v>0</v>
      </c>
      <c r="V8" s="1">
        <v>701</v>
      </c>
      <c r="W8" s="54">
        <v>689901.36</v>
      </c>
      <c r="X8" s="54">
        <v>676921.3</v>
      </c>
      <c r="Y8" s="50">
        <v>390.72</v>
      </c>
      <c r="Z8" s="50">
        <v>395.78</v>
      </c>
      <c r="AA8" s="54">
        <v>-20</v>
      </c>
      <c r="AB8" s="54">
        <v>20</v>
      </c>
      <c r="AC8" s="1">
        <v>0</v>
      </c>
      <c r="AD8" s="1">
        <v>5</v>
      </c>
      <c r="AF8" s="6">
        <v>-3.8907468485281926E-3</v>
      </c>
      <c r="AH8" s="6">
        <v>-5.7075668622275089E-4</v>
      </c>
      <c r="AJ8" s="6">
        <v>4.0454524505717515E-4</v>
      </c>
      <c r="AK8" s="23"/>
      <c r="AL8" s="6">
        <v>4.1049111786524151E-3</v>
      </c>
      <c r="AM8" s="23"/>
    </row>
    <row r="9" spans="1:42" x14ac:dyDescent="0.25">
      <c r="A9" s="1">
        <v>18</v>
      </c>
      <c r="B9" s="1" t="s">
        <v>21</v>
      </c>
      <c r="C9" s="1" t="s">
        <v>91</v>
      </c>
      <c r="D9" s="1" t="s">
        <v>40</v>
      </c>
      <c r="E9" s="1" t="s">
        <v>121</v>
      </c>
      <c r="F9" s="1" t="s">
        <v>25</v>
      </c>
      <c r="G9" s="1" t="b">
        <v>0</v>
      </c>
      <c r="H9" s="1" t="b">
        <v>0</v>
      </c>
      <c r="I9" s="1" t="b">
        <v>0</v>
      </c>
      <c r="J9" s="1" t="b">
        <v>0</v>
      </c>
      <c r="K9" s="1" t="b">
        <v>1</v>
      </c>
      <c r="L9" s="1">
        <v>800</v>
      </c>
      <c r="M9" s="1">
        <v>2</v>
      </c>
      <c r="N9" s="1">
        <v>0</v>
      </c>
      <c r="O9" s="1">
        <v>0.5</v>
      </c>
      <c r="P9" s="1">
        <v>0</v>
      </c>
      <c r="Q9" s="1">
        <v>300</v>
      </c>
      <c r="R9" s="1">
        <v>0</v>
      </c>
      <c r="S9" s="1">
        <v>1</v>
      </c>
      <c r="T9" s="1">
        <v>0</v>
      </c>
      <c r="U9" s="1" t="b">
        <v>0</v>
      </c>
      <c r="V9" s="1">
        <v>701</v>
      </c>
      <c r="W9" s="54">
        <v>691511.49</v>
      </c>
      <c r="X9" s="54">
        <v>675501.04</v>
      </c>
      <c r="Y9" s="50">
        <v>391.8</v>
      </c>
      <c r="Z9" s="50">
        <v>394.64</v>
      </c>
      <c r="AA9" s="54">
        <v>-20</v>
      </c>
      <c r="AB9" s="54">
        <v>20</v>
      </c>
      <c r="AC9" s="1">
        <v>0</v>
      </c>
      <c r="AD9" s="1">
        <v>5</v>
      </c>
      <c r="AF9" s="6">
        <v>-1.5659719100112879E-3</v>
      </c>
      <c r="AH9" s="6">
        <v>-2.667676043183187E-3</v>
      </c>
      <c r="AJ9" s="6">
        <v>3.1697912239285753E-3</v>
      </c>
      <c r="AK9" s="23"/>
      <c r="AL9" s="6">
        <v>1.2126993469689928E-3</v>
      </c>
      <c r="AM9" s="23"/>
    </row>
    <row r="10" spans="1:42" x14ac:dyDescent="0.25">
      <c r="A10" s="1">
        <v>19</v>
      </c>
      <c r="B10" s="1" t="s">
        <v>21</v>
      </c>
      <c r="C10" s="1" t="s">
        <v>91</v>
      </c>
      <c r="D10" s="1" t="s">
        <v>40</v>
      </c>
      <c r="E10" s="1" t="s">
        <v>121</v>
      </c>
      <c r="F10" s="1" t="s">
        <v>25</v>
      </c>
      <c r="G10" s="1" t="b">
        <v>0</v>
      </c>
      <c r="H10" s="1" t="b">
        <v>0</v>
      </c>
      <c r="I10" s="1" t="b">
        <v>0</v>
      </c>
      <c r="J10" s="1" t="b">
        <v>0</v>
      </c>
      <c r="K10" s="1" t="b">
        <v>1</v>
      </c>
      <c r="L10" s="1">
        <v>800</v>
      </c>
      <c r="M10" s="1">
        <v>2</v>
      </c>
      <c r="N10" s="1">
        <v>0</v>
      </c>
      <c r="O10" s="1">
        <v>0.5</v>
      </c>
      <c r="P10" s="1">
        <v>0</v>
      </c>
      <c r="Q10" s="1">
        <v>300</v>
      </c>
      <c r="R10" s="1">
        <v>0</v>
      </c>
      <c r="S10" s="1">
        <v>1</v>
      </c>
      <c r="T10" s="1">
        <v>0</v>
      </c>
      <c r="U10" s="1" t="b">
        <v>0</v>
      </c>
      <c r="V10" s="1">
        <v>701</v>
      </c>
      <c r="W10" s="54">
        <v>695248.56</v>
      </c>
      <c r="X10" s="54">
        <v>678224.84</v>
      </c>
      <c r="Y10" s="50">
        <v>389.96</v>
      </c>
      <c r="Z10" s="50">
        <v>392.6</v>
      </c>
      <c r="AA10" s="54">
        <v>-20</v>
      </c>
      <c r="AB10" s="54">
        <v>20</v>
      </c>
      <c r="AC10" s="1">
        <v>0</v>
      </c>
      <c r="AD10" s="1">
        <v>5</v>
      </c>
      <c r="AF10" s="6">
        <v>3.8297704707181968E-3</v>
      </c>
      <c r="AH10" s="6">
        <v>1.3538333596645469E-3</v>
      </c>
      <c r="AJ10" s="6">
        <v>-1.5413685919265507E-3</v>
      </c>
      <c r="AK10" s="23"/>
      <c r="AL10" s="6">
        <v>-3.9628376149907218E-3</v>
      </c>
      <c r="AM10" s="23"/>
    </row>
    <row r="11" spans="1:42" x14ac:dyDescent="0.25">
      <c r="A11" s="1">
        <v>20</v>
      </c>
      <c r="B11" s="1" t="s">
        <v>21</v>
      </c>
      <c r="C11" s="1" t="s">
        <v>91</v>
      </c>
      <c r="D11" s="1" t="s">
        <v>40</v>
      </c>
      <c r="E11" s="1" t="s">
        <v>121</v>
      </c>
      <c r="F11" s="1" t="s">
        <v>25</v>
      </c>
      <c r="G11" s="1" t="b">
        <v>0</v>
      </c>
      <c r="H11" s="1" t="b">
        <v>0</v>
      </c>
      <c r="I11" s="1" t="b">
        <v>0</v>
      </c>
      <c r="J11" s="1" t="b">
        <v>0</v>
      </c>
      <c r="K11" s="1" t="b">
        <v>1</v>
      </c>
      <c r="L11" s="1">
        <v>800</v>
      </c>
      <c r="M11" s="1">
        <v>2</v>
      </c>
      <c r="N11" s="1">
        <v>0</v>
      </c>
      <c r="O11" s="1">
        <v>0.5</v>
      </c>
      <c r="P11" s="1">
        <v>0</v>
      </c>
      <c r="Q11" s="1">
        <v>300</v>
      </c>
      <c r="R11" s="1">
        <v>0</v>
      </c>
      <c r="S11" s="1">
        <v>1</v>
      </c>
      <c r="T11" s="1">
        <v>0</v>
      </c>
      <c r="U11" s="1" t="b">
        <v>0</v>
      </c>
      <c r="V11" s="1">
        <v>701</v>
      </c>
      <c r="W11" s="54">
        <v>691984.34</v>
      </c>
      <c r="X11" s="54">
        <v>679123.09</v>
      </c>
      <c r="Y11" s="50">
        <v>389.48</v>
      </c>
      <c r="Z11" s="50">
        <v>394.58</v>
      </c>
      <c r="AA11" s="54">
        <v>-20</v>
      </c>
      <c r="AB11" s="54">
        <v>20</v>
      </c>
      <c r="AC11" s="1">
        <v>0</v>
      </c>
      <c r="AD11" s="1">
        <v>5</v>
      </c>
      <c r="AF11" s="6">
        <v>-8.832507448396365E-4</v>
      </c>
      <c r="AH11" s="6">
        <v>2.6800396968069684E-3</v>
      </c>
      <c r="AJ11" s="6">
        <v>-2.7703668047582841E-3</v>
      </c>
      <c r="AK11" s="23"/>
      <c r="AL11" s="6">
        <v>1.0604776716172104E-3</v>
      </c>
      <c r="AM11" s="23"/>
    </row>
    <row r="12" spans="1:42" x14ac:dyDescent="0.25">
      <c r="A12" s="3">
        <v>26</v>
      </c>
      <c r="B12" s="3" t="s">
        <v>21</v>
      </c>
      <c r="C12" s="3" t="s">
        <v>91</v>
      </c>
      <c r="D12" s="3" t="s">
        <v>40</v>
      </c>
      <c r="E12" s="3" t="s">
        <v>122</v>
      </c>
      <c r="F12" s="3" t="s">
        <v>25</v>
      </c>
      <c r="G12" s="3" t="b">
        <v>0</v>
      </c>
      <c r="H12" s="3" t="b">
        <v>0</v>
      </c>
      <c r="I12" s="3" t="b">
        <v>0</v>
      </c>
      <c r="J12" s="3" t="b">
        <v>0</v>
      </c>
      <c r="K12" s="3" t="b">
        <v>1</v>
      </c>
      <c r="L12" s="3">
        <v>800</v>
      </c>
      <c r="M12" s="3">
        <v>2</v>
      </c>
      <c r="N12" s="3">
        <v>0</v>
      </c>
      <c r="O12" s="3">
        <v>0.5</v>
      </c>
      <c r="P12" s="3">
        <v>0</v>
      </c>
      <c r="Q12" s="3">
        <v>300</v>
      </c>
      <c r="R12" s="3">
        <v>0</v>
      </c>
      <c r="S12" s="3">
        <v>1</v>
      </c>
      <c r="T12" s="3">
        <v>0</v>
      </c>
      <c r="U12" s="3" t="b">
        <v>0</v>
      </c>
      <c r="V12" s="3">
        <v>701</v>
      </c>
      <c r="W12" s="53">
        <v>711518.93</v>
      </c>
      <c r="X12" s="53">
        <v>653796.21</v>
      </c>
      <c r="Y12" s="51">
        <v>386.19</v>
      </c>
      <c r="Z12" s="51">
        <v>401.65</v>
      </c>
      <c r="AA12" s="53">
        <v>-20</v>
      </c>
      <c r="AB12" s="53">
        <v>20</v>
      </c>
      <c r="AC12" s="3">
        <v>0</v>
      </c>
      <c r="AD12" s="3">
        <v>10</v>
      </c>
      <c r="AF12" s="6" cm="1">
        <f t="array" ref="AF12:AF16">W12:W16/AG12-1</f>
        <v>3.1172445345184485E-3</v>
      </c>
      <c r="AG12" s="55">
        <f>AVERAGE(W12:W16)</f>
        <v>709307.84400000004</v>
      </c>
      <c r="AH12" s="6" cm="1">
        <f t="array" ref="AH12:AH16">X12:X16/AI12-1</f>
        <v>4.2749026197919093E-3</v>
      </c>
      <c r="AI12" s="52">
        <f t="shared" ref="AI12" si="2">AVERAGE(X12:X16)</f>
        <v>651013.19200000004</v>
      </c>
      <c r="AJ12" s="6" cm="1">
        <f t="array" ref="AJ12:AJ16">Y12:Y16/AK12-1</f>
        <v>-4.3210799606049344E-3</v>
      </c>
      <c r="AK12" s="23">
        <f>AVERAGE(Y12:Y16)</f>
        <v>387.86599999999999</v>
      </c>
      <c r="AL12" s="6" cm="1">
        <f t="array" ref="AL12:AL16">Z12:Z16/AM12-1</f>
        <v>-3.1569385637915115E-3</v>
      </c>
      <c r="AM12" s="23">
        <f>AVERAGE(Z12:Z16)</f>
        <v>402.92199999999997</v>
      </c>
    </row>
    <row r="13" spans="1:42" x14ac:dyDescent="0.25">
      <c r="A13" s="3">
        <v>27</v>
      </c>
      <c r="B13" s="3" t="s">
        <v>21</v>
      </c>
      <c r="C13" s="3" t="s">
        <v>91</v>
      </c>
      <c r="D13" s="3" t="s">
        <v>40</v>
      </c>
      <c r="E13" s="3" t="s">
        <v>122</v>
      </c>
      <c r="F13" s="3" t="s">
        <v>25</v>
      </c>
      <c r="G13" s="3" t="b">
        <v>0</v>
      </c>
      <c r="H13" s="3" t="b">
        <v>0</v>
      </c>
      <c r="I13" s="3" t="b">
        <v>0</v>
      </c>
      <c r="J13" s="3" t="b">
        <v>0</v>
      </c>
      <c r="K13" s="3" t="b">
        <v>1</v>
      </c>
      <c r="L13" s="3">
        <v>800</v>
      </c>
      <c r="M13" s="3">
        <v>2</v>
      </c>
      <c r="N13" s="3">
        <v>0</v>
      </c>
      <c r="O13" s="3">
        <v>0.5</v>
      </c>
      <c r="P13" s="3">
        <v>0</v>
      </c>
      <c r="Q13" s="3">
        <v>300</v>
      </c>
      <c r="R13" s="3">
        <v>0</v>
      </c>
      <c r="S13" s="3">
        <v>1</v>
      </c>
      <c r="T13" s="3">
        <v>0</v>
      </c>
      <c r="U13" s="3" t="b">
        <v>0</v>
      </c>
      <c r="V13" s="3">
        <v>701</v>
      </c>
      <c r="W13" s="53">
        <v>713135.91</v>
      </c>
      <c r="X13" s="53">
        <v>654064.29</v>
      </c>
      <c r="Y13" s="51">
        <v>386.01</v>
      </c>
      <c r="Z13" s="51">
        <v>400.68</v>
      </c>
      <c r="AA13" s="53">
        <v>-20</v>
      </c>
      <c r="AB13" s="53">
        <v>20</v>
      </c>
      <c r="AC13" s="3">
        <v>0</v>
      </c>
      <c r="AD13" s="3">
        <v>10</v>
      </c>
      <c r="AF13" s="6">
        <v>5.3969035199334936E-3</v>
      </c>
      <c r="AH13" s="6">
        <v>4.6866915102390383E-3</v>
      </c>
      <c r="AJ13" s="6">
        <v>-4.7851577606699003E-3</v>
      </c>
      <c r="AK13" s="23"/>
      <c r="AL13" s="6">
        <v>-5.5643524056764315E-3</v>
      </c>
      <c r="AM13" s="23"/>
    </row>
    <row r="14" spans="1:42" x14ac:dyDescent="0.25">
      <c r="A14" s="3">
        <v>28</v>
      </c>
      <c r="B14" s="3" t="s">
        <v>21</v>
      </c>
      <c r="C14" s="3" t="s">
        <v>91</v>
      </c>
      <c r="D14" s="3" t="s">
        <v>40</v>
      </c>
      <c r="E14" s="3" t="s">
        <v>122</v>
      </c>
      <c r="F14" s="3" t="s">
        <v>25</v>
      </c>
      <c r="G14" s="3" t="b">
        <v>0</v>
      </c>
      <c r="H14" s="3" t="b">
        <v>0</v>
      </c>
      <c r="I14" s="3" t="b">
        <v>0</v>
      </c>
      <c r="J14" s="3" t="b">
        <v>0</v>
      </c>
      <c r="K14" s="3" t="b">
        <v>1</v>
      </c>
      <c r="L14" s="3">
        <v>800</v>
      </c>
      <c r="M14" s="3">
        <v>2</v>
      </c>
      <c r="N14" s="3">
        <v>0</v>
      </c>
      <c r="O14" s="3">
        <v>0.5</v>
      </c>
      <c r="P14" s="3">
        <v>0</v>
      </c>
      <c r="Q14" s="3">
        <v>300</v>
      </c>
      <c r="R14" s="3">
        <v>0</v>
      </c>
      <c r="S14" s="3">
        <v>1</v>
      </c>
      <c r="T14" s="3">
        <v>0</v>
      </c>
      <c r="U14" s="3" t="b">
        <v>0</v>
      </c>
      <c r="V14" s="3">
        <v>701</v>
      </c>
      <c r="W14" s="53">
        <v>702020.64</v>
      </c>
      <c r="X14" s="53">
        <v>645113.1</v>
      </c>
      <c r="Y14" s="51">
        <v>391.34</v>
      </c>
      <c r="Z14" s="51">
        <v>407.32</v>
      </c>
      <c r="AA14" s="53">
        <v>-20</v>
      </c>
      <c r="AB14" s="53">
        <v>20</v>
      </c>
      <c r="AC14" s="3">
        <v>0</v>
      </c>
      <c r="AD14" s="3">
        <v>10</v>
      </c>
      <c r="AF14" s="6">
        <v>-1.0273683086465368E-2</v>
      </c>
      <c r="AH14" s="6">
        <v>-9.062937698503748E-3</v>
      </c>
      <c r="AJ14" s="6">
        <v>8.9567015412539419E-3</v>
      </c>
      <c r="AK14" s="23"/>
      <c r="AL14" s="6">
        <v>1.0915263996505553E-2</v>
      </c>
      <c r="AM14" s="23"/>
    </row>
    <row r="15" spans="1:42" x14ac:dyDescent="0.25">
      <c r="A15" s="3">
        <v>29</v>
      </c>
      <c r="B15" s="3" t="s">
        <v>21</v>
      </c>
      <c r="C15" s="3" t="s">
        <v>91</v>
      </c>
      <c r="D15" s="3" t="s">
        <v>40</v>
      </c>
      <c r="E15" s="3" t="s">
        <v>122</v>
      </c>
      <c r="F15" s="3" t="s">
        <v>25</v>
      </c>
      <c r="G15" s="3" t="b">
        <v>0</v>
      </c>
      <c r="H15" s="3" t="b">
        <v>0</v>
      </c>
      <c r="I15" s="3" t="b">
        <v>0</v>
      </c>
      <c r="J15" s="3" t="b">
        <v>0</v>
      </c>
      <c r="K15" s="3" t="b">
        <v>1</v>
      </c>
      <c r="L15" s="3">
        <v>800</v>
      </c>
      <c r="M15" s="3">
        <v>2</v>
      </c>
      <c r="N15" s="3">
        <v>0</v>
      </c>
      <c r="O15" s="3">
        <v>0.5</v>
      </c>
      <c r="P15" s="3">
        <v>0</v>
      </c>
      <c r="Q15" s="3">
        <v>300</v>
      </c>
      <c r="R15" s="3">
        <v>0</v>
      </c>
      <c r="S15" s="3">
        <v>1</v>
      </c>
      <c r="T15" s="3">
        <v>0</v>
      </c>
      <c r="U15" s="3" t="b">
        <v>0</v>
      </c>
      <c r="V15" s="3">
        <v>701</v>
      </c>
      <c r="W15" s="53">
        <v>711775.1</v>
      </c>
      <c r="X15" s="53">
        <v>652652.4</v>
      </c>
      <c r="Y15" s="51">
        <v>386.87</v>
      </c>
      <c r="Z15" s="51">
        <v>401.44</v>
      </c>
      <c r="AA15" s="53">
        <v>-20</v>
      </c>
      <c r="AB15" s="53">
        <v>20</v>
      </c>
      <c r="AC15" s="3">
        <v>0</v>
      </c>
      <c r="AD15" s="3">
        <v>10</v>
      </c>
      <c r="AF15" s="6">
        <v>3.4783994296274656E-3</v>
      </c>
      <c r="AH15" s="6">
        <v>2.5179336150840115E-3</v>
      </c>
      <c r="AJ15" s="6">
        <v>-2.5678971603594336E-3</v>
      </c>
      <c r="AK15" s="23"/>
      <c r="AL15" s="6">
        <v>-3.6781312512098596E-3</v>
      </c>
      <c r="AM15" s="23"/>
    </row>
    <row r="16" spans="1:42" x14ac:dyDescent="0.25">
      <c r="A16" s="3">
        <v>30</v>
      </c>
      <c r="B16" s="3" t="s">
        <v>21</v>
      </c>
      <c r="C16" s="3" t="s">
        <v>91</v>
      </c>
      <c r="D16" s="3" t="s">
        <v>40</v>
      </c>
      <c r="E16" s="3" t="s">
        <v>122</v>
      </c>
      <c r="F16" s="3" t="s">
        <v>25</v>
      </c>
      <c r="G16" s="3" t="b">
        <v>0</v>
      </c>
      <c r="H16" s="3" t="b">
        <v>0</v>
      </c>
      <c r="I16" s="3" t="b">
        <v>0</v>
      </c>
      <c r="J16" s="3" t="b">
        <v>0</v>
      </c>
      <c r="K16" s="3" t="b">
        <v>1</v>
      </c>
      <c r="L16" s="3">
        <v>800</v>
      </c>
      <c r="M16" s="3">
        <v>2</v>
      </c>
      <c r="N16" s="3">
        <v>0</v>
      </c>
      <c r="O16" s="3">
        <v>0.5</v>
      </c>
      <c r="P16" s="3">
        <v>0</v>
      </c>
      <c r="Q16" s="3">
        <v>300</v>
      </c>
      <c r="R16" s="3">
        <v>0</v>
      </c>
      <c r="S16" s="3">
        <v>1</v>
      </c>
      <c r="T16" s="3">
        <v>0</v>
      </c>
      <c r="U16" s="3" t="b">
        <v>0</v>
      </c>
      <c r="V16" s="3">
        <v>701</v>
      </c>
      <c r="W16" s="53">
        <v>708088.64</v>
      </c>
      <c r="X16" s="53">
        <v>649439.96</v>
      </c>
      <c r="Y16" s="51">
        <v>388.92</v>
      </c>
      <c r="Z16" s="51">
        <v>403.52</v>
      </c>
      <c r="AA16" s="53">
        <v>-20</v>
      </c>
      <c r="AB16" s="53">
        <v>20</v>
      </c>
      <c r="AC16" s="3">
        <v>0</v>
      </c>
      <c r="AD16" s="3">
        <v>10</v>
      </c>
      <c r="AF16" s="6">
        <v>-1.7188643976141504E-3</v>
      </c>
      <c r="AH16" s="6">
        <v>-2.4165900466116552E-3</v>
      </c>
      <c r="AJ16" s="6">
        <v>2.7174333403805484E-3</v>
      </c>
      <c r="AK16" s="23"/>
      <c r="AL16" s="6">
        <v>1.4841582241724716E-3</v>
      </c>
      <c r="AM16" s="23"/>
    </row>
    <row r="17" spans="1:39" x14ac:dyDescent="0.25">
      <c r="A17" s="1">
        <v>36</v>
      </c>
      <c r="B17" s="1" t="s">
        <v>21</v>
      </c>
      <c r="C17" s="1" t="s">
        <v>91</v>
      </c>
      <c r="D17" s="1" t="s">
        <v>40</v>
      </c>
      <c r="E17" s="1" t="s">
        <v>123</v>
      </c>
      <c r="F17" s="1" t="s">
        <v>25</v>
      </c>
      <c r="G17" s="1" t="b">
        <v>0</v>
      </c>
      <c r="H17" s="1" t="b">
        <v>0</v>
      </c>
      <c r="I17" s="1" t="b">
        <v>0</v>
      </c>
      <c r="J17" s="1" t="b">
        <v>0</v>
      </c>
      <c r="K17" s="1" t="b">
        <v>1</v>
      </c>
      <c r="L17" s="1">
        <v>800</v>
      </c>
      <c r="M17" s="1">
        <v>2</v>
      </c>
      <c r="N17" s="1">
        <v>0</v>
      </c>
      <c r="O17" s="1">
        <v>0.5</v>
      </c>
      <c r="P17" s="1">
        <v>0</v>
      </c>
      <c r="Q17" s="1">
        <v>300</v>
      </c>
      <c r="R17" s="1">
        <v>0</v>
      </c>
      <c r="S17" s="1">
        <v>1</v>
      </c>
      <c r="T17" s="1">
        <v>0</v>
      </c>
      <c r="U17" s="1" t="b">
        <v>0</v>
      </c>
      <c r="V17" s="1">
        <v>701</v>
      </c>
      <c r="W17" s="54">
        <v>748066.17</v>
      </c>
      <c r="X17" s="54">
        <v>621189.31000000006</v>
      </c>
      <c r="Y17" s="50">
        <v>375.18</v>
      </c>
      <c r="Z17" s="50">
        <v>411.59</v>
      </c>
      <c r="AA17" s="54">
        <v>-20</v>
      </c>
      <c r="AB17" s="54">
        <v>20</v>
      </c>
      <c r="AC17" s="1">
        <v>0</v>
      </c>
      <c r="AD17" s="1">
        <v>15</v>
      </c>
      <c r="AF17" s="6" cm="1">
        <f t="array" ref="AF17:AF21">W17:W21/AG17-1</f>
        <v>1.0646799649272065E-3</v>
      </c>
      <c r="AG17" s="55">
        <f>AVERAGE(W17:W21)</f>
        <v>747270.56599999999</v>
      </c>
      <c r="AH17" s="6" cm="1">
        <f t="array" ref="AH17:AH21">X17:X21/AI17-1</f>
        <v>-6.5221274513937999E-4</v>
      </c>
      <c r="AI17" s="52">
        <f t="shared" ref="AI17" si="3">AVERAGE(X17:X21)</f>
        <v>621594.72199999983</v>
      </c>
      <c r="AJ17" s="6" cm="1">
        <f t="array" ref="AJ17:AJ21">Y17:Y21/AK17-1</f>
        <v>6.8280504848994283E-4</v>
      </c>
      <c r="AK17" s="23">
        <f>AVERAGE(Y17:Y21)</f>
        <v>374.92399999999998</v>
      </c>
      <c r="AL17" s="6" cm="1">
        <f t="array" ref="AL17:AL21">Z17:Z21/AM17-1</f>
        <v>-1.2375636981316607E-3</v>
      </c>
      <c r="AM17" s="23">
        <f>AVERAGE(Z17:Z21)</f>
        <v>412.1</v>
      </c>
    </row>
    <row r="18" spans="1:39" x14ac:dyDescent="0.25">
      <c r="A18" s="1">
        <v>37</v>
      </c>
      <c r="B18" s="1" t="s">
        <v>21</v>
      </c>
      <c r="C18" s="1" t="s">
        <v>91</v>
      </c>
      <c r="D18" s="1" t="s">
        <v>40</v>
      </c>
      <c r="E18" s="1" t="s">
        <v>123</v>
      </c>
      <c r="F18" s="1" t="s">
        <v>25</v>
      </c>
      <c r="G18" s="1" t="b">
        <v>0</v>
      </c>
      <c r="H18" s="1" t="b">
        <v>0</v>
      </c>
      <c r="I18" s="1" t="b">
        <v>0</v>
      </c>
      <c r="J18" s="1" t="b">
        <v>0</v>
      </c>
      <c r="K18" s="1" t="b">
        <v>1</v>
      </c>
      <c r="L18" s="1">
        <v>800</v>
      </c>
      <c r="M18" s="1">
        <v>2</v>
      </c>
      <c r="N18" s="1">
        <v>0</v>
      </c>
      <c r="O18" s="1">
        <v>0.5</v>
      </c>
      <c r="P18" s="1">
        <v>0</v>
      </c>
      <c r="Q18" s="1">
        <v>300</v>
      </c>
      <c r="R18" s="1">
        <v>0</v>
      </c>
      <c r="S18" s="1">
        <v>1</v>
      </c>
      <c r="T18" s="1">
        <v>0</v>
      </c>
      <c r="U18" s="1" t="b">
        <v>0</v>
      </c>
      <c r="V18" s="1">
        <v>701</v>
      </c>
      <c r="W18" s="54">
        <v>746475.45</v>
      </c>
      <c r="X18" s="54">
        <v>620456.59</v>
      </c>
      <c r="Y18" s="50">
        <v>375.67</v>
      </c>
      <c r="Z18" s="50">
        <v>412.56</v>
      </c>
      <c r="AA18" s="54">
        <v>-20</v>
      </c>
      <c r="AB18" s="54">
        <v>20</v>
      </c>
      <c r="AC18" s="1">
        <v>0</v>
      </c>
      <c r="AD18" s="1">
        <v>15</v>
      </c>
      <c r="AF18" s="6">
        <v>-1.0640269216759535E-3</v>
      </c>
      <c r="AH18" s="6">
        <v>-1.8309872328675647E-3</v>
      </c>
      <c r="AJ18" s="6">
        <v>1.989736586615054E-3</v>
      </c>
      <c r="AK18" s="23"/>
      <c r="AL18" s="6">
        <v>1.116233923804888E-3</v>
      </c>
      <c r="AM18" s="23"/>
    </row>
    <row r="19" spans="1:39" x14ac:dyDescent="0.25">
      <c r="A19" s="1">
        <v>38</v>
      </c>
      <c r="B19" s="1" t="s">
        <v>21</v>
      </c>
      <c r="C19" s="1" t="s">
        <v>91</v>
      </c>
      <c r="D19" s="1" t="s">
        <v>40</v>
      </c>
      <c r="E19" s="1" t="s">
        <v>123</v>
      </c>
      <c r="F19" s="1" t="s">
        <v>25</v>
      </c>
      <c r="G19" s="1" t="b">
        <v>0</v>
      </c>
      <c r="H19" s="1" t="b">
        <v>0</v>
      </c>
      <c r="I19" s="1" t="b">
        <v>0</v>
      </c>
      <c r="J19" s="1" t="b">
        <v>0</v>
      </c>
      <c r="K19" s="1" t="b">
        <v>1</v>
      </c>
      <c r="L19" s="1">
        <v>800</v>
      </c>
      <c r="M19" s="1">
        <v>2</v>
      </c>
      <c r="N19" s="1">
        <v>0</v>
      </c>
      <c r="O19" s="1">
        <v>0.5</v>
      </c>
      <c r="P19" s="1">
        <v>0</v>
      </c>
      <c r="Q19" s="1">
        <v>300</v>
      </c>
      <c r="R19" s="1">
        <v>0</v>
      </c>
      <c r="S19" s="1">
        <v>1</v>
      </c>
      <c r="T19" s="1">
        <v>0</v>
      </c>
      <c r="U19" s="1" t="b">
        <v>0</v>
      </c>
      <c r="V19" s="1">
        <v>701</v>
      </c>
      <c r="W19" s="54">
        <v>749528.6</v>
      </c>
      <c r="X19" s="54">
        <v>622390.09</v>
      </c>
      <c r="Y19" s="50">
        <v>374.45</v>
      </c>
      <c r="Z19" s="50">
        <v>410.76</v>
      </c>
      <c r="AA19" s="54">
        <v>-20</v>
      </c>
      <c r="AB19" s="54">
        <v>20</v>
      </c>
      <c r="AC19" s="1">
        <v>0</v>
      </c>
      <c r="AD19" s="1">
        <v>15</v>
      </c>
      <c r="AF19" s="6">
        <v>3.0217087394286413E-3</v>
      </c>
      <c r="AH19" s="6">
        <v>1.2795604142856742E-3</v>
      </c>
      <c r="AJ19" s="6">
        <v>-1.2642562225944065E-3</v>
      </c>
      <c r="AK19" s="23"/>
      <c r="AL19" s="6">
        <v>-3.2516379519534899E-3</v>
      </c>
      <c r="AM19" s="23"/>
    </row>
    <row r="20" spans="1:39" x14ac:dyDescent="0.25">
      <c r="A20" s="1">
        <v>39</v>
      </c>
      <c r="B20" s="1" t="s">
        <v>21</v>
      </c>
      <c r="C20" s="1" t="s">
        <v>91</v>
      </c>
      <c r="D20" s="1" t="s">
        <v>40</v>
      </c>
      <c r="E20" s="1" t="s">
        <v>123</v>
      </c>
      <c r="F20" s="1" t="s">
        <v>25</v>
      </c>
      <c r="G20" s="1" t="b">
        <v>0</v>
      </c>
      <c r="H20" s="1" t="b">
        <v>0</v>
      </c>
      <c r="I20" s="1" t="b">
        <v>0</v>
      </c>
      <c r="J20" s="1" t="b">
        <v>0</v>
      </c>
      <c r="K20" s="1" t="b">
        <v>1</v>
      </c>
      <c r="L20" s="1">
        <v>800</v>
      </c>
      <c r="M20" s="1">
        <v>2</v>
      </c>
      <c r="N20" s="1">
        <v>0</v>
      </c>
      <c r="O20" s="1">
        <v>0.5</v>
      </c>
      <c r="P20" s="1">
        <v>0</v>
      </c>
      <c r="Q20" s="1">
        <v>300</v>
      </c>
      <c r="R20" s="1">
        <v>0</v>
      </c>
      <c r="S20" s="1">
        <v>1</v>
      </c>
      <c r="T20" s="1">
        <v>0</v>
      </c>
      <c r="U20" s="1" t="b">
        <v>0</v>
      </c>
      <c r="V20" s="1">
        <v>701</v>
      </c>
      <c r="W20" s="54">
        <v>744799.21</v>
      </c>
      <c r="X20" s="54">
        <v>621522.19999999995</v>
      </c>
      <c r="Y20" s="50">
        <v>374.9</v>
      </c>
      <c r="Z20" s="50">
        <v>413.57</v>
      </c>
      <c r="AA20" s="54">
        <v>-20</v>
      </c>
      <c r="AB20" s="54">
        <v>20</v>
      </c>
      <c r="AC20" s="1">
        <v>0</v>
      </c>
      <c r="AD20" s="1">
        <v>15</v>
      </c>
      <c r="AF20" s="6">
        <v>-3.3071769616576097E-3</v>
      </c>
      <c r="AH20" s="6">
        <v>-1.1667087482103433E-4</v>
      </c>
      <c r="AJ20" s="6">
        <v>-6.4012973295946018E-5</v>
      </c>
      <c r="AK20" s="23"/>
      <c r="AL20" s="6">
        <v>3.5670953652024995E-3</v>
      </c>
      <c r="AM20" s="23"/>
    </row>
    <row r="21" spans="1:39" x14ac:dyDescent="0.25">
      <c r="A21" s="1">
        <v>40</v>
      </c>
      <c r="B21" s="1" t="s">
        <v>21</v>
      </c>
      <c r="C21" s="1" t="s">
        <v>91</v>
      </c>
      <c r="D21" s="1" t="s">
        <v>40</v>
      </c>
      <c r="E21" s="1" t="s">
        <v>123</v>
      </c>
      <c r="F21" s="1" t="s">
        <v>25</v>
      </c>
      <c r="G21" s="1" t="b">
        <v>0</v>
      </c>
      <c r="H21" s="1" t="b">
        <v>0</v>
      </c>
      <c r="I21" s="1" t="b">
        <v>0</v>
      </c>
      <c r="J21" s="1" t="b">
        <v>0</v>
      </c>
      <c r="K21" s="1" t="b">
        <v>1</v>
      </c>
      <c r="L21" s="1">
        <v>800</v>
      </c>
      <c r="M21" s="1">
        <v>2</v>
      </c>
      <c r="N21" s="1">
        <v>0</v>
      </c>
      <c r="O21" s="1">
        <v>0.5</v>
      </c>
      <c r="P21" s="1">
        <v>0</v>
      </c>
      <c r="Q21" s="1">
        <v>300</v>
      </c>
      <c r="R21" s="1">
        <v>0</v>
      </c>
      <c r="S21" s="1">
        <v>1</v>
      </c>
      <c r="T21" s="1">
        <v>0</v>
      </c>
      <c r="U21" s="1" t="b">
        <v>0</v>
      </c>
      <c r="V21" s="1">
        <v>701</v>
      </c>
      <c r="W21" s="54">
        <v>747483.4</v>
      </c>
      <c r="X21" s="54">
        <v>622415.42000000004</v>
      </c>
      <c r="Y21" s="50">
        <v>374.42</v>
      </c>
      <c r="Z21" s="50">
        <v>412.02</v>
      </c>
      <c r="AA21" s="54">
        <v>-20</v>
      </c>
      <c r="AB21" s="54">
        <v>20</v>
      </c>
      <c r="AC21" s="1">
        <v>0</v>
      </c>
      <c r="AD21" s="1">
        <v>15</v>
      </c>
      <c r="AF21" s="6">
        <v>2.8481517897760433E-4</v>
      </c>
      <c r="AH21" s="6">
        <v>1.320310438543526E-3</v>
      </c>
      <c r="AJ21" s="6">
        <v>-1.3442724392142003E-3</v>
      </c>
      <c r="AK21" s="23"/>
      <c r="AL21" s="6">
        <v>-1.9412763892268092E-4</v>
      </c>
      <c r="AM21" s="23"/>
    </row>
    <row r="22" spans="1:39" x14ac:dyDescent="0.25">
      <c r="A22" s="3">
        <v>46</v>
      </c>
      <c r="B22" s="3" t="s">
        <v>21</v>
      </c>
      <c r="C22" s="3" t="s">
        <v>91</v>
      </c>
      <c r="D22" s="3" t="s">
        <v>40</v>
      </c>
      <c r="E22" s="3" t="s">
        <v>124</v>
      </c>
      <c r="F22" s="3" t="s">
        <v>25</v>
      </c>
      <c r="G22" s="3" t="b">
        <v>0</v>
      </c>
      <c r="H22" s="3" t="b">
        <v>0</v>
      </c>
      <c r="I22" s="3" t="b">
        <v>0</v>
      </c>
      <c r="J22" s="3" t="b">
        <v>0</v>
      </c>
      <c r="K22" s="3" t="b">
        <v>1</v>
      </c>
      <c r="L22" s="3">
        <v>800</v>
      </c>
      <c r="M22" s="3">
        <v>2</v>
      </c>
      <c r="N22" s="3">
        <v>0</v>
      </c>
      <c r="O22" s="3">
        <v>0.5</v>
      </c>
      <c r="P22" s="3">
        <v>0</v>
      </c>
      <c r="Q22" s="3">
        <v>300</v>
      </c>
      <c r="R22" s="3">
        <v>0</v>
      </c>
      <c r="S22" s="3">
        <v>1</v>
      </c>
      <c r="T22" s="3">
        <v>0</v>
      </c>
      <c r="U22" s="3" t="b">
        <v>0</v>
      </c>
      <c r="V22" s="3">
        <v>701</v>
      </c>
      <c r="W22" s="53">
        <v>794456.11</v>
      </c>
      <c r="X22" s="53">
        <v>568074.43999999994</v>
      </c>
      <c r="Y22" s="51">
        <v>364.86</v>
      </c>
      <c r="Z22" s="51">
        <v>429.64</v>
      </c>
      <c r="AA22" s="53">
        <v>-20</v>
      </c>
      <c r="AB22" s="53">
        <v>20</v>
      </c>
      <c r="AC22" s="3">
        <v>0</v>
      </c>
      <c r="AD22" s="3">
        <v>20</v>
      </c>
      <c r="AF22" s="6" cm="1">
        <f t="array" ref="AF22:AF26">W22:W26/AG22-1</f>
        <v>3.118476059305042E-4</v>
      </c>
      <c r="AG22" s="55">
        <f>AVERAGE(W22:W26)</f>
        <v>794208.43799999985</v>
      </c>
      <c r="AH22" s="6" cm="1">
        <f t="array" ref="AH22:AH26">X22:X26/AI22-1</f>
        <v>-8.916506690750392E-4</v>
      </c>
      <c r="AI22" s="52">
        <f t="shared" ref="AI22" si="4">AVERAGE(X22:X26)</f>
        <v>568581.41599999997</v>
      </c>
      <c r="AJ22" s="6" cm="1">
        <f t="array" ref="AJ22:AJ26">Y22:Y26/AK22-1</f>
        <v>5.7040685365783439E-4</v>
      </c>
      <c r="AK22" s="23">
        <f>AVERAGE(Y22:Y26)</f>
        <v>364.65199999999999</v>
      </c>
      <c r="AL22" s="6" cm="1">
        <f t="array" ref="AL22:AL26">Z22:Z26/AM22-1</f>
        <v>2.7931140428538725E-5</v>
      </c>
      <c r="AM22" s="23">
        <f>AVERAGE(Z22:Z26)</f>
        <v>429.62799999999999</v>
      </c>
    </row>
    <row r="23" spans="1:39" x14ac:dyDescent="0.25">
      <c r="A23" s="3">
        <v>47</v>
      </c>
      <c r="B23" s="3" t="s">
        <v>21</v>
      </c>
      <c r="C23" s="3" t="s">
        <v>91</v>
      </c>
      <c r="D23" s="3" t="s">
        <v>40</v>
      </c>
      <c r="E23" s="3" t="s">
        <v>124</v>
      </c>
      <c r="F23" s="3" t="s">
        <v>25</v>
      </c>
      <c r="G23" s="3" t="b">
        <v>0</v>
      </c>
      <c r="H23" s="3" t="b">
        <v>0</v>
      </c>
      <c r="I23" s="3" t="b">
        <v>0</v>
      </c>
      <c r="J23" s="3" t="b">
        <v>0</v>
      </c>
      <c r="K23" s="3" t="b">
        <v>1</v>
      </c>
      <c r="L23" s="3">
        <v>800</v>
      </c>
      <c r="M23" s="3">
        <v>2</v>
      </c>
      <c r="N23" s="3">
        <v>0</v>
      </c>
      <c r="O23" s="3">
        <v>0.5</v>
      </c>
      <c r="P23" s="3">
        <v>0</v>
      </c>
      <c r="Q23" s="3">
        <v>300</v>
      </c>
      <c r="R23" s="3">
        <v>0</v>
      </c>
      <c r="S23" s="3">
        <v>1</v>
      </c>
      <c r="T23" s="3">
        <v>0</v>
      </c>
      <c r="U23" s="3" t="b">
        <v>0</v>
      </c>
      <c r="V23" s="3">
        <v>701</v>
      </c>
      <c r="W23" s="53">
        <v>795384.28</v>
      </c>
      <c r="X23" s="53">
        <v>569940.15</v>
      </c>
      <c r="Y23" s="51">
        <v>363.92</v>
      </c>
      <c r="Z23" s="51">
        <v>428.85</v>
      </c>
      <c r="AA23" s="53">
        <v>-20</v>
      </c>
      <c r="AB23" s="53">
        <v>20</v>
      </c>
      <c r="AC23" s="3">
        <v>0</v>
      </c>
      <c r="AD23" s="3">
        <v>20</v>
      </c>
      <c r="AF23" s="6">
        <v>1.4805206589862951E-3</v>
      </c>
      <c r="AH23" s="6">
        <v>2.3896911889220718E-3</v>
      </c>
      <c r="AJ23" s="6">
        <v>-2.0073933503723662E-3</v>
      </c>
      <c r="AL23" s="6">
        <v>-1.810868937778598E-3</v>
      </c>
    </row>
    <row r="24" spans="1:39" x14ac:dyDescent="0.25">
      <c r="A24" s="3">
        <v>48</v>
      </c>
      <c r="B24" s="3" t="s">
        <v>21</v>
      </c>
      <c r="C24" s="3" t="s">
        <v>91</v>
      </c>
      <c r="D24" s="3" t="s">
        <v>40</v>
      </c>
      <c r="E24" s="3" t="s">
        <v>124</v>
      </c>
      <c r="F24" s="3" t="s">
        <v>25</v>
      </c>
      <c r="G24" s="3" t="b">
        <v>0</v>
      </c>
      <c r="H24" s="3" t="b">
        <v>0</v>
      </c>
      <c r="I24" s="3" t="b">
        <v>0</v>
      </c>
      <c r="J24" s="3" t="b">
        <v>0</v>
      </c>
      <c r="K24" s="3" t="b">
        <v>1</v>
      </c>
      <c r="L24" s="3">
        <v>800</v>
      </c>
      <c r="M24" s="3">
        <v>2</v>
      </c>
      <c r="N24" s="3">
        <v>0</v>
      </c>
      <c r="O24" s="3">
        <v>0.5</v>
      </c>
      <c r="P24" s="3">
        <v>0</v>
      </c>
      <c r="Q24" s="3">
        <v>300</v>
      </c>
      <c r="R24" s="3">
        <v>0</v>
      </c>
      <c r="S24" s="3">
        <v>1</v>
      </c>
      <c r="T24" s="3">
        <v>0</v>
      </c>
      <c r="U24" s="3" t="b">
        <v>0</v>
      </c>
      <c r="V24" s="3">
        <v>701</v>
      </c>
      <c r="W24" s="53">
        <v>801234.53</v>
      </c>
      <c r="X24" s="53">
        <v>572270.05000000005</v>
      </c>
      <c r="Y24" s="51">
        <v>362.24</v>
      </c>
      <c r="Z24" s="51">
        <v>425.81</v>
      </c>
      <c r="AA24" s="53">
        <v>-20</v>
      </c>
      <c r="AB24" s="53">
        <v>20</v>
      </c>
      <c r="AC24" s="3">
        <v>0</v>
      </c>
      <c r="AD24" s="3">
        <v>20</v>
      </c>
      <c r="AF24" s="6">
        <v>8.8466599746706009E-3</v>
      </c>
      <c r="AH24" s="6">
        <v>6.4874332790365585E-3</v>
      </c>
      <c r="AJ24" s="6">
        <v>-6.6145256299156019E-3</v>
      </c>
      <c r="AL24" s="6">
        <v>-8.886757846322868E-3</v>
      </c>
    </row>
    <row r="25" spans="1:39" x14ac:dyDescent="0.25">
      <c r="A25" s="3">
        <v>49</v>
      </c>
      <c r="B25" s="3" t="s">
        <v>21</v>
      </c>
      <c r="C25" s="3" t="s">
        <v>91</v>
      </c>
      <c r="D25" s="3" t="s">
        <v>40</v>
      </c>
      <c r="E25" s="3" t="s">
        <v>124</v>
      </c>
      <c r="F25" s="3" t="s">
        <v>25</v>
      </c>
      <c r="G25" s="3" t="b">
        <v>0</v>
      </c>
      <c r="H25" s="3" t="b">
        <v>0</v>
      </c>
      <c r="I25" s="3" t="b">
        <v>0</v>
      </c>
      <c r="J25" s="3" t="b">
        <v>0</v>
      </c>
      <c r="K25" s="3" t="b">
        <v>1</v>
      </c>
      <c r="L25" s="3">
        <v>800</v>
      </c>
      <c r="M25" s="3">
        <v>2</v>
      </c>
      <c r="N25" s="3">
        <v>0</v>
      </c>
      <c r="O25" s="3">
        <v>0.5</v>
      </c>
      <c r="P25" s="3">
        <v>0</v>
      </c>
      <c r="Q25" s="3">
        <v>300</v>
      </c>
      <c r="R25" s="3">
        <v>0</v>
      </c>
      <c r="S25" s="3">
        <v>1</v>
      </c>
      <c r="T25" s="3">
        <v>0</v>
      </c>
      <c r="U25" s="3" t="b">
        <v>0</v>
      </c>
      <c r="V25" s="3">
        <v>701</v>
      </c>
      <c r="W25" s="53">
        <v>787526.72</v>
      </c>
      <c r="X25" s="53">
        <v>566390.49</v>
      </c>
      <c r="Y25" s="51">
        <v>366.04</v>
      </c>
      <c r="Z25" s="51">
        <v>433.33</v>
      </c>
      <c r="AA25" s="53">
        <v>-20</v>
      </c>
      <c r="AB25" s="53">
        <v>20</v>
      </c>
      <c r="AC25" s="3">
        <v>0</v>
      </c>
      <c r="AD25" s="3">
        <v>20</v>
      </c>
      <c r="AF25" s="6">
        <v>-8.4130534004724922E-3</v>
      </c>
      <c r="AH25" s="6">
        <v>-3.8533197504294625E-3</v>
      </c>
      <c r="AJ25" s="6">
        <v>3.8063688119083228E-3</v>
      </c>
      <c r="AL25" s="6">
        <v>8.6167568221811042E-3</v>
      </c>
    </row>
    <row r="26" spans="1:39" x14ac:dyDescent="0.25">
      <c r="A26" s="3">
        <v>50</v>
      </c>
      <c r="B26" s="3" t="s">
        <v>21</v>
      </c>
      <c r="C26" s="3" t="s">
        <v>91</v>
      </c>
      <c r="D26" s="3" t="s">
        <v>40</v>
      </c>
      <c r="E26" s="3" t="s">
        <v>124</v>
      </c>
      <c r="F26" s="3" t="s">
        <v>25</v>
      </c>
      <c r="G26" s="3" t="b">
        <v>0</v>
      </c>
      <c r="H26" s="3" t="b">
        <v>0</v>
      </c>
      <c r="I26" s="3" t="b">
        <v>0</v>
      </c>
      <c r="J26" s="3" t="b">
        <v>0</v>
      </c>
      <c r="K26" s="3" t="b">
        <v>1</v>
      </c>
      <c r="L26" s="3">
        <v>800</v>
      </c>
      <c r="M26" s="3">
        <v>2</v>
      </c>
      <c r="N26" s="3">
        <v>0</v>
      </c>
      <c r="O26" s="3">
        <v>0.5</v>
      </c>
      <c r="P26" s="3">
        <v>0</v>
      </c>
      <c r="Q26" s="3">
        <v>300</v>
      </c>
      <c r="R26" s="3">
        <v>0</v>
      </c>
      <c r="S26" s="3">
        <v>1</v>
      </c>
      <c r="T26" s="3">
        <v>0</v>
      </c>
      <c r="U26" s="3" t="b">
        <v>0</v>
      </c>
      <c r="V26" s="3">
        <v>701</v>
      </c>
      <c r="W26" s="53">
        <v>792440.55</v>
      </c>
      <c r="X26" s="53">
        <v>566231.94999999995</v>
      </c>
      <c r="Y26" s="51">
        <v>366.2</v>
      </c>
      <c r="Z26" s="51">
        <v>430.51</v>
      </c>
      <c r="AA26" s="53">
        <v>-20</v>
      </c>
      <c r="AB26" s="53">
        <v>20</v>
      </c>
      <c r="AC26" s="3">
        <v>0</v>
      </c>
      <c r="AD26" s="3">
        <v>20</v>
      </c>
      <c r="AF26" s="6">
        <v>-2.2259748391136869E-3</v>
      </c>
      <c r="AH26" s="6">
        <v>-4.1321540484537955E-3</v>
      </c>
      <c r="AJ26" s="6">
        <v>4.245143314721922E-3</v>
      </c>
      <c r="AL26" s="6">
        <v>2.0529388214920452E-3</v>
      </c>
    </row>
    <row r="27" spans="1:39" x14ac:dyDescent="0.25">
      <c r="A27" s="1">
        <v>56</v>
      </c>
      <c r="B27" s="1" t="s">
        <v>21</v>
      </c>
      <c r="C27" s="1" t="s">
        <v>91</v>
      </c>
      <c r="D27" s="1" t="s">
        <v>40</v>
      </c>
      <c r="E27" s="1" t="s">
        <v>125</v>
      </c>
      <c r="F27" s="1" t="s">
        <v>25</v>
      </c>
      <c r="G27" s="1" t="b">
        <v>0</v>
      </c>
      <c r="H27" s="1" t="b">
        <v>0</v>
      </c>
      <c r="I27" s="1" t="b">
        <v>0</v>
      </c>
      <c r="J27" s="1" t="b">
        <v>0</v>
      </c>
      <c r="K27" s="1" t="b">
        <v>1</v>
      </c>
      <c r="L27" s="1">
        <v>800</v>
      </c>
      <c r="M27" s="1">
        <v>2</v>
      </c>
      <c r="N27" s="1">
        <v>0</v>
      </c>
      <c r="O27" s="1">
        <v>0.5</v>
      </c>
      <c r="P27" s="1">
        <v>0</v>
      </c>
      <c r="Q27" s="1">
        <v>300</v>
      </c>
      <c r="R27" s="1">
        <v>0</v>
      </c>
      <c r="S27" s="1">
        <v>1</v>
      </c>
      <c r="T27" s="1">
        <v>0</v>
      </c>
      <c r="U27" s="1" t="b">
        <v>0</v>
      </c>
      <c r="V27" s="1">
        <v>701</v>
      </c>
      <c r="W27" s="54">
        <v>676875.24</v>
      </c>
      <c r="X27" s="54">
        <v>690858.4</v>
      </c>
      <c r="Y27" s="50">
        <v>394.97</v>
      </c>
      <c r="Z27" s="50">
        <v>391.14</v>
      </c>
      <c r="AA27" s="54">
        <v>-20</v>
      </c>
      <c r="AB27" s="54">
        <v>20</v>
      </c>
      <c r="AC27" s="1">
        <v>-5</v>
      </c>
      <c r="AD27" s="1">
        <v>0</v>
      </c>
      <c r="AF27" s="6" cm="1">
        <f t="array" ref="AF27:AF31">W27:W31/AG27-1</f>
        <v>4.0685413976122575E-3</v>
      </c>
      <c r="AG27" s="52">
        <f>AVERAGE(W27:W31)</f>
        <v>674132.50399999996</v>
      </c>
      <c r="AH27" s="6" cm="1">
        <f t="array" ref="AH27:AH31">X27:X31/AI27-1</f>
        <v>1.8184977938278113E-3</v>
      </c>
      <c r="AI27" s="55">
        <f t="shared" ref="AI27" si="5">AVERAGE(X27:X31)</f>
        <v>689604.35600000003</v>
      </c>
      <c r="AJ27" s="6" cm="1">
        <f t="array" ref="AJ27:AJ31">Y27:Y31/AK27-1</f>
        <v>-1.8599667429859412E-3</v>
      </c>
      <c r="AK27" s="52">
        <f>AVERAGE(Y27:Y31)</f>
        <v>395.70600000000002</v>
      </c>
      <c r="AL27" s="6" cm="1">
        <f t="array" ref="AL27:AL31">Z27:Z31/AM27-1</f>
        <v>-3.9724980901451046E-3</v>
      </c>
      <c r="AM27" s="52">
        <f>AVERAGE(Z27:Z31)</f>
        <v>392.7</v>
      </c>
    </row>
    <row r="28" spans="1:39" x14ac:dyDescent="0.25">
      <c r="A28" s="1">
        <v>57</v>
      </c>
      <c r="B28" s="1" t="s">
        <v>21</v>
      </c>
      <c r="C28" s="1" t="s">
        <v>91</v>
      </c>
      <c r="D28" s="1" t="s">
        <v>40</v>
      </c>
      <c r="E28" s="1" t="s">
        <v>125</v>
      </c>
      <c r="F28" s="1" t="s">
        <v>25</v>
      </c>
      <c r="G28" s="1" t="b">
        <v>0</v>
      </c>
      <c r="H28" s="1" t="b">
        <v>0</v>
      </c>
      <c r="I28" s="1" t="b">
        <v>0</v>
      </c>
      <c r="J28" s="1" t="b">
        <v>0</v>
      </c>
      <c r="K28" s="1" t="b">
        <v>1</v>
      </c>
      <c r="L28" s="1">
        <v>800</v>
      </c>
      <c r="M28" s="1">
        <v>2</v>
      </c>
      <c r="N28" s="1">
        <v>0</v>
      </c>
      <c r="O28" s="1">
        <v>0.5</v>
      </c>
      <c r="P28" s="1">
        <v>0</v>
      </c>
      <c r="Q28" s="1">
        <v>300</v>
      </c>
      <c r="R28" s="1">
        <v>0</v>
      </c>
      <c r="S28" s="1">
        <v>1</v>
      </c>
      <c r="T28" s="1">
        <v>0</v>
      </c>
      <c r="U28" s="1" t="b">
        <v>0</v>
      </c>
      <c r="V28" s="1">
        <v>701</v>
      </c>
      <c r="W28" s="54">
        <v>671104.64</v>
      </c>
      <c r="X28" s="54">
        <v>688587.29</v>
      </c>
      <c r="Y28" s="50">
        <v>396.31</v>
      </c>
      <c r="Z28" s="50">
        <v>394.46</v>
      </c>
      <c r="AA28" s="54">
        <v>-20</v>
      </c>
      <c r="AB28" s="54">
        <v>20</v>
      </c>
      <c r="AC28" s="1">
        <v>-5</v>
      </c>
      <c r="AD28" s="1">
        <v>0</v>
      </c>
      <c r="AF28" s="6">
        <v>-4.4914968230043151E-3</v>
      </c>
      <c r="AH28" s="6">
        <v>-1.4748543728746455E-3</v>
      </c>
      <c r="AJ28" s="6">
        <v>1.5263857510372514E-3</v>
      </c>
      <c r="AL28" s="6">
        <v>4.4817927170868188E-3</v>
      </c>
    </row>
    <row r="29" spans="1:39" x14ac:dyDescent="0.25">
      <c r="A29" s="1">
        <v>58</v>
      </c>
      <c r="B29" s="1" t="s">
        <v>21</v>
      </c>
      <c r="C29" s="1" t="s">
        <v>91</v>
      </c>
      <c r="D29" s="1" t="s">
        <v>40</v>
      </c>
      <c r="E29" s="1" t="s">
        <v>125</v>
      </c>
      <c r="F29" s="1" t="s">
        <v>25</v>
      </c>
      <c r="G29" s="1" t="b">
        <v>0</v>
      </c>
      <c r="H29" s="1" t="b">
        <v>0</v>
      </c>
      <c r="I29" s="1" t="b">
        <v>0</v>
      </c>
      <c r="J29" s="1" t="b">
        <v>0</v>
      </c>
      <c r="K29" s="1" t="b">
        <v>1</v>
      </c>
      <c r="L29" s="1">
        <v>800</v>
      </c>
      <c r="M29" s="1">
        <v>2</v>
      </c>
      <c r="N29" s="1">
        <v>0</v>
      </c>
      <c r="O29" s="1">
        <v>0.5</v>
      </c>
      <c r="P29" s="1">
        <v>0</v>
      </c>
      <c r="Q29" s="1">
        <v>300</v>
      </c>
      <c r="R29" s="1">
        <v>0</v>
      </c>
      <c r="S29" s="1">
        <v>1</v>
      </c>
      <c r="T29" s="1">
        <v>0</v>
      </c>
      <c r="U29" s="1" t="b">
        <v>0</v>
      </c>
      <c r="V29" s="1">
        <v>701</v>
      </c>
      <c r="W29" s="54">
        <v>674750.41</v>
      </c>
      <c r="X29" s="54">
        <v>691300.23</v>
      </c>
      <c r="Y29" s="50">
        <v>394.69</v>
      </c>
      <c r="Z29" s="50">
        <v>392.3</v>
      </c>
      <c r="AA29" s="54">
        <v>-20</v>
      </c>
      <c r="AB29" s="54">
        <v>20</v>
      </c>
      <c r="AC29" s="1">
        <v>-5</v>
      </c>
      <c r="AD29" s="1">
        <v>0</v>
      </c>
      <c r="AF29" s="6">
        <v>9.1659428425971967E-4</v>
      </c>
      <c r="AH29" s="6">
        <v>2.4591985030906205E-3</v>
      </c>
      <c r="AJ29" s="6">
        <v>-2.5675627865132666E-3</v>
      </c>
      <c r="AL29" s="6">
        <v>-1.0185892538833174E-3</v>
      </c>
    </row>
    <row r="30" spans="1:39" x14ac:dyDescent="0.25">
      <c r="A30" s="1">
        <v>59</v>
      </c>
      <c r="B30" s="1" t="s">
        <v>21</v>
      </c>
      <c r="C30" s="1" t="s">
        <v>91</v>
      </c>
      <c r="D30" s="1" t="s">
        <v>40</v>
      </c>
      <c r="E30" s="1" t="s">
        <v>125</v>
      </c>
      <c r="F30" s="1" t="s">
        <v>25</v>
      </c>
      <c r="G30" s="1" t="b">
        <v>0</v>
      </c>
      <c r="H30" s="1" t="b">
        <v>0</v>
      </c>
      <c r="I30" s="1" t="b">
        <v>0</v>
      </c>
      <c r="J30" s="1" t="b">
        <v>0</v>
      </c>
      <c r="K30" s="1" t="b">
        <v>1</v>
      </c>
      <c r="L30" s="1">
        <v>800</v>
      </c>
      <c r="M30" s="1">
        <v>2</v>
      </c>
      <c r="N30" s="1">
        <v>0</v>
      </c>
      <c r="O30" s="1">
        <v>0.5</v>
      </c>
      <c r="P30" s="1">
        <v>0</v>
      </c>
      <c r="Q30" s="1">
        <v>300</v>
      </c>
      <c r="R30" s="1">
        <v>0</v>
      </c>
      <c r="S30" s="1">
        <v>1</v>
      </c>
      <c r="T30" s="1">
        <v>0</v>
      </c>
      <c r="U30" s="1" t="b">
        <v>0</v>
      </c>
      <c r="V30" s="1">
        <v>701</v>
      </c>
      <c r="W30" s="54">
        <v>669322.06999999995</v>
      </c>
      <c r="X30" s="54">
        <v>683541.12</v>
      </c>
      <c r="Y30" s="50">
        <v>399.26</v>
      </c>
      <c r="Z30" s="50">
        <v>395.6</v>
      </c>
      <c r="AA30" s="54">
        <v>-20</v>
      </c>
      <c r="AB30" s="54">
        <v>20</v>
      </c>
      <c r="AC30" s="1">
        <v>-5</v>
      </c>
      <c r="AD30" s="1">
        <v>0</v>
      </c>
      <c r="AF30" s="6">
        <v>-7.1357395934138479E-3</v>
      </c>
      <c r="AH30" s="6">
        <v>-8.7923400530260931E-3</v>
      </c>
      <c r="AJ30" s="6">
        <v>8.9814154953424818E-3</v>
      </c>
      <c r="AL30" s="6">
        <v>7.3847720906545788E-3</v>
      </c>
    </row>
    <row r="31" spans="1:39" x14ac:dyDescent="0.25">
      <c r="A31" s="1">
        <v>60</v>
      </c>
      <c r="B31" s="1" t="s">
        <v>21</v>
      </c>
      <c r="C31" s="1" t="s">
        <v>91</v>
      </c>
      <c r="D31" s="1" t="s">
        <v>40</v>
      </c>
      <c r="E31" s="1" t="s">
        <v>125</v>
      </c>
      <c r="F31" s="1" t="s">
        <v>25</v>
      </c>
      <c r="G31" s="1" t="b">
        <v>0</v>
      </c>
      <c r="H31" s="1" t="b">
        <v>0</v>
      </c>
      <c r="I31" s="1" t="b">
        <v>0</v>
      </c>
      <c r="J31" s="1" t="b">
        <v>0</v>
      </c>
      <c r="K31" s="1" t="b">
        <v>1</v>
      </c>
      <c r="L31" s="1">
        <v>800</v>
      </c>
      <c r="M31" s="1">
        <v>2</v>
      </c>
      <c r="N31" s="1">
        <v>0</v>
      </c>
      <c r="O31" s="1">
        <v>0.5</v>
      </c>
      <c r="P31" s="1">
        <v>0</v>
      </c>
      <c r="Q31" s="1">
        <v>300</v>
      </c>
      <c r="R31" s="1">
        <v>0</v>
      </c>
      <c r="S31" s="1">
        <v>1</v>
      </c>
      <c r="T31" s="1">
        <v>0</v>
      </c>
      <c r="U31" s="1" t="b">
        <v>0</v>
      </c>
      <c r="V31" s="1">
        <v>701</v>
      </c>
      <c r="W31" s="54">
        <v>678610.16</v>
      </c>
      <c r="X31" s="54">
        <v>693734.74</v>
      </c>
      <c r="Y31" s="50">
        <v>393.3</v>
      </c>
      <c r="Z31" s="50">
        <v>390</v>
      </c>
      <c r="AA31" s="54">
        <v>-20</v>
      </c>
      <c r="AB31" s="54">
        <v>20</v>
      </c>
      <c r="AC31" s="1">
        <v>-5</v>
      </c>
      <c r="AD31" s="1">
        <v>0</v>
      </c>
      <c r="AF31" s="6">
        <v>6.6421007345465188E-3</v>
      </c>
      <c r="AH31" s="6">
        <v>5.9894981289820848E-3</v>
      </c>
      <c r="AJ31" s="6">
        <v>-6.0802717168807474E-3</v>
      </c>
      <c r="AL31" s="6">
        <v>-6.8754774637127536E-3</v>
      </c>
    </row>
    <row r="32" spans="1:39" x14ac:dyDescent="0.25">
      <c r="A32" s="3">
        <v>66</v>
      </c>
      <c r="B32" s="3" t="s">
        <v>21</v>
      </c>
      <c r="C32" s="3" t="s">
        <v>91</v>
      </c>
      <c r="D32" s="3" t="s">
        <v>40</v>
      </c>
      <c r="E32" s="3" t="s">
        <v>126</v>
      </c>
      <c r="F32" s="3" t="s">
        <v>25</v>
      </c>
      <c r="G32" s="3" t="b">
        <v>0</v>
      </c>
      <c r="H32" s="3" t="b">
        <v>0</v>
      </c>
      <c r="I32" s="3" t="b">
        <v>0</v>
      </c>
      <c r="J32" s="3" t="b">
        <v>0</v>
      </c>
      <c r="K32" s="3" t="b">
        <v>1</v>
      </c>
      <c r="L32" s="3">
        <v>800</v>
      </c>
      <c r="M32" s="3">
        <v>2</v>
      </c>
      <c r="N32" s="3">
        <v>0</v>
      </c>
      <c r="O32" s="3">
        <v>0.5</v>
      </c>
      <c r="P32" s="3">
        <v>0</v>
      </c>
      <c r="Q32" s="3">
        <v>300</v>
      </c>
      <c r="R32" s="3">
        <v>0</v>
      </c>
      <c r="S32" s="3">
        <v>1</v>
      </c>
      <c r="T32" s="3">
        <v>0</v>
      </c>
      <c r="U32" s="3" t="b">
        <v>0</v>
      </c>
      <c r="V32" s="3">
        <v>701</v>
      </c>
      <c r="W32" s="53">
        <v>679274.01</v>
      </c>
      <c r="X32" s="53">
        <v>674867.87</v>
      </c>
      <c r="Y32" s="51">
        <v>398.43</v>
      </c>
      <c r="Z32" s="51">
        <v>395.67</v>
      </c>
      <c r="AA32" s="53">
        <v>-20</v>
      </c>
      <c r="AB32" s="53">
        <v>20</v>
      </c>
      <c r="AC32" s="3">
        <v>-5</v>
      </c>
      <c r="AD32" s="3">
        <v>5</v>
      </c>
      <c r="AF32" s="6" cm="1">
        <f t="array" ref="AF32:AF36">W32:W36/AG32-1</f>
        <v>-7.2232424405808127E-3</v>
      </c>
      <c r="AG32" s="52">
        <f>AVERAGE(W32:W36)</f>
        <v>684216.2699999999</v>
      </c>
      <c r="AH32" s="6" cm="1">
        <f t="array" ref="AH32:AH36">X32:X36/AI32-1</f>
        <v>-9.6910387997988234E-3</v>
      </c>
      <c r="AI32" s="52">
        <f t="shared" ref="AI32" si="6">AVERAGE(X32:X36)</f>
        <v>681472.04200000013</v>
      </c>
      <c r="AJ32" s="6" cm="1">
        <f t="array" ref="AJ32:AJ36">Y32:Y36/AK32-1</f>
        <v>1.0074634433244967E-2</v>
      </c>
      <c r="AK32" s="52">
        <f>AVERAGE(Y32:Y36)</f>
        <v>394.45599999999996</v>
      </c>
      <c r="AL32" s="6" cm="1">
        <f t="array" ref="AL32:AL36">Z32:Z36/AM32-1</f>
        <v>7.6040785975493019E-3</v>
      </c>
      <c r="AM32" s="52">
        <f>AVERAGE(Z32:Z36)</f>
        <v>392.68399999999997</v>
      </c>
    </row>
    <row r="33" spans="1:39" x14ac:dyDescent="0.25">
      <c r="A33" s="3">
        <v>67</v>
      </c>
      <c r="B33" s="3" t="s">
        <v>21</v>
      </c>
      <c r="C33" s="3" t="s">
        <v>91</v>
      </c>
      <c r="D33" s="3" t="s">
        <v>40</v>
      </c>
      <c r="E33" s="3" t="s">
        <v>126</v>
      </c>
      <c r="F33" s="3" t="s">
        <v>25</v>
      </c>
      <c r="G33" s="3" t="b">
        <v>0</v>
      </c>
      <c r="H33" s="3" t="b">
        <v>0</v>
      </c>
      <c r="I33" s="3" t="b">
        <v>0</v>
      </c>
      <c r="J33" s="3" t="b">
        <v>0</v>
      </c>
      <c r="K33" s="3" t="b">
        <v>1</v>
      </c>
      <c r="L33" s="3">
        <v>800</v>
      </c>
      <c r="M33" s="3">
        <v>2</v>
      </c>
      <c r="N33" s="3">
        <v>0</v>
      </c>
      <c r="O33" s="3">
        <v>0.5</v>
      </c>
      <c r="P33" s="3">
        <v>0</v>
      </c>
      <c r="Q33" s="3">
        <v>300</v>
      </c>
      <c r="R33" s="3">
        <v>0</v>
      </c>
      <c r="S33" s="3">
        <v>1</v>
      </c>
      <c r="T33" s="3">
        <v>0</v>
      </c>
      <c r="U33" s="3" t="b">
        <v>0</v>
      </c>
      <c r="V33" s="3">
        <v>701</v>
      </c>
      <c r="W33" s="53">
        <v>681947.76</v>
      </c>
      <c r="X33" s="53">
        <v>681110.94</v>
      </c>
      <c r="Y33" s="51">
        <v>394.66</v>
      </c>
      <c r="Z33" s="51">
        <v>394.07</v>
      </c>
      <c r="AA33" s="53">
        <v>-20</v>
      </c>
      <c r="AB33" s="53">
        <v>20</v>
      </c>
      <c r="AC33" s="3">
        <v>-5</v>
      </c>
      <c r="AD33" s="3">
        <v>5</v>
      </c>
      <c r="AF33" s="6">
        <v>-3.3154867831480805E-3</v>
      </c>
      <c r="AH33" s="6">
        <v>-5.29885274442643E-4</v>
      </c>
      <c r="AJ33" s="6">
        <v>5.1716794775602537E-4</v>
      </c>
      <c r="AL33" s="6">
        <v>3.5295555714009996E-3</v>
      </c>
    </row>
    <row r="34" spans="1:39" x14ac:dyDescent="0.25">
      <c r="A34" s="3">
        <v>68</v>
      </c>
      <c r="B34" s="3" t="s">
        <v>21</v>
      </c>
      <c r="C34" s="3" t="s">
        <v>91</v>
      </c>
      <c r="D34" s="3" t="s">
        <v>40</v>
      </c>
      <c r="E34" s="3" t="s">
        <v>126</v>
      </c>
      <c r="F34" s="3" t="s">
        <v>25</v>
      </c>
      <c r="G34" s="3" t="b">
        <v>0</v>
      </c>
      <c r="H34" s="3" t="b">
        <v>0</v>
      </c>
      <c r="I34" s="3" t="b">
        <v>0</v>
      </c>
      <c r="J34" s="3" t="b">
        <v>0</v>
      </c>
      <c r="K34" s="3" t="b">
        <v>1</v>
      </c>
      <c r="L34" s="3">
        <v>800</v>
      </c>
      <c r="M34" s="3">
        <v>2</v>
      </c>
      <c r="N34" s="3">
        <v>0</v>
      </c>
      <c r="O34" s="3">
        <v>0.5</v>
      </c>
      <c r="P34" s="3">
        <v>0</v>
      </c>
      <c r="Q34" s="3">
        <v>300</v>
      </c>
      <c r="R34" s="3">
        <v>0</v>
      </c>
      <c r="S34" s="3">
        <v>1</v>
      </c>
      <c r="T34" s="3">
        <v>0</v>
      </c>
      <c r="U34" s="3" t="b">
        <v>0</v>
      </c>
      <c r="V34" s="3">
        <v>701</v>
      </c>
      <c r="W34" s="53">
        <v>681535.1</v>
      </c>
      <c r="X34" s="53">
        <v>678269.01</v>
      </c>
      <c r="Y34" s="51">
        <v>396.26</v>
      </c>
      <c r="Z34" s="51">
        <v>394.26</v>
      </c>
      <c r="AA34" s="53">
        <v>-20</v>
      </c>
      <c r="AB34" s="53">
        <v>20</v>
      </c>
      <c r="AC34" s="3">
        <v>-5</v>
      </c>
      <c r="AD34" s="3">
        <v>5</v>
      </c>
      <c r="AF34" s="6">
        <v>-3.9186001817815841E-3</v>
      </c>
      <c r="AH34" s="6">
        <v>-4.7001664082942929E-3</v>
      </c>
      <c r="AJ34" s="6">
        <v>4.5733871458415454E-3</v>
      </c>
      <c r="AL34" s="6">
        <v>4.0134051807561022E-3</v>
      </c>
    </row>
    <row r="35" spans="1:39" x14ac:dyDescent="0.25">
      <c r="A35" s="3">
        <v>69</v>
      </c>
      <c r="B35" s="3" t="s">
        <v>21</v>
      </c>
      <c r="C35" s="3" t="s">
        <v>91</v>
      </c>
      <c r="D35" s="3" t="s">
        <v>40</v>
      </c>
      <c r="E35" s="3" t="s">
        <v>126</v>
      </c>
      <c r="F35" s="3" t="s">
        <v>25</v>
      </c>
      <c r="G35" s="3" t="b">
        <v>0</v>
      </c>
      <c r="H35" s="3" t="b">
        <v>0</v>
      </c>
      <c r="I35" s="3" t="b">
        <v>0</v>
      </c>
      <c r="J35" s="3" t="b">
        <v>0</v>
      </c>
      <c r="K35" s="3" t="b">
        <v>1</v>
      </c>
      <c r="L35" s="3">
        <v>800</v>
      </c>
      <c r="M35" s="3">
        <v>2</v>
      </c>
      <c r="N35" s="3">
        <v>0</v>
      </c>
      <c r="O35" s="3">
        <v>0.5</v>
      </c>
      <c r="P35" s="3">
        <v>0</v>
      </c>
      <c r="Q35" s="3">
        <v>300</v>
      </c>
      <c r="R35" s="3">
        <v>0</v>
      </c>
      <c r="S35" s="3">
        <v>1</v>
      </c>
      <c r="T35" s="3">
        <v>0</v>
      </c>
      <c r="U35" s="3" t="b">
        <v>0</v>
      </c>
      <c r="V35" s="3">
        <v>701</v>
      </c>
      <c r="W35" s="53">
        <v>691863.51</v>
      </c>
      <c r="X35" s="53">
        <v>687703.21</v>
      </c>
      <c r="Y35" s="51">
        <v>390.82</v>
      </c>
      <c r="Z35" s="51">
        <v>388.09</v>
      </c>
      <c r="AA35" s="53">
        <v>-20</v>
      </c>
      <c r="AB35" s="53">
        <v>20</v>
      </c>
      <c r="AC35" s="3">
        <v>-5</v>
      </c>
      <c r="AD35" s="3">
        <v>5</v>
      </c>
      <c r="AF35" s="6">
        <v>1.1176641561008394E-2</v>
      </c>
      <c r="AH35" s="6">
        <v>9.1436883921347523E-3</v>
      </c>
      <c r="AJ35" s="6">
        <v>-9.2177581276491338E-3</v>
      </c>
      <c r="AL35" s="6">
        <v>-1.1698974238828153E-2</v>
      </c>
    </row>
    <row r="36" spans="1:39" x14ac:dyDescent="0.25">
      <c r="A36" s="3">
        <v>70</v>
      </c>
      <c r="B36" s="3" t="s">
        <v>21</v>
      </c>
      <c r="C36" s="3" t="s">
        <v>91</v>
      </c>
      <c r="D36" s="3" t="s">
        <v>40</v>
      </c>
      <c r="E36" s="3" t="s">
        <v>126</v>
      </c>
      <c r="F36" s="3" t="s">
        <v>25</v>
      </c>
      <c r="G36" s="3" t="b">
        <v>0</v>
      </c>
      <c r="H36" s="3" t="b">
        <v>0</v>
      </c>
      <c r="I36" s="3" t="b">
        <v>0</v>
      </c>
      <c r="J36" s="3" t="b">
        <v>0</v>
      </c>
      <c r="K36" s="3" t="b">
        <v>1</v>
      </c>
      <c r="L36" s="3">
        <v>800</v>
      </c>
      <c r="M36" s="3">
        <v>2</v>
      </c>
      <c r="N36" s="3">
        <v>0</v>
      </c>
      <c r="O36" s="3">
        <v>0.5</v>
      </c>
      <c r="P36" s="3">
        <v>0</v>
      </c>
      <c r="Q36" s="3">
        <v>300</v>
      </c>
      <c r="R36" s="3">
        <v>0</v>
      </c>
      <c r="S36" s="3">
        <v>1</v>
      </c>
      <c r="T36" s="3">
        <v>0</v>
      </c>
      <c r="U36" s="3" t="b">
        <v>0</v>
      </c>
      <c r="V36" s="3">
        <v>701</v>
      </c>
      <c r="W36" s="53">
        <v>686460.97</v>
      </c>
      <c r="X36" s="53">
        <v>685409.18</v>
      </c>
      <c r="Y36" s="51">
        <v>392.11</v>
      </c>
      <c r="Z36" s="51">
        <v>391.33</v>
      </c>
      <c r="AA36" s="53">
        <v>-20</v>
      </c>
      <c r="AB36" s="53">
        <v>20</v>
      </c>
      <c r="AC36" s="3">
        <v>-5</v>
      </c>
      <c r="AD36" s="3">
        <v>5</v>
      </c>
      <c r="AF36" s="6">
        <v>3.2806878445028609E-3</v>
      </c>
      <c r="AH36" s="6">
        <v>5.7774020904000079E-3</v>
      </c>
      <c r="AJ36" s="6">
        <v>-5.9474313991926264E-3</v>
      </c>
      <c r="AL36" s="6">
        <v>-3.4480651108779181E-3</v>
      </c>
    </row>
    <row r="37" spans="1:39" x14ac:dyDescent="0.25">
      <c r="A37" s="1">
        <v>76</v>
      </c>
      <c r="B37" s="1" t="s">
        <v>21</v>
      </c>
      <c r="C37" s="1" t="s">
        <v>91</v>
      </c>
      <c r="D37" s="1" t="s">
        <v>40</v>
      </c>
      <c r="E37" s="1" t="s">
        <v>127</v>
      </c>
      <c r="F37" s="1" t="s">
        <v>25</v>
      </c>
      <c r="G37" s="1" t="b">
        <v>0</v>
      </c>
      <c r="H37" s="1" t="b">
        <v>0</v>
      </c>
      <c r="I37" s="1" t="b">
        <v>0</v>
      </c>
      <c r="J37" s="1" t="b">
        <v>0</v>
      </c>
      <c r="K37" s="1" t="b">
        <v>1</v>
      </c>
      <c r="L37" s="1">
        <v>800</v>
      </c>
      <c r="M37" s="1">
        <v>2</v>
      </c>
      <c r="N37" s="1">
        <v>0</v>
      </c>
      <c r="O37" s="1">
        <v>0.5</v>
      </c>
      <c r="P37" s="1">
        <v>0</v>
      </c>
      <c r="Q37" s="1">
        <v>300</v>
      </c>
      <c r="R37" s="1">
        <v>0</v>
      </c>
      <c r="S37" s="1">
        <v>1</v>
      </c>
      <c r="T37" s="1">
        <v>0</v>
      </c>
      <c r="U37" s="1" t="b">
        <v>0</v>
      </c>
      <c r="V37" s="1">
        <v>701</v>
      </c>
      <c r="W37" s="54">
        <v>719000.22</v>
      </c>
      <c r="X37" s="54">
        <v>676940.06</v>
      </c>
      <c r="Y37" s="50">
        <v>378.62</v>
      </c>
      <c r="Z37" s="50">
        <v>390.91</v>
      </c>
      <c r="AA37" s="54">
        <v>-20</v>
      </c>
      <c r="AB37" s="54">
        <v>20</v>
      </c>
      <c r="AC37" s="1">
        <v>-5</v>
      </c>
      <c r="AD37" s="1">
        <v>10</v>
      </c>
      <c r="AF37" s="6" cm="1">
        <f t="array" ref="AF37:AF41">W37:W41/AG37-1</f>
        <v>2.0705195637331641E-3</v>
      </c>
      <c r="AG37" s="52">
        <f>AVERAGE(W37:W41)</f>
        <v>717514.59199999995</v>
      </c>
      <c r="AH37" s="6" cm="1">
        <f t="array" ref="AH37:AH41">X37:X41/AI37-1</f>
        <v>1.4387881372155409E-3</v>
      </c>
      <c r="AI37" s="52">
        <f t="shared" ref="AI37" si="7">AVERAGE(X37:X41)</f>
        <v>675967.48599999992</v>
      </c>
      <c r="AJ37" s="6" cm="1">
        <f t="array" ref="AJ37:AJ41">Y37:Y41/AK37-1</f>
        <v>-1.408398698154345E-3</v>
      </c>
      <c r="AK37" s="52">
        <f>AVERAGE(Y37:Y41)</f>
        <v>379.154</v>
      </c>
      <c r="AL37" s="6" cm="1">
        <f t="array" ref="AL37:AL41">Z37:Z41/AM37-1</f>
        <v>-2.1849777673407234E-3</v>
      </c>
      <c r="AM37" s="52">
        <f>AVERAGE(Z37:Z41)</f>
        <v>391.76600000000002</v>
      </c>
    </row>
    <row r="38" spans="1:39" x14ac:dyDescent="0.25">
      <c r="A38" s="1">
        <v>77</v>
      </c>
      <c r="B38" s="1" t="s">
        <v>21</v>
      </c>
      <c r="C38" s="1" t="s">
        <v>91</v>
      </c>
      <c r="D38" s="1" t="s">
        <v>40</v>
      </c>
      <c r="E38" s="1" t="s">
        <v>127</v>
      </c>
      <c r="F38" s="1" t="s">
        <v>25</v>
      </c>
      <c r="G38" s="1" t="b">
        <v>0</v>
      </c>
      <c r="H38" s="1" t="b">
        <v>0</v>
      </c>
      <c r="I38" s="1" t="b">
        <v>0</v>
      </c>
      <c r="J38" s="1" t="b">
        <v>0</v>
      </c>
      <c r="K38" s="1" t="b">
        <v>1</v>
      </c>
      <c r="L38" s="1">
        <v>800</v>
      </c>
      <c r="M38" s="1">
        <v>2</v>
      </c>
      <c r="N38" s="1">
        <v>0</v>
      </c>
      <c r="O38" s="1">
        <v>0.5</v>
      </c>
      <c r="P38" s="1">
        <v>0</v>
      </c>
      <c r="Q38" s="1">
        <v>300</v>
      </c>
      <c r="R38" s="1">
        <v>0</v>
      </c>
      <c r="S38" s="1">
        <v>1</v>
      </c>
      <c r="T38" s="1">
        <v>0</v>
      </c>
      <c r="U38" s="1" t="b">
        <v>0</v>
      </c>
      <c r="V38" s="1">
        <v>701</v>
      </c>
      <c r="W38" s="54">
        <v>715389.78</v>
      </c>
      <c r="X38" s="54">
        <v>673176.97</v>
      </c>
      <c r="Y38" s="50">
        <v>380.84</v>
      </c>
      <c r="Z38" s="50">
        <v>392.99</v>
      </c>
      <c r="AA38" s="54">
        <v>-20</v>
      </c>
      <c r="AB38" s="54">
        <v>20</v>
      </c>
      <c r="AC38" s="1">
        <v>-5</v>
      </c>
      <c r="AD38" s="1">
        <v>10</v>
      </c>
      <c r="AF38" s="6">
        <v>-2.9613502271461645E-3</v>
      </c>
      <c r="AH38" s="6">
        <v>-4.128180804246484E-3</v>
      </c>
      <c r="AJ38" s="6">
        <v>4.4467419570939359E-3</v>
      </c>
      <c r="AL38" s="6">
        <v>3.1243140037675587E-3</v>
      </c>
    </row>
    <row r="39" spans="1:39" x14ac:dyDescent="0.25">
      <c r="A39" s="1">
        <v>78</v>
      </c>
      <c r="B39" s="1" t="s">
        <v>21</v>
      </c>
      <c r="C39" s="1" t="s">
        <v>91</v>
      </c>
      <c r="D39" s="1" t="s">
        <v>40</v>
      </c>
      <c r="E39" s="1" t="s">
        <v>127</v>
      </c>
      <c r="F39" s="1" t="s">
        <v>25</v>
      </c>
      <c r="G39" s="1" t="b">
        <v>0</v>
      </c>
      <c r="H39" s="1" t="b">
        <v>0</v>
      </c>
      <c r="I39" s="1" t="b">
        <v>0</v>
      </c>
      <c r="J39" s="1" t="b">
        <v>0</v>
      </c>
      <c r="K39" s="1" t="b">
        <v>1</v>
      </c>
      <c r="L39" s="1">
        <v>800</v>
      </c>
      <c r="M39" s="1">
        <v>2</v>
      </c>
      <c r="N39" s="1">
        <v>0</v>
      </c>
      <c r="O39" s="1">
        <v>0.5</v>
      </c>
      <c r="P39" s="1">
        <v>0</v>
      </c>
      <c r="Q39" s="1">
        <v>300</v>
      </c>
      <c r="R39" s="1">
        <v>0</v>
      </c>
      <c r="S39" s="1">
        <v>1</v>
      </c>
      <c r="T39" s="1">
        <v>0</v>
      </c>
      <c r="U39" s="1" t="b">
        <v>0</v>
      </c>
      <c r="V39" s="1">
        <v>701</v>
      </c>
      <c r="W39" s="54">
        <v>721898.15</v>
      </c>
      <c r="X39" s="54">
        <v>678206.32</v>
      </c>
      <c r="Y39" s="50">
        <v>377.75</v>
      </c>
      <c r="Z39" s="50">
        <v>389.17</v>
      </c>
      <c r="AA39" s="54">
        <v>-20</v>
      </c>
      <c r="AB39" s="54">
        <v>20</v>
      </c>
      <c r="AC39" s="1">
        <v>-5</v>
      </c>
      <c r="AD39" s="1">
        <v>10</v>
      </c>
      <c r="AF39" s="6">
        <v>6.1093642538772031E-3</v>
      </c>
      <c r="AH39" s="6">
        <v>3.3120439168579097E-3</v>
      </c>
      <c r="AJ39" s="6">
        <v>-3.7029808468326264E-3</v>
      </c>
      <c r="AL39" s="6">
        <v>-6.626404537402486E-3</v>
      </c>
    </row>
    <row r="40" spans="1:39" x14ac:dyDescent="0.25">
      <c r="A40" s="1">
        <v>79</v>
      </c>
      <c r="B40" s="1" t="s">
        <v>21</v>
      </c>
      <c r="C40" s="1" t="s">
        <v>91</v>
      </c>
      <c r="D40" s="1" t="s">
        <v>40</v>
      </c>
      <c r="E40" s="1" t="s">
        <v>127</v>
      </c>
      <c r="F40" s="1" t="s">
        <v>25</v>
      </c>
      <c r="G40" s="1" t="b">
        <v>0</v>
      </c>
      <c r="H40" s="1" t="b">
        <v>0</v>
      </c>
      <c r="I40" s="1" t="b">
        <v>0</v>
      </c>
      <c r="J40" s="1" t="b">
        <v>0</v>
      </c>
      <c r="K40" s="1" t="b">
        <v>1</v>
      </c>
      <c r="L40" s="1">
        <v>800</v>
      </c>
      <c r="M40" s="1">
        <v>2</v>
      </c>
      <c r="N40" s="1">
        <v>0</v>
      </c>
      <c r="O40" s="1">
        <v>0.5</v>
      </c>
      <c r="P40" s="1">
        <v>0</v>
      </c>
      <c r="Q40" s="1">
        <v>300</v>
      </c>
      <c r="R40" s="1">
        <v>0</v>
      </c>
      <c r="S40" s="1">
        <v>1</v>
      </c>
      <c r="T40" s="1">
        <v>0</v>
      </c>
      <c r="U40" s="1" t="b">
        <v>0</v>
      </c>
      <c r="V40" s="1">
        <v>701</v>
      </c>
      <c r="W40" s="54">
        <v>715842.11</v>
      </c>
      <c r="X40" s="54">
        <v>672031.45</v>
      </c>
      <c r="Y40" s="50">
        <v>381.55</v>
      </c>
      <c r="Z40" s="50">
        <v>392.76</v>
      </c>
      <c r="AA40" s="54">
        <v>-20</v>
      </c>
      <c r="AB40" s="54">
        <v>20</v>
      </c>
      <c r="AC40" s="1">
        <v>-5</v>
      </c>
      <c r="AD40" s="1">
        <v>10</v>
      </c>
      <c r="AF40" s="6">
        <v>-2.3309379609104397E-3</v>
      </c>
      <c r="AH40" s="6">
        <v>-5.8228185253276221E-3</v>
      </c>
      <c r="AJ40" s="6">
        <v>6.3193319864751629E-3</v>
      </c>
      <c r="AL40" s="6">
        <v>2.5372288560006062E-3</v>
      </c>
    </row>
    <row r="41" spans="1:39" x14ac:dyDescent="0.25">
      <c r="A41" s="1">
        <v>80</v>
      </c>
      <c r="B41" s="1" t="s">
        <v>21</v>
      </c>
      <c r="C41" s="1" t="s">
        <v>91</v>
      </c>
      <c r="D41" s="1" t="s">
        <v>40</v>
      </c>
      <c r="E41" s="1" t="s">
        <v>127</v>
      </c>
      <c r="F41" s="1" t="s">
        <v>25</v>
      </c>
      <c r="G41" s="1" t="b">
        <v>0</v>
      </c>
      <c r="H41" s="1" t="b">
        <v>0</v>
      </c>
      <c r="I41" s="1" t="b">
        <v>0</v>
      </c>
      <c r="J41" s="1" t="b">
        <v>0</v>
      </c>
      <c r="K41" s="1" t="b">
        <v>1</v>
      </c>
      <c r="L41" s="1">
        <v>800</v>
      </c>
      <c r="M41" s="1">
        <v>2</v>
      </c>
      <c r="N41" s="1">
        <v>0</v>
      </c>
      <c r="O41" s="1">
        <v>0.5</v>
      </c>
      <c r="P41" s="1">
        <v>0</v>
      </c>
      <c r="Q41" s="1">
        <v>300</v>
      </c>
      <c r="R41" s="1">
        <v>0</v>
      </c>
      <c r="S41" s="1">
        <v>1</v>
      </c>
      <c r="T41" s="1">
        <v>0</v>
      </c>
      <c r="U41" s="1" t="b">
        <v>0</v>
      </c>
      <c r="V41" s="1">
        <v>701</v>
      </c>
      <c r="W41" s="54">
        <v>715442.7</v>
      </c>
      <c r="X41" s="54">
        <v>679482.63</v>
      </c>
      <c r="Y41" s="50">
        <v>377.01</v>
      </c>
      <c r="Z41" s="50">
        <v>393</v>
      </c>
      <c r="AA41" s="54">
        <v>-20</v>
      </c>
      <c r="AB41" s="54">
        <v>20</v>
      </c>
      <c r="AC41" s="1">
        <v>-5</v>
      </c>
      <c r="AD41" s="1">
        <v>10</v>
      </c>
      <c r="AF41" s="6">
        <v>-2.88759562955343E-3</v>
      </c>
      <c r="AH41" s="6">
        <v>5.2001672755013217E-3</v>
      </c>
      <c r="AJ41" s="6">
        <v>-5.6546943985821274E-3</v>
      </c>
      <c r="AL41" s="6">
        <v>3.1498394449747114E-3</v>
      </c>
    </row>
    <row r="42" spans="1:39" x14ac:dyDescent="0.25">
      <c r="A42" s="3">
        <v>86</v>
      </c>
      <c r="B42" s="3" t="s">
        <v>21</v>
      </c>
      <c r="C42" s="3" t="s">
        <v>91</v>
      </c>
      <c r="D42" s="3" t="s">
        <v>40</v>
      </c>
      <c r="E42" s="3" t="s">
        <v>128</v>
      </c>
      <c r="F42" s="3" t="s">
        <v>25</v>
      </c>
      <c r="G42" s="3" t="b">
        <v>0</v>
      </c>
      <c r="H42" s="3" t="b">
        <v>0</v>
      </c>
      <c r="I42" s="3" t="b">
        <v>0</v>
      </c>
      <c r="J42" s="3" t="b">
        <v>0</v>
      </c>
      <c r="K42" s="3" t="b">
        <v>1</v>
      </c>
      <c r="L42" s="3">
        <v>800</v>
      </c>
      <c r="M42" s="3">
        <v>2</v>
      </c>
      <c r="N42" s="3">
        <v>0</v>
      </c>
      <c r="O42" s="3">
        <v>0.5</v>
      </c>
      <c r="P42" s="3">
        <v>0</v>
      </c>
      <c r="Q42" s="3">
        <v>300</v>
      </c>
      <c r="R42" s="3">
        <v>0</v>
      </c>
      <c r="S42" s="3">
        <v>1</v>
      </c>
      <c r="T42" s="3">
        <v>0</v>
      </c>
      <c r="U42" s="3" t="b">
        <v>0</v>
      </c>
      <c r="V42" s="3">
        <v>701</v>
      </c>
      <c r="W42" s="53">
        <v>752242.72</v>
      </c>
      <c r="X42" s="53">
        <v>631693.18999999994</v>
      </c>
      <c r="Y42" s="51">
        <v>374.36</v>
      </c>
      <c r="Z42" s="51">
        <v>403.28</v>
      </c>
      <c r="AA42" s="53">
        <v>-20</v>
      </c>
      <c r="AB42" s="53">
        <v>20</v>
      </c>
      <c r="AC42" s="3">
        <v>-5</v>
      </c>
      <c r="AD42" s="3">
        <v>15</v>
      </c>
      <c r="AF42" s="6" cm="1">
        <f t="array" ref="AF42:AF46">W42:W46/AG42-1</f>
        <v>9.5826659504139045E-5</v>
      </c>
      <c r="AG42" s="52">
        <f>AVERAGE(W42:W46)</f>
        <v>752170.64199999999</v>
      </c>
      <c r="AH42" s="6" cm="1">
        <f t="array" ref="AH42:AH46">X42:X46/AI42-1</f>
        <v>-2.1436182831173767E-3</v>
      </c>
      <c r="AI42" s="52">
        <f t="shared" ref="AI42" si="8">AVERAGE(X42:X46)</f>
        <v>633050.20799999998</v>
      </c>
      <c r="AJ42" s="6" cm="1">
        <f t="array" ref="AJ42:AJ46">Y42:Y46/AK42-1</f>
        <v>1.910899621566875E-3</v>
      </c>
      <c r="AK42" s="52">
        <f>AVERAGE(Y42:Y46)</f>
        <v>373.64600000000007</v>
      </c>
      <c r="AL42" s="6" cm="1">
        <f t="array" ref="AL42:AL46">Z42:Z46/AM42-1</f>
        <v>1.3391993571842953E-4</v>
      </c>
      <c r="AM42" s="52">
        <f>AVERAGE(Z42:Z46)</f>
        <v>403.226</v>
      </c>
    </row>
    <row r="43" spans="1:39" x14ac:dyDescent="0.25">
      <c r="A43" s="3">
        <v>87</v>
      </c>
      <c r="B43" s="3" t="s">
        <v>21</v>
      </c>
      <c r="C43" s="3" t="s">
        <v>91</v>
      </c>
      <c r="D43" s="3" t="s">
        <v>40</v>
      </c>
      <c r="E43" s="3" t="s">
        <v>128</v>
      </c>
      <c r="F43" s="3" t="s">
        <v>25</v>
      </c>
      <c r="G43" s="3" t="b">
        <v>0</v>
      </c>
      <c r="H43" s="3" t="b">
        <v>0</v>
      </c>
      <c r="I43" s="3" t="b">
        <v>0</v>
      </c>
      <c r="J43" s="3" t="b">
        <v>0</v>
      </c>
      <c r="K43" s="3" t="b">
        <v>1</v>
      </c>
      <c r="L43" s="3">
        <v>800</v>
      </c>
      <c r="M43" s="3">
        <v>2</v>
      </c>
      <c r="N43" s="3">
        <v>0</v>
      </c>
      <c r="O43" s="3">
        <v>0.5</v>
      </c>
      <c r="P43" s="3">
        <v>0</v>
      </c>
      <c r="Q43" s="3">
        <v>300</v>
      </c>
      <c r="R43" s="3">
        <v>0</v>
      </c>
      <c r="S43" s="3">
        <v>1</v>
      </c>
      <c r="T43" s="3">
        <v>0</v>
      </c>
      <c r="U43" s="3" t="b">
        <v>0</v>
      </c>
      <c r="V43" s="3">
        <v>701</v>
      </c>
      <c r="W43" s="53">
        <v>748879.47</v>
      </c>
      <c r="X43" s="53">
        <v>632148.5</v>
      </c>
      <c r="Y43" s="51">
        <v>374.26</v>
      </c>
      <c r="Z43" s="51">
        <v>405.01</v>
      </c>
      <c r="AA43" s="53">
        <v>-20</v>
      </c>
      <c r="AB43" s="53">
        <v>20</v>
      </c>
      <c r="AC43" s="3">
        <v>-5</v>
      </c>
      <c r="AD43" s="3">
        <v>15</v>
      </c>
      <c r="AF43" s="6">
        <v>-4.3755656179944591E-3</v>
      </c>
      <c r="AH43" s="6">
        <v>-1.4243862313050304E-3</v>
      </c>
      <c r="AJ43" s="6">
        <v>1.6432666213472835E-3</v>
      </c>
      <c r="AL43" s="6">
        <v>4.424317876327466E-3</v>
      </c>
    </row>
    <row r="44" spans="1:39" x14ac:dyDescent="0.25">
      <c r="A44" s="3">
        <v>88</v>
      </c>
      <c r="B44" s="3" t="s">
        <v>21</v>
      </c>
      <c r="C44" s="3" t="s">
        <v>91</v>
      </c>
      <c r="D44" s="3" t="s">
        <v>40</v>
      </c>
      <c r="E44" s="3" t="s">
        <v>128</v>
      </c>
      <c r="F44" s="3" t="s">
        <v>25</v>
      </c>
      <c r="G44" s="3" t="b">
        <v>0</v>
      </c>
      <c r="H44" s="3" t="b">
        <v>0</v>
      </c>
      <c r="I44" s="3" t="b">
        <v>0</v>
      </c>
      <c r="J44" s="3" t="b">
        <v>0</v>
      </c>
      <c r="K44" s="3" t="b">
        <v>1</v>
      </c>
      <c r="L44" s="3">
        <v>800</v>
      </c>
      <c r="M44" s="3">
        <v>2</v>
      </c>
      <c r="N44" s="3">
        <v>0</v>
      </c>
      <c r="O44" s="3">
        <v>0.5</v>
      </c>
      <c r="P44" s="3">
        <v>0</v>
      </c>
      <c r="Q44" s="3">
        <v>300</v>
      </c>
      <c r="R44" s="3">
        <v>0</v>
      </c>
      <c r="S44" s="3">
        <v>1</v>
      </c>
      <c r="T44" s="3">
        <v>0</v>
      </c>
      <c r="U44" s="3" t="b">
        <v>0</v>
      </c>
      <c r="V44" s="3">
        <v>701</v>
      </c>
      <c r="W44" s="53">
        <v>756695.56</v>
      </c>
      <c r="X44" s="53">
        <v>637441.85</v>
      </c>
      <c r="Y44" s="51">
        <v>370.97</v>
      </c>
      <c r="Z44" s="51">
        <v>400.71</v>
      </c>
      <c r="AA44" s="53">
        <v>-20</v>
      </c>
      <c r="AB44" s="53">
        <v>20</v>
      </c>
      <c r="AC44" s="3">
        <v>-5</v>
      </c>
      <c r="AD44" s="3">
        <v>15</v>
      </c>
      <c r="AF44" s="6">
        <v>6.0158130979008906E-3</v>
      </c>
      <c r="AH44" s="6">
        <v>6.9372728173875409E-3</v>
      </c>
      <c r="AJ44" s="6">
        <v>-7.161859085872857E-3</v>
      </c>
      <c r="AL44" s="6">
        <v>-6.2396770049550909E-3</v>
      </c>
    </row>
    <row r="45" spans="1:39" x14ac:dyDescent="0.25">
      <c r="A45" s="3">
        <v>89</v>
      </c>
      <c r="B45" s="3" t="s">
        <v>21</v>
      </c>
      <c r="C45" s="3" t="s">
        <v>91</v>
      </c>
      <c r="D45" s="3" t="s">
        <v>40</v>
      </c>
      <c r="E45" s="3" t="s">
        <v>128</v>
      </c>
      <c r="F45" s="3" t="s">
        <v>25</v>
      </c>
      <c r="G45" s="3" t="b">
        <v>0</v>
      </c>
      <c r="H45" s="3" t="b">
        <v>0</v>
      </c>
      <c r="I45" s="3" t="b">
        <v>0</v>
      </c>
      <c r="J45" s="3" t="b">
        <v>0</v>
      </c>
      <c r="K45" s="3" t="b">
        <v>1</v>
      </c>
      <c r="L45" s="3">
        <v>800</v>
      </c>
      <c r="M45" s="3">
        <v>2</v>
      </c>
      <c r="N45" s="3">
        <v>0</v>
      </c>
      <c r="O45" s="3">
        <v>0.5</v>
      </c>
      <c r="P45" s="3">
        <v>0</v>
      </c>
      <c r="Q45" s="3">
        <v>300</v>
      </c>
      <c r="R45" s="3">
        <v>0</v>
      </c>
      <c r="S45" s="3">
        <v>1</v>
      </c>
      <c r="T45" s="3">
        <v>0</v>
      </c>
      <c r="U45" s="3" t="b">
        <v>0</v>
      </c>
      <c r="V45" s="3">
        <v>701</v>
      </c>
      <c r="W45" s="53">
        <v>744310.08</v>
      </c>
      <c r="X45" s="53">
        <v>628645.14</v>
      </c>
      <c r="Y45" s="51">
        <v>376.48</v>
      </c>
      <c r="Z45" s="51">
        <v>407.65</v>
      </c>
      <c r="AA45" s="53">
        <v>-20</v>
      </c>
      <c r="AB45" s="53">
        <v>20</v>
      </c>
      <c r="AC45" s="3">
        <v>-5</v>
      </c>
      <c r="AD45" s="3">
        <v>15</v>
      </c>
      <c r="AF45" s="6">
        <v>-1.0450503597294158E-2</v>
      </c>
      <c r="AH45" s="6">
        <v>-6.9584812457718082E-3</v>
      </c>
      <c r="AJ45" s="6">
        <v>7.5847192262192831E-3</v>
      </c>
      <c r="AL45" s="6">
        <v>1.097151473367286E-2</v>
      </c>
    </row>
    <row r="46" spans="1:39" x14ac:dyDescent="0.25">
      <c r="A46" s="3">
        <v>90</v>
      </c>
      <c r="B46" s="3" t="s">
        <v>21</v>
      </c>
      <c r="C46" s="3" t="s">
        <v>91</v>
      </c>
      <c r="D46" s="3" t="s">
        <v>40</v>
      </c>
      <c r="E46" s="3" t="s">
        <v>128</v>
      </c>
      <c r="F46" s="3" t="s">
        <v>25</v>
      </c>
      <c r="G46" s="3" t="b">
        <v>0</v>
      </c>
      <c r="H46" s="3" t="b">
        <v>0</v>
      </c>
      <c r="I46" s="3" t="b">
        <v>0</v>
      </c>
      <c r="J46" s="3" t="b">
        <v>0</v>
      </c>
      <c r="K46" s="3" t="b">
        <v>1</v>
      </c>
      <c r="L46" s="3">
        <v>800</v>
      </c>
      <c r="M46" s="3">
        <v>2</v>
      </c>
      <c r="N46" s="3">
        <v>0</v>
      </c>
      <c r="O46" s="3">
        <v>0.5</v>
      </c>
      <c r="P46" s="3">
        <v>0</v>
      </c>
      <c r="Q46" s="3">
        <v>300</v>
      </c>
      <c r="R46" s="3">
        <v>0</v>
      </c>
      <c r="S46" s="3">
        <v>1</v>
      </c>
      <c r="T46" s="3">
        <v>0</v>
      </c>
      <c r="U46" s="3" t="b">
        <v>0</v>
      </c>
      <c r="V46" s="3">
        <v>701</v>
      </c>
      <c r="W46" s="53">
        <v>758725.38</v>
      </c>
      <c r="X46" s="53">
        <v>635322.36</v>
      </c>
      <c r="Y46" s="51">
        <v>372.16</v>
      </c>
      <c r="Z46" s="51">
        <v>399.48</v>
      </c>
      <c r="AA46" s="53">
        <v>-20</v>
      </c>
      <c r="AB46" s="53">
        <v>20</v>
      </c>
      <c r="AC46" s="3">
        <v>-5</v>
      </c>
      <c r="AD46" s="3">
        <v>15</v>
      </c>
      <c r="AF46" s="6">
        <v>8.7144294578835879E-3</v>
      </c>
      <c r="AH46" s="6">
        <v>3.5892129428065633E-3</v>
      </c>
      <c r="AJ46" s="6">
        <v>-3.9770263832612507E-3</v>
      </c>
      <c r="AL46" s="6">
        <v>-9.2900755407636648E-3</v>
      </c>
    </row>
    <row r="47" spans="1:39" x14ac:dyDescent="0.25">
      <c r="A47" s="1">
        <v>96</v>
      </c>
      <c r="B47" s="1" t="s">
        <v>21</v>
      </c>
      <c r="C47" s="1" t="s">
        <v>91</v>
      </c>
      <c r="D47" s="1" t="s">
        <v>40</v>
      </c>
      <c r="E47" s="1" t="s">
        <v>129</v>
      </c>
      <c r="F47" s="1" t="s">
        <v>25</v>
      </c>
      <c r="G47" s="1" t="b">
        <v>0</v>
      </c>
      <c r="H47" s="1" t="b">
        <v>0</v>
      </c>
      <c r="I47" s="1" t="b">
        <v>0</v>
      </c>
      <c r="J47" s="1" t="b">
        <v>0</v>
      </c>
      <c r="K47" s="1" t="b">
        <v>1</v>
      </c>
      <c r="L47" s="1">
        <v>800</v>
      </c>
      <c r="M47" s="1">
        <v>2</v>
      </c>
      <c r="N47" s="1">
        <v>0</v>
      </c>
      <c r="O47" s="1">
        <v>0.5</v>
      </c>
      <c r="P47" s="1">
        <v>0</v>
      </c>
      <c r="Q47" s="1">
        <v>300</v>
      </c>
      <c r="R47" s="1">
        <v>0</v>
      </c>
      <c r="S47" s="1">
        <v>1</v>
      </c>
      <c r="T47" s="1">
        <v>0</v>
      </c>
      <c r="U47" s="1" t="b">
        <v>0</v>
      </c>
      <c r="V47" s="1">
        <v>701</v>
      </c>
      <c r="W47" s="54">
        <v>808351.28</v>
      </c>
      <c r="X47" s="54">
        <v>598691.93999999994</v>
      </c>
      <c r="Y47" s="50">
        <v>351.58</v>
      </c>
      <c r="Z47" s="50">
        <v>415.64</v>
      </c>
      <c r="AA47" s="54">
        <v>-20</v>
      </c>
      <c r="AB47" s="54">
        <v>20</v>
      </c>
      <c r="AC47" s="1">
        <v>-5</v>
      </c>
      <c r="AD47" s="1">
        <v>20</v>
      </c>
      <c r="AF47" s="6" cm="1">
        <f t="array" ref="AF47:AF51">W47:W51/AG47-1</f>
        <v>7.2739092565332619E-4</v>
      </c>
      <c r="AG47" s="52">
        <f>AVERAGE(W47:W51)</f>
        <v>807763.72</v>
      </c>
      <c r="AH47" s="6" cm="1">
        <f t="array" ref="AH47:AH51">X47:X51/AI47-1</f>
        <v>4.1831104633500704E-3</v>
      </c>
      <c r="AI47" s="52">
        <f t="shared" ref="AI47" si="9">AVERAGE(X47:X51)</f>
        <v>596197.978</v>
      </c>
      <c r="AJ47" s="6" cm="1">
        <f t="array" ref="AJ47:AJ51">Y47:Y51/AK47-1</f>
        <v>-4.2370481142871563E-3</v>
      </c>
      <c r="AK47" s="52">
        <f>AVERAGE(Y47:Y51)</f>
        <v>353.07600000000002</v>
      </c>
      <c r="AL47" s="6" cm="1">
        <f t="array" ref="AL47:AL51">Z47:Z51/AM47-1</f>
        <v>-1.1871176111541981E-3</v>
      </c>
      <c r="AM47" s="52">
        <f>AVERAGE(Z47:Z51)</f>
        <v>416.13400000000001</v>
      </c>
    </row>
    <row r="48" spans="1:39" x14ac:dyDescent="0.25">
      <c r="A48" s="1">
        <v>97</v>
      </c>
      <c r="B48" s="1" t="s">
        <v>21</v>
      </c>
      <c r="C48" s="1" t="s">
        <v>91</v>
      </c>
      <c r="D48" s="1" t="s">
        <v>40</v>
      </c>
      <c r="E48" s="1" t="s">
        <v>129</v>
      </c>
      <c r="F48" s="1" t="s">
        <v>25</v>
      </c>
      <c r="G48" s="1" t="b">
        <v>0</v>
      </c>
      <c r="H48" s="1" t="b">
        <v>0</v>
      </c>
      <c r="I48" s="1" t="b">
        <v>0</v>
      </c>
      <c r="J48" s="1" t="b">
        <v>0</v>
      </c>
      <c r="K48" s="1" t="b">
        <v>1</v>
      </c>
      <c r="L48" s="1">
        <v>800</v>
      </c>
      <c r="M48" s="1">
        <v>2</v>
      </c>
      <c r="N48" s="1">
        <v>0</v>
      </c>
      <c r="O48" s="1">
        <v>0.5</v>
      </c>
      <c r="P48" s="1">
        <v>0</v>
      </c>
      <c r="Q48" s="1">
        <v>300</v>
      </c>
      <c r="R48" s="1">
        <v>0</v>
      </c>
      <c r="S48" s="1">
        <v>1</v>
      </c>
      <c r="T48" s="1">
        <v>0</v>
      </c>
      <c r="U48" s="1" t="b">
        <v>0</v>
      </c>
      <c r="V48" s="1">
        <v>701</v>
      </c>
      <c r="W48" s="54">
        <v>807971.62</v>
      </c>
      <c r="X48" s="54">
        <v>592179.03</v>
      </c>
      <c r="Y48" s="50">
        <v>355.55</v>
      </c>
      <c r="Z48" s="50">
        <v>416.05</v>
      </c>
      <c r="AA48" s="54">
        <v>-20</v>
      </c>
      <c r="AB48" s="54">
        <v>20</v>
      </c>
      <c r="AC48" s="1">
        <v>-5</v>
      </c>
      <c r="AD48" s="1">
        <v>20</v>
      </c>
      <c r="AF48" s="6">
        <v>2.5737724392982386E-4</v>
      </c>
      <c r="AH48" s="6">
        <v>-6.7409621439541434E-3</v>
      </c>
      <c r="AJ48" s="6">
        <v>7.0069899964879667E-3</v>
      </c>
      <c r="AL48" s="6">
        <v>-2.0185805533790013E-4</v>
      </c>
    </row>
    <row r="49" spans="1:39" x14ac:dyDescent="0.25">
      <c r="A49" s="1">
        <v>98</v>
      </c>
      <c r="B49" s="1" t="s">
        <v>21</v>
      </c>
      <c r="C49" s="1" t="s">
        <v>91</v>
      </c>
      <c r="D49" s="1" t="s">
        <v>40</v>
      </c>
      <c r="E49" s="1" t="s">
        <v>129</v>
      </c>
      <c r="F49" s="1" t="s">
        <v>25</v>
      </c>
      <c r="G49" s="1" t="b">
        <v>0</v>
      </c>
      <c r="H49" s="1" t="b">
        <v>0</v>
      </c>
      <c r="I49" s="1" t="b">
        <v>0</v>
      </c>
      <c r="J49" s="1" t="b">
        <v>0</v>
      </c>
      <c r="K49" s="1" t="b">
        <v>1</v>
      </c>
      <c r="L49" s="1">
        <v>800</v>
      </c>
      <c r="M49" s="1">
        <v>2</v>
      </c>
      <c r="N49" s="1">
        <v>0</v>
      </c>
      <c r="O49" s="1">
        <v>0.5</v>
      </c>
      <c r="P49" s="1">
        <v>0</v>
      </c>
      <c r="Q49" s="1">
        <v>300</v>
      </c>
      <c r="R49" s="1">
        <v>0</v>
      </c>
      <c r="S49" s="1">
        <v>1</v>
      </c>
      <c r="T49" s="1">
        <v>0</v>
      </c>
      <c r="U49" s="1" t="b">
        <v>0</v>
      </c>
      <c r="V49" s="1">
        <v>701</v>
      </c>
      <c r="W49" s="54">
        <v>808153.16</v>
      </c>
      <c r="X49" s="54">
        <v>598376.95999999996</v>
      </c>
      <c r="Y49" s="50">
        <v>351.67</v>
      </c>
      <c r="Z49" s="50">
        <v>415.99</v>
      </c>
      <c r="AA49" s="54">
        <v>-20</v>
      </c>
      <c r="AB49" s="54">
        <v>20</v>
      </c>
      <c r="AC49" s="1">
        <v>-5</v>
      </c>
      <c r="AD49" s="1">
        <v>20</v>
      </c>
      <c r="AF49" s="6">
        <v>4.8212118266466319E-4</v>
      </c>
      <c r="AH49" s="6">
        <v>3.654796024819662E-3</v>
      </c>
      <c r="AJ49" s="6">
        <v>-3.9821454870906381E-3</v>
      </c>
      <c r="AL49" s="6">
        <v>-3.4604238057933667E-4</v>
      </c>
    </row>
    <row r="50" spans="1:39" x14ac:dyDescent="0.25">
      <c r="A50" s="1">
        <v>99</v>
      </c>
      <c r="B50" s="1" t="s">
        <v>21</v>
      </c>
      <c r="C50" s="1" t="s">
        <v>91</v>
      </c>
      <c r="D50" s="1" t="s">
        <v>40</v>
      </c>
      <c r="E50" s="1" t="s">
        <v>129</v>
      </c>
      <c r="F50" s="1" t="s">
        <v>25</v>
      </c>
      <c r="G50" s="1" t="b">
        <v>0</v>
      </c>
      <c r="H50" s="1" t="b">
        <v>0</v>
      </c>
      <c r="I50" s="1" t="b">
        <v>0</v>
      </c>
      <c r="J50" s="1" t="b">
        <v>0</v>
      </c>
      <c r="K50" s="1" t="b">
        <v>1</v>
      </c>
      <c r="L50" s="1">
        <v>800</v>
      </c>
      <c r="M50" s="1">
        <v>2</v>
      </c>
      <c r="N50" s="1">
        <v>0</v>
      </c>
      <c r="O50" s="1">
        <v>0.5</v>
      </c>
      <c r="P50" s="1">
        <v>0</v>
      </c>
      <c r="Q50" s="1">
        <v>300</v>
      </c>
      <c r="R50" s="1">
        <v>0</v>
      </c>
      <c r="S50" s="1">
        <v>1</v>
      </c>
      <c r="T50" s="1">
        <v>0</v>
      </c>
      <c r="U50" s="1" t="b">
        <v>0</v>
      </c>
      <c r="V50" s="1">
        <v>701</v>
      </c>
      <c r="W50" s="54">
        <v>807224.94</v>
      </c>
      <c r="X50" s="54">
        <v>597582.9</v>
      </c>
      <c r="Y50" s="50">
        <v>352.21</v>
      </c>
      <c r="Z50" s="50">
        <v>416.43</v>
      </c>
      <c r="AA50" s="54">
        <v>-20</v>
      </c>
      <c r="AB50" s="54">
        <v>20</v>
      </c>
      <c r="AC50" s="1">
        <v>-5</v>
      </c>
      <c r="AD50" s="1">
        <v>20</v>
      </c>
      <c r="AF50" s="6">
        <v>-6.6700197924218774E-4</v>
      </c>
      <c r="AH50" s="6">
        <v>2.3229230072967511E-3</v>
      </c>
      <c r="AJ50" s="6">
        <v>-2.4527297239123058E-3</v>
      </c>
      <c r="AL50" s="6">
        <v>7.1130933785745754E-4</v>
      </c>
    </row>
    <row r="51" spans="1:39" x14ac:dyDescent="0.25">
      <c r="A51" s="1">
        <v>100</v>
      </c>
      <c r="B51" s="1" t="s">
        <v>21</v>
      </c>
      <c r="C51" s="1" t="s">
        <v>91</v>
      </c>
      <c r="D51" s="1" t="s">
        <v>40</v>
      </c>
      <c r="E51" s="1" t="s">
        <v>129</v>
      </c>
      <c r="F51" s="1" t="s">
        <v>25</v>
      </c>
      <c r="G51" s="1" t="b">
        <v>0</v>
      </c>
      <c r="H51" s="1" t="b">
        <v>0</v>
      </c>
      <c r="I51" s="1" t="b">
        <v>0</v>
      </c>
      <c r="J51" s="1" t="b">
        <v>0</v>
      </c>
      <c r="K51" s="1" t="b">
        <v>1</v>
      </c>
      <c r="L51" s="1">
        <v>800</v>
      </c>
      <c r="M51" s="1">
        <v>2</v>
      </c>
      <c r="N51" s="1">
        <v>0</v>
      </c>
      <c r="O51" s="1">
        <v>0.5</v>
      </c>
      <c r="P51" s="1">
        <v>0</v>
      </c>
      <c r="Q51" s="1">
        <v>300</v>
      </c>
      <c r="R51" s="1">
        <v>0</v>
      </c>
      <c r="S51" s="1">
        <v>1</v>
      </c>
      <c r="T51" s="1">
        <v>0</v>
      </c>
      <c r="U51" s="1" t="b">
        <v>0</v>
      </c>
      <c r="V51" s="1">
        <v>701</v>
      </c>
      <c r="W51" s="54">
        <v>807117.6</v>
      </c>
      <c r="X51" s="54">
        <v>594159.06000000006</v>
      </c>
      <c r="Y51" s="50">
        <v>354.37</v>
      </c>
      <c r="Z51" s="50">
        <v>416.56</v>
      </c>
      <c r="AA51" s="54">
        <v>-20</v>
      </c>
      <c r="AB51" s="54">
        <v>20</v>
      </c>
      <c r="AC51" s="1">
        <v>-5</v>
      </c>
      <c r="AD51" s="1">
        <v>20</v>
      </c>
      <c r="AF51" s="6">
        <v>-7.9988737300551449E-4</v>
      </c>
      <c r="AH51" s="6">
        <v>-3.4198673515124511E-3</v>
      </c>
      <c r="AJ51" s="6">
        <v>3.6649333288016894E-3</v>
      </c>
      <c r="AL51" s="6">
        <v>1.0237087092137553E-3</v>
      </c>
    </row>
    <row r="52" spans="1:39" x14ac:dyDescent="0.25">
      <c r="A52" s="3">
        <v>106</v>
      </c>
      <c r="B52" s="3" t="s">
        <v>21</v>
      </c>
      <c r="C52" s="3" t="s">
        <v>91</v>
      </c>
      <c r="D52" s="3" t="s">
        <v>40</v>
      </c>
      <c r="E52" s="3" t="s">
        <v>130</v>
      </c>
      <c r="F52" s="3" t="s">
        <v>25</v>
      </c>
      <c r="G52" s="3" t="b">
        <v>0</v>
      </c>
      <c r="H52" s="3" t="b">
        <v>0</v>
      </c>
      <c r="I52" s="3" t="b">
        <v>0</v>
      </c>
      <c r="J52" s="3" t="b">
        <v>0</v>
      </c>
      <c r="K52" s="3" t="b">
        <v>1</v>
      </c>
      <c r="L52" s="3">
        <v>800</v>
      </c>
      <c r="M52" s="3">
        <v>2</v>
      </c>
      <c r="N52" s="3">
        <v>0</v>
      </c>
      <c r="O52" s="3">
        <v>0.5</v>
      </c>
      <c r="P52" s="3">
        <v>0</v>
      </c>
      <c r="Q52" s="3">
        <v>300</v>
      </c>
      <c r="R52" s="3">
        <v>0</v>
      </c>
      <c r="S52" s="3">
        <v>1</v>
      </c>
      <c r="T52" s="3">
        <v>0</v>
      </c>
      <c r="U52" s="3" t="b">
        <v>0</v>
      </c>
      <c r="V52" s="3">
        <v>701</v>
      </c>
      <c r="W52" s="53">
        <v>654271.64</v>
      </c>
      <c r="X52" s="53">
        <v>713793.22</v>
      </c>
      <c r="Y52" s="51">
        <v>400.43</v>
      </c>
      <c r="Z52" s="51">
        <v>385.69</v>
      </c>
      <c r="AA52" s="53">
        <v>-20</v>
      </c>
      <c r="AB52" s="53">
        <v>20</v>
      </c>
      <c r="AC52" s="3">
        <v>-10</v>
      </c>
      <c r="AD52" s="3">
        <v>0</v>
      </c>
      <c r="AF52" s="6" cm="1">
        <f t="array" ref="AF52:AF56">W52:W56/AG52-1</f>
        <v>-6.9409533795258271E-3</v>
      </c>
      <c r="AG52" s="52">
        <f>AVERAGE(W52:W56)</f>
        <v>658844.65</v>
      </c>
      <c r="AH52" s="6" cm="1">
        <f t="array" ref="AH52:AH56">X52:X56/AI52-1</f>
        <v>-2.9735343843251272E-4</v>
      </c>
      <c r="AI52" s="55">
        <f t="shared" ref="AI52" si="10">AVERAGE(X52:X56)</f>
        <v>714005.53200000001</v>
      </c>
      <c r="AJ52" s="6" cm="1">
        <f t="array" ref="AJ52:AJ56">Y52:Y56/AK52-1</f>
        <v>5.2971130733747707E-4</v>
      </c>
      <c r="AK52" s="52">
        <f>AVERAGE(Y52:Y56)</f>
        <v>400.21800000000002</v>
      </c>
      <c r="AL52" s="6" cm="1">
        <f t="array" ref="AL52:AL56">Z52:Z56/AM52-1</f>
        <v>6.9972063392600425E-3</v>
      </c>
      <c r="AM52" s="52">
        <f>AVERAGE(Z52:Z56)</f>
        <v>383.01000000000005</v>
      </c>
    </row>
    <row r="53" spans="1:39" x14ac:dyDescent="0.25">
      <c r="A53" s="3">
        <v>107</v>
      </c>
      <c r="B53" s="3" t="s">
        <v>21</v>
      </c>
      <c r="C53" s="3" t="s">
        <v>91</v>
      </c>
      <c r="D53" s="3" t="s">
        <v>40</v>
      </c>
      <c r="E53" s="3" t="s">
        <v>130</v>
      </c>
      <c r="F53" s="3" t="s">
        <v>25</v>
      </c>
      <c r="G53" s="3" t="b">
        <v>0</v>
      </c>
      <c r="H53" s="3" t="b">
        <v>0</v>
      </c>
      <c r="I53" s="3" t="b">
        <v>0</v>
      </c>
      <c r="J53" s="3" t="b">
        <v>0</v>
      </c>
      <c r="K53" s="3" t="b">
        <v>1</v>
      </c>
      <c r="L53" s="3">
        <v>800</v>
      </c>
      <c r="M53" s="3">
        <v>2</v>
      </c>
      <c r="N53" s="3">
        <v>0</v>
      </c>
      <c r="O53" s="3">
        <v>0.5</v>
      </c>
      <c r="P53" s="3">
        <v>0</v>
      </c>
      <c r="Q53" s="3">
        <v>300</v>
      </c>
      <c r="R53" s="3">
        <v>0</v>
      </c>
      <c r="S53" s="3">
        <v>1</v>
      </c>
      <c r="T53" s="3">
        <v>0</v>
      </c>
      <c r="U53" s="3" t="b">
        <v>0</v>
      </c>
      <c r="V53" s="3">
        <v>701</v>
      </c>
      <c r="W53" s="53">
        <v>661594.96</v>
      </c>
      <c r="X53" s="53">
        <v>715920.77</v>
      </c>
      <c r="Y53" s="51">
        <v>398.98</v>
      </c>
      <c r="Z53" s="51">
        <v>381.35</v>
      </c>
      <c r="AA53" s="53">
        <v>-20</v>
      </c>
      <c r="AB53" s="53">
        <v>20</v>
      </c>
      <c r="AC53" s="3">
        <v>-10</v>
      </c>
      <c r="AD53" s="3">
        <v>0</v>
      </c>
      <c r="AF53" s="6">
        <v>4.1744438541011508E-3</v>
      </c>
      <c r="AH53" s="6">
        <v>2.6823853796136277E-3</v>
      </c>
      <c r="AJ53" s="6">
        <v>-3.0933141437916589E-3</v>
      </c>
      <c r="AL53" s="6">
        <v>-4.3340904937209102E-3</v>
      </c>
    </row>
    <row r="54" spans="1:39" x14ac:dyDescent="0.25">
      <c r="A54" s="3">
        <v>108</v>
      </c>
      <c r="B54" s="3" t="s">
        <v>21</v>
      </c>
      <c r="C54" s="3" t="s">
        <v>91</v>
      </c>
      <c r="D54" s="3" t="s">
        <v>40</v>
      </c>
      <c r="E54" s="3" t="s">
        <v>130</v>
      </c>
      <c r="F54" s="3" t="s">
        <v>25</v>
      </c>
      <c r="G54" s="3" t="b">
        <v>0</v>
      </c>
      <c r="H54" s="3" t="b">
        <v>0</v>
      </c>
      <c r="I54" s="3" t="b">
        <v>0</v>
      </c>
      <c r="J54" s="3" t="b">
        <v>0</v>
      </c>
      <c r="K54" s="3" t="b">
        <v>1</v>
      </c>
      <c r="L54" s="3">
        <v>800</v>
      </c>
      <c r="M54" s="3">
        <v>2</v>
      </c>
      <c r="N54" s="3">
        <v>0</v>
      </c>
      <c r="O54" s="3">
        <v>0.5</v>
      </c>
      <c r="P54" s="3">
        <v>0</v>
      </c>
      <c r="Q54" s="3">
        <v>300</v>
      </c>
      <c r="R54" s="3">
        <v>0</v>
      </c>
      <c r="S54" s="3">
        <v>1</v>
      </c>
      <c r="T54" s="3">
        <v>0</v>
      </c>
      <c r="U54" s="3" t="b">
        <v>0</v>
      </c>
      <c r="V54" s="3">
        <v>701</v>
      </c>
      <c r="W54" s="53">
        <v>655727.78</v>
      </c>
      <c r="X54" s="53">
        <v>712866.53</v>
      </c>
      <c r="Y54" s="51">
        <v>400.87</v>
      </c>
      <c r="Z54" s="51">
        <v>384.95</v>
      </c>
      <c r="AA54" s="53">
        <v>-20</v>
      </c>
      <c r="AB54" s="53">
        <v>20</v>
      </c>
      <c r="AC54" s="3">
        <v>-10</v>
      </c>
      <c r="AD54" s="3">
        <v>0</v>
      </c>
      <c r="AF54" s="6">
        <v>-4.7308117323257015E-3</v>
      </c>
      <c r="AH54" s="6">
        <v>-1.5952285366886976E-3</v>
      </c>
      <c r="AJ54" s="6">
        <v>1.6291121338869452E-3</v>
      </c>
      <c r="AL54" s="6">
        <v>5.0651419023000077E-3</v>
      </c>
    </row>
    <row r="55" spans="1:39" x14ac:dyDescent="0.25">
      <c r="A55" s="3">
        <v>109</v>
      </c>
      <c r="B55" s="3" t="s">
        <v>21</v>
      </c>
      <c r="C55" s="3" t="s">
        <v>91</v>
      </c>
      <c r="D55" s="3" t="s">
        <v>40</v>
      </c>
      <c r="E55" s="3" t="s">
        <v>130</v>
      </c>
      <c r="F55" s="3" t="s">
        <v>25</v>
      </c>
      <c r="G55" s="3" t="b">
        <v>0</v>
      </c>
      <c r="H55" s="3" t="b">
        <v>0</v>
      </c>
      <c r="I55" s="3" t="b">
        <v>0</v>
      </c>
      <c r="J55" s="3" t="b">
        <v>0</v>
      </c>
      <c r="K55" s="3" t="b">
        <v>1</v>
      </c>
      <c r="L55" s="3">
        <v>800</v>
      </c>
      <c r="M55" s="3">
        <v>2</v>
      </c>
      <c r="N55" s="3">
        <v>0</v>
      </c>
      <c r="O55" s="3">
        <v>0.5</v>
      </c>
      <c r="P55" s="3">
        <v>0</v>
      </c>
      <c r="Q55" s="3">
        <v>300</v>
      </c>
      <c r="R55" s="3">
        <v>0</v>
      </c>
      <c r="S55" s="3">
        <v>1</v>
      </c>
      <c r="T55" s="3">
        <v>0</v>
      </c>
      <c r="U55" s="3" t="b">
        <v>0</v>
      </c>
      <c r="V55" s="3">
        <v>701</v>
      </c>
      <c r="W55" s="53">
        <v>659437.26</v>
      </c>
      <c r="X55" s="53">
        <v>710711.5</v>
      </c>
      <c r="Y55" s="51">
        <v>402.2</v>
      </c>
      <c r="Z55" s="51">
        <v>382.68</v>
      </c>
      <c r="AA55" s="53">
        <v>-20</v>
      </c>
      <c r="AB55" s="53">
        <v>20</v>
      </c>
      <c r="AC55" s="3">
        <v>-10</v>
      </c>
      <c r="AD55" s="3">
        <v>0</v>
      </c>
      <c r="AF55" s="6">
        <v>8.9946848623578823E-4</v>
      </c>
      <c r="AH55" s="6">
        <v>-4.6134544514985221E-3</v>
      </c>
      <c r="AJ55" s="6">
        <v>4.9523009959571151E-3</v>
      </c>
      <c r="AL55" s="6">
        <v>-8.6159630296867018E-4</v>
      </c>
    </row>
    <row r="56" spans="1:39" x14ac:dyDescent="0.25">
      <c r="A56" s="3">
        <v>110</v>
      </c>
      <c r="B56" s="3" t="s">
        <v>21</v>
      </c>
      <c r="C56" s="3" t="s">
        <v>91</v>
      </c>
      <c r="D56" s="3" t="s">
        <v>40</v>
      </c>
      <c r="E56" s="3" t="s">
        <v>130</v>
      </c>
      <c r="F56" s="3" t="s">
        <v>25</v>
      </c>
      <c r="G56" s="3" t="b">
        <v>0</v>
      </c>
      <c r="H56" s="3" t="b">
        <v>0</v>
      </c>
      <c r="I56" s="3" t="b">
        <v>0</v>
      </c>
      <c r="J56" s="3" t="b">
        <v>0</v>
      </c>
      <c r="K56" s="3" t="b">
        <v>1</v>
      </c>
      <c r="L56" s="3">
        <v>800</v>
      </c>
      <c r="M56" s="3">
        <v>2</v>
      </c>
      <c r="N56" s="3">
        <v>0</v>
      </c>
      <c r="O56" s="3">
        <v>0.5</v>
      </c>
      <c r="P56" s="3">
        <v>0</v>
      </c>
      <c r="Q56" s="3">
        <v>300</v>
      </c>
      <c r="R56" s="3">
        <v>0</v>
      </c>
      <c r="S56" s="3">
        <v>1</v>
      </c>
      <c r="T56" s="3">
        <v>0</v>
      </c>
      <c r="U56" s="3" t="b">
        <v>0</v>
      </c>
      <c r="V56" s="3">
        <v>701</v>
      </c>
      <c r="W56" s="53">
        <v>663191.61</v>
      </c>
      <c r="X56" s="53">
        <v>716735.64</v>
      </c>
      <c r="Y56" s="51">
        <v>398.61</v>
      </c>
      <c r="Z56" s="51">
        <v>380.38</v>
      </c>
      <c r="AA56" s="53">
        <v>-20</v>
      </c>
      <c r="AB56" s="53">
        <v>20</v>
      </c>
      <c r="AC56" s="3">
        <v>-10</v>
      </c>
      <c r="AD56" s="3">
        <v>0</v>
      </c>
      <c r="AF56" s="6">
        <v>6.5978527715144786E-3</v>
      </c>
      <c r="AH56" s="6">
        <v>3.8236510470062157E-3</v>
      </c>
      <c r="AJ56" s="6">
        <v>-4.0178102933901005E-3</v>
      </c>
      <c r="AL56" s="6">
        <v>-6.866661444871025E-3</v>
      </c>
    </row>
    <row r="57" spans="1:39" x14ac:dyDescent="0.25">
      <c r="A57" s="1">
        <v>116</v>
      </c>
      <c r="B57" s="1" t="s">
        <v>21</v>
      </c>
      <c r="C57" s="1" t="s">
        <v>91</v>
      </c>
      <c r="D57" s="1" t="s">
        <v>40</v>
      </c>
      <c r="E57" s="1" t="s">
        <v>131</v>
      </c>
      <c r="F57" s="1" t="s">
        <v>25</v>
      </c>
      <c r="G57" s="1" t="b">
        <v>0</v>
      </c>
      <c r="H57" s="1" t="b">
        <v>0</v>
      </c>
      <c r="I57" s="1" t="b">
        <v>0</v>
      </c>
      <c r="J57" s="1" t="b">
        <v>0</v>
      </c>
      <c r="K57" s="1" t="b">
        <v>1</v>
      </c>
      <c r="L57" s="1">
        <v>800</v>
      </c>
      <c r="M57" s="1">
        <v>2</v>
      </c>
      <c r="N57" s="1">
        <v>0</v>
      </c>
      <c r="O57" s="1">
        <v>0.5</v>
      </c>
      <c r="P57" s="1">
        <v>0</v>
      </c>
      <c r="Q57" s="1">
        <v>300</v>
      </c>
      <c r="R57" s="1">
        <v>0</v>
      </c>
      <c r="S57" s="1">
        <v>1</v>
      </c>
      <c r="T57" s="1">
        <v>0</v>
      </c>
      <c r="U57" s="1" t="b">
        <v>0</v>
      </c>
      <c r="V57" s="1">
        <v>701</v>
      </c>
      <c r="W57" s="54">
        <v>671949.74</v>
      </c>
      <c r="X57" s="54">
        <v>713512.94</v>
      </c>
      <c r="Y57" s="50">
        <v>394.11</v>
      </c>
      <c r="Z57" s="50">
        <v>381.56</v>
      </c>
      <c r="AA57" s="54">
        <v>-20</v>
      </c>
      <c r="AB57" s="54">
        <v>20</v>
      </c>
      <c r="AC57" s="1">
        <v>-10</v>
      </c>
      <c r="AD57" s="1">
        <v>5</v>
      </c>
      <c r="AF57" s="6" cm="1">
        <f t="array" ref="AF57:AF61">W57:W61/AG57-1</f>
        <v>-2.50351155418016E-3</v>
      </c>
      <c r="AG57" s="52">
        <f>AVERAGE(W57:W61)</f>
        <v>673636.196</v>
      </c>
      <c r="AH57" s="6" cm="1">
        <f t="array" ref="AH57:AH61">X57:X61/AI57-1</f>
        <v>-5.4369996981995516E-4</v>
      </c>
      <c r="AI57" s="52">
        <f t="shared" ref="AI57" si="11">AVERAGE(X57:X61)</f>
        <v>713901.08799999999</v>
      </c>
      <c r="AJ57" s="6" cm="1">
        <f t="array" ref="AJ57:AJ61">Y57:Y61/AK57-1</f>
        <v>6.142393235708532E-3</v>
      </c>
      <c r="AK57" s="52">
        <f>AVERAGE(Y57:Y61)</f>
        <v>391.70400000000001</v>
      </c>
      <c r="AL57" s="6" cm="1">
        <f t="array" ref="AL57:AL61">Z57:Z61/AM57-1</f>
        <v>4.4573795852009823E-4</v>
      </c>
      <c r="AM57" s="52">
        <f>AVERAGE(Z57:Z61)</f>
        <v>381.39</v>
      </c>
    </row>
    <row r="58" spans="1:39" x14ac:dyDescent="0.25">
      <c r="A58" s="1">
        <v>117</v>
      </c>
      <c r="B58" s="1" t="s">
        <v>21</v>
      </c>
      <c r="C58" s="1" t="s">
        <v>91</v>
      </c>
      <c r="D58" s="1" t="s">
        <v>40</v>
      </c>
      <c r="E58" s="1" t="s">
        <v>131</v>
      </c>
      <c r="F58" s="1" t="s">
        <v>25</v>
      </c>
      <c r="G58" s="1" t="b">
        <v>0</v>
      </c>
      <c r="H58" s="1" t="b">
        <v>0</v>
      </c>
      <c r="I58" s="1" t="b">
        <v>0</v>
      </c>
      <c r="J58" s="1" t="b">
        <v>0</v>
      </c>
      <c r="K58" s="1" t="b">
        <v>1</v>
      </c>
      <c r="L58" s="1">
        <v>800</v>
      </c>
      <c r="M58" s="1">
        <v>2</v>
      </c>
      <c r="N58" s="1">
        <v>0</v>
      </c>
      <c r="O58" s="1">
        <v>0.5</v>
      </c>
      <c r="P58" s="1">
        <v>0</v>
      </c>
      <c r="Q58" s="1">
        <v>300</v>
      </c>
      <c r="R58" s="1">
        <v>0</v>
      </c>
      <c r="S58" s="1">
        <v>1</v>
      </c>
      <c r="T58" s="1">
        <v>0</v>
      </c>
      <c r="U58" s="1" t="b">
        <v>0</v>
      </c>
      <c r="V58" s="1">
        <v>701</v>
      </c>
      <c r="W58" s="54">
        <v>682580.7</v>
      </c>
      <c r="X58" s="54">
        <v>716360.04</v>
      </c>
      <c r="Y58" s="50">
        <v>385.5</v>
      </c>
      <c r="Z58" s="50">
        <v>379.05</v>
      </c>
      <c r="AA58" s="54">
        <v>-20</v>
      </c>
      <c r="AB58" s="54">
        <v>20</v>
      </c>
      <c r="AC58" s="1">
        <v>-10</v>
      </c>
      <c r="AD58" s="1">
        <v>5</v>
      </c>
      <c r="AF58" s="6">
        <v>1.3277944464848757E-2</v>
      </c>
      <c r="AH58" s="6">
        <v>3.4443875227712084E-3</v>
      </c>
      <c r="AJ58" s="6">
        <v>-1.5838490288585305E-2</v>
      </c>
      <c r="AL58" s="6">
        <v>-6.1354518996302732E-3</v>
      </c>
    </row>
    <row r="59" spans="1:39" x14ac:dyDescent="0.25">
      <c r="A59" s="1">
        <v>118</v>
      </c>
      <c r="B59" s="1" t="s">
        <v>21</v>
      </c>
      <c r="C59" s="1" t="s">
        <v>91</v>
      </c>
      <c r="D59" s="1" t="s">
        <v>40</v>
      </c>
      <c r="E59" s="1" t="s">
        <v>131</v>
      </c>
      <c r="F59" s="1" t="s">
        <v>25</v>
      </c>
      <c r="G59" s="1" t="b">
        <v>0</v>
      </c>
      <c r="H59" s="1" t="b">
        <v>0</v>
      </c>
      <c r="I59" s="1" t="b">
        <v>0</v>
      </c>
      <c r="J59" s="1" t="b">
        <v>0</v>
      </c>
      <c r="K59" s="1" t="b">
        <v>1</v>
      </c>
      <c r="L59" s="1">
        <v>800</v>
      </c>
      <c r="M59" s="1">
        <v>2</v>
      </c>
      <c r="N59" s="1">
        <v>0</v>
      </c>
      <c r="O59" s="1">
        <v>0.5</v>
      </c>
      <c r="P59" s="1">
        <v>0</v>
      </c>
      <c r="Q59" s="1">
        <v>300</v>
      </c>
      <c r="R59" s="1">
        <v>0</v>
      </c>
      <c r="S59" s="1">
        <v>1</v>
      </c>
      <c r="T59" s="1">
        <v>0</v>
      </c>
      <c r="U59" s="1" t="b">
        <v>0</v>
      </c>
      <c r="V59" s="1">
        <v>701</v>
      </c>
      <c r="W59" s="54">
        <v>677504.22</v>
      </c>
      <c r="X59" s="54">
        <v>715002.7</v>
      </c>
      <c r="Y59" s="50">
        <v>389.19</v>
      </c>
      <c r="Z59" s="50">
        <v>378.87</v>
      </c>
      <c r="AA59" s="54">
        <v>-20</v>
      </c>
      <c r="AB59" s="54">
        <v>20</v>
      </c>
      <c r="AC59" s="1">
        <v>-10</v>
      </c>
      <c r="AD59" s="1">
        <v>5</v>
      </c>
      <c r="AF59" s="6">
        <v>5.7420073668368321E-3</v>
      </c>
      <c r="AH59" s="6">
        <v>1.5430877169357871E-3</v>
      </c>
      <c r="AJ59" s="6">
        <v>-6.4181116353164702E-3</v>
      </c>
      <c r="AL59" s="6">
        <v>-6.6074097380633967E-3</v>
      </c>
    </row>
    <row r="60" spans="1:39" x14ac:dyDescent="0.25">
      <c r="A60" s="1">
        <v>119</v>
      </c>
      <c r="B60" s="1" t="s">
        <v>21</v>
      </c>
      <c r="C60" s="1" t="s">
        <v>91</v>
      </c>
      <c r="D60" s="1" t="s">
        <v>40</v>
      </c>
      <c r="E60" s="1" t="s">
        <v>131</v>
      </c>
      <c r="F60" s="1" t="s">
        <v>25</v>
      </c>
      <c r="G60" s="1" t="b">
        <v>0</v>
      </c>
      <c r="H60" s="1" t="b">
        <v>0</v>
      </c>
      <c r="I60" s="1" t="b">
        <v>0</v>
      </c>
      <c r="J60" s="1" t="b">
        <v>0</v>
      </c>
      <c r="K60" s="1" t="b">
        <v>1</v>
      </c>
      <c r="L60" s="1">
        <v>800</v>
      </c>
      <c r="M60" s="1">
        <v>2</v>
      </c>
      <c r="N60" s="1">
        <v>0</v>
      </c>
      <c r="O60" s="1">
        <v>0.5</v>
      </c>
      <c r="P60" s="1">
        <v>0</v>
      </c>
      <c r="Q60" s="1">
        <v>300</v>
      </c>
      <c r="R60" s="1">
        <v>0</v>
      </c>
      <c r="S60" s="1">
        <v>1</v>
      </c>
      <c r="T60" s="1">
        <v>0</v>
      </c>
      <c r="U60" s="1" t="b">
        <v>0</v>
      </c>
      <c r="V60" s="1">
        <v>701</v>
      </c>
      <c r="W60" s="54">
        <v>667270.40000000002</v>
      </c>
      <c r="X60" s="54">
        <v>710005.2</v>
      </c>
      <c r="Y60" s="50">
        <v>396.29</v>
      </c>
      <c r="Z60" s="50">
        <v>384.19</v>
      </c>
      <c r="AA60" s="54">
        <v>-20</v>
      </c>
      <c r="AB60" s="54">
        <v>20</v>
      </c>
      <c r="AC60" s="1">
        <v>-10</v>
      </c>
      <c r="AD60" s="1">
        <v>5</v>
      </c>
      <c r="AF60" s="6">
        <v>-9.449901946777195E-3</v>
      </c>
      <c r="AH60" s="6">
        <v>-5.457181765774255E-3</v>
      </c>
      <c r="AJ60" s="6">
        <v>1.1707820190756335E-2</v>
      </c>
      <c r="AL60" s="6">
        <v>7.3415663756259963E-3</v>
      </c>
    </row>
    <row r="61" spans="1:39" x14ac:dyDescent="0.25">
      <c r="A61" s="1">
        <v>120</v>
      </c>
      <c r="B61" s="1" t="s">
        <v>21</v>
      </c>
      <c r="C61" s="1" t="s">
        <v>91</v>
      </c>
      <c r="D61" s="1" t="s">
        <v>40</v>
      </c>
      <c r="E61" s="1" t="s">
        <v>131</v>
      </c>
      <c r="F61" s="1" t="s">
        <v>25</v>
      </c>
      <c r="G61" s="1" t="b">
        <v>0</v>
      </c>
      <c r="H61" s="1" t="b">
        <v>0</v>
      </c>
      <c r="I61" s="1" t="b">
        <v>0</v>
      </c>
      <c r="J61" s="1" t="b">
        <v>0</v>
      </c>
      <c r="K61" s="1" t="b">
        <v>1</v>
      </c>
      <c r="L61" s="1">
        <v>800</v>
      </c>
      <c r="M61" s="1">
        <v>2</v>
      </c>
      <c r="N61" s="1">
        <v>0</v>
      </c>
      <c r="O61" s="1">
        <v>0.5</v>
      </c>
      <c r="P61" s="1">
        <v>0</v>
      </c>
      <c r="Q61" s="1">
        <v>300</v>
      </c>
      <c r="R61" s="1">
        <v>0</v>
      </c>
      <c r="S61" s="1">
        <v>1</v>
      </c>
      <c r="T61" s="1">
        <v>0</v>
      </c>
      <c r="U61" s="1" t="b">
        <v>0</v>
      </c>
      <c r="V61" s="1">
        <v>701</v>
      </c>
      <c r="W61" s="54">
        <v>668875.92000000004</v>
      </c>
      <c r="X61" s="54">
        <v>714624.56</v>
      </c>
      <c r="Y61" s="50">
        <v>393.43</v>
      </c>
      <c r="Z61" s="50">
        <v>383.28</v>
      </c>
      <c r="AA61" s="54">
        <v>-20</v>
      </c>
      <c r="AB61" s="54">
        <v>20</v>
      </c>
      <c r="AC61" s="1">
        <v>-10</v>
      </c>
      <c r="AD61" s="1">
        <v>5</v>
      </c>
      <c r="AF61" s="6">
        <v>-7.0665383307282337E-3</v>
      </c>
      <c r="AH61" s="6">
        <v>1.0134064958871036E-3</v>
      </c>
      <c r="AJ61" s="6">
        <v>4.4063884974367973E-3</v>
      </c>
      <c r="AL61" s="6">
        <v>4.9555573035475753E-3</v>
      </c>
    </row>
    <row r="62" spans="1:39" x14ac:dyDescent="0.25">
      <c r="A62" s="3">
        <v>126</v>
      </c>
      <c r="B62" s="3" t="s">
        <v>21</v>
      </c>
      <c r="C62" s="3" t="s">
        <v>91</v>
      </c>
      <c r="D62" s="3" t="s">
        <v>40</v>
      </c>
      <c r="E62" s="3" t="s">
        <v>132</v>
      </c>
      <c r="F62" s="3" t="s">
        <v>25</v>
      </c>
      <c r="G62" s="3" t="b">
        <v>0</v>
      </c>
      <c r="H62" s="3" t="b">
        <v>0</v>
      </c>
      <c r="I62" s="3" t="b">
        <v>0</v>
      </c>
      <c r="J62" s="3" t="b">
        <v>0</v>
      </c>
      <c r="K62" s="3" t="b">
        <v>1</v>
      </c>
      <c r="L62" s="3">
        <v>800</v>
      </c>
      <c r="M62" s="3">
        <v>2</v>
      </c>
      <c r="N62" s="3">
        <v>0</v>
      </c>
      <c r="O62" s="3">
        <v>0.5</v>
      </c>
      <c r="P62" s="3">
        <v>0</v>
      </c>
      <c r="Q62" s="3">
        <v>300</v>
      </c>
      <c r="R62" s="3">
        <v>0</v>
      </c>
      <c r="S62" s="3">
        <v>1</v>
      </c>
      <c r="T62" s="3">
        <v>0</v>
      </c>
      <c r="U62" s="3" t="b">
        <v>0</v>
      </c>
      <c r="V62" s="3">
        <v>701</v>
      </c>
      <c r="W62" s="53">
        <v>685174.5</v>
      </c>
      <c r="X62" s="53">
        <v>682479.41</v>
      </c>
      <c r="Y62" s="51">
        <v>393.53</v>
      </c>
      <c r="Z62" s="51">
        <v>392.38</v>
      </c>
      <c r="AA62" s="53">
        <v>-20</v>
      </c>
      <c r="AB62" s="53">
        <v>20</v>
      </c>
      <c r="AC62" s="3">
        <v>-10</v>
      </c>
      <c r="AD62" s="3">
        <v>10</v>
      </c>
      <c r="AF62" s="6" cm="1">
        <f t="array" ref="AF62:AF66">W62:W66/AG62-1</f>
        <v>-3.2645812740653701E-3</v>
      </c>
      <c r="AG62" s="52">
        <f>AVERAGE(W62:W66)</f>
        <v>687418.63399999996</v>
      </c>
      <c r="AH62" s="6" cm="1">
        <f t="array" ref="AH62:AH66">X62:X66/AI62-1</f>
        <v>-2.8473781435280898E-3</v>
      </c>
      <c r="AI62" s="52">
        <f t="shared" ref="AI62" si="12">AVERAGE(X62:X66)</f>
        <v>684428.23599999992</v>
      </c>
      <c r="AJ62" s="6" cm="1">
        <f t="array" ref="AJ62:AJ66">Y62:Y66/AK62-1</f>
        <v>2.7826051503676563E-3</v>
      </c>
      <c r="AK62" s="52">
        <f>AVERAGE(Y62:Y66)</f>
        <v>392.43799999999999</v>
      </c>
      <c r="AL62" s="6" cm="1">
        <f t="array" ref="AL62:AL66">Z62:Z66/AM62-1</f>
        <v>3.5704785873589273E-3</v>
      </c>
      <c r="AM62" s="52">
        <f>AVERAGE(Z62:Z66)</f>
        <v>390.98400000000004</v>
      </c>
    </row>
    <row r="63" spans="1:39" x14ac:dyDescent="0.25">
      <c r="A63" s="3">
        <v>127</v>
      </c>
      <c r="B63" s="3" t="s">
        <v>21</v>
      </c>
      <c r="C63" s="3" t="s">
        <v>91</v>
      </c>
      <c r="D63" s="3" t="s">
        <v>40</v>
      </c>
      <c r="E63" s="3" t="s">
        <v>132</v>
      </c>
      <c r="F63" s="3" t="s">
        <v>25</v>
      </c>
      <c r="G63" s="3" t="b">
        <v>0</v>
      </c>
      <c r="H63" s="3" t="b">
        <v>0</v>
      </c>
      <c r="I63" s="3" t="b">
        <v>0</v>
      </c>
      <c r="J63" s="3" t="b">
        <v>0</v>
      </c>
      <c r="K63" s="3" t="b">
        <v>1</v>
      </c>
      <c r="L63" s="3">
        <v>800</v>
      </c>
      <c r="M63" s="3">
        <v>2</v>
      </c>
      <c r="N63" s="3">
        <v>0</v>
      </c>
      <c r="O63" s="3">
        <v>0.5</v>
      </c>
      <c r="P63" s="3">
        <v>0</v>
      </c>
      <c r="Q63" s="3">
        <v>300</v>
      </c>
      <c r="R63" s="3">
        <v>0</v>
      </c>
      <c r="S63" s="3">
        <v>1</v>
      </c>
      <c r="T63" s="3">
        <v>0</v>
      </c>
      <c r="U63" s="3" t="b">
        <v>0</v>
      </c>
      <c r="V63" s="3">
        <v>701</v>
      </c>
      <c r="W63" s="53">
        <v>684033.93</v>
      </c>
      <c r="X63" s="53">
        <v>680170.08</v>
      </c>
      <c r="Y63" s="51">
        <v>395.01</v>
      </c>
      <c r="Z63" s="51">
        <v>392.97</v>
      </c>
      <c r="AA63" s="53">
        <v>-20</v>
      </c>
      <c r="AB63" s="53">
        <v>20</v>
      </c>
      <c r="AC63" s="3">
        <v>-10</v>
      </c>
      <c r="AD63" s="3">
        <v>10</v>
      </c>
      <c r="AF63" s="6">
        <v>-4.9237885512424251E-3</v>
      </c>
      <c r="AH63" s="6">
        <v>-6.2214791500798672E-3</v>
      </c>
      <c r="AJ63" s="6">
        <v>6.5539015080089413E-3</v>
      </c>
      <c r="AL63" s="6">
        <v>5.0794917439076492E-3</v>
      </c>
    </row>
    <row r="64" spans="1:39" x14ac:dyDescent="0.25">
      <c r="A64" s="3">
        <v>128</v>
      </c>
      <c r="B64" s="3" t="s">
        <v>21</v>
      </c>
      <c r="C64" s="3" t="s">
        <v>91</v>
      </c>
      <c r="D64" s="3" t="s">
        <v>40</v>
      </c>
      <c r="E64" s="3" t="s">
        <v>132</v>
      </c>
      <c r="F64" s="3" t="s">
        <v>25</v>
      </c>
      <c r="G64" s="3" t="b">
        <v>0</v>
      </c>
      <c r="H64" s="3" t="b">
        <v>0</v>
      </c>
      <c r="I64" s="3" t="b">
        <v>0</v>
      </c>
      <c r="J64" s="3" t="b">
        <v>0</v>
      </c>
      <c r="K64" s="3" t="b">
        <v>1</v>
      </c>
      <c r="L64" s="3">
        <v>800</v>
      </c>
      <c r="M64" s="3">
        <v>2</v>
      </c>
      <c r="N64" s="3">
        <v>0</v>
      </c>
      <c r="O64" s="3">
        <v>0.5</v>
      </c>
      <c r="P64" s="3">
        <v>0</v>
      </c>
      <c r="Q64" s="3">
        <v>300</v>
      </c>
      <c r="R64" s="3">
        <v>0</v>
      </c>
      <c r="S64" s="3">
        <v>1</v>
      </c>
      <c r="T64" s="3">
        <v>0</v>
      </c>
      <c r="U64" s="3" t="b">
        <v>0</v>
      </c>
      <c r="V64" s="3">
        <v>701</v>
      </c>
      <c r="W64" s="53">
        <v>692286.58</v>
      </c>
      <c r="X64" s="53">
        <v>688200.6</v>
      </c>
      <c r="Y64" s="51">
        <v>390.19</v>
      </c>
      <c r="Z64" s="51">
        <v>387.99</v>
      </c>
      <c r="AA64" s="53">
        <v>-20</v>
      </c>
      <c r="AB64" s="53">
        <v>20</v>
      </c>
      <c r="AC64" s="3">
        <v>-10</v>
      </c>
      <c r="AD64" s="3">
        <v>10</v>
      </c>
      <c r="AF64" s="6">
        <v>7.0814868251010132E-3</v>
      </c>
      <c r="AH64" s="6">
        <v>5.5117013027499162E-3</v>
      </c>
      <c r="AJ64" s="6">
        <v>-5.7282933864711838E-3</v>
      </c>
      <c r="AL64" s="6">
        <v>-7.6576023571297558E-3</v>
      </c>
    </row>
    <row r="65" spans="1:39" x14ac:dyDescent="0.25">
      <c r="A65" s="3">
        <v>129</v>
      </c>
      <c r="B65" s="3" t="s">
        <v>21</v>
      </c>
      <c r="C65" s="3" t="s">
        <v>91</v>
      </c>
      <c r="D65" s="3" t="s">
        <v>40</v>
      </c>
      <c r="E65" s="3" t="s">
        <v>132</v>
      </c>
      <c r="F65" s="3" t="s">
        <v>25</v>
      </c>
      <c r="G65" s="3" t="b">
        <v>0</v>
      </c>
      <c r="H65" s="3" t="b">
        <v>0</v>
      </c>
      <c r="I65" s="3" t="b">
        <v>0</v>
      </c>
      <c r="J65" s="3" t="b">
        <v>0</v>
      </c>
      <c r="K65" s="3" t="b">
        <v>1</v>
      </c>
      <c r="L65" s="3">
        <v>800</v>
      </c>
      <c r="M65" s="3">
        <v>2</v>
      </c>
      <c r="N65" s="3">
        <v>0</v>
      </c>
      <c r="O65" s="3">
        <v>0.5</v>
      </c>
      <c r="P65" s="3">
        <v>0</v>
      </c>
      <c r="Q65" s="3">
        <v>300</v>
      </c>
      <c r="R65" s="3">
        <v>0</v>
      </c>
      <c r="S65" s="3">
        <v>1</v>
      </c>
      <c r="T65" s="3">
        <v>0</v>
      </c>
      <c r="U65" s="3" t="b">
        <v>0</v>
      </c>
      <c r="V65" s="3">
        <v>701</v>
      </c>
      <c r="W65" s="53">
        <v>687374.09</v>
      </c>
      <c r="X65" s="53">
        <v>688318.82</v>
      </c>
      <c r="Y65" s="51">
        <v>390.1</v>
      </c>
      <c r="Z65" s="51">
        <v>391.05</v>
      </c>
      <c r="AA65" s="53">
        <v>-20</v>
      </c>
      <c r="AB65" s="53">
        <v>20</v>
      </c>
      <c r="AC65" s="3">
        <v>-10</v>
      </c>
      <c r="AD65" s="3">
        <v>10</v>
      </c>
      <c r="AF65" s="6">
        <v>-6.4798941717403302E-5</v>
      </c>
      <c r="AH65" s="6">
        <v>5.6844294191276123E-3</v>
      </c>
      <c r="AJ65" s="6">
        <v>-5.9576289757872214E-3</v>
      </c>
      <c r="AL65" s="6">
        <v>1.6880486157999641E-4</v>
      </c>
    </row>
    <row r="66" spans="1:39" x14ac:dyDescent="0.25">
      <c r="A66" s="3">
        <v>130</v>
      </c>
      <c r="B66" s="3" t="s">
        <v>21</v>
      </c>
      <c r="C66" s="3" t="s">
        <v>91</v>
      </c>
      <c r="D66" s="3" t="s">
        <v>40</v>
      </c>
      <c r="E66" s="3" t="s">
        <v>132</v>
      </c>
      <c r="F66" s="3" t="s">
        <v>25</v>
      </c>
      <c r="G66" s="3" t="b">
        <v>0</v>
      </c>
      <c r="H66" s="3" t="b">
        <v>0</v>
      </c>
      <c r="I66" s="3" t="b">
        <v>0</v>
      </c>
      <c r="J66" s="3" t="b">
        <v>0</v>
      </c>
      <c r="K66" s="3" t="b">
        <v>1</v>
      </c>
      <c r="L66" s="3">
        <v>800</v>
      </c>
      <c r="M66" s="3">
        <v>2</v>
      </c>
      <c r="N66" s="3">
        <v>0</v>
      </c>
      <c r="O66" s="3">
        <v>0.5</v>
      </c>
      <c r="P66" s="3">
        <v>0</v>
      </c>
      <c r="Q66" s="3">
        <v>300</v>
      </c>
      <c r="R66" s="3">
        <v>0</v>
      </c>
      <c r="S66" s="3">
        <v>1</v>
      </c>
      <c r="T66" s="3">
        <v>0</v>
      </c>
      <c r="U66" s="3" t="b">
        <v>0</v>
      </c>
      <c r="V66" s="3">
        <v>701</v>
      </c>
      <c r="W66" s="53">
        <v>688224.07</v>
      </c>
      <c r="X66" s="53">
        <v>682972.27</v>
      </c>
      <c r="Y66" s="51">
        <v>393.36</v>
      </c>
      <c r="Z66" s="51">
        <v>390.53</v>
      </c>
      <c r="AA66" s="53">
        <v>-20</v>
      </c>
      <c r="AB66" s="53">
        <v>20</v>
      </c>
      <c r="AC66" s="3">
        <v>-10</v>
      </c>
      <c r="AD66" s="3">
        <v>10</v>
      </c>
      <c r="AF66" s="6">
        <v>1.1716819419240743E-3</v>
      </c>
      <c r="AH66" s="6">
        <v>-2.1272734282691275E-3</v>
      </c>
      <c r="AJ66" s="6">
        <v>2.3494157038819186E-3</v>
      </c>
      <c r="AL66" s="6">
        <v>-1.1611728357172613E-3</v>
      </c>
    </row>
    <row r="67" spans="1:39" x14ac:dyDescent="0.25">
      <c r="A67" s="1">
        <v>136</v>
      </c>
      <c r="B67" s="1" t="s">
        <v>21</v>
      </c>
      <c r="C67" s="1" t="s">
        <v>91</v>
      </c>
      <c r="D67" s="1" t="s">
        <v>40</v>
      </c>
      <c r="E67" s="1" t="s">
        <v>133</v>
      </c>
      <c r="F67" s="1" t="s">
        <v>25</v>
      </c>
      <c r="G67" s="1" t="b">
        <v>0</v>
      </c>
      <c r="H67" s="1" t="b">
        <v>0</v>
      </c>
      <c r="I67" s="1" t="b">
        <v>0</v>
      </c>
      <c r="J67" s="1" t="b">
        <v>0</v>
      </c>
      <c r="K67" s="1" t="b">
        <v>1</v>
      </c>
      <c r="L67" s="1">
        <v>800</v>
      </c>
      <c r="M67" s="1">
        <v>2</v>
      </c>
      <c r="N67" s="1">
        <v>0</v>
      </c>
      <c r="O67" s="1">
        <v>0.5</v>
      </c>
      <c r="P67" s="1">
        <v>0</v>
      </c>
      <c r="Q67" s="1">
        <v>300</v>
      </c>
      <c r="R67" s="1">
        <v>0</v>
      </c>
      <c r="S67" s="1">
        <v>1</v>
      </c>
      <c r="T67" s="1">
        <v>0</v>
      </c>
      <c r="U67" s="1" t="b">
        <v>0</v>
      </c>
      <c r="V67" s="1">
        <v>701</v>
      </c>
      <c r="W67" s="54">
        <v>726177.7</v>
      </c>
      <c r="X67" s="54">
        <v>654361.72</v>
      </c>
      <c r="Y67" s="50">
        <v>379.09</v>
      </c>
      <c r="Z67" s="50">
        <v>399.62</v>
      </c>
      <c r="AA67" s="54">
        <v>-20</v>
      </c>
      <c r="AB67" s="54">
        <v>20</v>
      </c>
      <c r="AC67" s="1">
        <v>-10</v>
      </c>
      <c r="AD67" s="1">
        <v>15</v>
      </c>
      <c r="AF67" s="6" cm="1">
        <f t="array" ref="AF67:AF71">W67:W71/AG67-1</f>
        <v>4.8044375411948614E-4</v>
      </c>
      <c r="AG67" s="52">
        <f>AVERAGE(W67:W71)</f>
        <v>725828.98</v>
      </c>
      <c r="AH67" s="6" cm="1">
        <f t="array" ref="AH67:AH71">X67:X71/AI67-1</f>
        <v>-1.4183435909925768E-3</v>
      </c>
      <c r="AI67" s="52">
        <f t="shared" ref="AI67" si="13">AVERAGE(X67:X71)</f>
        <v>655291.14799999993</v>
      </c>
      <c r="AJ67" s="6" cm="1">
        <f t="array" ref="AJ67:AJ71">Y67:Y71/AK67-1</f>
        <v>9.7697507393323946E-4</v>
      </c>
      <c r="AK67" s="52">
        <f>AVERAGE(Y67:Y71)</f>
        <v>378.71999999999997</v>
      </c>
      <c r="AL67" s="6" cm="1">
        <f t="array" ref="AL67:AL71">Z67:Z71/AM67-1</f>
        <v>-6.0021007352573097E-4</v>
      </c>
      <c r="AM67" s="52">
        <f>AVERAGE(Z67:Z71)</f>
        <v>399.86</v>
      </c>
    </row>
    <row r="68" spans="1:39" x14ac:dyDescent="0.25">
      <c r="A68" s="1">
        <v>137</v>
      </c>
      <c r="B68" s="1" t="s">
        <v>21</v>
      </c>
      <c r="C68" s="1" t="s">
        <v>91</v>
      </c>
      <c r="D68" s="1" t="s">
        <v>40</v>
      </c>
      <c r="E68" s="1" t="s">
        <v>133</v>
      </c>
      <c r="F68" s="1" t="s">
        <v>25</v>
      </c>
      <c r="G68" s="1" t="b">
        <v>0</v>
      </c>
      <c r="H68" s="1" t="b">
        <v>0</v>
      </c>
      <c r="I68" s="1" t="b">
        <v>0</v>
      </c>
      <c r="J68" s="1" t="b">
        <v>0</v>
      </c>
      <c r="K68" s="1" t="b">
        <v>1</v>
      </c>
      <c r="L68" s="1">
        <v>800</v>
      </c>
      <c r="M68" s="1">
        <v>2</v>
      </c>
      <c r="N68" s="1">
        <v>0</v>
      </c>
      <c r="O68" s="1">
        <v>0.5</v>
      </c>
      <c r="P68" s="1">
        <v>0</v>
      </c>
      <c r="Q68" s="1">
        <v>300</v>
      </c>
      <c r="R68" s="1">
        <v>0</v>
      </c>
      <c r="S68" s="1">
        <v>1</v>
      </c>
      <c r="T68" s="1">
        <v>0</v>
      </c>
      <c r="U68" s="1" t="b">
        <v>0</v>
      </c>
      <c r="V68" s="1">
        <v>701</v>
      </c>
      <c r="W68" s="54">
        <v>723176.49</v>
      </c>
      <c r="X68" s="54">
        <v>655022.71</v>
      </c>
      <c r="Y68" s="50">
        <v>378.94</v>
      </c>
      <c r="Z68" s="50">
        <v>401.35</v>
      </c>
      <c r="AA68" s="54">
        <v>-20</v>
      </c>
      <c r="AB68" s="54">
        <v>20</v>
      </c>
      <c r="AC68" s="1">
        <v>-10</v>
      </c>
      <c r="AD68" s="1">
        <v>15</v>
      </c>
      <c r="AF68" s="6">
        <v>-3.6544283475702377E-3</v>
      </c>
      <c r="AH68" s="6">
        <v>-4.0964691926526076E-4</v>
      </c>
      <c r="AJ68" s="6">
        <v>5.8090409801447862E-4</v>
      </c>
      <c r="AL68" s="6">
        <v>3.7263042064723528E-3</v>
      </c>
    </row>
    <row r="69" spans="1:39" x14ac:dyDescent="0.25">
      <c r="A69" s="1">
        <v>138</v>
      </c>
      <c r="B69" s="1" t="s">
        <v>21</v>
      </c>
      <c r="C69" s="1" t="s">
        <v>91</v>
      </c>
      <c r="D69" s="1" t="s">
        <v>40</v>
      </c>
      <c r="E69" s="1" t="s">
        <v>133</v>
      </c>
      <c r="F69" s="1" t="s">
        <v>25</v>
      </c>
      <c r="G69" s="1" t="b">
        <v>0</v>
      </c>
      <c r="H69" s="1" t="b">
        <v>0</v>
      </c>
      <c r="I69" s="1" t="b">
        <v>0</v>
      </c>
      <c r="J69" s="1" t="b">
        <v>0</v>
      </c>
      <c r="K69" s="1" t="b">
        <v>1</v>
      </c>
      <c r="L69" s="1">
        <v>800</v>
      </c>
      <c r="M69" s="1">
        <v>2</v>
      </c>
      <c r="N69" s="1">
        <v>0</v>
      </c>
      <c r="O69" s="1">
        <v>0.5</v>
      </c>
      <c r="P69" s="1">
        <v>0</v>
      </c>
      <c r="Q69" s="1">
        <v>300</v>
      </c>
      <c r="R69" s="1">
        <v>0</v>
      </c>
      <c r="S69" s="1">
        <v>1</v>
      </c>
      <c r="T69" s="1">
        <v>0</v>
      </c>
      <c r="U69" s="1" t="b">
        <v>0</v>
      </c>
      <c r="V69" s="1">
        <v>701</v>
      </c>
      <c r="W69" s="54">
        <v>729055.96</v>
      </c>
      <c r="X69" s="54">
        <v>658629.35</v>
      </c>
      <c r="Y69" s="50">
        <v>376.74</v>
      </c>
      <c r="Z69" s="50">
        <v>398.01</v>
      </c>
      <c r="AA69" s="54">
        <v>-20</v>
      </c>
      <c r="AB69" s="54">
        <v>20</v>
      </c>
      <c r="AC69" s="1">
        <v>-10</v>
      </c>
      <c r="AD69" s="1">
        <v>15</v>
      </c>
      <c r="AF69" s="6">
        <v>4.4459233358249417E-3</v>
      </c>
      <c r="AH69" s="6">
        <v>5.0942272151677237E-3</v>
      </c>
      <c r="AJ69" s="6">
        <v>-5.2281368821291974E-3</v>
      </c>
      <c r="AL69" s="6">
        <v>-4.6266193167608938E-3</v>
      </c>
    </row>
    <row r="70" spans="1:39" x14ac:dyDescent="0.25">
      <c r="A70" s="1">
        <v>139</v>
      </c>
      <c r="B70" s="1" t="s">
        <v>21</v>
      </c>
      <c r="C70" s="1" t="s">
        <v>91</v>
      </c>
      <c r="D70" s="1" t="s">
        <v>40</v>
      </c>
      <c r="E70" s="1" t="s">
        <v>133</v>
      </c>
      <c r="F70" s="1" t="s">
        <v>25</v>
      </c>
      <c r="G70" s="1" t="b">
        <v>0</v>
      </c>
      <c r="H70" s="1" t="b">
        <v>0</v>
      </c>
      <c r="I70" s="1" t="b">
        <v>0</v>
      </c>
      <c r="J70" s="1" t="b">
        <v>0</v>
      </c>
      <c r="K70" s="1" t="b">
        <v>1</v>
      </c>
      <c r="L70" s="1">
        <v>800</v>
      </c>
      <c r="M70" s="1">
        <v>2</v>
      </c>
      <c r="N70" s="1">
        <v>0</v>
      </c>
      <c r="O70" s="1">
        <v>0.5</v>
      </c>
      <c r="P70" s="1">
        <v>0</v>
      </c>
      <c r="Q70" s="1">
        <v>300</v>
      </c>
      <c r="R70" s="1">
        <v>0</v>
      </c>
      <c r="S70" s="1">
        <v>1</v>
      </c>
      <c r="T70" s="1">
        <v>0</v>
      </c>
      <c r="U70" s="1" t="b">
        <v>0</v>
      </c>
      <c r="V70" s="1">
        <v>701</v>
      </c>
      <c r="W70" s="54">
        <v>726069.16</v>
      </c>
      <c r="X70" s="54">
        <v>653370.07999999996</v>
      </c>
      <c r="Y70" s="50">
        <v>379.94</v>
      </c>
      <c r="Z70" s="50">
        <v>399.67</v>
      </c>
      <c r="AA70" s="54">
        <v>-20</v>
      </c>
      <c r="AB70" s="54">
        <v>20</v>
      </c>
      <c r="AC70" s="1">
        <v>-10</v>
      </c>
      <c r="AD70" s="1">
        <v>15</v>
      </c>
      <c r="AF70" s="6">
        <v>3.3090439568850272E-4</v>
      </c>
      <c r="AH70" s="6">
        <v>-2.931625134664495E-3</v>
      </c>
      <c r="AJ70" s="6">
        <v>3.2213772708069577E-3</v>
      </c>
      <c r="AL70" s="6">
        <v>-4.7516630820787498E-4</v>
      </c>
    </row>
    <row r="71" spans="1:39" x14ac:dyDescent="0.25">
      <c r="A71" s="1">
        <v>140</v>
      </c>
      <c r="B71" s="1" t="s">
        <v>21</v>
      </c>
      <c r="C71" s="1" t="s">
        <v>91</v>
      </c>
      <c r="D71" s="1" t="s">
        <v>40</v>
      </c>
      <c r="E71" s="1" t="s">
        <v>133</v>
      </c>
      <c r="F71" s="1" t="s">
        <v>25</v>
      </c>
      <c r="G71" s="1" t="b">
        <v>0</v>
      </c>
      <c r="H71" s="1" t="b">
        <v>0</v>
      </c>
      <c r="I71" s="1" t="b">
        <v>0</v>
      </c>
      <c r="J71" s="1" t="b">
        <v>0</v>
      </c>
      <c r="K71" s="1" t="b">
        <v>1</v>
      </c>
      <c r="L71" s="1">
        <v>800</v>
      </c>
      <c r="M71" s="1">
        <v>2</v>
      </c>
      <c r="N71" s="1">
        <v>0</v>
      </c>
      <c r="O71" s="1">
        <v>0.5</v>
      </c>
      <c r="P71" s="1">
        <v>0</v>
      </c>
      <c r="Q71" s="1">
        <v>300</v>
      </c>
      <c r="R71" s="1">
        <v>0</v>
      </c>
      <c r="S71" s="1">
        <v>1</v>
      </c>
      <c r="T71" s="1">
        <v>0</v>
      </c>
      <c r="U71" s="1" t="b">
        <v>0</v>
      </c>
      <c r="V71" s="1">
        <v>701</v>
      </c>
      <c r="W71" s="54">
        <v>724665.59</v>
      </c>
      <c r="X71" s="54">
        <v>655071.88</v>
      </c>
      <c r="Y71" s="50">
        <v>378.89</v>
      </c>
      <c r="Z71" s="50">
        <v>400.65</v>
      </c>
      <c r="AA71" s="54">
        <v>-20</v>
      </c>
      <c r="AB71" s="54">
        <v>20</v>
      </c>
      <c r="AC71" s="1">
        <v>-10</v>
      </c>
      <c r="AD71" s="1">
        <v>15</v>
      </c>
      <c r="AF71" s="6">
        <v>-1.6028431380626929E-3</v>
      </c>
      <c r="AH71" s="6">
        <v>-3.3461157024494703E-4</v>
      </c>
      <c r="AJ71" s="6">
        <v>4.4888043937474364E-4</v>
      </c>
      <c r="AL71" s="6">
        <v>1.9756914920221469E-3</v>
      </c>
    </row>
    <row r="72" spans="1:39" x14ac:dyDescent="0.25">
      <c r="A72" s="3">
        <v>146</v>
      </c>
      <c r="B72" s="3" t="s">
        <v>21</v>
      </c>
      <c r="C72" s="3" t="s">
        <v>91</v>
      </c>
      <c r="D72" s="3" t="s">
        <v>40</v>
      </c>
      <c r="E72" s="3" t="s">
        <v>134</v>
      </c>
      <c r="F72" s="3" t="s">
        <v>25</v>
      </c>
      <c r="G72" s="3" t="b">
        <v>0</v>
      </c>
      <c r="H72" s="3" t="b">
        <v>0</v>
      </c>
      <c r="I72" s="3" t="b">
        <v>0</v>
      </c>
      <c r="J72" s="3" t="b">
        <v>0</v>
      </c>
      <c r="K72" s="3" t="b">
        <v>1</v>
      </c>
      <c r="L72" s="3">
        <v>800</v>
      </c>
      <c r="M72" s="3">
        <v>2</v>
      </c>
      <c r="N72" s="3">
        <v>0</v>
      </c>
      <c r="O72" s="3">
        <v>0.5</v>
      </c>
      <c r="P72" s="3">
        <v>0</v>
      </c>
      <c r="Q72" s="3">
        <v>300</v>
      </c>
      <c r="R72" s="3">
        <v>0</v>
      </c>
      <c r="S72" s="3">
        <v>1</v>
      </c>
      <c r="T72" s="3">
        <v>0</v>
      </c>
      <c r="U72" s="3" t="b">
        <v>0</v>
      </c>
      <c r="V72" s="3">
        <v>701</v>
      </c>
      <c r="W72" s="53">
        <v>767050.64</v>
      </c>
      <c r="X72" s="53">
        <v>599160</v>
      </c>
      <c r="Y72" s="51">
        <v>369.75</v>
      </c>
      <c r="Z72" s="51">
        <v>420.08</v>
      </c>
      <c r="AA72" s="53">
        <v>-20</v>
      </c>
      <c r="AB72" s="53">
        <v>20</v>
      </c>
      <c r="AC72" s="3">
        <v>-10</v>
      </c>
      <c r="AD72" s="3">
        <v>20</v>
      </c>
      <c r="AF72" s="6" cm="1">
        <f t="array" ref="AF72:AF76">W72:W76/AG72-1</f>
        <v>4.3032614196498731E-3</v>
      </c>
      <c r="AG72" s="52">
        <f>AVERAGE(W72:W76)</f>
        <v>763763.96399999992</v>
      </c>
      <c r="AH72" s="6" cm="1">
        <f t="array" ref="AH72:AH76">X72:X76/AI72-1</f>
        <v>6.8235772432290176E-3</v>
      </c>
      <c r="AI72" s="52">
        <f t="shared" ref="AI72" si="14">AVERAGE(X72:X76)</f>
        <v>595099.29399999999</v>
      </c>
      <c r="AJ72" s="6" cm="1">
        <f t="array" ref="AJ72:AJ76">Y72:Y76/AK72-1</f>
        <v>-6.9240024924260846E-3</v>
      </c>
      <c r="AK72" s="52">
        <f>AVERAGE(Y72:Y76)</f>
        <v>372.32800000000003</v>
      </c>
      <c r="AL72" s="6" cm="1">
        <f t="array" ref="AL72:AL76">Z72:Z76/AM72-1</f>
        <v>-4.379894199958323E-3</v>
      </c>
      <c r="AM72" s="52">
        <f>AVERAGE(Z72:Z76)</f>
        <v>421.928</v>
      </c>
    </row>
    <row r="73" spans="1:39" x14ac:dyDescent="0.25">
      <c r="A73" s="3">
        <v>147</v>
      </c>
      <c r="B73" s="3" t="s">
        <v>21</v>
      </c>
      <c r="C73" s="3" t="s">
        <v>91</v>
      </c>
      <c r="D73" s="3" t="s">
        <v>40</v>
      </c>
      <c r="E73" s="3" t="s">
        <v>134</v>
      </c>
      <c r="F73" s="3" t="s">
        <v>25</v>
      </c>
      <c r="G73" s="3" t="b">
        <v>0</v>
      </c>
      <c r="H73" s="3" t="b">
        <v>0</v>
      </c>
      <c r="I73" s="3" t="b">
        <v>0</v>
      </c>
      <c r="J73" s="3" t="b">
        <v>0</v>
      </c>
      <c r="K73" s="3" t="b">
        <v>1</v>
      </c>
      <c r="L73" s="3">
        <v>800</v>
      </c>
      <c r="M73" s="3">
        <v>2</v>
      </c>
      <c r="N73" s="3">
        <v>0</v>
      </c>
      <c r="O73" s="3">
        <v>0.5</v>
      </c>
      <c r="P73" s="3">
        <v>0</v>
      </c>
      <c r="Q73" s="3">
        <v>300</v>
      </c>
      <c r="R73" s="3">
        <v>0</v>
      </c>
      <c r="S73" s="3">
        <v>1</v>
      </c>
      <c r="T73" s="3">
        <v>0</v>
      </c>
      <c r="U73" s="3" t="b">
        <v>0</v>
      </c>
      <c r="V73" s="3">
        <v>701</v>
      </c>
      <c r="W73" s="53">
        <v>760415.34</v>
      </c>
      <c r="X73" s="53">
        <v>593686.94999999995</v>
      </c>
      <c r="Y73" s="51">
        <v>373.29</v>
      </c>
      <c r="Z73" s="51">
        <v>423.62</v>
      </c>
      <c r="AA73" s="53">
        <v>-20</v>
      </c>
      <c r="AB73" s="53">
        <v>20</v>
      </c>
      <c r="AC73" s="3">
        <v>-10</v>
      </c>
      <c r="AD73" s="3">
        <v>20</v>
      </c>
      <c r="AF73" s="6">
        <v>-4.3843702476645818E-3</v>
      </c>
      <c r="AH73" s="6">
        <v>-2.3732913385039467E-3</v>
      </c>
      <c r="AJ73" s="6">
        <v>2.5837433660642617E-3</v>
      </c>
      <c r="AL73" s="6">
        <v>4.0101628713904436E-3</v>
      </c>
    </row>
    <row r="74" spans="1:39" x14ac:dyDescent="0.25">
      <c r="A74" s="3">
        <v>148</v>
      </c>
      <c r="B74" s="3" t="s">
        <v>21</v>
      </c>
      <c r="C74" s="3" t="s">
        <v>91</v>
      </c>
      <c r="D74" s="3" t="s">
        <v>40</v>
      </c>
      <c r="E74" s="3" t="s">
        <v>134</v>
      </c>
      <c r="F74" s="3" t="s">
        <v>25</v>
      </c>
      <c r="G74" s="3" t="b">
        <v>0</v>
      </c>
      <c r="H74" s="3" t="b">
        <v>0</v>
      </c>
      <c r="I74" s="3" t="b">
        <v>0</v>
      </c>
      <c r="J74" s="3" t="b">
        <v>0</v>
      </c>
      <c r="K74" s="3" t="b">
        <v>1</v>
      </c>
      <c r="L74" s="3">
        <v>800</v>
      </c>
      <c r="M74" s="3">
        <v>2</v>
      </c>
      <c r="N74" s="3">
        <v>0</v>
      </c>
      <c r="O74" s="3">
        <v>0.5</v>
      </c>
      <c r="P74" s="3">
        <v>0</v>
      </c>
      <c r="Q74" s="3">
        <v>300</v>
      </c>
      <c r="R74" s="3">
        <v>0</v>
      </c>
      <c r="S74" s="3">
        <v>1</v>
      </c>
      <c r="T74" s="3">
        <v>0</v>
      </c>
      <c r="U74" s="3" t="b">
        <v>0</v>
      </c>
      <c r="V74" s="3">
        <v>701</v>
      </c>
      <c r="W74" s="53">
        <v>762083.44</v>
      </c>
      <c r="X74" s="53">
        <v>595710.53</v>
      </c>
      <c r="Y74" s="51">
        <v>372.03</v>
      </c>
      <c r="Z74" s="51">
        <v>422.92</v>
      </c>
      <c r="AA74" s="53">
        <v>-20</v>
      </c>
      <c r="AB74" s="53">
        <v>20</v>
      </c>
      <c r="AC74" s="3">
        <v>-10</v>
      </c>
      <c r="AD74" s="3">
        <v>20</v>
      </c>
      <c r="AF74" s="6">
        <v>-2.2003185266802339E-3</v>
      </c>
      <c r="AH74" s="6">
        <v>1.0271159891512838E-3</v>
      </c>
      <c r="AJ74" s="6">
        <v>-8.0036956661888592E-4</v>
      </c>
      <c r="AL74" s="6">
        <v>2.3511120380728112E-3</v>
      </c>
    </row>
    <row r="75" spans="1:39" x14ac:dyDescent="0.25">
      <c r="A75" s="3">
        <v>149</v>
      </c>
      <c r="B75" s="3" t="s">
        <v>21</v>
      </c>
      <c r="C75" s="3" t="s">
        <v>91</v>
      </c>
      <c r="D75" s="3" t="s">
        <v>40</v>
      </c>
      <c r="E75" s="3" t="s">
        <v>134</v>
      </c>
      <c r="F75" s="3" t="s">
        <v>25</v>
      </c>
      <c r="G75" s="3" t="b">
        <v>0</v>
      </c>
      <c r="H75" s="3" t="b">
        <v>0</v>
      </c>
      <c r="I75" s="3" t="b">
        <v>0</v>
      </c>
      <c r="J75" s="3" t="b">
        <v>0</v>
      </c>
      <c r="K75" s="3" t="b">
        <v>1</v>
      </c>
      <c r="L75" s="3">
        <v>800</v>
      </c>
      <c r="M75" s="3">
        <v>2</v>
      </c>
      <c r="N75" s="3">
        <v>0</v>
      </c>
      <c r="O75" s="3">
        <v>0.5</v>
      </c>
      <c r="P75" s="3">
        <v>0</v>
      </c>
      <c r="Q75" s="3">
        <v>300</v>
      </c>
      <c r="R75" s="3">
        <v>0</v>
      </c>
      <c r="S75" s="3">
        <v>1</v>
      </c>
      <c r="T75" s="3">
        <v>0</v>
      </c>
      <c r="U75" s="3" t="b">
        <v>0</v>
      </c>
      <c r="V75" s="3">
        <v>701</v>
      </c>
      <c r="W75" s="53">
        <v>769318.67</v>
      </c>
      <c r="X75" s="53">
        <v>596790.74</v>
      </c>
      <c r="Y75" s="51">
        <v>371.16</v>
      </c>
      <c r="Z75" s="51">
        <v>418.86</v>
      </c>
      <c r="AA75" s="53">
        <v>-20</v>
      </c>
      <c r="AB75" s="53">
        <v>20</v>
      </c>
      <c r="AC75" s="3">
        <v>-10</v>
      </c>
      <c r="AD75" s="3">
        <v>20</v>
      </c>
      <c r="AF75" s="6">
        <v>7.2728045074408332E-3</v>
      </c>
      <c r="AH75" s="6">
        <v>2.8422920629442849E-3</v>
      </c>
      <c r="AJ75" s="6">
        <v>-3.1370189725188347E-3</v>
      </c>
      <c r="AL75" s="6">
        <v>-7.2713827951688126E-3</v>
      </c>
    </row>
    <row r="76" spans="1:39" x14ac:dyDescent="0.25">
      <c r="A76" s="3">
        <v>150</v>
      </c>
      <c r="B76" s="3" t="s">
        <v>21</v>
      </c>
      <c r="C76" s="3" t="s">
        <v>91</v>
      </c>
      <c r="D76" s="3" t="s">
        <v>40</v>
      </c>
      <c r="E76" s="3" t="s">
        <v>134</v>
      </c>
      <c r="F76" s="3" t="s">
        <v>25</v>
      </c>
      <c r="G76" s="3" t="b">
        <v>0</v>
      </c>
      <c r="H76" s="3" t="b">
        <v>0</v>
      </c>
      <c r="I76" s="3" t="b">
        <v>0</v>
      </c>
      <c r="J76" s="3" t="b">
        <v>0</v>
      </c>
      <c r="K76" s="3" t="b">
        <v>1</v>
      </c>
      <c r="L76" s="3">
        <v>800</v>
      </c>
      <c r="M76" s="3">
        <v>2</v>
      </c>
      <c r="N76" s="3">
        <v>0</v>
      </c>
      <c r="O76" s="3">
        <v>0.5</v>
      </c>
      <c r="P76" s="3">
        <v>0</v>
      </c>
      <c r="Q76" s="3">
        <v>300</v>
      </c>
      <c r="R76" s="3">
        <v>0</v>
      </c>
      <c r="S76" s="3">
        <v>1</v>
      </c>
      <c r="T76" s="3">
        <v>0</v>
      </c>
      <c r="U76" s="3" t="b">
        <v>0</v>
      </c>
      <c r="V76" s="3">
        <v>701</v>
      </c>
      <c r="W76" s="53">
        <v>759951.73</v>
      </c>
      <c r="X76" s="53">
        <v>590148.25</v>
      </c>
      <c r="Y76" s="51">
        <v>375.41</v>
      </c>
      <c r="Z76" s="51">
        <v>424.16</v>
      </c>
      <c r="AA76" s="53">
        <v>-20</v>
      </c>
      <c r="AB76" s="53">
        <v>20</v>
      </c>
      <c r="AC76" s="3">
        <v>-10</v>
      </c>
      <c r="AD76" s="3">
        <v>20</v>
      </c>
      <c r="AF76" s="6">
        <v>-4.9913771527455575E-3</v>
      </c>
      <c r="AH76" s="6">
        <v>-8.3196939568205286E-3</v>
      </c>
      <c r="AJ76" s="6">
        <v>8.2776476654993214E-3</v>
      </c>
      <c r="AL76" s="6">
        <v>5.2900020856638807E-3</v>
      </c>
    </row>
    <row r="77" spans="1:39" x14ac:dyDescent="0.25">
      <c r="A77" s="1">
        <v>156</v>
      </c>
      <c r="B77" s="1" t="s">
        <v>21</v>
      </c>
      <c r="C77" s="1" t="s">
        <v>91</v>
      </c>
      <c r="D77" s="1" t="s">
        <v>40</v>
      </c>
      <c r="E77" s="1" t="s">
        <v>135</v>
      </c>
      <c r="F77" s="1" t="s">
        <v>25</v>
      </c>
      <c r="G77" s="1" t="b">
        <v>0</v>
      </c>
      <c r="H77" s="1" t="b">
        <v>0</v>
      </c>
      <c r="I77" s="1" t="b">
        <v>0</v>
      </c>
      <c r="J77" s="1" t="b">
        <v>0</v>
      </c>
      <c r="K77" s="1" t="b">
        <v>1</v>
      </c>
      <c r="L77" s="1">
        <v>800</v>
      </c>
      <c r="M77" s="1">
        <v>2</v>
      </c>
      <c r="N77" s="1">
        <v>0</v>
      </c>
      <c r="O77" s="1">
        <v>0.5</v>
      </c>
      <c r="P77" s="1">
        <v>0</v>
      </c>
      <c r="Q77" s="1">
        <v>300</v>
      </c>
      <c r="R77" s="1">
        <v>0</v>
      </c>
      <c r="S77" s="1">
        <v>1</v>
      </c>
      <c r="T77" s="1">
        <v>0</v>
      </c>
      <c r="U77" s="1" t="b">
        <v>0</v>
      </c>
      <c r="V77" s="1">
        <v>701</v>
      </c>
      <c r="W77" s="54">
        <v>636082.84</v>
      </c>
      <c r="X77" s="54">
        <v>766518.4</v>
      </c>
      <c r="Y77" s="50">
        <v>401.07</v>
      </c>
      <c r="Z77" s="50">
        <v>366</v>
      </c>
      <c r="AA77" s="54">
        <v>-20</v>
      </c>
      <c r="AB77" s="54">
        <v>20</v>
      </c>
      <c r="AC77" s="1">
        <v>-15</v>
      </c>
      <c r="AD77" s="1">
        <v>0</v>
      </c>
      <c r="AF77" s="6" cm="1">
        <f t="array" ref="AF77:AF81">W77:W81/AG77-1</f>
        <v>4.7155426668110678E-3</v>
      </c>
      <c r="AG77" s="52">
        <f>AVERAGE(W77:W81)</f>
        <v>633097.44200000004</v>
      </c>
      <c r="AH77" s="6" cm="1">
        <f t="array" ref="AH77:AH81">X77:X81/AI77-1</f>
        <v>3.6419294558032167E-3</v>
      </c>
      <c r="AI77" s="55">
        <f t="shared" ref="AI77" si="15">AVERAGE(X77:X81)</f>
        <v>763736.92399999988</v>
      </c>
      <c r="AJ77" s="6" cm="1">
        <f t="array" ref="AJ77:AJ81">Y77:Y81/AK77-1</f>
        <v>-4.1960472738107324E-3</v>
      </c>
      <c r="AK77" s="52">
        <f>AVERAGE(Y77:Y81)</f>
        <v>402.76</v>
      </c>
      <c r="AL77" s="6" cm="1">
        <f t="array" ref="AL77:AL81">Z77:Z81/AM77-1</f>
        <v>-4.6666449107463093E-3</v>
      </c>
      <c r="AM77" s="52">
        <f>AVERAGE(Z77:Z81)</f>
        <v>367.71600000000001</v>
      </c>
    </row>
    <row r="78" spans="1:39" x14ac:dyDescent="0.25">
      <c r="A78" s="1">
        <v>157</v>
      </c>
      <c r="B78" s="1" t="s">
        <v>21</v>
      </c>
      <c r="C78" s="1" t="s">
        <v>91</v>
      </c>
      <c r="D78" s="1" t="s">
        <v>40</v>
      </c>
      <c r="E78" s="1" t="s">
        <v>135</v>
      </c>
      <c r="F78" s="1" t="s">
        <v>25</v>
      </c>
      <c r="G78" s="1" t="b">
        <v>0</v>
      </c>
      <c r="H78" s="1" t="b">
        <v>0</v>
      </c>
      <c r="I78" s="1" t="b">
        <v>0</v>
      </c>
      <c r="J78" s="1" t="b">
        <v>0</v>
      </c>
      <c r="K78" s="1" t="b">
        <v>1</v>
      </c>
      <c r="L78" s="1">
        <v>800</v>
      </c>
      <c r="M78" s="1">
        <v>2</v>
      </c>
      <c r="N78" s="1">
        <v>0</v>
      </c>
      <c r="O78" s="1">
        <v>0.5</v>
      </c>
      <c r="P78" s="1">
        <v>0</v>
      </c>
      <c r="Q78" s="1">
        <v>300</v>
      </c>
      <c r="R78" s="1">
        <v>0</v>
      </c>
      <c r="S78" s="1">
        <v>1</v>
      </c>
      <c r="T78" s="1">
        <v>0</v>
      </c>
      <c r="U78" s="1" t="b">
        <v>0</v>
      </c>
      <c r="V78" s="1">
        <v>701</v>
      </c>
      <c r="W78" s="54">
        <v>635862.02</v>
      </c>
      <c r="X78" s="54">
        <v>765767.25</v>
      </c>
      <c r="Y78" s="50">
        <v>401.55</v>
      </c>
      <c r="Z78" s="50">
        <v>365.96</v>
      </c>
      <c r="AA78" s="54">
        <v>-20</v>
      </c>
      <c r="AB78" s="54">
        <v>20</v>
      </c>
      <c r="AC78" s="1">
        <v>-15</v>
      </c>
      <c r="AD78" s="1">
        <v>0</v>
      </c>
      <c r="AF78" s="6">
        <v>4.3667495974497594E-3</v>
      </c>
      <c r="AH78" s="6">
        <v>2.6584101621884848E-3</v>
      </c>
      <c r="AJ78" s="6">
        <v>-3.0042705333200859E-3</v>
      </c>
      <c r="AL78" s="6">
        <v>-4.775424512395543E-3</v>
      </c>
    </row>
    <row r="79" spans="1:39" x14ac:dyDescent="0.25">
      <c r="A79" s="1">
        <v>158</v>
      </c>
      <c r="B79" s="1" t="s">
        <v>21</v>
      </c>
      <c r="C79" s="1" t="s">
        <v>91</v>
      </c>
      <c r="D79" s="1" t="s">
        <v>40</v>
      </c>
      <c r="E79" s="1" t="s">
        <v>135</v>
      </c>
      <c r="F79" s="1" t="s">
        <v>25</v>
      </c>
      <c r="G79" s="1" t="b">
        <v>0</v>
      </c>
      <c r="H79" s="1" t="b">
        <v>0</v>
      </c>
      <c r="I79" s="1" t="b">
        <v>0</v>
      </c>
      <c r="J79" s="1" t="b">
        <v>0</v>
      </c>
      <c r="K79" s="1" t="b">
        <v>1</v>
      </c>
      <c r="L79" s="1">
        <v>800</v>
      </c>
      <c r="M79" s="1">
        <v>2</v>
      </c>
      <c r="N79" s="1">
        <v>0</v>
      </c>
      <c r="O79" s="1">
        <v>0.5</v>
      </c>
      <c r="P79" s="1">
        <v>0</v>
      </c>
      <c r="Q79" s="1">
        <v>300</v>
      </c>
      <c r="R79" s="1">
        <v>0</v>
      </c>
      <c r="S79" s="1">
        <v>1</v>
      </c>
      <c r="T79" s="1">
        <v>0</v>
      </c>
      <c r="U79" s="1" t="b">
        <v>0</v>
      </c>
      <c r="V79" s="1">
        <v>701</v>
      </c>
      <c r="W79" s="54">
        <v>626532.65</v>
      </c>
      <c r="X79" s="54">
        <v>757177.71</v>
      </c>
      <c r="Y79" s="50">
        <v>406.43</v>
      </c>
      <c r="Z79" s="50">
        <v>371.81</v>
      </c>
      <c r="AA79" s="54">
        <v>-20</v>
      </c>
      <c r="AB79" s="54">
        <v>20</v>
      </c>
      <c r="AC79" s="1">
        <v>-15</v>
      </c>
      <c r="AD79" s="1">
        <v>0</v>
      </c>
      <c r="AF79" s="6">
        <v>-1.0369323210754677E-2</v>
      </c>
      <c r="AH79" s="6">
        <v>-8.5883159421528132E-3</v>
      </c>
      <c r="AJ79" s="6">
        <v>9.1121263283344689E-3</v>
      </c>
      <c r="AL79" s="6">
        <v>1.1133592228785183E-2</v>
      </c>
    </row>
    <row r="80" spans="1:39" x14ac:dyDescent="0.25">
      <c r="A80" s="1">
        <v>159</v>
      </c>
      <c r="B80" s="1" t="s">
        <v>21</v>
      </c>
      <c r="C80" s="1" t="s">
        <v>91</v>
      </c>
      <c r="D80" s="1" t="s">
        <v>40</v>
      </c>
      <c r="E80" s="1" t="s">
        <v>135</v>
      </c>
      <c r="F80" s="1" t="s">
        <v>25</v>
      </c>
      <c r="G80" s="1" t="b">
        <v>0</v>
      </c>
      <c r="H80" s="1" t="b">
        <v>0</v>
      </c>
      <c r="I80" s="1" t="b">
        <v>0</v>
      </c>
      <c r="J80" s="1" t="b">
        <v>0</v>
      </c>
      <c r="K80" s="1" t="b">
        <v>1</v>
      </c>
      <c r="L80" s="1">
        <v>800</v>
      </c>
      <c r="M80" s="1">
        <v>2</v>
      </c>
      <c r="N80" s="1">
        <v>0</v>
      </c>
      <c r="O80" s="1">
        <v>0.5</v>
      </c>
      <c r="P80" s="1">
        <v>0</v>
      </c>
      <c r="Q80" s="1">
        <v>300</v>
      </c>
      <c r="R80" s="1">
        <v>0</v>
      </c>
      <c r="S80" s="1">
        <v>1</v>
      </c>
      <c r="T80" s="1">
        <v>0</v>
      </c>
      <c r="U80" s="1" t="b">
        <v>0</v>
      </c>
      <c r="V80" s="1">
        <v>701</v>
      </c>
      <c r="W80" s="54">
        <v>631758.92000000004</v>
      </c>
      <c r="X80" s="54">
        <v>763115.03</v>
      </c>
      <c r="Y80" s="50">
        <v>403.31</v>
      </c>
      <c r="Z80" s="50">
        <v>368.41</v>
      </c>
      <c r="AA80" s="54">
        <v>-20</v>
      </c>
      <c r="AB80" s="54">
        <v>20</v>
      </c>
      <c r="AC80" s="1">
        <v>-15</v>
      </c>
      <c r="AD80" s="1">
        <v>0</v>
      </c>
      <c r="AF80" s="6">
        <v>-2.1142432605184558E-3</v>
      </c>
      <c r="AH80" s="6">
        <v>-8.1427777086218178E-4</v>
      </c>
      <c r="AJ80" s="6">
        <v>1.365577515145544E-3</v>
      </c>
      <c r="AL80" s="6">
        <v>1.8873260886118626E-3</v>
      </c>
    </row>
    <row r="81" spans="1:39" x14ac:dyDescent="0.25">
      <c r="A81" s="1">
        <v>160</v>
      </c>
      <c r="B81" s="1" t="s">
        <v>21</v>
      </c>
      <c r="C81" s="1" t="s">
        <v>91</v>
      </c>
      <c r="D81" s="1" t="s">
        <v>40</v>
      </c>
      <c r="E81" s="1" t="s">
        <v>135</v>
      </c>
      <c r="F81" s="1" t="s">
        <v>25</v>
      </c>
      <c r="G81" s="1" t="b">
        <v>0</v>
      </c>
      <c r="H81" s="1" t="b">
        <v>0</v>
      </c>
      <c r="I81" s="1" t="b">
        <v>0</v>
      </c>
      <c r="J81" s="1" t="b">
        <v>0</v>
      </c>
      <c r="K81" s="1" t="b">
        <v>1</v>
      </c>
      <c r="L81" s="1">
        <v>800</v>
      </c>
      <c r="M81" s="1">
        <v>2</v>
      </c>
      <c r="N81" s="1">
        <v>0</v>
      </c>
      <c r="O81" s="1">
        <v>0.5</v>
      </c>
      <c r="P81" s="1">
        <v>0</v>
      </c>
      <c r="Q81" s="1">
        <v>300</v>
      </c>
      <c r="R81" s="1">
        <v>0</v>
      </c>
      <c r="S81" s="1">
        <v>1</v>
      </c>
      <c r="T81" s="1">
        <v>0</v>
      </c>
      <c r="U81" s="1" t="b">
        <v>0</v>
      </c>
      <c r="V81" s="1">
        <v>701</v>
      </c>
      <c r="W81" s="54">
        <v>635250.78</v>
      </c>
      <c r="X81" s="54">
        <v>766106.23</v>
      </c>
      <c r="Y81" s="50">
        <v>401.44</v>
      </c>
      <c r="Z81" s="50">
        <v>366.4</v>
      </c>
      <c r="AA81" s="54">
        <v>-20</v>
      </c>
      <c r="AB81" s="54">
        <v>20</v>
      </c>
      <c r="AC81" s="1">
        <v>-15</v>
      </c>
      <c r="AD81" s="1">
        <v>0</v>
      </c>
      <c r="AF81" s="6">
        <v>3.4012742070121949E-3</v>
      </c>
      <c r="AH81" s="6">
        <v>3.1022540950240707E-3</v>
      </c>
      <c r="AJ81" s="6">
        <v>-3.2773860363491947E-3</v>
      </c>
      <c r="AL81" s="6">
        <v>-3.5788488942554153E-3</v>
      </c>
    </row>
    <row r="82" spans="1:39" x14ac:dyDescent="0.25">
      <c r="A82" s="3">
        <v>166</v>
      </c>
      <c r="B82" s="3" t="s">
        <v>21</v>
      </c>
      <c r="C82" s="3" t="s">
        <v>91</v>
      </c>
      <c r="D82" s="3" t="s">
        <v>40</v>
      </c>
      <c r="E82" s="3" t="s">
        <v>136</v>
      </c>
      <c r="F82" s="3" t="s">
        <v>25</v>
      </c>
      <c r="G82" s="3" t="b">
        <v>0</v>
      </c>
      <c r="H82" s="3" t="b">
        <v>0</v>
      </c>
      <c r="I82" s="3" t="b">
        <v>0</v>
      </c>
      <c r="J82" s="3" t="b">
        <v>0</v>
      </c>
      <c r="K82" s="3" t="b">
        <v>1</v>
      </c>
      <c r="L82" s="3">
        <v>800</v>
      </c>
      <c r="M82" s="3">
        <v>2</v>
      </c>
      <c r="N82" s="3">
        <v>0</v>
      </c>
      <c r="O82" s="3">
        <v>0.5</v>
      </c>
      <c r="P82" s="3">
        <v>0</v>
      </c>
      <c r="Q82" s="3">
        <v>300</v>
      </c>
      <c r="R82" s="3">
        <v>0</v>
      </c>
      <c r="S82" s="3">
        <v>1</v>
      </c>
      <c r="T82" s="3">
        <v>0</v>
      </c>
      <c r="U82" s="3" t="b">
        <v>0</v>
      </c>
      <c r="V82" s="3">
        <v>701</v>
      </c>
      <c r="W82" s="53">
        <v>630243.99</v>
      </c>
      <c r="X82" s="53">
        <v>736276.91</v>
      </c>
      <c r="Y82" s="51">
        <v>412.14</v>
      </c>
      <c r="Z82" s="51">
        <v>375.79</v>
      </c>
      <c r="AA82" s="53">
        <v>-20</v>
      </c>
      <c r="AB82" s="53">
        <v>20</v>
      </c>
      <c r="AC82" s="3">
        <v>-15</v>
      </c>
      <c r="AD82" s="3">
        <v>5</v>
      </c>
      <c r="AF82" s="6" cm="1">
        <f t="array" ref="AF82:AF86">W82:W86/AG82-1</f>
        <v>5.4128241610273964E-3</v>
      </c>
      <c r="AG82" s="52">
        <f>AVERAGE(W82:W86)</f>
        <v>626850.95600000001</v>
      </c>
      <c r="AH82" s="6" cm="1">
        <f t="array" ref="AH82:AH86">X82:X86/AI82-1</f>
        <v>-1.8323803274385986E-3</v>
      </c>
      <c r="AI82" s="52">
        <f t="shared" ref="AI82" si="16">AVERAGE(X82:X86)</f>
        <v>737628.52599999995</v>
      </c>
      <c r="AJ82" s="6" cm="1">
        <f t="array" ref="AJ82:AJ86">Y82:Y86/AK82-1</f>
        <v>2.042304886943791E-3</v>
      </c>
      <c r="AK82" s="52">
        <f>AVERAGE(Y82:Y86)</f>
        <v>411.3</v>
      </c>
      <c r="AL82" s="6" cm="1">
        <f t="array" ref="AL82:AL86">Z82:Z86/AM82-1</f>
        <v>-5.6992570327879521E-3</v>
      </c>
      <c r="AM82" s="52">
        <f>AVERAGE(Z82:Z86)</f>
        <v>377.94400000000002</v>
      </c>
    </row>
    <row r="83" spans="1:39" x14ac:dyDescent="0.25">
      <c r="A83" s="3">
        <v>167</v>
      </c>
      <c r="B83" s="3" t="s">
        <v>21</v>
      </c>
      <c r="C83" s="3" t="s">
        <v>91</v>
      </c>
      <c r="D83" s="3" t="s">
        <v>40</v>
      </c>
      <c r="E83" s="3" t="s">
        <v>136</v>
      </c>
      <c r="F83" s="3" t="s">
        <v>25</v>
      </c>
      <c r="G83" s="3" t="b">
        <v>0</v>
      </c>
      <c r="H83" s="3" t="b">
        <v>0</v>
      </c>
      <c r="I83" s="3" t="b">
        <v>0</v>
      </c>
      <c r="J83" s="3" t="b">
        <v>0</v>
      </c>
      <c r="K83" s="3" t="b">
        <v>1</v>
      </c>
      <c r="L83" s="3">
        <v>800</v>
      </c>
      <c r="M83" s="3">
        <v>2</v>
      </c>
      <c r="N83" s="3">
        <v>0</v>
      </c>
      <c r="O83" s="3">
        <v>0.5</v>
      </c>
      <c r="P83" s="3">
        <v>0</v>
      </c>
      <c r="Q83" s="3">
        <v>300</v>
      </c>
      <c r="R83" s="3">
        <v>0</v>
      </c>
      <c r="S83" s="3">
        <v>1</v>
      </c>
      <c r="T83" s="3">
        <v>0</v>
      </c>
      <c r="U83" s="3" t="b">
        <v>0</v>
      </c>
      <c r="V83" s="3">
        <v>701</v>
      </c>
      <c r="W83" s="53">
        <v>626369.18999999994</v>
      </c>
      <c r="X83" s="53">
        <v>740716.49</v>
      </c>
      <c r="Y83" s="51">
        <v>409.51</v>
      </c>
      <c r="Z83" s="51">
        <v>378.26</v>
      </c>
      <c r="AA83" s="53">
        <v>-20</v>
      </c>
      <c r="AB83" s="53">
        <v>20</v>
      </c>
      <c r="AC83" s="3">
        <v>-15</v>
      </c>
      <c r="AD83" s="3">
        <v>5</v>
      </c>
      <c r="AF83" s="6">
        <v>-7.6854951785387815E-4</v>
      </c>
      <c r="AH83" s="6">
        <v>4.1863402663471216E-3</v>
      </c>
      <c r="AJ83" s="6">
        <v>-4.3520544614636947E-3</v>
      </c>
      <c r="AL83" s="6">
        <v>8.3610270304590451E-4</v>
      </c>
    </row>
    <row r="84" spans="1:39" x14ac:dyDescent="0.25">
      <c r="A84" s="3">
        <v>168</v>
      </c>
      <c r="B84" s="3" t="s">
        <v>21</v>
      </c>
      <c r="C84" s="3" t="s">
        <v>91</v>
      </c>
      <c r="D84" s="3" t="s">
        <v>40</v>
      </c>
      <c r="E84" s="3" t="s">
        <v>136</v>
      </c>
      <c r="F84" s="3" t="s">
        <v>25</v>
      </c>
      <c r="G84" s="3" t="b">
        <v>0</v>
      </c>
      <c r="H84" s="3" t="b">
        <v>0</v>
      </c>
      <c r="I84" s="3" t="b">
        <v>0</v>
      </c>
      <c r="J84" s="3" t="b">
        <v>0</v>
      </c>
      <c r="K84" s="3" t="b">
        <v>1</v>
      </c>
      <c r="L84" s="3">
        <v>800</v>
      </c>
      <c r="M84" s="3">
        <v>2</v>
      </c>
      <c r="N84" s="3">
        <v>0</v>
      </c>
      <c r="O84" s="3">
        <v>0.5</v>
      </c>
      <c r="P84" s="3">
        <v>0</v>
      </c>
      <c r="Q84" s="3">
        <v>300</v>
      </c>
      <c r="R84" s="3">
        <v>0</v>
      </c>
      <c r="S84" s="3">
        <v>1</v>
      </c>
      <c r="T84" s="3">
        <v>0</v>
      </c>
      <c r="U84" s="3" t="b">
        <v>0</v>
      </c>
      <c r="V84" s="3">
        <v>701</v>
      </c>
      <c r="W84" s="53">
        <v>626377.56999999995</v>
      </c>
      <c r="X84" s="53">
        <v>737553.54</v>
      </c>
      <c r="Y84" s="51">
        <v>411.3</v>
      </c>
      <c r="Z84" s="51">
        <v>378.25</v>
      </c>
      <c r="AA84" s="53">
        <v>-20</v>
      </c>
      <c r="AB84" s="53">
        <v>20</v>
      </c>
      <c r="AC84" s="3">
        <v>-15</v>
      </c>
      <c r="AD84" s="3">
        <v>5</v>
      </c>
      <c r="AF84" s="6">
        <v>-7.551811087930238E-4</v>
      </c>
      <c r="AH84" s="6">
        <v>-1.0165821596752611E-4</v>
      </c>
      <c r="AJ84" s="6">
        <v>0</v>
      </c>
      <c r="AL84" s="6">
        <v>8.0964375674708045E-4</v>
      </c>
    </row>
    <row r="85" spans="1:39" x14ac:dyDescent="0.25">
      <c r="A85" s="3">
        <v>169</v>
      </c>
      <c r="B85" s="3" t="s">
        <v>21</v>
      </c>
      <c r="C85" s="3" t="s">
        <v>91</v>
      </c>
      <c r="D85" s="3" t="s">
        <v>40</v>
      </c>
      <c r="E85" s="3" t="s">
        <v>136</v>
      </c>
      <c r="F85" s="3" t="s">
        <v>25</v>
      </c>
      <c r="G85" s="3" t="b">
        <v>0</v>
      </c>
      <c r="H85" s="3" t="b">
        <v>0</v>
      </c>
      <c r="I85" s="3" t="b">
        <v>0</v>
      </c>
      <c r="J85" s="3" t="b">
        <v>0</v>
      </c>
      <c r="K85" s="3" t="b">
        <v>1</v>
      </c>
      <c r="L85" s="3">
        <v>800</v>
      </c>
      <c r="M85" s="3">
        <v>2</v>
      </c>
      <c r="N85" s="3">
        <v>0</v>
      </c>
      <c r="O85" s="3">
        <v>0.5</v>
      </c>
      <c r="P85" s="3">
        <v>0</v>
      </c>
      <c r="Q85" s="3">
        <v>300</v>
      </c>
      <c r="R85" s="3">
        <v>0</v>
      </c>
      <c r="S85" s="3">
        <v>1</v>
      </c>
      <c r="T85" s="3">
        <v>0</v>
      </c>
      <c r="U85" s="3" t="b">
        <v>0</v>
      </c>
      <c r="V85" s="3">
        <v>701</v>
      </c>
      <c r="W85" s="53">
        <v>625254.35</v>
      </c>
      <c r="X85" s="53">
        <v>737292.59</v>
      </c>
      <c r="Y85" s="51">
        <v>411.42</v>
      </c>
      <c r="Z85" s="51">
        <v>378.99</v>
      </c>
      <c r="AA85" s="53">
        <v>-20</v>
      </c>
      <c r="AB85" s="53">
        <v>20</v>
      </c>
      <c r="AC85" s="3">
        <v>-15</v>
      </c>
      <c r="AD85" s="3">
        <v>5</v>
      </c>
      <c r="AF85" s="6">
        <v>-2.5470265056116714E-3</v>
      </c>
      <c r="AH85" s="6">
        <v>-4.5542707224421886E-4</v>
      </c>
      <c r="AJ85" s="6">
        <v>2.9175784099200186E-4</v>
      </c>
      <c r="AL85" s="6">
        <v>2.7676057828673883E-3</v>
      </c>
    </row>
    <row r="86" spans="1:39" x14ac:dyDescent="0.25">
      <c r="A86" s="3">
        <v>170</v>
      </c>
      <c r="B86" s="3" t="s">
        <v>21</v>
      </c>
      <c r="C86" s="3" t="s">
        <v>91</v>
      </c>
      <c r="D86" s="3" t="s">
        <v>40</v>
      </c>
      <c r="E86" s="3" t="s">
        <v>136</v>
      </c>
      <c r="F86" s="3" t="s">
        <v>25</v>
      </c>
      <c r="G86" s="3" t="b">
        <v>0</v>
      </c>
      <c r="H86" s="3" t="b">
        <v>0</v>
      </c>
      <c r="I86" s="3" t="b">
        <v>0</v>
      </c>
      <c r="J86" s="3" t="b">
        <v>0</v>
      </c>
      <c r="K86" s="3" t="b">
        <v>1</v>
      </c>
      <c r="L86" s="3">
        <v>800</v>
      </c>
      <c r="M86" s="3">
        <v>2</v>
      </c>
      <c r="N86" s="3">
        <v>0</v>
      </c>
      <c r="O86" s="3">
        <v>0.5</v>
      </c>
      <c r="P86" s="3">
        <v>0</v>
      </c>
      <c r="Q86" s="3">
        <v>300</v>
      </c>
      <c r="R86" s="3">
        <v>0</v>
      </c>
      <c r="S86" s="3">
        <v>1</v>
      </c>
      <c r="T86" s="3">
        <v>0</v>
      </c>
      <c r="U86" s="3" t="b">
        <v>0</v>
      </c>
      <c r="V86" s="3">
        <v>701</v>
      </c>
      <c r="W86" s="53">
        <v>626009.68000000005</v>
      </c>
      <c r="X86" s="53">
        <v>736303.1</v>
      </c>
      <c r="Y86" s="51">
        <v>412.13</v>
      </c>
      <c r="Z86" s="51">
        <v>378.43</v>
      </c>
      <c r="AA86" s="53">
        <v>-20</v>
      </c>
      <c r="AB86" s="53">
        <v>20</v>
      </c>
      <c r="AC86" s="3">
        <v>-15</v>
      </c>
      <c r="AD86" s="3">
        <v>5</v>
      </c>
      <c r="AF86" s="6">
        <v>-1.342067028769045E-3</v>
      </c>
      <c r="AH86" s="6">
        <v>-1.796874650696445E-3</v>
      </c>
      <c r="AJ86" s="6">
        <v>2.0179917335279018E-3</v>
      </c>
      <c r="AL86" s="6">
        <v>1.2859047901276899E-3</v>
      </c>
    </row>
    <row r="87" spans="1:39" x14ac:dyDescent="0.25">
      <c r="A87" s="1">
        <v>176</v>
      </c>
      <c r="B87" s="1" t="s">
        <v>21</v>
      </c>
      <c r="C87" s="1" t="s">
        <v>91</v>
      </c>
      <c r="D87" s="1" t="s">
        <v>40</v>
      </c>
      <c r="E87" s="1" t="s">
        <v>137</v>
      </c>
      <c r="F87" s="1" t="s">
        <v>25</v>
      </c>
      <c r="G87" s="1" t="b">
        <v>0</v>
      </c>
      <c r="H87" s="1" t="b">
        <v>0</v>
      </c>
      <c r="I87" s="1" t="b">
        <v>0</v>
      </c>
      <c r="J87" s="1" t="b">
        <v>0</v>
      </c>
      <c r="K87" s="1" t="b">
        <v>1</v>
      </c>
      <c r="L87" s="1">
        <v>800</v>
      </c>
      <c r="M87" s="1">
        <v>2</v>
      </c>
      <c r="N87" s="1">
        <v>0</v>
      </c>
      <c r="O87" s="1">
        <v>0.5</v>
      </c>
      <c r="P87" s="1">
        <v>0</v>
      </c>
      <c r="Q87" s="1">
        <v>300</v>
      </c>
      <c r="R87" s="1">
        <v>0</v>
      </c>
      <c r="S87" s="1">
        <v>1</v>
      </c>
      <c r="T87" s="1">
        <v>0</v>
      </c>
      <c r="U87" s="1" t="b">
        <v>0</v>
      </c>
      <c r="V87" s="1">
        <v>701</v>
      </c>
      <c r="W87" s="54">
        <v>651215.76</v>
      </c>
      <c r="X87" s="54">
        <v>721524.69</v>
      </c>
      <c r="Y87" s="50">
        <v>401.87</v>
      </c>
      <c r="Z87" s="50">
        <v>381.7</v>
      </c>
      <c r="AA87" s="54">
        <v>-20</v>
      </c>
      <c r="AB87" s="54">
        <v>20</v>
      </c>
      <c r="AC87" s="1">
        <v>-15</v>
      </c>
      <c r="AD87" s="1">
        <v>10</v>
      </c>
      <c r="AF87" s="6" cm="1">
        <f t="array" ref="AF87:AF91">W87:W91/AG87-1</f>
        <v>3.5976192947404506E-3</v>
      </c>
      <c r="AG87" s="52">
        <f>AVERAGE(W87:W91)</f>
        <v>648881.33199999994</v>
      </c>
      <c r="AH87" s="6" cm="1">
        <f t="array" ref="AH87:AH91">X87:X91/AI87-1</f>
        <v>-2.3642315202118125E-3</v>
      </c>
      <c r="AI87" s="52">
        <f t="shared" ref="AI87" si="17">AVERAGE(X87:X91)</f>
        <v>723234.58400000003</v>
      </c>
      <c r="AJ87" s="6" cm="1">
        <f t="array" ref="AJ87:AJ91">Y87:Y91/AK87-1</f>
        <v>2.4045536859014227E-3</v>
      </c>
      <c r="AK87" s="52">
        <f>AVERAGE(Y87:Y91)</f>
        <v>400.90600000000001</v>
      </c>
      <c r="AL87" s="6" cm="1">
        <f t="array" ref="AL87:AL91">Z87:Z91/AM87-1</f>
        <v>-3.5347496697593073E-3</v>
      </c>
      <c r="AM87" s="52">
        <f>AVERAGE(Z87:Z91)</f>
        <v>383.05399999999997</v>
      </c>
    </row>
    <row r="88" spans="1:39" x14ac:dyDescent="0.25">
      <c r="A88" s="1">
        <v>177</v>
      </c>
      <c r="B88" s="1" t="s">
        <v>21</v>
      </c>
      <c r="C88" s="1" t="s">
        <v>91</v>
      </c>
      <c r="D88" s="1" t="s">
        <v>40</v>
      </c>
      <c r="E88" s="1" t="s">
        <v>137</v>
      </c>
      <c r="F88" s="1" t="s">
        <v>25</v>
      </c>
      <c r="G88" s="1" t="b">
        <v>0</v>
      </c>
      <c r="H88" s="1" t="b">
        <v>0</v>
      </c>
      <c r="I88" s="1" t="b">
        <v>0</v>
      </c>
      <c r="J88" s="1" t="b">
        <v>0</v>
      </c>
      <c r="K88" s="1" t="b">
        <v>1</v>
      </c>
      <c r="L88" s="1">
        <v>800</v>
      </c>
      <c r="M88" s="1">
        <v>2</v>
      </c>
      <c r="N88" s="1">
        <v>0</v>
      </c>
      <c r="O88" s="1">
        <v>0.5</v>
      </c>
      <c r="P88" s="1">
        <v>0</v>
      </c>
      <c r="Q88" s="1">
        <v>300</v>
      </c>
      <c r="R88" s="1">
        <v>0</v>
      </c>
      <c r="S88" s="1">
        <v>1</v>
      </c>
      <c r="T88" s="1">
        <v>0</v>
      </c>
      <c r="U88" s="1" t="b">
        <v>0</v>
      </c>
      <c r="V88" s="1">
        <v>701</v>
      </c>
      <c r="W88" s="54">
        <v>648321.55000000005</v>
      </c>
      <c r="X88" s="54">
        <v>724471.31</v>
      </c>
      <c r="Y88" s="50">
        <v>400.12</v>
      </c>
      <c r="Z88" s="50">
        <v>383.41</v>
      </c>
      <c r="AA88" s="54">
        <v>-20</v>
      </c>
      <c r="AB88" s="54">
        <v>20</v>
      </c>
      <c r="AC88" s="1">
        <v>-15</v>
      </c>
      <c r="AD88" s="1">
        <v>10</v>
      </c>
      <c r="AF88" s="6">
        <v>-8.6268778649323252E-4</v>
      </c>
      <c r="AH88" s="6">
        <v>1.7099928949193544E-3</v>
      </c>
      <c r="AJ88" s="6">
        <v>-1.9605593331104565E-3</v>
      </c>
      <c r="AL88" s="6">
        <v>9.2937288215244607E-4</v>
      </c>
    </row>
    <row r="89" spans="1:39" x14ac:dyDescent="0.25">
      <c r="A89" s="1">
        <v>178</v>
      </c>
      <c r="B89" s="1" t="s">
        <v>21</v>
      </c>
      <c r="C89" s="1" t="s">
        <v>91</v>
      </c>
      <c r="D89" s="1" t="s">
        <v>40</v>
      </c>
      <c r="E89" s="1" t="s">
        <v>137</v>
      </c>
      <c r="F89" s="1" t="s">
        <v>25</v>
      </c>
      <c r="G89" s="1" t="b">
        <v>0</v>
      </c>
      <c r="H89" s="1" t="b">
        <v>0</v>
      </c>
      <c r="I89" s="1" t="b">
        <v>0</v>
      </c>
      <c r="J89" s="1" t="b">
        <v>0</v>
      </c>
      <c r="K89" s="1" t="b">
        <v>1</v>
      </c>
      <c r="L89" s="1">
        <v>800</v>
      </c>
      <c r="M89" s="1">
        <v>2</v>
      </c>
      <c r="N89" s="1">
        <v>0</v>
      </c>
      <c r="O89" s="1">
        <v>0.5</v>
      </c>
      <c r="P89" s="1">
        <v>0</v>
      </c>
      <c r="Q89" s="1">
        <v>300</v>
      </c>
      <c r="R89" s="1">
        <v>0</v>
      </c>
      <c r="S89" s="1">
        <v>1</v>
      </c>
      <c r="T89" s="1">
        <v>0</v>
      </c>
      <c r="U89" s="1" t="b">
        <v>0</v>
      </c>
      <c r="V89" s="1">
        <v>701</v>
      </c>
      <c r="W89" s="54">
        <v>650716.13</v>
      </c>
      <c r="X89" s="54">
        <v>727571.16</v>
      </c>
      <c r="Y89" s="50">
        <v>398.44</v>
      </c>
      <c r="Z89" s="50">
        <v>381.91</v>
      </c>
      <c r="AA89" s="54">
        <v>-20</v>
      </c>
      <c r="AB89" s="54">
        <v>20</v>
      </c>
      <c r="AC89" s="1">
        <v>-15</v>
      </c>
      <c r="AD89" s="1">
        <v>10</v>
      </c>
      <c r="AF89" s="6">
        <v>2.827632587833584E-3</v>
      </c>
      <c r="AH89" s="6">
        <v>5.9960849438582819E-3</v>
      </c>
      <c r="AJ89" s="6">
        <v>-6.1510678313619893E-3</v>
      </c>
      <c r="AL89" s="6">
        <v>-2.9865240932086534E-3</v>
      </c>
    </row>
    <row r="90" spans="1:39" x14ac:dyDescent="0.25">
      <c r="A90" s="1">
        <v>179</v>
      </c>
      <c r="B90" s="1" t="s">
        <v>21</v>
      </c>
      <c r="C90" s="1" t="s">
        <v>91</v>
      </c>
      <c r="D90" s="1" t="s">
        <v>40</v>
      </c>
      <c r="E90" s="1" t="s">
        <v>137</v>
      </c>
      <c r="F90" s="1" t="s">
        <v>25</v>
      </c>
      <c r="G90" s="1" t="b">
        <v>0</v>
      </c>
      <c r="H90" s="1" t="b">
        <v>0</v>
      </c>
      <c r="I90" s="1" t="b">
        <v>0</v>
      </c>
      <c r="J90" s="1" t="b">
        <v>0</v>
      </c>
      <c r="K90" s="1" t="b">
        <v>1</v>
      </c>
      <c r="L90" s="1">
        <v>800</v>
      </c>
      <c r="M90" s="1">
        <v>2</v>
      </c>
      <c r="N90" s="1">
        <v>0</v>
      </c>
      <c r="O90" s="1">
        <v>0.5</v>
      </c>
      <c r="P90" s="1">
        <v>0</v>
      </c>
      <c r="Q90" s="1">
        <v>300</v>
      </c>
      <c r="R90" s="1">
        <v>0</v>
      </c>
      <c r="S90" s="1">
        <v>1</v>
      </c>
      <c r="T90" s="1">
        <v>0</v>
      </c>
      <c r="U90" s="1" t="b">
        <v>0</v>
      </c>
      <c r="V90" s="1">
        <v>701</v>
      </c>
      <c r="W90" s="54">
        <v>648352.44999999995</v>
      </c>
      <c r="X90" s="54">
        <v>724202.55</v>
      </c>
      <c r="Y90" s="50">
        <v>400.32</v>
      </c>
      <c r="Z90" s="50">
        <v>383.31</v>
      </c>
      <c r="AA90" s="54">
        <v>-20</v>
      </c>
      <c r="AB90" s="54">
        <v>20</v>
      </c>
      <c r="AC90" s="1">
        <v>-15</v>
      </c>
      <c r="AD90" s="1">
        <v>10</v>
      </c>
      <c r="AF90" s="6">
        <v>-8.150673688975818E-4</v>
      </c>
      <c r="AH90" s="6">
        <v>1.3383845593313293E-3</v>
      </c>
      <c r="AJ90" s="6">
        <v>-1.4616892737948639E-3</v>
      </c>
      <c r="AL90" s="6">
        <v>6.6831308379500243E-4</v>
      </c>
    </row>
    <row r="91" spans="1:39" x14ac:dyDescent="0.25">
      <c r="A91" s="1">
        <v>180</v>
      </c>
      <c r="B91" s="1" t="s">
        <v>21</v>
      </c>
      <c r="C91" s="1" t="s">
        <v>91</v>
      </c>
      <c r="D91" s="1" t="s">
        <v>40</v>
      </c>
      <c r="E91" s="1" t="s">
        <v>137</v>
      </c>
      <c r="F91" s="1" t="s">
        <v>25</v>
      </c>
      <c r="G91" s="1" t="b">
        <v>0</v>
      </c>
      <c r="H91" s="1" t="b">
        <v>0</v>
      </c>
      <c r="I91" s="1" t="b">
        <v>0</v>
      </c>
      <c r="J91" s="1" t="b">
        <v>0</v>
      </c>
      <c r="K91" s="1" t="b">
        <v>1</v>
      </c>
      <c r="L91" s="1">
        <v>800</v>
      </c>
      <c r="M91" s="1">
        <v>2</v>
      </c>
      <c r="N91" s="1">
        <v>0</v>
      </c>
      <c r="O91" s="1">
        <v>0.5</v>
      </c>
      <c r="P91" s="1">
        <v>0</v>
      </c>
      <c r="Q91" s="1">
        <v>300</v>
      </c>
      <c r="R91" s="1">
        <v>0</v>
      </c>
      <c r="S91" s="1">
        <v>1</v>
      </c>
      <c r="T91" s="1">
        <v>0</v>
      </c>
      <c r="U91" s="1" t="b">
        <v>0</v>
      </c>
      <c r="V91" s="1">
        <v>701</v>
      </c>
      <c r="W91" s="54">
        <v>645800.77</v>
      </c>
      <c r="X91" s="54">
        <v>718403.21</v>
      </c>
      <c r="Y91" s="50">
        <v>403.78</v>
      </c>
      <c r="Z91" s="50">
        <v>384.94</v>
      </c>
      <c r="AA91" s="54">
        <v>-20</v>
      </c>
      <c r="AB91" s="54">
        <v>20</v>
      </c>
      <c r="AC91" s="1">
        <v>-15</v>
      </c>
      <c r="AD91" s="1">
        <v>10</v>
      </c>
      <c r="AF91" s="6">
        <v>-4.7474967271826651E-3</v>
      </c>
      <c r="AH91" s="6">
        <v>-6.6802308778973751E-3</v>
      </c>
      <c r="AJ91" s="6">
        <v>7.168762752365776E-3</v>
      </c>
      <c r="AL91" s="6">
        <v>4.9235877970208453E-3</v>
      </c>
    </row>
    <row r="92" spans="1:39" x14ac:dyDescent="0.25">
      <c r="A92" s="3">
        <v>186</v>
      </c>
      <c r="B92" s="3" t="s">
        <v>21</v>
      </c>
      <c r="C92" s="3" t="s">
        <v>91</v>
      </c>
      <c r="D92" s="3" t="s">
        <v>40</v>
      </c>
      <c r="E92" s="3" t="s">
        <v>138</v>
      </c>
      <c r="F92" s="3" t="s">
        <v>25</v>
      </c>
      <c r="G92" s="3" t="b">
        <v>0</v>
      </c>
      <c r="H92" s="3" t="b">
        <v>0</v>
      </c>
      <c r="I92" s="3" t="b">
        <v>0</v>
      </c>
      <c r="J92" s="3" t="b">
        <v>0</v>
      </c>
      <c r="K92" s="3" t="b">
        <v>1</v>
      </c>
      <c r="L92" s="3">
        <v>800</v>
      </c>
      <c r="M92" s="3">
        <v>2</v>
      </c>
      <c r="N92" s="3">
        <v>0</v>
      </c>
      <c r="O92" s="3">
        <v>0.5</v>
      </c>
      <c r="P92" s="3">
        <v>0</v>
      </c>
      <c r="Q92" s="3">
        <v>300</v>
      </c>
      <c r="R92" s="3">
        <v>0</v>
      </c>
      <c r="S92" s="3">
        <v>1</v>
      </c>
      <c r="T92" s="3">
        <v>0</v>
      </c>
      <c r="U92" s="3" t="b">
        <v>0</v>
      </c>
      <c r="V92" s="3">
        <v>701</v>
      </c>
      <c r="W92" s="53">
        <v>674665.87</v>
      </c>
      <c r="X92" s="53">
        <v>674596.17</v>
      </c>
      <c r="Y92" s="51">
        <v>398.6</v>
      </c>
      <c r="Z92" s="51">
        <v>398.36</v>
      </c>
      <c r="AA92" s="53">
        <v>-20</v>
      </c>
      <c r="AB92" s="53">
        <v>20</v>
      </c>
      <c r="AC92" s="3">
        <v>-15</v>
      </c>
      <c r="AD92" s="3">
        <v>15</v>
      </c>
      <c r="AF92" s="6" cm="1">
        <f t="array" ref="AF92:AF96">W92:W96/AG92-1</f>
        <v>-5.9344081017498329E-4</v>
      </c>
      <c r="AG92" s="52">
        <f>AVERAGE(W92:W96)</f>
        <v>675066.48200000008</v>
      </c>
      <c r="AH92" s="6" cm="1">
        <f t="array" ref="AH92:AH96">X92:X96/AI92-1</f>
        <v>-1.6896609407182073E-3</v>
      </c>
      <c r="AI92" s="52">
        <f t="shared" ref="AI92" si="18">AVERAGE(X92:X96)</f>
        <v>675737.93800000008</v>
      </c>
      <c r="AJ92" s="6" cm="1">
        <f t="array" ref="AJ92:AJ96">Y92:Y96/AK92-1</f>
        <v>1.7038515085872064E-3</v>
      </c>
      <c r="AK92" s="52">
        <f>AVERAGE(Y92:Y96)</f>
        <v>397.92199999999997</v>
      </c>
      <c r="AL92" s="6" cm="1">
        <f t="array" ref="AL92:AL96">Z92:Z96/AM92-1</f>
        <v>7.4862709829126572E-4</v>
      </c>
      <c r="AM92" s="52">
        <f>AVERAGE(Z92:Z96)</f>
        <v>398.06200000000001</v>
      </c>
    </row>
    <row r="93" spans="1:39" x14ac:dyDescent="0.25">
      <c r="A93" s="3">
        <v>187</v>
      </c>
      <c r="B93" s="3" t="s">
        <v>21</v>
      </c>
      <c r="C93" s="3" t="s">
        <v>91</v>
      </c>
      <c r="D93" s="3" t="s">
        <v>40</v>
      </c>
      <c r="E93" s="3" t="s">
        <v>138</v>
      </c>
      <c r="F93" s="3" t="s">
        <v>25</v>
      </c>
      <c r="G93" s="3" t="b">
        <v>0</v>
      </c>
      <c r="H93" s="3" t="b">
        <v>0</v>
      </c>
      <c r="I93" s="3" t="b">
        <v>0</v>
      </c>
      <c r="J93" s="3" t="b">
        <v>0</v>
      </c>
      <c r="K93" s="3" t="b">
        <v>1</v>
      </c>
      <c r="L93" s="3">
        <v>800</v>
      </c>
      <c r="M93" s="3">
        <v>2</v>
      </c>
      <c r="N93" s="3">
        <v>0</v>
      </c>
      <c r="O93" s="3">
        <v>0.5</v>
      </c>
      <c r="P93" s="3">
        <v>0</v>
      </c>
      <c r="Q93" s="3">
        <v>300</v>
      </c>
      <c r="R93" s="3">
        <v>0</v>
      </c>
      <c r="S93" s="3">
        <v>1</v>
      </c>
      <c r="T93" s="3">
        <v>0</v>
      </c>
      <c r="U93" s="3" t="b">
        <v>0</v>
      </c>
      <c r="V93" s="3">
        <v>701</v>
      </c>
      <c r="W93" s="53">
        <v>680406.85</v>
      </c>
      <c r="X93" s="53">
        <v>678264.68</v>
      </c>
      <c r="Y93" s="51">
        <v>396.24</v>
      </c>
      <c r="Z93" s="51">
        <v>395.01</v>
      </c>
      <c r="AA93" s="53">
        <v>-20</v>
      </c>
      <c r="AB93" s="53">
        <v>20</v>
      </c>
      <c r="AC93" s="3">
        <v>-15</v>
      </c>
      <c r="AD93" s="3">
        <v>15</v>
      </c>
      <c r="AF93" s="6">
        <v>7.9108771393570088E-3</v>
      </c>
      <c r="AH93" s="6">
        <v>3.7392335962052048E-3</v>
      </c>
      <c r="AJ93" s="6">
        <v>-4.2269590522764355E-3</v>
      </c>
      <c r="AL93" s="6">
        <v>-7.6671473288081327E-3</v>
      </c>
    </row>
    <row r="94" spans="1:39" x14ac:dyDescent="0.25">
      <c r="A94" s="3">
        <v>188</v>
      </c>
      <c r="B94" s="3" t="s">
        <v>21</v>
      </c>
      <c r="C94" s="3" t="s">
        <v>91</v>
      </c>
      <c r="D94" s="3" t="s">
        <v>40</v>
      </c>
      <c r="E94" s="3" t="s">
        <v>138</v>
      </c>
      <c r="F94" s="3" t="s">
        <v>25</v>
      </c>
      <c r="G94" s="3" t="b">
        <v>0</v>
      </c>
      <c r="H94" s="3" t="b">
        <v>0</v>
      </c>
      <c r="I94" s="3" t="b">
        <v>0</v>
      </c>
      <c r="J94" s="3" t="b">
        <v>0</v>
      </c>
      <c r="K94" s="3" t="b">
        <v>1</v>
      </c>
      <c r="L94" s="3">
        <v>800</v>
      </c>
      <c r="M94" s="3">
        <v>2</v>
      </c>
      <c r="N94" s="3">
        <v>0</v>
      </c>
      <c r="O94" s="3">
        <v>0.5</v>
      </c>
      <c r="P94" s="3">
        <v>0</v>
      </c>
      <c r="Q94" s="3">
        <v>300</v>
      </c>
      <c r="R94" s="3">
        <v>0</v>
      </c>
      <c r="S94" s="3">
        <v>1</v>
      </c>
      <c r="T94" s="3">
        <v>0</v>
      </c>
      <c r="U94" s="3" t="b">
        <v>0</v>
      </c>
      <c r="V94" s="3">
        <v>701</v>
      </c>
      <c r="W94" s="53">
        <v>668481.21</v>
      </c>
      <c r="X94" s="53">
        <v>669516.68000000005</v>
      </c>
      <c r="Y94" s="51">
        <v>401.64</v>
      </c>
      <c r="Z94" s="51">
        <v>401.99</v>
      </c>
      <c r="AA94" s="53">
        <v>-20</v>
      </c>
      <c r="AB94" s="53">
        <v>20</v>
      </c>
      <c r="AC94" s="3">
        <v>-15</v>
      </c>
      <c r="AD94" s="3">
        <v>15</v>
      </c>
      <c r="AF94" s="6">
        <v>-9.7549977307274105E-3</v>
      </c>
      <c r="AH94" s="6">
        <v>-9.2066134667727617E-3</v>
      </c>
      <c r="AJ94" s="6">
        <v>9.3435396886827338E-3</v>
      </c>
      <c r="AL94" s="6">
        <v>9.8678095372077834E-3</v>
      </c>
    </row>
    <row r="95" spans="1:39" x14ac:dyDescent="0.25">
      <c r="A95" s="3">
        <v>189</v>
      </c>
      <c r="B95" s="3" t="s">
        <v>21</v>
      </c>
      <c r="C95" s="3" t="s">
        <v>91</v>
      </c>
      <c r="D95" s="3" t="s">
        <v>40</v>
      </c>
      <c r="E95" s="3" t="s">
        <v>138</v>
      </c>
      <c r="F95" s="3" t="s">
        <v>25</v>
      </c>
      <c r="G95" s="3" t="b">
        <v>0</v>
      </c>
      <c r="H95" s="3" t="b">
        <v>0</v>
      </c>
      <c r="I95" s="3" t="b">
        <v>0</v>
      </c>
      <c r="J95" s="3" t="b">
        <v>0</v>
      </c>
      <c r="K95" s="3" t="b">
        <v>1</v>
      </c>
      <c r="L95" s="3">
        <v>800</v>
      </c>
      <c r="M95" s="3">
        <v>2</v>
      </c>
      <c r="N95" s="3">
        <v>0</v>
      </c>
      <c r="O95" s="3">
        <v>0.5</v>
      </c>
      <c r="P95" s="3">
        <v>0</v>
      </c>
      <c r="Q95" s="3">
        <v>300</v>
      </c>
      <c r="R95" s="3">
        <v>0</v>
      </c>
      <c r="S95" s="3">
        <v>1</v>
      </c>
      <c r="T95" s="3">
        <v>0</v>
      </c>
      <c r="U95" s="3" t="b">
        <v>0</v>
      </c>
      <c r="V95" s="3">
        <v>701</v>
      </c>
      <c r="W95" s="53">
        <v>674723.49</v>
      </c>
      <c r="X95" s="53">
        <v>677310.28</v>
      </c>
      <c r="Y95" s="51">
        <v>397.06</v>
      </c>
      <c r="Z95" s="51">
        <v>398.2</v>
      </c>
      <c r="AA95" s="53">
        <v>-20</v>
      </c>
      <c r="AB95" s="53">
        <v>20</v>
      </c>
      <c r="AC95" s="3">
        <v>-15</v>
      </c>
      <c r="AD95" s="3">
        <v>15</v>
      </c>
      <c r="AF95" s="6">
        <v>-5.0808625394038742E-4</v>
      </c>
      <c r="AH95" s="6">
        <v>2.3268517447068149E-3</v>
      </c>
      <c r="AJ95" s="6">
        <v>-2.1662536879085703E-3</v>
      </c>
      <c r="AL95" s="6">
        <v>3.466796629669755E-4</v>
      </c>
    </row>
    <row r="96" spans="1:39" x14ac:dyDescent="0.25">
      <c r="A96" s="3">
        <v>190</v>
      </c>
      <c r="B96" s="3" t="s">
        <v>21</v>
      </c>
      <c r="C96" s="3" t="s">
        <v>91</v>
      </c>
      <c r="D96" s="3" t="s">
        <v>40</v>
      </c>
      <c r="E96" s="3" t="s">
        <v>138</v>
      </c>
      <c r="F96" s="3" t="s">
        <v>25</v>
      </c>
      <c r="G96" s="3" t="b">
        <v>0</v>
      </c>
      <c r="H96" s="3" t="b">
        <v>0</v>
      </c>
      <c r="I96" s="3" t="b">
        <v>0</v>
      </c>
      <c r="J96" s="3" t="b">
        <v>0</v>
      </c>
      <c r="K96" s="3" t="b">
        <v>1</v>
      </c>
      <c r="L96" s="3">
        <v>800</v>
      </c>
      <c r="M96" s="3">
        <v>2</v>
      </c>
      <c r="N96" s="3">
        <v>0</v>
      </c>
      <c r="O96" s="3">
        <v>0.5</v>
      </c>
      <c r="P96" s="3">
        <v>0</v>
      </c>
      <c r="Q96" s="3">
        <v>300</v>
      </c>
      <c r="R96" s="3">
        <v>0</v>
      </c>
      <c r="S96" s="3">
        <v>1</v>
      </c>
      <c r="T96" s="3">
        <v>0</v>
      </c>
      <c r="U96" s="3" t="b">
        <v>0</v>
      </c>
      <c r="V96" s="3">
        <v>701</v>
      </c>
      <c r="W96" s="53">
        <v>677054.99</v>
      </c>
      <c r="X96" s="53">
        <v>679001.88</v>
      </c>
      <c r="Y96" s="51">
        <v>396.07</v>
      </c>
      <c r="Z96" s="51">
        <v>396.75</v>
      </c>
      <c r="AA96" s="53">
        <v>-20</v>
      </c>
      <c r="AB96" s="53">
        <v>20</v>
      </c>
      <c r="AC96" s="3">
        <v>-15</v>
      </c>
      <c r="AD96" s="3">
        <v>15</v>
      </c>
      <c r="AF96" s="6">
        <v>2.9456476554852173E-3</v>
      </c>
      <c r="AH96" s="6">
        <v>4.8301890665785052E-3</v>
      </c>
      <c r="AJ96" s="6">
        <v>-4.6541784570844902E-3</v>
      </c>
      <c r="AL96" s="6">
        <v>-3.295968969658003E-3</v>
      </c>
    </row>
    <row r="97" spans="1:39" x14ac:dyDescent="0.25">
      <c r="A97" s="1">
        <v>196</v>
      </c>
      <c r="B97" s="1" t="s">
        <v>21</v>
      </c>
      <c r="C97" s="1" t="s">
        <v>91</v>
      </c>
      <c r="D97" s="1" t="s">
        <v>40</v>
      </c>
      <c r="E97" s="1" t="s">
        <v>139</v>
      </c>
      <c r="F97" s="1" t="s">
        <v>25</v>
      </c>
      <c r="G97" s="1" t="b">
        <v>0</v>
      </c>
      <c r="H97" s="1" t="b">
        <v>0</v>
      </c>
      <c r="I97" s="1" t="b">
        <v>0</v>
      </c>
      <c r="J97" s="1" t="b">
        <v>0</v>
      </c>
      <c r="K97" s="1" t="b">
        <v>1</v>
      </c>
      <c r="L97" s="1">
        <v>800</v>
      </c>
      <c r="M97" s="1">
        <v>2</v>
      </c>
      <c r="N97" s="1">
        <v>0</v>
      </c>
      <c r="O97" s="1">
        <v>0.5</v>
      </c>
      <c r="P97" s="1">
        <v>0</v>
      </c>
      <c r="Q97" s="1">
        <v>300</v>
      </c>
      <c r="R97" s="1">
        <v>0</v>
      </c>
      <c r="S97" s="1">
        <v>1</v>
      </c>
      <c r="T97" s="1">
        <v>0</v>
      </c>
      <c r="U97" s="1" t="b">
        <v>0</v>
      </c>
      <c r="V97" s="1">
        <v>701</v>
      </c>
      <c r="W97" s="54">
        <v>758027.83</v>
      </c>
      <c r="X97" s="54">
        <v>663025.84</v>
      </c>
      <c r="Y97" s="50">
        <v>361.49</v>
      </c>
      <c r="Z97" s="50">
        <v>393.37</v>
      </c>
      <c r="AA97" s="54">
        <v>-20</v>
      </c>
      <c r="AB97" s="54">
        <v>20</v>
      </c>
      <c r="AC97" s="1">
        <v>-15</v>
      </c>
      <c r="AD97" s="1">
        <v>20</v>
      </c>
      <c r="AF97" s="6" cm="1">
        <f t="array" ref="AF97:AF101">W97:W101/AG97-1</f>
        <v>2.5698625475336634E-3</v>
      </c>
      <c r="AG97" s="52">
        <f>AVERAGE(W97:W101)</f>
        <v>756084.79599999997</v>
      </c>
      <c r="AH97" s="6" cm="1">
        <f t="array" ref="AH97:AH101">X97:X101/AI97-1</f>
        <v>6.0808769794191697E-3</v>
      </c>
      <c r="AI97" s="52">
        <f t="shared" ref="AI97" si="19">AVERAGE(X97:X101)</f>
        <v>659018.43000000005</v>
      </c>
      <c r="AJ97" s="6" cm="1">
        <f t="array" ref="AJ97:AJ101">Y97:Y101/AK97-1</f>
        <v>-6.7373372680261667E-3</v>
      </c>
      <c r="AK97" s="52">
        <f>AVERAGE(Y97:Y101)</f>
        <v>363.94200000000001</v>
      </c>
      <c r="AL97" s="6" cm="1">
        <f t="array" ref="AL97:AL101">Z97:Z101/AM97-1</f>
        <v>-3.0513921343017225E-3</v>
      </c>
      <c r="AM97" s="52">
        <f>AVERAGE(Z97:Z101)</f>
        <v>394.57399999999996</v>
      </c>
    </row>
    <row r="98" spans="1:39" x14ac:dyDescent="0.25">
      <c r="A98" s="1">
        <v>197</v>
      </c>
      <c r="B98" s="1" t="s">
        <v>21</v>
      </c>
      <c r="C98" s="1" t="s">
        <v>91</v>
      </c>
      <c r="D98" s="1" t="s">
        <v>40</v>
      </c>
      <c r="E98" s="1" t="s">
        <v>139</v>
      </c>
      <c r="F98" s="1" t="s">
        <v>25</v>
      </c>
      <c r="G98" s="1" t="b">
        <v>0</v>
      </c>
      <c r="H98" s="1" t="b">
        <v>0</v>
      </c>
      <c r="I98" s="1" t="b">
        <v>0</v>
      </c>
      <c r="J98" s="1" t="b">
        <v>0</v>
      </c>
      <c r="K98" s="1" t="b">
        <v>1</v>
      </c>
      <c r="L98" s="1">
        <v>800</v>
      </c>
      <c r="M98" s="1">
        <v>2</v>
      </c>
      <c r="N98" s="1">
        <v>0</v>
      </c>
      <c r="O98" s="1">
        <v>0.5</v>
      </c>
      <c r="P98" s="1">
        <v>0</v>
      </c>
      <c r="Q98" s="1">
        <v>300</v>
      </c>
      <c r="R98" s="1">
        <v>0</v>
      </c>
      <c r="S98" s="1">
        <v>1</v>
      </c>
      <c r="T98" s="1">
        <v>0</v>
      </c>
      <c r="U98" s="1" t="b">
        <v>0</v>
      </c>
      <c r="V98" s="1">
        <v>701</v>
      </c>
      <c r="W98" s="54">
        <v>758264.49</v>
      </c>
      <c r="X98" s="54">
        <v>660330.51</v>
      </c>
      <c r="Y98" s="50">
        <v>362.98</v>
      </c>
      <c r="Z98" s="50">
        <v>393.55</v>
      </c>
      <c r="AA98" s="54">
        <v>-20</v>
      </c>
      <c r="AB98" s="54">
        <v>20</v>
      </c>
      <c r="AC98" s="1">
        <v>-15</v>
      </c>
      <c r="AD98" s="1">
        <v>20</v>
      </c>
      <c r="AF98" s="6">
        <v>2.882869767427465E-3</v>
      </c>
      <c r="AH98" s="6">
        <v>1.990961011515191E-3</v>
      </c>
      <c r="AJ98" s="6">
        <v>-2.6432783245681213E-3</v>
      </c>
      <c r="AL98" s="6">
        <v>-2.5952039414658401E-3</v>
      </c>
    </row>
    <row r="99" spans="1:39" x14ac:dyDescent="0.25">
      <c r="A99" s="1">
        <v>198</v>
      </c>
      <c r="B99" s="1" t="s">
        <v>21</v>
      </c>
      <c r="C99" s="1" t="s">
        <v>91</v>
      </c>
      <c r="D99" s="1" t="s">
        <v>40</v>
      </c>
      <c r="E99" s="1" t="s">
        <v>139</v>
      </c>
      <c r="F99" s="1" t="s">
        <v>25</v>
      </c>
      <c r="G99" s="1" t="b">
        <v>0</v>
      </c>
      <c r="H99" s="1" t="b">
        <v>0</v>
      </c>
      <c r="I99" s="1" t="b">
        <v>0</v>
      </c>
      <c r="J99" s="1" t="b">
        <v>0</v>
      </c>
      <c r="K99" s="1" t="b">
        <v>1</v>
      </c>
      <c r="L99" s="1">
        <v>800</v>
      </c>
      <c r="M99" s="1">
        <v>2</v>
      </c>
      <c r="N99" s="1">
        <v>0</v>
      </c>
      <c r="O99" s="1">
        <v>0.5</v>
      </c>
      <c r="P99" s="1">
        <v>0</v>
      </c>
      <c r="Q99" s="1">
        <v>300</v>
      </c>
      <c r="R99" s="1">
        <v>0</v>
      </c>
      <c r="S99" s="1">
        <v>1</v>
      </c>
      <c r="T99" s="1">
        <v>0</v>
      </c>
      <c r="U99" s="1" t="b">
        <v>0</v>
      </c>
      <c r="V99" s="1">
        <v>701</v>
      </c>
      <c r="W99" s="54">
        <v>756432.1</v>
      </c>
      <c r="X99" s="54">
        <v>655747.25</v>
      </c>
      <c r="Y99" s="50">
        <v>366.06</v>
      </c>
      <c r="Z99" s="50">
        <v>394.29</v>
      </c>
      <c r="AA99" s="54">
        <v>-20</v>
      </c>
      <c r="AB99" s="54">
        <v>20</v>
      </c>
      <c r="AC99" s="1">
        <v>-15</v>
      </c>
      <c r="AD99" s="1">
        <v>20</v>
      </c>
      <c r="AF99" s="6">
        <v>4.593453033805428E-4</v>
      </c>
      <c r="AH99" s="6">
        <v>-4.9637155064086169E-3</v>
      </c>
      <c r="AJ99" s="6">
        <v>5.8196086189556961E-3</v>
      </c>
      <c r="AL99" s="6">
        <v>-7.1976359314074312E-4</v>
      </c>
    </row>
    <row r="100" spans="1:39" x14ac:dyDescent="0.25">
      <c r="A100" s="1">
        <v>199</v>
      </c>
      <c r="B100" s="1" t="s">
        <v>21</v>
      </c>
      <c r="C100" s="1" t="s">
        <v>91</v>
      </c>
      <c r="D100" s="1" t="s">
        <v>40</v>
      </c>
      <c r="E100" s="1" t="s">
        <v>139</v>
      </c>
      <c r="F100" s="1" t="s">
        <v>25</v>
      </c>
      <c r="G100" s="1" t="b">
        <v>0</v>
      </c>
      <c r="H100" s="1" t="b">
        <v>0</v>
      </c>
      <c r="I100" s="1" t="b">
        <v>0</v>
      </c>
      <c r="J100" s="1" t="b">
        <v>0</v>
      </c>
      <c r="K100" s="1" t="b">
        <v>1</v>
      </c>
      <c r="L100" s="1">
        <v>800</v>
      </c>
      <c r="M100" s="1">
        <v>2</v>
      </c>
      <c r="N100" s="1">
        <v>0</v>
      </c>
      <c r="O100" s="1">
        <v>0.5</v>
      </c>
      <c r="P100" s="1">
        <v>0</v>
      </c>
      <c r="Q100" s="1">
        <v>300</v>
      </c>
      <c r="R100" s="1">
        <v>0</v>
      </c>
      <c r="S100" s="1">
        <v>1</v>
      </c>
      <c r="T100" s="1">
        <v>0</v>
      </c>
      <c r="U100" s="1" t="b">
        <v>0</v>
      </c>
      <c r="V100" s="1">
        <v>701</v>
      </c>
      <c r="W100" s="54">
        <v>751598.38</v>
      </c>
      <c r="X100" s="54">
        <v>655299.79</v>
      </c>
      <c r="Y100" s="50">
        <v>366.01</v>
      </c>
      <c r="Z100" s="50">
        <v>397.29</v>
      </c>
      <c r="AA100" s="54">
        <v>-20</v>
      </c>
      <c r="AB100" s="54">
        <v>20</v>
      </c>
      <c r="AC100" s="1">
        <v>-15</v>
      </c>
      <c r="AD100" s="1">
        <v>20</v>
      </c>
      <c r="AF100" s="6">
        <v>-5.9337471454722346E-3</v>
      </c>
      <c r="AH100" s="6">
        <v>-5.6426950001989828E-3</v>
      </c>
      <c r="AJ100" s="6">
        <v>5.6822240906517774E-3</v>
      </c>
      <c r="AL100" s="6">
        <v>6.8833729541228905E-3</v>
      </c>
    </row>
    <row r="101" spans="1:39" x14ac:dyDescent="0.25">
      <c r="A101" s="1">
        <v>200</v>
      </c>
      <c r="B101" s="1" t="s">
        <v>21</v>
      </c>
      <c r="C101" s="1" t="s">
        <v>91</v>
      </c>
      <c r="D101" s="1" t="s">
        <v>40</v>
      </c>
      <c r="E101" s="1" t="s">
        <v>139</v>
      </c>
      <c r="F101" s="1" t="s">
        <v>25</v>
      </c>
      <c r="G101" s="1" t="b">
        <v>0</v>
      </c>
      <c r="H101" s="1" t="b">
        <v>0</v>
      </c>
      <c r="I101" s="1" t="b">
        <v>0</v>
      </c>
      <c r="J101" s="1" t="b">
        <v>0</v>
      </c>
      <c r="K101" s="1" t="b">
        <v>1</v>
      </c>
      <c r="L101" s="1">
        <v>800</v>
      </c>
      <c r="M101" s="1">
        <v>2</v>
      </c>
      <c r="N101" s="1">
        <v>0</v>
      </c>
      <c r="O101" s="1">
        <v>0.5</v>
      </c>
      <c r="P101" s="1">
        <v>0</v>
      </c>
      <c r="Q101" s="1">
        <v>300</v>
      </c>
      <c r="R101" s="1">
        <v>0</v>
      </c>
      <c r="S101" s="1">
        <v>1</v>
      </c>
      <c r="T101" s="1">
        <v>0</v>
      </c>
      <c r="U101" s="1" t="b">
        <v>0</v>
      </c>
      <c r="V101" s="1">
        <v>701</v>
      </c>
      <c r="W101" s="54">
        <v>756101.18</v>
      </c>
      <c r="X101" s="54">
        <v>660688.76</v>
      </c>
      <c r="Y101" s="50">
        <v>363.17</v>
      </c>
      <c r="Z101" s="50">
        <v>394.37</v>
      </c>
      <c r="AA101" s="54">
        <v>-20</v>
      </c>
      <c r="AB101" s="54">
        <v>20</v>
      </c>
      <c r="AC101" s="1">
        <v>-15</v>
      </c>
      <c r="AD101" s="1">
        <v>20</v>
      </c>
      <c r="AF101" s="6">
        <v>2.1669527130674382E-5</v>
      </c>
      <c r="AH101" s="6">
        <v>2.534572515672906E-3</v>
      </c>
      <c r="AJ101" s="6">
        <v>-2.1212171170130745E-3</v>
      </c>
      <c r="AL101" s="6">
        <v>-5.1701328521380763E-4</v>
      </c>
    </row>
    <row r="102" spans="1:39" x14ac:dyDescent="0.25">
      <c r="A102" s="3">
        <v>206</v>
      </c>
      <c r="B102" s="3" t="s">
        <v>21</v>
      </c>
      <c r="C102" s="3" t="s">
        <v>91</v>
      </c>
      <c r="D102" s="3" t="s">
        <v>40</v>
      </c>
      <c r="E102" s="3" t="s">
        <v>140</v>
      </c>
      <c r="F102" s="3" t="s">
        <v>25</v>
      </c>
      <c r="G102" s="3" t="b">
        <v>0</v>
      </c>
      <c r="H102" s="3" t="b">
        <v>0</v>
      </c>
      <c r="I102" s="3" t="b">
        <v>0</v>
      </c>
      <c r="J102" s="3" t="b">
        <v>0</v>
      </c>
      <c r="K102" s="3" t="b">
        <v>1</v>
      </c>
      <c r="L102" s="3">
        <v>800</v>
      </c>
      <c r="M102" s="3">
        <v>2</v>
      </c>
      <c r="N102" s="3">
        <v>0</v>
      </c>
      <c r="O102" s="3">
        <v>0.5</v>
      </c>
      <c r="P102" s="3">
        <v>0</v>
      </c>
      <c r="Q102" s="3">
        <v>300</v>
      </c>
      <c r="R102" s="3">
        <v>0</v>
      </c>
      <c r="S102" s="3">
        <v>1</v>
      </c>
      <c r="T102" s="3">
        <v>0</v>
      </c>
      <c r="U102" s="3" t="b">
        <v>0</v>
      </c>
      <c r="V102" s="3">
        <v>701</v>
      </c>
      <c r="W102" s="53">
        <v>595612.67000000004</v>
      </c>
      <c r="X102" s="53">
        <v>821567.52</v>
      </c>
      <c r="Y102" s="51">
        <v>414.25</v>
      </c>
      <c r="Z102" s="51">
        <v>347.74</v>
      </c>
      <c r="AA102" s="53">
        <v>-20</v>
      </c>
      <c r="AB102" s="53">
        <v>20</v>
      </c>
      <c r="AC102" s="3">
        <v>-20</v>
      </c>
      <c r="AD102" s="3">
        <v>0</v>
      </c>
      <c r="AF102" s="6" cm="1">
        <f t="array" ref="AF102:AF106">W102:W106/AG102-1</f>
        <v>6.2921997844898048E-3</v>
      </c>
      <c r="AG102" s="52">
        <f>AVERAGE(W102:W106)</f>
        <v>591888.39</v>
      </c>
      <c r="AH102" s="6" cm="1">
        <f t="array" ref="AH102:AH106">X102:X106/AI102-1</f>
        <v>3.225536688389985E-3</v>
      </c>
      <c r="AI102" s="55">
        <f t="shared" ref="AI102" si="20">AVERAGE(X102:X106)</f>
        <v>818926.04399999999</v>
      </c>
      <c r="AJ102" s="6" cm="1">
        <f t="array" ref="AJ102:AJ106">Y102:Y106/AK102-1</f>
        <v>-3.6558674267022084E-3</v>
      </c>
      <c r="AK102" s="52">
        <f>AVERAGE(Y102:Y106)</f>
        <v>415.77</v>
      </c>
      <c r="AL102" s="6" cm="1">
        <f t="array" ref="AL102:AL106">Z102:Z106/AM102-1</f>
        <v>-6.4287551072889082E-3</v>
      </c>
      <c r="AM102" s="52">
        <f>AVERAGE(Z102:Z106)</f>
        <v>349.99000000000007</v>
      </c>
    </row>
    <row r="103" spans="1:39" x14ac:dyDescent="0.25">
      <c r="A103" s="3">
        <v>207</v>
      </c>
      <c r="B103" s="3" t="s">
        <v>21</v>
      </c>
      <c r="C103" s="3" t="s">
        <v>91</v>
      </c>
      <c r="D103" s="3" t="s">
        <v>40</v>
      </c>
      <c r="E103" s="3" t="s">
        <v>140</v>
      </c>
      <c r="F103" s="3" t="s">
        <v>25</v>
      </c>
      <c r="G103" s="3" t="b">
        <v>0</v>
      </c>
      <c r="H103" s="3" t="b">
        <v>0</v>
      </c>
      <c r="I103" s="3" t="b">
        <v>0</v>
      </c>
      <c r="J103" s="3" t="b">
        <v>0</v>
      </c>
      <c r="K103" s="3" t="b">
        <v>1</v>
      </c>
      <c r="L103" s="3">
        <v>800</v>
      </c>
      <c r="M103" s="3">
        <v>2</v>
      </c>
      <c r="N103" s="3">
        <v>0</v>
      </c>
      <c r="O103" s="3">
        <v>0.5</v>
      </c>
      <c r="P103" s="3">
        <v>0</v>
      </c>
      <c r="Q103" s="3">
        <v>300</v>
      </c>
      <c r="R103" s="3">
        <v>0</v>
      </c>
      <c r="S103" s="3">
        <v>1</v>
      </c>
      <c r="T103" s="3">
        <v>0</v>
      </c>
      <c r="U103" s="3" t="b">
        <v>0</v>
      </c>
      <c r="V103" s="3">
        <v>701</v>
      </c>
      <c r="W103" s="53">
        <v>591861.66</v>
      </c>
      <c r="X103" s="53">
        <v>816148.94</v>
      </c>
      <c r="Y103" s="51">
        <v>417.25</v>
      </c>
      <c r="Z103" s="51">
        <v>349.99</v>
      </c>
      <c r="AA103" s="53">
        <v>-20</v>
      </c>
      <c r="AB103" s="53">
        <v>20</v>
      </c>
      <c r="AC103" s="3">
        <v>-20</v>
      </c>
      <c r="AD103" s="3">
        <v>0</v>
      </c>
      <c r="AF103" s="6">
        <v>-4.5160541162103662E-5</v>
      </c>
      <c r="AH103" s="6">
        <v>-3.3911535972594997E-3</v>
      </c>
      <c r="AJ103" s="6">
        <v>3.5596603891574485E-3</v>
      </c>
      <c r="AL103" s="6">
        <v>0</v>
      </c>
    </row>
    <row r="104" spans="1:39" x14ac:dyDescent="0.25">
      <c r="A104" s="3">
        <v>208</v>
      </c>
      <c r="B104" s="3" t="s">
        <v>21</v>
      </c>
      <c r="C104" s="3" t="s">
        <v>91</v>
      </c>
      <c r="D104" s="3" t="s">
        <v>40</v>
      </c>
      <c r="E104" s="3" t="s">
        <v>140</v>
      </c>
      <c r="F104" s="3" t="s">
        <v>25</v>
      </c>
      <c r="G104" s="3" t="b">
        <v>0</v>
      </c>
      <c r="H104" s="3" t="b">
        <v>0</v>
      </c>
      <c r="I104" s="3" t="b">
        <v>0</v>
      </c>
      <c r="J104" s="3" t="b">
        <v>0</v>
      </c>
      <c r="K104" s="3" t="b">
        <v>1</v>
      </c>
      <c r="L104" s="3">
        <v>800</v>
      </c>
      <c r="M104" s="3">
        <v>2</v>
      </c>
      <c r="N104" s="3">
        <v>0</v>
      </c>
      <c r="O104" s="3">
        <v>0.5</v>
      </c>
      <c r="P104" s="3">
        <v>0</v>
      </c>
      <c r="Q104" s="3">
        <v>300</v>
      </c>
      <c r="R104" s="3">
        <v>0</v>
      </c>
      <c r="S104" s="3">
        <v>1</v>
      </c>
      <c r="T104" s="3">
        <v>0</v>
      </c>
      <c r="U104" s="3" t="b">
        <v>0</v>
      </c>
      <c r="V104" s="3">
        <v>701</v>
      </c>
      <c r="W104" s="53">
        <v>587191.87</v>
      </c>
      <c r="X104" s="53">
        <v>817803.31</v>
      </c>
      <c r="Y104" s="51">
        <v>416.44</v>
      </c>
      <c r="Z104" s="51">
        <v>352.91</v>
      </c>
      <c r="AA104" s="53">
        <v>-20</v>
      </c>
      <c r="AB104" s="53">
        <v>20</v>
      </c>
      <c r="AC104" s="3">
        <v>-20</v>
      </c>
      <c r="AD104" s="3">
        <v>0</v>
      </c>
      <c r="AF104" s="6">
        <v>-7.9348067631467289E-3</v>
      </c>
      <c r="AH104" s="6">
        <v>-1.3709833851613951E-3</v>
      </c>
      <c r="AJ104" s="6">
        <v>1.61146787887545E-3</v>
      </c>
      <c r="AL104" s="6">
        <v>8.3430955170147314E-3</v>
      </c>
    </row>
    <row r="105" spans="1:39" x14ac:dyDescent="0.25">
      <c r="A105" s="3">
        <v>209</v>
      </c>
      <c r="B105" s="3" t="s">
        <v>21</v>
      </c>
      <c r="C105" s="3" t="s">
        <v>91</v>
      </c>
      <c r="D105" s="3" t="s">
        <v>40</v>
      </c>
      <c r="E105" s="3" t="s">
        <v>140</v>
      </c>
      <c r="F105" s="3" t="s">
        <v>25</v>
      </c>
      <c r="G105" s="3" t="b">
        <v>0</v>
      </c>
      <c r="H105" s="3" t="b">
        <v>0</v>
      </c>
      <c r="I105" s="3" t="b">
        <v>0</v>
      </c>
      <c r="J105" s="3" t="b">
        <v>0</v>
      </c>
      <c r="K105" s="3" t="b">
        <v>1</v>
      </c>
      <c r="L105" s="3">
        <v>800</v>
      </c>
      <c r="M105" s="3">
        <v>2</v>
      </c>
      <c r="N105" s="3">
        <v>0</v>
      </c>
      <c r="O105" s="3">
        <v>0.5</v>
      </c>
      <c r="P105" s="3">
        <v>0</v>
      </c>
      <c r="Q105" s="3">
        <v>300</v>
      </c>
      <c r="R105" s="3">
        <v>0</v>
      </c>
      <c r="S105" s="3">
        <v>1</v>
      </c>
      <c r="T105" s="3">
        <v>0</v>
      </c>
      <c r="U105" s="3" t="b">
        <v>0</v>
      </c>
      <c r="V105" s="3">
        <v>701</v>
      </c>
      <c r="W105" s="53">
        <v>593168.77</v>
      </c>
      <c r="X105" s="53">
        <v>820749.22</v>
      </c>
      <c r="Y105" s="51">
        <v>414.77</v>
      </c>
      <c r="Z105" s="51">
        <v>349.2</v>
      </c>
      <c r="AA105" s="53">
        <v>-20</v>
      </c>
      <c r="AB105" s="53">
        <v>20</v>
      </c>
      <c r="AC105" s="3">
        <v>-20</v>
      </c>
      <c r="AD105" s="3">
        <v>0</v>
      </c>
      <c r="AF105" s="6">
        <v>2.1632118852676907E-3</v>
      </c>
      <c r="AH105" s="6">
        <v>2.2263011579102265E-3</v>
      </c>
      <c r="AJ105" s="6">
        <v>-2.4051759386198857E-3</v>
      </c>
      <c r="AL105" s="6">
        <v>-2.2572073487816535E-3</v>
      </c>
    </row>
    <row r="106" spans="1:39" x14ac:dyDescent="0.25">
      <c r="A106" s="3">
        <v>210</v>
      </c>
      <c r="B106" s="3" t="s">
        <v>21</v>
      </c>
      <c r="C106" s="3" t="s">
        <v>91</v>
      </c>
      <c r="D106" s="3" t="s">
        <v>40</v>
      </c>
      <c r="E106" s="3" t="s">
        <v>140</v>
      </c>
      <c r="F106" s="3" t="s">
        <v>25</v>
      </c>
      <c r="G106" s="3" t="b">
        <v>0</v>
      </c>
      <c r="H106" s="3" t="b">
        <v>0</v>
      </c>
      <c r="I106" s="3" t="b">
        <v>0</v>
      </c>
      <c r="J106" s="3" t="b">
        <v>0</v>
      </c>
      <c r="K106" s="3" t="b">
        <v>1</v>
      </c>
      <c r="L106" s="3">
        <v>800</v>
      </c>
      <c r="M106" s="3">
        <v>2</v>
      </c>
      <c r="N106" s="3">
        <v>0</v>
      </c>
      <c r="O106" s="3">
        <v>0.5</v>
      </c>
      <c r="P106" s="3">
        <v>0</v>
      </c>
      <c r="Q106" s="3">
        <v>300</v>
      </c>
      <c r="R106" s="3">
        <v>0</v>
      </c>
      <c r="S106" s="3">
        <v>1</v>
      </c>
      <c r="T106" s="3">
        <v>0</v>
      </c>
      <c r="U106" s="3" t="b">
        <v>0</v>
      </c>
      <c r="V106" s="3">
        <v>701</v>
      </c>
      <c r="W106" s="53">
        <v>591606.98</v>
      </c>
      <c r="X106" s="53">
        <v>818361.23</v>
      </c>
      <c r="Y106" s="51">
        <v>416.14</v>
      </c>
      <c r="Z106" s="51">
        <v>350.11</v>
      </c>
      <c r="AA106" s="53">
        <v>-20</v>
      </c>
      <c r="AB106" s="53">
        <v>20</v>
      </c>
      <c r="AC106" s="3">
        <v>-20</v>
      </c>
      <c r="AD106" s="3">
        <v>0</v>
      </c>
      <c r="AF106" s="6">
        <v>-4.7544436544877389E-4</v>
      </c>
      <c r="AH106" s="6">
        <v>-6.8970086387920571E-4</v>
      </c>
      <c r="AJ106" s="6">
        <v>8.8991509728941764E-4</v>
      </c>
      <c r="AL106" s="6">
        <v>3.4286693905527521E-4</v>
      </c>
    </row>
    <row r="107" spans="1:39" x14ac:dyDescent="0.25">
      <c r="A107" s="1">
        <v>216</v>
      </c>
      <c r="B107" s="1" t="s">
        <v>21</v>
      </c>
      <c r="C107" s="1" t="s">
        <v>91</v>
      </c>
      <c r="D107" s="1" t="s">
        <v>40</v>
      </c>
      <c r="E107" s="1" t="s">
        <v>141</v>
      </c>
      <c r="F107" s="1" t="s">
        <v>25</v>
      </c>
      <c r="G107" s="1" t="b">
        <v>0</v>
      </c>
      <c r="H107" s="1" t="b">
        <v>0</v>
      </c>
      <c r="I107" s="1" t="b">
        <v>0</v>
      </c>
      <c r="J107" s="1" t="b">
        <v>0</v>
      </c>
      <c r="K107" s="1" t="b">
        <v>1</v>
      </c>
      <c r="L107" s="1">
        <v>800</v>
      </c>
      <c r="M107" s="1">
        <v>2</v>
      </c>
      <c r="N107" s="1">
        <v>0</v>
      </c>
      <c r="O107" s="1">
        <v>0.5</v>
      </c>
      <c r="P107" s="1">
        <v>0</v>
      </c>
      <c r="Q107" s="1">
        <v>300</v>
      </c>
      <c r="R107" s="1">
        <v>0</v>
      </c>
      <c r="S107" s="1">
        <v>1</v>
      </c>
      <c r="T107" s="1">
        <v>0</v>
      </c>
      <c r="U107" s="1" t="b">
        <v>0</v>
      </c>
      <c r="V107" s="1">
        <v>701</v>
      </c>
      <c r="W107" s="54">
        <v>590728.66</v>
      </c>
      <c r="X107" s="54">
        <v>803461.8</v>
      </c>
      <c r="Y107" s="50">
        <v>418.17</v>
      </c>
      <c r="Z107" s="50">
        <v>356.83</v>
      </c>
      <c r="AA107" s="54">
        <v>-20</v>
      </c>
      <c r="AB107" s="54">
        <v>20</v>
      </c>
      <c r="AC107" s="1">
        <v>-20</v>
      </c>
      <c r="AD107" s="1">
        <v>5</v>
      </c>
      <c r="AF107" s="6" cm="1">
        <f t="array" ref="AF107:AF111">W107:W111/AG107-1</f>
        <v>8.8400085927753391E-3</v>
      </c>
      <c r="AG107" s="52">
        <f>AVERAGE(W107:W111)</f>
        <v>585552.37200000009</v>
      </c>
      <c r="AH107" s="6" cm="1">
        <f t="array" ref="AH107:AH111">X107:X111/AI107-1</f>
        <v>8.7759595474239394E-3</v>
      </c>
      <c r="AI107" s="52">
        <f t="shared" ref="AI107" si="21">AVERAGE(X107:X111)</f>
        <v>796471.99399999995</v>
      </c>
      <c r="AJ107" s="6" cm="1">
        <f t="array" ref="AJ107:AJ111">Y107:Y111/AK107-1</f>
        <v>-9.1744423540784936E-3</v>
      </c>
      <c r="AK107" s="52">
        <f>AVERAGE(Y107:Y111)</f>
        <v>422.04200000000003</v>
      </c>
      <c r="AL107" s="6" cm="1">
        <f t="array" ref="AL107:AL111">Z107:Z111/AM107-1</f>
        <v>-9.3009051030040757E-3</v>
      </c>
      <c r="AM107" s="52">
        <f>AVERAGE(Z107:Z111)</f>
        <v>360.18</v>
      </c>
    </row>
    <row r="108" spans="1:39" x14ac:dyDescent="0.25">
      <c r="A108" s="1">
        <v>217</v>
      </c>
      <c r="B108" s="1" t="s">
        <v>21</v>
      </c>
      <c r="C108" s="1" t="s">
        <v>91</v>
      </c>
      <c r="D108" s="1" t="s">
        <v>40</v>
      </c>
      <c r="E108" s="1" t="s">
        <v>141</v>
      </c>
      <c r="F108" s="1" t="s">
        <v>25</v>
      </c>
      <c r="G108" s="1" t="b">
        <v>0</v>
      </c>
      <c r="H108" s="1" t="b">
        <v>0</v>
      </c>
      <c r="I108" s="1" t="b">
        <v>0</v>
      </c>
      <c r="J108" s="1" t="b">
        <v>0</v>
      </c>
      <c r="K108" s="1" t="b">
        <v>1</v>
      </c>
      <c r="L108" s="1">
        <v>800</v>
      </c>
      <c r="M108" s="1">
        <v>2</v>
      </c>
      <c r="N108" s="1">
        <v>0</v>
      </c>
      <c r="O108" s="1">
        <v>0.5</v>
      </c>
      <c r="P108" s="1">
        <v>0</v>
      </c>
      <c r="Q108" s="1">
        <v>300</v>
      </c>
      <c r="R108" s="1">
        <v>0</v>
      </c>
      <c r="S108" s="1">
        <v>1</v>
      </c>
      <c r="T108" s="1">
        <v>0</v>
      </c>
      <c r="U108" s="1" t="b">
        <v>0</v>
      </c>
      <c r="V108" s="1">
        <v>701</v>
      </c>
      <c r="W108" s="54">
        <v>589321.93000000005</v>
      </c>
      <c r="X108" s="54">
        <v>799258.22</v>
      </c>
      <c r="Y108" s="50">
        <v>420.64</v>
      </c>
      <c r="Z108" s="50">
        <v>357.61</v>
      </c>
      <c r="AA108" s="54">
        <v>-20</v>
      </c>
      <c r="AB108" s="54">
        <v>20</v>
      </c>
      <c r="AC108" s="1">
        <v>-20</v>
      </c>
      <c r="AD108" s="1">
        <v>5</v>
      </c>
      <c r="AF108" s="6">
        <v>6.4376103321461819E-3</v>
      </c>
      <c r="AH108" s="6">
        <v>3.4982096307081267E-3</v>
      </c>
      <c r="AJ108" s="6">
        <v>-3.3219442614716987E-3</v>
      </c>
      <c r="AL108" s="6">
        <v>-7.1353212282747602E-3</v>
      </c>
    </row>
    <row r="109" spans="1:39" x14ac:dyDescent="0.25">
      <c r="A109" s="1">
        <v>218</v>
      </c>
      <c r="B109" s="1" t="s">
        <v>21</v>
      </c>
      <c r="C109" s="1" t="s">
        <v>91</v>
      </c>
      <c r="D109" s="1" t="s">
        <v>40</v>
      </c>
      <c r="E109" s="1" t="s">
        <v>141</v>
      </c>
      <c r="F109" s="1" t="s">
        <v>25</v>
      </c>
      <c r="G109" s="1" t="b">
        <v>0</v>
      </c>
      <c r="H109" s="1" t="b">
        <v>0</v>
      </c>
      <c r="I109" s="1" t="b">
        <v>0</v>
      </c>
      <c r="J109" s="1" t="b">
        <v>0</v>
      </c>
      <c r="K109" s="1" t="b">
        <v>1</v>
      </c>
      <c r="L109" s="1">
        <v>800</v>
      </c>
      <c r="M109" s="1">
        <v>2</v>
      </c>
      <c r="N109" s="1">
        <v>0</v>
      </c>
      <c r="O109" s="1">
        <v>0.5</v>
      </c>
      <c r="P109" s="1">
        <v>0</v>
      </c>
      <c r="Q109" s="1">
        <v>300</v>
      </c>
      <c r="R109" s="1">
        <v>0</v>
      </c>
      <c r="S109" s="1">
        <v>1</v>
      </c>
      <c r="T109" s="1">
        <v>0</v>
      </c>
      <c r="U109" s="1" t="b">
        <v>0</v>
      </c>
      <c r="V109" s="1">
        <v>701</v>
      </c>
      <c r="W109" s="54">
        <v>583114.18000000005</v>
      </c>
      <c r="X109" s="54">
        <v>794656.24</v>
      </c>
      <c r="Y109" s="50">
        <v>423.05</v>
      </c>
      <c r="Z109" s="50">
        <v>361.77</v>
      </c>
      <c r="AA109" s="54">
        <v>-20</v>
      </c>
      <c r="AB109" s="54">
        <v>20</v>
      </c>
      <c r="AC109" s="1">
        <v>-20</v>
      </c>
      <c r="AD109" s="1">
        <v>5</v>
      </c>
      <c r="AF109" s="6">
        <v>-4.1639178946064614E-3</v>
      </c>
      <c r="AH109" s="6">
        <v>-2.2797461978304456E-3</v>
      </c>
      <c r="AJ109" s="6">
        <v>2.3883878855659457E-3</v>
      </c>
      <c r="AL109" s="6">
        <v>4.4144594369481815E-3</v>
      </c>
    </row>
    <row r="110" spans="1:39" x14ac:dyDescent="0.25">
      <c r="A110" s="1">
        <v>219</v>
      </c>
      <c r="B110" s="1" t="s">
        <v>21</v>
      </c>
      <c r="C110" s="1" t="s">
        <v>91</v>
      </c>
      <c r="D110" s="1" t="s">
        <v>40</v>
      </c>
      <c r="E110" s="1" t="s">
        <v>141</v>
      </c>
      <c r="F110" s="1" t="s">
        <v>25</v>
      </c>
      <c r="G110" s="1" t="b">
        <v>0</v>
      </c>
      <c r="H110" s="1" t="b">
        <v>0</v>
      </c>
      <c r="I110" s="1" t="b">
        <v>0</v>
      </c>
      <c r="J110" s="1" t="b">
        <v>0</v>
      </c>
      <c r="K110" s="1" t="b">
        <v>1</v>
      </c>
      <c r="L110" s="1">
        <v>800</v>
      </c>
      <c r="M110" s="1">
        <v>2</v>
      </c>
      <c r="N110" s="1">
        <v>0</v>
      </c>
      <c r="O110" s="1">
        <v>0.5</v>
      </c>
      <c r="P110" s="1">
        <v>0</v>
      </c>
      <c r="Q110" s="1">
        <v>300</v>
      </c>
      <c r="R110" s="1">
        <v>0</v>
      </c>
      <c r="S110" s="1">
        <v>1</v>
      </c>
      <c r="T110" s="1">
        <v>0</v>
      </c>
      <c r="U110" s="1" t="b">
        <v>0</v>
      </c>
      <c r="V110" s="1">
        <v>701</v>
      </c>
      <c r="W110" s="54">
        <v>582365.6</v>
      </c>
      <c r="X110" s="54">
        <v>793455.58</v>
      </c>
      <c r="Y110" s="50">
        <v>423.68</v>
      </c>
      <c r="Z110" s="50">
        <v>362.28</v>
      </c>
      <c r="AA110" s="54">
        <v>-20</v>
      </c>
      <c r="AB110" s="54">
        <v>20</v>
      </c>
      <c r="AC110" s="1">
        <v>-20</v>
      </c>
      <c r="AD110" s="1">
        <v>5</v>
      </c>
      <c r="AF110" s="6">
        <v>-5.4423347122912746E-3</v>
      </c>
      <c r="AH110" s="6">
        <v>-3.7872191649214182E-3</v>
      </c>
      <c r="AJ110" s="6">
        <v>3.8811303140444675E-3</v>
      </c>
      <c r="AL110" s="6">
        <v>5.8304181242712083E-3</v>
      </c>
    </row>
    <row r="111" spans="1:39" x14ac:dyDescent="0.25">
      <c r="A111" s="1">
        <v>220</v>
      </c>
      <c r="B111" s="1" t="s">
        <v>21</v>
      </c>
      <c r="C111" s="1" t="s">
        <v>91</v>
      </c>
      <c r="D111" s="1" t="s">
        <v>40</v>
      </c>
      <c r="E111" s="1" t="s">
        <v>141</v>
      </c>
      <c r="F111" s="1" t="s">
        <v>25</v>
      </c>
      <c r="G111" s="1" t="b">
        <v>0</v>
      </c>
      <c r="H111" s="1" t="b">
        <v>0</v>
      </c>
      <c r="I111" s="1" t="b">
        <v>0</v>
      </c>
      <c r="J111" s="1" t="b">
        <v>0</v>
      </c>
      <c r="K111" s="1" t="b">
        <v>1</v>
      </c>
      <c r="L111" s="1">
        <v>800</v>
      </c>
      <c r="M111" s="1">
        <v>2</v>
      </c>
      <c r="N111" s="1">
        <v>0</v>
      </c>
      <c r="O111" s="1">
        <v>0.5</v>
      </c>
      <c r="P111" s="1">
        <v>0</v>
      </c>
      <c r="Q111" s="1">
        <v>300</v>
      </c>
      <c r="R111" s="1">
        <v>0</v>
      </c>
      <c r="S111" s="1">
        <v>1</v>
      </c>
      <c r="T111" s="1">
        <v>0</v>
      </c>
      <c r="U111" s="1" t="b">
        <v>0</v>
      </c>
      <c r="V111" s="1">
        <v>701</v>
      </c>
      <c r="W111" s="54">
        <v>582231.49</v>
      </c>
      <c r="X111" s="54">
        <v>791528.13</v>
      </c>
      <c r="Y111" s="50">
        <v>424.67</v>
      </c>
      <c r="Z111" s="50">
        <v>362.41</v>
      </c>
      <c r="AA111" s="54">
        <v>-20</v>
      </c>
      <c r="AB111" s="54">
        <v>20</v>
      </c>
      <c r="AC111" s="1">
        <v>-20</v>
      </c>
      <c r="AD111" s="1">
        <v>5</v>
      </c>
      <c r="AF111" s="6">
        <v>-5.6713663180244511E-3</v>
      </c>
      <c r="AH111" s="6">
        <v>-6.2072038153797582E-3</v>
      </c>
      <c r="AJ111" s="6">
        <v>6.2268684159396681E-3</v>
      </c>
      <c r="AL111" s="6">
        <v>6.1913487700595571E-3</v>
      </c>
    </row>
    <row r="112" spans="1:39" x14ac:dyDescent="0.25">
      <c r="A112" s="3">
        <v>226</v>
      </c>
      <c r="B112" s="3" t="s">
        <v>21</v>
      </c>
      <c r="C112" s="3" t="s">
        <v>91</v>
      </c>
      <c r="D112" s="3" t="s">
        <v>40</v>
      </c>
      <c r="E112" s="3" t="s">
        <v>142</v>
      </c>
      <c r="F112" s="3" t="s">
        <v>25</v>
      </c>
      <c r="G112" s="3" t="b">
        <v>0</v>
      </c>
      <c r="H112" s="3" t="b">
        <v>0</v>
      </c>
      <c r="I112" s="3" t="b">
        <v>0</v>
      </c>
      <c r="J112" s="3" t="b">
        <v>0</v>
      </c>
      <c r="K112" s="3" t="b">
        <v>1</v>
      </c>
      <c r="L112" s="3">
        <v>800</v>
      </c>
      <c r="M112" s="3">
        <v>2</v>
      </c>
      <c r="N112" s="3">
        <v>0</v>
      </c>
      <c r="O112" s="3">
        <v>0.5</v>
      </c>
      <c r="P112" s="3">
        <v>0</v>
      </c>
      <c r="Q112" s="3">
        <v>300</v>
      </c>
      <c r="R112" s="3">
        <v>0</v>
      </c>
      <c r="S112" s="3">
        <v>1</v>
      </c>
      <c r="T112" s="3">
        <v>0</v>
      </c>
      <c r="U112" s="3" t="b">
        <v>0</v>
      </c>
      <c r="V112" s="3">
        <v>701</v>
      </c>
      <c r="W112" s="53">
        <v>615570.53</v>
      </c>
      <c r="X112" s="53">
        <v>781649.63</v>
      </c>
      <c r="Y112" s="51">
        <v>411.64</v>
      </c>
      <c r="Z112" s="51">
        <v>359.56</v>
      </c>
      <c r="AA112" s="53">
        <v>-20</v>
      </c>
      <c r="AB112" s="53">
        <v>20</v>
      </c>
      <c r="AC112" s="3">
        <v>-20</v>
      </c>
      <c r="AD112" s="3">
        <v>10</v>
      </c>
      <c r="AF112" s="6" cm="1">
        <f t="array" ref="AF112:AF116">W112:W116/AG112-1</f>
        <v>-1.8351157304841159E-3</v>
      </c>
      <c r="AG112" s="52">
        <f>AVERAGE(W112:W116)</f>
        <v>616702.25</v>
      </c>
      <c r="AH112" s="6" cm="1">
        <f t="array" ref="AH112:AH116">X112:X116/AI112-1</f>
        <v>-3.3779212219503529E-3</v>
      </c>
      <c r="AI112" s="52">
        <f t="shared" ref="AI112" si="22">AVERAGE(X112:X116)</f>
        <v>784298.92999999993</v>
      </c>
      <c r="AJ112" s="6" cm="1">
        <f t="array" ref="AJ112:AJ116">Y112:Y116/AK112-1</f>
        <v>3.5887733806634348E-3</v>
      </c>
      <c r="AK112" s="52">
        <f>AVERAGE(Y112:Y116)</f>
        <v>410.16800000000001</v>
      </c>
      <c r="AL112" s="6" cm="1">
        <f t="array" ref="AL112:AL116">Z112:Z116/AM112-1</f>
        <v>1.8892003499755283E-3</v>
      </c>
      <c r="AM112" s="52">
        <f>AVERAGE(Z112:Z116)</f>
        <v>358.88200000000006</v>
      </c>
    </row>
    <row r="113" spans="1:39" x14ac:dyDescent="0.25">
      <c r="A113" s="3">
        <v>227</v>
      </c>
      <c r="B113" s="3" t="s">
        <v>21</v>
      </c>
      <c r="C113" s="3" t="s">
        <v>91</v>
      </c>
      <c r="D113" s="3" t="s">
        <v>40</v>
      </c>
      <c r="E113" s="3" t="s">
        <v>142</v>
      </c>
      <c r="F113" s="3" t="s">
        <v>25</v>
      </c>
      <c r="G113" s="3" t="b">
        <v>0</v>
      </c>
      <c r="H113" s="3" t="b">
        <v>0</v>
      </c>
      <c r="I113" s="3" t="b">
        <v>0</v>
      </c>
      <c r="J113" s="3" t="b">
        <v>0</v>
      </c>
      <c r="K113" s="3" t="b">
        <v>1</v>
      </c>
      <c r="L113" s="3">
        <v>800</v>
      </c>
      <c r="M113" s="3">
        <v>2</v>
      </c>
      <c r="N113" s="3">
        <v>0</v>
      </c>
      <c r="O113" s="3">
        <v>0.5</v>
      </c>
      <c r="P113" s="3">
        <v>0</v>
      </c>
      <c r="Q113" s="3">
        <v>300</v>
      </c>
      <c r="R113" s="3">
        <v>0</v>
      </c>
      <c r="S113" s="3">
        <v>1</v>
      </c>
      <c r="T113" s="3">
        <v>0</v>
      </c>
      <c r="U113" s="3" t="b">
        <v>0</v>
      </c>
      <c r="V113" s="3">
        <v>701</v>
      </c>
      <c r="W113" s="53">
        <v>609819.96</v>
      </c>
      <c r="X113" s="53">
        <v>780017.46</v>
      </c>
      <c r="Y113" s="51">
        <v>412.69</v>
      </c>
      <c r="Z113" s="51">
        <v>363.08</v>
      </c>
      <c r="AA113" s="53">
        <v>-20</v>
      </c>
      <c r="AB113" s="53">
        <v>20</v>
      </c>
      <c r="AC113" s="3">
        <v>-20</v>
      </c>
      <c r="AD113" s="3">
        <v>10</v>
      </c>
      <c r="AF113" s="6">
        <v>-1.1159826318130062E-2</v>
      </c>
      <c r="AH113" s="6">
        <v>-5.4589772295111638E-3</v>
      </c>
      <c r="AJ113" s="6">
        <v>6.1487000448596785E-3</v>
      </c>
      <c r="AL113" s="6">
        <v>1.1697438155159334E-2</v>
      </c>
    </row>
    <row r="114" spans="1:39" x14ac:dyDescent="0.25">
      <c r="A114" s="3">
        <v>228</v>
      </c>
      <c r="B114" s="3" t="s">
        <v>21</v>
      </c>
      <c r="C114" s="3" t="s">
        <v>91</v>
      </c>
      <c r="D114" s="3" t="s">
        <v>40</v>
      </c>
      <c r="E114" s="3" t="s">
        <v>142</v>
      </c>
      <c r="F114" s="3" t="s">
        <v>25</v>
      </c>
      <c r="G114" s="3" t="b">
        <v>0</v>
      </c>
      <c r="H114" s="3" t="b">
        <v>0</v>
      </c>
      <c r="I114" s="3" t="b">
        <v>0</v>
      </c>
      <c r="J114" s="3" t="b">
        <v>0</v>
      </c>
      <c r="K114" s="3" t="b">
        <v>1</v>
      </c>
      <c r="L114" s="3">
        <v>800</v>
      </c>
      <c r="M114" s="3">
        <v>2</v>
      </c>
      <c r="N114" s="3">
        <v>0</v>
      </c>
      <c r="O114" s="3">
        <v>0.5</v>
      </c>
      <c r="P114" s="3">
        <v>0</v>
      </c>
      <c r="Q114" s="3">
        <v>300</v>
      </c>
      <c r="R114" s="3">
        <v>0</v>
      </c>
      <c r="S114" s="3">
        <v>1</v>
      </c>
      <c r="T114" s="3">
        <v>0</v>
      </c>
      <c r="U114" s="3" t="b">
        <v>0</v>
      </c>
      <c r="V114" s="3">
        <v>701</v>
      </c>
      <c r="W114" s="53">
        <v>617804.97</v>
      </c>
      <c r="X114" s="53">
        <v>786467.75</v>
      </c>
      <c r="Y114" s="51">
        <v>408.91</v>
      </c>
      <c r="Z114" s="51">
        <v>358.24</v>
      </c>
      <c r="AA114" s="53">
        <v>-20</v>
      </c>
      <c r="AB114" s="53">
        <v>20</v>
      </c>
      <c r="AC114" s="3">
        <v>-20</v>
      </c>
      <c r="AD114" s="3">
        <v>10</v>
      </c>
      <c r="AF114" s="6">
        <v>1.7880914168870721E-3</v>
      </c>
      <c r="AH114" s="6">
        <v>2.765297665266564E-3</v>
      </c>
      <c r="AJ114" s="6">
        <v>-3.0670359462463548E-3</v>
      </c>
      <c r="AL114" s="6">
        <v>-1.7888888269683711E-3</v>
      </c>
    </row>
    <row r="115" spans="1:39" x14ac:dyDescent="0.25">
      <c r="A115" s="3">
        <v>229</v>
      </c>
      <c r="B115" s="3" t="s">
        <v>21</v>
      </c>
      <c r="C115" s="3" t="s">
        <v>91</v>
      </c>
      <c r="D115" s="3" t="s">
        <v>40</v>
      </c>
      <c r="E115" s="3" t="s">
        <v>142</v>
      </c>
      <c r="F115" s="3" t="s">
        <v>25</v>
      </c>
      <c r="G115" s="3" t="b">
        <v>0</v>
      </c>
      <c r="H115" s="3" t="b">
        <v>0</v>
      </c>
      <c r="I115" s="3" t="b">
        <v>0</v>
      </c>
      <c r="J115" s="3" t="b">
        <v>0</v>
      </c>
      <c r="K115" s="3" t="b">
        <v>1</v>
      </c>
      <c r="L115" s="3">
        <v>800</v>
      </c>
      <c r="M115" s="3">
        <v>2</v>
      </c>
      <c r="N115" s="3">
        <v>0</v>
      </c>
      <c r="O115" s="3">
        <v>0.5</v>
      </c>
      <c r="P115" s="3">
        <v>0</v>
      </c>
      <c r="Q115" s="3">
        <v>300</v>
      </c>
      <c r="R115" s="3">
        <v>0</v>
      </c>
      <c r="S115" s="3">
        <v>1</v>
      </c>
      <c r="T115" s="3">
        <v>0</v>
      </c>
      <c r="U115" s="3" t="b">
        <v>0</v>
      </c>
      <c r="V115" s="3">
        <v>701</v>
      </c>
      <c r="W115" s="53">
        <v>621298.81999999995</v>
      </c>
      <c r="X115" s="53">
        <v>789279.14</v>
      </c>
      <c r="Y115" s="51">
        <v>407.48</v>
      </c>
      <c r="Z115" s="51">
        <v>355.92</v>
      </c>
      <c r="AA115" s="53">
        <v>-20</v>
      </c>
      <c r="AB115" s="53">
        <v>20</v>
      </c>
      <c r="AC115" s="3">
        <v>-20</v>
      </c>
      <c r="AD115" s="3">
        <v>10</v>
      </c>
      <c r="AF115" s="6">
        <v>7.4534672120945E-3</v>
      </c>
      <c r="AH115" s="6">
        <v>6.3498875358660722E-3</v>
      </c>
      <c r="AJ115" s="6">
        <v>-6.5534122603421174E-3</v>
      </c>
      <c r="AL115" s="6">
        <v>-8.2534091985667635E-3</v>
      </c>
    </row>
    <row r="116" spans="1:39" x14ac:dyDescent="0.25">
      <c r="A116" s="3">
        <v>230</v>
      </c>
      <c r="B116" s="3" t="s">
        <v>21</v>
      </c>
      <c r="C116" s="3" t="s">
        <v>91</v>
      </c>
      <c r="D116" s="3" t="s">
        <v>40</v>
      </c>
      <c r="E116" s="3" t="s">
        <v>142</v>
      </c>
      <c r="F116" s="3" t="s">
        <v>25</v>
      </c>
      <c r="G116" s="3" t="b">
        <v>0</v>
      </c>
      <c r="H116" s="3" t="b">
        <v>0</v>
      </c>
      <c r="I116" s="3" t="b">
        <v>0</v>
      </c>
      <c r="J116" s="3" t="b">
        <v>0</v>
      </c>
      <c r="K116" s="3" t="b">
        <v>1</v>
      </c>
      <c r="L116" s="3">
        <v>800</v>
      </c>
      <c r="M116" s="3">
        <v>2</v>
      </c>
      <c r="N116" s="3">
        <v>0</v>
      </c>
      <c r="O116" s="3">
        <v>0.5</v>
      </c>
      <c r="P116" s="3">
        <v>0</v>
      </c>
      <c r="Q116" s="3">
        <v>300</v>
      </c>
      <c r="R116" s="3">
        <v>0</v>
      </c>
      <c r="S116" s="3">
        <v>1</v>
      </c>
      <c r="T116" s="3">
        <v>0</v>
      </c>
      <c r="U116" s="3" t="b">
        <v>0</v>
      </c>
      <c r="V116" s="3">
        <v>701</v>
      </c>
      <c r="W116" s="53">
        <v>619016.97</v>
      </c>
      <c r="X116" s="53">
        <v>784080.67</v>
      </c>
      <c r="Y116" s="51">
        <v>410.12</v>
      </c>
      <c r="Z116" s="51">
        <v>357.61</v>
      </c>
      <c r="AA116" s="53">
        <v>-20</v>
      </c>
      <c r="AB116" s="53">
        <v>20</v>
      </c>
      <c r="AC116" s="3">
        <v>-20</v>
      </c>
      <c r="AD116" s="3">
        <v>10</v>
      </c>
      <c r="AF116" s="6">
        <v>3.7533834196323834E-3</v>
      </c>
      <c r="AH116" s="6">
        <v>-2.7828674967067535E-4</v>
      </c>
      <c r="AJ116" s="6">
        <v>-1.1702521893464102E-4</v>
      </c>
      <c r="AL116" s="6">
        <v>-3.5443404796006162E-3</v>
      </c>
    </row>
    <row r="117" spans="1:39" x14ac:dyDescent="0.25">
      <c r="A117" s="1">
        <v>236</v>
      </c>
      <c r="B117" s="1" t="s">
        <v>21</v>
      </c>
      <c r="C117" s="1" t="s">
        <v>91</v>
      </c>
      <c r="D117" s="1" t="s">
        <v>40</v>
      </c>
      <c r="E117" s="1" t="s">
        <v>143</v>
      </c>
      <c r="F117" s="1" t="s">
        <v>25</v>
      </c>
      <c r="G117" s="1" t="b">
        <v>0</v>
      </c>
      <c r="H117" s="1" t="b">
        <v>0</v>
      </c>
      <c r="I117" s="1" t="b">
        <v>0</v>
      </c>
      <c r="J117" s="1" t="b">
        <v>0</v>
      </c>
      <c r="K117" s="1" t="b">
        <v>1</v>
      </c>
      <c r="L117" s="1">
        <v>800</v>
      </c>
      <c r="M117" s="1">
        <v>2</v>
      </c>
      <c r="N117" s="1">
        <v>0</v>
      </c>
      <c r="O117" s="1">
        <v>0.5</v>
      </c>
      <c r="P117" s="1">
        <v>0</v>
      </c>
      <c r="Q117" s="1">
        <v>300</v>
      </c>
      <c r="R117" s="1">
        <v>0</v>
      </c>
      <c r="S117" s="1">
        <v>1</v>
      </c>
      <c r="T117" s="1">
        <v>0</v>
      </c>
      <c r="U117" s="1" t="b">
        <v>0</v>
      </c>
      <c r="V117" s="1">
        <v>701</v>
      </c>
      <c r="W117" s="54">
        <v>615701.44999999995</v>
      </c>
      <c r="X117" s="54">
        <v>709580.6</v>
      </c>
      <c r="Y117" s="50">
        <v>421.31</v>
      </c>
      <c r="Z117" s="50">
        <v>390.62</v>
      </c>
      <c r="AA117" s="54">
        <v>-20</v>
      </c>
      <c r="AB117" s="54">
        <v>20</v>
      </c>
      <c r="AC117" s="1">
        <v>-20</v>
      </c>
      <c r="AD117" s="1">
        <v>15</v>
      </c>
      <c r="AF117" s="6" cm="1">
        <f t="array" ref="AF117:AF121">W117:W121/AG117-1</f>
        <v>6.0795461055609401E-3</v>
      </c>
      <c r="AG117" s="52">
        <f>AVERAGE(W117:W121)</f>
        <v>611980.88399999996</v>
      </c>
      <c r="AH117" s="6" cm="1">
        <f t="array" ref="AH117:AH121">X117:X121/AI117-1</f>
        <v>5.0448255873640768E-3</v>
      </c>
      <c r="AI117" s="52">
        <f t="shared" ref="AI117" si="23">AVERAGE(X117:X121)</f>
        <v>706018.85800000001</v>
      </c>
      <c r="AJ117" s="6" cm="1">
        <f t="array" ref="AJ117:AJ121">Y117:Y121/AK117-1</f>
        <v>-4.7434788976609132E-3</v>
      </c>
      <c r="AK117" s="52">
        <f>AVERAGE(Y117:Y121)</f>
        <v>423.31800000000004</v>
      </c>
      <c r="AL117" s="6" cm="1">
        <f t="array" ref="AL117:AL121">Z117:Z121/AM117-1</f>
        <v>-5.8890297098241895E-3</v>
      </c>
      <c r="AM117" s="52">
        <f>AVERAGE(Z117:Z121)</f>
        <v>392.93400000000008</v>
      </c>
    </row>
    <row r="118" spans="1:39" x14ac:dyDescent="0.25">
      <c r="A118" s="1">
        <v>237</v>
      </c>
      <c r="B118" s="1" t="s">
        <v>21</v>
      </c>
      <c r="C118" s="1" t="s">
        <v>91</v>
      </c>
      <c r="D118" s="1" t="s">
        <v>40</v>
      </c>
      <c r="E118" s="1" t="s">
        <v>143</v>
      </c>
      <c r="F118" s="1" t="s">
        <v>25</v>
      </c>
      <c r="G118" s="1" t="b">
        <v>0</v>
      </c>
      <c r="H118" s="1" t="b">
        <v>0</v>
      </c>
      <c r="I118" s="1" t="b">
        <v>0</v>
      </c>
      <c r="J118" s="1" t="b">
        <v>0</v>
      </c>
      <c r="K118" s="1" t="b">
        <v>1</v>
      </c>
      <c r="L118" s="1">
        <v>800</v>
      </c>
      <c r="M118" s="1">
        <v>2</v>
      </c>
      <c r="N118" s="1">
        <v>0</v>
      </c>
      <c r="O118" s="1">
        <v>0.5</v>
      </c>
      <c r="P118" s="1">
        <v>0</v>
      </c>
      <c r="Q118" s="1">
        <v>300</v>
      </c>
      <c r="R118" s="1">
        <v>0</v>
      </c>
      <c r="S118" s="1">
        <v>1</v>
      </c>
      <c r="T118" s="1">
        <v>0</v>
      </c>
      <c r="U118" s="1" t="b">
        <v>0</v>
      </c>
      <c r="V118" s="1">
        <v>701</v>
      </c>
      <c r="W118" s="54">
        <v>616090.43000000005</v>
      </c>
      <c r="X118" s="54">
        <v>707476.51</v>
      </c>
      <c r="Y118" s="50">
        <v>422.49</v>
      </c>
      <c r="Z118" s="50">
        <v>390.32</v>
      </c>
      <c r="AA118" s="54">
        <v>-20</v>
      </c>
      <c r="AB118" s="54">
        <v>20</v>
      </c>
      <c r="AC118" s="1">
        <v>-20</v>
      </c>
      <c r="AD118" s="1">
        <v>15</v>
      </c>
      <c r="AF118" s="6">
        <v>6.7151541942609416E-3</v>
      </c>
      <c r="AH118" s="6">
        <v>2.0646077416814901E-3</v>
      </c>
      <c r="AJ118" s="6">
        <v>-1.9559763581988854E-3</v>
      </c>
      <c r="AL118" s="6">
        <v>-6.6525167076406655E-3</v>
      </c>
    </row>
    <row r="119" spans="1:39" x14ac:dyDescent="0.25">
      <c r="A119" s="1">
        <v>238</v>
      </c>
      <c r="B119" s="1" t="s">
        <v>21</v>
      </c>
      <c r="C119" s="1" t="s">
        <v>91</v>
      </c>
      <c r="D119" s="1" t="s">
        <v>40</v>
      </c>
      <c r="E119" s="1" t="s">
        <v>143</v>
      </c>
      <c r="F119" s="1" t="s">
        <v>25</v>
      </c>
      <c r="G119" s="1" t="b">
        <v>0</v>
      </c>
      <c r="H119" s="1" t="b">
        <v>0</v>
      </c>
      <c r="I119" s="1" t="b">
        <v>0</v>
      </c>
      <c r="J119" s="1" t="b">
        <v>0</v>
      </c>
      <c r="K119" s="1" t="b">
        <v>1</v>
      </c>
      <c r="L119" s="1">
        <v>800</v>
      </c>
      <c r="M119" s="1">
        <v>2</v>
      </c>
      <c r="N119" s="1">
        <v>0</v>
      </c>
      <c r="O119" s="1">
        <v>0.5</v>
      </c>
      <c r="P119" s="1">
        <v>0</v>
      </c>
      <c r="Q119" s="1">
        <v>300</v>
      </c>
      <c r="R119" s="1">
        <v>0</v>
      </c>
      <c r="S119" s="1">
        <v>1</v>
      </c>
      <c r="T119" s="1">
        <v>0</v>
      </c>
      <c r="U119" s="1" t="b">
        <v>0</v>
      </c>
      <c r="V119" s="1">
        <v>701</v>
      </c>
      <c r="W119" s="54">
        <v>604127.25</v>
      </c>
      <c r="X119" s="54">
        <v>697340.97</v>
      </c>
      <c r="Y119" s="50">
        <v>428.42</v>
      </c>
      <c r="Z119" s="50">
        <v>397.68</v>
      </c>
      <c r="AA119" s="54">
        <v>-20</v>
      </c>
      <c r="AB119" s="54">
        <v>20</v>
      </c>
      <c r="AC119" s="1">
        <v>-20</v>
      </c>
      <c r="AD119" s="1">
        <v>15</v>
      </c>
      <c r="AF119" s="6">
        <v>-1.2833136140899426E-2</v>
      </c>
      <c r="AH119" s="6">
        <v>-1.2291297748876939E-2</v>
      </c>
      <c r="AJ119" s="6">
        <v>1.2052405047741743E-2</v>
      </c>
      <c r="AL119" s="6">
        <v>1.2078364305455613E-2</v>
      </c>
    </row>
    <row r="120" spans="1:39" x14ac:dyDescent="0.25">
      <c r="A120" s="1">
        <v>239</v>
      </c>
      <c r="B120" s="1" t="s">
        <v>21</v>
      </c>
      <c r="C120" s="1" t="s">
        <v>91</v>
      </c>
      <c r="D120" s="1" t="s">
        <v>40</v>
      </c>
      <c r="E120" s="1" t="s">
        <v>143</v>
      </c>
      <c r="F120" s="1" t="s">
        <v>25</v>
      </c>
      <c r="G120" s="1" t="b">
        <v>0</v>
      </c>
      <c r="H120" s="1" t="b">
        <v>0</v>
      </c>
      <c r="I120" s="1" t="b">
        <v>0</v>
      </c>
      <c r="J120" s="1" t="b">
        <v>0</v>
      </c>
      <c r="K120" s="1" t="b">
        <v>1</v>
      </c>
      <c r="L120" s="1">
        <v>800</v>
      </c>
      <c r="M120" s="1">
        <v>2</v>
      </c>
      <c r="N120" s="1">
        <v>0</v>
      </c>
      <c r="O120" s="1">
        <v>0.5</v>
      </c>
      <c r="P120" s="1">
        <v>0</v>
      </c>
      <c r="Q120" s="1">
        <v>300</v>
      </c>
      <c r="R120" s="1">
        <v>0</v>
      </c>
      <c r="S120" s="1">
        <v>1</v>
      </c>
      <c r="T120" s="1">
        <v>0</v>
      </c>
      <c r="U120" s="1" t="b">
        <v>0</v>
      </c>
      <c r="V120" s="1">
        <v>701</v>
      </c>
      <c r="W120" s="54">
        <v>612216.99</v>
      </c>
      <c r="X120" s="54">
        <v>708617.4</v>
      </c>
      <c r="Y120" s="50">
        <v>421.64</v>
      </c>
      <c r="Z120" s="50">
        <v>392.87</v>
      </c>
      <c r="AA120" s="54">
        <v>-20</v>
      </c>
      <c r="AB120" s="54">
        <v>20</v>
      </c>
      <c r="AC120" s="1">
        <v>-20</v>
      </c>
      <c r="AD120" s="1">
        <v>15</v>
      </c>
      <c r="AF120" s="6">
        <v>3.8580616841632498E-4</v>
      </c>
      <c r="AH120" s="6">
        <v>3.6805560794241909E-3</v>
      </c>
      <c r="AJ120" s="6">
        <v>-3.9639231027266408E-3</v>
      </c>
      <c r="AL120" s="6">
        <v>-1.6287722620100809E-4</v>
      </c>
    </row>
    <row r="121" spans="1:39" x14ac:dyDescent="0.25">
      <c r="A121" s="1">
        <v>240</v>
      </c>
      <c r="B121" s="1" t="s">
        <v>21</v>
      </c>
      <c r="C121" s="1" t="s">
        <v>91</v>
      </c>
      <c r="D121" s="1" t="s">
        <v>40</v>
      </c>
      <c r="E121" s="1" t="s">
        <v>143</v>
      </c>
      <c r="F121" s="1" t="s">
        <v>25</v>
      </c>
      <c r="G121" s="1" t="b">
        <v>0</v>
      </c>
      <c r="H121" s="1" t="b">
        <v>0</v>
      </c>
      <c r="I121" s="1" t="b">
        <v>0</v>
      </c>
      <c r="J121" s="1" t="b">
        <v>0</v>
      </c>
      <c r="K121" s="1" t="b">
        <v>1</v>
      </c>
      <c r="L121" s="1">
        <v>800</v>
      </c>
      <c r="M121" s="1">
        <v>2</v>
      </c>
      <c r="N121" s="1">
        <v>0</v>
      </c>
      <c r="O121" s="1">
        <v>0.5</v>
      </c>
      <c r="P121" s="1">
        <v>0</v>
      </c>
      <c r="Q121" s="1">
        <v>300</v>
      </c>
      <c r="R121" s="1">
        <v>0</v>
      </c>
      <c r="S121" s="1">
        <v>1</v>
      </c>
      <c r="T121" s="1">
        <v>0</v>
      </c>
      <c r="U121" s="1" t="b">
        <v>0</v>
      </c>
      <c r="V121" s="1">
        <v>701</v>
      </c>
      <c r="W121" s="54">
        <v>611768.30000000005</v>
      </c>
      <c r="X121" s="54">
        <v>707078.81</v>
      </c>
      <c r="Y121" s="50">
        <v>422.73</v>
      </c>
      <c r="Z121" s="50">
        <v>393.18</v>
      </c>
      <c r="AA121" s="54">
        <v>-20</v>
      </c>
      <c r="AB121" s="54">
        <v>20</v>
      </c>
      <c r="AC121" s="1">
        <v>-20</v>
      </c>
      <c r="AD121" s="1">
        <v>15</v>
      </c>
      <c r="AF121" s="6">
        <v>-3.4737032733833662E-4</v>
      </c>
      <c r="AH121" s="6">
        <v>1.5013083404069594E-3</v>
      </c>
      <c r="AJ121" s="6">
        <v>-1.3890266891557479E-3</v>
      </c>
      <c r="AL121" s="6">
        <v>6.2605933820925053E-4</v>
      </c>
    </row>
    <row r="122" spans="1:39" x14ac:dyDescent="0.25">
      <c r="A122" s="3">
        <v>246</v>
      </c>
      <c r="B122" s="3" t="s">
        <v>21</v>
      </c>
      <c r="C122" s="3" t="s">
        <v>91</v>
      </c>
      <c r="D122" s="3" t="s">
        <v>40</v>
      </c>
      <c r="E122" s="3" t="s">
        <v>144</v>
      </c>
      <c r="F122" s="3" t="s">
        <v>25</v>
      </c>
      <c r="G122" s="3" t="b">
        <v>0</v>
      </c>
      <c r="H122" s="3" t="b">
        <v>0</v>
      </c>
      <c r="I122" s="3" t="b">
        <v>0</v>
      </c>
      <c r="J122" s="3" t="b">
        <v>0</v>
      </c>
      <c r="K122" s="3" t="b">
        <v>1</v>
      </c>
      <c r="L122" s="3">
        <v>800</v>
      </c>
      <c r="M122" s="3">
        <v>2</v>
      </c>
      <c r="N122" s="3">
        <v>0</v>
      </c>
      <c r="O122" s="3">
        <v>0.5</v>
      </c>
      <c r="P122" s="3">
        <v>0</v>
      </c>
      <c r="Q122" s="3">
        <v>300</v>
      </c>
      <c r="R122" s="3">
        <v>0</v>
      </c>
      <c r="S122" s="3">
        <v>1</v>
      </c>
      <c r="T122" s="3">
        <v>0</v>
      </c>
      <c r="U122" s="3" t="b">
        <v>0</v>
      </c>
      <c r="V122" s="3">
        <v>701</v>
      </c>
      <c r="W122" s="53">
        <v>713717.58</v>
      </c>
      <c r="X122" s="53">
        <v>713456.91</v>
      </c>
      <c r="Y122" s="51">
        <v>375.02</v>
      </c>
      <c r="Z122" s="51">
        <v>375.15</v>
      </c>
      <c r="AA122" s="53">
        <v>-20</v>
      </c>
      <c r="AB122" s="53">
        <v>20</v>
      </c>
      <c r="AC122" s="3">
        <v>-20</v>
      </c>
      <c r="AD122" s="3">
        <v>20</v>
      </c>
      <c r="AF122" s="6" cm="1">
        <f t="array" ref="AF122:AF126">W122:W126/AG122-1</f>
        <v>1.0483692003356415E-2</v>
      </c>
      <c r="AG122" s="52">
        <f>AVERAGE(W122:W126)</f>
        <v>706312.81400000001</v>
      </c>
      <c r="AH122" s="6" cm="1">
        <f t="array" ref="AH122:AH126">X122:X126/AI122-1</f>
        <v>6.7750499758887361E-3</v>
      </c>
      <c r="AI122" s="52">
        <f t="shared" ref="AI122" si="24">AVERAGE(X122:X126)</f>
        <v>708655.73200000008</v>
      </c>
      <c r="AJ122" s="6" cm="1">
        <f t="array" ref="AJ122:AJ126">Y122:Y126/AK122-1</f>
        <v>-8.3767861486879758E-3</v>
      </c>
      <c r="AK122" s="52">
        <f>AVERAGE(Y122:Y126)</f>
        <v>378.18799999999999</v>
      </c>
      <c r="AL122" s="6" cm="1">
        <f t="array" ref="AL122:AL126">Z122:Z126/AM122-1</f>
        <v>-1.0810810810810922E-2</v>
      </c>
      <c r="AM122" s="52">
        <f>AVERAGE(Z122:Z126)</f>
        <v>379.25</v>
      </c>
    </row>
    <row r="123" spans="1:39" x14ac:dyDescent="0.25">
      <c r="A123" s="3">
        <v>247</v>
      </c>
      <c r="B123" s="3" t="s">
        <v>21</v>
      </c>
      <c r="C123" s="3" t="s">
        <v>91</v>
      </c>
      <c r="D123" s="3" t="s">
        <v>40</v>
      </c>
      <c r="E123" s="3" t="s">
        <v>144</v>
      </c>
      <c r="F123" s="3" t="s">
        <v>25</v>
      </c>
      <c r="G123" s="3" t="b">
        <v>0</v>
      </c>
      <c r="H123" s="3" t="b">
        <v>0</v>
      </c>
      <c r="I123" s="3" t="b">
        <v>0</v>
      </c>
      <c r="J123" s="3" t="b">
        <v>0</v>
      </c>
      <c r="K123" s="3" t="b">
        <v>1</v>
      </c>
      <c r="L123" s="3">
        <v>800</v>
      </c>
      <c r="M123" s="3">
        <v>2</v>
      </c>
      <c r="N123" s="3">
        <v>0</v>
      </c>
      <c r="O123" s="3">
        <v>0.5</v>
      </c>
      <c r="P123" s="3">
        <v>0</v>
      </c>
      <c r="Q123" s="3">
        <v>300</v>
      </c>
      <c r="R123" s="3">
        <v>0</v>
      </c>
      <c r="S123" s="3">
        <v>1</v>
      </c>
      <c r="T123" s="3">
        <v>0</v>
      </c>
      <c r="U123" s="3" t="b">
        <v>0</v>
      </c>
      <c r="V123" s="3">
        <v>701</v>
      </c>
      <c r="W123" s="53">
        <v>708339.49</v>
      </c>
      <c r="X123" s="53">
        <v>705811.45</v>
      </c>
      <c r="Y123" s="51">
        <v>379.79</v>
      </c>
      <c r="Z123" s="51">
        <v>378.13</v>
      </c>
      <c r="AA123" s="53">
        <v>-20</v>
      </c>
      <c r="AB123" s="53">
        <v>20</v>
      </c>
      <c r="AC123" s="3">
        <v>-20</v>
      </c>
      <c r="AD123" s="3">
        <v>20</v>
      </c>
      <c r="AF123" s="6">
        <v>2.8693745318344455E-3</v>
      </c>
      <c r="AH123" s="6">
        <v>-4.0136301331717972E-3</v>
      </c>
      <c r="AJ123" s="6">
        <v>4.235988450188799E-3</v>
      </c>
      <c r="AL123" s="6">
        <v>-2.9531970995385626E-3</v>
      </c>
    </row>
    <row r="124" spans="1:39" x14ac:dyDescent="0.25">
      <c r="A124" s="3">
        <v>248</v>
      </c>
      <c r="B124" s="3" t="s">
        <v>21</v>
      </c>
      <c r="C124" s="3" t="s">
        <v>91</v>
      </c>
      <c r="D124" s="3" t="s">
        <v>40</v>
      </c>
      <c r="E124" s="3" t="s">
        <v>144</v>
      </c>
      <c r="F124" s="3" t="s">
        <v>25</v>
      </c>
      <c r="G124" s="3" t="b">
        <v>0</v>
      </c>
      <c r="H124" s="3" t="b">
        <v>0</v>
      </c>
      <c r="I124" s="3" t="b">
        <v>0</v>
      </c>
      <c r="J124" s="3" t="b">
        <v>0</v>
      </c>
      <c r="K124" s="3" t="b">
        <v>1</v>
      </c>
      <c r="L124" s="3">
        <v>800</v>
      </c>
      <c r="M124" s="3">
        <v>2</v>
      </c>
      <c r="N124" s="3">
        <v>0</v>
      </c>
      <c r="O124" s="3">
        <v>0.5</v>
      </c>
      <c r="P124" s="3">
        <v>0</v>
      </c>
      <c r="Q124" s="3">
        <v>300</v>
      </c>
      <c r="R124" s="3">
        <v>0</v>
      </c>
      <c r="S124" s="3">
        <v>1</v>
      </c>
      <c r="T124" s="3">
        <v>0</v>
      </c>
      <c r="U124" s="3" t="b">
        <v>0</v>
      </c>
      <c r="V124" s="3">
        <v>701</v>
      </c>
      <c r="W124" s="53">
        <v>707948.05</v>
      </c>
      <c r="X124" s="53">
        <v>713845.58</v>
      </c>
      <c r="Y124" s="51">
        <v>375.18</v>
      </c>
      <c r="Z124" s="51">
        <v>378.28</v>
      </c>
      <c r="AA124" s="53">
        <v>-20</v>
      </c>
      <c r="AB124" s="53">
        <v>20</v>
      </c>
      <c r="AC124" s="3">
        <v>-20</v>
      </c>
      <c r="AD124" s="3">
        <v>20</v>
      </c>
      <c r="AF124" s="6">
        <v>2.3151724952281683E-3</v>
      </c>
      <c r="AH124" s="6">
        <v>7.3235109315390456E-3</v>
      </c>
      <c r="AJ124" s="6">
        <v>-7.9537161411784574E-3</v>
      </c>
      <c r="AL124" s="6">
        <v>-2.5576796308504068E-3</v>
      </c>
    </row>
    <row r="125" spans="1:39" x14ac:dyDescent="0.25">
      <c r="A125" s="3">
        <v>249</v>
      </c>
      <c r="B125" s="3" t="s">
        <v>21</v>
      </c>
      <c r="C125" s="3" t="s">
        <v>91</v>
      </c>
      <c r="D125" s="3" t="s">
        <v>40</v>
      </c>
      <c r="E125" s="3" t="s">
        <v>144</v>
      </c>
      <c r="F125" s="3" t="s">
        <v>25</v>
      </c>
      <c r="G125" s="3" t="b">
        <v>0</v>
      </c>
      <c r="H125" s="3" t="b">
        <v>0</v>
      </c>
      <c r="I125" s="3" t="b">
        <v>0</v>
      </c>
      <c r="J125" s="3" t="b">
        <v>0</v>
      </c>
      <c r="K125" s="3" t="b">
        <v>1</v>
      </c>
      <c r="L125" s="3">
        <v>800</v>
      </c>
      <c r="M125" s="3">
        <v>2</v>
      </c>
      <c r="N125" s="3">
        <v>0</v>
      </c>
      <c r="O125" s="3">
        <v>0.5</v>
      </c>
      <c r="P125" s="3">
        <v>0</v>
      </c>
      <c r="Q125" s="3">
        <v>300</v>
      </c>
      <c r="R125" s="3">
        <v>0</v>
      </c>
      <c r="S125" s="3">
        <v>1</v>
      </c>
      <c r="T125" s="3">
        <v>0</v>
      </c>
      <c r="U125" s="3" t="b">
        <v>0</v>
      </c>
      <c r="V125" s="3">
        <v>701</v>
      </c>
      <c r="W125" s="53">
        <v>701677.69</v>
      </c>
      <c r="X125" s="53">
        <v>706379.71</v>
      </c>
      <c r="Y125" s="51">
        <v>379.58</v>
      </c>
      <c r="Z125" s="51">
        <v>381.72</v>
      </c>
      <c r="AA125" s="53">
        <v>-20</v>
      </c>
      <c r="AB125" s="53">
        <v>20</v>
      </c>
      <c r="AC125" s="3">
        <v>-20</v>
      </c>
      <c r="AD125" s="3">
        <v>20</v>
      </c>
      <c r="AF125" s="6">
        <v>-6.5624237704967614E-3</v>
      </c>
      <c r="AH125" s="6">
        <v>-3.2117456999559701E-3</v>
      </c>
      <c r="AJ125" s="6">
        <v>3.6807090653325769E-3</v>
      </c>
      <c r="AL125" s="6">
        <v>6.5128543177324083E-3</v>
      </c>
    </row>
    <row r="126" spans="1:39" x14ac:dyDescent="0.25">
      <c r="A126" s="3">
        <v>250</v>
      </c>
      <c r="B126" s="3" t="s">
        <v>21</v>
      </c>
      <c r="C126" s="3" t="s">
        <v>91</v>
      </c>
      <c r="D126" s="3" t="s">
        <v>40</v>
      </c>
      <c r="E126" s="3" t="s">
        <v>144</v>
      </c>
      <c r="F126" s="3" t="s">
        <v>25</v>
      </c>
      <c r="G126" s="3" t="b">
        <v>0</v>
      </c>
      <c r="H126" s="3" t="b">
        <v>0</v>
      </c>
      <c r="I126" s="3" t="b">
        <v>0</v>
      </c>
      <c r="J126" s="3" t="b">
        <v>0</v>
      </c>
      <c r="K126" s="3" t="b">
        <v>1</v>
      </c>
      <c r="L126" s="3">
        <v>800</v>
      </c>
      <c r="M126" s="3">
        <v>2</v>
      </c>
      <c r="N126" s="3">
        <v>0</v>
      </c>
      <c r="O126" s="3">
        <v>0.5</v>
      </c>
      <c r="P126" s="3">
        <v>0</v>
      </c>
      <c r="Q126" s="3">
        <v>300</v>
      </c>
      <c r="R126" s="3">
        <v>0</v>
      </c>
      <c r="S126" s="3">
        <v>1</v>
      </c>
      <c r="T126" s="3">
        <v>0</v>
      </c>
      <c r="U126" s="3" t="b">
        <v>0</v>
      </c>
      <c r="V126" s="3">
        <v>701</v>
      </c>
      <c r="W126" s="53">
        <v>699881.26</v>
      </c>
      <c r="X126" s="53">
        <v>703785.01</v>
      </c>
      <c r="Y126" s="51">
        <v>381.37</v>
      </c>
      <c r="Z126" s="51">
        <v>382.97</v>
      </c>
      <c r="AA126" s="53">
        <v>-20</v>
      </c>
      <c r="AB126" s="53">
        <v>20</v>
      </c>
      <c r="AC126" s="3">
        <v>-20</v>
      </c>
      <c r="AD126" s="3">
        <v>20</v>
      </c>
      <c r="AF126" s="6">
        <v>-9.1058152599224895E-3</v>
      </c>
      <c r="AH126" s="6">
        <v>-6.8731850743007916E-3</v>
      </c>
      <c r="AJ126" s="6">
        <v>8.4138047743451683E-3</v>
      </c>
      <c r="AL126" s="6">
        <v>9.8088332234673725E-3</v>
      </c>
    </row>
    <row r="127" spans="1:39" x14ac:dyDescent="0.25">
      <c r="A127" s="1">
        <v>1</v>
      </c>
      <c r="B127" s="1" t="s">
        <v>21</v>
      </c>
      <c r="C127" s="1" t="s">
        <v>91</v>
      </c>
      <c r="D127" s="1" t="s">
        <v>40</v>
      </c>
      <c r="E127" s="1" t="s">
        <v>120</v>
      </c>
      <c r="F127" s="1" t="s">
        <v>25</v>
      </c>
      <c r="G127" s="1" t="b">
        <v>0</v>
      </c>
      <c r="H127" s="1" t="b">
        <v>0</v>
      </c>
      <c r="I127" s="1" t="b">
        <v>0</v>
      </c>
      <c r="J127" s="1" t="b">
        <v>0</v>
      </c>
      <c r="K127" s="1" t="b">
        <v>0</v>
      </c>
      <c r="L127" s="1">
        <v>800</v>
      </c>
      <c r="M127" s="1">
        <v>2</v>
      </c>
      <c r="N127" s="1">
        <v>0</v>
      </c>
      <c r="O127" s="1">
        <v>0.5</v>
      </c>
      <c r="P127" s="1">
        <v>0</v>
      </c>
      <c r="Q127" s="1">
        <v>300</v>
      </c>
      <c r="R127" s="1">
        <v>0</v>
      </c>
      <c r="S127" s="1">
        <v>1</v>
      </c>
      <c r="T127" s="1">
        <v>0</v>
      </c>
      <c r="U127" s="1" t="b">
        <v>0</v>
      </c>
      <c r="V127" s="1">
        <v>701</v>
      </c>
      <c r="W127" s="54">
        <v>334382.99</v>
      </c>
      <c r="X127" s="54">
        <v>336625.88</v>
      </c>
      <c r="Y127" s="50">
        <v>399.36</v>
      </c>
      <c r="Z127" s="50">
        <v>401.04</v>
      </c>
      <c r="AA127" s="54">
        <v>-20</v>
      </c>
      <c r="AB127" s="54">
        <v>20</v>
      </c>
      <c r="AC127" s="1">
        <v>0</v>
      </c>
      <c r="AD127" s="1">
        <v>0</v>
      </c>
      <c r="AF127" s="6" cm="1">
        <f t="array" ref="AF127:AF131">W127:W131/AG127-1</f>
        <v>-8.9834059640623298E-3</v>
      </c>
      <c r="AG127" s="55">
        <f>AVERAGE(W127:W131)</f>
        <v>337414.11800000002</v>
      </c>
      <c r="AH127" s="6" cm="1">
        <f t="array" ref="AH127:AH131">X127:X131/AI127-1</f>
        <v>-5.0821144629752402E-3</v>
      </c>
      <c r="AI127" s="55">
        <f t="shared" ref="AI127" si="25">AVERAGE(X127:X131)</f>
        <v>338345.39</v>
      </c>
      <c r="AJ127" s="6" cm="1">
        <f t="array" ref="AJ127:AJ131">Y127:Y131/AK127-1</f>
        <v>5.9851278640952188E-3</v>
      </c>
      <c r="AK127" s="52">
        <f>AVERAGE(Y127:Y131)</f>
        <v>396.98400000000004</v>
      </c>
      <c r="AL127" s="6" cm="1">
        <f t="array" ref="AL127:AL131">Z127:Z131/AM127-1</f>
        <v>9.1849316792069757E-3</v>
      </c>
      <c r="AM127" s="52">
        <f>AVERAGE(Z127:Z131)</f>
        <v>397.39</v>
      </c>
    </row>
    <row r="128" spans="1:39" x14ac:dyDescent="0.25">
      <c r="A128" s="1">
        <v>2</v>
      </c>
      <c r="B128" s="1" t="s">
        <v>21</v>
      </c>
      <c r="C128" s="1" t="s">
        <v>91</v>
      </c>
      <c r="D128" s="1" t="s">
        <v>40</v>
      </c>
      <c r="E128" s="1" t="s">
        <v>120</v>
      </c>
      <c r="F128" s="1" t="s">
        <v>25</v>
      </c>
      <c r="G128" s="1" t="b">
        <v>0</v>
      </c>
      <c r="H128" s="1" t="b">
        <v>0</v>
      </c>
      <c r="I128" s="1" t="b">
        <v>0</v>
      </c>
      <c r="J128" s="1" t="b">
        <v>0</v>
      </c>
      <c r="K128" s="1" t="b">
        <v>0</v>
      </c>
      <c r="L128" s="1">
        <v>800</v>
      </c>
      <c r="M128" s="1">
        <v>2</v>
      </c>
      <c r="N128" s="1">
        <v>0</v>
      </c>
      <c r="O128" s="1">
        <v>0.5</v>
      </c>
      <c r="P128" s="1">
        <v>0</v>
      </c>
      <c r="Q128" s="1">
        <v>300</v>
      </c>
      <c r="R128" s="1">
        <v>0</v>
      </c>
      <c r="S128" s="1">
        <v>1</v>
      </c>
      <c r="T128" s="1">
        <v>0</v>
      </c>
      <c r="U128" s="1" t="b">
        <v>0</v>
      </c>
      <c r="V128" s="1">
        <v>701</v>
      </c>
      <c r="W128" s="54">
        <v>334706.07</v>
      </c>
      <c r="X128" s="54">
        <v>332845.01</v>
      </c>
      <c r="Y128" s="50">
        <v>403.41</v>
      </c>
      <c r="Z128" s="50">
        <v>401.4</v>
      </c>
      <c r="AA128" s="54">
        <v>-20</v>
      </c>
      <c r="AB128" s="54">
        <v>20</v>
      </c>
      <c r="AC128" s="1">
        <v>0</v>
      </c>
      <c r="AD128" s="1">
        <v>0</v>
      </c>
      <c r="AF128" s="6">
        <v>-8.0258882350620064E-3</v>
      </c>
      <c r="AH128" s="6">
        <v>-1.6256701473012503E-2</v>
      </c>
      <c r="AJ128" s="6">
        <v>1.618705035971213E-2</v>
      </c>
      <c r="AL128" s="6">
        <v>1.009084274893679E-2</v>
      </c>
    </row>
    <row r="129" spans="1:39" x14ac:dyDescent="0.25">
      <c r="A129" s="1">
        <v>3</v>
      </c>
      <c r="B129" s="1" t="s">
        <v>21</v>
      </c>
      <c r="C129" s="1" t="s">
        <v>91</v>
      </c>
      <c r="D129" s="1" t="s">
        <v>40</v>
      </c>
      <c r="E129" s="1" t="s">
        <v>120</v>
      </c>
      <c r="F129" s="1" t="s">
        <v>25</v>
      </c>
      <c r="G129" s="1" t="b">
        <v>0</v>
      </c>
      <c r="H129" s="1" t="b">
        <v>0</v>
      </c>
      <c r="I129" s="1" t="b">
        <v>0</v>
      </c>
      <c r="J129" s="1" t="b">
        <v>0</v>
      </c>
      <c r="K129" s="1" t="b">
        <v>0</v>
      </c>
      <c r="L129" s="1">
        <v>800</v>
      </c>
      <c r="M129" s="1">
        <v>2</v>
      </c>
      <c r="N129" s="1">
        <v>0</v>
      </c>
      <c r="O129" s="1">
        <v>0.5</v>
      </c>
      <c r="P129" s="1">
        <v>0</v>
      </c>
      <c r="Q129" s="1">
        <v>300</v>
      </c>
      <c r="R129" s="1">
        <v>0</v>
      </c>
      <c r="S129" s="1">
        <v>1</v>
      </c>
      <c r="T129" s="1">
        <v>0</v>
      </c>
      <c r="U129" s="1" t="b">
        <v>0</v>
      </c>
      <c r="V129" s="1">
        <v>701</v>
      </c>
      <c r="W129" s="54">
        <v>340508.38</v>
      </c>
      <c r="X129" s="54">
        <v>338161.28</v>
      </c>
      <c r="Y129" s="50">
        <v>396.7</v>
      </c>
      <c r="Z129" s="50">
        <v>393.73</v>
      </c>
      <c r="AA129" s="54">
        <v>-20</v>
      </c>
      <c r="AB129" s="54">
        <v>20</v>
      </c>
      <c r="AC129" s="1">
        <v>0</v>
      </c>
      <c r="AD129" s="1">
        <v>0</v>
      </c>
      <c r="AF129" s="6">
        <v>9.1705172810818691E-3</v>
      </c>
      <c r="AH129" s="6">
        <v>-5.4414809671265996E-4</v>
      </c>
      <c r="AJ129" s="6">
        <v>-7.1539407129772581E-4</v>
      </c>
      <c r="AL129" s="6">
        <v>-9.2100958755881868E-3</v>
      </c>
    </row>
    <row r="130" spans="1:39" x14ac:dyDescent="0.25">
      <c r="A130" s="1">
        <v>4</v>
      </c>
      <c r="B130" s="1" t="s">
        <v>21</v>
      </c>
      <c r="C130" s="1" t="s">
        <v>91</v>
      </c>
      <c r="D130" s="1" t="s">
        <v>40</v>
      </c>
      <c r="E130" s="1" t="s">
        <v>120</v>
      </c>
      <c r="F130" s="1" t="s">
        <v>25</v>
      </c>
      <c r="G130" s="1" t="b">
        <v>0</v>
      </c>
      <c r="H130" s="1" t="b">
        <v>0</v>
      </c>
      <c r="I130" s="1" t="b">
        <v>0</v>
      </c>
      <c r="J130" s="1" t="b">
        <v>0</v>
      </c>
      <c r="K130" s="1" t="b">
        <v>0</v>
      </c>
      <c r="L130" s="1">
        <v>800</v>
      </c>
      <c r="M130" s="1">
        <v>2</v>
      </c>
      <c r="N130" s="1">
        <v>0</v>
      </c>
      <c r="O130" s="1">
        <v>0.5</v>
      </c>
      <c r="P130" s="1">
        <v>0</v>
      </c>
      <c r="Q130" s="1">
        <v>300</v>
      </c>
      <c r="R130" s="1">
        <v>0</v>
      </c>
      <c r="S130" s="1">
        <v>1</v>
      </c>
      <c r="T130" s="1">
        <v>0</v>
      </c>
      <c r="U130" s="1" t="b">
        <v>0</v>
      </c>
      <c r="V130" s="1">
        <v>701</v>
      </c>
      <c r="W130" s="54">
        <v>340352.45</v>
      </c>
      <c r="X130" s="54">
        <v>341161.45</v>
      </c>
      <c r="Y130" s="50">
        <v>393.69</v>
      </c>
      <c r="Z130" s="50">
        <v>393.34</v>
      </c>
      <c r="AA130" s="54">
        <v>-20</v>
      </c>
      <c r="AB130" s="54">
        <v>20</v>
      </c>
      <c r="AC130" s="1">
        <v>0</v>
      </c>
      <c r="AD130" s="1">
        <v>0</v>
      </c>
      <c r="AF130" s="6">
        <v>8.7083848696574151E-3</v>
      </c>
      <c r="AH130" s="6">
        <v>8.3230334540689288E-3</v>
      </c>
      <c r="AJ130" s="6">
        <v>-8.2975636297685229E-3</v>
      </c>
      <c r="AL130" s="6">
        <v>-1.0191499534462412E-2</v>
      </c>
    </row>
    <row r="131" spans="1:39" x14ac:dyDescent="0.25">
      <c r="A131" s="1">
        <v>5</v>
      </c>
      <c r="B131" s="1" t="s">
        <v>21</v>
      </c>
      <c r="C131" s="1" t="s">
        <v>91</v>
      </c>
      <c r="D131" s="1" t="s">
        <v>40</v>
      </c>
      <c r="E131" s="1" t="s">
        <v>120</v>
      </c>
      <c r="F131" s="1" t="s">
        <v>25</v>
      </c>
      <c r="G131" s="1" t="b">
        <v>0</v>
      </c>
      <c r="H131" s="1" t="b">
        <v>0</v>
      </c>
      <c r="I131" s="1" t="b">
        <v>0</v>
      </c>
      <c r="J131" s="1" t="b">
        <v>0</v>
      </c>
      <c r="K131" s="1" t="b">
        <v>0</v>
      </c>
      <c r="L131" s="1">
        <v>800</v>
      </c>
      <c r="M131" s="1">
        <v>2</v>
      </c>
      <c r="N131" s="1">
        <v>0</v>
      </c>
      <c r="O131" s="1">
        <v>0.5</v>
      </c>
      <c r="P131" s="1">
        <v>0</v>
      </c>
      <c r="Q131" s="1">
        <v>300</v>
      </c>
      <c r="R131" s="1">
        <v>0</v>
      </c>
      <c r="S131" s="1">
        <v>1</v>
      </c>
      <c r="T131" s="1">
        <v>0</v>
      </c>
      <c r="U131" s="1" t="b">
        <v>0</v>
      </c>
      <c r="V131" s="1">
        <v>701</v>
      </c>
      <c r="W131" s="54">
        <v>337120.7</v>
      </c>
      <c r="X131" s="54">
        <v>342933.33</v>
      </c>
      <c r="Y131" s="50">
        <v>391.76</v>
      </c>
      <c r="Z131" s="50">
        <v>397.44</v>
      </c>
      <c r="AA131" s="54">
        <v>-20</v>
      </c>
      <c r="AB131" s="54">
        <v>20</v>
      </c>
      <c r="AC131" s="1">
        <v>0</v>
      </c>
      <c r="AD131" s="1">
        <v>0</v>
      </c>
      <c r="AF131" s="6">
        <v>-8.6960795161517002E-4</v>
      </c>
      <c r="AH131" s="6">
        <v>1.3559930578631585E-2</v>
      </c>
      <c r="AJ131" s="6">
        <v>-1.3159220522741544E-2</v>
      </c>
      <c r="AL131" s="6">
        <v>1.2582098190705437E-4</v>
      </c>
    </row>
    <row r="132" spans="1:39" x14ac:dyDescent="0.25">
      <c r="A132" s="3">
        <v>11</v>
      </c>
      <c r="B132" s="3" t="s">
        <v>21</v>
      </c>
      <c r="C132" s="3" t="s">
        <v>91</v>
      </c>
      <c r="D132" s="3" t="s">
        <v>40</v>
      </c>
      <c r="E132" s="3" t="s">
        <v>121</v>
      </c>
      <c r="F132" s="3" t="s">
        <v>25</v>
      </c>
      <c r="G132" s="3" t="b">
        <v>0</v>
      </c>
      <c r="H132" s="3" t="b">
        <v>0</v>
      </c>
      <c r="I132" s="3" t="b">
        <v>0</v>
      </c>
      <c r="J132" s="3" t="b">
        <v>0</v>
      </c>
      <c r="K132" s="3" t="b">
        <v>0</v>
      </c>
      <c r="L132" s="3">
        <v>800</v>
      </c>
      <c r="M132" s="3">
        <v>2</v>
      </c>
      <c r="N132" s="3">
        <v>0</v>
      </c>
      <c r="O132" s="3">
        <v>0.5</v>
      </c>
      <c r="P132" s="3">
        <v>0</v>
      </c>
      <c r="Q132" s="3">
        <v>300</v>
      </c>
      <c r="R132" s="3">
        <v>0</v>
      </c>
      <c r="S132" s="3">
        <v>1</v>
      </c>
      <c r="T132" s="3">
        <v>0</v>
      </c>
      <c r="U132" s="3" t="b">
        <v>0</v>
      </c>
      <c r="V132" s="3">
        <v>701</v>
      </c>
      <c r="W132" s="53">
        <v>337923.08</v>
      </c>
      <c r="X132" s="53">
        <v>332351.37</v>
      </c>
      <c r="Y132" s="51">
        <v>398.12</v>
      </c>
      <c r="Z132" s="51">
        <v>404.07</v>
      </c>
      <c r="AA132" s="53">
        <v>-20</v>
      </c>
      <c r="AB132" s="53">
        <v>20</v>
      </c>
      <c r="AC132" s="3">
        <v>0</v>
      </c>
      <c r="AD132" s="3">
        <v>5</v>
      </c>
      <c r="AF132" s="6" cm="1">
        <f t="array" ref="AF132:AF136">W132:W136/AG132-1</f>
        <v>-4.2301562871748244E-3</v>
      </c>
      <c r="AG132" s="55">
        <f>AVERAGE(W132:W136)</f>
        <v>339358.62</v>
      </c>
      <c r="AH132" s="6" cm="1">
        <f t="array" ref="AH132:AH136">X132:X136/AI132-1</f>
        <v>8.9787412035025049E-4</v>
      </c>
      <c r="AI132" s="52">
        <f t="shared" ref="AI132" si="26">AVERAGE(X132:X136)</f>
        <v>332053.228</v>
      </c>
      <c r="AJ132" s="6" cm="1">
        <f t="array" ref="AJ132:AJ136">Y132:Y136/AK132-1</f>
        <v>-1.2493163881210911E-3</v>
      </c>
      <c r="AK132" s="52">
        <f>AVERAGE(Y132:Y136)</f>
        <v>398.61800000000005</v>
      </c>
      <c r="AL132" s="6" cm="1">
        <f t="array" ref="AL132:AL136">Z132:Z136/AM132-1</f>
        <v>4.4845947706242395E-3</v>
      </c>
      <c r="AM132" s="52">
        <f>AVERAGE(Z132:Z136)</f>
        <v>402.26600000000002</v>
      </c>
    </row>
    <row r="133" spans="1:39" x14ac:dyDescent="0.25">
      <c r="A133" s="3">
        <v>12</v>
      </c>
      <c r="B133" s="3" t="s">
        <v>21</v>
      </c>
      <c r="C133" s="3" t="s">
        <v>91</v>
      </c>
      <c r="D133" s="3" t="s">
        <v>40</v>
      </c>
      <c r="E133" s="3" t="s">
        <v>121</v>
      </c>
      <c r="F133" s="3" t="s">
        <v>25</v>
      </c>
      <c r="G133" s="3" t="b">
        <v>0</v>
      </c>
      <c r="H133" s="3" t="b">
        <v>0</v>
      </c>
      <c r="I133" s="3" t="b">
        <v>0</v>
      </c>
      <c r="J133" s="3" t="b">
        <v>0</v>
      </c>
      <c r="K133" s="3" t="b">
        <v>0</v>
      </c>
      <c r="L133" s="3">
        <v>800</v>
      </c>
      <c r="M133" s="3">
        <v>2</v>
      </c>
      <c r="N133" s="3">
        <v>0</v>
      </c>
      <c r="O133" s="3">
        <v>0.5</v>
      </c>
      <c r="P133" s="3">
        <v>0</v>
      </c>
      <c r="Q133" s="3">
        <v>300</v>
      </c>
      <c r="R133" s="3">
        <v>0</v>
      </c>
      <c r="S133" s="3">
        <v>1</v>
      </c>
      <c r="T133" s="3">
        <v>0</v>
      </c>
      <c r="U133" s="3" t="b">
        <v>0</v>
      </c>
      <c r="V133" s="3">
        <v>701</v>
      </c>
      <c r="W133" s="53">
        <v>339964.33</v>
      </c>
      <c r="X133" s="53">
        <v>331878.92</v>
      </c>
      <c r="Y133" s="51">
        <v>398.82</v>
      </c>
      <c r="Z133" s="51">
        <v>401.58</v>
      </c>
      <c r="AA133" s="53">
        <v>-20</v>
      </c>
      <c r="AB133" s="53">
        <v>20</v>
      </c>
      <c r="AC133" s="3">
        <v>0</v>
      </c>
      <c r="AD133" s="3">
        <v>5</v>
      </c>
      <c r="AF133" s="6">
        <v>1.7848669940960793E-3</v>
      </c>
      <c r="AH133" s="6">
        <v>-5.2493993523239357E-4</v>
      </c>
      <c r="AJ133" s="6">
        <v>5.0675082409701311E-4</v>
      </c>
      <c r="AL133" s="6">
        <v>-1.7053392531310996E-3</v>
      </c>
    </row>
    <row r="134" spans="1:39" x14ac:dyDescent="0.25">
      <c r="A134" s="3">
        <v>13</v>
      </c>
      <c r="B134" s="3" t="s">
        <v>21</v>
      </c>
      <c r="C134" s="3" t="s">
        <v>91</v>
      </c>
      <c r="D134" s="3" t="s">
        <v>40</v>
      </c>
      <c r="E134" s="3" t="s">
        <v>121</v>
      </c>
      <c r="F134" s="3" t="s">
        <v>25</v>
      </c>
      <c r="G134" s="3" t="b">
        <v>0</v>
      </c>
      <c r="H134" s="3" t="b">
        <v>0</v>
      </c>
      <c r="I134" s="3" t="b">
        <v>0</v>
      </c>
      <c r="J134" s="3" t="b">
        <v>0</v>
      </c>
      <c r="K134" s="3" t="b">
        <v>0</v>
      </c>
      <c r="L134" s="3">
        <v>800</v>
      </c>
      <c r="M134" s="3">
        <v>2</v>
      </c>
      <c r="N134" s="3">
        <v>0</v>
      </c>
      <c r="O134" s="3">
        <v>0.5</v>
      </c>
      <c r="P134" s="3">
        <v>0</v>
      </c>
      <c r="Q134" s="3">
        <v>300</v>
      </c>
      <c r="R134" s="3">
        <v>0</v>
      </c>
      <c r="S134" s="3">
        <v>1</v>
      </c>
      <c r="T134" s="3">
        <v>0</v>
      </c>
      <c r="U134" s="3" t="b">
        <v>0</v>
      </c>
      <c r="V134" s="3">
        <v>701</v>
      </c>
      <c r="W134" s="53">
        <v>341448.43</v>
      </c>
      <c r="X134" s="53">
        <v>333433.55</v>
      </c>
      <c r="Y134" s="51">
        <v>397.03</v>
      </c>
      <c r="Z134" s="51">
        <v>399.75</v>
      </c>
      <c r="AA134" s="53">
        <v>-20</v>
      </c>
      <c r="AB134" s="53">
        <v>20</v>
      </c>
      <c r="AC134" s="3">
        <v>0</v>
      </c>
      <c r="AD134" s="3">
        <v>5</v>
      </c>
      <c r="AF134" s="6">
        <v>6.1581167438740092E-3</v>
      </c>
      <c r="AH134" s="6">
        <v>4.156929924499897E-3</v>
      </c>
      <c r="AJ134" s="6">
        <v>-3.9837639042895612E-3</v>
      </c>
      <c r="AL134" s="6">
        <v>-6.2545678729994947E-3</v>
      </c>
    </row>
    <row r="135" spans="1:39" x14ac:dyDescent="0.25">
      <c r="A135" s="3">
        <v>14</v>
      </c>
      <c r="B135" s="3" t="s">
        <v>21</v>
      </c>
      <c r="C135" s="3" t="s">
        <v>91</v>
      </c>
      <c r="D135" s="3" t="s">
        <v>40</v>
      </c>
      <c r="E135" s="3" t="s">
        <v>121</v>
      </c>
      <c r="F135" s="3" t="s">
        <v>25</v>
      </c>
      <c r="G135" s="3" t="b">
        <v>0</v>
      </c>
      <c r="H135" s="3" t="b">
        <v>0</v>
      </c>
      <c r="I135" s="3" t="b">
        <v>0</v>
      </c>
      <c r="J135" s="3" t="b">
        <v>0</v>
      </c>
      <c r="K135" s="3" t="b">
        <v>0</v>
      </c>
      <c r="L135" s="3">
        <v>800</v>
      </c>
      <c r="M135" s="3">
        <v>2</v>
      </c>
      <c r="N135" s="3">
        <v>0</v>
      </c>
      <c r="O135" s="3">
        <v>0.5</v>
      </c>
      <c r="P135" s="3">
        <v>0</v>
      </c>
      <c r="Q135" s="3">
        <v>300</v>
      </c>
      <c r="R135" s="3">
        <v>0</v>
      </c>
      <c r="S135" s="3">
        <v>1</v>
      </c>
      <c r="T135" s="3">
        <v>0</v>
      </c>
      <c r="U135" s="3" t="b">
        <v>0</v>
      </c>
      <c r="V135" s="3">
        <v>701</v>
      </c>
      <c r="W135" s="53">
        <v>339568.22</v>
      </c>
      <c r="X135" s="53">
        <v>333668.76</v>
      </c>
      <c r="Y135" s="51">
        <v>396.73</v>
      </c>
      <c r="Z135" s="51">
        <v>401.96</v>
      </c>
      <c r="AA135" s="53">
        <v>-20</v>
      </c>
      <c r="AB135" s="53">
        <v>20</v>
      </c>
      <c r="AC135" s="3">
        <v>0</v>
      </c>
      <c r="AD135" s="3">
        <v>5</v>
      </c>
      <c r="AF135" s="6">
        <v>6.1763570349260277E-4</v>
      </c>
      <c r="AH135" s="6">
        <v>4.8652802134481199E-3</v>
      </c>
      <c r="AJ135" s="6">
        <v>-4.7363641380971933E-3</v>
      </c>
      <c r="AL135" s="6">
        <v>-7.6069068725681532E-4</v>
      </c>
    </row>
    <row r="136" spans="1:39" x14ac:dyDescent="0.25">
      <c r="A136" s="3">
        <v>15</v>
      </c>
      <c r="B136" s="3" t="s">
        <v>21</v>
      </c>
      <c r="C136" s="3" t="s">
        <v>91</v>
      </c>
      <c r="D136" s="3" t="s">
        <v>40</v>
      </c>
      <c r="E136" s="3" t="s">
        <v>121</v>
      </c>
      <c r="F136" s="3" t="s">
        <v>25</v>
      </c>
      <c r="G136" s="3" t="b">
        <v>0</v>
      </c>
      <c r="H136" s="3" t="b">
        <v>0</v>
      </c>
      <c r="I136" s="3" t="b">
        <v>0</v>
      </c>
      <c r="J136" s="3" t="b">
        <v>0</v>
      </c>
      <c r="K136" s="3" t="b">
        <v>0</v>
      </c>
      <c r="L136" s="3">
        <v>800</v>
      </c>
      <c r="M136" s="3">
        <v>2</v>
      </c>
      <c r="N136" s="3">
        <v>0</v>
      </c>
      <c r="O136" s="3">
        <v>0.5</v>
      </c>
      <c r="P136" s="3">
        <v>0</v>
      </c>
      <c r="Q136" s="3">
        <v>300</v>
      </c>
      <c r="R136" s="3">
        <v>0</v>
      </c>
      <c r="S136" s="3">
        <v>1</v>
      </c>
      <c r="T136" s="3">
        <v>0</v>
      </c>
      <c r="U136" s="3" t="b">
        <v>0</v>
      </c>
      <c r="V136" s="3">
        <v>701</v>
      </c>
      <c r="W136" s="53">
        <v>337889.04</v>
      </c>
      <c r="X136" s="53">
        <v>328933.53999999998</v>
      </c>
      <c r="Y136" s="51">
        <v>402.39</v>
      </c>
      <c r="Z136" s="51">
        <v>403.97</v>
      </c>
      <c r="AA136" s="53">
        <v>-20</v>
      </c>
      <c r="AB136" s="53">
        <v>20</v>
      </c>
      <c r="AC136" s="3">
        <v>0</v>
      </c>
      <c r="AD136" s="3">
        <v>5</v>
      </c>
      <c r="AF136" s="6">
        <v>-4.3304631542879779E-3</v>
      </c>
      <c r="AH136" s="6">
        <v>-9.3951443230662068E-3</v>
      </c>
      <c r="AJ136" s="6">
        <v>9.4626936064099443E-3</v>
      </c>
      <c r="AL136" s="6">
        <v>4.236003042762837E-3</v>
      </c>
    </row>
    <row r="137" spans="1:39" x14ac:dyDescent="0.25">
      <c r="A137" s="1">
        <v>21</v>
      </c>
      <c r="B137" s="1" t="s">
        <v>21</v>
      </c>
      <c r="C137" s="1" t="s">
        <v>91</v>
      </c>
      <c r="D137" s="1" t="s">
        <v>40</v>
      </c>
      <c r="E137" s="1" t="s">
        <v>122</v>
      </c>
      <c r="F137" s="1" t="s">
        <v>25</v>
      </c>
      <c r="G137" s="1" t="b">
        <v>0</v>
      </c>
      <c r="H137" s="1" t="b">
        <v>0</v>
      </c>
      <c r="I137" s="1" t="b">
        <v>0</v>
      </c>
      <c r="J137" s="1" t="b">
        <v>0</v>
      </c>
      <c r="K137" s="1" t="b">
        <v>0</v>
      </c>
      <c r="L137" s="1">
        <v>800</v>
      </c>
      <c r="M137" s="1">
        <v>2</v>
      </c>
      <c r="N137" s="1">
        <v>0</v>
      </c>
      <c r="O137" s="1">
        <v>0.5</v>
      </c>
      <c r="P137" s="1">
        <v>0</v>
      </c>
      <c r="Q137" s="1">
        <v>300</v>
      </c>
      <c r="R137" s="1">
        <v>0</v>
      </c>
      <c r="S137" s="1">
        <v>1</v>
      </c>
      <c r="T137" s="1">
        <v>0</v>
      </c>
      <c r="U137" s="1" t="b">
        <v>0</v>
      </c>
      <c r="V137" s="1">
        <v>701</v>
      </c>
      <c r="W137" s="54">
        <v>354523.93</v>
      </c>
      <c r="X137" s="54">
        <v>326298.26</v>
      </c>
      <c r="Y137" s="50">
        <v>387.08</v>
      </c>
      <c r="Z137" s="50">
        <v>403</v>
      </c>
      <c r="AA137" s="54">
        <v>-20</v>
      </c>
      <c r="AB137" s="54">
        <v>20</v>
      </c>
      <c r="AC137" s="1">
        <v>0</v>
      </c>
      <c r="AD137" s="1">
        <v>10</v>
      </c>
      <c r="AF137" s="6" cm="1">
        <f t="array" ref="AF137:AF141">W137:W141/AG137-1</f>
        <v>5.484982868770194E-3</v>
      </c>
      <c r="AG137" s="55">
        <f>AVERAGE(W137:W141)</f>
        <v>352589.98</v>
      </c>
      <c r="AH137" s="6" cm="1">
        <f t="array" ref="AH137:AH141">X137:X141/AI137-1</f>
        <v>7.818837991964589E-3</v>
      </c>
      <c r="AI137" s="52">
        <f t="shared" ref="AI137" si="27">AVERAGE(X137:X141)</f>
        <v>323766.77999999997</v>
      </c>
      <c r="AJ137" s="6" cm="1">
        <f t="array" ref="AJ137:AJ141">Y137:Y141/AK137-1</f>
        <v>-7.527896291434133E-3</v>
      </c>
      <c r="AK137" s="52">
        <f>AVERAGE(Y137:Y141)</f>
        <v>390.01599999999996</v>
      </c>
      <c r="AL137" s="6" cm="1">
        <f t="array" ref="AL137:AL141">Z137:Z141/AM137-1</f>
        <v>-5.7238724958057485E-3</v>
      </c>
      <c r="AM137" s="52">
        <f>AVERAGE(Z137:Z141)</f>
        <v>405.32</v>
      </c>
    </row>
    <row r="138" spans="1:39" x14ac:dyDescent="0.25">
      <c r="A138" s="1">
        <v>22</v>
      </c>
      <c r="B138" s="1" t="s">
        <v>21</v>
      </c>
      <c r="C138" s="1" t="s">
        <v>91</v>
      </c>
      <c r="D138" s="1" t="s">
        <v>40</v>
      </c>
      <c r="E138" s="1" t="s">
        <v>122</v>
      </c>
      <c r="F138" s="1" t="s">
        <v>25</v>
      </c>
      <c r="G138" s="1" t="b">
        <v>0</v>
      </c>
      <c r="H138" s="1" t="b">
        <v>0</v>
      </c>
      <c r="I138" s="1" t="b">
        <v>0</v>
      </c>
      <c r="J138" s="1" t="b">
        <v>0</v>
      </c>
      <c r="K138" s="1" t="b">
        <v>0</v>
      </c>
      <c r="L138" s="1">
        <v>800</v>
      </c>
      <c r="M138" s="1">
        <v>2</v>
      </c>
      <c r="N138" s="1">
        <v>0</v>
      </c>
      <c r="O138" s="1">
        <v>0.5</v>
      </c>
      <c r="P138" s="1">
        <v>0</v>
      </c>
      <c r="Q138" s="1">
        <v>300</v>
      </c>
      <c r="R138" s="1">
        <v>0</v>
      </c>
      <c r="S138" s="1">
        <v>1</v>
      </c>
      <c r="T138" s="1">
        <v>0</v>
      </c>
      <c r="U138" s="1" t="b">
        <v>0</v>
      </c>
      <c r="V138" s="1">
        <v>701</v>
      </c>
      <c r="W138" s="54">
        <v>352689.91999999998</v>
      </c>
      <c r="X138" s="54">
        <v>325384.37</v>
      </c>
      <c r="Y138" s="50">
        <v>387.91</v>
      </c>
      <c r="Z138" s="50">
        <v>405.38</v>
      </c>
      <c r="AA138" s="54">
        <v>-20</v>
      </c>
      <c r="AB138" s="54">
        <v>20</v>
      </c>
      <c r="AC138" s="1">
        <v>0</v>
      </c>
      <c r="AD138" s="1">
        <v>10</v>
      </c>
      <c r="AF138" s="6">
        <v>2.8344537754598775E-4</v>
      </c>
      <c r="AH138" s="6">
        <v>4.9961580369672909E-3</v>
      </c>
      <c r="AJ138" s="6">
        <v>-5.3997784706266705E-3</v>
      </c>
      <c r="AL138" s="6">
        <v>1.4803118523643022E-4</v>
      </c>
    </row>
    <row r="139" spans="1:39" x14ac:dyDescent="0.25">
      <c r="A139" s="1">
        <v>23</v>
      </c>
      <c r="B139" s="1" t="s">
        <v>21</v>
      </c>
      <c r="C139" s="1" t="s">
        <v>91</v>
      </c>
      <c r="D139" s="1" t="s">
        <v>40</v>
      </c>
      <c r="E139" s="1" t="s">
        <v>122</v>
      </c>
      <c r="F139" s="1" t="s">
        <v>25</v>
      </c>
      <c r="G139" s="1" t="b">
        <v>0</v>
      </c>
      <c r="H139" s="1" t="b">
        <v>0</v>
      </c>
      <c r="I139" s="1" t="b">
        <v>0</v>
      </c>
      <c r="J139" s="1" t="b">
        <v>0</v>
      </c>
      <c r="K139" s="1" t="b">
        <v>0</v>
      </c>
      <c r="L139" s="1">
        <v>800</v>
      </c>
      <c r="M139" s="1">
        <v>2</v>
      </c>
      <c r="N139" s="1">
        <v>0</v>
      </c>
      <c r="O139" s="1">
        <v>0.5</v>
      </c>
      <c r="P139" s="1">
        <v>0</v>
      </c>
      <c r="Q139" s="1">
        <v>300</v>
      </c>
      <c r="R139" s="1">
        <v>0</v>
      </c>
      <c r="S139" s="1">
        <v>1</v>
      </c>
      <c r="T139" s="1">
        <v>0</v>
      </c>
      <c r="U139" s="1" t="b">
        <v>0</v>
      </c>
      <c r="V139" s="1">
        <v>701</v>
      </c>
      <c r="W139" s="54">
        <v>353480.29</v>
      </c>
      <c r="X139" s="54">
        <v>324767.26</v>
      </c>
      <c r="Y139" s="50">
        <v>388.66</v>
      </c>
      <c r="Z139" s="50">
        <v>404.34</v>
      </c>
      <c r="AA139" s="54">
        <v>-20</v>
      </c>
      <c r="AB139" s="54">
        <v>20</v>
      </c>
      <c r="AC139" s="1">
        <v>0</v>
      </c>
      <c r="AD139" s="1">
        <v>10</v>
      </c>
      <c r="AF139" s="6">
        <v>2.5250575753741344E-3</v>
      </c>
      <c r="AH139" s="6">
        <v>3.0901255527204796E-3</v>
      </c>
      <c r="AJ139" s="6">
        <v>-3.4767804397766167E-3</v>
      </c>
      <c r="AL139" s="6">
        <v>-2.4178426921939167E-3</v>
      </c>
    </row>
    <row r="140" spans="1:39" x14ac:dyDescent="0.25">
      <c r="A140" s="1">
        <v>24</v>
      </c>
      <c r="B140" s="1" t="s">
        <v>21</v>
      </c>
      <c r="C140" s="1" t="s">
        <v>91</v>
      </c>
      <c r="D140" s="1" t="s">
        <v>40</v>
      </c>
      <c r="E140" s="1" t="s">
        <v>122</v>
      </c>
      <c r="F140" s="1" t="s">
        <v>25</v>
      </c>
      <c r="G140" s="1" t="b">
        <v>0</v>
      </c>
      <c r="H140" s="1" t="b">
        <v>0</v>
      </c>
      <c r="I140" s="1" t="b">
        <v>0</v>
      </c>
      <c r="J140" s="1" t="b">
        <v>0</v>
      </c>
      <c r="K140" s="1" t="b">
        <v>0</v>
      </c>
      <c r="L140" s="1">
        <v>800</v>
      </c>
      <c r="M140" s="1">
        <v>2</v>
      </c>
      <c r="N140" s="1">
        <v>0</v>
      </c>
      <c r="O140" s="1">
        <v>0.5</v>
      </c>
      <c r="P140" s="1">
        <v>0</v>
      </c>
      <c r="Q140" s="1">
        <v>300</v>
      </c>
      <c r="R140" s="1">
        <v>0</v>
      </c>
      <c r="S140" s="1">
        <v>1</v>
      </c>
      <c r="T140" s="1">
        <v>0</v>
      </c>
      <c r="U140" s="1" t="b">
        <v>0</v>
      </c>
      <c r="V140" s="1">
        <v>701</v>
      </c>
      <c r="W140" s="54">
        <v>351810.71</v>
      </c>
      <c r="X140" s="54">
        <v>320819.26</v>
      </c>
      <c r="Y140" s="50">
        <v>393.79</v>
      </c>
      <c r="Z140" s="50">
        <v>406.01</v>
      </c>
      <c r="AA140" s="54">
        <v>-20</v>
      </c>
      <c r="AB140" s="54">
        <v>20</v>
      </c>
      <c r="AC140" s="1">
        <v>0</v>
      </c>
      <c r="AD140" s="1">
        <v>10</v>
      </c>
      <c r="AF140" s="6">
        <v>-2.2101308721250712E-3</v>
      </c>
      <c r="AH140" s="6">
        <v>-9.1038370273811564E-3</v>
      </c>
      <c r="AJ140" s="6">
        <v>9.6765260912374806E-3</v>
      </c>
      <c r="AL140" s="6">
        <v>1.7023586302180593E-3</v>
      </c>
    </row>
    <row r="141" spans="1:39" x14ac:dyDescent="0.25">
      <c r="A141" s="1">
        <v>25</v>
      </c>
      <c r="B141" s="1" t="s">
        <v>21</v>
      </c>
      <c r="C141" s="1" t="s">
        <v>91</v>
      </c>
      <c r="D141" s="1" t="s">
        <v>40</v>
      </c>
      <c r="E141" s="1" t="s">
        <v>122</v>
      </c>
      <c r="F141" s="1" t="s">
        <v>25</v>
      </c>
      <c r="G141" s="1" t="b">
        <v>0</v>
      </c>
      <c r="H141" s="1" t="b">
        <v>0</v>
      </c>
      <c r="I141" s="1" t="b">
        <v>0</v>
      </c>
      <c r="J141" s="1" t="b">
        <v>0</v>
      </c>
      <c r="K141" s="1" t="b">
        <v>0</v>
      </c>
      <c r="L141" s="1">
        <v>800</v>
      </c>
      <c r="M141" s="1">
        <v>2</v>
      </c>
      <c r="N141" s="1">
        <v>0</v>
      </c>
      <c r="O141" s="1">
        <v>0.5</v>
      </c>
      <c r="P141" s="1">
        <v>0</v>
      </c>
      <c r="Q141" s="1">
        <v>300</v>
      </c>
      <c r="R141" s="1">
        <v>0</v>
      </c>
      <c r="S141" s="1">
        <v>1</v>
      </c>
      <c r="T141" s="1">
        <v>0</v>
      </c>
      <c r="U141" s="1" t="b">
        <v>0</v>
      </c>
      <c r="V141" s="1">
        <v>701</v>
      </c>
      <c r="W141" s="54">
        <v>350445.05</v>
      </c>
      <c r="X141" s="54">
        <v>321564.75</v>
      </c>
      <c r="Y141" s="50">
        <v>392.64</v>
      </c>
      <c r="Z141" s="50">
        <v>407.87</v>
      </c>
      <c r="AA141" s="54">
        <v>-20</v>
      </c>
      <c r="AB141" s="54">
        <v>20</v>
      </c>
      <c r="AC141" s="1">
        <v>0</v>
      </c>
      <c r="AD141" s="1">
        <v>10</v>
      </c>
      <c r="AF141" s="6">
        <v>-6.083354949564912E-3</v>
      </c>
      <c r="AH141" s="6">
        <v>-6.801284554270759E-3</v>
      </c>
      <c r="AJ141" s="6">
        <v>6.7279291106006056E-3</v>
      </c>
      <c r="AL141" s="6">
        <v>6.2913253725451757E-3</v>
      </c>
    </row>
    <row r="142" spans="1:39" x14ac:dyDescent="0.25">
      <c r="A142" s="3">
        <v>31</v>
      </c>
      <c r="B142" s="3" t="s">
        <v>21</v>
      </c>
      <c r="C142" s="3" t="s">
        <v>91</v>
      </c>
      <c r="D142" s="3" t="s">
        <v>40</v>
      </c>
      <c r="E142" s="3" t="s">
        <v>123</v>
      </c>
      <c r="F142" s="3" t="s">
        <v>25</v>
      </c>
      <c r="G142" s="3" t="b">
        <v>0</v>
      </c>
      <c r="H142" s="3" t="b">
        <v>0</v>
      </c>
      <c r="I142" s="3" t="b">
        <v>0</v>
      </c>
      <c r="J142" s="3" t="b">
        <v>0</v>
      </c>
      <c r="K142" s="3" t="b">
        <v>0</v>
      </c>
      <c r="L142" s="3">
        <v>800</v>
      </c>
      <c r="M142" s="3">
        <v>2</v>
      </c>
      <c r="N142" s="3">
        <v>0</v>
      </c>
      <c r="O142" s="3">
        <v>0.5</v>
      </c>
      <c r="P142" s="3">
        <v>0</v>
      </c>
      <c r="Q142" s="3">
        <v>300</v>
      </c>
      <c r="R142" s="3">
        <v>0</v>
      </c>
      <c r="S142" s="3">
        <v>1</v>
      </c>
      <c r="T142" s="3">
        <v>0</v>
      </c>
      <c r="U142" s="3" t="b">
        <v>0</v>
      </c>
      <c r="V142" s="3">
        <v>701</v>
      </c>
      <c r="W142" s="53">
        <v>365521.18</v>
      </c>
      <c r="X142" s="53">
        <v>303732.93</v>
      </c>
      <c r="Y142" s="51">
        <v>383.6</v>
      </c>
      <c r="Z142" s="51">
        <v>421.48</v>
      </c>
      <c r="AA142" s="53">
        <v>-20</v>
      </c>
      <c r="AB142" s="53">
        <v>20</v>
      </c>
      <c r="AC142" s="3">
        <v>0</v>
      </c>
      <c r="AD142" s="3">
        <v>15</v>
      </c>
      <c r="AF142" s="6" cm="1">
        <f t="array" ref="AF142:AF146">W142:W146/AG142-1</f>
        <v>-7.1097848520439433E-3</v>
      </c>
      <c r="AG142" s="55">
        <f>AVERAGE(W142:W146)</f>
        <v>368138.56599999999</v>
      </c>
      <c r="AH142" s="6" cm="1">
        <f t="array" ref="AH142:AH146">X142:X146/AI142-1</f>
        <v>-7.1839727063964798E-3</v>
      </c>
      <c r="AI142" s="52">
        <f t="shared" ref="AI142" si="28">AVERAGE(X142:X146)</f>
        <v>305930.728</v>
      </c>
      <c r="AJ142" s="6" cm="1">
        <f t="array" ref="AJ142:AJ146">Y142:Y146/AK142-1</f>
        <v>7.252427541369233E-3</v>
      </c>
      <c r="AK142" s="52">
        <f>AVERAGE(Y142:Y146)</f>
        <v>380.83800000000002</v>
      </c>
      <c r="AL142" s="6" cm="1">
        <f t="array" ref="AL142:AL146">Z142:Z146/AM142-1</f>
        <v>7.1062302571529568E-3</v>
      </c>
      <c r="AM142" s="52">
        <f>AVERAGE(Z142:Z146)</f>
        <v>418.50599999999997</v>
      </c>
    </row>
    <row r="143" spans="1:39" x14ac:dyDescent="0.25">
      <c r="A143" s="3">
        <v>32</v>
      </c>
      <c r="B143" s="3" t="s">
        <v>21</v>
      </c>
      <c r="C143" s="3" t="s">
        <v>91</v>
      </c>
      <c r="D143" s="3" t="s">
        <v>40</v>
      </c>
      <c r="E143" s="3" t="s">
        <v>123</v>
      </c>
      <c r="F143" s="3" t="s">
        <v>25</v>
      </c>
      <c r="G143" s="3" t="b">
        <v>0</v>
      </c>
      <c r="H143" s="3" t="b">
        <v>0</v>
      </c>
      <c r="I143" s="3" t="b">
        <v>0</v>
      </c>
      <c r="J143" s="3" t="b">
        <v>0</v>
      </c>
      <c r="K143" s="3" t="b">
        <v>0</v>
      </c>
      <c r="L143" s="3">
        <v>800</v>
      </c>
      <c r="M143" s="3">
        <v>2</v>
      </c>
      <c r="N143" s="3">
        <v>0</v>
      </c>
      <c r="O143" s="3">
        <v>0.5</v>
      </c>
      <c r="P143" s="3">
        <v>0</v>
      </c>
      <c r="Q143" s="3">
        <v>300</v>
      </c>
      <c r="R143" s="3">
        <v>0</v>
      </c>
      <c r="S143" s="3">
        <v>1</v>
      </c>
      <c r="T143" s="3">
        <v>0</v>
      </c>
      <c r="U143" s="3" t="b">
        <v>0</v>
      </c>
      <c r="V143" s="3">
        <v>701</v>
      </c>
      <c r="W143" s="53">
        <v>370253.66</v>
      </c>
      <c r="X143" s="53">
        <v>307711.42</v>
      </c>
      <c r="Y143" s="51">
        <v>378.65</v>
      </c>
      <c r="Z143" s="51">
        <v>416.15</v>
      </c>
      <c r="AA143" s="53">
        <v>-20</v>
      </c>
      <c r="AB143" s="53">
        <v>20</v>
      </c>
      <c r="AC143" s="3">
        <v>0</v>
      </c>
      <c r="AD143" s="3">
        <v>15</v>
      </c>
      <c r="AF143" s="6">
        <v>5.7453746913329606E-3</v>
      </c>
      <c r="AH143" s="6">
        <v>5.8205725578504008E-3</v>
      </c>
      <c r="AJ143" s="6">
        <v>-5.7452250038074748E-3</v>
      </c>
      <c r="AL143" s="6">
        <v>-5.6295489192508263E-3</v>
      </c>
    </row>
    <row r="144" spans="1:39" x14ac:dyDescent="0.25">
      <c r="A144" s="3">
        <v>33</v>
      </c>
      <c r="B144" s="3" t="s">
        <v>21</v>
      </c>
      <c r="C144" s="3" t="s">
        <v>91</v>
      </c>
      <c r="D144" s="3" t="s">
        <v>40</v>
      </c>
      <c r="E144" s="3" t="s">
        <v>123</v>
      </c>
      <c r="F144" s="3" t="s">
        <v>25</v>
      </c>
      <c r="G144" s="3" t="b">
        <v>0</v>
      </c>
      <c r="H144" s="3" t="b">
        <v>0</v>
      </c>
      <c r="I144" s="3" t="b">
        <v>0</v>
      </c>
      <c r="J144" s="3" t="b">
        <v>0</v>
      </c>
      <c r="K144" s="3" t="b">
        <v>0</v>
      </c>
      <c r="L144" s="3">
        <v>800</v>
      </c>
      <c r="M144" s="3">
        <v>2</v>
      </c>
      <c r="N144" s="3">
        <v>0</v>
      </c>
      <c r="O144" s="3">
        <v>0.5</v>
      </c>
      <c r="P144" s="3">
        <v>0</v>
      </c>
      <c r="Q144" s="3">
        <v>300</v>
      </c>
      <c r="R144" s="3">
        <v>0</v>
      </c>
      <c r="S144" s="3">
        <v>1</v>
      </c>
      <c r="T144" s="3">
        <v>0</v>
      </c>
      <c r="U144" s="3" t="b">
        <v>0</v>
      </c>
      <c r="V144" s="3">
        <v>701</v>
      </c>
      <c r="W144" s="53">
        <v>369329.04</v>
      </c>
      <c r="X144" s="53">
        <v>306922.44</v>
      </c>
      <c r="Y144" s="51">
        <v>379.53</v>
      </c>
      <c r="Z144" s="51">
        <v>417.1</v>
      </c>
      <c r="AA144" s="53">
        <v>-20</v>
      </c>
      <c r="AB144" s="53">
        <v>20</v>
      </c>
      <c r="AC144" s="3">
        <v>0</v>
      </c>
      <c r="AD144" s="3">
        <v>15</v>
      </c>
      <c r="AF144" s="6">
        <v>3.2337660597070439E-3</v>
      </c>
      <c r="AH144" s="6">
        <v>3.2416227244751461E-3</v>
      </c>
      <c r="AJ144" s="6">
        <v>-3.4345312179983045E-3</v>
      </c>
      <c r="AL144" s="6">
        <v>-3.3595695163269879E-3</v>
      </c>
    </row>
    <row r="145" spans="1:39" x14ac:dyDescent="0.25">
      <c r="A145" s="3">
        <v>34</v>
      </c>
      <c r="B145" s="3" t="s">
        <v>21</v>
      </c>
      <c r="C145" s="3" t="s">
        <v>91</v>
      </c>
      <c r="D145" s="3" t="s">
        <v>40</v>
      </c>
      <c r="E145" s="3" t="s">
        <v>123</v>
      </c>
      <c r="F145" s="3" t="s">
        <v>25</v>
      </c>
      <c r="G145" s="3" t="b">
        <v>0</v>
      </c>
      <c r="H145" s="3" t="b">
        <v>0</v>
      </c>
      <c r="I145" s="3" t="b">
        <v>0</v>
      </c>
      <c r="J145" s="3" t="b">
        <v>0</v>
      </c>
      <c r="K145" s="3" t="b">
        <v>0</v>
      </c>
      <c r="L145" s="3">
        <v>800</v>
      </c>
      <c r="M145" s="3">
        <v>2</v>
      </c>
      <c r="N145" s="3">
        <v>0</v>
      </c>
      <c r="O145" s="3">
        <v>0.5</v>
      </c>
      <c r="P145" s="3">
        <v>0</v>
      </c>
      <c r="Q145" s="3">
        <v>300</v>
      </c>
      <c r="R145" s="3">
        <v>0</v>
      </c>
      <c r="S145" s="3">
        <v>1</v>
      </c>
      <c r="T145" s="3">
        <v>0</v>
      </c>
      <c r="U145" s="3" t="b">
        <v>0</v>
      </c>
      <c r="V145" s="3">
        <v>701</v>
      </c>
      <c r="W145" s="53">
        <v>367584.09</v>
      </c>
      <c r="X145" s="53">
        <v>306060.81</v>
      </c>
      <c r="Y145" s="51">
        <v>380.73</v>
      </c>
      <c r="Z145" s="51">
        <v>419.12</v>
      </c>
      <c r="AA145" s="53">
        <v>-20</v>
      </c>
      <c r="AB145" s="53">
        <v>20</v>
      </c>
      <c r="AC145" s="3">
        <v>0</v>
      </c>
      <c r="AD145" s="3">
        <v>15</v>
      </c>
      <c r="AF145" s="6">
        <v>-1.5061611339028946E-3</v>
      </c>
      <c r="AH145" s="6">
        <v>4.2520083173869239E-4</v>
      </c>
      <c r="AJ145" s="6">
        <v>-2.8358514644022392E-4</v>
      </c>
      <c r="AL145" s="6">
        <v>1.4671235298897578E-3</v>
      </c>
    </row>
    <row r="146" spans="1:39" x14ac:dyDescent="0.25">
      <c r="A146" s="3">
        <v>35</v>
      </c>
      <c r="B146" s="3" t="s">
        <v>21</v>
      </c>
      <c r="C146" s="3" t="s">
        <v>91</v>
      </c>
      <c r="D146" s="3" t="s">
        <v>40</v>
      </c>
      <c r="E146" s="3" t="s">
        <v>123</v>
      </c>
      <c r="F146" s="3" t="s">
        <v>25</v>
      </c>
      <c r="G146" s="3" t="b">
        <v>0</v>
      </c>
      <c r="H146" s="3" t="b">
        <v>0</v>
      </c>
      <c r="I146" s="3" t="b">
        <v>0</v>
      </c>
      <c r="J146" s="3" t="b">
        <v>0</v>
      </c>
      <c r="K146" s="3" t="b">
        <v>0</v>
      </c>
      <c r="L146" s="3">
        <v>800</v>
      </c>
      <c r="M146" s="3">
        <v>2</v>
      </c>
      <c r="N146" s="3">
        <v>0</v>
      </c>
      <c r="O146" s="3">
        <v>0.5</v>
      </c>
      <c r="P146" s="3">
        <v>0</v>
      </c>
      <c r="Q146" s="3">
        <v>300</v>
      </c>
      <c r="R146" s="3">
        <v>0</v>
      </c>
      <c r="S146" s="3">
        <v>1</v>
      </c>
      <c r="T146" s="3">
        <v>0</v>
      </c>
      <c r="U146" s="3" t="b">
        <v>0</v>
      </c>
      <c r="V146" s="3">
        <v>701</v>
      </c>
      <c r="W146" s="53">
        <v>368004.86</v>
      </c>
      <c r="X146" s="53">
        <v>305226.03999999998</v>
      </c>
      <c r="Y146" s="51">
        <v>381.68</v>
      </c>
      <c r="Z146" s="51">
        <v>418.68</v>
      </c>
      <c r="AA146" s="53">
        <v>-20</v>
      </c>
      <c r="AB146" s="53">
        <v>20</v>
      </c>
      <c r="AC146" s="3">
        <v>0</v>
      </c>
      <c r="AD146" s="3">
        <v>15</v>
      </c>
      <c r="AF146" s="6">
        <v>-3.6319476509294457E-4</v>
      </c>
      <c r="AH146" s="6">
        <v>-2.3034234076677595E-3</v>
      </c>
      <c r="AJ146" s="6">
        <v>2.2109138268764372E-3</v>
      </c>
      <c r="AL146" s="6">
        <v>4.1576464853565476E-4</v>
      </c>
    </row>
    <row r="147" spans="1:39" x14ac:dyDescent="0.25">
      <c r="A147" s="1">
        <v>41</v>
      </c>
      <c r="B147" s="1" t="s">
        <v>21</v>
      </c>
      <c r="C147" s="1" t="s">
        <v>91</v>
      </c>
      <c r="D147" s="1" t="s">
        <v>40</v>
      </c>
      <c r="E147" s="1" t="s">
        <v>124</v>
      </c>
      <c r="F147" s="1" t="s">
        <v>25</v>
      </c>
      <c r="G147" s="1" t="b">
        <v>0</v>
      </c>
      <c r="H147" s="1" t="b">
        <v>0</v>
      </c>
      <c r="I147" s="1" t="b">
        <v>0</v>
      </c>
      <c r="J147" s="1" t="b">
        <v>0</v>
      </c>
      <c r="K147" s="1" t="b">
        <v>0</v>
      </c>
      <c r="L147" s="1">
        <v>800</v>
      </c>
      <c r="M147" s="1">
        <v>2</v>
      </c>
      <c r="N147" s="1">
        <v>0</v>
      </c>
      <c r="O147" s="1">
        <v>0.5</v>
      </c>
      <c r="P147" s="1">
        <v>0</v>
      </c>
      <c r="Q147" s="1">
        <v>300</v>
      </c>
      <c r="R147" s="1">
        <v>0</v>
      </c>
      <c r="S147" s="1">
        <v>1</v>
      </c>
      <c r="T147" s="1">
        <v>0</v>
      </c>
      <c r="U147" s="1" t="b">
        <v>0</v>
      </c>
      <c r="V147" s="1">
        <v>701</v>
      </c>
      <c r="W147" s="54">
        <v>380568.08</v>
      </c>
      <c r="X147" s="54">
        <v>273238</v>
      </c>
      <c r="Y147" s="50">
        <v>379.07</v>
      </c>
      <c r="Z147" s="50">
        <v>447.58</v>
      </c>
      <c r="AA147" s="54">
        <v>-20</v>
      </c>
      <c r="AB147" s="54">
        <v>20</v>
      </c>
      <c r="AC147" s="1">
        <v>0</v>
      </c>
      <c r="AD147" s="1">
        <v>20</v>
      </c>
      <c r="AF147" s="6" cm="1">
        <f t="array" ref="AF147:AF151">W147:W151/AG147-1</f>
        <v>-1.6669826282454947E-2</v>
      </c>
      <c r="AG147" s="55">
        <f>AVERAGE(W147:W151)</f>
        <v>387019.63</v>
      </c>
      <c r="AH147" s="6" cm="1">
        <f t="array" ref="AH147:AH151">X147:X151/AI147-1</f>
        <v>-2.2022087716227046E-2</v>
      </c>
      <c r="AI147" s="52">
        <f t="shared" ref="AI147" si="29">AVERAGE(X147:X151)</f>
        <v>279390.76800000004</v>
      </c>
      <c r="AJ147" s="6" cm="1">
        <f t="array" ref="AJ147:AJ151">Y147:Y151/AK147-1</f>
        <v>2.1696943560993942E-2</v>
      </c>
      <c r="AK147" s="52">
        <f>AVERAGE(Y147:Y151)</f>
        <v>371.02000000000004</v>
      </c>
      <c r="AL147" s="6" cm="1">
        <f t="array" ref="AL147:AL151">Z147:Z151/AM147-1</f>
        <v>1.6317206864761902E-2</v>
      </c>
      <c r="AM147" s="52">
        <f>AVERAGE(Z147:Z151)</f>
        <v>440.39400000000006</v>
      </c>
    </row>
    <row r="148" spans="1:39" x14ac:dyDescent="0.25">
      <c r="A148" s="1">
        <v>42</v>
      </c>
      <c r="B148" s="1" t="s">
        <v>21</v>
      </c>
      <c r="C148" s="1" t="s">
        <v>91</v>
      </c>
      <c r="D148" s="1" t="s">
        <v>40</v>
      </c>
      <c r="E148" s="1" t="s">
        <v>124</v>
      </c>
      <c r="F148" s="1" t="s">
        <v>25</v>
      </c>
      <c r="G148" s="1" t="b">
        <v>0</v>
      </c>
      <c r="H148" s="1" t="b">
        <v>0</v>
      </c>
      <c r="I148" s="1" t="b">
        <v>0</v>
      </c>
      <c r="J148" s="1" t="b">
        <v>0</v>
      </c>
      <c r="K148" s="1" t="b">
        <v>0</v>
      </c>
      <c r="L148" s="1">
        <v>800</v>
      </c>
      <c r="M148" s="1">
        <v>2</v>
      </c>
      <c r="N148" s="1">
        <v>0</v>
      </c>
      <c r="O148" s="1">
        <v>0.5</v>
      </c>
      <c r="P148" s="1">
        <v>0</v>
      </c>
      <c r="Q148" s="1">
        <v>300</v>
      </c>
      <c r="R148" s="1">
        <v>0</v>
      </c>
      <c r="S148" s="1">
        <v>1</v>
      </c>
      <c r="T148" s="1">
        <v>0</v>
      </c>
      <c r="U148" s="1" t="b">
        <v>0</v>
      </c>
      <c r="V148" s="1">
        <v>701</v>
      </c>
      <c r="W148" s="54">
        <v>383849.73</v>
      </c>
      <c r="X148" s="54">
        <v>274056.13</v>
      </c>
      <c r="Y148" s="50">
        <v>378.11</v>
      </c>
      <c r="Z148" s="50">
        <v>443.88</v>
      </c>
      <c r="AA148" s="54">
        <v>-20</v>
      </c>
      <c r="AB148" s="54">
        <v>20</v>
      </c>
      <c r="AC148" s="1">
        <v>0</v>
      </c>
      <c r="AD148" s="1">
        <v>20</v>
      </c>
      <c r="AF148" s="6">
        <v>-8.1905406193479857E-3</v>
      </c>
      <c r="AH148" s="6">
        <v>-1.9093823458046555E-2</v>
      </c>
      <c r="AJ148" s="6">
        <v>1.9109481968627051E-2</v>
      </c>
      <c r="AL148" s="6">
        <v>7.9156391776453727E-3</v>
      </c>
    </row>
    <row r="149" spans="1:39" x14ac:dyDescent="0.25">
      <c r="A149" s="1">
        <v>43</v>
      </c>
      <c r="B149" s="1" t="s">
        <v>21</v>
      </c>
      <c r="C149" s="1" t="s">
        <v>91</v>
      </c>
      <c r="D149" s="1" t="s">
        <v>40</v>
      </c>
      <c r="E149" s="1" t="s">
        <v>124</v>
      </c>
      <c r="F149" s="1" t="s">
        <v>25</v>
      </c>
      <c r="G149" s="1" t="b">
        <v>0</v>
      </c>
      <c r="H149" s="1" t="b">
        <v>0</v>
      </c>
      <c r="I149" s="1" t="b">
        <v>0</v>
      </c>
      <c r="J149" s="1" t="b">
        <v>0</v>
      </c>
      <c r="K149" s="1" t="b">
        <v>0</v>
      </c>
      <c r="L149" s="1">
        <v>800</v>
      </c>
      <c r="M149" s="1">
        <v>2</v>
      </c>
      <c r="N149" s="1">
        <v>0</v>
      </c>
      <c r="O149" s="1">
        <v>0.5</v>
      </c>
      <c r="P149" s="1">
        <v>0</v>
      </c>
      <c r="Q149" s="1">
        <v>300</v>
      </c>
      <c r="R149" s="1">
        <v>0</v>
      </c>
      <c r="S149" s="1">
        <v>1</v>
      </c>
      <c r="T149" s="1">
        <v>0</v>
      </c>
      <c r="U149" s="1" t="b">
        <v>0</v>
      </c>
      <c r="V149" s="1">
        <v>701</v>
      </c>
      <c r="W149" s="54">
        <v>385965.56</v>
      </c>
      <c r="X149" s="54">
        <v>284178.8</v>
      </c>
      <c r="Y149" s="50">
        <v>364.4</v>
      </c>
      <c r="Z149" s="50">
        <v>441.79</v>
      </c>
      <c r="AA149" s="54">
        <v>-20</v>
      </c>
      <c r="AB149" s="54">
        <v>20</v>
      </c>
      <c r="AC149" s="1">
        <v>0</v>
      </c>
      <c r="AD149" s="1">
        <v>20</v>
      </c>
      <c r="AF149" s="6">
        <v>-2.7235569420600569E-3</v>
      </c>
      <c r="AH149" s="6">
        <v>1.7137402335355434E-2</v>
      </c>
      <c r="AJ149" s="6">
        <v>-1.7842703897364198E-2</v>
      </c>
      <c r="AL149" s="6">
        <v>3.1698887814093357E-3</v>
      </c>
    </row>
    <row r="150" spans="1:39" x14ac:dyDescent="0.25">
      <c r="A150" s="1">
        <v>44</v>
      </c>
      <c r="B150" s="1" t="s">
        <v>21</v>
      </c>
      <c r="C150" s="1" t="s">
        <v>91</v>
      </c>
      <c r="D150" s="1" t="s">
        <v>40</v>
      </c>
      <c r="E150" s="1" t="s">
        <v>124</v>
      </c>
      <c r="F150" s="1" t="s">
        <v>25</v>
      </c>
      <c r="G150" s="1" t="b">
        <v>0</v>
      </c>
      <c r="H150" s="1" t="b">
        <v>0</v>
      </c>
      <c r="I150" s="1" t="b">
        <v>0</v>
      </c>
      <c r="J150" s="1" t="b">
        <v>0</v>
      </c>
      <c r="K150" s="1" t="b">
        <v>0</v>
      </c>
      <c r="L150" s="1">
        <v>800</v>
      </c>
      <c r="M150" s="1">
        <v>2</v>
      </c>
      <c r="N150" s="1">
        <v>0</v>
      </c>
      <c r="O150" s="1">
        <v>0.5</v>
      </c>
      <c r="P150" s="1">
        <v>0</v>
      </c>
      <c r="Q150" s="1">
        <v>300</v>
      </c>
      <c r="R150" s="1">
        <v>0</v>
      </c>
      <c r="S150" s="1">
        <v>1</v>
      </c>
      <c r="T150" s="1">
        <v>0</v>
      </c>
      <c r="U150" s="1" t="b">
        <v>0</v>
      </c>
      <c r="V150" s="1">
        <v>701</v>
      </c>
      <c r="W150" s="54">
        <v>385496.58</v>
      </c>
      <c r="X150" s="54">
        <v>276964.61</v>
      </c>
      <c r="Y150" s="50">
        <v>374.36</v>
      </c>
      <c r="Z150" s="50">
        <v>442</v>
      </c>
      <c r="AA150" s="54">
        <v>-20</v>
      </c>
      <c r="AB150" s="54">
        <v>20</v>
      </c>
      <c r="AC150" s="1">
        <v>0</v>
      </c>
      <c r="AD150" s="1">
        <v>20</v>
      </c>
      <c r="AF150" s="6">
        <v>-3.9353301019898757E-3</v>
      </c>
      <c r="AH150" s="6">
        <v>-8.683744339040067E-3</v>
      </c>
      <c r="AJ150" s="6">
        <v>9.0022101234434881E-3</v>
      </c>
      <c r="AL150" s="6">
        <v>3.6467345150024144E-3</v>
      </c>
    </row>
    <row r="151" spans="1:39" x14ac:dyDescent="0.25">
      <c r="A151" s="1">
        <v>45</v>
      </c>
      <c r="B151" s="1" t="s">
        <v>21</v>
      </c>
      <c r="C151" s="1" t="s">
        <v>91</v>
      </c>
      <c r="D151" s="1" t="s">
        <v>40</v>
      </c>
      <c r="E151" s="1" t="s">
        <v>124</v>
      </c>
      <c r="F151" s="1" t="s">
        <v>25</v>
      </c>
      <c r="G151" s="1" t="b">
        <v>0</v>
      </c>
      <c r="H151" s="1" t="b">
        <v>0</v>
      </c>
      <c r="I151" s="1" t="b">
        <v>0</v>
      </c>
      <c r="J151" s="1" t="b">
        <v>0</v>
      </c>
      <c r="K151" s="1" t="b">
        <v>0</v>
      </c>
      <c r="L151" s="1">
        <v>800</v>
      </c>
      <c r="M151" s="1">
        <v>2</v>
      </c>
      <c r="N151" s="1">
        <v>0</v>
      </c>
      <c r="O151" s="1">
        <v>0.5</v>
      </c>
      <c r="P151" s="1">
        <v>0</v>
      </c>
      <c r="Q151" s="1">
        <v>300</v>
      </c>
      <c r="R151" s="1">
        <v>0</v>
      </c>
      <c r="S151" s="1">
        <v>1</v>
      </c>
      <c r="T151" s="1">
        <v>0</v>
      </c>
      <c r="U151" s="1" t="b">
        <v>0</v>
      </c>
      <c r="V151" s="1">
        <v>701</v>
      </c>
      <c r="W151" s="54">
        <v>399218.2</v>
      </c>
      <c r="X151" s="54">
        <v>288516.3</v>
      </c>
      <c r="Y151" s="50">
        <v>359.16</v>
      </c>
      <c r="Z151" s="50">
        <v>426.72</v>
      </c>
      <c r="AA151" s="54">
        <v>-20</v>
      </c>
      <c r="AB151" s="54">
        <v>20</v>
      </c>
      <c r="AC151" s="1">
        <v>0</v>
      </c>
      <c r="AD151" s="1">
        <v>20</v>
      </c>
      <c r="AF151" s="6">
        <v>3.1519253945852865E-2</v>
      </c>
      <c r="AH151" s="6">
        <v>3.2662253177957457E-2</v>
      </c>
      <c r="AJ151" s="6">
        <v>-3.1965931755700505E-2</v>
      </c>
      <c r="AL151" s="6">
        <v>-3.1049469338819358E-2</v>
      </c>
    </row>
    <row r="152" spans="1:39" x14ac:dyDescent="0.25">
      <c r="A152" s="3">
        <v>51</v>
      </c>
      <c r="B152" s="3" t="s">
        <v>21</v>
      </c>
      <c r="C152" s="3" t="s">
        <v>91</v>
      </c>
      <c r="D152" s="3" t="s">
        <v>40</v>
      </c>
      <c r="E152" s="3" t="s">
        <v>125</v>
      </c>
      <c r="F152" s="3" t="s">
        <v>25</v>
      </c>
      <c r="G152" s="3" t="b">
        <v>0</v>
      </c>
      <c r="H152" s="3" t="b">
        <v>0</v>
      </c>
      <c r="I152" s="3" t="b">
        <v>0</v>
      </c>
      <c r="J152" s="3" t="b">
        <v>0</v>
      </c>
      <c r="K152" s="3" t="b">
        <v>0</v>
      </c>
      <c r="L152" s="3">
        <v>800</v>
      </c>
      <c r="M152" s="3">
        <v>2</v>
      </c>
      <c r="N152" s="3">
        <v>0</v>
      </c>
      <c r="O152" s="3">
        <v>0.5</v>
      </c>
      <c r="P152" s="3">
        <v>0</v>
      </c>
      <c r="Q152" s="3">
        <v>300</v>
      </c>
      <c r="R152" s="3">
        <v>0</v>
      </c>
      <c r="S152" s="3">
        <v>1</v>
      </c>
      <c r="T152" s="3">
        <v>0</v>
      </c>
      <c r="U152" s="3" t="b">
        <v>0</v>
      </c>
      <c r="V152" s="3">
        <v>701</v>
      </c>
      <c r="W152" s="53">
        <v>328288.45</v>
      </c>
      <c r="X152" s="53">
        <v>337083.7</v>
      </c>
      <c r="Y152" s="51">
        <v>404.9</v>
      </c>
      <c r="Z152" s="51">
        <v>403.12</v>
      </c>
      <c r="AA152" s="53">
        <v>-20</v>
      </c>
      <c r="AB152" s="53">
        <v>20</v>
      </c>
      <c r="AC152" s="3">
        <v>-5</v>
      </c>
      <c r="AD152" s="3">
        <v>0</v>
      </c>
      <c r="AF152" s="6" cm="1">
        <f t="array" ref="AF152:AF156">W152:W156/AG152-1</f>
        <v>-7.0241523633641778E-3</v>
      </c>
      <c r="AG152" s="52">
        <f>AVERAGE(W152:W156)</f>
        <v>330610.71000000002</v>
      </c>
      <c r="AH152" s="6" cm="1">
        <f t="array" ref="AH152:AH156">X152:X156/AI152-1</f>
        <v>-4.2140944083891574E-3</v>
      </c>
      <c r="AI152" s="55">
        <f t="shared" ref="AI152" si="30">AVERAGE(X152:X156)</f>
        <v>338510.21400000004</v>
      </c>
      <c r="AJ152" s="6" cm="1">
        <f t="array" ref="AJ152:AJ156">Y152:Y156/AK152-1</f>
        <v>4.0220393872216764E-3</v>
      </c>
      <c r="AK152" s="52">
        <f>AVERAGE(Y152:Y156)</f>
        <v>403.27799999999996</v>
      </c>
      <c r="AL152" s="6" cm="1">
        <f t="array" ref="AL152:AL156">Z152:Z156/AM152-1</f>
        <v>6.9541585068544354E-3</v>
      </c>
      <c r="AM152" s="52">
        <f>AVERAGE(Z152:Z156)</f>
        <v>400.33599999999996</v>
      </c>
    </row>
    <row r="153" spans="1:39" x14ac:dyDescent="0.25">
      <c r="A153" s="3">
        <v>52</v>
      </c>
      <c r="B153" s="3" t="s">
        <v>21</v>
      </c>
      <c r="C153" s="3" t="s">
        <v>91</v>
      </c>
      <c r="D153" s="3" t="s">
        <v>40</v>
      </c>
      <c r="E153" s="3" t="s">
        <v>125</v>
      </c>
      <c r="F153" s="3" t="s">
        <v>25</v>
      </c>
      <c r="G153" s="3" t="b">
        <v>0</v>
      </c>
      <c r="H153" s="3" t="b">
        <v>0</v>
      </c>
      <c r="I153" s="3" t="b">
        <v>0</v>
      </c>
      <c r="J153" s="3" t="b">
        <v>0</v>
      </c>
      <c r="K153" s="3" t="b">
        <v>0</v>
      </c>
      <c r="L153" s="3">
        <v>800</v>
      </c>
      <c r="M153" s="3">
        <v>2</v>
      </c>
      <c r="N153" s="3">
        <v>0</v>
      </c>
      <c r="O153" s="3">
        <v>0.5</v>
      </c>
      <c r="P153" s="3">
        <v>0</v>
      </c>
      <c r="Q153" s="3">
        <v>300</v>
      </c>
      <c r="R153" s="3">
        <v>0</v>
      </c>
      <c r="S153" s="3">
        <v>1</v>
      </c>
      <c r="T153" s="3">
        <v>0</v>
      </c>
      <c r="U153" s="3" t="b">
        <v>0</v>
      </c>
      <c r="V153" s="3">
        <v>701</v>
      </c>
      <c r="W153" s="53">
        <v>331519.81</v>
      </c>
      <c r="X153" s="53">
        <v>340167.85</v>
      </c>
      <c r="Y153" s="51">
        <v>401.34</v>
      </c>
      <c r="Z153" s="51">
        <v>399.21</v>
      </c>
      <c r="AA153" s="53">
        <v>-20</v>
      </c>
      <c r="AB153" s="53">
        <v>20</v>
      </c>
      <c r="AC153" s="3">
        <v>-5</v>
      </c>
      <c r="AD153" s="3">
        <v>0</v>
      </c>
      <c r="AF153" s="6">
        <v>2.7497596795940105E-3</v>
      </c>
      <c r="AH153" s="6">
        <v>4.8968566721001583E-3</v>
      </c>
      <c r="AJ153" s="6">
        <v>-4.8056179608111371E-3</v>
      </c>
      <c r="AL153" s="6">
        <v>-2.8126373845969166E-3</v>
      </c>
    </row>
    <row r="154" spans="1:39" x14ac:dyDescent="0.25">
      <c r="A154" s="3">
        <v>53</v>
      </c>
      <c r="B154" s="3" t="s">
        <v>21</v>
      </c>
      <c r="C154" s="3" t="s">
        <v>91</v>
      </c>
      <c r="D154" s="3" t="s">
        <v>40</v>
      </c>
      <c r="E154" s="3" t="s">
        <v>125</v>
      </c>
      <c r="F154" s="3" t="s">
        <v>25</v>
      </c>
      <c r="G154" s="3" t="b">
        <v>0</v>
      </c>
      <c r="H154" s="3" t="b">
        <v>0</v>
      </c>
      <c r="I154" s="3" t="b">
        <v>0</v>
      </c>
      <c r="J154" s="3" t="b">
        <v>0</v>
      </c>
      <c r="K154" s="3" t="b">
        <v>0</v>
      </c>
      <c r="L154" s="3">
        <v>800</v>
      </c>
      <c r="M154" s="3">
        <v>2</v>
      </c>
      <c r="N154" s="3">
        <v>0</v>
      </c>
      <c r="O154" s="3">
        <v>0.5</v>
      </c>
      <c r="P154" s="3">
        <v>0</v>
      </c>
      <c r="Q154" s="3">
        <v>300</v>
      </c>
      <c r="R154" s="3">
        <v>0</v>
      </c>
      <c r="S154" s="3">
        <v>1</v>
      </c>
      <c r="T154" s="3">
        <v>0</v>
      </c>
      <c r="U154" s="3" t="b">
        <v>0</v>
      </c>
      <c r="V154" s="3">
        <v>701</v>
      </c>
      <c r="W154" s="53">
        <v>331822.08000000002</v>
      </c>
      <c r="X154" s="53">
        <v>339950.03</v>
      </c>
      <c r="Y154" s="51">
        <v>401.5</v>
      </c>
      <c r="Z154" s="51">
        <v>398.94</v>
      </c>
      <c r="AA154" s="53">
        <v>-20</v>
      </c>
      <c r="AB154" s="53">
        <v>20</v>
      </c>
      <c r="AC154" s="3">
        <v>-5</v>
      </c>
      <c r="AD154" s="3">
        <v>0</v>
      </c>
      <c r="AF154" s="6">
        <v>3.6640373810030713E-3</v>
      </c>
      <c r="AH154" s="6">
        <v>4.2533901207482128E-3</v>
      </c>
      <c r="AJ154" s="6">
        <v>-4.4088693159556325E-3</v>
      </c>
      <c r="AL154" s="6">
        <v>-3.4870708604770595E-3</v>
      </c>
    </row>
    <row r="155" spans="1:39" x14ac:dyDescent="0.25">
      <c r="A155" s="3">
        <v>54</v>
      </c>
      <c r="B155" s="3" t="s">
        <v>21</v>
      </c>
      <c r="C155" s="3" t="s">
        <v>91</v>
      </c>
      <c r="D155" s="3" t="s">
        <v>40</v>
      </c>
      <c r="E155" s="3" t="s">
        <v>125</v>
      </c>
      <c r="F155" s="3" t="s">
        <v>25</v>
      </c>
      <c r="G155" s="3" t="b">
        <v>0</v>
      </c>
      <c r="H155" s="3" t="b">
        <v>0</v>
      </c>
      <c r="I155" s="3" t="b">
        <v>0</v>
      </c>
      <c r="J155" s="3" t="b">
        <v>0</v>
      </c>
      <c r="K155" s="3" t="b">
        <v>0</v>
      </c>
      <c r="L155" s="3">
        <v>800</v>
      </c>
      <c r="M155" s="3">
        <v>2</v>
      </c>
      <c r="N155" s="3">
        <v>0</v>
      </c>
      <c r="O155" s="3">
        <v>0.5</v>
      </c>
      <c r="P155" s="3">
        <v>0</v>
      </c>
      <c r="Q155" s="3">
        <v>300</v>
      </c>
      <c r="R155" s="3">
        <v>0</v>
      </c>
      <c r="S155" s="3">
        <v>1</v>
      </c>
      <c r="T155" s="3">
        <v>0</v>
      </c>
      <c r="U155" s="3" t="b">
        <v>0</v>
      </c>
      <c r="V155" s="3">
        <v>701</v>
      </c>
      <c r="W155" s="53">
        <v>332338.19</v>
      </c>
      <c r="X155" s="53">
        <v>339825.52</v>
      </c>
      <c r="Y155" s="51">
        <v>401.8</v>
      </c>
      <c r="Z155" s="51">
        <v>398.27</v>
      </c>
      <c r="AA155" s="53">
        <v>-20</v>
      </c>
      <c r="AB155" s="53">
        <v>20</v>
      </c>
      <c r="AC155" s="3">
        <v>-5</v>
      </c>
      <c r="AD155" s="3">
        <v>0</v>
      </c>
      <c r="AF155" s="6">
        <v>5.2251180852549428E-3</v>
      </c>
      <c r="AH155" s="6">
        <v>3.8855725635504879E-3</v>
      </c>
      <c r="AJ155" s="6">
        <v>-3.6649656068517E-3</v>
      </c>
      <c r="AL155" s="6">
        <v>-5.1606650413651423E-3</v>
      </c>
    </row>
    <row r="156" spans="1:39" x14ac:dyDescent="0.25">
      <c r="A156" s="3">
        <v>55</v>
      </c>
      <c r="B156" s="3" t="s">
        <v>21</v>
      </c>
      <c r="C156" s="3" t="s">
        <v>91</v>
      </c>
      <c r="D156" s="3" t="s">
        <v>40</v>
      </c>
      <c r="E156" s="3" t="s">
        <v>125</v>
      </c>
      <c r="F156" s="3" t="s">
        <v>25</v>
      </c>
      <c r="G156" s="3" t="b">
        <v>0</v>
      </c>
      <c r="H156" s="3" t="b">
        <v>0</v>
      </c>
      <c r="I156" s="3" t="b">
        <v>0</v>
      </c>
      <c r="J156" s="3" t="b">
        <v>0</v>
      </c>
      <c r="K156" s="3" t="b">
        <v>0</v>
      </c>
      <c r="L156" s="3">
        <v>800</v>
      </c>
      <c r="M156" s="3">
        <v>2</v>
      </c>
      <c r="N156" s="3">
        <v>0</v>
      </c>
      <c r="O156" s="3">
        <v>0.5</v>
      </c>
      <c r="P156" s="3">
        <v>0</v>
      </c>
      <c r="Q156" s="3">
        <v>300</v>
      </c>
      <c r="R156" s="3">
        <v>0</v>
      </c>
      <c r="S156" s="3">
        <v>1</v>
      </c>
      <c r="T156" s="3">
        <v>0</v>
      </c>
      <c r="U156" s="3" t="b">
        <v>0</v>
      </c>
      <c r="V156" s="3">
        <v>701</v>
      </c>
      <c r="W156" s="53">
        <v>329085.02</v>
      </c>
      <c r="X156" s="53">
        <v>335523.96999999997</v>
      </c>
      <c r="Y156" s="51">
        <v>406.85</v>
      </c>
      <c r="Z156" s="51">
        <v>402.14</v>
      </c>
      <c r="AA156" s="53">
        <v>-20</v>
      </c>
      <c r="AB156" s="53">
        <v>20</v>
      </c>
      <c r="AC156" s="3">
        <v>-5</v>
      </c>
      <c r="AD156" s="3">
        <v>0</v>
      </c>
      <c r="AF156" s="6">
        <v>-4.6147627824881798E-3</v>
      </c>
      <c r="AH156" s="6">
        <v>-8.8217249480101456E-3</v>
      </c>
      <c r="AJ156" s="6">
        <v>8.8574134963972373E-3</v>
      </c>
      <c r="AL156" s="6">
        <v>4.5062147795851271E-3</v>
      </c>
    </row>
    <row r="157" spans="1:39" x14ac:dyDescent="0.25">
      <c r="A157" s="1">
        <v>61</v>
      </c>
      <c r="B157" s="1" t="s">
        <v>21</v>
      </c>
      <c r="C157" s="1" t="s">
        <v>91</v>
      </c>
      <c r="D157" s="1" t="s">
        <v>40</v>
      </c>
      <c r="E157" s="1" t="s">
        <v>126</v>
      </c>
      <c r="F157" s="1" t="s">
        <v>25</v>
      </c>
      <c r="G157" s="1" t="b">
        <v>0</v>
      </c>
      <c r="H157" s="1" t="b">
        <v>0</v>
      </c>
      <c r="I157" s="1" t="b">
        <v>0</v>
      </c>
      <c r="J157" s="1" t="b">
        <v>0</v>
      </c>
      <c r="K157" s="1" t="b">
        <v>0</v>
      </c>
      <c r="L157" s="1">
        <v>800</v>
      </c>
      <c r="M157" s="1">
        <v>2</v>
      </c>
      <c r="N157" s="1">
        <v>0</v>
      </c>
      <c r="O157" s="1">
        <v>0.5</v>
      </c>
      <c r="P157" s="1">
        <v>0</v>
      </c>
      <c r="Q157" s="1">
        <v>300</v>
      </c>
      <c r="R157" s="1">
        <v>0</v>
      </c>
      <c r="S157" s="1">
        <v>1</v>
      </c>
      <c r="T157" s="1">
        <v>0</v>
      </c>
      <c r="U157" s="1" t="b">
        <v>0</v>
      </c>
      <c r="V157" s="1">
        <v>701</v>
      </c>
      <c r="W157" s="54">
        <v>337304.86</v>
      </c>
      <c r="X157" s="54">
        <v>337564.24</v>
      </c>
      <c r="Y157" s="50">
        <v>398.14</v>
      </c>
      <c r="Z157" s="50">
        <v>398.67</v>
      </c>
      <c r="AA157" s="54">
        <v>-20</v>
      </c>
      <c r="AB157" s="54">
        <v>20</v>
      </c>
      <c r="AC157" s="1">
        <v>-5</v>
      </c>
      <c r="AD157" s="1">
        <v>5</v>
      </c>
      <c r="AF157" s="6" cm="1">
        <f t="array" ref="AF157:AF161">W157:W161/AG157-1</f>
        <v>3.6554312080199214E-3</v>
      </c>
      <c r="AG157" s="52">
        <f>AVERAGE(W157:W161)</f>
        <v>336076.35599999997</v>
      </c>
      <c r="AH157" s="6" cm="1">
        <f t="array" ref="AH157:AH161">X157:X161/AI157-1</f>
        <v>3.2014431844493707E-3</v>
      </c>
      <c r="AI157" s="52">
        <f t="shared" ref="AI157" si="31">AVERAGE(X157:X161)</f>
        <v>336486.99599999998</v>
      </c>
      <c r="AJ157" s="6" cm="1">
        <f t="array" ref="AJ157:AJ161">Y157:Y161/AK157-1</f>
        <v>-3.4242117804901273E-3</v>
      </c>
      <c r="AK157" s="52">
        <f>AVERAGE(Y157:Y161)</f>
        <v>399.50800000000004</v>
      </c>
      <c r="AL157" s="6" cm="1">
        <f t="array" ref="AL157:AL161">Z157:Z161/AM157-1</f>
        <v>-3.2103691924570965E-3</v>
      </c>
      <c r="AM157" s="52">
        <f>AVERAGE(Z157:Z161)</f>
        <v>399.95400000000001</v>
      </c>
    </row>
    <row r="158" spans="1:39" x14ac:dyDescent="0.25">
      <c r="A158" s="1">
        <v>62</v>
      </c>
      <c r="B158" s="1" t="s">
        <v>21</v>
      </c>
      <c r="C158" s="1" t="s">
        <v>91</v>
      </c>
      <c r="D158" s="1" t="s">
        <v>40</v>
      </c>
      <c r="E158" s="1" t="s">
        <v>126</v>
      </c>
      <c r="F158" s="1" t="s">
        <v>25</v>
      </c>
      <c r="G158" s="1" t="b">
        <v>0</v>
      </c>
      <c r="H158" s="1" t="b">
        <v>0</v>
      </c>
      <c r="I158" s="1" t="b">
        <v>0</v>
      </c>
      <c r="J158" s="1" t="b">
        <v>0</v>
      </c>
      <c r="K158" s="1" t="b">
        <v>0</v>
      </c>
      <c r="L158" s="1">
        <v>800</v>
      </c>
      <c r="M158" s="1">
        <v>2</v>
      </c>
      <c r="N158" s="1">
        <v>0</v>
      </c>
      <c r="O158" s="1">
        <v>0.5</v>
      </c>
      <c r="P158" s="1">
        <v>0</v>
      </c>
      <c r="Q158" s="1">
        <v>300</v>
      </c>
      <c r="R158" s="1">
        <v>0</v>
      </c>
      <c r="S158" s="1">
        <v>1</v>
      </c>
      <c r="T158" s="1">
        <v>0</v>
      </c>
      <c r="U158" s="1" t="b">
        <v>0</v>
      </c>
      <c r="V158" s="1">
        <v>701</v>
      </c>
      <c r="W158" s="54">
        <v>333524.42</v>
      </c>
      <c r="X158" s="54">
        <v>336614.33</v>
      </c>
      <c r="Y158" s="50">
        <v>399.14</v>
      </c>
      <c r="Z158" s="50">
        <v>403</v>
      </c>
      <c r="AA158" s="54">
        <v>-20</v>
      </c>
      <c r="AB158" s="54">
        <v>20</v>
      </c>
      <c r="AC158" s="1">
        <v>-5</v>
      </c>
      <c r="AD158" s="1">
        <v>5</v>
      </c>
      <c r="AF158" s="6">
        <v>-7.5933220366147802E-3</v>
      </c>
      <c r="AH158" s="6">
        <v>3.7842175630475872E-4</v>
      </c>
      <c r="AJ158" s="6">
        <v>-9.2113299358220768E-4</v>
      </c>
      <c r="AL158" s="6">
        <v>7.6158758257198755E-3</v>
      </c>
    </row>
    <row r="159" spans="1:39" x14ac:dyDescent="0.25">
      <c r="A159" s="1">
        <v>63</v>
      </c>
      <c r="B159" s="1" t="s">
        <v>21</v>
      </c>
      <c r="C159" s="1" t="s">
        <v>91</v>
      </c>
      <c r="D159" s="1" t="s">
        <v>40</v>
      </c>
      <c r="E159" s="1" t="s">
        <v>126</v>
      </c>
      <c r="F159" s="1" t="s">
        <v>25</v>
      </c>
      <c r="G159" s="1" t="b">
        <v>0</v>
      </c>
      <c r="H159" s="1" t="b">
        <v>0</v>
      </c>
      <c r="I159" s="1" t="b">
        <v>0</v>
      </c>
      <c r="J159" s="1" t="b">
        <v>0</v>
      </c>
      <c r="K159" s="1" t="b">
        <v>0</v>
      </c>
      <c r="L159" s="1">
        <v>800</v>
      </c>
      <c r="M159" s="1">
        <v>2</v>
      </c>
      <c r="N159" s="1">
        <v>0</v>
      </c>
      <c r="O159" s="1">
        <v>0.5</v>
      </c>
      <c r="P159" s="1">
        <v>0</v>
      </c>
      <c r="Q159" s="1">
        <v>300</v>
      </c>
      <c r="R159" s="1">
        <v>0</v>
      </c>
      <c r="S159" s="1">
        <v>1</v>
      </c>
      <c r="T159" s="1">
        <v>0</v>
      </c>
      <c r="U159" s="1" t="b">
        <v>0</v>
      </c>
      <c r="V159" s="1">
        <v>701</v>
      </c>
      <c r="W159" s="54">
        <v>336310.16</v>
      </c>
      <c r="X159" s="54">
        <v>336310.07</v>
      </c>
      <c r="Y159" s="50">
        <v>399.66</v>
      </c>
      <c r="Z159" s="50">
        <v>399.74</v>
      </c>
      <c r="AA159" s="54">
        <v>-20</v>
      </c>
      <c r="AB159" s="54">
        <v>20</v>
      </c>
      <c r="AC159" s="1">
        <v>-5</v>
      </c>
      <c r="AD159" s="1">
        <v>5</v>
      </c>
      <c r="AF159" s="6">
        <v>6.9568714319201419E-4</v>
      </c>
      <c r="AH159" s="6">
        <v>-5.2580338052643505E-4</v>
      </c>
      <c r="AJ159" s="6">
        <v>3.8046797560986612E-4</v>
      </c>
      <c r="AL159" s="6">
        <v>-5.3506153207616425E-4</v>
      </c>
    </row>
    <row r="160" spans="1:39" x14ac:dyDescent="0.25">
      <c r="A160" s="1">
        <v>64</v>
      </c>
      <c r="B160" s="1" t="s">
        <v>21</v>
      </c>
      <c r="C160" s="1" t="s">
        <v>91</v>
      </c>
      <c r="D160" s="1" t="s">
        <v>40</v>
      </c>
      <c r="E160" s="1" t="s">
        <v>126</v>
      </c>
      <c r="F160" s="1" t="s">
        <v>25</v>
      </c>
      <c r="G160" s="1" t="b">
        <v>0</v>
      </c>
      <c r="H160" s="1" t="b">
        <v>0</v>
      </c>
      <c r="I160" s="1" t="b">
        <v>0</v>
      </c>
      <c r="J160" s="1" t="b">
        <v>0</v>
      </c>
      <c r="K160" s="1" t="b">
        <v>0</v>
      </c>
      <c r="L160" s="1">
        <v>800</v>
      </c>
      <c r="M160" s="1">
        <v>2</v>
      </c>
      <c r="N160" s="1">
        <v>0</v>
      </c>
      <c r="O160" s="1">
        <v>0.5</v>
      </c>
      <c r="P160" s="1">
        <v>0</v>
      </c>
      <c r="Q160" s="1">
        <v>300</v>
      </c>
      <c r="R160" s="1">
        <v>0</v>
      </c>
      <c r="S160" s="1">
        <v>1</v>
      </c>
      <c r="T160" s="1">
        <v>0</v>
      </c>
      <c r="U160" s="1" t="b">
        <v>0</v>
      </c>
      <c r="V160" s="1">
        <v>701</v>
      </c>
      <c r="W160" s="54">
        <v>338021.91</v>
      </c>
      <c r="X160" s="54">
        <v>336525.67</v>
      </c>
      <c r="Y160" s="50">
        <v>399.67</v>
      </c>
      <c r="Z160" s="50">
        <v>397.46</v>
      </c>
      <c r="AA160" s="54">
        <v>-20</v>
      </c>
      <c r="AB160" s="54">
        <v>20</v>
      </c>
      <c r="AC160" s="1">
        <v>-5</v>
      </c>
      <c r="AD160" s="1">
        <v>5</v>
      </c>
      <c r="AF160" s="6">
        <v>5.7890237300717295E-3</v>
      </c>
      <c r="AH160" s="6">
        <v>1.1493460508060771E-4</v>
      </c>
      <c r="AJ160" s="6">
        <v>4.0549876347895086E-4</v>
      </c>
      <c r="AL160" s="6">
        <v>-6.2357171074673978E-3</v>
      </c>
    </row>
    <row r="161" spans="1:39" x14ac:dyDescent="0.25">
      <c r="A161" s="1">
        <v>65</v>
      </c>
      <c r="B161" s="1" t="s">
        <v>21</v>
      </c>
      <c r="C161" s="1" t="s">
        <v>91</v>
      </c>
      <c r="D161" s="1" t="s">
        <v>40</v>
      </c>
      <c r="E161" s="1" t="s">
        <v>126</v>
      </c>
      <c r="F161" s="1" t="s">
        <v>25</v>
      </c>
      <c r="G161" s="1" t="b">
        <v>0</v>
      </c>
      <c r="H161" s="1" t="b">
        <v>0</v>
      </c>
      <c r="I161" s="1" t="b">
        <v>0</v>
      </c>
      <c r="J161" s="1" t="b">
        <v>0</v>
      </c>
      <c r="K161" s="1" t="b">
        <v>0</v>
      </c>
      <c r="L161" s="1">
        <v>800</v>
      </c>
      <c r="M161" s="1">
        <v>2</v>
      </c>
      <c r="N161" s="1">
        <v>0</v>
      </c>
      <c r="O161" s="1">
        <v>0.5</v>
      </c>
      <c r="P161" s="1">
        <v>0</v>
      </c>
      <c r="Q161" s="1">
        <v>300</v>
      </c>
      <c r="R161" s="1">
        <v>0</v>
      </c>
      <c r="S161" s="1">
        <v>1</v>
      </c>
      <c r="T161" s="1">
        <v>0</v>
      </c>
      <c r="U161" s="1" t="b">
        <v>0</v>
      </c>
      <c r="V161" s="1">
        <v>701</v>
      </c>
      <c r="W161" s="54">
        <v>335220.43</v>
      </c>
      <c r="X161" s="54">
        <v>335420.67</v>
      </c>
      <c r="Y161" s="50">
        <v>400.93</v>
      </c>
      <c r="Z161" s="50">
        <v>400.9</v>
      </c>
      <c r="AA161" s="54">
        <v>-20</v>
      </c>
      <c r="AB161" s="54">
        <v>20</v>
      </c>
      <c r="AC161" s="1">
        <v>-5</v>
      </c>
      <c r="AD161" s="1">
        <v>5</v>
      </c>
      <c r="AF161" s="6">
        <v>-2.5468200446685518E-3</v>
      </c>
      <c r="AH161" s="6">
        <v>-3.168996165307969E-3</v>
      </c>
      <c r="AJ161" s="6">
        <v>3.5593780349829629E-3</v>
      </c>
      <c r="AL161" s="6">
        <v>2.365272006280561E-3</v>
      </c>
    </row>
    <row r="162" spans="1:39" x14ac:dyDescent="0.25">
      <c r="A162" s="3">
        <v>71</v>
      </c>
      <c r="B162" s="3" t="s">
        <v>21</v>
      </c>
      <c r="C162" s="3" t="s">
        <v>91</v>
      </c>
      <c r="D162" s="3" t="s">
        <v>40</v>
      </c>
      <c r="E162" s="3" t="s">
        <v>127</v>
      </c>
      <c r="F162" s="3" t="s">
        <v>25</v>
      </c>
      <c r="G162" s="3" t="b">
        <v>0</v>
      </c>
      <c r="H162" s="3" t="b">
        <v>0</v>
      </c>
      <c r="I162" s="3" t="b">
        <v>0</v>
      </c>
      <c r="J162" s="3" t="b">
        <v>0</v>
      </c>
      <c r="K162" s="3" t="b">
        <v>0</v>
      </c>
      <c r="L162" s="3">
        <v>800</v>
      </c>
      <c r="M162" s="3">
        <v>2</v>
      </c>
      <c r="N162" s="3">
        <v>0</v>
      </c>
      <c r="O162" s="3">
        <v>0.5</v>
      </c>
      <c r="P162" s="3">
        <v>0</v>
      </c>
      <c r="Q162" s="3">
        <v>300</v>
      </c>
      <c r="R162" s="3">
        <v>0</v>
      </c>
      <c r="S162" s="3">
        <v>1</v>
      </c>
      <c r="T162" s="3">
        <v>0</v>
      </c>
      <c r="U162" s="3" t="b">
        <v>0</v>
      </c>
      <c r="V162" s="3">
        <v>701</v>
      </c>
      <c r="W162" s="53">
        <v>345031.08</v>
      </c>
      <c r="X162" s="53">
        <v>324398</v>
      </c>
      <c r="Y162" s="51">
        <v>395.39</v>
      </c>
      <c r="Z162" s="51">
        <v>407.94</v>
      </c>
      <c r="AA162" s="53">
        <v>-20</v>
      </c>
      <c r="AB162" s="53">
        <v>20</v>
      </c>
      <c r="AC162" s="3">
        <v>-5</v>
      </c>
      <c r="AD162" s="3">
        <v>10</v>
      </c>
      <c r="AF162" s="6" cm="1">
        <f t="array" ref="AF162:AF166">W162:W166/AG162-1</f>
        <v>-8.8509223552221128E-3</v>
      </c>
      <c r="AG162" s="52">
        <f>AVERAGE(W162:W166)</f>
        <v>348112.19400000002</v>
      </c>
      <c r="AH162" s="6" cm="1">
        <f t="array" ref="AH162:AH166">X162:X166/AI162-1</f>
        <v>-7.1328943062577421E-3</v>
      </c>
      <c r="AI162" s="52">
        <f t="shared" ref="AI162" si="32">AVERAGE(X162:X166)</f>
        <v>326728.52</v>
      </c>
      <c r="AJ162" s="6" cm="1">
        <f t="array" ref="AJ162:AJ166">Y162:Y166/AK162-1</f>
        <v>7.1629077533634788E-3</v>
      </c>
      <c r="AK162" s="52">
        <f>AVERAGE(Y162:Y166)</f>
        <v>392.57800000000003</v>
      </c>
      <c r="AL162" s="6" cm="1">
        <f t="array" ref="AL162:AL166">Z162:Z166/AM162-1</f>
        <v>8.9283506047039829E-3</v>
      </c>
      <c r="AM162" s="52">
        <f>AVERAGE(Z162:Z166)</f>
        <v>404.33000000000004</v>
      </c>
    </row>
    <row r="163" spans="1:39" x14ac:dyDescent="0.25">
      <c r="A163" s="3">
        <v>72</v>
      </c>
      <c r="B163" s="3" t="s">
        <v>21</v>
      </c>
      <c r="C163" s="3" t="s">
        <v>91</v>
      </c>
      <c r="D163" s="3" t="s">
        <v>40</v>
      </c>
      <c r="E163" s="3" t="s">
        <v>127</v>
      </c>
      <c r="F163" s="3" t="s">
        <v>25</v>
      </c>
      <c r="G163" s="3" t="b">
        <v>0</v>
      </c>
      <c r="H163" s="3" t="b">
        <v>0</v>
      </c>
      <c r="I163" s="3" t="b">
        <v>0</v>
      </c>
      <c r="J163" s="3" t="b">
        <v>0</v>
      </c>
      <c r="K163" s="3" t="b">
        <v>0</v>
      </c>
      <c r="L163" s="3">
        <v>800</v>
      </c>
      <c r="M163" s="3">
        <v>2</v>
      </c>
      <c r="N163" s="3">
        <v>0</v>
      </c>
      <c r="O163" s="3">
        <v>0.5</v>
      </c>
      <c r="P163" s="3">
        <v>0</v>
      </c>
      <c r="Q163" s="3">
        <v>300</v>
      </c>
      <c r="R163" s="3">
        <v>0</v>
      </c>
      <c r="S163" s="3">
        <v>1</v>
      </c>
      <c r="T163" s="3">
        <v>0</v>
      </c>
      <c r="U163" s="3" t="b">
        <v>0</v>
      </c>
      <c r="V163" s="3">
        <v>701</v>
      </c>
      <c r="W163" s="53">
        <v>351259.24</v>
      </c>
      <c r="X163" s="53">
        <v>329556.12</v>
      </c>
      <c r="Y163" s="51">
        <v>389.16</v>
      </c>
      <c r="Z163" s="51">
        <v>400.64</v>
      </c>
      <c r="AA163" s="53">
        <v>-20</v>
      </c>
      <c r="AB163" s="53">
        <v>20</v>
      </c>
      <c r="AC163" s="3">
        <v>-5</v>
      </c>
      <c r="AD163" s="3">
        <v>10</v>
      </c>
      <c r="AF163" s="6">
        <v>9.0403210638463349E-3</v>
      </c>
      <c r="AH163" s="6">
        <v>8.6542797059772081E-3</v>
      </c>
      <c r="AJ163" s="6">
        <v>-8.7065500359164716E-3</v>
      </c>
      <c r="AL163" s="6">
        <v>-9.1262087898500432E-3</v>
      </c>
    </row>
    <row r="164" spans="1:39" x14ac:dyDescent="0.25">
      <c r="A164" s="3">
        <v>73</v>
      </c>
      <c r="B164" s="3" t="s">
        <v>21</v>
      </c>
      <c r="C164" s="3" t="s">
        <v>91</v>
      </c>
      <c r="D164" s="3" t="s">
        <v>40</v>
      </c>
      <c r="E164" s="3" t="s">
        <v>127</v>
      </c>
      <c r="F164" s="3" t="s">
        <v>25</v>
      </c>
      <c r="G164" s="3" t="b">
        <v>0</v>
      </c>
      <c r="H164" s="3" t="b">
        <v>0</v>
      </c>
      <c r="I164" s="3" t="b">
        <v>0</v>
      </c>
      <c r="J164" s="3" t="b">
        <v>0</v>
      </c>
      <c r="K164" s="3" t="b">
        <v>0</v>
      </c>
      <c r="L164" s="3">
        <v>800</v>
      </c>
      <c r="M164" s="3">
        <v>2</v>
      </c>
      <c r="N164" s="3">
        <v>0</v>
      </c>
      <c r="O164" s="3">
        <v>0.5</v>
      </c>
      <c r="P164" s="3">
        <v>0</v>
      </c>
      <c r="Q164" s="3">
        <v>300</v>
      </c>
      <c r="R164" s="3">
        <v>0</v>
      </c>
      <c r="S164" s="3">
        <v>1</v>
      </c>
      <c r="T164" s="3">
        <v>0</v>
      </c>
      <c r="U164" s="3" t="b">
        <v>0</v>
      </c>
      <c r="V164" s="3">
        <v>701</v>
      </c>
      <c r="W164" s="53">
        <v>348035.89</v>
      </c>
      <c r="X164" s="53">
        <v>327073.21000000002</v>
      </c>
      <c r="Y164" s="51">
        <v>392.14</v>
      </c>
      <c r="Z164" s="51">
        <v>404.4</v>
      </c>
      <c r="AA164" s="53">
        <v>-20</v>
      </c>
      <c r="AB164" s="53">
        <v>20</v>
      </c>
      <c r="AC164" s="3">
        <v>-5</v>
      </c>
      <c r="AD164" s="3">
        <v>10</v>
      </c>
      <c r="AF164" s="6">
        <v>-2.1919370052292386E-4</v>
      </c>
      <c r="AH164" s="6">
        <v>1.0549737133447312E-3</v>
      </c>
      <c r="AJ164" s="6">
        <v>-1.115701847785755E-3</v>
      </c>
      <c r="AL164" s="6">
        <v>1.7312591200235872E-4</v>
      </c>
    </row>
    <row r="165" spans="1:39" x14ac:dyDescent="0.25">
      <c r="A165" s="3">
        <v>74</v>
      </c>
      <c r="B165" s="3" t="s">
        <v>21</v>
      </c>
      <c r="C165" s="3" t="s">
        <v>91</v>
      </c>
      <c r="D165" s="3" t="s">
        <v>40</v>
      </c>
      <c r="E165" s="3" t="s">
        <v>127</v>
      </c>
      <c r="F165" s="3" t="s">
        <v>25</v>
      </c>
      <c r="G165" s="3" t="b">
        <v>0</v>
      </c>
      <c r="H165" s="3" t="b">
        <v>0</v>
      </c>
      <c r="I165" s="3" t="b">
        <v>0</v>
      </c>
      <c r="J165" s="3" t="b">
        <v>0</v>
      </c>
      <c r="K165" s="3" t="b">
        <v>0</v>
      </c>
      <c r="L165" s="3">
        <v>800</v>
      </c>
      <c r="M165" s="3">
        <v>2</v>
      </c>
      <c r="N165" s="3">
        <v>0</v>
      </c>
      <c r="O165" s="3">
        <v>0.5</v>
      </c>
      <c r="P165" s="3">
        <v>0</v>
      </c>
      <c r="Q165" s="3">
        <v>300</v>
      </c>
      <c r="R165" s="3">
        <v>0</v>
      </c>
      <c r="S165" s="3">
        <v>1</v>
      </c>
      <c r="T165" s="3">
        <v>0</v>
      </c>
      <c r="U165" s="3" t="b">
        <v>0</v>
      </c>
      <c r="V165" s="3">
        <v>701</v>
      </c>
      <c r="W165" s="53">
        <v>349493.73</v>
      </c>
      <c r="X165" s="53">
        <v>327696.5</v>
      </c>
      <c r="Y165" s="51">
        <v>391.44</v>
      </c>
      <c r="Z165" s="51">
        <v>402.73</v>
      </c>
      <c r="AA165" s="53">
        <v>-20</v>
      </c>
      <c r="AB165" s="53">
        <v>20</v>
      </c>
      <c r="AC165" s="3">
        <v>-5</v>
      </c>
      <c r="AD165" s="3">
        <v>10</v>
      </c>
      <c r="AF165" s="6">
        <v>3.9686515549064438E-3</v>
      </c>
      <c r="AH165" s="6">
        <v>2.962643114228225E-3</v>
      </c>
      <c r="AJ165" s="6">
        <v>-2.898786992648672E-3</v>
      </c>
      <c r="AL165" s="6">
        <v>-3.957163702915989E-3</v>
      </c>
    </row>
    <row r="166" spans="1:39" x14ac:dyDescent="0.25">
      <c r="A166" s="3">
        <v>75</v>
      </c>
      <c r="B166" s="3" t="s">
        <v>21</v>
      </c>
      <c r="C166" s="3" t="s">
        <v>91</v>
      </c>
      <c r="D166" s="3" t="s">
        <v>40</v>
      </c>
      <c r="E166" s="3" t="s">
        <v>127</v>
      </c>
      <c r="F166" s="3" t="s">
        <v>25</v>
      </c>
      <c r="G166" s="3" t="b">
        <v>0</v>
      </c>
      <c r="H166" s="3" t="b">
        <v>0</v>
      </c>
      <c r="I166" s="3" t="b">
        <v>0</v>
      </c>
      <c r="J166" s="3" t="b">
        <v>0</v>
      </c>
      <c r="K166" s="3" t="b">
        <v>0</v>
      </c>
      <c r="L166" s="3">
        <v>800</v>
      </c>
      <c r="M166" s="3">
        <v>2</v>
      </c>
      <c r="N166" s="3">
        <v>0</v>
      </c>
      <c r="O166" s="3">
        <v>0.5</v>
      </c>
      <c r="P166" s="3">
        <v>0</v>
      </c>
      <c r="Q166" s="3">
        <v>300</v>
      </c>
      <c r="R166" s="3">
        <v>0</v>
      </c>
      <c r="S166" s="3">
        <v>1</v>
      </c>
      <c r="T166" s="3">
        <v>0</v>
      </c>
      <c r="U166" s="3" t="b">
        <v>0</v>
      </c>
      <c r="V166" s="3">
        <v>701</v>
      </c>
      <c r="W166" s="53">
        <v>346741.03</v>
      </c>
      <c r="X166" s="53">
        <v>324918.77</v>
      </c>
      <c r="Y166" s="51">
        <v>394.76</v>
      </c>
      <c r="Z166" s="51">
        <v>405.94</v>
      </c>
      <c r="AA166" s="53">
        <v>-20</v>
      </c>
      <c r="AB166" s="53">
        <v>20</v>
      </c>
      <c r="AC166" s="3">
        <v>-5</v>
      </c>
      <c r="AD166" s="3">
        <v>10</v>
      </c>
      <c r="AF166" s="6">
        <v>-3.9388565630079642E-3</v>
      </c>
      <c r="AH166" s="6">
        <v>-5.5390022272925332E-3</v>
      </c>
      <c r="AJ166" s="6">
        <v>5.5581311229868646E-3</v>
      </c>
      <c r="AL166" s="6">
        <v>3.9818959760591355E-3</v>
      </c>
    </row>
    <row r="167" spans="1:39" x14ac:dyDescent="0.25">
      <c r="A167" s="1">
        <v>81</v>
      </c>
      <c r="B167" s="1" t="s">
        <v>21</v>
      </c>
      <c r="C167" s="1" t="s">
        <v>91</v>
      </c>
      <c r="D167" s="1" t="s">
        <v>40</v>
      </c>
      <c r="E167" s="1" t="s">
        <v>128</v>
      </c>
      <c r="F167" s="1" t="s">
        <v>25</v>
      </c>
      <c r="G167" s="1" t="b">
        <v>0</v>
      </c>
      <c r="H167" s="1" t="b">
        <v>0</v>
      </c>
      <c r="I167" s="1" t="b">
        <v>0</v>
      </c>
      <c r="J167" s="1" t="b">
        <v>0</v>
      </c>
      <c r="K167" s="1" t="b">
        <v>0</v>
      </c>
      <c r="L167" s="1">
        <v>800</v>
      </c>
      <c r="M167" s="1">
        <v>2</v>
      </c>
      <c r="N167" s="1">
        <v>0</v>
      </c>
      <c r="O167" s="1">
        <v>0.5</v>
      </c>
      <c r="P167" s="1">
        <v>0</v>
      </c>
      <c r="Q167" s="1">
        <v>300</v>
      </c>
      <c r="R167" s="1">
        <v>0</v>
      </c>
      <c r="S167" s="1">
        <v>1</v>
      </c>
      <c r="T167" s="1">
        <v>0</v>
      </c>
      <c r="U167" s="1" t="b">
        <v>0</v>
      </c>
      <c r="V167" s="1">
        <v>701</v>
      </c>
      <c r="W167" s="54">
        <v>353027.57</v>
      </c>
      <c r="X167" s="54">
        <v>301761.87</v>
      </c>
      <c r="Y167" s="50">
        <v>391.84</v>
      </c>
      <c r="Z167" s="50">
        <v>429.5</v>
      </c>
      <c r="AA167" s="54">
        <v>-20</v>
      </c>
      <c r="AB167" s="54">
        <v>20</v>
      </c>
      <c r="AC167" s="1">
        <v>-5</v>
      </c>
      <c r="AD167" s="1">
        <v>15</v>
      </c>
      <c r="AF167" s="6" cm="1">
        <f t="array" ref="AF167:AF171">W167:W171/AG167-1</f>
        <v>-1.6487754780122987E-2</v>
      </c>
      <c r="AG167" s="52">
        <f>AVERAGE(W167:W171)</f>
        <v>358945.77999999997</v>
      </c>
      <c r="AH167" s="6" cm="1">
        <f t="array" ref="AH167:AH171">X167:X171/AI167-1</f>
        <v>-9.9979677788355481E-3</v>
      </c>
      <c r="AI167" s="52">
        <f t="shared" ref="AI167" si="33">AVERAGE(X167:X171)</f>
        <v>304809.34399999998</v>
      </c>
      <c r="AJ167" s="6" cm="1">
        <f t="array" ref="AJ167:AJ171">Y167:Y171/AK167-1</f>
        <v>9.4754252090620827E-3</v>
      </c>
      <c r="AK167" s="52">
        <f>AVERAGE(Y167:Y171)</f>
        <v>388.16199999999998</v>
      </c>
      <c r="AL167" s="6" cm="1">
        <f t="array" ref="AL167:AL171">Z167:Z171/AM167-1</f>
        <v>1.613994577432476E-2</v>
      </c>
      <c r="AM167" s="52">
        <f>AVERAGE(Z167:Z171)</f>
        <v>422.678</v>
      </c>
    </row>
    <row r="168" spans="1:39" x14ac:dyDescent="0.25">
      <c r="A168" s="1">
        <v>82</v>
      </c>
      <c r="B168" s="1" t="s">
        <v>21</v>
      </c>
      <c r="C168" s="1" t="s">
        <v>91</v>
      </c>
      <c r="D168" s="1" t="s">
        <v>40</v>
      </c>
      <c r="E168" s="1" t="s">
        <v>128</v>
      </c>
      <c r="F168" s="1" t="s">
        <v>25</v>
      </c>
      <c r="G168" s="1" t="b">
        <v>0</v>
      </c>
      <c r="H168" s="1" t="b">
        <v>0</v>
      </c>
      <c r="I168" s="1" t="b">
        <v>0</v>
      </c>
      <c r="J168" s="1" t="b">
        <v>0</v>
      </c>
      <c r="K168" s="1" t="b">
        <v>0</v>
      </c>
      <c r="L168" s="1">
        <v>800</v>
      </c>
      <c r="M168" s="1">
        <v>2</v>
      </c>
      <c r="N168" s="1">
        <v>0</v>
      </c>
      <c r="O168" s="1">
        <v>0.5</v>
      </c>
      <c r="P168" s="1">
        <v>0</v>
      </c>
      <c r="Q168" s="1">
        <v>300</v>
      </c>
      <c r="R168" s="1">
        <v>0</v>
      </c>
      <c r="S168" s="1">
        <v>1</v>
      </c>
      <c r="T168" s="1">
        <v>0</v>
      </c>
      <c r="U168" s="1" t="b">
        <v>0</v>
      </c>
      <c r="V168" s="1">
        <v>701</v>
      </c>
      <c r="W168" s="54">
        <v>361374.69</v>
      </c>
      <c r="X168" s="54">
        <v>305832.05</v>
      </c>
      <c r="Y168" s="50">
        <v>386.95</v>
      </c>
      <c r="Z168" s="50">
        <v>420.01</v>
      </c>
      <c r="AA168" s="54">
        <v>-20</v>
      </c>
      <c r="AB168" s="54">
        <v>20</v>
      </c>
      <c r="AC168" s="1">
        <v>-5</v>
      </c>
      <c r="AD168" s="1">
        <v>15</v>
      </c>
      <c r="AF168" s="6">
        <v>6.7667880090414023E-3</v>
      </c>
      <c r="AH168" s="6">
        <v>3.3552317871199389E-3</v>
      </c>
      <c r="AJ168" s="6">
        <v>-3.1224076545359747E-3</v>
      </c>
      <c r="AL168" s="6">
        <v>-6.3121335863234318E-3</v>
      </c>
    </row>
    <row r="169" spans="1:39" x14ac:dyDescent="0.25">
      <c r="A169" s="1">
        <v>83</v>
      </c>
      <c r="B169" s="1" t="s">
        <v>21</v>
      </c>
      <c r="C169" s="1" t="s">
        <v>91</v>
      </c>
      <c r="D169" s="1" t="s">
        <v>40</v>
      </c>
      <c r="E169" s="1" t="s">
        <v>128</v>
      </c>
      <c r="F169" s="1" t="s">
        <v>25</v>
      </c>
      <c r="G169" s="1" t="b">
        <v>0</v>
      </c>
      <c r="H169" s="1" t="b">
        <v>0</v>
      </c>
      <c r="I169" s="1" t="b">
        <v>0</v>
      </c>
      <c r="J169" s="1" t="b">
        <v>0</v>
      </c>
      <c r="K169" s="1" t="b">
        <v>0</v>
      </c>
      <c r="L169" s="1">
        <v>800</v>
      </c>
      <c r="M169" s="1">
        <v>2</v>
      </c>
      <c r="N169" s="1">
        <v>0</v>
      </c>
      <c r="O169" s="1">
        <v>0.5</v>
      </c>
      <c r="P169" s="1">
        <v>0</v>
      </c>
      <c r="Q169" s="1">
        <v>300</v>
      </c>
      <c r="R169" s="1">
        <v>0</v>
      </c>
      <c r="S169" s="1">
        <v>1</v>
      </c>
      <c r="T169" s="1">
        <v>0</v>
      </c>
      <c r="U169" s="1" t="b">
        <v>0</v>
      </c>
      <c r="V169" s="1">
        <v>701</v>
      </c>
      <c r="W169" s="54">
        <v>361387.77</v>
      </c>
      <c r="X169" s="54">
        <v>304356.75</v>
      </c>
      <c r="Y169" s="50">
        <v>389.07</v>
      </c>
      <c r="Z169" s="50">
        <v>419.44</v>
      </c>
      <c r="AA169" s="54">
        <v>-20</v>
      </c>
      <c r="AB169" s="54">
        <v>20</v>
      </c>
      <c r="AC169" s="1">
        <v>-5</v>
      </c>
      <c r="AD169" s="1">
        <v>15</v>
      </c>
      <c r="AF169" s="6">
        <v>6.8032280529946032E-3</v>
      </c>
      <c r="AH169" s="6">
        <v>-1.4848429318491396E-3</v>
      </c>
      <c r="AJ169" s="6">
        <v>2.3392294969626359E-3</v>
      </c>
      <c r="AL169" s="6">
        <v>-7.6606778682590804E-3</v>
      </c>
    </row>
    <row r="170" spans="1:39" x14ac:dyDescent="0.25">
      <c r="A170" s="1">
        <v>84</v>
      </c>
      <c r="B170" s="1" t="s">
        <v>21</v>
      </c>
      <c r="C170" s="1" t="s">
        <v>91</v>
      </c>
      <c r="D170" s="1" t="s">
        <v>40</v>
      </c>
      <c r="E170" s="1" t="s">
        <v>128</v>
      </c>
      <c r="F170" s="1" t="s">
        <v>25</v>
      </c>
      <c r="G170" s="1" t="b">
        <v>0</v>
      </c>
      <c r="H170" s="1" t="b">
        <v>0</v>
      </c>
      <c r="I170" s="1" t="b">
        <v>0</v>
      </c>
      <c r="J170" s="1" t="b">
        <v>0</v>
      </c>
      <c r="K170" s="1" t="b">
        <v>0</v>
      </c>
      <c r="L170" s="1">
        <v>800</v>
      </c>
      <c r="M170" s="1">
        <v>2</v>
      </c>
      <c r="N170" s="1">
        <v>0</v>
      </c>
      <c r="O170" s="1">
        <v>0.5</v>
      </c>
      <c r="P170" s="1">
        <v>0</v>
      </c>
      <c r="Q170" s="1">
        <v>300</v>
      </c>
      <c r="R170" s="1">
        <v>0</v>
      </c>
      <c r="S170" s="1">
        <v>1</v>
      </c>
      <c r="T170" s="1">
        <v>0</v>
      </c>
      <c r="U170" s="1" t="b">
        <v>0</v>
      </c>
      <c r="V170" s="1">
        <v>701</v>
      </c>
      <c r="W170" s="54">
        <v>359698.19</v>
      </c>
      <c r="X170" s="54">
        <v>302995.31</v>
      </c>
      <c r="Y170" s="50">
        <v>390.46</v>
      </c>
      <c r="Z170" s="50">
        <v>421.82</v>
      </c>
      <c r="AA170" s="54">
        <v>-20</v>
      </c>
      <c r="AB170" s="54">
        <v>20</v>
      </c>
      <c r="AC170" s="1">
        <v>-5</v>
      </c>
      <c r="AD170" s="1">
        <v>15</v>
      </c>
      <c r="AF170" s="6">
        <v>2.0961661674920862E-3</v>
      </c>
      <c r="AH170" s="6">
        <v>-5.9513726718298798E-3</v>
      </c>
      <c r="AJ170" s="6">
        <v>5.9202085727092513E-3</v>
      </c>
      <c r="AL170" s="6">
        <v>-2.029914024387347E-3</v>
      </c>
    </row>
    <row r="171" spans="1:39" x14ac:dyDescent="0.25">
      <c r="A171" s="1">
        <v>85</v>
      </c>
      <c r="B171" s="1" t="s">
        <v>21</v>
      </c>
      <c r="C171" s="1" t="s">
        <v>91</v>
      </c>
      <c r="D171" s="1" t="s">
        <v>40</v>
      </c>
      <c r="E171" s="1" t="s">
        <v>128</v>
      </c>
      <c r="F171" s="1" t="s">
        <v>25</v>
      </c>
      <c r="G171" s="1" t="b">
        <v>0</v>
      </c>
      <c r="H171" s="1" t="b">
        <v>0</v>
      </c>
      <c r="I171" s="1" t="b">
        <v>0</v>
      </c>
      <c r="J171" s="1" t="b">
        <v>0</v>
      </c>
      <c r="K171" s="1" t="b">
        <v>0</v>
      </c>
      <c r="L171" s="1">
        <v>800</v>
      </c>
      <c r="M171" s="1">
        <v>2</v>
      </c>
      <c r="N171" s="1">
        <v>0</v>
      </c>
      <c r="O171" s="1">
        <v>0.5</v>
      </c>
      <c r="P171" s="1">
        <v>0</v>
      </c>
      <c r="Q171" s="1">
        <v>300</v>
      </c>
      <c r="R171" s="1">
        <v>0</v>
      </c>
      <c r="S171" s="1">
        <v>1</v>
      </c>
      <c r="T171" s="1">
        <v>0</v>
      </c>
      <c r="U171" s="1" t="b">
        <v>0</v>
      </c>
      <c r="V171" s="1">
        <v>701</v>
      </c>
      <c r="W171" s="54">
        <v>359240.68</v>
      </c>
      <c r="X171" s="54">
        <v>309100.74</v>
      </c>
      <c r="Y171" s="50">
        <v>382.49</v>
      </c>
      <c r="Z171" s="50">
        <v>422.62</v>
      </c>
      <c r="AA171" s="54">
        <v>-20</v>
      </c>
      <c r="AB171" s="54">
        <v>20</v>
      </c>
      <c r="AC171" s="1">
        <v>-5</v>
      </c>
      <c r="AD171" s="1">
        <v>15</v>
      </c>
      <c r="AF171" s="6">
        <v>8.2157255059533973E-4</v>
      </c>
      <c r="AH171" s="6">
        <v>1.407895159539474E-2</v>
      </c>
      <c r="AJ171" s="6">
        <v>-1.4612455624198106E-2</v>
      </c>
      <c r="AL171" s="6">
        <v>-1.3722029535478963E-4</v>
      </c>
    </row>
    <row r="172" spans="1:39" x14ac:dyDescent="0.25">
      <c r="A172" s="3">
        <v>91</v>
      </c>
      <c r="B172" s="3" t="s">
        <v>21</v>
      </c>
      <c r="C172" s="3" t="s">
        <v>91</v>
      </c>
      <c r="D172" s="3" t="s">
        <v>40</v>
      </c>
      <c r="E172" s="3" t="s">
        <v>129</v>
      </c>
      <c r="F172" s="3" t="s">
        <v>25</v>
      </c>
      <c r="G172" s="3" t="b">
        <v>0</v>
      </c>
      <c r="H172" s="3" t="b">
        <v>0</v>
      </c>
      <c r="I172" s="3" t="b">
        <v>0</v>
      </c>
      <c r="J172" s="3" t="b">
        <v>0</v>
      </c>
      <c r="K172" s="3" t="b">
        <v>0</v>
      </c>
      <c r="L172" s="3">
        <v>800</v>
      </c>
      <c r="M172" s="3">
        <v>2</v>
      </c>
      <c r="N172" s="3">
        <v>0</v>
      </c>
      <c r="O172" s="3">
        <v>0.5</v>
      </c>
      <c r="P172" s="3">
        <v>0</v>
      </c>
      <c r="Q172" s="3">
        <v>300</v>
      </c>
      <c r="R172" s="3">
        <v>0</v>
      </c>
      <c r="S172" s="3">
        <v>1</v>
      </c>
      <c r="T172" s="3">
        <v>0</v>
      </c>
      <c r="U172" s="3" t="b">
        <v>0</v>
      </c>
      <c r="V172" s="3">
        <v>701</v>
      </c>
      <c r="W172" s="53">
        <v>389309.22</v>
      </c>
      <c r="X172" s="53">
        <v>287053.46999999997</v>
      </c>
      <c r="Y172" s="51">
        <v>367.47</v>
      </c>
      <c r="Z172" s="51">
        <v>432.03</v>
      </c>
      <c r="AA172" s="53">
        <v>-20</v>
      </c>
      <c r="AB172" s="53">
        <v>20</v>
      </c>
      <c r="AC172" s="3">
        <v>-5</v>
      </c>
      <c r="AD172" s="3">
        <v>20</v>
      </c>
      <c r="AF172" s="6" cm="1">
        <f t="array" ref="AF172:AF176">W172:W176/AG172-1</f>
        <v>-2.9595036328011748E-3</v>
      </c>
      <c r="AG172" s="52">
        <f>AVERAGE(W172:W176)</f>
        <v>390464.80199999997</v>
      </c>
      <c r="AH172" s="6" cm="1">
        <f t="array" ref="AH172:AH176">X172:X176/AI172-1</f>
        <v>3.652769415659618E-3</v>
      </c>
      <c r="AI172" s="52">
        <f t="shared" ref="AI172" si="34">AVERAGE(X172:X176)</f>
        <v>286008.74599999998</v>
      </c>
      <c r="AJ172" s="6" cm="1">
        <f t="array" ref="AJ172:AJ176">Y172:Y176/AK172-1</f>
        <v>-3.9789883395040526E-3</v>
      </c>
      <c r="AK172" s="52">
        <f>AVERAGE(Y172:Y176)</f>
        <v>368.93799999999999</v>
      </c>
      <c r="AL172" s="6" cm="1">
        <f t="array" ref="AL172:AL176">Z172:Z176/AM172-1</f>
        <v>3.2510507860574744E-3</v>
      </c>
      <c r="AM172" s="52">
        <f>AVERAGE(Z172:Z176)</f>
        <v>430.63</v>
      </c>
    </row>
    <row r="173" spans="1:39" x14ac:dyDescent="0.25">
      <c r="A173" s="3">
        <v>92</v>
      </c>
      <c r="B173" s="3" t="s">
        <v>21</v>
      </c>
      <c r="C173" s="3" t="s">
        <v>91</v>
      </c>
      <c r="D173" s="3" t="s">
        <v>40</v>
      </c>
      <c r="E173" s="3" t="s">
        <v>129</v>
      </c>
      <c r="F173" s="3" t="s">
        <v>25</v>
      </c>
      <c r="G173" s="3" t="b">
        <v>0</v>
      </c>
      <c r="H173" s="3" t="b">
        <v>0</v>
      </c>
      <c r="I173" s="3" t="b">
        <v>0</v>
      </c>
      <c r="J173" s="3" t="b">
        <v>0</v>
      </c>
      <c r="K173" s="3" t="b">
        <v>0</v>
      </c>
      <c r="L173" s="3">
        <v>800</v>
      </c>
      <c r="M173" s="3">
        <v>2</v>
      </c>
      <c r="N173" s="3">
        <v>0</v>
      </c>
      <c r="O173" s="3">
        <v>0.5</v>
      </c>
      <c r="P173" s="3">
        <v>0</v>
      </c>
      <c r="Q173" s="3">
        <v>300</v>
      </c>
      <c r="R173" s="3">
        <v>0</v>
      </c>
      <c r="S173" s="3">
        <v>1</v>
      </c>
      <c r="T173" s="3">
        <v>0</v>
      </c>
      <c r="U173" s="3" t="b">
        <v>0</v>
      </c>
      <c r="V173" s="3">
        <v>701</v>
      </c>
      <c r="W173" s="53">
        <v>389430.03</v>
      </c>
      <c r="X173" s="53">
        <v>284491.93</v>
      </c>
      <c r="Y173" s="51">
        <v>370.98</v>
      </c>
      <c r="Z173" s="51">
        <v>431.69</v>
      </c>
      <c r="AA173" s="53">
        <v>-20</v>
      </c>
      <c r="AB173" s="53">
        <v>20</v>
      </c>
      <c r="AC173" s="3">
        <v>-5</v>
      </c>
      <c r="AD173" s="3">
        <v>20</v>
      </c>
      <c r="AF173" s="6">
        <v>-2.6501031455324897E-3</v>
      </c>
      <c r="AH173" s="6">
        <v>-5.3033902676528077E-3</v>
      </c>
      <c r="AJ173" s="6">
        <v>5.5348053060406688E-3</v>
      </c>
      <c r="AL173" s="6">
        <v>2.4615098808722369E-3</v>
      </c>
    </row>
    <row r="174" spans="1:39" x14ac:dyDescent="0.25">
      <c r="A174" s="3">
        <v>93</v>
      </c>
      <c r="B174" s="3" t="s">
        <v>21</v>
      </c>
      <c r="C174" s="3" t="s">
        <v>91</v>
      </c>
      <c r="D174" s="3" t="s">
        <v>40</v>
      </c>
      <c r="E174" s="3" t="s">
        <v>129</v>
      </c>
      <c r="F174" s="3" t="s">
        <v>25</v>
      </c>
      <c r="G174" s="3" t="b">
        <v>0</v>
      </c>
      <c r="H174" s="3" t="b">
        <v>0</v>
      </c>
      <c r="I174" s="3" t="b">
        <v>0</v>
      </c>
      <c r="J174" s="3" t="b">
        <v>0</v>
      </c>
      <c r="K174" s="3" t="b">
        <v>0</v>
      </c>
      <c r="L174" s="3">
        <v>800</v>
      </c>
      <c r="M174" s="3">
        <v>2</v>
      </c>
      <c r="N174" s="3">
        <v>0</v>
      </c>
      <c r="O174" s="3">
        <v>0.5</v>
      </c>
      <c r="P174" s="3">
        <v>0</v>
      </c>
      <c r="Q174" s="3">
        <v>300</v>
      </c>
      <c r="R174" s="3">
        <v>0</v>
      </c>
      <c r="S174" s="3">
        <v>1</v>
      </c>
      <c r="T174" s="3">
        <v>0</v>
      </c>
      <c r="U174" s="3" t="b">
        <v>0</v>
      </c>
      <c r="V174" s="3">
        <v>701</v>
      </c>
      <c r="W174" s="53">
        <v>392430.7</v>
      </c>
      <c r="X174" s="53">
        <v>287219.51</v>
      </c>
      <c r="Y174" s="51">
        <v>367.39</v>
      </c>
      <c r="Z174" s="51">
        <v>428.42</v>
      </c>
      <c r="AA174" s="53">
        <v>-20</v>
      </c>
      <c r="AB174" s="53">
        <v>20</v>
      </c>
      <c r="AC174" s="3">
        <v>-5</v>
      </c>
      <c r="AD174" s="3">
        <v>20</v>
      </c>
      <c r="AF174" s="6">
        <v>5.0347636712209098E-3</v>
      </c>
      <c r="AH174" s="6">
        <v>4.2333111030108395E-3</v>
      </c>
      <c r="AJ174" s="6">
        <v>-4.1958269411120908E-3</v>
      </c>
      <c r="AL174" s="6">
        <v>-5.1320158837052654E-3</v>
      </c>
    </row>
    <row r="175" spans="1:39" x14ac:dyDescent="0.25">
      <c r="A175" s="3">
        <v>94</v>
      </c>
      <c r="B175" s="3" t="s">
        <v>21</v>
      </c>
      <c r="C175" s="3" t="s">
        <v>91</v>
      </c>
      <c r="D175" s="3" t="s">
        <v>40</v>
      </c>
      <c r="E175" s="3" t="s">
        <v>129</v>
      </c>
      <c r="F175" s="3" t="s">
        <v>25</v>
      </c>
      <c r="G175" s="3" t="b">
        <v>0</v>
      </c>
      <c r="H175" s="3" t="b">
        <v>0</v>
      </c>
      <c r="I175" s="3" t="b">
        <v>0</v>
      </c>
      <c r="J175" s="3" t="b">
        <v>0</v>
      </c>
      <c r="K175" s="3" t="b">
        <v>0</v>
      </c>
      <c r="L175" s="3">
        <v>800</v>
      </c>
      <c r="M175" s="3">
        <v>2</v>
      </c>
      <c r="N175" s="3">
        <v>0</v>
      </c>
      <c r="O175" s="3">
        <v>0.5</v>
      </c>
      <c r="P175" s="3">
        <v>0</v>
      </c>
      <c r="Q175" s="3">
        <v>300</v>
      </c>
      <c r="R175" s="3">
        <v>0</v>
      </c>
      <c r="S175" s="3">
        <v>1</v>
      </c>
      <c r="T175" s="3">
        <v>0</v>
      </c>
      <c r="U175" s="3" t="b">
        <v>0</v>
      </c>
      <c r="V175" s="3">
        <v>701</v>
      </c>
      <c r="W175" s="53">
        <v>390161.14</v>
      </c>
      <c r="X175" s="53">
        <v>284889.42</v>
      </c>
      <c r="Y175" s="51">
        <v>370.47</v>
      </c>
      <c r="Z175" s="51">
        <v>430.85</v>
      </c>
      <c r="AA175" s="53">
        <v>-20</v>
      </c>
      <c r="AB175" s="53">
        <v>20</v>
      </c>
      <c r="AC175" s="3">
        <v>-5</v>
      </c>
      <c r="AD175" s="3">
        <v>20</v>
      </c>
      <c r="AF175" s="6">
        <v>-7.776936575193405E-4</v>
      </c>
      <c r="AH175" s="6">
        <v>-3.9136075929649961E-3</v>
      </c>
      <c r="AJ175" s="6">
        <v>4.1524592207906608E-3</v>
      </c>
      <c r="AL175" s="6">
        <v>5.108794092376634E-4</v>
      </c>
    </row>
    <row r="176" spans="1:39" x14ac:dyDescent="0.25">
      <c r="A176" s="3">
        <v>95</v>
      </c>
      <c r="B176" s="3" t="s">
        <v>21</v>
      </c>
      <c r="C176" s="3" t="s">
        <v>91</v>
      </c>
      <c r="D176" s="3" t="s">
        <v>40</v>
      </c>
      <c r="E176" s="3" t="s">
        <v>129</v>
      </c>
      <c r="F176" s="3" t="s">
        <v>25</v>
      </c>
      <c r="G176" s="3" t="b">
        <v>0</v>
      </c>
      <c r="H176" s="3" t="b">
        <v>0</v>
      </c>
      <c r="I176" s="3" t="b">
        <v>0</v>
      </c>
      <c r="J176" s="3" t="b">
        <v>0</v>
      </c>
      <c r="K176" s="3" t="b">
        <v>0</v>
      </c>
      <c r="L176" s="3">
        <v>800</v>
      </c>
      <c r="M176" s="3">
        <v>2</v>
      </c>
      <c r="N176" s="3">
        <v>0</v>
      </c>
      <c r="O176" s="3">
        <v>0.5</v>
      </c>
      <c r="P176" s="3">
        <v>0</v>
      </c>
      <c r="Q176" s="3">
        <v>300</v>
      </c>
      <c r="R176" s="3">
        <v>0</v>
      </c>
      <c r="S176" s="3">
        <v>1</v>
      </c>
      <c r="T176" s="3">
        <v>0</v>
      </c>
      <c r="U176" s="3" t="b">
        <v>0</v>
      </c>
      <c r="V176" s="3">
        <v>701</v>
      </c>
      <c r="W176" s="53">
        <v>390992.92</v>
      </c>
      <c r="X176" s="53">
        <v>286389.40000000002</v>
      </c>
      <c r="Y176" s="51">
        <v>368.38</v>
      </c>
      <c r="Z176" s="51">
        <v>430.16</v>
      </c>
      <c r="AA176" s="53">
        <v>-20</v>
      </c>
      <c r="AB176" s="53">
        <v>20</v>
      </c>
      <c r="AC176" s="3">
        <v>-5</v>
      </c>
      <c r="AD176" s="3">
        <v>20</v>
      </c>
      <c r="AF176" s="6">
        <v>1.3525367646327613E-3</v>
      </c>
      <c r="AH176" s="6">
        <v>1.3309173419473463E-3</v>
      </c>
      <c r="AJ176" s="6">
        <v>-1.5124492462147421E-3</v>
      </c>
      <c r="AL176" s="6">
        <v>-1.0914241924621093E-3</v>
      </c>
    </row>
    <row r="177" spans="1:39" x14ac:dyDescent="0.25">
      <c r="A177" s="1">
        <v>101</v>
      </c>
      <c r="B177" s="1" t="s">
        <v>21</v>
      </c>
      <c r="C177" s="1" t="s">
        <v>91</v>
      </c>
      <c r="D177" s="1" t="s">
        <v>40</v>
      </c>
      <c r="E177" s="1" t="s">
        <v>130</v>
      </c>
      <c r="F177" s="1" t="s">
        <v>25</v>
      </c>
      <c r="G177" s="1" t="b">
        <v>0</v>
      </c>
      <c r="H177" s="1" t="b">
        <v>0</v>
      </c>
      <c r="I177" s="1" t="b">
        <v>0</v>
      </c>
      <c r="J177" s="1" t="b">
        <v>0</v>
      </c>
      <c r="K177" s="1" t="b">
        <v>0</v>
      </c>
      <c r="L177" s="1">
        <v>800</v>
      </c>
      <c r="M177" s="1">
        <v>2</v>
      </c>
      <c r="N177" s="1">
        <v>0</v>
      </c>
      <c r="O177" s="1">
        <v>0.5</v>
      </c>
      <c r="P177" s="1">
        <v>0</v>
      </c>
      <c r="Q177" s="1">
        <v>300</v>
      </c>
      <c r="R177" s="1">
        <v>0</v>
      </c>
      <c r="S177" s="1">
        <v>1</v>
      </c>
      <c r="T177" s="1">
        <v>0</v>
      </c>
      <c r="U177" s="1" t="b">
        <v>0</v>
      </c>
      <c r="V177" s="1">
        <v>701</v>
      </c>
      <c r="W177" s="54">
        <v>323302.93</v>
      </c>
      <c r="X177" s="54">
        <v>351505.27</v>
      </c>
      <c r="Y177" s="50">
        <v>406.74</v>
      </c>
      <c r="Z177" s="50">
        <v>390.4</v>
      </c>
      <c r="AA177" s="54">
        <v>-20</v>
      </c>
      <c r="AB177" s="54">
        <v>20</v>
      </c>
      <c r="AC177" s="1">
        <v>-10</v>
      </c>
      <c r="AD177" s="1">
        <v>0</v>
      </c>
      <c r="AF177" s="6" cm="1">
        <f t="array" ref="AF177:AF181">W177:W181/AG177-1</f>
        <v>-5.0246385119235848E-3</v>
      </c>
      <c r="AG177" s="52">
        <f>AVERAGE(W177:W181)</f>
        <v>324935.61399999994</v>
      </c>
      <c r="AH177" s="6" cm="1">
        <f t="array" ref="AH177:AH181">X177:X181/AI177-1</f>
        <v>-5.9705912536847094E-3</v>
      </c>
      <c r="AI177" s="55">
        <f t="shared" ref="AI177" si="35">AVERAGE(X177:X181)</f>
        <v>353616.57</v>
      </c>
      <c r="AJ177" s="6" cm="1">
        <f t="array" ref="AJ177:AJ181">Y177:Y181/AK177-1</f>
        <v>6.4184725322036229E-3</v>
      </c>
      <c r="AK177" s="52">
        <f>AVERAGE(Y177:Y181)</f>
        <v>404.14600000000002</v>
      </c>
      <c r="AL177" s="6" cm="1">
        <f t="array" ref="AL177:AL181">Z177:Z181/AM177-1</f>
        <v>4.6733782142343028E-3</v>
      </c>
      <c r="AM177" s="52">
        <f>AVERAGE(Z177:Z181)</f>
        <v>388.58399999999995</v>
      </c>
    </row>
    <row r="178" spans="1:39" x14ac:dyDescent="0.25">
      <c r="A178" s="1">
        <v>102</v>
      </c>
      <c r="B178" s="1" t="s">
        <v>21</v>
      </c>
      <c r="C178" s="1" t="s">
        <v>91</v>
      </c>
      <c r="D178" s="1" t="s">
        <v>40</v>
      </c>
      <c r="E178" s="1" t="s">
        <v>130</v>
      </c>
      <c r="F178" s="1" t="s">
        <v>25</v>
      </c>
      <c r="G178" s="1" t="b">
        <v>0</v>
      </c>
      <c r="H178" s="1" t="b">
        <v>0</v>
      </c>
      <c r="I178" s="1" t="b">
        <v>0</v>
      </c>
      <c r="J178" s="1" t="b">
        <v>0</v>
      </c>
      <c r="K178" s="1" t="b">
        <v>0</v>
      </c>
      <c r="L178" s="1">
        <v>800</v>
      </c>
      <c r="M178" s="1">
        <v>2</v>
      </c>
      <c r="N178" s="1">
        <v>0</v>
      </c>
      <c r="O178" s="1">
        <v>0.5</v>
      </c>
      <c r="P178" s="1">
        <v>0</v>
      </c>
      <c r="Q178" s="1">
        <v>300</v>
      </c>
      <c r="R178" s="1">
        <v>0</v>
      </c>
      <c r="S178" s="1">
        <v>1</v>
      </c>
      <c r="T178" s="1">
        <v>0</v>
      </c>
      <c r="U178" s="1" t="b">
        <v>0</v>
      </c>
      <c r="V178" s="1">
        <v>701</v>
      </c>
      <c r="W178" s="54">
        <v>325008.88</v>
      </c>
      <c r="X178" s="54">
        <v>354441.32</v>
      </c>
      <c r="Y178" s="50">
        <v>403.11</v>
      </c>
      <c r="Z178" s="50">
        <v>388.59</v>
      </c>
      <c r="AA178" s="54">
        <v>-20</v>
      </c>
      <c r="AB178" s="54">
        <v>20</v>
      </c>
      <c r="AC178" s="1">
        <v>-10</v>
      </c>
      <c r="AD178" s="1">
        <v>0</v>
      </c>
      <c r="AF178" s="6">
        <v>2.2547851587617629E-4</v>
      </c>
      <c r="AH178" s="6">
        <v>2.3323284878873363E-3</v>
      </c>
      <c r="AJ178" s="6">
        <v>-2.5634300475571026E-3</v>
      </c>
      <c r="AL178" s="6">
        <v>1.5440676919276086E-5</v>
      </c>
    </row>
    <row r="179" spans="1:39" x14ac:dyDescent="0.25">
      <c r="A179" s="1">
        <v>103</v>
      </c>
      <c r="B179" s="1" t="s">
        <v>21</v>
      </c>
      <c r="C179" s="1" t="s">
        <v>91</v>
      </c>
      <c r="D179" s="1" t="s">
        <v>40</v>
      </c>
      <c r="E179" s="1" t="s">
        <v>130</v>
      </c>
      <c r="F179" s="1" t="s">
        <v>25</v>
      </c>
      <c r="G179" s="1" t="b">
        <v>0</v>
      </c>
      <c r="H179" s="1" t="b">
        <v>0</v>
      </c>
      <c r="I179" s="1" t="b">
        <v>0</v>
      </c>
      <c r="J179" s="1" t="b">
        <v>0</v>
      </c>
      <c r="K179" s="1" t="b">
        <v>0</v>
      </c>
      <c r="L179" s="1">
        <v>800</v>
      </c>
      <c r="M179" s="1">
        <v>2</v>
      </c>
      <c r="N179" s="1">
        <v>0</v>
      </c>
      <c r="O179" s="1">
        <v>0.5</v>
      </c>
      <c r="P179" s="1">
        <v>0</v>
      </c>
      <c r="Q179" s="1">
        <v>300</v>
      </c>
      <c r="R179" s="1">
        <v>0</v>
      </c>
      <c r="S179" s="1">
        <v>1</v>
      </c>
      <c r="T179" s="1">
        <v>0</v>
      </c>
      <c r="U179" s="1" t="b">
        <v>0</v>
      </c>
      <c r="V179" s="1">
        <v>701</v>
      </c>
      <c r="W179" s="54">
        <v>327142.75</v>
      </c>
      <c r="X179" s="54">
        <v>356586.2</v>
      </c>
      <c r="Y179" s="50">
        <v>400.72</v>
      </c>
      <c r="Z179" s="50">
        <v>385.86</v>
      </c>
      <c r="AA179" s="54">
        <v>-20</v>
      </c>
      <c r="AB179" s="54">
        <v>20</v>
      </c>
      <c r="AC179" s="1">
        <v>-10</v>
      </c>
      <c r="AD179" s="1">
        <v>0</v>
      </c>
      <c r="AF179" s="6">
        <v>6.792533366318132E-3</v>
      </c>
      <c r="AH179" s="6">
        <v>8.3978813549376863E-3</v>
      </c>
      <c r="AJ179" s="6">
        <v>-8.4771345008981536E-3</v>
      </c>
      <c r="AL179" s="6">
        <v>-7.0100673213512321E-3</v>
      </c>
    </row>
    <row r="180" spans="1:39" x14ac:dyDescent="0.25">
      <c r="A180" s="1">
        <v>104</v>
      </c>
      <c r="B180" s="1" t="s">
        <v>21</v>
      </c>
      <c r="C180" s="1" t="s">
        <v>91</v>
      </c>
      <c r="D180" s="1" t="s">
        <v>40</v>
      </c>
      <c r="E180" s="1" t="s">
        <v>130</v>
      </c>
      <c r="F180" s="1" t="s">
        <v>25</v>
      </c>
      <c r="G180" s="1" t="b">
        <v>0</v>
      </c>
      <c r="H180" s="1" t="b">
        <v>0</v>
      </c>
      <c r="I180" s="1" t="b">
        <v>0</v>
      </c>
      <c r="J180" s="1" t="b">
        <v>0</v>
      </c>
      <c r="K180" s="1" t="b">
        <v>0</v>
      </c>
      <c r="L180" s="1">
        <v>800</v>
      </c>
      <c r="M180" s="1">
        <v>2</v>
      </c>
      <c r="N180" s="1">
        <v>0</v>
      </c>
      <c r="O180" s="1">
        <v>0.5</v>
      </c>
      <c r="P180" s="1">
        <v>0</v>
      </c>
      <c r="Q180" s="1">
        <v>300</v>
      </c>
      <c r="R180" s="1">
        <v>0</v>
      </c>
      <c r="S180" s="1">
        <v>1</v>
      </c>
      <c r="T180" s="1">
        <v>0</v>
      </c>
      <c r="U180" s="1" t="b">
        <v>0</v>
      </c>
      <c r="V180" s="1">
        <v>701</v>
      </c>
      <c r="W180" s="54">
        <v>327247.38</v>
      </c>
      <c r="X180" s="54">
        <v>354138.22</v>
      </c>
      <c r="Y180" s="50">
        <v>403.55</v>
      </c>
      <c r="Z180" s="50">
        <v>385.84</v>
      </c>
      <c r="AA180" s="54">
        <v>-20</v>
      </c>
      <c r="AB180" s="54">
        <v>20</v>
      </c>
      <c r="AC180" s="1">
        <v>-10</v>
      </c>
      <c r="AD180" s="1">
        <v>0</v>
      </c>
      <c r="AF180" s="6">
        <v>7.1145356199706633E-3</v>
      </c>
      <c r="AH180" s="6">
        <v>1.4751853964307671E-3</v>
      </c>
      <c r="AJ180" s="6">
        <v>-1.4747145833436948E-3</v>
      </c>
      <c r="AL180" s="6">
        <v>-7.0615362444155227E-3</v>
      </c>
    </row>
    <row r="181" spans="1:39" x14ac:dyDescent="0.25">
      <c r="A181" s="1">
        <v>105</v>
      </c>
      <c r="B181" s="1" t="s">
        <v>21</v>
      </c>
      <c r="C181" s="1" t="s">
        <v>91</v>
      </c>
      <c r="D181" s="1" t="s">
        <v>40</v>
      </c>
      <c r="E181" s="1" t="s">
        <v>130</v>
      </c>
      <c r="F181" s="1" t="s">
        <v>25</v>
      </c>
      <c r="G181" s="1" t="b">
        <v>0</v>
      </c>
      <c r="H181" s="1" t="b">
        <v>0</v>
      </c>
      <c r="I181" s="1" t="b">
        <v>0</v>
      </c>
      <c r="J181" s="1" t="b">
        <v>0</v>
      </c>
      <c r="K181" s="1" t="b">
        <v>0</v>
      </c>
      <c r="L181" s="1">
        <v>800</v>
      </c>
      <c r="M181" s="1">
        <v>2</v>
      </c>
      <c r="N181" s="1">
        <v>0</v>
      </c>
      <c r="O181" s="1">
        <v>0.5</v>
      </c>
      <c r="P181" s="1">
        <v>0</v>
      </c>
      <c r="Q181" s="1">
        <v>300</v>
      </c>
      <c r="R181" s="1">
        <v>0</v>
      </c>
      <c r="S181" s="1">
        <v>1</v>
      </c>
      <c r="T181" s="1">
        <v>0</v>
      </c>
      <c r="U181" s="1" t="b">
        <v>0</v>
      </c>
      <c r="V181" s="1">
        <v>701</v>
      </c>
      <c r="W181" s="54">
        <v>321976.13</v>
      </c>
      <c r="X181" s="54">
        <v>351411.84</v>
      </c>
      <c r="Y181" s="50">
        <v>406.61</v>
      </c>
      <c r="Z181" s="50">
        <v>392.23</v>
      </c>
      <c r="AA181" s="54">
        <v>-20</v>
      </c>
      <c r="AB181" s="54">
        <v>20</v>
      </c>
      <c r="AC181" s="1">
        <v>-10</v>
      </c>
      <c r="AD181" s="1">
        <v>0</v>
      </c>
      <c r="AF181" s="6">
        <v>-9.1079089902406096E-3</v>
      </c>
      <c r="AH181" s="6">
        <v>-6.2348039855710802E-3</v>
      </c>
      <c r="AJ181" s="6">
        <v>6.096806599595217E-3</v>
      </c>
      <c r="AL181" s="6">
        <v>9.3827846746137311E-3</v>
      </c>
    </row>
    <row r="182" spans="1:39" x14ac:dyDescent="0.25">
      <c r="A182" s="3">
        <v>111</v>
      </c>
      <c r="B182" s="3" t="s">
        <v>21</v>
      </c>
      <c r="C182" s="3" t="s">
        <v>91</v>
      </c>
      <c r="D182" s="3" t="s">
        <v>40</v>
      </c>
      <c r="E182" s="3" t="s">
        <v>131</v>
      </c>
      <c r="F182" s="3" t="s">
        <v>25</v>
      </c>
      <c r="G182" s="3" t="b">
        <v>0</v>
      </c>
      <c r="H182" s="3" t="b">
        <v>0</v>
      </c>
      <c r="I182" s="3" t="b">
        <v>0</v>
      </c>
      <c r="J182" s="3" t="b">
        <v>0</v>
      </c>
      <c r="K182" s="3" t="b">
        <v>0</v>
      </c>
      <c r="L182" s="3">
        <v>800</v>
      </c>
      <c r="M182" s="3">
        <v>2</v>
      </c>
      <c r="N182" s="3">
        <v>0</v>
      </c>
      <c r="O182" s="3">
        <v>0.5</v>
      </c>
      <c r="P182" s="3">
        <v>0</v>
      </c>
      <c r="Q182" s="3">
        <v>300</v>
      </c>
      <c r="R182" s="3">
        <v>0</v>
      </c>
      <c r="S182" s="3">
        <v>1</v>
      </c>
      <c r="T182" s="3">
        <v>0</v>
      </c>
      <c r="U182" s="3" t="b">
        <v>0</v>
      </c>
      <c r="V182" s="3">
        <v>701</v>
      </c>
      <c r="W182" s="53">
        <v>328602.21000000002</v>
      </c>
      <c r="X182" s="53">
        <v>348962.66</v>
      </c>
      <c r="Y182" s="51">
        <v>403.44</v>
      </c>
      <c r="Z182" s="51">
        <v>390.33</v>
      </c>
      <c r="AA182" s="53">
        <v>-20</v>
      </c>
      <c r="AB182" s="53">
        <v>20</v>
      </c>
      <c r="AC182" s="3">
        <v>-10</v>
      </c>
      <c r="AD182" s="3">
        <v>5</v>
      </c>
      <c r="AF182" s="6" cm="1">
        <f t="array" ref="AF182:AF186">W182:W186/AG182-1</f>
        <v>9.5305866724351151E-3</v>
      </c>
      <c r="AG182" s="52">
        <f>AVERAGE(W182:W186)</f>
        <v>325500.00400000002</v>
      </c>
      <c r="AH182" s="6" cm="1">
        <f t="array" ref="AH182:AH186">X182:X186/AI182-1</f>
        <v>6.3549492514434203E-3</v>
      </c>
      <c r="AI182" s="52">
        <f t="shared" ref="AI182" si="36">AVERAGE(X182:X186)</f>
        <v>346759.02399999992</v>
      </c>
      <c r="AJ182" s="6" cm="1">
        <f t="array" ref="AJ182:AJ186">Y182:Y186/AK182-1</f>
        <v>-6.1879236954122119E-3</v>
      </c>
      <c r="AK182" s="52">
        <f>AVERAGE(Y182:Y186)</f>
        <v>405.952</v>
      </c>
      <c r="AL182" s="6" cm="1">
        <f t="array" ref="AL182:AL186">Z182:Z186/AM182-1</f>
        <v>-9.5610736415814301E-3</v>
      </c>
      <c r="AM182" s="52">
        <f>AVERAGE(Z182:Z186)</f>
        <v>394.09799999999996</v>
      </c>
    </row>
    <row r="183" spans="1:39" x14ac:dyDescent="0.25">
      <c r="A183" s="3">
        <v>112</v>
      </c>
      <c r="B183" s="3" t="s">
        <v>21</v>
      </c>
      <c r="C183" s="3" t="s">
        <v>91</v>
      </c>
      <c r="D183" s="3" t="s">
        <v>40</v>
      </c>
      <c r="E183" s="3" t="s">
        <v>131</v>
      </c>
      <c r="F183" s="3" t="s">
        <v>25</v>
      </c>
      <c r="G183" s="3" t="b">
        <v>0</v>
      </c>
      <c r="H183" s="3" t="b">
        <v>0</v>
      </c>
      <c r="I183" s="3" t="b">
        <v>0</v>
      </c>
      <c r="J183" s="3" t="b">
        <v>0</v>
      </c>
      <c r="K183" s="3" t="b">
        <v>0</v>
      </c>
      <c r="L183" s="3">
        <v>800</v>
      </c>
      <c r="M183" s="3">
        <v>2</v>
      </c>
      <c r="N183" s="3">
        <v>0</v>
      </c>
      <c r="O183" s="3">
        <v>0.5</v>
      </c>
      <c r="P183" s="3">
        <v>0</v>
      </c>
      <c r="Q183" s="3">
        <v>300</v>
      </c>
      <c r="R183" s="3">
        <v>0</v>
      </c>
      <c r="S183" s="3">
        <v>1</v>
      </c>
      <c r="T183" s="3">
        <v>0</v>
      </c>
      <c r="U183" s="3" t="b">
        <v>0</v>
      </c>
      <c r="V183" s="3">
        <v>701</v>
      </c>
      <c r="W183" s="53">
        <v>323345.71999999997</v>
      </c>
      <c r="X183" s="53">
        <v>344509.79</v>
      </c>
      <c r="Y183" s="51">
        <v>408.65</v>
      </c>
      <c r="Z183" s="51">
        <v>396.63</v>
      </c>
      <c r="AA183" s="53">
        <v>-20</v>
      </c>
      <c r="AB183" s="53">
        <v>20</v>
      </c>
      <c r="AC183" s="3">
        <v>-10</v>
      </c>
      <c r="AD183" s="3">
        <v>5</v>
      </c>
      <c r="AF183" s="6">
        <v>-6.6183839432457647E-3</v>
      </c>
      <c r="AH183" s="6">
        <v>-6.4864469107512868E-3</v>
      </c>
      <c r="AJ183" s="6">
        <v>6.6461059435598546E-3</v>
      </c>
      <c r="AL183" s="6">
        <v>6.4247978929099503E-3</v>
      </c>
    </row>
    <row r="184" spans="1:39" x14ac:dyDescent="0.25">
      <c r="A184" s="3">
        <v>113</v>
      </c>
      <c r="B184" s="3" t="s">
        <v>21</v>
      </c>
      <c r="C184" s="3" t="s">
        <v>91</v>
      </c>
      <c r="D184" s="3" t="s">
        <v>40</v>
      </c>
      <c r="E184" s="3" t="s">
        <v>131</v>
      </c>
      <c r="F184" s="3" t="s">
        <v>25</v>
      </c>
      <c r="G184" s="3" t="b">
        <v>0</v>
      </c>
      <c r="H184" s="3" t="b">
        <v>0</v>
      </c>
      <c r="I184" s="3" t="b">
        <v>0</v>
      </c>
      <c r="J184" s="3" t="b">
        <v>0</v>
      </c>
      <c r="K184" s="3" t="b">
        <v>0</v>
      </c>
      <c r="L184" s="3">
        <v>800</v>
      </c>
      <c r="M184" s="3">
        <v>2</v>
      </c>
      <c r="N184" s="3">
        <v>0</v>
      </c>
      <c r="O184" s="3">
        <v>0.5</v>
      </c>
      <c r="P184" s="3">
        <v>0</v>
      </c>
      <c r="Q184" s="3">
        <v>300</v>
      </c>
      <c r="R184" s="3">
        <v>0</v>
      </c>
      <c r="S184" s="3">
        <v>1</v>
      </c>
      <c r="T184" s="3">
        <v>0</v>
      </c>
      <c r="U184" s="3" t="b">
        <v>0</v>
      </c>
      <c r="V184" s="3">
        <v>701</v>
      </c>
      <c r="W184" s="53">
        <v>327104.12</v>
      </c>
      <c r="X184" s="53">
        <v>347621.18</v>
      </c>
      <c r="Y184" s="51">
        <v>404.98</v>
      </c>
      <c r="Z184" s="51">
        <v>392.14</v>
      </c>
      <c r="AA184" s="53">
        <v>-20</v>
      </c>
      <c r="AB184" s="53">
        <v>20</v>
      </c>
      <c r="AC184" s="3">
        <v>-10</v>
      </c>
      <c r="AD184" s="3">
        <v>5</v>
      </c>
      <c r="AF184" s="6">
        <v>4.9281596936630034E-3</v>
      </c>
      <c r="AH184" s="6">
        <v>2.4863260660235031E-3</v>
      </c>
      <c r="AJ184" s="6">
        <v>-2.3943717483839722E-3</v>
      </c>
      <c r="AL184" s="6">
        <v>-4.9683073753228335E-3</v>
      </c>
    </row>
    <row r="185" spans="1:39" x14ac:dyDescent="0.25">
      <c r="A185" s="3">
        <v>114</v>
      </c>
      <c r="B185" s="3" t="s">
        <v>21</v>
      </c>
      <c r="C185" s="3" t="s">
        <v>91</v>
      </c>
      <c r="D185" s="3" t="s">
        <v>40</v>
      </c>
      <c r="E185" s="3" t="s">
        <v>131</v>
      </c>
      <c r="F185" s="3" t="s">
        <v>25</v>
      </c>
      <c r="G185" s="3" t="b">
        <v>0</v>
      </c>
      <c r="H185" s="3" t="b">
        <v>0</v>
      </c>
      <c r="I185" s="3" t="b">
        <v>0</v>
      </c>
      <c r="J185" s="3" t="b">
        <v>0</v>
      </c>
      <c r="K185" s="3" t="b">
        <v>0</v>
      </c>
      <c r="L185" s="3">
        <v>800</v>
      </c>
      <c r="M185" s="3">
        <v>2</v>
      </c>
      <c r="N185" s="3">
        <v>0</v>
      </c>
      <c r="O185" s="3">
        <v>0.5</v>
      </c>
      <c r="P185" s="3">
        <v>0</v>
      </c>
      <c r="Q185" s="3">
        <v>300</v>
      </c>
      <c r="R185" s="3">
        <v>0</v>
      </c>
      <c r="S185" s="3">
        <v>1</v>
      </c>
      <c r="T185" s="3">
        <v>0</v>
      </c>
      <c r="U185" s="3" t="b">
        <v>0</v>
      </c>
      <c r="V185" s="3">
        <v>701</v>
      </c>
      <c r="W185" s="53">
        <v>323945.26</v>
      </c>
      <c r="X185" s="53">
        <v>346913.38</v>
      </c>
      <c r="Y185" s="51">
        <v>405.62</v>
      </c>
      <c r="Z185" s="51">
        <v>396.04</v>
      </c>
      <c r="AA185" s="53">
        <v>-20</v>
      </c>
      <c r="AB185" s="53">
        <v>20</v>
      </c>
      <c r="AC185" s="3">
        <v>-10</v>
      </c>
      <c r="AD185" s="3">
        <v>5</v>
      </c>
      <c r="AF185" s="6">
        <v>-4.7764792039757253E-3</v>
      </c>
      <c r="AH185" s="6">
        <v>4.4513910040322457E-4</v>
      </c>
      <c r="AJ185" s="6">
        <v>-8.17830679489151E-4</v>
      </c>
      <c r="AL185" s="6">
        <v>4.9277083365053542E-3</v>
      </c>
    </row>
    <row r="186" spans="1:39" x14ac:dyDescent="0.25">
      <c r="A186" s="3">
        <v>115</v>
      </c>
      <c r="B186" s="3" t="s">
        <v>21</v>
      </c>
      <c r="C186" s="3" t="s">
        <v>91</v>
      </c>
      <c r="D186" s="3" t="s">
        <v>40</v>
      </c>
      <c r="E186" s="3" t="s">
        <v>131</v>
      </c>
      <c r="F186" s="3" t="s">
        <v>25</v>
      </c>
      <c r="G186" s="3" t="b">
        <v>0</v>
      </c>
      <c r="H186" s="3" t="b">
        <v>0</v>
      </c>
      <c r="I186" s="3" t="b">
        <v>0</v>
      </c>
      <c r="J186" s="3" t="b">
        <v>0</v>
      </c>
      <c r="K186" s="3" t="b">
        <v>0</v>
      </c>
      <c r="L186" s="3">
        <v>800</v>
      </c>
      <c r="M186" s="3">
        <v>2</v>
      </c>
      <c r="N186" s="3">
        <v>0</v>
      </c>
      <c r="O186" s="3">
        <v>0.5</v>
      </c>
      <c r="P186" s="3">
        <v>0</v>
      </c>
      <c r="Q186" s="3">
        <v>300</v>
      </c>
      <c r="R186" s="3">
        <v>0</v>
      </c>
      <c r="S186" s="3">
        <v>1</v>
      </c>
      <c r="T186" s="3">
        <v>0</v>
      </c>
      <c r="U186" s="3" t="b">
        <v>0</v>
      </c>
      <c r="V186" s="3">
        <v>701</v>
      </c>
      <c r="W186" s="53">
        <v>324502.71000000002</v>
      </c>
      <c r="X186" s="53">
        <v>345788.11</v>
      </c>
      <c r="Y186" s="51">
        <v>407.07</v>
      </c>
      <c r="Z186" s="51">
        <v>395.35</v>
      </c>
      <c r="AA186" s="53">
        <v>-20</v>
      </c>
      <c r="AB186" s="53">
        <v>20</v>
      </c>
      <c r="AC186" s="3">
        <v>-10</v>
      </c>
      <c r="AD186" s="3">
        <v>5</v>
      </c>
      <c r="AF186" s="6">
        <v>-3.0638832188769616E-3</v>
      </c>
      <c r="AH186" s="6">
        <v>-2.799967507117973E-3</v>
      </c>
      <c r="AJ186" s="6">
        <v>2.7540201797255914E-3</v>
      </c>
      <c r="AL186" s="6">
        <v>3.1768747874896253E-3</v>
      </c>
    </row>
    <row r="187" spans="1:39" x14ac:dyDescent="0.25">
      <c r="A187" s="1">
        <v>121</v>
      </c>
      <c r="B187" s="1" t="s">
        <v>21</v>
      </c>
      <c r="C187" s="1" t="s">
        <v>91</v>
      </c>
      <c r="D187" s="1" t="s">
        <v>40</v>
      </c>
      <c r="E187" s="1" t="s">
        <v>132</v>
      </c>
      <c r="F187" s="1" t="s">
        <v>25</v>
      </c>
      <c r="G187" s="1" t="b">
        <v>0</v>
      </c>
      <c r="H187" s="1" t="b">
        <v>0</v>
      </c>
      <c r="I187" s="1" t="b">
        <v>0</v>
      </c>
      <c r="J187" s="1" t="b">
        <v>0</v>
      </c>
      <c r="K187" s="1" t="b">
        <v>0</v>
      </c>
      <c r="L187" s="1">
        <v>800</v>
      </c>
      <c r="M187" s="1">
        <v>2</v>
      </c>
      <c r="N187" s="1">
        <v>0</v>
      </c>
      <c r="O187" s="1">
        <v>0.5</v>
      </c>
      <c r="P187" s="1">
        <v>0</v>
      </c>
      <c r="Q187" s="1">
        <v>300</v>
      </c>
      <c r="R187" s="1">
        <v>0</v>
      </c>
      <c r="S187" s="1">
        <v>1</v>
      </c>
      <c r="T187" s="1">
        <v>0</v>
      </c>
      <c r="U187" s="1" t="b">
        <v>0</v>
      </c>
      <c r="V187" s="1">
        <v>701</v>
      </c>
      <c r="W187" s="54">
        <v>341205.41</v>
      </c>
      <c r="X187" s="54">
        <v>339198.62</v>
      </c>
      <c r="Y187" s="50">
        <v>395.77</v>
      </c>
      <c r="Z187" s="50">
        <v>393.69</v>
      </c>
      <c r="AA187" s="54">
        <v>-20</v>
      </c>
      <c r="AB187" s="54">
        <v>20</v>
      </c>
      <c r="AC187" s="1">
        <v>-10</v>
      </c>
      <c r="AD187" s="1">
        <v>10</v>
      </c>
      <c r="AF187" s="6" cm="1">
        <f t="array" ref="AF187:AF191">W187:W191/AG187-1</f>
        <v>7.5617253473281298E-3</v>
      </c>
      <c r="AG187" s="52">
        <f>AVERAGE(W187:W191)</f>
        <v>338644.67199999996</v>
      </c>
      <c r="AH187" s="6" cm="1">
        <f t="array" ref="AH187:AH191">X187:X191/AI187-1</f>
        <v>4.8588559791797881E-3</v>
      </c>
      <c r="AI187" s="52">
        <f t="shared" ref="AI187" si="37">AVERAGE(X187:X191)</f>
        <v>337558.47200000001</v>
      </c>
      <c r="AJ187" s="6" cm="1">
        <f t="array" ref="AJ187:AJ191">Y187:Y191/AK187-1</f>
        <v>-5.5730323527342085E-3</v>
      </c>
      <c r="AK187" s="52">
        <f>AVERAGE(Y187:Y191)</f>
        <v>397.98799999999994</v>
      </c>
      <c r="AL187" s="6" cm="1">
        <f t="array" ref="AL187:AL191">Z187:Z191/AM187-1</f>
        <v>-7.0018614458743356E-3</v>
      </c>
      <c r="AM187" s="52">
        <f>AVERAGE(Z187:Z191)</f>
        <v>396.46600000000001</v>
      </c>
    </row>
    <row r="188" spans="1:39" x14ac:dyDescent="0.25">
      <c r="A188" s="1">
        <v>122</v>
      </c>
      <c r="B188" s="1" t="s">
        <v>21</v>
      </c>
      <c r="C188" s="1" t="s">
        <v>91</v>
      </c>
      <c r="D188" s="1" t="s">
        <v>40</v>
      </c>
      <c r="E188" s="1" t="s">
        <v>132</v>
      </c>
      <c r="F188" s="1" t="s">
        <v>25</v>
      </c>
      <c r="G188" s="1" t="b">
        <v>0</v>
      </c>
      <c r="H188" s="1" t="b">
        <v>0</v>
      </c>
      <c r="I188" s="1" t="b">
        <v>0</v>
      </c>
      <c r="J188" s="1" t="b">
        <v>0</v>
      </c>
      <c r="K188" s="1" t="b">
        <v>0</v>
      </c>
      <c r="L188" s="1">
        <v>800</v>
      </c>
      <c r="M188" s="1">
        <v>2</v>
      </c>
      <c r="N188" s="1">
        <v>0</v>
      </c>
      <c r="O188" s="1">
        <v>0.5</v>
      </c>
      <c r="P188" s="1">
        <v>0</v>
      </c>
      <c r="Q188" s="1">
        <v>300</v>
      </c>
      <c r="R188" s="1">
        <v>0</v>
      </c>
      <c r="S188" s="1">
        <v>1</v>
      </c>
      <c r="T188" s="1">
        <v>0</v>
      </c>
      <c r="U188" s="1" t="b">
        <v>0</v>
      </c>
      <c r="V188" s="1">
        <v>701</v>
      </c>
      <c r="W188" s="54">
        <v>343761.77</v>
      </c>
      <c r="X188" s="54">
        <v>350306.14</v>
      </c>
      <c r="Y188" s="50">
        <v>382.65</v>
      </c>
      <c r="Z188" s="50">
        <v>390.67</v>
      </c>
      <c r="AA188" s="54">
        <v>-20</v>
      </c>
      <c r="AB188" s="54">
        <v>20</v>
      </c>
      <c r="AC188" s="1">
        <v>-10</v>
      </c>
      <c r="AD188" s="1">
        <v>10</v>
      </c>
      <c r="AF188" s="6">
        <v>1.511052268969415E-2</v>
      </c>
      <c r="AH188" s="6">
        <v>3.7764325464774595E-2</v>
      </c>
      <c r="AJ188" s="6">
        <v>-3.8538850417600412E-2</v>
      </c>
      <c r="AL188" s="6">
        <v>-1.4619160281083343E-2</v>
      </c>
    </row>
    <row r="189" spans="1:39" x14ac:dyDescent="0.25">
      <c r="A189" s="1">
        <v>123</v>
      </c>
      <c r="B189" s="1" t="s">
        <v>21</v>
      </c>
      <c r="C189" s="1" t="s">
        <v>91</v>
      </c>
      <c r="D189" s="1" t="s">
        <v>40</v>
      </c>
      <c r="E189" s="1" t="s">
        <v>132</v>
      </c>
      <c r="F189" s="1" t="s">
        <v>25</v>
      </c>
      <c r="G189" s="1" t="b">
        <v>0</v>
      </c>
      <c r="H189" s="1" t="b">
        <v>0</v>
      </c>
      <c r="I189" s="1" t="b">
        <v>0</v>
      </c>
      <c r="J189" s="1" t="b">
        <v>0</v>
      </c>
      <c r="K189" s="1" t="b">
        <v>0</v>
      </c>
      <c r="L189" s="1">
        <v>800</v>
      </c>
      <c r="M189" s="1">
        <v>2</v>
      </c>
      <c r="N189" s="1">
        <v>0</v>
      </c>
      <c r="O189" s="1">
        <v>0.5</v>
      </c>
      <c r="P189" s="1">
        <v>0</v>
      </c>
      <c r="Q189" s="1">
        <v>300</v>
      </c>
      <c r="R189" s="1">
        <v>0</v>
      </c>
      <c r="S189" s="1">
        <v>1</v>
      </c>
      <c r="T189" s="1">
        <v>0</v>
      </c>
      <c r="U189" s="1" t="b">
        <v>0</v>
      </c>
      <c r="V189" s="1">
        <v>701</v>
      </c>
      <c r="W189" s="54">
        <v>330805.09999999998</v>
      </c>
      <c r="X189" s="54">
        <v>327346.45</v>
      </c>
      <c r="Y189" s="50">
        <v>410.13</v>
      </c>
      <c r="Z189" s="50">
        <v>405.45</v>
      </c>
      <c r="AA189" s="54">
        <v>-20</v>
      </c>
      <c r="AB189" s="54">
        <v>20</v>
      </c>
      <c r="AC189" s="1">
        <v>-10</v>
      </c>
      <c r="AD189" s="1">
        <v>10</v>
      </c>
      <c r="AF189" s="6">
        <v>-2.3149845983698181E-2</v>
      </c>
      <c r="AH189" s="6">
        <v>-3.0252601688515735E-2</v>
      </c>
      <c r="AJ189" s="6">
        <v>3.0508457541433609E-2</v>
      </c>
      <c r="AL189" s="6">
        <v>2.266020289255577E-2</v>
      </c>
    </row>
    <row r="190" spans="1:39" x14ac:dyDescent="0.25">
      <c r="A190" s="1">
        <v>124</v>
      </c>
      <c r="B190" s="1" t="s">
        <v>21</v>
      </c>
      <c r="C190" s="1" t="s">
        <v>91</v>
      </c>
      <c r="D190" s="1" t="s">
        <v>40</v>
      </c>
      <c r="E190" s="1" t="s">
        <v>132</v>
      </c>
      <c r="F190" s="1" t="s">
        <v>25</v>
      </c>
      <c r="G190" s="1" t="b">
        <v>0</v>
      </c>
      <c r="H190" s="1" t="b">
        <v>0</v>
      </c>
      <c r="I190" s="1" t="b">
        <v>0</v>
      </c>
      <c r="J190" s="1" t="b">
        <v>0</v>
      </c>
      <c r="K190" s="1" t="b">
        <v>0</v>
      </c>
      <c r="L190" s="1">
        <v>800</v>
      </c>
      <c r="M190" s="1">
        <v>2</v>
      </c>
      <c r="N190" s="1">
        <v>0</v>
      </c>
      <c r="O190" s="1">
        <v>0.5</v>
      </c>
      <c r="P190" s="1">
        <v>0</v>
      </c>
      <c r="Q190" s="1">
        <v>300</v>
      </c>
      <c r="R190" s="1">
        <v>0</v>
      </c>
      <c r="S190" s="1">
        <v>1</v>
      </c>
      <c r="T190" s="1">
        <v>0</v>
      </c>
      <c r="U190" s="1" t="b">
        <v>0</v>
      </c>
      <c r="V190" s="1">
        <v>701</v>
      </c>
      <c r="W190" s="54">
        <v>335987.36</v>
      </c>
      <c r="X190" s="54">
        <v>333680.06</v>
      </c>
      <c r="Y190" s="50">
        <v>403.11</v>
      </c>
      <c r="Z190" s="50">
        <v>399.4</v>
      </c>
      <c r="AA190" s="54">
        <v>-20</v>
      </c>
      <c r="AB190" s="54">
        <v>20</v>
      </c>
      <c r="AC190" s="1">
        <v>-10</v>
      </c>
      <c r="AD190" s="1">
        <v>10</v>
      </c>
      <c r="AF190" s="6">
        <v>-7.8469033169964453E-3</v>
      </c>
      <c r="AH190" s="6">
        <v>-1.1489600533563293E-2</v>
      </c>
      <c r="AJ190" s="6">
        <v>1.2869734765872609E-2</v>
      </c>
      <c r="AL190" s="6">
        <v>7.4003823783124201E-3</v>
      </c>
    </row>
    <row r="191" spans="1:39" x14ac:dyDescent="0.25">
      <c r="A191" s="1">
        <v>125</v>
      </c>
      <c r="B191" s="1" t="s">
        <v>21</v>
      </c>
      <c r="C191" s="1" t="s">
        <v>91</v>
      </c>
      <c r="D191" s="1" t="s">
        <v>40</v>
      </c>
      <c r="E191" s="1" t="s">
        <v>132</v>
      </c>
      <c r="F191" s="1" t="s">
        <v>25</v>
      </c>
      <c r="G191" s="1" t="b">
        <v>0</v>
      </c>
      <c r="H191" s="1" t="b">
        <v>0</v>
      </c>
      <c r="I191" s="1" t="b">
        <v>0</v>
      </c>
      <c r="J191" s="1" t="b">
        <v>0</v>
      </c>
      <c r="K191" s="1" t="b">
        <v>0</v>
      </c>
      <c r="L191" s="1">
        <v>800</v>
      </c>
      <c r="M191" s="1">
        <v>2</v>
      </c>
      <c r="N191" s="1">
        <v>0</v>
      </c>
      <c r="O191" s="1">
        <v>0.5</v>
      </c>
      <c r="P191" s="1">
        <v>0</v>
      </c>
      <c r="Q191" s="1">
        <v>300</v>
      </c>
      <c r="R191" s="1">
        <v>0</v>
      </c>
      <c r="S191" s="1">
        <v>1</v>
      </c>
      <c r="T191" s="1">
        <v>0</v>
      </c>
      <c r="U191" s="1" t="b">
        <v>0</v>
      </c>
      <c r="V191" s="1">
        <v>701</v>
      </c>
      <c r="W191" s="54">
        <v>341463.72</v>
      </c>
      <c r="X191" s="54">
        <v>337261.09</v>
      </c>
      <c r="Y191" s="50">
        <v>398.28</v>
      </c>
      <c r="Z191" s="50">
        <v>393.12</v>
      </c>
      <c r="AA191" s="54">
        <v>-20</v>
      </c>
      <c r="AB191" s="54">
        <v>20</v>
      </c>
      <c r="AC191" s="1">
        <v>-10</v>
      </c>
      <c r="AD191" s="1">
        <v>10</v>
      </c>
      <c r="AF191" s="6">
        <v>8.3245012636725679E-3</v>
      </c>
      <c r="AH191" s="6">
        <v>-8.8097922187535538E-4</v>
      </c>
      <c r="AJ191" s="6">
        <v>7.336904630290686E-4</v>
      </c>
      <c r="AL191" s="6">
        <v>-8.439563543910511E-3</v>
      </c>
    </row>
    <row r="192" spans="1:39" x14ac:dyDescent="0.25">
      <c r="A192" s="3">
        <v>131</v>
      </c>
      <c r="B192" s="3" t="s">
        <v>21</v>
      </c>
      <c r="C192" s="3" t="s">
        <v>91</v>
      </c>
      <c r="D192" s="3" t="s">
        <v>40</v>
      </c>
      <c r="E192" s="3" t="s">
        <v>133</v>
      </c>
      <c r="F192" s="3" t="s">
        <v>25</v>
      </c>
      <c r="G192" s="3" t="b">
        <v>0</v>
      </c>
      <c r="H192" s="3" t="b">
        <v>0</v>
      </c>
      <c r="I192" s="3" t="b">
        <v>0</v>
      </c>
      <c r="J192" s="3" t="b">
        <v>0</v>
      </c>
      <c r="K192" s="3" t="b">
        <v>0</v>
      </c>
      <c r="L192" s="3">
        <v>800</v>
      </c>
      <c r="M192" s="3">
        <v>2</v>
      </c>
      <c r="N192" s="3">
        <v>0</v>
      </c>
      <c r="O192" s="3">
        <v>0.5</v>
      </c>
      <c r="P192" s="3">
        <v>0</v>
      </c>
      <c r="Q192" s="3">
        <v>300</v>
      </c>
      <c r="R192" s="3">
        <v>0</v>
      </c>
      <c r="S192" s="3">
        <v>1</v>
      </c>
      <c r="T192" s="3">
        <v>0</v>
      </c>
      <c r="U192" s="3" t="b">
        <v>0</v>
      </c>
      <c r="V192" s="3">
        <v>701</v>
      </c>
      <c r="W192" s="53">
        <v>357228.06</v>
      </c>
      <c r="X192" s="53">
        <v>321005.2</v>
      </c>
      <c r="Y192" s="51">
        <v>387.03</v>
      </c>
      <c r="Z192" s="51">
        <v>406.15</v>
      </c>
      <c r="AA192" s="53">
        <v>-20</v>
      </c>
      <c r="AB192" s="53">
        <v>20</v>
      </c>
      <c r="AC192" s="3">
        <v>-10</v>
      </c>
      <c r="AD192" s="3">
        <v>15</v>
      </c>
      <c r="AF192" s="6" cm="1">
        <f t="array" ref="AF192:AF196">W192:W196/AG192-1</f>
        <v>7.6828986750498984E-4</v>
      </c>
      <c r="AG192" s="52">
        <f>AVERAGE(W192:W196)</f>
        <v>356953.81599999999</v>
      </c>
      <c r="AH192" s="6" cm="1">
        <f t="array" ref="AH192:AH196">X192:X196/AI192-1</f>
        <v>-1.523811725427926E-3</v>
      </c>
      <c r="AI192" s="52">
        <f t="shared" ref="AI192" si="38">AVERAGE(X192:X196)</f>
        <v>321495.098</v>
      </c>
      <c r="AJ192" s="6" cm="1">
        <f t="array" ref="AJ192:AJ196">Y192:Y196/AK192-1</f>
        <v>1.5785932405154579E-3</v>
      </c>
      <c r="AK192" s="52">
        <f>AVERAGE(Y192:Y196)</f>
        <v>386.41999999999996</v>
      </c>
      <c r="AL192" s="6" cm="1">
        <f t="array" ref="AL192:AL196">Z192:Z196/AM192-1</f>
        <v>-7.9218248735446473E-4</v>
      </c>
      <c r="AM192" s="52">
        <f>AVERAGE(Z192:Z196)</f>
        <v>406.47199999999992</v>
      </c>
    </row>
    <row r="193" spans="1:39" x14ac:dyDescent="0.25">
      <c r="A193" s="3">
        <v>132</v>
      </c>
      <c r="B193" s="3" t="s">
        <v>21</v>
      </c>
      <c r="C193" s="3" t="s">
        <v>91</v>
      </c>
      <c r="D193" s="3" t="s">
        <v>40</v>
      </c>
      <c r="E193" s="3" t="s">
        <v>133</v>
      </c>
      <c r="F193" s="3" t="s">
        <v>25</v>
      </c>
      <c r="G193" s="3" t="b">
        <v>0</v>
      </c>
      <c r="H193" s="3" t="b">
        <v>0</v>
      </c>
      <c r="I193" s="3" t="b">
        <v>0</v>
      </c>
      <c r="J193" s="3" t="b">
        <v>0</v>
      </c>
      <c r="K193" s="3" t="b">
        <v>0</v>
      </c>
      <c r="L193" s="3">
        <v>800</v>
      </c>
      <c r="M193" s="3">
        <v>2</v>
      </c>
      <c r="N193" s="3">
        <v>0</v>
      </c>
      <c r="O193" s="3">
        <v>0.5</v>
      </c>
      <c r="P193" s="3">
        <v>0</v>
      </c>
      <c r="Q193" s="3">
        <v>300</v>
      </c>
      <c r="R193" s="3">
        <v>0</v>
      </c>
      <c r="S193" s="3">
        <v>1</v>
      </c>
      <c r="T193" s="3">
        <v>0</v>
      </c>
      <c r="U193" s="3" t="b">
        <v>0</v>
      </c>
      <c r="V193" s="3">
        <v>701</v>
      </c>
      <c r="W193" s="53">
        <v>359379.8</v>
      </c>
      <c r="X193" s="53">
        <v>322975.81</v>
      </c>
      <c r="Y193" s="51">
        <v>384.51</v>
      </c>
      <c r="Z193" s="51">
        <v>403.69</v>
      </c>
      <c r="AA193" s="53">
        <v>-20</v>
      </c>
      <c r="AB193" s="53">
        <v>20</v>
      </c>
      <c r="AC193" s="3">
        <v>-10</v>
      </c>
      <c r="AD193" s="3">
        <v>15</v>
      </c>
      <c r="AF193" s="6">
        <v>6.7963526127425844E-3</v>
      </c>
      <c r="AH193" s="6">
        <v>4.6057063053570602E-3</v>
      </c>
      <c r="AJ193" s="6">
        <v>-4.9428083432533354E-3</v>
      </c>
      <c r="AL193" s="6">
        <v>-6.84425987521875E-3</v>
      </c>
    </row>
    <row r="194" spans="1:39" x14ac:dyDescent="0.25">
      <c r="A194" s="3">
        <v>133</v>
      </c>
      <c r="B194" s="3" t="s">
        <v>21</v>
      </c>
      <c r="C194" s="3" t="s">
        <v>91</v>
      </c>
      <c r="D194" s="3" t="s">
        <v>40</v>
      </c>
      <c r="E194" s="3" t="s">
        <v>133</v>
      </c>
      <c r="F194" s="3" t="s">
        <v>25</v>
      </c>
      <c r="G194" s="3" t="b">
        <v>0</v>
      </c>
      <c r="H194" s="3" t="b">
        <v>0</v>
      </c>
      <c r="I194" s="3" t="b">
        <v>0</v>
      </c>
      <c r="J194" s="3" t="b">
        <v>0</v>
      </c>
      <c r="K194" s="3" t="b">
        <v>0</v>
      </c>
      <c r="L194" s="3">
        <v>800</v>
      </c>
      <c r="M194" s="3">
        <v>2</v>
      </c>
      <c r="N194" s="3">
        <v>0</v>
      </c>
      <c r="O194" s="3">
        <v>0.5</v>
      </c>
      <c r="P194" s="3">
        <v>0</v>
      </c>
      <c r="Q194" s="3">
        <v>300</v>
      </c>
      <c r="R194" s="3">
        <v>0</v>
      </c>
      <c r="S194" s="3">
        <v>1</v>
      </c>
      <c r="T194" s="3">
        <v>0</v>
      </c>
      <c r="U194" s="3" t="b">
        <v>0</v>
      </c>
      <c r="V194" s="3">
        <v>701</v>
      </c>
      <c r="W194" s="53">
        <v>358122.88</v>
      </c>
      <c r="X194" s="53">
        <v>324415.40000000002</v>
      </c>
      <c r="Y194" s="51">
        <v>382.8</v>
      </c>
      <c r="Z194" s="51">
        <v>405.13</v>
      </c>
      <c r="AA194" s="53">
        <v>-20</v>
      </c>
      <c r="AB194" s="53">
        <v>20</v>
      </c>
      <c r="AC194" s="3">
        <v>-10</v>
      </c>
      <c r="AD194" s="3">
        <v>15</v>
      </c>
      <c r="AF194" s="6">
        <v>3.2751127669692348E-3</v>
      </c>
      <c r="AH194" s="6">
        <v>9.0835039730527978E-3</v>
      </c>
      <c r="AJ194" s="6">
        <v>-9.3680451322394331E-3</v>
      </c>
      <c r="AL194" s="6">
        <v>-3.3015804286640194E-3</v>
      </c>
    </row>
    <row r="195" spans="1:39" x14ac:dyDescent="0.25">
      <c r="A195" s="3">
        <v>134</v>
      </c>
      <c r="B195" s="3" t="s">
        <v>21</v>
      </c>
      <c r="C195" s="3" t="s">
        <v>91</v>
      </c>
      <c r="D195" s="3" t="s">
        <v>40</v>
      </c>
      <c r="E195" s="3" t="s">
        <v>133</v>
      </c>
      <c r="F195" s="3" t="s">
        <v>25</v>
      </c>
      <c r="G195" s="3" t="b">
        <v>0</v>
      </c>
      <c r="H195" s="3" t="b">
        <v>0</v>
      </c>
      <c r="I195" s="3" t="b">
        <v>0</v>
      </c>
      <c r="J195" s="3" t="b">
        <v>0</v>
      </c>
      <c r="K195" s="3" t="b">
        <v>0</v>
      </c>
      <c r="L195" s="3">
        <v>800</v>
      </c>
      <c r="M195" s="3">
        <v>2</v>
      </c>
      <c r="N195" s="3">
        <v>0</v>
      </c>
      <c r="O195" s="3">
        <v>0.5</v>
      </c>
      <c r="P195" s="3">
        <v>0</v>
      </c>
      <c r="Q195" s="3">
        <v>300</v>
      </c>
      <c r="R195" s="3">
        <v>0</v>
      </c>
      <c r="S195" s="3">
        <v>1</v>
      </c>
      <c r="T195" s="3">
        <v>0</v>
      </c>
      <c r="U195" s="3" t="b">
        <v>0</v>
      </c>
      <c r="V195" s="3">
        <v>701</v>
      </c>
      <c r="W195" s="53">
        <v>353631.54</v>
      </c>
      <c r="X195" s="53">
        <v>318241.07</v>
      </c>
      <c r="Y195" s="51">
        <v>390.48</v>
      </c>
      <c r="Z195" s="51">
        <v>410.28</v>
      </c>
      <c r="AA195" s="53">
        <v>-20</v>
      </c>
      <c r="AB195" s="53">
        <v>20</v>
      </c>
      <c r="AC195" s="3">
        <v>-10</v>
      </c>
      <c r="AD195" s="3">
        <v>15</v>
      </c>
      <c r="AF195" s="6">
        <v>-9.3072992949878586E-3</v>
      </c>
      <c r="AH195" s="6">
        <v>-1.0121547794175068E-2</v>
      </c>
      <c r="AJ195" s="6">
        <v>1.0506702551627889E-2</v>
      </c>
      <c r="AL195" s="6">
        <v>9.3684189808893592E-3</v>
      </c>
    </row>
    <row r="196" spans="1:39" x14ac:dyDescent="0.25">
      <c r="A196" s="3">
        <v>135</v>
      </c>
      <c r="B196" s="3" t="s">
        <v>21</v>
      </c>
      <c r="C196" s="3" t="s">
        <v>91</v>
      </c>
      <c r="D196" s="3" t="s">
        <v>40</v>
      </c>
      <c r="E196" s="3" t="s">
        <v>133</v>
      </c>
      <c r="F196" s="3" t="s">
        <v>25</v>
      </c>
      <c r="G196" s="3" t="b">
        <v>0</v>
      </c>
      <c r="H196" s="3" t="b">
        <v>0</v>
      </c>
      <c r="I196" s="3" t="b">
        <v>0</v>
      </c>
      <c r="J196" s="3" t="b">
        <v>0</v>
      </c>
      <c r="K196" s="3" t="b">
        <v>0</v>
      </c>
      <c r="L196" s="3">
        <v>800</v>
      </c>
      <c r="M196" s="3">
        <v>2</v>
      </c>
      <c r="N196" s="3">
        <v>0</v>
      </c>
      <c r="O196" s="3">
        <v>0.5</v>
      </c>
      <c r="P196" s="3">
        <v>0</v>
      </c>
      <c r="Q196" s="3">
        <v>300</v>
      </c>
      <c r="R196" s="3">
        <v>0</v>
      </c>
      <c r="S196" s="3">
        <v>1</v>
      </c>
      <c r="T196" s="3">
        <v>0</v>
      </c>
      <c r="U196" s="3" t="b">
        <v>0</v>
      </c>
      <c r="V196" s="3">
        <v>701</v>
      </c>
      <c r="W196" s="53">
        <v>356406.8</v>
      </c>
      <c r="X196" s="53">
        <v>320838.01</v>
      </c>
      <c r="Y196" s="51">
        <v>387.28</v>
      </c>
      <c r="Z196" s="51">
        <v>407.11</v>
      </c>
      <c r="AA196" s="53">
        <v>-20</v>
      </c>
      <c r="AB196" s="53">
        <v>20</v>
      </c>
      <c r="AC196" s="3">
        <v>-10</v>
      </c>
      <c r="AD196" s="3">
        <v>15</v>
      </c>
      <c r="AF196" s="6">
        <v>-1.5324559522288395E-3</v>
      </c>
      <c r="AH196" s="6">
        <v>-2.0438507588068644E-3</v>
      </c>
      <c r="AJ196" s="6">
        <v>2.2255576833498658E-3</v>
      </c>
      <c r="AL196" s="6">
        <v>1.5696038103487631E-3</v>
      </c>
    </row>
    <row r="197" spans="1:39" x14ac:dyDescent="0.25">
      <c r="A197" s="1">
        <v>141</v>
      </c>
      <c r="B197" s="1" t="s">
        <v>21</v>
      </c>
      <c r="C197" s="1" t="s">
        <v>91</v>
      </c>
      <c r="D197" s="1" t="s">
        <v>40</v>
      </c>
      <c r="E197" s="1" t="s">
        <v>134</v>
      </c>
      <c r="F197" s="1" t="s">
        <v>25</v>
      </c>
      <c r="G197" s="1" t="b">
        <v>0</v>
      </c>
      <c r="H197" s="1" t="b">
        <v>0</v>
      </c>
      <c r="I197" s="1" t="b">
        <v>0</v>
      </c>
      <c r="J197" s="1" t="b">
        <v>0</v>
      </c>
      <c r="K197" s="1" t="b">
        <v>0</v>
      </c>
      <c r="L197" s="1">
        <v>800</v>
      </c>
      <c r="M197" s="1">
        <v>2</v>
      </c>
      <c r="N197" s="1">
        <v>0</v>
      </c>
      <c r="O197" s="1">
        <v>0.5</v>
      </c>
      <c r="P197" s="1">
        <v>0</v>
      </c>
      <c r="Q197" s="1">
        <v>300</v>
      </c>
      <c r="R197" s="1">
        <v>0</v>
      </c>
      <c r="S197" s="1">
        <v>1</v>
      </c>
      <c r="T197" s="1">
        <v>0</v>
      </c>
      <c r="U197" s="1" t="b">
        <v>0</v>
      </c>
      <c r="V197" s="1">
        <v>701</v>
      </c>
      <c r="W197" s="54">
        <v>380893.24</v>
      </c>
      <c r="X197" s="54">
        <v>295319.75</v>
      </c>
      <c r="Y197" s="50">
        <v>375.45</v>
      </c>
      <c r="Z197" s="50">
        <v>422.65</v>
      </c>
      <c r="AA197" s="54">
        <v>-20</v>
      </c>
      <c r="AB197" s="54">
        <v>20</v>
      </c>
      <c r="AC197" s="1">
        <v>-10</v>
      </c>
      <c r="AD197" s="1">
        <v>20</v>
      </c>
      <c r="AF197" s="6" cm="1">
        <f t="array" ref="AF197:AF201">W197:W201/AG197-1</f>
        <v>1.0351502136272117E-3</v>
      </c>
      <c r="AG197" s="52">
        <f>AVERAGE(W197:W201)</f>
        <v>380499.36600000004</v>
      </c>
      <c r="AH197" s="6" cm="1">
        <f t="array" ref="AH197:AH201">X197:X201/AI197-1</f>
        <v>-9.0834430158410751E-3</v>
      </c>
      <c r="AI197" s="52">
        <f t="shared" ref="AI197" si="39">AVERAGE(X197:X201)</f>
        <v>298026.86000000004</v>
      </c>
      <c r="AJ197" s="6" cm="1">
        <f t="array" ref="AJ197:AJ201">Y197:Y201/AK197-1</f>
        <v>9.5238607397527542E-3</v>
      </c>
      <c r="AK197" s="52">
        <f>AVERAGE(Y197:Y201)</f>
        <v>371.90800000000002</v>
      </c>
      <c r="AL197" s="6" cm="1">
        <f t="array" ref="AL197:AL201">Z197:Z201/AM197-1</f>
        <v>-1.3562557888966431E-3</v>
      </c>
      <c r="AM197" s="52">
        <f>AVERAGE(Z197:Z201)</f>
        <v>423.22399999999999</v>
      </c>
    </row>
    <row r="198" spans="1:39" x14ac:dyDescent="0.25">
      <c r="A198" s="1">
        <v>142</v>
      </c>
      <c r="B198" s="1" t="s">
        <v>21</v>
      </c>
      <c r="C198" s="1" t="s">
        <v>91</v>
      </c>
      <c r="D198" s="1" t="s">
        <v>40</v>
      </c>
      <c r="E198" s="1" t="s">
        <v>134</v>
      </c>
      <c r="F198" s="1" t="s">
        <v>25</v>
      </c>
      <c r="G198" s="1" t="b">
        <v>0</v>
      </c>
      <c r="H198" s="1" t="b">
        <v>0</v>
      </c>
      <c r="I198" s="1" t="b">
        <v>0</v>
      </c>
      <c r="J198" s="1" t="b">
        <v>0</v>
      </c>
      <c r="K198" s="1" t="b">
        <v>0</v>
      </c>
      <c r="L198" s="1">
        <v>800</v>
      </c>
      <c r="M198" s="1">
        <v>2</v>
      </c>
      <c r="N198" s="1">
        <v>0</v>
      </c>
      <c r="O198" s="1">
        <v>0.5</v>
      </c>
      <c r="P198" s="1">
        <v>0</v>
      </c>
      <c r="Q198" s="1">
        <v>300</v>
      </c>
      <c r="R198" s="1">
        <v>0</v>
      </c>
      <c r="S198" s="1">
        <v>1</v>
      </c>
      <c r="T198" s="1">
        <v>0</v>
      </c>
      <c r="U198" s="1" t="b">
        <v>0</v>
      </c>
      <c r="V198" s="1">
        <v>701</v>
      </c>
      <c r="W198" s="54">
        <v>379203.7</v>
      </c>
      <c r="X198" s="54">
        <v>298549.27</v>
      </c>
      <c r="Y198" s="50">
        <v>371.1</v>
      </c>
      <c r="Z198" s="50">
        <v>424.8</v>
      </c>
      <c r="AA198" s="54">
        <v>-20</v>
      </c>
      <c r="AB198" s="54">
        <v>20</v>
      </c>
      <c r="AC198" s="1">
        <v>-10</v>
      </c>
      <c r="AD198" s="1">
        <v>20</v>
      </c>
      <c r="AF198" s="6">
        <v>-3.4051725594729243E-3</v>
      </c>
      <c r="AH198" s="6">
        <v>1.7528956953745123E-3</v>
      </c>
      <c r="AJ198" s="6">
        <v>-2.1725803155618895E-3</v>
      </c>
      <c r="AL198" s="6">
        <v>3.7237963820577757E-3</v>
      </c>
    </row>
    <row r="199" spans="1:39" x14ac:dyDescent="0.25">
      <c r="A199" s="1">
        <v>143</v>
      </c>
      <c r="B199" s="1" t="s">
        <v>21</v>
      </c>
      <c r="C199" s="1" t="s">
        <v>91</v>
      </c>
      <c r="D199" s="1" t="s">
        <v>40</v>
      </c>
      <c r="E199" s="1" t="s">
        <v>134</v>
      </c>
      <c r="F199" s="1" t="s">
        <v>25</v>
      </c>
      <c r="G199" s="1" t="b">
        <v>0</v>
      </c>
      <c r="H199" s="1" t="b">
        <v>0</v>
      </c>
      <c r="I199" s="1" t="b">
        <v>0</v>
      </c>
      <c r="J199" s="1" t="b">
        <v>0</v>
      </c>
      <c r="K199" s="1" t="b">
        <v>0</v>
      </c>
      <c r="L199" s="1">
        <v>800</v>
      </c>
      <c r="M199" s="1">
        <v>2</v>
      </c>
      <c r="N199" s="1">
        <v>0</v>
      </c>
      <c r="O199" s="1">
        <v>0.5</v>
      </c>
      <c r="P199" s="1">
        <v>0</v>
      </c>
      <c r="Q199" s="1">
        <v>300</v>
      </c>
      <c r="R199" s="1">
        <v>0</v>
      </c>
      <c r="S199" s="1">
        <v>1</v>
      </c>
      <c r="T199" s="1">
        <v>0</v>
      </c>
      <c r="U199" s="1" t="b">
        <v>0</v>
      </c>
      <c r="V199" s="1">
        <v>701</v>
      </c>
      <c r="W199" s="54">
        <v>379668.06</v>
      </c>
      <c r="X199" s="54">
        <v>296808.8</v>
      </c>
      <c r="Y199" s="50">
        <v>373.56</v>
      </c>
      <c r="Z199" s="50">
        <v>424.09</v>
      </c>
      <c r="AA199" s="54">
        <v>-20</v>
      </c>
      <c r="AB199" s="54">
        <v>20</v>
      </c>
      <c r="AC199" s="1">
        <v>-10</v>
      </c>
      <c r="AD199" s="1">
        <v>20</v>
      </c>
      <c r="AF199" s="6">
        <v>-2.1847763078797211E-3</v>
      </c>
      <c r="AH199" s="6">
        <v>-4.0870812785130939E-3</v>
      </c>
      <c r="AJ199" s="6">
        <v>4.4419587639954461E-3</v>
      </c>
      <c r="AL199" s="6">
        <v>2.0461977581611723E-3</v>
      </c>
    </row>
    <row r="200" spans="1:39" x14ac:dyDescent="0.25">
      <c r="A200" s="1">
        <v>144</v>
      </c>
      <c r="B200" s="1" t="s">
        <v>21</v>
      </c>
      <c r="C200" s="1" t="s">
        <v>91</v>
      </c>
      <c r="D200" s="1" t="s">
        <v>40</v>
      </c>
      <c r="E200" s="1" t="s">
        <v>134</v>
      </c>
      <c r="F200" s="1" t="s">
        <v>25</v>
      </c>
      <c r="G200" s="1" t="b">
        <v>0</v>
      </c>
      <c r="H200" s="1" t="b">
        <v>0</v>
      </c>
      <c r="I200" s="1" t="b">
        <v>0</v>
      </c>
      <c r="J200" s="1" t="b">
        <v>0</v>
      </c>
      <c r="K200" s="1" t="b">
        <v>0</v>
      </c>
      <c r="L200" s="1">
        <v>800</v>
      </c>
      <c r="M200" s="1">
        <v>2</v>
      </c>
      <c r="N200" s="1">
        <v>0</v>
      </c>
      <c r="O200" s="1">
        <v>0.5</v>
      </c>
      <c r="P200" s="1">
        <v>0</v>
      </c>
      <c r="Q200" s="1">
        <v>300</v>
      </c>
      <c r="R200" s="1">
        <v>0</v>
      </c>
      <c r="S200" s="1">
        <v>1</v>
      </c>
      <c r="T200" s="1">
        <v>0</v>
      </c>
      <c r="U200" s="1" t="b">
        <v>0</v>
      </c>
      <c r="V200" s="1">
        <v>701</v>
      </c>
      <c r="W200" s="54">
        <v>382771</v>
      </c>
      <c r="X200" s="54">
        <v>301161.40000000002</v>
      </c>
      <c r="Y200" s="50">
        <v>367.79</v>
      </c>
      <c r="Z200" s="50">
        <v>420.82</v>
      </c>
      <c r="AA200" s="54">
        <v>-20</v>
      </c>
      <c r="AB200" s="54">
        <v>20</v>
      </c>
      <c r="AC200" s="1">
        <v>-10</v>
      </c>
      <c r="AD200" s="1">
        <v>20</v>
      </c>
      <c r="AF200" s="6">
        <v>5.9701387255397531E-3</v>
      </c>
      <c r="AH200" s="6">
        <v>1.0517642604428223E-2</v>
      </c>
      <c r="AJ200" s="6">
        <v>-1.1072630865697985E-2</v>
      </c>
      <c r="AL200" s="6">
        <v>-5.6802071716159919E-3</v>
      </c>
    </row>
    <row r="201" spans="1:39" x14ac:dyDescent="0.25">
      <c r="A201" s="1">
        <v>145</v>
      </c>
      <c r="B201" s="1" t="s">
        <v>21</v>
      </c>
      <c r="C201" s="1" t="s">
        <v>91</v>
      </c>
      <c r="D201" s="1" t="s">
        <v>40</v>
      </c>
      <c r="E201" s="1" t="s">
        <v>134</v>
      </c>
      <c r="F201" s="1" t="s">
        <v>25</v>
      </c>
      <c r="G201" s="1" t="b">
        <v>0</v>
      </c>
      <c r="H201" s="1" t="b">
        <v>0</v>
      </c>
      <c r="I201" s="1" t="b">
        <v>0</v>
      </c>
      <c r="J201" s="1" t="b">
        <v>0</v>
      </c>
      <c r="K201" s="1" t="b">
        <v>0</v>
      </c>
      <c r="L201" s="1">
        <v>800</v>
      </c>
      <c r="M201" s="1">
        <v>2</v>
      </c>
      <c r="N201" s="1">
        <v>0</v>
      </c>
      <c r="O201" s="1">
        <v>0.5</v>
      </c>
      <c r="P201" s="1">
        <v>0</v>
      </c>
      <c r="Q201" s="1">
        <v>300</v>
      </c>
      <c r="R201" s="1">
        <v>0</v>
      </c>
      <c r="S201" s="1">
        <v>1</v>
      </c>
      <c r="T201" s="1">
        <v>0</v>
      </c>
      <c r="U201" s="1" t="b">
        <v>0</v>
      </c>
      <c r="V201" s="1">
        <v>701</v>
      </c>
      <c r="W201" s="54">
        <v>379960.83</v>
      </c>
      <c r="X201" s="54">
        <v>298295.08</v>
      </c>
      <c r="Y201" s="50">
        <v>371.64</v>
      </c>
      <c r="Z201" s="50">
        <v>423.76</v>
      </c>
      <c r="AA201" s="54">
        <v>-20</v>
      </c>
      <c r="AB201" s="54">
        <v>20</v>
      </c>
      <c r="AC201" s="1">
        <v>-10</v>
      </c>
      <c r="AD201" s="1">
        <v>20</v>
      </c>
      <c r="AF201" s="6">
        <v>-1.4153400718150966E-3</v>
      </c>
      <c r="AH201" s="6">
        <v>8.9998599455087813E-4</v>
      </c>
      <c r="AJ201" s="6">
        <v>-7.2060832248843631E-4</v>
      </c>
      <c r="AL201" s="6">
        <v>1.2664688202936869E-3</v>
      </c>
    </row>
    <row r="202" spans="1:39" x14ac:dyDescent="0.25">
      <c r="A202" s="3">
        <v>151</v>
      </c>
      <c r="B202" s="3" t="s">
        <v>21</v>
      </c>
      <c r="C202" s="3" t="s">
        <v>91</v>
      </c>
      <c r="D202" s="3" t="s">
        <v>40</v>
      </c>
      <c r="E202" s="3" t="s">
        <v>135</v>
      </c>
      <c r="F202" s="3" t="s">
        <v>25</v>
      </c>
      <c r="G202" s="3" t="b">
        <v>0</v>
      </c>
      <c r="H202" s="3" t="b">
        <v>0</v>
      </c>
      <c r="I202" s="3" t="b">
        <v>0</v>
      </c>
      <c r="J202" s="3" t="b">
        <v>0</v>
      </c>
      <c r="K202" s="3" t="b">
        <v>0</v>
      </c>
      <c r="L202" s="3">
        <v>800</v>
      </c>
      <c r="M202" s="3">
        <v>2</v>
      </c>
      <c r="N202" s="3">
        <v>0</v>
      </c>
      <c r="O202" s="3">
        <v>0.5</v>
      </c>
      <c r="P202" s="3">
        <v>0</v>
      </c>
      <c r="Q202" s="3">
        <v>300</v>
      </c>
      <c r="R202" s="3">
        <v>0</v>
      </c>
      <c r="S202" s="3">
        <v>1</v>
      </c>
      <c r="T202" s="3">
        <v>0</v>
      </c>
      <c r="U202" s="3" t="b">
        <v>0</v>
      </c>
      <c r="V202" s="3">
        <v>701</v>
      </c>
      <c r="W202" s="53">
        <v>304667.15999999997</v>
      </c>
      <c r="X202" s="53">
        <v>369596.91</v>
      </c>
      <c r="Y202" s="51">
        <v>416.8</v>
      </c>
      <c r="Z202" s="51">
        <v>382.49</v>
      </c>
      <c r="AA202" s="53">
        <v>-20</v>
      </c>
      <c r="AB202" s="53">
        <v>20</v>
      </c>
      <c r="AC202" s="3">
        <v>-15</v>
      </c>
      <c r="AD202" s="3">
        <v>0</v>
      </c>
      <c r="AF202" s="6" cm="1">
        <f t="array" ref="AF202:AF206">W202:W206/AG202-1</f>
        <v>-2.2699413686081416E-3</v>
      </c>
      <c r="AG202" s="52">
        <f>AVERAGE(W202:W206)</f>
        <v>305360.31</v>
      </c>
      <c r="AH202" s="6" cm="1">
        <f t="array" ref="AH202:AH206">X202:X206/AI202-1</f>
        <v>1.1844685561679391E-3</v>
      </c>
      <c r="AI202" s="55">
        <f t="shared" ref="AI202" si="40">AVERAGE(X202:X206)</f>
        <v>369159.65200000006</v>
      </c>
      <c r="AJ202" s="6" cm="1">
        <f t="array" ref="AJ202:AJ206">Y202:Y206/AK202-1</f>
        <v>-1.1550941569489215E-3</v>
      </c>
      <c r="AK202" s="52">
        <f>AVERAGE(Y202:Y206)</f>
        <v>417.28199999999998</v>
      </c>
      <c r="AL202" s="6" cm="1">
        <f t="array" ref="AL202:AL206">Z202:Z206/AM202-1</f>
        <v>2.285007520609561E-3</v>
      </c>
      <c r="AM202" s="52">
        <f>AVERAGE(Z202:Z206)</f>
        <v>381.61800000000005</v>
      </c>
    </row>
    <row r="203" spans="1:39" x14ac:dyDescent="0.25">
      <c r="A203" s="3">
        <v>152</v>
      </c>
      <c r="B203" s="3" t="s">
        <v>21</v>
      </c>
      <c r="C203" s="3" t="s">
        <v>91</v>
      </c>
      <c r="D203" s="3" t="s">
        <v>40</v>
      </c>
      <c r="E203" s="3" t="s">
        <v>135</v>
      </c>
      <c r="F203" s="3" t="s">
        <v>25</v>
      </c>
      <c r="G203" s="3" t="b">
        <v>0</v>
      </c>
      <c r="H203" s="3" t="b">
        <v>0</v>
      </c>
      <c r="I203" s="3" t="b">
        <v>0</v>
      </c>
      <c r="J203" s="3" t="b">
        <v>0</v>
      </c>
      <c r="K203" s="3" t="b">
        <v>0</v>
      </c>
      <c r="L203" s="3">
        <v>800</v>
      </c>
      <c r="M203" s="3">
        <v>2</v>
      </c>
      <c r="N203" s="3">
        <v>0</v>
      </c>
      <c r="O203" s="3">
        <v>0.5</v>
      </c>
      <c r="P203" s="3">
        <v>0</v>
      </c>
      <c r="Q203" s="3">
        <v>300</v>
      </c>
      <c r="R203" s="3">
        <v>0</v>
      </c>
      <c r="S203" s="3">
        <v>1</v>
      </c>
      <c r="T203" s="3">
        <v>0</v>
      </c>
      <c r="U203" s="3" t="b">
        <v>0</v>
      </c>
      <c r="V203" s="3">
        <v>701</v>
      </c>
      <c r="W203" s="53">
        <v>304438.23</v>
      </c>
      <c r="X203" s="53">
        <v>367931.68</v>
      </c>
      <c r="Y203" s="51">
        <v>418.72</v>
      </c>
      <c r="Z203" s="51">
        <v>382.7</v>
      </c>
      <c r="AA203" s="53">
        <v>-20</v>
      </c>
      <c r="AB203" s="53">
        <v>20</v>
      </c>
      <c r="AC203" s="3">
        <v>-15</v>
      </c>
      <c r="AD203" s="3">
        <v>0</v>
      </c>
      <c r="AF203" s="6">
        <v>-3.0196458734274012E-3</v>
      </c>
      <c r="AH203" s="6">
        <v>-3.32639819478453E-3</v>
      </c>
      <c r="AJ203" s="6">
        <v>3.4461107835948024E-3</v>
      </c>
      <c r="AL203" s="6">
        <v>2.8352960290132234E-3</v>
      </c>
    </row>
    <row r="204" spans="1:39" x14ac:dyDescent="0.25">
      <c r="A204" s="3">
        <v>153</v>
      </c>
      <c r="B204" s="3" t="s">
        <v>21</v>
      </c>
      <c r="C204" s="3" t="s">
        <v>91</v>
      </c>
      <c r="D204" s="3" t="s">
        <v>40</v>
      </c>
      <c r="E204" s="3" t="s">
        <v>135</v>
      </c>
      <c r="F204" s="3" t="s">
        <v>25</v>
      </c>
      <c r="G204" s="3" t="b">
        <v>0</v>
      </c>
      <c r="H204" s="3" t="b">
        <v>0</v>
      </c>
      <c r="I204" s="3" t="b">
        <v>0</v>
      </c>
      <c r="J204" s="3" t="b">
        <v>0</v>
      </c>
      <c r="K204" s="3" t="b">
        <v>0</v>
      </c>
      <c r="L204" s="3">
        <v>800</v>
      </c>
      <c r="M204" s="3">
        <v>2</v>
      </c>
      <c r="N204" s="3">
        <v>0</v>
      </c>
      <c r="O204" s="3">
        <v>0.5</v>
      </c>
      <c r="P204" s="3">
        <v>0</v>
      </c>
      <c r="Q204" s="3">
        <v>300</v>
      </c>
      <c r="R204" s="3">
        <v>0</v>
      </c>
      <c r="S204" s="3">
        <v>1</v>
      </c>
      <c r="T204" s="3">
        <v>0</v>
      </c>
      <c r="U204" s="3" t="b">
        <v>0</v>
      </c>
      <c r="V204" s="3">
        <v>701</v>
      </c>
      <c r="W204" s="53">
        <v>307418.86</v>
      </c>
      <c r="X204" s="53">
        <v>370299.19</v>
      </c>
      <c r="Y204" s="51">
        <v>415.94</v>
      </c>
      <c r="Z204" s="51">
        <v>379.06</v>
      </c>
      <c r="AA204" s="53">
        <v>-20</v>
      </c>
      <c r="AB204" s="53">
        <v>20</v>
      </c>
      <c r="AC204" s="3">
        <v>-15</v>
      </c>
      <c r="AD204" s="3">
        <v>0</v>
      </c>
      <c r="AF204" s="6">
        <v>6.7413803712734754E-3</v>
      </c>
      <c r="AH204" s="6">
        <v>3.0868433043163002E-3</v>
      </c>
      <c r="AJ204" s="6">
        <v>-3.216050536567594E-3</v>
      </c>
      <c r="AL204" s="6">
        <v>-6.7030381166508501E-3</v>
      </c>
    </row>
    <row r="205" spans="1:39" x14ac:dyDescent="0.25">
      <c r="A205" s="3">
        <v>154</v>
      </c>
      <c r="B205" s="3" t="s">
        <v>21</v>
      </c>
      <c r="C205" s="3" t="s">
        <v>91</v>
      </c>
      <c r="D205" s="3" t="s">
        <v>40</v>
      </c>
      <c r="E205" s="3" t="s">
        <v>135</v>
      </c>
      <c r="F205" s="3" t="s">
        <v>25</v>
      </c>
      <c r="G205" s="3" t="b">
        <v>0</v>
      </c>
      <c r="H205" s="3" t="b">
        <v>0</v>
      </c>
      <c r="I205" s="3" t="b">
        <v>0</v>
      </c>
      <c r="J205" s="3" t="b">
        <v>0</v>
      </c>
      <c r="K205" s="3" t="b">
        <v>0</v>
      </c>
      <c r="L205" s="3">
        <v>800</v>
      </c>
      <c r="M205" s="3">
        <v>2</v>
      </c>
      <c r="N205" s="3">
        <v>0</v>
      </c>
      <c r="O205" s="3">
        <v>0.5</v>
      </c>
      <c r="P205" s="3">
        <v>0</v>
      </c>
      <c r="Q205" s="3">
        <v>300</v>
      </c>
      <c r="R205" s="3">
        <v>0</v>
      </c>
      <c r="S205" s="3">
        <v>1</v>
      </c>
      <c r="T205" s="3">
        <v>0</v>
      </c>
      <c r="U205" s="3" t="b">
        <v>0</v>
      </c>
      <c r="V205" s="3">
        <v>701</v>
      </c>
      <c r="W205" s="53">
        <v>305473.02</v>
      </c>
      <c r="X205" s="53">
        <v>369673.38</v>
      </c>
      <c r="Y205" s="51">
        <v>416.71</v>
      </c>
      <c r="Z205" s="51">
        <v>381.49</v>
      </c>
      <c r="AA205" s="53">
        <v>-20</v>
      </c>
      <c r="AB205" s="53">
        <v>20</v>
      </c>
      <c r="AC205" s="3">
        <v>-15</v>
      </c>
      <c r="AD205" s="3">
        <v>0</v>
      </c>
      <c r="AF205" s="6">
        <v>3.691049435994298E-4</v>
      </c>
      <c r="AH205" s="6">
        <v>1.3916147044150673E-3</v>
      </c>
      <c r="AJ205" s="6">
        <v>-1.3707756385370473E-3</v>
      </c>
      <c r="AL205" s="6">
        <v>-3.3541394797953483E-4</v>
      </c>
    </row>
    <row r="206" spans="1:39" x14ac:dyDescent="0.25">
      <c r="A206" s="3">
        <v>155</v>
      </c>
      <c r="B206" s="3" t="s">
        <v>21</v>
      </c>
      <c r="C206" s="3" t="s">
        <v>91</v>
      </c>
      <c r="D206" s="3" t="s">
        <v>40</v>
      </c>
      <c r="E206" s="3" t="s">
        <v>135</v>
      </c>
      <c r="F206" s="3" t="s">
        <v>25</v>
      </c>
      <c r="G206" s="3" t="b">
        <v>0</v>
      </c>
      <c r="H206" s="3" t="b">
        <v>0</v>
      </c>
      <c r="I206" s="3" t="b">
        <v>0</v>
      </c>
      <c r="J206" s="3" t="b">
        <v>0</v>
      </c>
      <c r="K206" s="3" t="b">
        <v>0</v>
      </c>
      <c r="L206" s="3">
        <v>800</v>
      </c>
      <c r="M206" s="3">
        <v>2</v>
      </c>
      <c r="N206" s="3">
        <v>0</v>
      </c>
      <c r="O206" s="3">
        <v>0.5</v>
      </c>
      <c r="P206" s="3">
        <v>0</v>
      </c>
      <c r="Q206" s="3">
        <v>300</v>
      </c>
      <c r="R206" s="3">
        <v>0</v>
      </c>
      <c r="S206" s="3">
        <v>1</v>
      </c>
      <c r="T206" s="3">
        <v>0</v>
      </c>
      <c r="U206" s="3" t="b">
        <v>0</v>
      </c>
      <c r="V206" s="3">
        <v>701</v>
      </c>
      <c r="W206" s="53">
        <v>304804.28000000003</v>
      </c>
      <c r="X206" s="53">
        <v>368297.1</v>
      </c>
      <c r="Y206" s="51">
        <v>418.24</v>
      </c>
      <c r="Z206" s="51">
        <v>382.35</v>
      </c>
      <c r="AA206" s="53">
        <v>-20</v>
      </c>
      <c r="AB206" s="53">
        <v>20</v>
      </c>
      <c r="AC206" s="3">
        <v>-15</v>
      </c>
      <c r="AD206" s="3">
        <v>0</v>
      </c>
      <c r="AF206" s="6">
        <v>-1.8208980728372515E-3</v>
      </c>
      <c r="AH206" s="6">
        <v>-2.3365283701157757E-3</v>
      </c>
      <c r="AJ206" s="6">
        <v>2.2958095484588714E-3</v>
      </c>
      <c r="AL206" s="6">
        <v>1.9181485150070454E-3</v>
      </c>
    </row>
    <row r="207" spans="1:39" x14ac:dyDescent="0.25">
      <c r="A207" s="1">
        <v>161</v>
      </c>
      <c r="B207" s="1" t="s">
        <v>21</v>
      </c>
      <c r="C207" s="1" t="s">
        <v>91</v>
      </c>
      <c r="D207" s="1" t="s">
        <v>40</v>
      </c>
      <c r="E207" s="1" t="s">
        <v>136</v>
      </c>
      <c r="F207" s="1" t="s">
        <v>25</v>
      </c>
      <c r="G207" s="1" t="b">
        <v>0</v>
      </c>
      <c r="H207" s="1" t="b">
        <v>0</v>
      </c>
      <c r="I207" s="1" t="b">
        <v>0</v>
      </c>
      <c r="J207" s="1" t="b">
        <v>0</v>
      </c>
      <c r="K207" s="1" t="b">
        <v>0</v>
      </c>
      <c r="L207" s="1">
        <v>800</v>
      </c>
      <c r="M207" s="1">
        <v>2</v>
      </c>
      <c r="N207" s="1">
        <v>0</v>
      </c>
      <c r="O207" s="1">
        <v>0.5</v>
      </c>
      <c r="P207" s="1">
        <v>0</v>
      </c>
      <c r="Q207" s="1">
        <v>300</v>
      </c>
      <c r="R207" s="1">
        <v>0</v>
      </c>
      <c r="S207" s="1">
        <v>1</v>
      </c>
      <c r="T207" s="1">
        <v>0</v>
      </c>
      <c r="U207" s="1" t="b">
        <v>0</v>
      </c>
      <c r="V207" s="1">
        <v>701</v>
      </c>
      <c r="W207" s="54">
        <v>297231.49</v>
      </c>
      <c r="X207" s="54">
        <v>354921.47</v>
      </c>
      <c r="Y207" s="50">
        <v>427.11</v>
      </c>
      <c r="Z207" s="50">
        <v>397.76</v>
      </c>
      <c r="AA207" s="54">
        <v>-20</v>
      </c>
      <c r="AB207" s="54">
        <v>20</v>
      </c>
      <c r="AC207" s="1">
        <v>-15</v>
      </c>
      <c r="AD207" s="1">
        <v>5</v>
      </c>
      <c r="AF207" s="6" cm="1">
        <f t="array" ref="AF207:AF211">W207:W211/AG207-1</f>
        <v>-2.1918504590487387E-2</v>
      </c>
      <c r="AG207" s="52">
        <f>AVERAGE(W207:W211)</f>
        <v>303892.35600000003</v>
      </c>
      <c r="AH207" s="6" cm="1">
        <f t="array" ref="AH207:AH211">X207:X211/AI207-1</f>
        <v>-8.8623513276646637E-3</v>
      </c>
      <c r="AI207" s="52">
        <f t="shared" ref="AI207" si="41">AVERAGE(X207:X211)</f>
        <v>358095.03399999999</v>
      </c>
      <c r="AJ207" s="6" cm="1">
        <f t="array" ref="AJ207:AJ211">Y207:Y211/AK207-1</f>
        <v>8.6575792784877592E-3</v>
      </c>
      <c r="AK207" s="52">
        <f>AVERAGE(Y207:Y211)</f>
        <v>423.44400000000007</v>
      </c>
      <c r="AL207" s="6" cm="1">
        <f t="array" ref="AL207:AL211">Z207:Z211/AM207-1</f>
        <v>2.1280092022019526E-2</v>
      </c>
      <c r="AM207" s="52">
        <f>AVERAGE(Z207:Z211)</f>
        <v>389.47199999999998</v>
      </c>
    </row>
    <row r="208" spans="1:39" x14ac:dyDescent="0.25">
      <c r="A208" s="1">
        <v>162</v>
      </c>
      <c r="B208" s="1" t="s">
        <v>21</v>
      </c>
      <c r="C208" s="1" t="s">
        <v>91</v>
      </c>
      <c r="D208" s="1" t="s">
        <v>40</v>
      </c>
      <c r="E208" s="1" t="s">
        <v>136</v>
      </c>
      <c r="F208" s="1" t="s">
        <v>25</v>
      </c>
      <c r="G208" s="1" t="b">
        <v>0</v>
      </c>
      <c r="H208" s="1" t="b">
        <v>0</v>
      </c>
      <c r="I208" s="1" t="b">
        <v>0</v>
      </c>
      <c r="J208" s="1" t="b">
        <v>0</v>
      </c>
      <c r="K208" s="1" t="b">
        <v>0</v>
      </c>
      <c r="L208" s="1">
        <v>800</v>
      </c>
      <c r="M208" s="1">
        <v>2</v>
      </c>
      <c r="N208" s="1">
        <v>0</v>
      </c>
      <c r="O208" s="1">
        <v>0.5</v>
      </c>
      <c r="P208" s="1">
        <v>0</v>
      </c>
      <c r="Q208" s="1">
        <v>300</v>
      </c>
      <c r="R208" s="1">
        <v>0</v>
      </c>
      <c r="S208" s="1">
        <v>1</v>
      </c>
      <c r="T208" s="1">
        <v>0</v>
      </c>
      <c r="U208" s="1" t="b">
        <v>0</v>
      </c>
      <c r="V208" s="1">
        <v>701</v>
      </c>
      <c r="W208" s="54">
        <v>309489.71999999997</v>
      </c>
      <c r="X208" s="54">
        <v>359894.57</v>
      </c>
      <c r="Y208" s="50">
        <v>421.26</v>
      </c>
      <c r="Z208" s="50">
        <v>382.74</v>
      </c>
      <c r="AA208" s="54">
        <v>-20</v>
      </c>
      <c r="AB208" s="54">
        <v>20</v>
      </c>
      <c r="AC208" s="1">
        <v>-15</v>
      </c>
      <c r="AD208" s="1">
        <v>5</v>
      </c>
      <c r="AF208" s="6">
        <v>1.8418903567287925E-2</v>
      </c>
      <c r="AH208" s="6">
        <v>5.0253028641553676E-3</v>
      </c>
      <c r="AJ208" s="6">
        <v>-5.1577068042056862E-3</v>
      </c>
      <c r="AL208" s="6">
        <v>-1.7284939610549555E-2</v>
      </c>
    </row>
    <row r="209" spans="1:39" x14ac:dyDescent="0.25">
      <c r="A209" s="1">
        <v>163</v>
      </c>
      <c r="B209" s="1" t="s">
        <v>21</v>
      </c>
      <c r="C209" s="1" t="s">
        <v>91</v>
      </c>
      <c r="D209" s="1" t="s">
        <v>40</v>
      </c>
      <c r="E209" s="1" t="s">
        <v>136</v>
      </c>
      <c r="F209" s="1" t="s">
        <v>25</v>
      </c>
      <c r="G209" s="1" t="b">
        <v>0</v>
      </c>
      <c r="H209" s="1" t="b">
        <v>0</v>
      </c>
      <c r="I209" s="1" t="b">
        <v>0</v>
      </c>
      <c r="J209" s="1" t="b">
        <v>0</v>
      </c>
      <c r="K209" s="1" t="b">
        <v>0</v>
      </c>
      <c r="L209" s="1">
        <v>800</v>
      </c>
      <c r="M209" s="1">
        <v>2</v>
      </c>
      <c r="N209" s="1">
        <v>0</v>
      </c>
      <c r="O209" s="1">
        <v>0.5</v>
      </c>
      <c r="P209" s="1">
        <v>0</v>
      </c>
      <c r="Q209" s="1">
        <v>300</v>
      </c>
      <c r="R209" s="1">
        <v>0</v>
      </c>
      <c r="S209" s="1">
        <v>1</v>
      </c>
      <c r="T209" s="1">
        <v>0</v>
      </c>
      <c r="U209" s="1" t="b">
        <v>0</v>
      </c>
      <c r="V209" s="1">
        <v>701</v>
      </c>
      <c r="W209" s="54">
        <v>298451.52</v>
      </c>
      <c r="X209" s="54">
        <v>352201.9</v>
      </c>
      <c r="Y209" s="50">
        <v>430.04</v>
      </c>
      <c r="Z209" s="50">
        <v>396.37</v>
      </c>
      <c r="AA209" s="54">
        <v>-20</v>
      </c>
      <c r="AB209" s="54">
        <v>20</v>
      </c>
      <c r="AC209" s="1">
        <v>-15</v>
      </c>
      <c r="AD209" s="1">
        <v>5</v>
      </c>
      <c r="AF209" s="6">
        <v>-1.7903826445703763E-2</v>
      </c>
      <c r="AH209" s="6">
        <v>-1.6456899539131764E-2</v>
      </c>
      <c r="AJ209" s="6">
        <v>1.5577030256657132E-2</v>
      </c>
      <c r="AL209" s="6">
        <v>1.7711157669870969E-2</v>
      </c>
    </row>
    <row r="210" spans="1:39" x14ac:dyDescent="0.25">
      <c r="A210" s="1">
        <v>164</v>
      </c>
      <c r="B210" s="1" t="s">
        <v>21</v>
      </c>
      <c r="C210" s="1" t="s">
        <v>91</v>
      </c>
      <c r="D210" s="1" t="s">
        <v>40</v>
      </c>
      <c r="E210" s="1" t="s">
        <v>136</v>
      </c>
      <c r="F210" s="1" t="s">
        <v>25</v>
      </c>
      <c r="G210" s="1" t="b">
        <v>0</v>
      </c>
      <c r="H210" s="1" t="b">
        <v>0</v>
      </c>
      <c r="I210" s="1" t="b">
        <v>0</v>
      </c>
      <c r="J210" s="1" t="b">
        <v>0</v>
      </c>
      <c r="K210" s="1" t="b">
        <v>0</v>
      </c>
      <c r="L210" s="1">
        <v>800</v>
      </c>
      <c r="M210" s="1">
        <v>2</v>
      </c>
      <c r="N210" s="1">
        <v>0</v>
      </c>
      <c r="O210" s="1">
        <v>0.5</v>
      </c>
      <c r="P210" s="1">
        <v>0</v>
      </c>
      <c r="Q210" s="1">
        <v>300</v>
      </c>
      <c r="R210" s="1">
        <v>0</v>
      </c>
      <c r="S210" s="1">
        <v>1</v>
      </c>
      <c r="T210" s="1">
        <v>0</v>
      </c>
      <c r="U210" s="1" t="b">
        <v>0</v>
      </c>
      <c r="V210" s="1">
        <v>701</v>
      </c>
      <c r="W210" s="54">
        <v>305343.34000000003</v>
      </c>
      <c r="X210" s="54">
        <v>358846.88</v>
      </c>
      <c r="Y210" s="50">
        <v>422.73</v>
      </c>
      <c r="Z210" s="50">
        <v>387.58</v>
      </c>
      <c r="AA210" s="54">
        <v>-20</v>
      </c>
      <c r="AB210" s="54">
        <v>20</v>
      </c>
      <c r="AC210" s="1">
        <v>-15</v>
      </c>
      <c r="AD210" s="1">
        <v>5</v>
      </c>
      <c r="AF210" s="6">
        <v>4.7746643551640489E-3</v>
      </c>
      <c r="AH210" s="6">
        <v>2.0995711434523834E-3</v>
      </c>
      <c r="AJ210" s="6">
        <v>-1.6861733782981281E-3</v>
      </c>
      <c r="AL210" s="6">
        <v>-4.8578588447949489E-3</v>
      </c>
    </row>
    <row r="211" spans="1:39" x14ac:dyDescent="0.25">
      <c r="A211" s="1">
        <v>165</v>
      </c>
      <c r="B211" s="1" t="s">
        <v>21</v>
      </c>
      <c r="C211" s="1" t="s">
        <v>91</v>
      </c>
      <c r="D211" s="1" t="s">
        <v>40</v>
      </c>
      <c r="E211" s="1" t="s">
        <v>136</v>
      </c>
      <c r="F211" s="1" t="s">
        <v>25</v>
      </c>
      <c r="G211" s="1" t="b">
        <v>0</v>
      </c>
      <c r="H211" s="1" t="b">
        <v>0</v>
      </c>
      <c r="I211" s="1" t="b">
        <v>0</v>
      </c>
      <c r="J211" s="1" t="b">
        <v>0</v>
      </c>
      <c r="K211" s="1" t="b">
        <v>0</v>
      </c>
      <c r="L211" s="1">
        <v>800</v>
      </c>
      <c r="M211" s="1">
        <v>2</v>
      </c>
      <c r="N211" s="1">
        <v>0</v>
      </c>
      <c r="O211" s="1">
        <v>0.5</v>
      </c>
      <c r="P211" s="1">
        <v>0</v>
      </c>
      <c r="Q211" s="1">
        <v>300</v>
      </c>
      <c r="R211" s="1">
        <v>0</v>
      </c>
      <c r="S211" s="1">
        <v>1</v>
      </c>
      <c r="T211" s="1">
        <v>0</v>
      </c>
      <c r="U211" s="1" t="b">
        <v>0</v>
      </c>
      <c r="V211" s="1">
        <v>701</v>
      </c>
      <c r="W211" s="54">
        <v>308945.71000000002</v>
      </c>
      <c r="X211" s="54">
        <v>364610.35</v>
      </c>
      <c r="Y211" s="50">
        <v>416.08</v>
      </c>
      <c r="Z211" s="50">
        <v>382.91</v>
      </c>
      <c r="AA211" s="54">
        <v>-20</v>
      </c>
      <c r="AB211" s="54">
        <v>20</v>
      </c>
      <c r="AC211" s="1">
        <v>-15</v>
      </c>
      <c r="AD211" s="1">
        <v>5</v>
      </c>
      <c r="AF211" s="6">
        <v>1.6628763113738732E-2</v>
      </c>
      <c r="AH211" s="6">
        <v>1.8194376859188788E-2</v>
      </c>
      <c r="AJ211" s="6">
        <v>-1.7390729352641854E-2</v>
      </c>
      <c r="AL211" s="6">
        <v>-1.6848451236545769E-2</v>
      </c>
    </row>
    <row r="212" spans="1:39" x14ac:dyDescent="0.25">
      <c r="A212" s="3">
        <v>171</v>
      </c>
      <c r="B212" s="3" t="s">
        <v>21</v>
      </c>
      <c r="C212" s="3" t="s">
        <v>91</v>
      </c>
      <c r="D212" s="3" t="s">
        <v>40</v>
      </c>
      <c r="E212" s="3" t="s">
        <v>137</v>
      </c>
      <c r="F212" s="3" t="s">
        <v>25</v>
      </c>
      <c r="G212" s="3" t="b">
        <v>0</v>
      </c>
      <c r="H212" s="3" t="b">
        <v>0</v>
      </c>
      <c r="I212" s="3" t="b">
        <v>0</v>
      </c>
      <c r="J212" s="3" t="b">
        <v>0</v>
      </c>
      <c r="K212" s="3" t="b">
        <v>0</v>
      </c>
      <c r="L212" s="3">
        <v>800</v>
      </c>
      <c r="M212" s="3">
        <v>2</v>
      </c>
      <c r="N212" s="3">
        <v>0</v>
      </c>
      <c r="O212" s="3">
        <v>0.5</v>
      </c>
      <c r="P212" s="3">
        <v>0</v>
      </c>
      <c r="Q212" s="3">
        <v>300</v>
      </c>
      <c r="R212" s="3">
        <v>0</v>
      </c>
      <c r="S212" s="3">
        <v>1</v>
      </c>
      <c r="T212" s="3">
        <v>0</v>
      </c>
      <c r="U212" s="3" t="b">
        <v>0</v>
      </c>
      <c r="V212" s="3">
        <v>701</v>
      </c>
      <c r="W212" s="53">
        <v>320580.21999999997</v>
      </c>
      <c r="X212" s="53">
        <v>356183.87</v>
      </c>
      <c r="Y212" s="51">
        <v>407.33</v>
      </c>
      <c r="Z212" s="51">
        <v>387.66</v>
      </c>
      <c r="AA212" s="53">
        <v>-20</v>
      </c>
      <c r="AB212" s="53">
        <v>20</v>
      </c>
      <c r="AC212" s="3">
        <v>-15</v>
      </c>
      <c r="AD212" s="3">
        <v>10</v>
      </c>
      <c r="AF212" s="6" cm="1">
        <f t="array" ref="AF212:AF216">W212:W216/AG212-1</f>
        <v>6.2306518794796872E-4</v>
      </c>
      <c r="AG212" s="52">
        <f>AVERAGE(W212:W216)</f>
        <v>320380.60199999996</v>
      </c>
      <c r="AH212" s="6" cm="1">
        <f t="array" ref="AH212:AH216">X212:X216/AI212-1</f>
        <v>9.3497517858298629E-4</v>
      </c>
      <c r="AI212" s="52">
        <f t="shared" ref="AI212" si="42">AVERAGE(X212:X216)</f>
        <v>355851.158</v>
      </c>
      <c r="AJ212" s="6" cm="1">
        <f t="array" ref="AJ212:AJ216">Y212:Y216/AK212-1</f>
        <v>-9.1243113842975898E-4</v>
      </c>
      <c r="AK212" s="52">
        <f>AVERAGE(Y212:Y216)</f>
        <v>407.70200000000006</v>
      </c>
      <c r="AL212" s="6" cm="1">
        <f t="array" ref="AL212:AL216">Z212:Z216/AM212-1</f>
        <v>-5.3111126007443499E-4</v>
      </c>
      <c r="AM212" s="52">
        <f>AVERAGE(Z212:Z216)</f>
        <v>387.86600000000004</v>
      </c>
    </row>
    <row r="213" spans="1:39" x14ac:dyDescent="0.25">
      <c r="A213" s="3">
        <v>172</v>
      </c>
      <c r="B213" s="3" t="s">
        <v>21</v>
      </c>
      <c r="C213" s="3" t="s">
        <v>91</v>
      </c>
      <c r="D213" s="3" t="s">
        <v>40</v>
      </c>
      <c r="E213" s="3" t="s">
        <v>137</v>
      </c>
      <c r="F213" s="3" t="s">
        <v>25</v>
      </c>
      <c r="G213" s="3" t="b">
        <v>0</v>
      </c>
      <c r="H213" s="3" t="b">
        <v>0</v>
      </c>
      <c r="I213" s="3" t="b">
        <v>0</v>
      </c>
      <c r="J213" s="3" t="b">
        <v>0</v>
      </c>
      <c r="K213" s="3" t="b">
        <v>0</v>
      </c>
      <c r="L213" s="3">
        <v>800</v>
      </c>
      <c r="M213" s="3">
        <v>2</v>
      </c>
      <c r="N213" s="3">
        <v>0</v>
      </c>
      <c r="O213" s="3">
        <v>0.5</v>
      </c>
      <c r="P213" s="3">
        <v>0</v>
      </c>
      <c r="Q213" s="3">
        <v>300</v>
      </c>
      <c r="R213" s="3">
        <v>0</v>
      </c>
      <c r="S213" s="3">
        <v>1</v>
      </c>
      <c r="T213" s="3">
        <v>0</v>
      </c>
      <c r="U213" s="3" t="b">
        <v>0</v>
      </c>
      <c r="V213" s="3">
        <v>701</v>
      </c>
      <c r="W213" s="53">
        <v>317825.45</v>
      </c>
      <c r="X213" s="53">
        <v>353354.1</v>
      </c>
      <c r="Y213" s="51">
        <v>410.56</v>
      </c>
      <c r="Z213" s="51">
        <v>391.09</v>
      </c>
      <c r="AA213" s="53">
        <v>-20</v>
      </c>
      <c r="AB213" s="53">
        <v>20</v>
      </c>
      <c r="AC213" s="3">
        <v>-15</v>
      </c>
      <c r="AD213" s="3">
        <v>10</v>
      </c>
      <c r="AF213" s="6">
        <v>-7.9753642512974121E-3</v>
      </c>
      <c r="AH213" s="6">
        <v>-7.0171417005758796E-3</v>
      </c>
      <c r="AJ213" s="6">
        <v>7.0100220258912938E-3</v>
      </c>
      <c r="AL213" s="6">
        <v>8.3121490411635079E-3</v>
      </c>
    </row>
    <row r="214" spans="1:39" x14ac:dyDescent="0.25">
      <c r="A214" s="3">
        <v>173</v>
      </c>
      <c r="B214" s="3" t="s">
        <v>21</v>
      </c>
      <c r="C214" s="3" t="s">
        <v>91</v>
      </c>
      <c r="D214" s="3" t="s">
        <v>40</v>
      </c>
      <c r="E214" s="3" t="s">
        <v>137</v>
      </c>
      <c r="F214" s="3" t="s">
        <v>25</v>
      </c>
      <c r="G214" s="3" t="b">
        <v>0</v>
      </c>
      <c r="H214" s="3" t="b">
        <v>0</v>
      </c>
      <c r="I214" s="3" t="b">
        <v>0</v>
      </c>
      <c r="J214" s="3" t="b">
        <v>0</v>
      </c>
      <c r="K214" s="3" t="b">
        <v>0</v>
      </c>
      <c r="L214" s="3">
        <v>800</v>
      </c>
      <c r="M214" s="3">
        <v>2</v>
      </c>
      <c r="N214" s="3">
        <v>0</v>
      </c>
      <c r="O214" s="3">
        <v>0.5</v>
      </c>
      <c r="P214" s="3">
        <v>0</v>
      </c>
      <c r="Q214" s="3">
        <v>300</v>
      </c>
      <c r="R214" s="3">
        <v>0</v>
      </c>
      <c r="S214" s="3">
        <v>1</v>
      </c>
      <c r="T214" s="3">
        <v>0</v>
      </c>
      <c r="U214" s="3" t="b">
        <v>0</v>
      </c>
      <c r="V214" s="3">
        <v>701</v>
      </c>
      <c r="W214" s="53">
        <v>320106.36</v>
      </c>
      <c r="X214" s="53">
        <v>354707.9</v>
      </c>
      <c r="Y214" s="51">
        <v>409.05</v>
      </c>
      <c r="Z214" s="51">
        <v>388.11</v>
      </c>
      <c r="AA214" s="53">
        <v>-20</v>
      </c>
      <c r="AB214" s="53">
        <v>20</v>
      </c>
      <c r="AC214" s="3">
        <v>-15</v>
      </c>
      <c r="AD214" s="3">
        <v>10</v>
      </c>
      <c r="AF214" s="6">
        <v>-8.5598815373966186E-4</v>
      </c>
      <c r="AH214" s="6">
        <v>-3.2127421094411135E-3</v>
      </c>
      <c r="AJ214" s="6">
        <v>3.3063364908683113E-3</v>
      </c>
      <c r="AL214" s="6">
        <v>6.2908324008792427E-4</v>
      </c>
    </row>
    <row r="215" spans="1:39" x14ac:dyDescent="0.25">
      <c r="A215" s="3">
        <v>174</v>
      </c>
      <c r="B215" s="3" t="s">
        <v>21</v>
      </c>
      <c r="C215" s="3" t="s">
        <v>91</v>
      </c>
      <c r="D215" s="3" t="s">
        <v>40</v>
      </c>
      <c r="E215" s="3" t="s">
        <v>137</v>
      </c>
      <c r="F215" s="3" t="s">
        <v>25</v>
      </c>
      <c r="G215" s="3" t="b">
        <v>0</v>
      </c>
      <c r="H215" s="3" t="b">
        <v>0</v>
      </c>
      <c r="I215" s="3" t="b">
        <v>0</v>
      </c>
      <c r="J215" s="3" t="b">
        <v>0</v>
      </c>
      <c r="K215" s="3" t="b">
        <v>0</v>
      </c>
      <c r="L215" s="3">
        <v>800</v>
      </c>
      <c r="M215" s="3">
        <v>2</v>
      </c>
      <c r="N215" s="3">
        <v>0</v>
      </c>
      <c r="O215" s="3">
        <v>0.5</v>
      </c>
      <c r="P215" s="3">
        <v>0</v>
      </c>
      <c r="Q215" s="3">
        <v>300</v>
      </c>
      <c r="R215" s="3">
        <v>0</v>
      </c>
      <c r="S215" s="3">
        <v>1</v>
      </c>
      <c r="T215" s="3">
        <v>0</v>
      </c>
      <c r="U215" s="3" t="b">
        <v>0</v>
      </c>
      <c r="V215" s="3">
        <v>701</v>
      </c>
      <c r="W215" s="53">
        <v>321152.32</v>
      </c>
      <c r="X215" s="53">
        <v>357810.74</v>
      </c>
      <c r="Y215" s="51">
        <v>405.36</v>
      </c>
      <c r="Z215" s="51">
        <v>386.98</v>
      </c>
      <c r="AA215" s="53">
        <v>-20</v>
      </c>
      <c r="AB215" s="53">
        <v>20</v>
      </c>
      <c r="AC215" s="3">
        <v>-15</v>
      </c>
      <c r="AD215" s="3">
        <v>10</v>
      </c>
      <c r="AF215" s="6">
        <v>2.4087538233668049E-3</v>
      </c>
      <c r="AH215" s="6">
        <v>5.5067461660474049E-3</v>
      </c>
      <c r="AJ215" s="6">
        <v>-5.7443917371021724E-3</v>
      </c>
      <c r="AL215" s="6">
        <v>-2.2842940603198247E-3</v>
      </c>
    </row>
    <row r="216" spans="1:39" x14ac:dyDescent="0.25">
      <c r="A216" s="3">
        <v>175</v>
      </c>
      <c r="B216" s="3" t="s">
        <v>21</v>
      </c>
      <c r="C216" s="3" t="s">
        <v>91</v>
      </c>
      <c r="D216" s="3" t="s">
        <v>40</v>
      </c>
      <c r="E216" s="3" t="s">
        <v>137</v>
      </c>
      <c r="F216" s="3" t="s">
        <v>25</v>
      </c>
      <c r="G216" s="3" t="b">
        <v>0</v>
      </c>
      <c r="H216" s="3" t="b">
        <v>0</v>
      </c>
      <c r="I216" s="3" t="b">
        <v>0</v>
      </c>
      <c r="J216" s="3" t="b">
        <v>0</v>
      </c>
      <c r="K216" s="3" t="b">
        <v>0</v>
      </c>
      <c r="L216" s="3">
        <v>800</v>
      </c>
      <c r="M216" s="3">
        <v>2</v>
      </c>
      <c r="N216" s="3">
        <v>0</v>
      </c>
      <c r="O216" s="3">
        <v>0.5</v>
      </c>
      <c r="P216" s="3">
        <v>0</v>
      </c>
      <c r="Q216" s="3">
        <v>300</v>
      </c>
      <c r="R216" s="3">
        <v>0</v>
      </c>
      <c r="S216" s="3">
        <v>1</v>
      </c>
      <c r="T216" s="3">
        <v>0</v>
      </c>
      <c r="U216" s="3" t="b">
        <v>0</v>
      </c>
      <c r="V216" s="3">
        <v>701</v>
      </c>
      <c r="W216" s="53">
        <v>322238.65999999997</v>
      </c>
      <c r="X216" s="53">
        <v>357199.18</v>
      </c>
      <c r="Y216" s="51">
        <v>406.21</v>
      </c>
      <c r="Z216" s="51">
        <v>385.49</v>
      </c>
      <c r="AA216" s="53">
        <v>-20</v>
      </c>
      <c r="AB216" s="53">
        <v>20</v>
      </c>
      <c r="AC216" s="3">
        <v>-15</v>
      </c>
      <c r="AD216" s="3">
        <v>10</v>
      </c>
      <c r="AF216" s="6">
        <v>5.7995333937228555E-3</v>
      </c>
      <c r="AH216" s="6">
        <v>3.788162465386824E-3</v>
      </c>
      <c r="AJ216" s="6">
        <v>-3.6595356412283397E-3</v>
      </c>
      <c r="AL216" s="6">
        <v>-6.1258269608577276E-3</v>
      </c>
    </row>
    <row r="217" spans="1:39" x14ac:dyDescent="0.25">
      <c r="A217" s="1">
        <v>181</v>
      </c>
      <c r="B217" s="1" t="s">
        <v>21</v>
      </c>
      <c r="C217" s="1" t="s">
        <v>91</v>
      </c>
      <c r="D217" s="1" t="s">
        <v>40</v>
      </c>
      <c r="E217" s="1" t="s">
        <v>138</v>
      </c>
      <c r="F217" s="1" t="s">
        <v>25</v>
      </c>
      <c r="G217" s="1" t="b">
        <v>0</v>
      </c>
      <c r="H217" s="1" t="b">
        <v>0</v>
      </c>
      <c r="I217" s="1" t="b">
        <v>0</v>
      </c>
      <c r="J217" s="1" t="b">
        <v>0</v>
      </c>
      <c r="K217" s="1" t="b">
        <v>0</v>
      </c>
      <c r="L217" s="1">
        <v>800</v>
      </c>
      <c r="M217" s="1">
        <v>2</v>
      </c>
      <c r="N217" s="1">
        <v>0</v>
      </c>
      <c r="O217" s="1">
        <v>0.5</v>
      </c>
      <c r="P217" s="1">
        <v>0</v>
      </c>
      <c r="Q217" s="1">
        <v>300</v>
      </c>
      <c r="R217" s="1">
        <v>0</v>
      </c>
      <c r="S217" s="1">
        <v>1</v>
      </c>
      <c r="T217" s="1">
        <v>0</v>
      </c>
      <c r="U217" s="1" t="b">
        <v>0</v>
      </c>
      <c r="V217" s="1">
        <v>701</v>
      </c>
      <c r="W217" s="54">
        <v>336696.26</v>
      </c>
      <c r="X217" s="54">
        <v>339099.62</v>
      </c>
      <c r="Y217" s="50">
        <v>396.14</v>
      </c>
      <c r="Z217" s="50">
        <v>399.14</v>
      </c>
      <c r="AA217" s="54">
        <v>-20</v>
      </c>
      <c r="AB217" s="54">
        <v>20</v>
      </c>
      <c r="AC217" s="1">
        <v>-15</v>
      </c>
      <c r="AD217" s="1">
        <v>15</v>
      </c>
      <c r="AF217" s="6" cm="1">
        <f t="array" ref="AF217:AF221">W217:W221/AG217-1</f>
        <v>-5.6372635606106725E-3</v>
      </c>
      <c r="AG217" s="52">
        <f>AVERAGE(W217:W221)</f>
        <v>338605.06599999999</v>
      </c>
      <c r="AH217" s="6" cm="1">
        <f t="array" ref="AH217:AH221">X217:X221/AI217-1</f>
        <v>-3.7661149751671008E-3</v>
      </c>
      <c r="AI217" s="52">
        <f t="shared" ref="AI217" si="43">AVERAGE(X217:X221)</f>
        <v>340381.53599999996</v>
      </c>
      <c r="AJ217" s="6" cm="1">
        <f t="array" ref="AJ217:AJ221">Y217:Y221/AK217-1</f>
        <v>3.7042855188280654E-3</v>
      </c>
      <c r="AK217" s="52">
        <f>AVERAGE(Y217:Y221)</f>
        <v>394.678</v>
      </c>
      <c r="AL217" s="6" cm="1">
        <f t="array" ref="AL217:AL221">Z217:Z221/AM217-1</f>
        <v>5.7450990273646418E-3</v>
      </c>
      <c r="AM217" s="52">
        <f>AVERAGE(Z217:Z221)</f>
        <v>396.86</v>
      </c>
    </row>
    <row r="218" spans="1:39" x14ac:dyDescent="0.25">
      <c r="A218" s="1">
        <v>182</v>
      </c>
      <c r="B218" s="1" t="s">
        <v>21</v>
      </c>
      <c r="C218" s="1" t="s">
        <v>91</v>
      </c>
      <c r="D218" s="1" t="s">
        <v>40</v>
      </c>
      <c r="E218" s="1" t="s">
        <v>138</v>
      </c>
      <c r="F218" s="1" t="s">
        <v>25</v>
      </c>
      <c r="G218" s="1" t="b">
        <v>0</v>
      </c>
      <c r="H218" s="1" t="b">
        <v>0</v>
      </c>
      <c r="I218" s="1" t="b">
        <v>0</v>
      </c>
      <c r="J218" s="1" t="b">
        <v>0</v>
      </c>
      <c r="K218" s="1" t="b">
        <v>0</v>
      </c>
      <c r="L218" s="1">
        <v>800</v>
      </c>
      <c r="M218" s="1">
        <v>2</v>
      </c>
      <c r="N218" s="1">
        <v>0</v>
      </c>
      <c r="O218" s="1">
        <v>0.5</v>
      </c>
      <c r="P218" s="1">
        <v>0</v>
      </c>
      <c r="Q218" s="1">
        <v>300</v>
      </c>
      <c r="R218" s="1">
        <v>0</v>
      </c>
      <c r="S218" s="1">
        <v>1</v>
      </c>
      <c r="T218" s="1">
        <v>0</v>
      </c>
      <c r="U218" s="1" t="b">
        <v>0</v>
      </c>
      <c r="V218" s="1">
        <v>701</v>
      </c>
      <c r="W218" s="54">
        <v>338098.48</v>
      </c>
      <c r="X218" s="54">
        <v>337445.99</v>
      </c>
      <c r="Y218" s="50">
        <v>398.45</v>
      </c>
      <c r="Z218" s="50">
        <v>397.29</v>
      </c>
      <c r="AA218" s="54">
        <v>-20</v>
      </c>
      <c r="AB218" s="54">
        <v>20</v>
      </c>
      <c r="AC218" s="1">
        <v>-15</v>
      </c>
      <c r="AD218" s="1">
        <v>15</v>
      </c>
      <c r="AF218" s="6">
        <v>-1.4960969308120964E-3</v>
      </c>
      <c r="AH218" s="6">
        <v>-8.6242809598225945E-3</v>
      </c>
      <c r="AJ218" s="6">
        <v>9.557157987017284E-3</v>
      </c>
      <c r="AL218" s="6">
        <v>1.0835055183189279E-3</v>
      </c>
    </row>
    <row r="219" spans="1:39" x14ac:dyDescent="0.25">
      <c r="A219" s="1">
        <v>183</v>
      </c>
      <c r="B219" s="1" t="s">
        <v>21</v>
      </c>
      <c r="C219" s="1" t="s">
        <v>91</v>
      </c>
      <c r="D219" s="1" t="s">
        <v>40</v>
      </c>
      <c r="E219" s="1" t="s">
        <v>138</v>
      </c>
      <c r="F219" s="1" t="s">
        <v>25</v>
      </c>
      <c r="G219" s="1" t="b">
        <v>0</v>
      </c>
      <c r="H219" s="1" t="b">
        <v>0</v>
      </c>
      <c r="I219" s="1" t="b">
        <v>0</v>
      </c>
      <c r="J219" s="1" t="b">
        <v>0</v>
      </c>
      <c r="K219" s="1" t="b">
        <v>0</v>
      </c>
      <c r="L219" s="1">
        <v>800</v>
      </c>
      <c r="M219" s="1">
        <v>2</v>
      </c>
      <c r="N219" s="1">
        <v>0</v>
      </c>
      <c r="O219" s="1">
        <v>0.5</v>
      </c>
      <c r="P219" s="1">
        <v>0</v>
      </c>
      <c r="Q219" s="1">
        <v>300</v>
      </c>
      <c r="R219" s="1">
        <v>0</v>
      </c>
      <c r="S219" s="1">
        <v>1</v>
      </c>
      <c r="T219" s="1">
        <v>0</v>
      </c>
      <c r="U219" s="1" t="b">
        <v>0</v>
      </c>
      <c r="V219" s="1">
        <v>701</v>
      </c>
      <c r="W219" s="54">
        <v>344907.8</v>
      </c>
      <c r="X219" s="54">
        <v>347489.87</v>
      </c>
      <c r="Y219" s="50">
        <v>385.9</v>
      </c>
      <c r="Z219" s="50">
        <v>389.5</v>
      </c>
      <c r="AA219" s="54">
        <v>-20</v>
      </c>
      <c r="AB219" s="54">
        <v>20</v>
      </c>
      <c r="AC219" s="1">
        <v>-15</v>
      </c>
      <c r="AD219" s="1">
        <v>15</v>
      </c>
      <c r="AF219" s="6">
        <v>1.8613820739468823E-2</v>
      </c>
      <c r="AH219" s="6">
        <v>2.0883430057733854E-2</v>
      </c>
      <c r="AJ219" s="6">
        <v>-2.2240915379119208E-2</v>
      </c>
      <c r="AL219" s="6">
        <v>-1.8545582825177709E-2</v>
      </c>
    </row>
    <row r="220" spans="1:39" x14ac:dyDescent="0.25">
      <c r="A220" s="1">
        <v>184</v>
      </c>
      <c r="B220" s="1" t="s">
        <v>21</v>
      </c>
      <c r="C220" s="1" t="s">
        <v>91</v>
      </c>
      <c r="D220" s="1" t="s">
        <v>40</v>
      </c>
      <c r="E220" s="1" t="s">
        <v>138</v>
      </c>
      <c r="F220" s="1" t="s">
        <v>25</v>
      </c>
      <c r="G220" s="1" t="b">
        <v>0</v>
      </c>
      <c r="H220" s="1" t="b">
        <v>0</v>
      </c>
      <c r="I220" s="1" t="b">
        <v>0</v>
      </c>
      <c r="J220" s="1" t="b">
        <v>0</v>
      </c>
      <c r="K220" s="1" t="b">
        <v>0</v>
      </c>
      <c r="L220" s="1">
        <v>800</v>
      </c>
      <c r="M220" s="1">
        <v>2</v>
      </c>
      <c r="N220" s="1">
        <v>0</v>
      </c>
      <c r="O220" s="1">
        <v>0.5</v>
      </c>
      <c r="P220" s="1">
        <v>0</v>
      </c>
      <c r="Q220" s="1">
        <v>300</v>
      </c>
      <c r="R220" s="1">
        <v>0</v>
      </c>
      <c r="S220" s="1">
        <v>1</v>
      </c>
      <c r="T220" s="1">
        <v>0</v>
      </c>
      <c r="U220" s="1" t="b">
        <v>0</v>
      </c>
      <c r="V220" s="1">
        <v>701</v>
      </c>
      <c r="W220" s="54">
        <v>334840.59999999998</v>
      </c>
      <c r="X220" s="54">
        <v>337268.7</v>
      </c>
      <c r="Y220" s="50">
        <v>398.42</v>
      </c>
      <c r="Z220" s="50">
        <v>401.42</v>
      </c>
      <c r="AA220" s="54">
        <v>-20</v>
      </c>
      <c r="AB220" s="54">
        <v>20</v>
      </c>
      <c r="AC220" s="1">
        <v>-15</v>
      </c>
      <c r="AD220" s="1">
        <v>15</v>
      </c>
      <c r="AF220" s="6">
        <v>-1.111757140692049E-2</v>
      </c>
      <c r="AH220" s="6">
        <v>-9.1451376492993619E-3</v>
      </c>
      <c r="AJ220" s="6">
        <v>9.481146656261652E-3</v>
      </c>
      <c r="AL220" s="6">
        <v>1.1490198054729728E-2</v>
      </c>
    </row>
    <row r="221" spans="1:39" x14ac:dyDescent="0.25">
      <c r="A221" s="1">
        <v>185</v>
      </c>
      <c r="B221" s="1" t="s">
        <v>21</v>
      </c>
      <c r="C221" s="1" t="s">
        <v>91</v>
      </c>
      <c r="D221" s="1" t="s">
        <v>40</v>
      </c>
      <c r="E221" s="1" t="s">
        <v>138</v>
      </c>
      <c r="F221" s="1" t="s">
        <v>25</v>
      </c>
      <c r="G221" s="1" t="b">
        <v>0</v>
      </c>
      <c r="H221" s="1" t="b">
        <v>0</v>
      </c>
      <c r="I221" s="1" t="b">
        <v>0</v>
      </c>
      <c r="J221" s="1" t="b">
        <v>0</v>
      </c>
      <c r="K221" s="1" t="b">
        <v>0</v>
      </c>
      <c r="L221" s="1">
        <v>800</v>
      </c>
      <c r="M221" s="1">
        <v>2</v>
      </c>
      <c r="N221" s="1">
        <v>0</v>
      </c>
      <c r="O221" s="1">
        <v>0.5</v>
      </c>
      <c r="P221" s="1">
        <v>0</v>
      </c>
      <c r="Q221" s="1">
        <v>300</v>
      </c>
      <c r="R221" s="1">
        <v>0</v>
      </c>
      <c r="S221" s="1">
        <v>1</v>
      </c>
      <c r="T221" s="1">
        <v>0</v>
      </c>
      <c r="U221" s="1" t="b">
        <v>0</v>
      </c>
      <c r="V221" s="1">
        <v>701</v>
      </c>
      <c r="W221" s="54">
        <v>338482.19</v>
      </c>
      <c r="X221" s="54">
        <v>340603.5</v>
      </c>
      <c r="Y221" s="50">
        <v>394.48</v>
      </c>
      <c r="Z221" s="50">
        <v>396.95</v>
      </c>
      <c r="AA221" s="54">
        <v>-20</v>
      </c>
      <c r="AB221" s="54">
        <v>20</v>
      </c>
      <c r="AC221" s="1">
        <v>-15</v>
      </c>
      <c r="AD221" s="1">
        <v>15</v>
      </c>
      <c r="AF221" s="6">
        <v>-3.6288884112556374E-4</v>
      </c>
      <c r="AH221" s="6">
        <v>6.5210352655564741E-4</v>
      </c>
      <c r="AJ221" s="6">
        <v>-5.0167478298757118E-4</v>
      </c>
      <c r="AL221" s="6">
        <v>2.2678022476441129E-4</v>
      </c>
    </row>
    <row r="222" spans="1:39" x14ac:dyDescent="0.25">
      <c r="A222" s="3">
        <v>191</v>
      </c>
      <c r="B222" s="3" t="s">
        <v>21</v>
      </c>
      <c r="C222" s="3" t="s">
        <v>91</v>
      </c>
      <c r="D222" s="3" t="s">
        <v>40</v>
      </c>
      <c r="E222" s="3" t="s">
        <v>139</v>
      </c>
      <c r="F222" s="3" t="s">
        <v>25</v>
      </c>
      <c r="G222" s="3" t="b">
        <v>0</v>
      </c>
      <c r="H222" s="3" t="b">
        <v>0</v>
      </c>
      <c r="I222" s="3" t="b">
        <v>0</v>
      </c>
      <c r="J222" s="3" t="b">
        <v>0</v>
      </c>
      <c r="K222" s="3" t="b">
        <v>0</v>
      </c>
      <c r="L222" s="3">
        <v>800</v>
      </c>
      <c r="M222" s="3">
        <v>2</v>
      </c>
      <c r="N222" s="3">
        <v>0</v>
      </c>
      <c r="O222" s="3">
        <v>0.5</v>
      </c>
      <c r="P222" s="3">
        <v>0</v>
      </c>
      <c r="Q222" s="3">
        <v>300</v>
      </c>
      <c r="R222" s="3">
        <v>0</v>
      </c>
      <c r="S222" s="3">
        <v>1</v>
      </c>
      <c r="T222" s="3">
        <v>0</v>
      </c>
      <c r="U222" s="3" t="b">
        <v>0</v>
      </c>
      <c r="V222" s="3">
        <v>701</v>
      </c>
      <c r="W222" s="53">
        <v>364880.31</v>
      </c>
      <c r="X222" s="53">
        <v>315477.67</v>
      </c>
      <c r="Y222" s="51">
        <v>381.46</v>
      </c>
      <c r="Z222" s="51">
        <v>409.69</v>
      </c>
      <c r="AA222" s="53">
        <v>-20</v>
      </c>
      <c r="AB222" s="53">
        <v>20</v>
      </c>
      <c r="AC222" s="3">
        <v>-15</v>
      </c>
      <c r="AD222" s="3">
        <v>20</v>
      </c>
      <c r="AF222" s="6" cm="1">
        <f t="array" ref="AF222:AF226">W222:W226/AG222-1</f>
        <v>6.3201640404173531E-3</v>
      </c>
      <c r="AG222" s="52">
        <f>AVERAGE(W222:W226)</f>
        <v>362588.69</v>
      </c>
      <c r="AH222" s="6" cm="1">
        <f t="array" ref="AH222:AH226">X222:X226/AI222-1</f>
        <v>6.6503229540477715E-3</v>
      </c>
      <c r="AI222" s="52">
        <f t="shared" ref="AI222" si="44">AVERAGE(X222:X226)</f>
        <v>313393.50199999998</v>
      </c>
      <c r="AJ222" s="6" cm="1">
        <f t="array" ref="AJ222:AJ226">Y222:Y226/AK222-1</f>
        <v>-6.718050203103787E-3</v>
      </c>
      <c r="AK222" s="52">
        <f>AVERAGE(Y222:Y226)</f>
        <v>384.03999999999996</v>
      </c>
      <c r="AL222" s="6" cm="1">
        <f t="array" ref="AL222:AL226">Z222:Z226/AM222-1</f>
        <v>-6.2532139288036248E-3</v>
      </c>
      <c r="AM222" s="52">
        <f>AVERAGE(Z222:Z226)</f>
        <v>412.26800000000003</v>
      </c>
    </row>
    <row r="223" spans="1:39" x14ac:dyDescent="0.25">
      <c r="A223" s="3">
        <v>192</v>
      </c>
      <c r="B223" s="3" t="s">
        <v>21</v>
      </c>
      <c r="C223" s="3" t="s">
        <v>91</v>
      </c>
      <c r="D223" s="3" t="s">
        <v>40</v>
      </c>
      <c r="E223" s="3" t="s">
        <v>139</v>
      </c>
      <c r="F223" s="3" t="s">
        <v>25</v>
      </c>
      <c r="G223" s="3" t="b">
        <v>0</v>
      </c>
      <c r="H223" s="3" t="b">
        <v>0</v>
      </c>
      <c r="I223" s="3" t="b">
        <v>0</v>
      </c>
      <c r="J223" s="3" t="b">
        <v>0</v>
      </c>
      <c r="K223" s="3" t="b">
        <v>0</v>
      </c>
      <c r="L223" s="3">
        <v>800</v>
      </c>
      <c r="M223" s="3">
        <v>2</v>
      </c>
      <c r="N223" s="3">
        <v>0</v>
      </c>
      <c r="O223" s="3">
        <v>0.5</v>
      </c>
      <c r="P223" s="3">
        <v>0</v>
      </c>
      <c r="Q223" s="3">
        <v>300</v>
      </c>
      <c r="R223" s="3">
        <v>0</v>
      </c>
      <c r="S223" s="3">
        <v>1</v>
      </c>
      <c r="T223" s="3">
        <v>0</v>
      </c>
      <c r="U223" s="3" t="b">
        <v>0</v>
      </c>
      <c r="V223" s="3">
        <v>701</v>
      </c>
      <c r="W223" s="53">
        <v>363620.15</v>
      </c>
      <c r="X223" s="53">
        <v>314980.32</v>
      </c>
      <c r="Y223" s="51">
        <v>382.23</v>
      </c>
      <c r="Z223" s="51">
        <v>411.05</v>
      </c>
      <c r="AA223" s="53">
        <v>-20</v>
      </c>
      <c r="AB223" s="53">
        <v>20</v>
      </c>
      <c r="AC223" s="3">
        <v>-15</v>
      </c>
      <c r="AD223" s="3">
        <v>20</v>
      </c>
      <c r="AF223" s="6">
        <v>2.8447109036964235E-3</v>
      </c>
      <c r="AH223" s="6">
        <v>5.0633404645386015E-3</v>
      </c>
      <c r="AJ223" s="6">
        <v>-4.713050723882839E-3</v>
      </c>
      <c r="AL223" s="6">
        <v>-2.9543888926620854E-3</v>
      </c>
    </row>
    <row r="224" spans="1:39" x14ac:dyDescent="0.25">
      <c r="A224" s="3">
        <v>193</v>
      </c>
      <c r="B224" s="3" t="s">
        <v>21</v>
      </c>
      <c r="C224" s="3" t="s">
        <v>91</v>
      </c>
      <c r="D224" s="3" t="s">
        <v>40</v>
      </c>
      <c r="E224" s="3" t="s">
        <v>139</v>
      </c>
      <c r="F224" s="3" t="s">
        <v>25</v>
      </c>
      <c r="G224" s="3" t="b">
        <v>0</v>
      </c>
      <c r="H224" s="3" t="b">
        <v>0</v>
      </c>
      <c r="I224" s="3" t="b">
        <v>0</v>
      </c>
      <c r="J224" s="3" t="b">
        <v>0</v>
      </c>
      <c r="K224" s="3" t="b">
        <v>0</v>
      </c>
      <c r="L224" s="3">
        <v>800</v>
      </c>
      <c r="M224" s="3">
        <v>2</v>
      </c>
      <c r="N224" s="3">
        <v>0</v>
      </c>
      <c r="O224" s="3">
        <v>0.5</v>
      </c>
      <c r="P224" s="3">
        <v>0</v>
      </c>
      <c r="Q224" s="3">
        <v>300</v>
      </c>
      <c r="R224" s="3">
        <v>0</v>
      </c>
      <c r="S224" s="3">
        <v>1</v>
      </c>
      <c r="T224" s="3">
        <v>0</v>
      </c>
      <c r="U224" s="3" t="b">
        <v>0</v>
      </c>
      <c r="V224" s="3">
        <v>701</v>
      </c>
      <c r="W224" s="53">
        <v>360838.59</v>
      </c>
      <c r="X224" s="53">
        <v>311343.38</v>
      </c>
      <c r="Y224" s="51">
        <v>386.57</v>
      </c>
      <c r="Z224" s="51">
        <v>414.29</v>
      </c>
      <c r="AA224" s="53">
        <v>-20</v>
      </c>
      <c r="AB224" s="53">
        <v>20</v>
      </c>
      <c r="AC224" s="3">
        <v>-15</v>
      </c>
      <c r="AD224" s="3">
        <v>20</v>
      </c>
      <c r="AF224" s="6">
        <v>-4.826681163165869E-3</v>
      </c>
      <c r="AH224" s="6">
        <v>-6.5416863684684134E-3</v>
      </c>
      <c r="AJ224" s="6">
        <v>6.5878554317260196E-3</v>
      </c>
      <c r="AL224" s="6">
        <v>4.9045766346162978E-3</v>
      </c>
    </row>
    <row r="225" spans="1:39" x14ac:dyDescent="0.25">
      <c r="A225" s="3">
        <v>194</v>
      </c>
      <c r="B225" s="3" t="s">
        <v>21</v>
      </c>
      <c r="C225" s="3" t="s">
        <v>91</v>
      </c>
      <c r="D225" s="3" t="s">
        <v>40</v>
      </c>
      <c r="E225" s="3" t="s">
        <v>139</v>
      </c>
      <c r="F225" s="3" t="s">
        <v>25</v>
      </c>
      <c r="G225" s="3" t="b">
        <v>0</v>
      </c>
      <c r="H225" s="3" t="b">
        <v>0</v>
      </c>
      <c r="I225" s="3" t="b">
        <v>0</v>
      </c>
      <c r="J225" s="3" t="b">
        <v>0</v>
      </c>
      <c r="K225" s="3" t="b">
        <v>0</v>
      </c>
      <c r="L225" s="3">
        <v>800</v>
      </c>
      <c r="M225" s="3">
        <v>2</v>
      </c>
      <c r="N225" s="3">
        <v>0</v>
      </c>
      <c r="O225" s="3">
        <v>0.5</v>
      </c>
      <c r="P225" s="3">
        <v>0</v>
      </c>
      <c r="Q225" s="3">
        <v>300</v>
      </c>
      <c r="R225" s="3">
        <v>0</v>
      </c>
      <c r="S225" s="3">
        <v>1</v>
      </c>
      <c r="T225" s="3">
        <v>0</v>
      </c>
      <c r="U225" s="3" t="b">
        <v>0</v>
      </c>
      <c r="V225" s="3">
        <v>701</v>
      </c>
      <c r="W225" s="53">
        <v>359358.47</v>
      </c>
      <c r="X225" s="53">
        <v>309387.26</v>
      </c>
      <c r="Y225" s="51">
        <v>389.05</v>
      </c>
      <c r="Z225" s="51">
        <v>415.91</v>
      </c>
      <c r="AA225" s="53">
        <v>-20</v>
      </c>
      <c r="AB225" s="53">
        <v>20</v>
      </c>
      <c r="AC225" s="3">
        <v>-15</v>
      </c>
      <c r="AD225" s="3">
        <v>20</v>
      </c>
      <c r="AF225" s="6">
        <v>-8.9087720855276498E-3</v>
      </c>
      <c r="AH225" s="6">
        <v>-1.2783423952421269E-2</v>
      </c>
      <c r="AJ225" s="6">
        <v>1.3045516092073939E-2</v>
      </c>
      <c r="AL225" s="6">
        <v>8.8340593982554338E-3</v>
      </c>
    </row>
    <row r="226" spans="1:39" x14ac:dyDescent="0.25">
      <c r="A226" s="3">
        <v>195</v>
      </c>
      <c r="B226" s="3" t="s">
        <v>21</v>
      </c>
      <c r="C226" s="3" t="s">
        <v>91</v>
      </c>
      <c r="D226" s="3" t="s">
        <v>40</v>
      </c>
      <c r="E226" s="3" t="s">
        <v>139</v>
      </c>
      <c r="F226" s="3" t="s">
        <v>25</v>
      </c>
      <c r="G226" s="3" t="b">
        <v>0</v>
      </c>
      <c r="H226" s="3" t="b">
        <v>0</v>
      </c>
      <c r="I226" s="3" t="b">
        <v>0</v>
      </c>
      <c r="J226" s="3" t="b">
        <v>0</v>
      </c>
      <c r="K226" s="3" t="b">
        <v>0</v>
      </c>
      <c r="L226" s="3">
        <v>800</v>
      </c>
      <c r="M226" s="3">
        <v>2</v>
      </c>
      <c r="N226" s="3">
        <v>0</v>
      </c>
      <c r="O226" s="3">
        <v>0.5</v>
      </c>
      <c r="P226" s="3">
        <v>0</v>
      </c>
      <c r="Q226" s="3">
        <v>300</v>
      </c>
      <c r="R226" s="3">
        <v>0</v>
      </c>
      <c r="S226" s="3">
        <v>1</v>
      </c>
      <c r="T226" s="3">
        <v>0</v>
      </c>
      <c r="U226" s="3" t="b">
        <v>0</v>
      </c>
      <c r="V226" s="3">
        <v>701</v>
      </c>
      <c r="W226" s="53">
        <v>364245.93</v>
      </c>
      <c r="X226" s="53">
        <v>315778.88</v>
      </c>
      <c r="Y226" s="51">
        <v>380.89</v>
      </c>
      <c r="Z226" s="51">
        <v>410.4</v>
      </c>
      <c r="AA226" s="53">
        <v>-20</v>
      </c>
      <c r="AB226" s="53">
        <v>20</v>
      </c>
      <c r="AC226" s="3">
        <v>-15</v>
      </c>
      <c r="AD226" s="3">
        <v>20</v>
      </c>
      <c r="AF226" s="6">
        <v>4.5705783045797421E-3</v>
      </c>
      <c r="AH226" s="6">
        <v>7.6114469023038644E-3</v>
      </c>
      <c r="AJ226" s="6">
        <v>-8.2022705968127774E-3</v>
      </c>
      <c r="AL226" s="6">
        <v>-4.5310332114062435E-3</v>
      </c>
    </row>
    <row r="227" spans="1:39" x14ac:dyDescent="0.25">
      <c r="A227" s="1">
        <v>201</v>
      </c>
      <c r="B227" s="1" t="s">
        <v>21</v>
      </c>
      <c r="C227" s="1" t="s">
        <v>91</v>
      </c>
      <c r="D227" s="1" t="s">
        <v>40</v>
      </c>
      <c r="E227" s="1" t="s">
        <v>140</v>
      </c>
      <c r="F227" s="1" t="s">
        <v>25</v>
      </c>
      <c r="G227" s="1" t="b">
        <v>0</v>
      </c>
      <c r="H227" s="1" t="b">
        <v>0</v>
      </c>
      <c r="I227" s="1" t="b">
        <v>0</v>
      </c>
      <c r="J227" s="1" t="b">
        <v>0</v>
      </c>
      <c r="K227" s="1" t="b">
        <v>0</v>
      </c>
      <c r="L227" s="1">
        <v>800</v>
      </c>
      <c r="M227" s="1">
        <v>2</v>
      </c>
      <c r="N227" s="1">
        <v>0</v>
      </c>
      <c r="O227" s="1">
        <v>0.5</v>
      </c>
      <c r="P227" s="1">
        <v>0</v>
      </c>
      <c r="Q227" s="1">
        <v>300</v>
      </c>
      <c r="R227" s="1">
        <v>0</v>
      </c>
      <c r="S227" s="1">
        <v>1</v>
      </c>
      <c r="T227" s="1">
        <v>0</v>
      </c>
      <c r="U227" s="1" t="b">
        <v>0</v>
      </c>
      <c r="V227" s="1">
        <v>701</v>
      </c>
      <c r="W227" s="54">
        <v>284212.95</v>
      </c>
      <c r="X227" s="54">
        <v>397204.01</v>
      </c>
      <c r="Y227" s="50">
        <v>428.99</v>
      </c>
      <c r="Z227" s="50">
        <v>364.66</v>
      </c>
      <c r="AA227" s="54">
        <v>-20</v>
      </c>
      <c r="AB227" s="54">
        <v>20</v>
      </c>
      <c r="AC227" s="1">
        <v>-20</v>
      </c>
      <c r="AD227" s="1">
        <v>0</v>
      </c>
      <c r="AF227" s="6" cm="1">
        <f t="array" ref="AF227:AF231">W227:W231/AG227-1</f>
        <v>1.1122092381766979E-2</v>
      </c>
      <c r="AG227" s="52">
        <f>AVERAGE(W227:W231)</f>
        <v>281086.67800000001</v>
      </c>
      <c r="AH227" s="6" cm="1">
        <f t="array" ref="AH227:AH231">X227:X231/AI227-1</f>
        <v>2.0439442311531053E-2</v>
      </c>
      <c r="AI227" s="55">
        <f t="shared" ref="AI227" si="45">AVERAGE(X227:X231)</f>
        <v>389247.99800000002</v>
      </c>
      <c r="AJ227" s="6" cm="1">
        <f t="array" ref="AJ227:AJ231">Y227:Y231/AK227-1</f>
        <v>-2.0315789954463148E-2</v>
      </c>
      <c r="AK227" s="52">
        <f>AVERAGE(Y227:Y231)</f>
        <v>437.88600000000008</v>
      </c>
      <c r="AL227" s="6" cm="1">
        <f t="array" ref="AL227:AL231">Z227:Z231/AM227-1</f>
        <v>-1.1241682619046234E-2</v>
      </c>
      <c r="AM227" s="52">
        <f>AVERAGE(Z227:Z231)</f>
        <v>368.80599999999998</v>
      </c>
    </row>
    <row r="228" spans="1:39" x14ac:dyDescent="0.25">
      <c r="A228" s="1">
        <v>202</v>
      </c>
      <c r="B228" s="1" t="s">
        <v>21</v>
      </c>
      <c r="C228" s="1" t="s">
        <v>91</v>
      </c>
      <c r="D228" s="1" t="s">
        <v>40</v>
      </c>
      <c r="E228" s="1" t="s">
        <v>140</v>
      </c>
      <c r="F228" s="1" t="s">
        <v>25</v>
      </c>
      <c r="G228" s="1" t="b">
        <v>0</v>
      </c>
      <c r="H228" s="1" t="b">
        <v>0</v>
      </c>
      <c r="I228" s="1" t="b">
        <v>0</v>
      </c>
      <c r="J228" s="1" t="b">
        <v>0</v>
      </c>
      <c r="K228" s="1" t="b">
        <v>0</v>
      </c>
      <c r="L228" s="1">
        <v>800</v>
      </c>
      <c r="M228" s="1">
        <v>2</v>
      </c>
      <c r="N228" s="1">
        <v>0</v>
      </c>
      <c r="O228" s="1">
        <v>0.5</v>
      </c>
      <c r="P228" s="1">
        <v>0</v>
      </c>
      <c r="Q228" s="1">
        <v>300</v>
      </c>
      <c r="R228" s="1">
        <v>0</v>
      </c>
      <c r="S228" s="1">
        <v>1</v>
      </c>
      <c r="T228" s="1">
        <v>0</v>
      </c>
      <c r="U228" s="1" t="b">
        <v>0</v>
      </c>
      <c r="V228" s="1">
        <v>701</v>
      </c>
      <c r="W228" s="54">
        <v>284425.36</v>
      </c>
      <c r="X228" s="54">
        <v>388679.63</v>
      </c>
      <c r="Y228" s="50">
        <v>438.63</v>
      </c>
      <c r="Z228" s="50">
        <v>364.37</v>
      </c>
      <c r="AA228" s="54">
        <v>-20</v>
      </c>
      <c r="AB228" s="54">
        <v>20</v>
      </c>
      <c r="AC228" s="1">
        <v>-20</v>
      </c>
      <c r="AD228" s="1">
        <v>0</v>
      </c>
      <c r="AF228" s="6">
        <v>1.1877766757768526E-2</v>
      </c>
      <c r="AH228" s="6">
        <v>-1.4601693596892895E-3</v>
      </c>
      <c r="AJ228" s="6">
        <v>1.699072361299292E-3</v>
      </c>
      <c r="AL228" s="6">
        <v>-1.202800388280012E-2</v>
      </c>
    </row>
    <row r="229" spans="1:39" x14ac:dyDescent="0.25">
      <c r="A229" s="1">
        <v>203</v>
      </c>
      <c r="B229" s="1" t="s">
        <v>21</v>
      </c>
      <c r="C229" s="1" t="s">
        <v>91</v>
      </c>
      <c r="D229" s="1" t="s">
        <v>40</v>
      </c>
      <c r="E229" s="1" t="s">
        <v>140</v>
      </c>
      <c r="F229" s="1" t="s">
        <v>25</v>
      </c>
      <c r="G229" s="1" t="b">
        <v>0</v>
      </c>
      <c r="H229" s="1" t="b">
        <v>0</v>
      </c>
      <c r="I229" s="1" t="b">
        <v>0</v>
      </c>
      <c r="J229" s="1" t="b">
        <v>0</v>
      </c>
      <c r="K229" s="1" t="b">
        <v>0</v>
      </c>
      <c r="L229" s="1">
        <v>800</v>
      </c>
      <c r="M229" s="1">
        <v>2</v>
      </c>
      <c r="N229" s="1">
        <v>0</v>
      </c>
      <c r="O229" s="1">
        <v>0.5</v>
      </c>
      <c r="P229" s="1">
        <v>0</v>
      </c>
      <c r="Q229" s="1">
        <v>300</v>
      </c>
      <c r="R229" s="1">
        <v>0</v>
      </c>
      <c r="S229" s="1">
        <v>1</v>
      </c>
      <c r="T229" s="1">
        <v>0</v>
      </c>
      <c r="U229" s="1" t="b">
        <v>0</v>
      </c>
      <c r="V229" s="1">
        <v>701</v>
      </c>
      <c r="W229" s="54">
        <v>281039.12</v>
      </c>
      <c r="X229" s="54">
        <v>388624.88</v>
      </c>
      <c r="Y229" s="50">
        <v>438.55</v>
      </c>
      <c r="Z229" s="50">
        <v>368.91</v>
      </c>
      <c r="AA229" s="54">
        <v>-20</v>
      </c>
      <c r="AB229" s="54">
        <v>20</v>
      </c>
      <c r="AC229" s="1">
        <v>-20</v>
      </c>
      <c r="AD229" s="1">
        <v>0</v>
      </c>
      <c r="AF229" s="6">
        <v>-1.6919336177156907E-4</v>
      </c>
      <c r="AH229" s="6">
        <v>-1.6008251890867742E-3</v>
      </c>
      <c r="AJ229" s="6">
        <v>1.5163764084713538E-3</v>
      </c>
      <c r="AL229" s="6">
        <v>2.8199107389803579E-4</v>
      </c>
    </row>
    <row r="230" spans="1:39" x14ac:dyDescent="0.25">
      <c r="A230" s="1">
        <v>204</v>
      </c>
      <c r="B230" s="1" t="s">
        <v>21</v>
      </c>
      <c r="C230" s="1" t="s">
        <v>91</v>
      </c>
      <c r="D230" s="1" t="s">
        <v>40</v>
      </c>
      <c r="E230" s="1" t="s">
        <v>140</v>
      </c>
      <c r="F230" s="1" t="s">
        <v>25</v>
      </c>
      <c r="G230" s="1" t="b">
        <v>0</v>
      </c>
      <c r="H230" s="1" t="b">
        <v>0</v>
      </c>
      <c r="I230" s="1" t="b">
        <v>0</v>
      </c>
      <c r="J230" s="1" t="b">
        <v>0</v>
      </c>
      <c r="K230" s="1" t="b">
        <v>0</v>
      </c>
      <c r="L230" s="1">
        <v>800</v>
      </c>
      <c r="M230" s="1">
        <v>2</v>
      </c>
      <c r="N230" s="1">
        <v>0</v>
      </c>
      <c r="O230" s="1">
        <v>0.5</v>
      </c>
      <c r="P230" s="1">
        <v>0</v>
      </c>
      <c r="Q230" s="1">
        <v>300</v>
      </c>
      <c r="R230" s="1">
        <v>0</v>
      </c>
      <c r="S230" s="1">
        <v>1</v>
      </c>
      <c r="T230" s="1">
        <v>0</v>
      </c>
      <c r="U230" s="1" t="b">
        <v>0</v>
      </c>
      <c r="V230" s="1">
        <v>701</v>
      </c>
      <c r="W230" s="54">
        <v>277680.23</v>
      </c>
      <c r="X230" s="54">
        <v>389490.95</v>
      </c>
      <c r="Y230" s="50">
        <v>437.54</v>
      </c>
      <c r="Z230" s="50">
        <v>373.31</v>
      </c>
      <c r="AA230" s="54">
        <v>-20</v>
      </c>
      <c r="AB230" s="54">
        <v>20</v>
      </c>
      <c r="AC230" s="1">
        <v>-20</v>
      </c>
      <c r="AD230" s="1">
        <v>0</v>
      </c>
      <c r="AF230" s="6">
        <v>-1.2118852534164004E-2</v>
      </c>
      <c r="AH230" s="6">
        <v>6.2415735276299955E-4</v>
      </c>
      <c r="AJ230" s="6">
        <v>-7.9015999598086584E-4</v>
      </c>
      <c r="AL230" s="6">
        <v>1.22123826618874E-2</v>
      </c>
    </row>
    <row r="231" spans="1:39" x14ac:dyDescent="0.25">
      <c r="A231" s="1">
        <v>205</v>
      </c>
      <c r="B231" s="1" t="s">
        <v>21</v>
      </c>
      <c r="C231" s="1" t="s">
        <v>91</v>
      </c>
      <c r="D231" s="1" t="s">
        <v>40</v>
      </c>
      <c r="E231" s="1" t="s">
        <v>140</v>
      </c>
      <c r="F231" s="1" t="s">
        <v>25</v>
      </c>
      <c r="G231" s="1" t="b">
        <v>0</v>
      </c>
      <c r="H231" s="1" t="b">
        <v>0</v>
      </c>
      <c r="I231" s="1" t="b">
        <v>0</v>
      </c>
      <c r="J231" s="1" t="b">
        <v>0</v>
      </c>
      <c r="K231" s="1" t="b">
        <v>0</v>
      </c>
      <c r="L231" s="1">
        <v>800</v>
      </c>
      <c r="M231" s="1">
        <v>2</v>
      </c>
      <c r="N231" s="1">
        <v>0</v>
      </c>
      <c r="O231" s="1">
        <v>0.5</v>
      </c>
      <c r="P231" s="1">
        <v>0</v>
      </c>
      <c r="Q231" s="1">
        <v>300</v>
      </c>
      <c r="R231" s="1">
        <v>0</v>
      </c>
      <c r="S231" s="1">
        <v>1</v>
      </c>
      <c r="T231" s="1">
        <v>0</v>
      </c>
      <c r="U231" s="1" t="b">
        <v>0</v>
      </c>
      <c r="V231" s="1">
        <v>701</v>
      </c>
      <c r="W231" s="54">
        <v>278075.73</v>
      </c>
      <c r="X231" s="54">
        <v>382240.52</v>
      </c>
      <c r="Y231" s="50">
        <v>445.72</v>
      </c>
      <c r="Z231" s="50">
        <v>372.78</v>
      </c>
      <c r="AA231" s="54">
        <v>-20</v>
      </c>
      <c r="AB231" s="54">
        <v>20</v>
      </c>
      <c r="AC231" s="1">
        <v>-20</v>
      </c>
      <c r="AD231" s="1">
        <v>0</v>
      </c>
      <c r="AF231" s="6">
        <v>-1.0711813243600377E-2</v>
      </c>
      <c r="AH231" s="6">
        <v>-1.8002605115518211E-2</v>
      </c>
      <c r="AJ231" s="6">
        <v>1.789050118067248E-2</v>
      </c>
      <c r="AL231" s="6">
        <v>1.0775312766061251E-2</v>
      </c>
    </row>
    <row r="232" spans="1:39" x14ac:dyDescent="0.25">
      <c r="A232" s="3">
        <v>211</v>
      </c>
      <c r="B232" s="3" t="s">
        <v>21</v>
      </c>
      <c r="C232" s="3" t="s">
        <v>91</v>
      </c>
      <c r="D232" s="3" t="s">
        <v>40</v>
      </c>
      <c r="E232" s="3" t="s">
        <v>141</v>
      </c>
      <c r="F232" s="3" t="s">
        <v>25</v>
      </c>
      <c r="G232" s="3" t="b">
        <v>0</v>
      </c>
      <c r="H232" s="3" t="b">
        <v>0</v>
      </c>
      <c r="I232" s="3" t="b">
        <v>0</v>
      </c>
      <c r="J232" s="3" t="b">
        <v>0</v>
      </c>
      <c r="K232" s="3" t="b">
        <v>0</v>
      </c>
      <c r="L232" s="3">
        <v>800</v>
      </c>
      <c r="M232" s="3">
        <v>2</v>
      </c>
      <c r="N232" s="3">
        <v>0</v>
      </c>
      <c r="O232" s="3">
        <v>0.5</v>
      </c>
      <c r="P232" s="3">
        <v>0</v>
      </c>
      <c r="Q232" s="3">
        <v>300</v>
      </c>
      <c r="R232" s="3">
        <v>0</v>
      </c>
      <c r="S232" s="3">
        <v>1</v>
      </c>
      <c r="T232" s="3">
        <v>0</v>
      </c>
      <c r="U232" s="3" t="b">
        <v>0</v>
      </c>
      <c r="V232" s="3">
        <v>701</v>
      </c>
      <c r="W232" s="53">
        <v>284047.89</v>
      </c>
      <c r="X232" s="53">
        <v>390004.58</v>
      </c>
      <c r="Y232" s="51">
        <v>431.12</v>
      </c>
      <c r="Z232" s="51">
        <v>371.6</v>
      </c>
      <c r="AA232" s="53">
        <v>-20</v>
      </c>
      <c r="AB232" s="53">
        <v>20</v>
      </c>
      <c r="AC232" s="3">
        <v>-20</v>
      </c>
      <c r="AD232" s="3">
        <v>5</v>
      </c>
      <c r="AF232" s="6" cm="1">
        <f t="array" ref="AF232:AF236">W232:W236/AG232-1</f>
        <v>-5.7666152223989631E-4</v>
      </c>
      <c r="AG232" s="52">
        <f>AVERAGE(W232:W236)</f>
        <v>284211.78399999999</v>
      </c>
      <c r="AH232" s="6" cm="1">
        <f t="array" ref="AH232:AH236">X232:X236/AI232-1</f>
        <v>-3.8016377486793651E-4</v>
      </c>
      <c r="AI232" s="55">
        <f t="shared" ref="AI232" si="46">AVERAGE(X232:X236)</f>
        <v>390152.902</v>
      </c>
      <c r="AJ232" s="6" cm="1">
        <f t="array" ref="AJ232:AJ236">Y232:Y236/AK232-1</f>
        <v>5.0127174498260096E-4</v>
      </c>
      <c r="AK232" s="52">
        <f>AVERAGE(Y232:Y236)</f>
        <v>430.904</v>
      </c>
      <c r="AL232" s="6" cm="1">
        <f t="array" ref="AL232:AL236">Z232:Z236/AM232-1</f>
        <v>7.7023758867156289E-4</v>
      </c>
      <c r="AM232" s="52">
        <f>AVERAGE(Z232:Z236)</f>
        <v>371.31400000000002</v>
      </c>
    </row>
    <row r="233" spans="1:39" x14ac:dyDescent="0.25">
      <c r="A233" s="3">
        <v>212</v>
      </c>
      <c r="B233" s="3" t="s">
        <v>21</v>
      </c>
      <c r="C233" s="3" t="s">
        <v>91</v>
      </c>
      <c r="D233" s="3" t="s">
        <v>40</v>
      </c>
      <c r="E233" s="3" t="s">
        <v>141</v>
      </c>
      <c r="F233" s="3" t="s">
        <v>25</v>
      </c>
      <c r="G233" s="3" t="b">
        <v>0</v>
      </c>
      <c r="H233" s="3" t="b">
        <v>0</v>
      </c>
      <c r="I233" s="3" t="b">
        <v>0</v>
      </c>
      <c r="J233" s="3" t="b">
        <v>0</v>
      </c>
      <c r="K233" s="3" t="b">
        <v>0</v>
      </c>
      <c r="L233" s="3">
        <v>800</v>
      </c>
      <c r="M233" s="3">
        <v>2</v>
      </c>
      <c r="N233" s="3">
        <v>0</v>
      </c>
      <c r="O233" s="3">
        <v>0.5</v>
      </c>
      <c r="P233" s="3">
        <v>0</v>
      </c>
      <c r="Q233" s="3">
        <v>300</v>
      </c>
      <c r="R233" s="3">
        <v>0</v>
      </c>
      <c r="S233" s="3">
        <v>1</v>
      </c>
      <c r="T233" s="3">
        <v>0</v>
      </c>
      <c r="U233" s="3" t="b">
        <v>0</v>
      </c>
      <c r="V233" s="3">
        <v>701</v>
      </c>
      <c r="W233" s="53">
        <v>284602.53999999998</v>
      </c>
      <c r="X233" s="53">
        <v>391644.69</v>
      </c>
      <c r="Y233" s="51">
        <v>429.1</v>
      </c>
      <c r="Z233" s="51">
        <v>370.76</v>
      </c>
      <c r="AA233" s="53">
        <v>-20</v>
      </c>
      <c r="AB233" s="53">
        <v>20</v>
      </c>
      <c r="AC233" s="3">
        <v>-20</v>
      </c>
      <c r="AD233" s="3">
        <v>5</v>
      </c>
      <c r="AF233" s="6">
        <v>1.3748761381406904E-3</v>
      </c>
      <c r="AH233" s="6">
        <v>3.8235983696464082E-3</v>
      </c>
      <c r="AJ233" s="6">
        <v>-4.1865473516141671E-3</v>
      </c>
      <c r="AL233" s="6">
        <v>-1.4919986857485634E-3</v>
      </c>
    </row>
    <row r="234" spans="1:39" x14ac:dyDescent="0.25">
      <c r="A234" s="3">
        <v>213</v>
      </c>
      <c r="B234" s="3" t="s">
        <v>21</v>
      </c>
      <c r="C234" s="3" t="s">
        <v>91</v>
      </c>
      <c r="D234" s="3" t="s">
        <v>40</v>
      </c>
      <c r="E234" s="3" t="s">
        <v>141</v>
      </c>
      <c r="F234" s="3" t="s">
        <v>25</v>
      </c>
      <c r="G234" s="3" t="b">
        <v>0</v>
      </c>
      <c r="H234" s="3" t="b">
        <v>0</v>
      </c>
      <c r="I234" s="3" t="b">
        <v>0</v>
      </c>
      <c r="J234" s="3" t="b">
        <v>0</v>
      </c>
      <c r="K234" s="3" t="b">
        <v>0</v>
      </c>
      <c r="L234" s="3">
        <v>800</v>
      </c>
      <c r="M234" s="3">
        <v>2</v>
      </c>
      <c r="N234" s="3">
        <v>0</v>
      </c>
      <c r="O234" s="3">
        <v>0.5</v>
      </c>
      <c r="P234" s="3">
        <v>0</v>
      </c>
      <c r="Q234" s="3">
        <v>300</v>
      </c>
      <c r="R234" s="3">
        <v>0</v>
      </c>
      <c r="S234" s="3">
        <v>1</v>
      </c>
      <c r="T234" s="3">
        <v>0</v>
      </c>
      <c r="U234" s="3" t="b">
        <v>0</v>
      </c>
      <c r="V234" s="3">
        <v>701</v>
      </c>
      <c r="W234" s="53">
        <v>282814.68</v>
      </c>
      <c r="X234" s="53">
        <v>387447.91</v>
      </c>
      <c r="Y234" s="51">
        <v>433.97</v>
      </c>
      <c r="Z234" s="51">
        <v>373.08</v>
      </c>
      <c r="AA234" s="53">
        <v>-20</v>
      </c>
      <c r="AB234" s="53">
        <v>20</v>
      </c>
      <c r="AC234" s="3">
        <v>-20</v>
      </c>
      <c r="AD234" s="3">
        <v>5</v>
      </c>
      <c r="AF234" s="6">
        <v>-4.9157145433490479E-3</v>
      </c>
      <c r="AH234" s="6">
        <v>-6.9331587337521094E-3</v>
      </c>
      <c r="AJ234" s="6">
        <v>7.1152739357258632E-3</v>
      </c>
      <c r="AL234" s="6">
        <v>4.756082453125865E-3</v>
      </c>
    </row>
    <row r="235" spans="1:39" x14ac:dyDescent="0.25">
      <c r="A235" s="3">
        <v>214</v>
      </c>
      <c r="B235" s="3" t="s">
        <v>21</v>
      </c>
      <c r="C235" s="3" t="s">
        <v>91</v>
      </c>
      <c r="D235" s="3" t="s">
        <v>40</v>
      </c>
      <c r="E235" s="3" t="s">
        <v>141</v>
      </c>
      <c r="F235" s="3" t="s">
        <v>25</v>
      </c>
      <c r="G235" s="3" t="b">
        <v>0</v>
      </c>
      <c r="H235" s="3" t="b">
        <v>0</v>
      </c>
      <c r="I235" s="3" t="b">
        <v>0</v>
      </c>
      <c r="J235" s="3" t="b">
        <v>0</v>
      </c>
      <c r="K235" s="3" t="b">
        <v>0</v>
      </c>
      <c r="L235" s="3">
        <v>800</v>
      </c>
      <c r="M235" s="3">
        <v>2</v>
      </c>
      <c r="N235" s="3">
        <v>0</v>
      </c>
      <c r="O235" s="3">
        <v>0.5</v>
      </c>
      <c r="P235" s="3">
        <v>0</v>
      </c>
      <c r="Q235" s="3">
        <v>300</v>
      </c>
      <c r="R235" s="3">
        <v>0</v>
      </c>
      <c r="S235" s="3">
        <v>1</v>
      </c>
      <c r="T235" s="3">
        <v>0</v>
      </c>
      <c r="U235" s="3" t="b">
        <v>0</v>
      </c>
      <c r="V235" s="3">
        <v>701</v>
      </c>
      <c r="W235" s="53">
        <v>282036.76</v>
      </c>
      <c r="X235" s="53">
        <v>388273.82</v>
      </c>
      <c r="Y235" s="51">
        <v>432.94</v>
      </c>
      <c r="Z235" s="51">
        <v>374.24</v>
      </c>
      <c r="AA235" s="53">
        <v>-20</v>
      </c>
      <c r="AB235" s="53">
        <v>20</v>
      </c>
      <c r="AC235" s="3">
        <v>-20</v>
      </c>
      <c r="AD235" s="3">
        <v>5</v>
      </c>
      <c r="AF235" s="6">
        <v>-7.6528283570395095E-3</v>
      </c>
      <c r="AH235" s="6">
        <v>-4.816270724547822E-3</v>
      </c>
      <c r="AJ235" s="6">
        <v>4.7249503369659607E-3</v>
      </c>
      <c r="AL235" s="6">
        <v>7.8801230225631347E-3</v>
      </c>
    </row>
    <row r="236" spans="1:39" x14ac:dyDescent="0.25">
      <c r="A236" s="3">
        <v>215</v>
      </c>
      <c r="B236" s="3" t="s">
        <v>21</v>
      </c>
      <c r="C236" s="3" t="s">
        <v>91</v>
      </c>
      <c r="D236" s="3" t="s">
        <v>40</v>
      </c>
      <c r="E236" s="3" t="s">
        <v>141</v>
      </c>
      <c r="F236" s="3" t="s">
        <v>25</v>
      </c>
      <c r="G236" s="3" t="b">
        <v>0</v>
      </c>
      <c r="H236" s="3" t="b">
        <v>0</v>
      </c>
      <c r="I236" s="3" t="b">
        <v>0</v>
      </c>
      <c r="J236" s="3" t="b">
        <v>0</v>
      </c>
      <c r="K236" s="3" t="b">
        <v>0</v>
      </c>
      <c r="L236" s="3">
        <v>800</v>
      </c>
      <c r="M236" s="3">
        <v>2</v>
      </c>
      <c r="N236" s="3">
        <v>0</v>
      </c>
      <c r="O236" s="3">
        <v>0.5</v>
      </c>
      <c r="P236" s="3">
        <v>0</v>
      </c>
      <c r="Q236" s="3">
        <v>300</v>
      </c>
      <c r="R236" s="3">
        <v>0</v>
      </c>
      <c r="S236" s="3">
        <v>1</v>
      </c>
      <c r="T236" s="3">
        <v>0</v>
      </c>
      <c r="U236" s="3" t="b">
        <v>0</v>
      </c>
      <c r="V236" s="3">
        <v>701</v>
      </c>
      <c r="W236" s="53">
        <v>287557.05</v>
      </c>
      <c r="X236" s="53">
        <v>393393.51</v>
      </c>
      <c r="Y236" s="51">
        <v>427.39</v>
      </c>
      <c r="Z236" s="51">
        <v>366.89</v>
      </c>
      <c r="AA236" s="53">
        <v>-20</v>
      </c>
      <c r="AB236" s="53">
        <v>20</v>
      </c>
      <c r="AC236" s="3">
        <v>-20</v>
      </c>
      <c r="AD236" s="3">
        <v>5</v>
      </c>
      <c r="AF236" s="6">
        <v>1.1770328284488096E-2</v>
      </c>
      <c r="AH236" s="6">
        <v>8.3059948635215708E-3</v>
      </c>
      <c r="AJ236" s="6">
        <v>-8.1549486660602577E-3</v>
      </c>
      <c r="AL236" s="6">
        <v>-1.1914444378612221E-2</v>
      </c>
    </row>
    <row r="237" spans="1:39" x14ac:dyDescent="0.25">
      <c r="A237" s="1">
        <v>221</v>
      </c>
      <c r="B237" s="1" t="s">
        <v>21</v>
      </c>
      <c r="C237" s="1" t="s">
        <v>91</v>
      </c>
      <c r="D237" s="1" t="s">
        <v>40</v>
      </c>
      <c r="E237" s="1" t="s">
        <v>142</v>
      </c>
      <c r="F237" s="1" t="s">
        <v>25</v>
      </c>
      <c r="G237" s="1" t="b">
        <v>0</v>
      </c>
      <c r="H237" s="1" t="b">
        <v>0</v>
      </c>
      <c r="I237" s="1" t="b">
        <v>0</v>
      </c>
      <c r="J237" s="1" t="b">
        <v>0</v>
      </c>
      <c r="K237" s="1" t="b">
        <v>0</v>
      </c>
      <c r="L237" s="1">
        <v>800</v>
      </c>
      <c r="M237" s="1">
        <v>2</v>
      </c>
      <c r="N237" s="1">
        <v>0</v>
      </c>
      <c r="O237" s="1">
        <v>0.5</v>
      </c>
      <c r="P237" s="1">
        <v>0</v>
      </c>
      <c r="Q237" s="1">
        <v>300</v>
      </c>
      <c r="R237" s="1">
        <v>0</v>
      </c>
      <c r="S237" s="1">
        <v>1</v>
      </c>
      <c r="T237" s="1">
        <v>0</v>
      </c>
      <c r="U237" s="1" t="b">
        <v>0</v>
      </c>
      <c r="V237" s="1">
        <v>701</v>
      </c>
      <c r="W237" s="54">
        <v>292877.96000000002</v>
      </c>
      <c r="X237" s="54">
        <v>376030.41</v>
      </c>
      <c r="Y237" s="50">
        <v>428.17</v>
      </c>
      <c r="Z237" s="50">
        <v>378.57</v>
      </c>
      <c r="AA237" s="54">
        <v>-20</v>
      </c>
      <c r="AB237" s="54">
        <v>20</v>
      </c>
      <c r="AC237" s="1">
        <v>-20</v>
      </c>
      <c r="AD237" s="1">
        <v>10</v>
      </c>
      <c r="AF237" s="6" cm="1">
        <f t="array" ref="AF237:AF241">W237:W241/AG237-1</f>
        <v>-6.3206764346078748E-3</v>
      </c>
      <c r="AG237" s="52">
        <f>AVERAGE(W237:W241)</f>
        <v>294740.92200000002</v>
      </c>
      <c r="AH237" s="6" cm="1">
        <f t="array" ref="AH237:AH241">X237:X241/AI237-1</f>
        <v>-4.2644856427530575E-3</v>
      </c>
      <c r="AI237" s="52">
        <f t="shared" ref="AI237" si="47">AVERAGE(X237:X241)</f>
        <v>377640.85399999999</v>
      </c>
      <c r="AJ237" s="6" cm="1">
        <f t="array" ref="AJ237:AJ241">Y237:Y241/AK237-1</f>
        <v>4.1745819554868113E-3</v>
      </c>
      <c r="AK237" s="52">
        <f>AVERAGE(Y237:Y241)</f>
        <v>426.39</v>
      </c>
      <c r="AL237" s="6" cm="1">
        <f t="array" ref="AL237:AL241">Z237:Z241/AM237-1</f>
        <v>6.2409960076765802E-3</v>
      </c>
      <c r="AM237" s="52">
        <f>AVERAGE(Z237:Z241)</f>
        <v>376.22199999999992</v>
      </c>
    </row>
    <row r="238" spans="1:39" x14ac:dyDescent="0.25">
      <c r="A238" s="1">
        <v>222</v>
      </c>
      <c r="B238" s="1" t="s">
        <v>21</v>
      </c>
      <c r="C238" s="1" t="s">
        <v>91</v>
      </c>
      <c r="D238" s="1" t="s">
        <v>40</v>
      </c>
      <c r="E238" s="1" t="s">
        <v>142</v>
      </c>
      <c r="F238" s="1" t="s">
        <v>25</v>
      </c>
      <c r="G238" s="1" t="b">
        <v>0</v>
      </c>
      <c r="H238" s="1" t="b">
        <v>0</v>
      </c>
      <c r="I238" s="1" t="b">
        <v>0</v>
      </c>
      <c r="J238" s="1" t="b">
        <v>0</v>
      </c>
      <c r="K238" s="1" t="b">
        <v>0</v>
      </c>
      <c r="L238" s="1">
        <v>800</v>
      </c>
      <c r="M238" s="1">
        <v>2</v>
      </c>
      <c r="N238" s="1">
        <v>0</v>
      </c>
      <c r="O238" s="1">
        <v>0.5</v>
      </c>
      <c r="P238" s="1">
        <v>0</v>
      </c>
      <c r="Q238" s="1">
        <v>300</v>
      </c>
      <c r="R238" s="1">
        <v>0</v>
      </c>
      <c r="S238" s="1">
        <v>1</v>
      </c>
      <c r="T238" s="1">
        <v>0</v>
      </c>
      <c r="U238" s="1" t="b">
        <v>0</v>
      </c>
      <c r="V238" s="1">
        <v>701</v>
      </c>
      <c r="W238" s="54">
        <v>296493.05</v>
      </c>
      <c r="X238" s="54">
        <v>379560.06</v>
      </c>
      <c r="Y238" s="50">
        <v>424.22</v>
      </c>
      <c r="Z238" s="50">
        <v>374.04</v>
      </c>
      <c r="AA238" s="54">
        <v>-20</v>
      </c>
      <c r="AB238" s="54">
        <v>20</v>
      </c>
      <c r="AC238" s="1">
        <v>-20</v>
      </c>
      <c r="AD238" s="1">
        <v>10</v>
      </c>
      <c r="AF238" s="6">
        <v>5.9446377113523408E-3</v>
      </c>
      <c r="AH238" s="6">
        <v>5.082093157219747E-3</v>
      </c>
      <c r="AJ238" s="6">
        <v>-5.0892375524753675E-3</v>
      </c>
      <c r="AL238" s="6">
        <v>-5.7997671587517452E-3</v>
      </c>
    </row>
    <row r="239" spans="1:39" x14ac:dyDescent="0.25">
      <c r="A239" s="1">
        <v>223</v>
      </c>
      <c r="B239" s="1" t="s">
        <v>21</v>
      </c>
      <c r="C239" s="1" t="s">
        <v>91</v>
      </c>
      <c r="D239" s="1" t="s">
        <v>40</v>
      </c>
      <c r="E239" s="1" t="s">
        <v>142</v>
      </c>
      <c r="F239" s="1" t="s">
        <v>25</v>
      </c>
      <c r="G239" s="1" t="b">
        <v>0</v>
      </c>
      <c r="H239" s="1" t="b">
        <v>0</v>
      </c>
      <c r="I239" s="1" t="b">
        <v>0</v>
      </c>
      <c r="J239" s="1" t="b">
        <v>0</v>
      </c>
      <c r="K239" s="1" t="b">
        <v>0</v>
      </c>
      <c r="L239" s="1">
        <v>800</v>
      </c>
      <c r="M239" s="1">
        <v>2</v>
      </c>
      <c r="N239" s="1">
        <v>0</v>
      </c>
      <c r="O239" s="1">
        <v>0.5</v>
      </c>
      <c r="P239" s="1">
        <v>0</v>
      </c>
      <c r="Q239" s="1">
        <v>300</v>
      </c>
      <c r="R239" s="1">
        <v>0</v>
      </c>
      <c r="S239" s="1">
        <v>1</v>
      </c>
      <c r="T239" s="1">
        <v>0</v>
      </c>
      <c r="U239" s="1" t="b">
        <v>0</v>
      </c>
      <c r="V239" s="1">
        <v>701</v>
      </c>
      <c r="W239" s="54">
        <v>296267.03999999998</v>
      </c>
      <c r="X239" s="54">
        <v>379142.49</v>
      </c>
      <c r="Y239" s="50">
        <v>424.71</v>
      </c>
      <c r="Z239" s="50">
        <v>374.28</v>
      </c>
      <c r="AA239" s="54">
        <v>-20</v>
      </c>
      <c r="AB239" s="54">
        <v>20</v>
      </c>
      <c r="AC239" s="1">
        <v>-20</v>
      </c>
      <c r="AD239" s="1">
        <v>10</v>
      </c>
      <c r="AF239" s="6">
        <v>5.1778286830492792E-3</v>
      </c>
      <c r="AH239" s="6">
        <v>3.9763600365123608E-3</v>
      </c>
      <c r="AJ239" s="6">
        <v>-3.940054879335797E-3</v>
      </c>
      <c r="AL239" s="6">
        <v>-5.1618459313914622E-3</v>
      </c>
    </row>
    <row r="240" spans="1:39" x14ac:dyDescent="0.25">
      <c r="A240" s="1">
        <v>224</v>
      </c>
      <c r="B240" s="1" t="s">
        <v>21</v>
      </c>
      <c r="C240" s="1" t="s">
        <v>91</v>
      </c>
      <c r="D240" s="1" t="s">
        <v>40</v>
      </c>
      <c r="E240" s="1" t="s">
        <v>142</v>
      </c>
      <c r="F240" s="1" t="s">
        <v>25</v>
      </c>
      <c r="G240" s="1" t="b">
        <v>0</v>
      </c>
      <c r="H240" s="1" t="b">
        <v>0</v>
      </c>
      <c r="I240" s="1" t="b">
        <v>0</v>
      </c>
      <c r="J240" s="1" t="b">
        <v>0</v>
      </c>
      <c r="K240" s="1" t="b">
        <v>0</v>
      </c>
      <c r="L240" s="1">
        <v>800</v>
      </c>
      <c r="M240" s="1">
        <v>2</v>
      </c>
      <c r="N240" s="1">
        <v>0</v>
      </c>
      <c r="O240" s="1">
        <v>0.5</v>
      </c>
      <c r="P240" s="1">
        <v>0</v>
      </c>
      <c r="Q240" s="1">
        <v>300</v>
      </c>
      <c r="R240" s="1">
        <v>0</v>
      </c>
      <c r="S240" s="1">
        <v>1</v>
      </c>
      <c r="T240" s="1">
        <v>0</v>
      </c>
      <c r="U240" s="1" t="b">
        <v>0</v>
      </c>
      <c r="V240" s="1">
        <v>701</v>
      </c>
      <c r="W240" s="54">
        <v>292424.99</v>
      </c>
      <c r="X240" s="54">
        <v>375709.33</v>
      </c>
      <c r="Y240" s="50">
        <v>428.61</v>
      </c>
      <c r="Z240" s="50">
        <v>379.07</v>
      </c>
      <c r="AA240" s="54">
        <v>-20</v>
      </c>
      <c r="AB240" s="54">
        <v>20</v>
      </c>
      <c r="AC240" s="1">
        <v>-20</v>
      </c>
      <c r="AD240" s="1">
        <v>10</v>
      </c>
      <c r="AF240" s="6">
        <v>-7.8575176608832731E-3</v>
      </c>
      <c r="AH240" s="6">
        <v>-5.1147114501546298E-3</v>
      </c>
      <c r="AJ240" s="6">
        <v>5.2065010905508746E-3</v>
      </c>
      <c r="AL240" s="6">
        <v>7.5699985646773271E-3</v>
      </c>
    </row>
    <row r="241" spans="1:39" x14ac:dyDescent="0.25">
      <c r="A241" s="1">
        <v>225</v>
      </c>
      <c r="B241" s="1" t="s">
        <v>21</v>
      </c>
      <c r="C241" s="1" t="s">
        <v>91</v>
      </c>
      <c r="D241" s="1" t="s">
        <v>40</v>
      </c>
      <c r="E241" s="1" t="s">
        <v>142</v>
      </c>
      <c r="F241" s="1" t="s">
        <v>25</v>
      </c>
      <c r="G241" s="1" t="b">
        <v>0</v>
      </c>
      <c r="H241" s="1" t="b">
        <v>0</v>
      </c>
      <c r="I241" s="1" t="b">
        <v>0</v>
      </c>
      <c r="J241" s="1" t="b">
        <v>0</v>
      </c>
      <c r="K241" s="1" t="b">
        <v>0</v>
      </c>
      <c r="L241" s="1">
        <v>800</v>
      </c>
      <c r="M241" s="1">
        <v>2</v>
      </c>
      <c r="N241" s="1">
        <v>0</v>
      </c>
      <c r="O241" s="1">
        <v>0.5</v>
      </c>
      <c r="P241" s="1">
        <v>0</v>
      </c>
      <c r="Q241" s="1">
        <v>300</v>
      </c>
      <c r="R241" s="1">
        <v>0</v>
      </c>
      <c r="S241" s="1">
        <v>1</v>
      </c>
      <c r="T241" s="1">
        <v>0</v>
      </c>
      <c r="U241" s="1" t="b">
        <v>0</v>
      </c>
      <c r="V241" s="1">
        <v>701</v>
      </c>
      <c r="W241" s="54">
        <v>295641.57</v>
      </c>
      <c r="X241" s="54">
        <v>377761.98</v>
      </c>
      <c r="Y241" s="50">
        <v>426.24</v>
      </c>
      <c r="Z241" s="50">
        <v>375.15</v>
      </c>
      <c r="AA241" s="54">
        <v>-20</v>
      </c>
      <c r="AB241" s="54">
        <v>20</v>
      </c>
      <c r="AC241" s="1">
        <v>-20</v>
      </c>
      <c r="AD241" s="1">
        <v>10</v>
      </c>
      <c r="AF241" s="6">
        <v>3.0557277010891948E-3</v>
      </c>
      <c r="AH241" s="6">
        <v>3.2074389917569057E-4</v>
      </c>
      <c r="AJ241" s="6">
        <v>-3.5179061422641045E-4</v>
      </c>
      <c r="AL241" s="6">
        <v>-2.8493814822098118E-3</v>
      </c>
    </row>
    <row r="242" spans="1:39" x14ac:dyDescent="0.25">
      <c r="A242" s="3">
        <v>231</v>
      </c>
      <c r="B242" s="3" t="s">
        <v>21</v>
      </c>
      <c r="C242" s="3" t="s">
        <v>91</v>
      </c>
      <c r="D242" s="3" t="s">
        <v>40</v>
      </c>
      <c r="E242" s="3" t="s">
        <v>143</v>
      </c>
      <c r="F242" s="3" t="s">
        <v>25</v>
      </c>
      <c r="G242" s="3" t="b">
        <v>0</v>
      </c>
      <c r="H242" s="3" t="b">
        <v>0</v>
      </c>
      <c r="I242" s="3" t="b">
        <v>0</v>
      </c>
      <c r="J242" s="3" t="b">
        <v>0</v>
      </c>
      <c r="K242" s="3" t="b">
        <v>0</v>
      </c>
      <c r="L242" s="3">
        <v>800</v>
      </c>
      <c r="M242" s="3">
        <v>2</v>
      </c>
      <c r="N242" s="3">
        <v>0</v>
      </c>
      <c r="O242" s="3">
        <v>0.5</v>
      </c>
      <c r="P242" s="3">
        <v>0</v>
      </c>
      <c r="Q242" s="3">
        <v>300</v>
      </c>
      <c r="R242" s="3">
        <v>0</v>
      </c>
      <c r="S242" s="3">
        <v>1</v>
      </c>
      <c r="T242" s="3">
        <v>0</v>
      </c>
      <c r="U242" s="3" t="b">
        <v>0</v>
      </c>
      <c r="V242" s="3">
        <v>701</v>
      </c>
      <c r="W242" s="53">
        <v>313929.90000000002</v>
      </c>
      <c r="X242" s="53">
        <v>363655.01</v>
      </c>
      <c r="Y242" s="51">
        <v>411.11</v>
      </c>
      <c r="Z242" s="51">
        <v>383.33</v>
      </c>
      <c r="AA242" s="53">
        <v>-20</v>
      </c>
      <c r="AB242" s="53">
        <v>20</v>
      </c>
      <c r="AC242" s="3">
        <v>-20</v>
      </c>
      <c r="AD242" s="3">
        <v>15</v>
      </c>
      <c r="AF242" s="6" cm="1">
        <f t="array" ref="AF242:AF246">W242:W246/AG242-1</f>
        <v>1.9096641090796673E-3</v>
      </c>
      <c r="AG242" s="52">
        <f>AVERAGE(W242:W246)</f>
        <v>313331.54200000002</v>
      </c>
      <c r="AH242" s="6" cm="1">
        <f t="array" ref="AH242:AH246">X242:X246/AI242-1</f>
        <v>2.8879299636954681E-3</v>
      </c>
      <c r="AI242" s="52">
        <f t="shared" ref="AI242" si="48">AVERAGE(X242:X246)</f>
        <v>362607.82400000002</v>
      </c>
      <c r="AJ242" s="6" cm="1">
        <f t="array" ref="AJ242:AJ246">Y242:Y246/AK242-1</f>
        <v>-2.8378771708548189E-3</v>
      </c>
      <c r="AK242" s="52">
        <f>AVERAGE(Y242:Y246)</f>
        <v>412.28000000000003</v>
      </c>
      <c r="AL242" s="6" cm="1">
        <f t="array" ref="AL242:AL246">Z242:Z246/AM242-1</f>
        <v>-1.9787029081725915E-3</v>
      </c>
      <c r="AM242" s="52">
        <f>AVERAGE(Z242:Z246)</f>
        <v>384.09</v>
      </c>
    </row>
    <row r="243" spans="1:39" x14ac:dyDescent="0.25">
      <c r="A243" s="3">
        <v>232</v>
      </c>
      <c r="B243" s="3" t="s">
        <v>21</v>
      </c>
      <c r="C243" s="3" t="s">
        <v>91</v>
      </c>
      <c r="D243" s="3" t="s">
        <v>40</v>
      </c>
      <c r="E243" s="3" t="s">
        <v>143</v>
      </c>
      <c r="F243" s="3" t="s">
        <v>25</v>
      </c>
      <c r="G243" s="3" t="b">
        <v>0</v>
      </c>
      <c r="H243" s="3" t="b">
        <v>0</v>
      </c>
      <c r="I243" s="3" t="b">
        <v>0</v>
      </c>
      <c r="J243" s="3" t="b">
        <v>0</v>
      </c>
      <c r="K243" s="3" t="b">
        <v>0</v>
      </c>
      <c r="L243" s="3">
        <v>800</v>
      </c>
      <c r="M243" s="3">
        <v>2</v>
      </c>
      <c r="N243" s="3">
        <v>0</v>
      </c>
      <c r="O243" s="3">
        <v>0.5</v>
      </c>
      <c r="P243" s="3">
        <v>0</v>
      </c>
      <c r="Q243" s="3">
        <v>300</v>
      </c>
      <c r="R243" s="3">
        <v>0</v>
      </c>
      <c r="S243" s="3">
        <v>1</v>
      </c>
      <c r="T243" s="3">
        <v>0</v>
      </c>
      <c r="U243" s="3" t="b">
        <v>0</v>
      </c>
      <c r="V243" s="3">
        <v>701</v>
      </c>
      <c r="W243" s="53">
        <v>314884.27</v>
      </c>
      <c r="X243" s="53">
        <v>363455.21</v>
      </c>
      <c r="Y243" s="51">
        <v>411.41</v>
      </c>
      <c r="Z243" s="51">
        <v>382.07</v>
      </c>
      <c r="AA243" s="53">
        <v>-20</v>
      </c>
      <c r="AB243" s="53">
        <v>20</v>
      </c>
      <c r="AC243" s="3">
        <v>-20</v>
      </c>
      <c r="AD243" s="3">
        <v>15</v>
      </c>
      <c r="AF243" s="6">
        <v>4.9555432245631525E-3</v>
      </c>
      <c r="AH243" s="6">
        <v>2.3369214449162623E-3</v>
      </c>
      <c r="AJ243" s="6">
        <v>-2.1102163578150535E-3</v>
      </c>
      <c r="AL243" s="6">
        <v>-5.2591840454059291E-3</v>
      </c>
    </row>
    <row r="244" spans="1:39" x14ac:dyDescent="0.25">
      <c r="A244" s="3">
        <v>233</v>
      </c>
      <c r="B244" s="3" t="s">
        <v>21</v>
      </c>
      <c r="C244" s="3" t="s">
        <v>91</v>
      </c>
      <c r="D244" s="3" t="s">
        <v>40</v>
      </c>
      <c r="E244" s="3" t="s">
        <v>143</v>
      </c>
      <c r="F244" s="3" t="s">
        <v>25</v>
      </c>
      <c r="G244" s="3" t="b">
        <v>0</v>
      </c>
      <c r="H244" s="3" t="b">
        <v>0</v>
      </c>
      <c r="I244" s="3" t="b">
        <v>0</v>
      </c>
      <c r="J244" s="3" t="b">
        <v>0</v>
      </c>
      <c r="K244" s="3" t="b">
        <v>0</v>
      </c>
      <c r="L244" s="3">
        <v>800</v>
      </c>
      <c r="M244" s="3">
        <v>2</v>
      </c>
      <c r="N244" s="3">
        <v>0</v>
      </c>
      <c r="O244" s="3">
        <v>0.5</v>
      </c>
      <c r="P244" s="3">
        <v>0</v>
      </c>
      <c r="Q244" s="3">
        <v>300</v>
      </c>
      <c r="R244" s="3">
        <v>0</v>
      </c>
      <c r="S244" s="3">
        <v>1</v>
      </c>
      <c r="T244" s="3">
        <v>0</v>
      </c>
      <c r="U244" s="3" t="b">
        <v>0</v>
      </c>
      <c r="V244" s="3">
        <v>701</v>
      </c>
      <c r="W244" s="53">
        <v>313473.17</v>
      </c>
      <c r="X244" s="53">
        <v>361095.88</v>
      </c>
      <c r="Y244" s="51">
        <v>414</v>
      </c>
      <c r="Z244" s="51">
        <v>383.92</v>
      </c>
      <c r="AA244" s="53">
        <v>-20</v>
      </c>
      <c r="AB244" s="53">
        <v>20</v>
      </c>
      <c r="AC244" s="3">
        <v>-20</v>
      </c>
      <c r="AD244" s="3">
        <v>15</v>
      </c>
      <c r="AF244" s="6">
        <v>4.5200683945179065E-4</v>
      </c>
      <c r="AH244" s="6">
        <v>-4.1696397593451451E-3</v>
      </c>
      <c r="AJ244" s="6">
        <v>4.1719219947606856E-3</v>
      </c>
      <c r="AL244" s="6">
        <v>-4.4260459788059148E-4</v>
      </c>
    </row>
    <row r="245" spans="1:39" x14ac:dyDescent="0.25">
      <c r="A245" s="3">
        <v>234</v>
      </c>
      <c r="B245" s="3" t="s">
        <v>21</v>
      </c>
      <c r="C245" s="3" t="s">
        <v>91</v>
      </c>
      <c r="D245" s="3" t="s">
        <v>40</v>
      </c>
      <c r="E245" s="3" t="s">
        <v>143</v>
      </c>
      <c r="F245" s="3" t="s">
        <v>25</v>
      </c>
      <c r="G245" s="3" t="b">
        <v>0</v>
      </c>
      <c r="H245" s="3" t="b">
        <v>0</v>
      </c>
      <c r="I245" s="3" t="b">
        <v>0</v>
      </c>
      <c r="J245" s="3" t="b">
        <v>0</v>
      </c>
      <c r="K245" s="3" t="b">
        <v>0</v>
      </c>
      <c r="L245" s="3">
        <v>800</v>
      </c>
      <c r="M245" s="3">
        <v>2</v>
      </c>
      <c r="N245" s="3">
        <v>0</v>
      </c>
      <c r="O245" s="3">
        <v>0.5</v>
      </c>
      <c r="P245" s="3">
        <v>0</v>
      </c>
      <c r="Q245" s="3">
        <v>300</v>
      </c>
      <c r="R245" s="3">
        <v>0</v>
      </c>
      <c r="S245" s="3">
        <v>1</v>
      </c>
      <c r="T245" s="3">
        <v>0</v>
      </c>
      <c r="U245" s="3" t="b">
        <v>0</v>
      </c>
      <c r="V245" s="3">
        <v>701</v>
      </c>
      <c r="W245" s="53">
        <v>311852.74</v>
      </c>
      <c r="X245" s="53">
        <v>361018.26</v>
      </c>
      <c r="Y245" s="51">
        <v>414.05</v>
      </c>
      <c r="Z245" s="51">
        <v>385.99</v>
      </c>
      <c r="AA245" s="53">
        <v>-20</v>
      </c>
      <c r="AB245" s="53">
        <v>20</v>
      </c>
      <c r="AC245" s="3">
        <v>-20</v>
      </c>
      <c r="AD245" s="3">
        <v>15</v>
      </c>
      <c r="AF245" s="6">
        <v>-4.7196078331622759E-3</v>
      </c>
      <c r="AH245" s="6">
        <v>-4.3837002259499158E-3</v>
      </c>
      <c r="AJ245" s="6">
        <v>4.2931987969341279E-3</v>
      </c>
      <c r="AL245" s="6">
        <v>4.9467572704315899E-3</v>
      </c>
    </row>
    <row r="246" spans="1:39" x14ac:dyDescent="0.25">
      <c r="A246" s="3">
        <v>235</v>
      </c>
      <c r="B246" s="3" t="s">
        <v>21</v>
      </c>
      <c r="C246" s="3" t="s">
        <v>91</v>
      </c>
      <c r="D246" s="3" t="s">
        <v>40</v>
      </c>
      <c r="E246" s="3" t="s">
        <v>143</v>
      </c>
      <c r="F246" s="3" t="s">
        <v>25</v>
      </c>
      <c r="G246" s="3" t="b">
        <v>0</v>
      </c>
      <c r="H246" s="3" t="b">
        <v>0</v>
      </c>
      <c r="I246" s="3" t="b">
        <v>0</v>
      </c>
      <c r="J246" s="3" t="b">
        <v>0</v>
      </c>
      <c r="K246" s="3" t="b">
        <v>0</v>
      </c>
      <c r="L246" s="3">
        <v>800</v>
      </c>
      <c r="M246" s="3">
        <v>2</v>
      </c>
      <c r="N246" s="3">
        <v>0</v>
      </c>
      <c r="O246" s="3">
        <v>0.5</v>
      </c>
      <c r="P246" s="3">
        <v>0</v>
      </c>
      <c r="Q246" s="3">
        <v>300</v>
      </c>
      <c r="R246" s="3">
        <v>0</v>
      </c>
      <c r="S246" s="3">
        <v>1</v>
      </c>
      <c r="T246" s="3">
        <v>0</v>
      </c>
      <c r="U246" s="3" t="b">
        <v>0</v>
      </c>
      <c r="V246" s="3">
        <v>701</v>
      </c>
      <c r="W246" s="53">
        <v>312517.63</v>
      </c>
      <c r="X246" s="53">
        <v>363814.76</v>
      </c>
      <c r="Y246" s="51">
        <v>410.83</v>
      </c>
      <c r="Z246" s="51">
        <v>385.14</v>
      </c>
      <c r="AA246" s="53">
        <v>-20</v>
      </c>
      <c r="AB246" s="53">
        <v>20</v>
      </c>
      <c r="AC246" s="3">
        <v>-20</v>
      </c>
      <c r="AD246" s="3">
        <v>15</v>
      </c>
      <c r="AF246" s="6">
        <v>-2.5976063399324456E-3</v>
      </c>
      <c r="AH246" s="6">
        <v>3.3284885766833305E-3</v>
      </c>
      <c r="AJ246" s="6">
        <v>-3.5170272630252741E-3</v>
      </c>
      <c r="AL246" s="6">
        <v>2.7337342810278553E-3</v>
      </c>
    </row>
    <row r="247" spans="1:39" x14ac:dyDescent="0.25">
      <c r="A247" s="1">
        <v>241</v>
      </c>
      <c r="B247" s="1" t="s">
        <v>21</v>
      </c>
      <c r="C247" s="1" t="s">
        <v>91</v>
      </c>
      <c r="D247" s="1" t="s">
        <v>40</v>
      </c>
      <c r="E247" s="1" t="s">
        <v>144</v>
      </c>
      <c r="F247" s="1" t="s">
        <v>25</v>
      </c>
      <c r="G247" s="1" t="b">
        <v>0</v>
      </c>
      <c r="H247" s="1" t="b">
        <v>0</v>
      </c>
      <c r="I247" s="1" t="b">
        <v>0</v>
      </c>
      <c r="J247" s="1" t="b">
        <v>0</v>
      </c>
      <c r="K247" s="1" t="b">
        <v>0</v>
      </c>
      <c r="L247" s="1">
        <v>800</v>
      </c>
      <c r="M247" s="1">
        <v>2</v>
      </c>
      <c r="N247" s="1">
        <v>0</v>
      </c>
      <c r="O247" s="1">
        <v>0.5</v>
      </c>
      <c r="P247" s="1">
        <v>0</v>
      </c>
      <c r="Q247" s="1">
        <v>300</v>
      </c>
      <c r="R247" s="1">
        <v>0</v>
      </c>
      <c r="S247" s="1">
        <v>1</v>
      </c>
      <c r="T247" s="1">
        <v>0</v>
      </c>
      <c r="U247" s="1" t="b">
        <v>0</v>
      </c>
      <c r="V247" s="1">
        <v>701</v>
      </c>
      <c r="W247" s="54">
        <v>340007.66</v>
      </c>
      <c r="X247" s="54">
        <v>339720.29</v>
      </c>
      <c r="Y247" s="50">
        <v>395.28</v>
      </c>
      <c r="Z247" s="50">
        <v>394.48</v>
      </c>
      <c r="AA247" s="54">
        <v>-20</v>
      </c>
      <c r="AB247" s="54">
        <v>20</v>
      </c>
      <c r="AC247" s="1">
        <v>-20</v>
      </c>
      <c r="AD247" s="1">
        <v>20</v>
      </c>
      <c r="AF247" s="6" cm="1">
        <f t="array" ref="AF247:AF251">W247:W251/AG247-1</f>
        <v>-7.2344524256648945E-3</v>
      </c>
      <c r="AG247" s="52">
        <f>AVERAGE(W247:W251)</f>
        <v>342485.35399999999</v>
      </c>
      <c r="AH247" s="6" cm="1">
        <f t="array" ref="AH247:AH251">X247:X251/AI247-1</f>
        <v>-9.6695026945904372E-3</v>
      </c>
      <c r="AI247" s="52">
        <f t="shared" ref="AI247" si="49">AVERAGE(X247:X251)</f>
        <v>343037.29</v>
      </c>
      <c r="AJ247" s="6" cm="1">
        <f t="array" ref="AJ247:AJ251">Y247:Y251/AK247-1</f>
        <v>1.1054895922324004E-2</v>
      </c>
      <c r="AK247" s="52">
        <f>AVERAGE(Y247:Y251)</f>
        <v>390.95800000000003</v>
      </c>
      <c r="AL247" s="6" cm="1">
        <f t="array" ref="AL247:AL251">Z247:Z251/AM247-1</f>
        <v>7.4058940701773324E-3</v>
      </c>
      <c r="AM247" s="52">
        <f>AVERAGE(Z247:Z251)</f>
        <v>391.58</v>
      </c>
    </row>
    <row r="248" spans="1:39" x14ac:dyDescent="0.25">
      <c r="A248" s="1">
        <v>242</v>
      </c>
      <c r="B248" s="1" t="s">
        <v>21</v>
      </c>
      <c r="C248" s="1" t="s">
        <v>91</v>
      </c>
      <c r="D248" s="1" t="s">
        <v>40</v>
      </c>
      <c r="E248" s="1" t="s">
        <v>144</v>
      </c>
      <c r="F248" s="1" t="s">
        <v>25</v>
      </c>
      <c r="G248" s="1" t="b">
        <v>0</v>
      </c>
      <c r="H248" s="1" t="b">
        <v>0</v>
      </c>
      <c r="I248" s="1" t="b">
        <v>0</v>
      </c>
      <c r="J248" s="1" t="b">
        <v>0</v>
      </c>
      <c r="K248" s="1" t="b">
        <v>0</v>
      </c>
      <c r="L248" s="1">
        <v>800</v>
      </c>
      <c r="M248" s="1">
        <v>2</v>
      </c>
      <c r="N248" s="1">
        <v>0</v>
      </c>
      <c r="O248" s="1">
        <v>0.5</v>
      </c>
      <c r="P248" s="1">
        <v>0</v>
      </c>
      <c r="Q248" s="1">
        <v>300</v>
      </c>
      <c r="R248" s="1">
        <v>0</v>
      </c>
      <c r="S248" s="1">
        <v>1</v>
      </c>
      <c r="T248" s="1">
        <v>0</v>
      </c>
      <c r="U248" s="1" t="b">
        <v>0</v>
      </c>
      <c r="V248" s="1">
        <v>725</v>
      </c>
      <c r="W248" s="54">
        <v>345681.04</v>
      </c>
      <c r="X248" s="54">
        <v>342573.68</v>
      </c>
      <c r="Y248" s="50">
        <v>391.72</v>
      </c>
      <c r="Z248" s="50">
        <v>387.45</v>
      </c>
      <c r="AA248" s="54">
        <v>-20</v>
      </c>
      <c r="AB248" s="54">
        <v>20</v>
      </c>
      <c r="AC248" s="1">
        <v>-20</v>
      </c>
      <c r="AD248" s="1">
        <v>20</v>
      </c>
      <c r="AF248" s="6">
        <v>9.330869080024895E-3</v>
      </c>
      <c r="AH248" s="6">
        <v>-1.3514857233158928E-3</v>
      </c>
      <c r="AJ248" s="6">
        <v>1.9490584666383981E-3</v>
      </c>
      <c r="AL248" s="6">
        <v>-1.0547014658562781E-2</v>
      </c>
    </row>
    <row r="249" spans="1:39" x14ac:dyDescent="0.25">
      <c r="A249" s="1">
        <v>243</v>
      </c>
      <c r="B249" s="1" t="s">
        <v>21</v>
      </c>
      <c r="C249" s="1" t="s">
        <v>91</v>
      </c>
      <c r="D249" s="1" t="s">
        <v>40</v>
      </c>
      <c r="E249" s="1" t="s">
        <v>144</v>
      </c>
      <c r="F249" s="1" t="s">
        <v>25</v>
      </c>
      <c r="G249" s="1" t="b">
        <v>0</v>
      </c>
      <c r="H249" s="1" t="b">
        <v>0</v>
      </c>
      <c r="I249" s="1" t="b">
        <v>0</v>
      </c>
      <c r="J249" s="1" t="b">
        <v>0</v>
      </c>
      <c r="K249" s="1" t="b">
        <v>0</v>
      </c>
      <c r="L249" s="1">
        <v>800</v>
      </c>
      <c r="M249" s="1">
        <v>2</v>
      </c>
      <c r="N249" s="1">
        <v>0</v>
      </c>
      <c r="O249" s="1">
        <v>0.5</v>
      </c>
      <c r="P249" s="1">
        <v>0</v>
      </c>
      <c r="Q249" s="1">
        <v>300</v>
      </c>
      <c r="R249" s="1">
        <v>0</v>
      </c>
      <c r="S249" s="1">
        <v>1</v>
      </c>
      <c r="T249" s="1">
        <v>0</v>
      </c>
      <c r="U249" s="1" t="b">
        <v>0</v>
      </c>
      <c r="V249" s="1">
        <v>701</v>
      </c>
      <c r="W249" s="54">
        <v>337060.23</v>
      </c>
      <c r="X249" s="54">
        <v>337935</v>
      </c>
      <c r="Y249" s="50">
        <v>397.01</v>
      </c>
      <c r="Z249" s="50">
        <v>398.38</v>
      </c>
      <c r="AA249" s="54">
        <v>-20</v>
      </c>
      <c r="AB249" s="54">
        <v>20</v>
      </c>
      <c r="AC249" s="1">
        <v>-20</v>
      </c>
      <c r="AD249" s="1">
        <v>20</v>
      </c>
      <c r="AF249" s="6">
        <v>-1.5840455472440507E-2</v>
      </c>
      <c r="AH249" s="6">
        <v>-1.4873864004697479E-2</v>
      </c>
      <c r="AJ249" s="6">
        <v>1.5479923674665663E-2</v>
      </c>
      <c r="AL249" s="6">
        <v>1.7365544716277714E-2</v>
      </c>
    </row>
    <row r="250" spans="1:39" x14ac:dyDescent="0.25">
      <c r="A250" s="1">
        <v>244</v>
      </c>
      <c r="B250" s="1" t="s">
        <v>21</v>
      </c>
      <c r="C250" s="1" t="s">
        <v>91</v>
      </c>
      <c r="D250" s="1" t="s">
        <v>40</v>
      </c>
      <c r="E250" s="1" t="s">
        <v>144</v>
      </c>
      <c r="F250" s="1" t="s">
        <v>25</v>
      </c>
      <c r="G250" s="1" t="b">
        <v>0</v>
      </c>
      <c r="H250" s="1" t="b">
        <v>0</v>
      </c>
      <c r="I250" s="1" t="b">
        <v>0</v>
      </c>
      <c r="J250" s="1" t="b">
        <v>0</v>
      </c>
      <c r="K250" s="1" t="b">
        <v>0</v>
      </c>
      <c r="L250" s="1">
        <v>800</v>
      </c>
      <c r="M250" s="1">
        <v>2</v>
      </c>
      <c r="N250" s="1">
        <v>0</v>
      </c>
      <c r="O250" s="1">
        <v>0.5</v>
      </c>
      <c r="P250" s="1">
        <v>0</v>
      </c>
      <c r="Q250" s="1">
        <v>300</v>
      </c>
      <c r="R250" s="1">
        <v>0</v>
      </c>
      <c r="S250" s="1">
        <v>1</v>
      </c>
      <c r="T250" s="1">
        <v>0</v>
      </c>
      <c r="U250" s="1" t="b">
        <v>0</v>
      </c>
      <c r="V250" s="1">
        <v>701</v>
      </c>
      <c r="W250" s="54">
        <v>333102.65000000002</v>
      </c>
      <c r="X250" s="54">
        <v>336877.77</v>
      </c>
      <c r="Y250" s="50">
        <v>397.87</v>
      </c>
      <c r="Z250" s="50">
        <v>403.06</v>
      </c>
      <c r="AA250" s="54">
        <v>-20</v>
      </c>
      <c r="AB250" s="54">
        <v>20</v>
      </c>
      <c r="AC250" s="1">
        <v>-20</v>
      </c>
      <c r="AD250" s="1">
        <v>20</v>
      </c>
      <c r="AF250" s="6">
        <v>-2.739592771024002E-2</v>
      </c>
      <c r="AH250" s="6">
        <v>-1.7955832148743855E-2</v>
      </c>
      <c r="AJ250" s="6">
        <v>1.7679648453286401E-2</v>
      </c>
      <c r="AL250" s="6">
        <v>2.9317125491598262E-2</v>
      </c>
    </row>
    <row r="251" spans="1:39" x14ac:dyDescent="0.25">
      <c r="A251" s="1">
        <v>245</v>
      </c>
      <c r="B251" s="1" t="s">
        <v>21</v>
      </c>
      <c r="C251" s="1" t="s">
        <v>91</v>
      </c>
      <c r="D251" s="1" t="s">
        <v>40</v>
      </c>
      <c r="E251" s="1" t="s">
        <v>144</v>
      </c>
      <c r="F251" s="1" t="s">
        <v>25</v>
      </c>
      <c r="G251" s="1" t="b">
        <v>0</v>
      </c>
      <c r="H251" s="1" t="b">
        <v>0</v>
      </c>
      <c r="I251" s="1" t="b">
        <v>0</v>
      </c>
      <c r="J251" s="1" t="b">
        <v>0</v>
      </c>
      <c r="K251" s="1" t="b">
        <v>0</v>
      </c>
      <c r="L251" s="1">
        <v>800</v>
      </c>
      <c r="M251" s="1">
        <v>2</v>
      </c>
      <c r="N251" s="1">
        <v>0</v>
      </c>
      <c r="O251" s="1">
        <v>0.5</v>
      </c>
      <c r="P251" s="1">
        <v>0</v>
      </c>
      <c r="Q251" s="1">
        <v>300</v>
      </c>
      <c r="R251" s="1">
        <v>0</v>
      </c>
      <c r="S251" s="1">
        <v>1</v>
      </c>
      <c r="T251" s="1">
        <v>0</v>
      </c>
      <c r="U251" s="1" t="b">
        <v>0</v>
      </c>
      <c r="V251" s="1">
        <v>701</v>
      </c>
      <c r="W251" s="54">
        <v>356575.19</v>
      </c>
      <c r="X251" s="54">
        <v>358079.71</v>
      </c>
      <c r="Y251" s="50">
        <v>372.91</v>
      </c>
      <c r="Z251" s="50">
        <v>374.53</v>
      </c>
      <c r="AA251" s="54">
        <v>-20</v>
      </c>
      <c r="AB251" s="54">
        <v>20</v>
      </c>
      <c r="AC251" s="1">
        <v>-20</v>
      </c>
      <c r="AD251" s="1">
        <v>20</v>
      </c>
      <c r="AF251" s="6">
        <v>4.1139966528320526E-2</v>
      </c>
      <c r="AH251" s="6">
        <v>4.3850684571347998E-2</v>
      </c>
      <c r="AJ251" s="6">
        <v>-4.616352651691491E-2</v>
      </c>
      <c r="AL251" s="6">
        <v>-4.3541549619490305E-2</v>
      </c>
    </row>
    <row r="254" spans="1:39" x14ac:dyDescent="0.25">
      <c r="A254" t="s">
        <v>0</v>
      </c>
      <c r="B254" t="s">
        <v>1</v>
      </c>
      <c r="C254" t="s">
        <v>2</v>
      </c>
      <c r="D254" t="s">
        <v>3</v>
      </c>
      <c r="E254" t="s">
        <v>4</v>
      </c>
      <c r="F254" t="s">
        <v>5</v>
      </c>
      <c r="G254" t="s">
        <v>6</v>
      </c>
      <c r="H254" t="s">
        <v>7</v>
      </c>
      <c r="I254" t="s">
        <v>8</v>
      </c>
      <c r="J254" t="s">
        <v>9</v>
      </c>
      <c r="K254" t="s">
        <v>74</v>
      </c>
      <c r="L254" t="s">
        <v>10</v>
      </c>
      <c r="M254" t="s">
        <v>11</v>
      </c>
      <c r="N254" t="s">
        <v>12</v>
      </c>
      <c r="O254" t="s">
        <v>13</v>
      </c>
      <c r="P254" t="s">
        <v>14</v>
      </c>
      <c r="Q254" t="s">
        <v>15</v>
      </c>
      <c r="R254" t="s">
        <v>16</v>
      </c>
      <c r="S254" t="s">
        <v>17</v>
      </c>
      <c r="T254" t="s">
        <v>18</v>
      </c>
      <c r="U254" t="s">
        <v>19</v>
      </c>
      <c r="V254" t="s">
        <v>20</v>
      </c>
      <c r="W254" t="s">
        <v>99</v>
      </c>
      <c r="X254" t="s">
        <v>100</v>
      </c>
      <c r="Y254" t="s">
        <v>101</v>
      </c>
      <c r="Z254" t="s">
        <v>102</v>
      </c>
      <c r="AA254" t="s">
        <v>103</v>
      </c>
      <c r="AB254" t="s">
        <v>104</v>
      </c>
      <c r="AC254" t="s">
        <v>105</v>
      </c>
      <c r="AD254" t="s">
        <v>119</v>
      </c>
      <c r="AG254" t="s">
        <v>99</v>
      </c>
      <c r="AI254" t="s">
        <v>100</v>
      </c>
      <c r="AK254" t="s">
        <v>101</v>
      </c>
      <c r="AM254" t="s">
        <v>102</v>
      </c>
    </row>
    <row r="255" spans="1:39" x14ac:dyDescent="0.25">
      <c r="A255" s="1">
        <v>6</v>
      </c>
      <c r="B255" s="1" t="s">
        <v>21</v>
      </c>
      <c r="C255" s="1" t="s">
        <v>91</v>
      </c>
      <c r="D255" s="1" t="s">
        <v>40</v>
      </c>
      <c r="E255" s="1" t="s">
        <v>42</v>
      </c>
      <c r="F255" s="1" t="s">
        <v>25</v>
      </c>
      <c r="G255" s="1" t="b">
        <v>0</v>
      </c>
      <c r="H255" s="1" t="b">
        <v>0</v>
      </c>
      <c r="I255" s="1" t="b">
        <v>0</v>
      </c>
      <c r="J255" s="1" t="b">
        <v>0</v>
      </c>
      <c r="K255" s="1" t="b">
        <v>1</v>
      </c>
      <c r="L255" s="1">
        <v>800</v>
      </c>
      <c r="M255" s="1">
        <v>2</v>
      </c>
      <c r="N255" s="1">
        <v>0</v>
      </c>
      <c r="O255" s="1">
        <v>0.5</v>
      </c>
      <c r="P255" s="1">
        <v>0</v>
      </c>
      <c r="Q255" s="1">
        <v>300</v>
      </c>
      <c r="R255" s="1">
        <v>0</v>
      </c>
      <c r="S255" s="1">
        <v>1</v>
      </c>
      <c r="T255" s="1">
        <v>0</v>
      </c>
      <c r="U255" s="1" t="b">
        <v>0</v>
      </c>
      <c r="V255" s="1">
        <v>701</v>
      </c>
      <c r="W255" s="54">
        <v>700772.95</v>
      </c>
      <c r="X255" s="54">
        <v>695143.5</v>
      </c>
      <c r="Y255" s="50">
        <v>385.53</v>
      </c>
      <c r="Z255" s="50">
        <v>382.95</v>
      </c>
      <c r="AA255" s="54">
        <v>-20</v>
      </c>
      <c r="AB255" s="54">
        <v>20</v>
      </c>
      <c r="AC255" s="1">
        <v>0</v>
      </c>
      <c r="AD255" s="1">
        <v>0</v>
      </c>
      <c r="AF255" s="6" cm="1">
        <f t="array" ref="AF255:AF259">W255:W259/AG255-1</f>
        <v>4.7412080883331154E-3</v>
      </c>
      <c r="AG255" s="55">
        <f>AVERAGE(W255:W259)</f>
        <v>697466.11800000002</v>
      </c>
      <c r="AH255" s="6" cm="1">
        <f t="array" ref="AH255:AH259">X255:X259/AI255-1</f>
        <v>6.500179820833063E-3</v>
      </c>
      <c r="AI255" s="55">
        <f t="shared" ref="AI255" si="50">AVERAGE(X255:X259)</f>
        <v>690654.12400000007</v>
      </c>
      <c r="AJ255" s="6" cm="1">
        <f t="array" ref="AJ255:AJ259">Y255:Y259/AK255-1</f>
        <v>-7.3995118484877498E-3</v>
      </c>
      <c r="AK255" s="23">
        <f>AVERAGE(Y255:Y259)</f>
        <v>388.404</v>
      </c>
      <c r="AL255" s="6" cm="1">
        <f t="array" ref="AL255:AL259">Z255:Z259/AM255-1</f>
        <v>-4.8232096173136396E-3</v>
      </c>
      <c r="AM255" s="23">
        <f>AVERAGE(Z255:Z259)</f>
        <v>384.80599999999998</v>
      </c>
    </row>
    <row r="256" spans="1:39" x14ac:dyDescent="0.25">
      <c r="A256" s="1">
        <v>7</v>
      </c>
      <c r="B256" s="1" t="s">
        <v>21</v>
      </c>
      <c r="C256" s="1" t="s">
        <v>91</v>
      </c>
      <c r="D256" s="1" t="s">
        <v>40</v>
      </c>
      <c r="E256" s="1" t="s">
        <v>42</v>
      </c>
      <c r="F256" s="1" t="s">
        <v>25</v>
      </c>
      <c r="G256" s="1" t="b">
        <v>0</v>
      </c>
      <c r="H256" s="1" t="b">
        <v>0</v>
      </c>
      <c r="I256" s="1" t="b">
        <v>0</v>
      </c>
      <c r="J256" s="1" t="b">
        <v>0</v>
      </c>
      <c r="K256" s="1" t="b">
        <v>1</v>
      </c>
      <c r="L256" s="1">
        <v>800</v>
      </c>
      <c r="M256" s="1">
        <v>2</v>
      </c>
      <c r="N256" s="1">
        <v>0</v>
      </c>
      <c r="O256" s="1">
        <v>0.5</v>
      </c>
      <c r="P256" s="1">
        <v>0</v>
      </c>
      <c r="Q256" s="1">
        <v>300</v>
      </c>
      <c r="R256" s="1">
        <v>0</v>
      </c>
      <c r="S256" s="1">
        <v>1</v>
      </c>
      <c r="T256" s="1">
        <v>0</v>
      </c>
      <c r="U256" s="1" t="b">
        <v>0</v>
      </c>
      <c r="V256" s="1">
        <v>701</v>
      </c>
      <c r="W256" s="54">
        <v>716189.7</v>
      </c>
      <c r="X256" s="54">
        <v>707043.87</v>
      </c>
      <c r="Y256" s="50">
        <v>378.36</v>
      </c>
      <c r="Z256" s="50">
        <v>373.96</v>
      </c>
      <c r="AA256" s="54">
        <v>-20</v>
      </c>
      <c r="AB256" s="54">
        <v>20</v>
      </c>
      <c r="AC256" s="1">
        <v>0</v>
      </c>
      <c r="AD256" s="1">
        <v>0</v>
      </c>
      <c r="AF256" s="6">
        <v>2.6845149200494856E-2</v>
      </c>
      <c r="AH256" s="6">
        <v>2.3730758176143008E-2</v>
      </c>
      <c r="AJ256" s="6">
        <v>-2.5859671888034064E-2</v>
      </c>
      <c r="AK256" s="23"/>
      <c r="AL256" s="6">
        <v>-2.8185631201176675E-2</v>
      </c>
      <c r="AM256" s="23"/>
    </row>
    <row r="257" spans="1:39" x14ac:dyDescent="0.25">
      <c r="A257" s="1">
        <v>8</v>
      </c>
      <c r="B257" s="1" t="s">
        <v>21</v>
      </c>
      <c r="C257" s="1" t="s">
        <v>91</v>
      </c>
      <c r="D257" s="1" t="s">
        <v>40</v>
      </c>
      <c r="E257" s="1" t="s">
        <v>42</v>
      </c>
      <c r="F257" s="1" t="s">
        <v>25</v>
      </c>
      <c r="G257" s="1" t="b">
        <v>0</v>
      </c>
      <c r="H257" s="1" t="b">
        <v>0</v>
      </c>
      <c r="I257" s="1" t="b">
        <v>0</v>
      </c>
      <c r="J257" s="1" t="b">
        <v>0</v>
      </c>
      <c r="K257" s="1" t="b">
        <v>1</v>
      </c>
      <c r="L257" s="1">
        <v>800</v>
      </c>
      <c r="M257" s="1">
        <v>2</v>
      </c>
      <c r="N257" s="1">
        <v>0</v>
      </c>
      <c r="O257" s="1">
        <v>0.5</v>
      </c>
      <c r="P257" s="1">
        <v>0</v>
      </c>
      <c r="Q257" s="1">
        <v>300</v>
      </c>
      <c r="R257" s="1">
        <v>0</v>
      </c>
      <c r="S257" s="1">
        <v>1</v>
      </c>
      <c r="T257" s="1">
        <v>0</v>
      </c>
      <c r="U257" s="1" t="b">
        <v>0</v>
      </c>
      <c r="V257" s="1">
        <v>701</v>
      </c>
      <c r="W257" s="54">
        <v>698012.39</v>
      </c>
      <c r="X257" s="54">
        <v>693018.38</v>
      </c>
      <c r="Y257" s="50">
        <v>387.06</v>
      </c>
      <c r="Z257" s="50">
        <v>384.51</v>
      </c>
      <c r="AA257" s="54">
        <v>-20</v>
      </c>
      <c r="AB257" s="54">
        <v>20</v>
      </c>
      <c r="AC257" s="1">
        <v>0</v>
      </c>
      <c r="AD257" s="1">
        <v>0</v>
      </c>
      <c r="AF257" s="6">
        <v>7.8322370922689899E-4</v>
      </c>
      <c r="AH257" s="6">
        <v>3.4232127454869588E-3</v>
      </c>
      <c r="AJ257" s="6">
        <v>-3.4603145178730976E-3</v>
      </c>
      <c r="AK257" s="23"/>
      <c r="AL257" s="6">
        <v>-7.6921877517499571E-4</v>
      </c>
      <c r="AM257" s="23"/>
    </row>
    <row r="258" spans="1:39" x14ac:dyDescent="0.25">
      <c r="A258" s="1">
        <v>9</v>
      </c>
      <c r="B258" s="1" t="s">
        <v>21</v>
      </c>
      <c r="C258" s="1" t="s">
        <v>91</v>
      </c>
      <c r="D258" s="1" t="s">
        <v>40</v>
      </c>
      <c r="E258" s="1" t="s">
        <v>42</v>
      </c>
      <c r="F258" s="1" t="s">
        <v>25</v>
      </c>
      <c r="G258" s="1" t="b">
        <v>0</v>
      </c>
      <c r="H258" s="1" t="b">
        <v>0</v>
      </c>
      <c r="I258" s="1" t="b">
        <v>0</v>
      </c>
      <c r="J258" s="1" t="b">
        <v>0</v>
      </c>
      <c r="K258" s="1" t="b">
        <v>1</v>
      </c>
      <c r="L258" s="1">
        <v>800</v>
      </c>
      <c r="M258" s="1">
        <v>2</v>
      </c>
      <c r="N258" s="1">
        <v>0</v>
      </c>
      <c r="O258" s="1">
        <v>0.5</v>
      </c>
      <c r="P258" s="1">
        <v>0</v>
      </c>
      <c r="Q258" s="1">
        <v>300</v>
      </c>
      <c r="R258" s="1">
        <v>0</v>
      </c>
      <c r="S258" s="1">
        <v>1</v>
      </c>
      <c r="T258" s="1">
        <v>0</v>
      </c>
      <c r="U258" s="1" t="b">
        <v>0</v>
      </c>
      <c r="V258" s="1">
        <v>701</v>
      </c>
      <c r="W258" s="54">
        <v>685375.06</v>
      </c>
      <c r="X258" s="54">
        <v>675367.9</v>
      </c>
      <c r="Y258" s="50">
        <v>397.81</v>
      </c>
      <c r="Z258" s="50">
        <v>391.78</v>
      </c>
      <c r="AA258" s="54">
        <v>-20</v>
      </c>
      <c r="AB258" s="54">
        <v>20</v>
      </c>
      <c r="AC258" s="1">
        <v>0</v>
      </c>
      <c r="AD258" s="1">
        <v>0</v>
      </c>
      <c r="AF258" s="6">
        <v>-1.7335692283764748E-2</v>
      </c>
      <c r="AH258" s="6">
        <v>-2.2132965646347258E-2</v>
      </c>
      <c r="AJ258" s="6">
        <v>2.4217052347555557E-2</v>
      </c>
      <c r="AK258" s="23"/>
      <c r="AL258" s="6">
        <v>1.8123418034022398E-2</v>
      </c>
      <c r="AM258" s="23"/>
    </row>
    <row r="259" spans="1:39" x14ac:dyDescent="0.25">
      <c r="A259" s="1">
        <v>10</v>
      </c>
      <c r="B259" s="1" t="s">
        <v>21</v>
      </c>
      <c r="C259" s="1" t="s">
        <v>91</v>
      </c>
      <c r="D259" s="1" t="s">
        <v>40</v>
      </c>
      <c r="E259" s="1" t="s">
        <v>42</v>
      </c>
      <c r="F259" s="1" t="s">
        <v>25</v>
      </c>
      <c r="G259" s="1" t="b">
        <v>0</v>
      </c>
      <c r="H259" s="1" t="b">
        <v>0</v>
      </c>
      <c r="I259" s="1" t="b">
        <v>0</v>
      </c>
      <c r="J259" s="1" t="b">
        <v>0</v>
      </c>
      <c r="K259" s="1" t="b">
        <v>1</v>
      </c>
      <c r="L259" s="1">
        <v>800</v>
      </c>
      <c r="M259" s="1">
        <v>2</v>
      </c>
      <c r="N259" s="1">
        <v>0</v>
      </c>
      <c r="O259" s="1">
        <v>0.5</v>
      </c>
      <c r="P259" s="1">
        <v>0</v>
      </c>
      <c r="Q259" s="1">
        <v>300</v>
      </c>
      <c r="R259" s="1">
        <v>0</v>
      </c>
      <c r="S259" s="1">
        <v>1</v>
      </c>
      <c r="T259" s="1">
        <v>0</v>
      </c>
      <c r="U259" s="1" t="b">
        <v>0</v>
      </c>
      <c r="V259" s="1">
        <v>701</v>
      </c>
      <c r="W259" s="54">
        <v>686980.49</v>
      </c>
      <c r="X259" s="54">
        <v>682696.97</v>
      </c>
      <c r="Y259" s="50">
        <v>393.26</v>
      </c>
      <c r="Z259" s="50">
        <v>390.83</v>
      </c>
      <c r="AA259" s="54">
        <v>-20</v>
      </c>
      <c r="AB259" s="54">
        <v>20</v>
      </c>
      <c r="AC259" s="1">
        <v>0</v>
      </c>
      <c r="AD259" s="1">
        <v>0</v>
      </c>
      <c r="AF259" s="6">
        <v>-1.5033888714290233E-2</v>
      </c>
      <c r="AH259" s="6">
        <v>-1.1521185096116326E-2</v>
      </c>
      <c r="AJ259" s="6">
        <v>1.2502445906839244E-2</v>
      </c>
      <c r="AK259" s="23"/>
      <c r="AL259" s="6">
        <v>1.5654641559643023E-2</v>
      </c>
      <c r="AM259" s="23"/>
    </row>
    <row r="260" spans="1:39" x14ac:dyDescent="0.25">
      <c r="A260" s="3">
        <v>16</v>
      </c>
      <c r="B260" s="3" t="s">
        <v>21</v>
      </c>
      <c r="C260" s="3" t="s">
        <v>91</v>
      </c>
      <c r="D260" s="3" t="s">
        <v>40</v>
      </c>
      <c r="E260" s="3" t="s">
        <v>44</v>
      </c>
      <c r="F260" s="3" t="s">
        <v>25</v>
      </c>
      <c r="G260" s="3" t="b">
        <v>0</v>
      </c>
      <c r="H260" s="3" t="b">
        <v>0</v>
      </c>
      <c r="I260" s="3" t="b">
        <v>0</v>
      </c>
      <c r="J260" s="3" t="b">
        <v>0</v>
      </c>
      <c r="K260" s="3" t="b">
        <v>1</v>
      </c>
      <c r="L260" s="3">
        <v>800</v>
      </c>
      <c r="M260" s="3">
        <v>2</v>
      </c>
      <c r="N260" s="3">
        <v>0</v>
      </c>
      <c r="O260" s="3">
        <v>0.5</v>
      </c>
      <c r="P260" s="3">
        <v>0</v>
      </c>
      <c r="Q260" s="3">
        <v>300</v>
      </c>
      <c r="R260" s="3">
        <v>0</v>
      </c>
      <c r="S260" s="3">
        <v>1</v>
      </c>
      <c r="T260" s="3">
        <v>0</v>
      </c>
      <c r="U260" s="3" t="b">
        <v>0</v>
      </c>
      <c r="V260" s="3">
        <v>701</v>
      </c>
      <c r="W260" s="53">
        <v>562449.11</v>
      </c>
      <c r="X260" s="53">
        <v>660033.93000000005</v>
      </c>
      <c r="Y260" s="51">
        <v>450.87</v>
      </c>
      <c r="Z260" s="51">
        <v>422.02</v>
      </c>
      <c r="AA260" s="53">
        <v>-20</v>
      </c>
      <c r="AB260" s="53">
        <v>15</v>
      </c>
      <c r="AC260" s="3">
        <v>0</v>
      </c>
      <c r="AD260" s="3">
        <v>0</v>
      </c>
      <c r="AF260" s="6" cm="1">
        <f t="array" ref="AF260:AF264">W260:W264/AG260-1</f>
        <v>5.7534337365279242E-3</v>
      </c>
      <c r="AG260" s="55">
        <f>AVERAGE(W260:W264)</f>
        <v>559231.60800000001</v>
      </c>
      <c r="AH260" s="6" cm="1">
        <f t="array" ref="AH260:AH264">X260:X264/AI260-1</f>
        <v>8.0115264407731868E-3</v>
      </c>
      <c r="AI260" s="52">
        <f t="shared" ref="AI260" si="51">AVERAGE(X260:X264)</f>
        <v>654788.07799999998</v>
      </c>
      <c r="AJ260" s="6" cm="1">
        <f t="array" ref="AJ260:AJ264">Y260:Y264/AK260-1</f>
        <v>-7.7029733477121942E-3</v>
      </c>
      <c r="AK260" s="23">
        <f>AVERAGE(Y260:Y264)</f>
        <v>454.37</v>
      </c>
      <c r="AL260" s="6" cm="1">
        <f t="array" ref="AL260:AL264">Z260:Z264/AM260-1</f>
        <v>-4.1295986030157605E-3</v>
      </c>
      <c r="AM260" s="23">
        <f>AVERAGE(Z260:Z264)</f>
        <v>423.77</v>
      </c>
    </row>
    <row r="261" spans="1:39" x14ac:dyDescent="0.25">
      <c r="A261" s="3">
        <v>17</v>
      </c>
      <c r="B261" s="3" t="s">
        <v>21</v>
      </c>
      <c r="C261" s="3" t="s">
        <v>91</v>
      </c>
      <c r="D261" s="3" t="s">
        <v>40</v>
      </c>
      <c r="E261" s="3" t="s">
        <v>44</v>
      </c>
      <c r="F261" s="3" t="s">
        <v>25</v>
      </c>
      <c r="G261" s="3" t="b">
        <v>0</v>
      </c>
      <c r="H261" s="3" t="b">
        <v>0</v>
      </c>
      <c r="I261" s="3" t="b">
        <v>0</v>
      </c>
      <c r="J261" s="3" t="b">
        <v>0</v>
      </c>
      <c r="K261" s="3" t="b">
        <v>1</v>
      </c>
      <c r="L261" s="3">
        <v>800</v>
      </c>
      <c r="M261" s="3">
        <v>2</v>
      </c>
      <c r="N261" s="3">
        <v>0</v>
      </c>
      <c r="O261" s="3">
        <v>0.5</v>
      </c>
      <c r="P261" s="3">
        <v>0</v>
      </c>
      <c r="Q261" s="3">
        <v>300</v>
      </c>
      <c r="R261" s="3">
        <v>0</v>
      </c>
      <c r="S261" s="3">
        <v>1</v>
      </c>
      <c r="T261" s="3">
        <v>0</v>
      </c>
      <c r="U261" s="3" t="b">
        <v>0</v>
      </c>
      <c r="V261" s="3">
        <v>701</v>
      </c>
      <c r="W261" s="53">
        <v>548840.89</v>
      </c>
      <c r="X261" s="53">
        <v>646335.34</v>
      </c>
      <c r="Y261" s="51">
        <v>459.29</v>
      </c>
      <c r="Z261" s="51">
        <v>430.21</v>
      </c>
      <c r="AA261" s="53">
        <v>-20</v>
      </c>
      <c r="AB261" s="53">
        <v>15</v>
      </c>
      <c r="AC261" s="3">
        <v>0</v>
      </c>
      <c r="AD261" s="3">
        <v>0</v>
      </c>
      <c r="AF261" s="6">
        <v>-1.8580348198058205E-2</v>
      </c>
      <c r="AH261" s="6">
        <v>-1.290912019323609E-2</v>
      </c>
      <c r="AJ261" s="6">
        <v>1.0828179677355498E-2</v>
      </c>
      <c r="AK261" s="23"/>
      <c r="AL261" s="6">
        <v>1.5196922859098017E-2</v>
      </c>
      <c r="AM261" s="23"/>
    </row>
    <row r="262" spans="1:39" x14ac:dyDescent="0.25">
      <c r="A262" s="3">
        <v>18</v>
      </c>
      <c r="B262" s="3" t="s">
        <v>21</v>
      </c>
      <c r="C262" s="3" t="s">
        <v>91</v>
      </c>
      <c r="D262" s="3" t="s">
        <v>40</v>
      </c>
      <c r="E262" s="3" t="s">
        <v>44</v>
      </c>
      <c r="F262" s="3" t="s">
        <v>25</v>
      </c>
      <c r="G262" s="3" t="b">
        <v>0</v>
      </c>
      <c r="H262" s="3" t="b">
        <v>0</v>
      </c>
      <c r="I262" s="3" t="b">
        <v>0</v>
      </c>
      <c r="J262" s="3" t="b">
        <v>0</v>
      </c>
      <c r="K262" s="3" t="b">
        <v>1</v>
      </c>
      <c r="L262" s="3">
        <v>800</v>
      </c>
      <c r="M262" s="3">
        <v>2</v>
      </c>
      <c r="N262" s="3">
        <v>0</v>
      </c>
      <c r="O262" s="3">
        <v>0.5</v>
      </c>
      <c r="P262" s="3">
        <v>0</v>
      </c>
      <c r="Q262" s="3">
        <v>300</v>
      </c>
      <c r="R262" s="3">
        <v>0</v>
      </c>
      <c r="S262" s="3">
        <v>1</v>
      </c>
      <c r="T262" s="3">
        <v>0</v>
      </c>
      <c r="U262" s="3" t="b">
        <v>0</v>
      </c>
      <c r="V262" s="3">
        <v>701</v>
      </c>
      <c r="W262" s="53">
        <v>575982.9</v>
      </c>
      <c r="X262" s="53">
        <v>666699.17000000004</v>
      </c>
      <c r="Y262" s="51">
        <v>447.61</v>
      </c>
      <c r="Z262" s="51">
        <v>413.17</v>
      </c>
      <c r="AA262" s="53">
        <v>-20</v>
      </c>
      <c r="AB262" s="53">
        <v>15</v>
      </c>
      <c r="AC262" s="3">
        <v>0</v>
      </c>
      <c r="AD262" s="3">
        <v>0</v>
      </c>
      <c r="AF262" s="6">
        <v>2.9954122335660305E-2</v>
      </c>
      <c r="AH262" s="6">
        <v>1.8190758812197005E-2</v>
      </c>
      <c r="AJ262" s="6">
        <v>-1.4877742808724115E-2</v>
      </c>
      <c r="AK262" s="23"/>
      <c r="AL262" s="6">
        <v>-2.5013568681124143E-2</v>
      </c>
      <c r="AM262" s="23"/>
    </row>
    <row r="263" spans="1:39" x14ac:dyDescent="0.25">
      <c r="A263" s="3">
        <v>19</v>
      </c>
      <c r="B263" s="3" t="s">
        <v>21</v>
      </c>
      <c r="C263" s="3" t="s">
        <v>91</v>
      </c>
      <c r="D263" s="3" t="s">
        <v>40</v>
      </c>
      <c r="E263" s="3" t="s">
        <v>44</v>
      </c>
      <c r="F263" s="3" t="s">
        <v>25</v>
      </c>
      <c r="G263" s="3" t="b">
        <v>0</v>
      </c>
      <c r="H263" s="3" t="b">
        <v>0</v>
      </c>
      <c r="I263" s="3" t="b">
        <v>0</v>
      </c>
      <c r="J263" s="3" t="b">
        <v>0</v>
      </c>
      <c r="K263" s="3" t="b">
        <v>1</v>
      </c>
      <c r="L263" s="3">
        <v>800</v>
      </c>
      <c r="M263" s="3">
        <v>2</v>
      </c>
      <c r="N263" s="3">
        <v>0</v>
      </c>
      <c r="O263" s="3">
        <v>0.5</v>
      </c>
      <c r="P263" s="3">
        <v>0</v>
      </c>
      <c r="Q263" s="3">
        <v>300</v>
      </c>
      <c r="R263" s="3">
        <v>0</v>
      </c>
      <c r="S263" s="3">
        <v>1</v>
      </c>
      <c r="T263" s="3">
        <v>0</v>
      </c>
      <c r="U263" s="3" t="b">
        <v>0</v>
      </c>
      <c r="V263" s="3">
        <v>701</v>
      </c>
      <c r="W263" s="53">
        <v>558908.46</v>
      </c>
      <c r="X263" s="53">
        <v>654917.21</v>
      </c>
      <c r="Y263" s="51">
        <v>454.41</v>
      </c>
      <c r="Z263" s="51">
        <v>424.08</v>
      </c>
      <c r="AA263" s="53">
        <v>-20</v>
      </c>
      <c r="AB263" s="53">
        <v>15</v>
      </c>
      <c r="AC263" s="3">
        <v>0</v>
      </c>
      <c r="AD263" s="3">
        <v>0</v>
      </c>
      <c r="AF263" s="6">
        <v>-5.7784287471829288E-4</v>
      </c>
      <c r="AH263" s="6">
        <v>1.9721189853427745E-4</v>
      </c>
      <c r="AJ263" s="6">
        <v>8.8033981116675264E-5</v>
      </c>
      <c r="AK263" s="23"/>
      <c r="AL263" s="6">
        <v>7.3152889539129795E-4</v>
      </c>
      <c r="AM263" s="23"/>
    </row>
    <row r="264" spans="1:39" x14ac:dyDescent="0.25">
      <c r="A264" s="3">
        <v>20</v>
      </c>
      <c r="B264" s="3" t="s">
        <v>21</v>
      </c>
      <c r="C264" s="3" t="s">
        <v>91</v>
      </c>
      <c r="D264" s="3" t="s">
        <v>40</v>
      </c>
      <c r="E264" s="3" t="s">
        <v>44</v>
      </c>
      <c r="F264" s="3" t="s">
        <v>25</v>
      </c>
      <c r="G264" s="3" t="b">
        <v>0</v>
      </c>
      <c r="H264" s="3" t="b">
        <v>0</v>
      </c>
      <c r="I264" s="3" t="b">
        <v>0</v>
      </c>
      <c r="J264" s="3" t="b">
        <v>0</v>
      </c>
      <c r="K264" s="3" t="b">
        <v>1</v>
      </c>
      <c r="L264" s="3">
        <v>800</v>
      </c>
      <c r="M264" s="3">
        <v>2</v>
      </c>
      <c r="N264" s="3">
        <v>0</v>
      </c>
      <c r="O264" s="3">
        <v>0.5</v>
      </c>
      <c r="P264" s="3">
        <v>0</v>
      </c>
      <c r="Q264" s="3">
        <v>300</v>
      </c>
      <c r="R264" s="3">
        <v>0</v>
      </c>
      <c r="S264" s="3">
        <v>1</v>
      </c>
      <c r="T264" s="3">
        <v>0</v>
      </c>
      <c r="U264" s="3" t="b">
        <v>0</v>
      </c>
      <c r="V264" s="3">
        <v>701</v>
      </c>
      <c r="W264" s="53">
        <v>549976.68000000005</v>
      </c>
      <c r="X264" s="53">
        <v>645954.74</v>
      </c>
      <c r="Y264" s="51">
        <v>459.67</v>
      </c>
      <c r="Z264" s="51">
        <v>429.37</v>
      </c>
      <c r="AA264" s="53">
        <v>-20</v>
      </c>
      <c r="AB264" s="53">
        <v>15</v>
      </c>
      <c r="AC264" s="3">
        <v>0</v>
      </c>
      <c r="AD264" s="3">
        <v>0</v>
      </c>
      <c r="AF264" s="6">
        <v>-1.6549364999411731E-2</v>
      </c>
      <c r="AH264" s="6">
        <v>-1.3490376958268269E-2</v>
      </c>
      <c r="AJ264" s="6">
        <v>1.1664502497964246E-2</v>
      </c>
      <c r="AK264" s="23"/>
      <c r="AL264" s="6">
        <v>1.3214715529650478E-2</v>
      </c>
      <c r="AM264" s="23"/>
    </row>
    <row r="265" spans="1:39" x14ac:dyDescent="0.25">
      <c r="A265" s="1">
        <v>26</v>
      </c>
      <c r="B265" s="1" t="s">
        <v>21</v>
      </c>
      <c r="C265" s="1" t="s">
        <v>91</v>
      </c>
      <c r="D265" s="1" t="s">
        <v>40</v>
      </c>
      <c r="E265" s="1" t="s">
        <v>45</v>
      </c>
      <c r="F265" s="1" t="s">
        <v>25</v>
      </c>
      <c r="G265" s="1" t="b">
        <v>0</v>
      </c>
      <c r="H265" s="1" t="b">
        <v>0</v>
      </c>
      <c r="I265" s="1" t="b">
        <v>0</v>
      </c>
      <c r="J265" s="1" t="b">
        <v>0</v>
      </c>
      <c r="K265" s="1" t="b">
        <v>1</v>
      </c>
      <c r="L265" s="1">
        <v>800</v>
      </c>
      <c r="M265" s="1">
        <v>2</v>
      </c>
      <c r="N265" s="1">
        <v>0</v>
      </c>
      <c r="O265" s="1">
        <v>0.5</v>
      </c>
      <c r="P265" s="1">
        <v>0</v>
      </c>
      <c r="Q265" s="1">
        <v>300</v>
      </c>
      <c r="R265" s="1">
        <v>0</v>
      </c>
      <c r="S265" s="1">
        <v>1</v>
      </c>
      <c r="T265" s="1">
        <v>0</v>
      </c>
      <c r="U265" s="1" t="b">
        <v>0</v>
      </c>
      <c r="V265" s="1">
        <v>701</v>
      </c>
      <c r="W265" s="54">
        <v>437924.23</v>
      </c>
      <c r="X265" s="54">
        <v>604587.93999999994</v>
      </c>
      <c r="Y265" s="50">
        <v>516.98</v>
      </c>
      <c r="Z265" s="50">
        <v>466.14</v>
      </c>
      <c r="AA265" s="54">
        <v>-20</v>
      </c>
      <c r="AB265" s="54">
        <v>10</v>
      </c>
      <c r="AC265" s="1">
        <v>0</v>
      </c>
      <c r="AD265" s="1">
        <v>0</v>
      </c>
      <c r="AF265" s="6" cm="1">
        <f t="array" ref="AF265:AF269">W265:W269/AG265-1</f>
        <v>1.2269764364681857E-2</v>
      </c>
      <c r="AG265" s="55">
        <f>AVERAGE(W265:W269)</f>
        <v>432616.13199999993</v>
      </c>
      <c r="AH265" s="6" cm="1">
        <f t="array" ref="AH265:AH269">X265:X269/AI265-1</f>
        <v>8.4645389773279067E-3</v>
      </c>
      <c r="AI265" s="52">
        <f t="shared" ref="AI265" si="52">AVERAGE(X265:X269)</f>
        <v>599513.33600000001</v>
      </c>
      <c r="AJ265" s="6" cm="1">
        <f t="array" ref="AJ265:AJ269">Y265:Y269/AK265-1</f>
        <v>-5.3409676848366061E-3</v>
      </c>
      <c r="AK265" s="23">
        <f>AVERAGE(Y265:Y269)</f>
        <v>519.75599999999997</v>
      </c>
      <c r="AL265" s="6" cm="1">
        <f t="array" ref="AL265:AL269">Z265:Z269/AM265-1</f>
        <v>-7.3848827106863801E-3</v>
      </c>
      <c r="AM265" s="23">
        <f>AVERAGE(Z265:Z269)</f>
        <v>469.608</v>
      </c>
    </row>
    <row r="266" spans="1:39" x14ac:dyDescent="0.25">
      <c r="A266" s="1">
        <v>27</v>
      </c>
      <c r="B266" s="1" t="s">
        <v>21</v>
      </c>
      <c r="C266" s="1" t="s">
        <v>91</v>
      </c>
      <c r="D266" s="1" t="s">
        <v>40</v>
      </c>
      <c r="E266" s="1" t="s">
        <v>45</v>
      </c>
      <c r="F266" s="1" t="s">
        <v>25</v>
      </c>
      <c r="G266" s="1" t="b">
        <v>0</v>
      </c>
      <c r="H266" s="1" t="b">
        <v>0</v>
      </c>
      <c r="I266" s="1" t="b">
        <v>0</v>
      </c>
      <c r="J266" s="1" t="b">
        <v>0</v>
      </c>
      <c r="K266" s="1" t="b">
        <v>1</v>
      </c>
      <c r="L266" s="1">
        <v>800</v>
      </c>
      <c r="M266" s="1">
        <v>2</v>
      </c>
      <c r="N266" s="1">
        <v>0</v>
      </c>
      <c r="O266" s="1">
        <v>0.5</v>
      </c>
      <c r="P266" s="1">
        <v>0</v>
      </c>
      <c r="Q266" s="1">
        <v>300</v>
      </c>
      <c r="R266" s="1">
        <v>0</v>
      </c>
      <c r="S266" s="1">
        <v>1</v>
      </c>
      <c r="T266" s="1">
        <v>0</v>
      </c>
      <c r="U266" s="1" t="b">
        <v>0</v>
      </c>
      <c r="V266" s="1">
        <v>701</v>
      </c>
      <c r="W266" s="54">
        <v>422622.8</v>
      </c>
      <c r="X266" s="54">
        <v>591256.98</v>
      </c>
      <c r="Y266" s="50">
        <v>524.14</v>
      </c>
      <c r="Z266" s="50">
        <v>476.25</v>
      </c>
      <c r="AA266" s="54">
        <v>-20</v>
      </c>
      <c r="AB266" s="54">
        <v>10</v>
      </c>
      <c r="AC266" s="1">
        <v>0</v>
      </c>
      <c r="AD266" s="1">
        <v>0</v>
      </c>
      <c r="AF266" s="6">
        <v>-2.309976734755681E-2</v>
      </c>
      <c r="AH266" s="6">
        <v>-1.3771763702684403E-2</v>
      </c>
      <c r="AJ266" s="6">
        <v>8.434727064237757E-3</v>
      </c>
      <c r="AK266" s="23"/>
      <c r="AL266" s="6">
        <v>1.414371135074366E-2</v>
      </c>
      <c r="AM266" s="23"/>
    </row>
    <row r="267" spans="1:39" x14ac:dyDescent="0.25">
      <c r="A267" s="1">
        <v>28</v>
      </c>
      <c r="B267" s="1" t="s">
        <v>21</v>
      </c>
      <c r="C267" s="1" t="s">
        <v>91</v>
      </c>
      <c r="D267" s="1" t="s">
        <v>40</v>
      </c>
      <c r="E267" s="1" t="s">
        <v>45</v>
      </c>
      <c r="F267" s="1" t="s">
        <v>25</v>
      </c>
      <c r="G267" s="1" t="b">
        <v>0</v>
      </c>
      <c r="H267" s="1" t="b">
        <v>0</v>
      </c>
      <c r="I267" s="1" t="b">
        <v>0</v>
      </c>
      <c r="J267" s="1" t="b">
        <v>0</v>
      </c>
      <c r="K267" s="1" t="b">
        <v>1</v>
      </c>
      <c r="L267" s="1">
        <v>800</v>
      </c>
      <c r="M267" s="1">
        <v>2</v>
      </c>
      <c r="N267" s="1">
        <v>0</v>
      </c>
      <c r="O267" s="1">
        <v>0.5</v>
      </c>
      <c r="P267" s="1">
        <v>0</v>
      </c>
      <c r="Q267" s="1">
        <v>300</v>
      </c>
      <c r="R267" s="1">
        <v>0</v>
      </c>
      <c r="S267" s="1">
        <v>1</v>
      </c>
      <c r="T267" s="1">
        <v>0</v>
      </c>
      <c r="U267" s="1" t="b">
        <v>0</v>
      </c>
      <c r="V267" s="1">
        <v>701</v>
      </c>
      <c r="W267" s="54">
        <v>431665.37</v>
      </c>
      <c r="X267" s="54">
        <v>593278.07999999996</v>
      </c>
      <c r="Y267" s="50">
        <v>523.25</v>
      </c>
      <c r="Z267" s="50">
        <v>470.1</v>
      </c>
      <c r="AA267" s="54">
        <v>-20</v>
      </c>
      <c r="AB267" s="54">
        <v>10</v>
      </c>
      <c r="AC267" s="1">
        <v>0</v>
      </c>
      <c r="AD267" s="1">
        <v>0</v>
      </c>
      <c r="AF267" s="6">
        <v>-2.1977035290027258E-3</v>
      </c>
      <c r="AH267" s="6">
        <v>-1.0400529271962777E-2</v>
      </c>
      <c r="AJ267" s="6">
        <v>6.7223851191713369E-3</v>
      </c>
      <c r="AK267" s="23"/>
      <c r="AL267" s="6">
        <v>1.0476823222773657E-3</v>
      </c>
      <c r="AM267" s="23"/>
    </row>
    <row r="268" spans="1:39" x14ac:dyDescent="0.25">
      <c r="A268" s="1">
        <v>29</v>
      </c>
      <c r="B268" s="1" t="s">
        <v>21</v>
      </c>
      <c r="C268" s="1" t="s">
        <v>91</v>
      </c>
      <c r="D268" s="1" t="s">
        <v>40</v>
      </c>
      <c r="E268" s="1" t="s">
        <v>45</v>
      </c>
      <c r="F268" s="1" t="s">
        <v>25</v>
      </c>
      <c r="G268" s="1" t="b">
        <v>0</v>
      </c>
      <c r="H268" s="1" t="b">
        <v>0</v>
      </c>
      <c r="I268" s="1" t="b">
        <v>0</v>
      </c>
      <c r="J268" s="1" t="b">
        <v>0</v>
      </c>
      <c r="K268" s="1" t="b">
        <v>1</v>
      </c>
      <c r="L268" s="1">
        <v>800</v>
      </c>
      <c r="M268" s="1">
        <v>2</v>
      </c>
      <c r="N268" s="1">
        <v>0</v>
      </c>
      <c r="O268" s="1">
        <v>0.5</v>
      </c>
      <c r="P268" s="1">
        <v>0</v>
      </c>
      <c r="Q268" s="1">
        <v>300</v>
      </c>
      <c r="R268" s="1">
        <v>0</v>
      </c>
      <c r="S268" s="1">
        <v>1</v>
      </c>
      <c r="T268" s="1">
        <v>0</v>
      </c>
      <c r="U268" s="1" t="b">
        <v>0</v>
      </c>
      <c r="V268" s="1">
        <v>701</v>
      </c>
      <c r="W268" s="54">
        <v>431504.88</v>
      </c>
      <c r="X268" s="54">
        <v>597392.79</v>
      </c>
      <c r="Y268" s="50">
        <v>520.83000000000004</v>
      </c>
      <c r="Z268" s="50">
        <v>470.47</v>
      </c>
      <c r="AA268" s="54">
        <v>-20</v>
      </c>
      <c r="AB268" s="54">
        <v>10</v>
      </c>
      <c r="AC268" s="1">
        <v>0</v>
      </c>
      <c r="AD268" s="1">
        <v>0</v>
      </c>
      <c r="AF268" s="6">
        <v>-2.5686790616488153E-3</v>
      </c>
      <c r="AH268" s="6">
        <v>-3.5371123087076795E-3</v>
      </c>
      <c r="AJ268" s="6">
        <v>2.0663542123613432E-3</v>
      </c>
      <c r="AK268" s="23"/>
      <c r="AL268" s="6">
        <v>1.8355734995996187E-3</v>
      </c>
      <c r="AM268" s="23"/>
    </row>
    <row r="269" spans="1:39" x14ac:dyDescent="0.25">
      <c r="A269" s="1">
        <v>30</v>
      </c>
      <c r="B269" s="1" t="s">
        <v>21</v>
      </c>
      <c r="C269" s="1" t="s">
        <v>91</v>
      </c>
      <c r="D269" s="1" t="s">
        <v>40</v>
      </c>
      <c r="E269" s="1" t="s">
        <v>45</v>
      </c>
      <c r="F269" s="1" t="s">
        <v>25</v>
      </c>
      <c r="G269" s="1" t="b">
        <v>0</v>
      </c>
      <c r="H269" s="1" t="b">
        <v>0</v>
      </c>
      <c r="I269" s="1" t="b">
        <v>0</v>
      </c>
      <c r="J269" s="1" t="b">
        <v>0</v>
      </c>
      <c r="K269" s="1" t="b">
        <v>1</v>
      </c>
      <c r="L269" s="1">
        <v>800</v>
      </c>
      <c r="M269" s="1">
        <v>2</v>
      </c>
      <c r="N269" s="1">
        <v>0</v>
      </c>
      <c r="O269" s="1">
        <v>0.5</v>
      </c>
      <c r="P269" s="1">
        <v>0</v>
      </c>
      <c r="Q269" s="1">
        <v>300</v>
      </c>
      <c r="R269" s="1">
        <v>0</v>
      </c>
      <c r="S269" s="1">
        <v>1</v>
      </c>
      <c r="T269" s="1">
        <v>0</v>
      </c>
      <c r="U269" s="1" t="b">
        <v>0</v>
      </c>
      <c r="V269" s="1">
        <v>701</v>
      </c>
      <c r="W269" s="54">
        <v>439363.38</v>
      </c>
      <c r="X269" s="54">
        <v>611050.89</v>
      </c>
      <c r="Y269" s="50">
        <v>513.58000000000004</v>
      </c>
      <c r="Z269" s="50">
        <v>465.08</v>
      </c>
      <c r="AA269" s="54">
        <v>-20</v>
      </c>
      <c r="AB269" s="54">
        <v>10</v>
      </c>
      <c r="AC269" s="1">
        <v>0</v>
      </c>
      <c r="AD269" s="1">
        <v>0</v>
      </c>
      <c r="AF269" s="6">
        <v>1.5596385573527494E-2</v>
      </c>
      <c r="AH269" s="6">
        <v>1.9244866306026509E-2</v>
      </c>
      <c r="AJ269" s="6">
        <v>-1.1882498710933498E-2</v>
      </c>
      <c r="AK269" s="23"/>
      <c r="AL269" s="6">
        <v>-9.6420844619342638E-3</v>
      </c>
      <c r="AM269" s="23"/>
    </row>
    <row r="270" spans="1:39" x14ac:dyDescent="0.25">
      <c r="A270" s="3">
        <v>36</v>
      </c>
      <c r="B270" s="3" t="s">
        <v>21</v>
      </c>
      <c r="C270" s="3" t="s">
        <v>91</v>
      </c>
      <c r="D270" s="3" t="s">
        <v>40</v>
      </c>
      <c r="E270" s="3" t="s">
        <v>46</v>
      </c>
      <c r="F270" s="3" t="s">
        <v>25</v>
      </c>
      <c r="G270" s="3" t="b">
        <v>0</v>
      </c>
      <c r="H270" s="3" t="b">
        <v>0</v>
      </c>
      <c r="I270" s="3" t="b">
        <v>0</v>
      </c>
      <c r="J270" s="3" t="b">
        <v>0</v>
      </c>
      <c r="K270" s="3" t="b">
        <v>1</v>
      </c>
      <c r="L270" s="3">
        <v>800</v>
      </c>
      <c r="M270" s="3">
        <v>2</v>
      </c>
      <c r="N270" s="3">
        <v>0</v>
      </c>
      <c r="O270" s="3">
        <v>0.5</v>
      </c>
      <c r="P270" s="3">
        <v>0</v>
      </c>
      <c r="Q270" s="3">
        <v>300</v>
      </c>
      <c r="R270" s="3">
        <v>0</v>
      </c>
      <c r="S270" s="3">
        <v>1</v>
      </c>
      <c r="T270" s="3">
        <v>0</v>
      </c>
      <c r="U270" s="3" t="b">
        <v>0</v>
      </c>
      <c r="V270" s="3">
        <v>701</v>
      </c>
      <c r="W270" s="53">
        <v>324085.14</v>
      </c>
      <c r="X270" s="53">
        <v>535295.37</v>
      </c>
      <c r="Y270" s="51">
        <v>578.47</v>
      </c>
      <c r="Z270" s="51">
        <v>517.65</v>
      </c>
      <c r="AA270" s="53">
        <v>-20</v>
      </c>
      <c r="AB270" s="53">
        <v>5</v>
      </c>
      <c r="AC270" s="3">
        <v>0</v>
      </c>
      <c r="AD270" s="3">
        <v>0</v>
      </c>
      <c r="AF270" s="6" cm="1">
        <f t="array" ref="AF270:AF274">W270:W274/AG270-1</f>
        <v>-2.1052695365200158E-3</v>
      </c>
      <c r="AG270" s="55">
        <f>AVERAGE(W270:W274)</f>
        <v>324768.86599999998</v>
      </c>
      <c r="AH270" s="6" cm="1">
        <f t="array" ref="AH270:AH274">X270:X274/AI270-1</f>
        <v>2.9028114170093211E-3</v>
      </c>
      <c r="AI270" s="52">
        <f t="shared" ref="AI270" si="53">AVERAGE(X270:X274)</f>
        <v>533746.00600000005</v>
      </c>
      <c r="AJ270" s="6" cm="1">
        <f t="array" ref="AJ270:AJ274">Y270:Y274/AK270-1</f>
        <v>-1.3603610135725086E-3</v>
      </c>
      <c r="AK270" s="23">
        <f>AVERAGE(Y270:Y274)</f>
        <v>579.25800000000004</v>
      </c>
      <c r="AL270" s="6" cm="1">
        <f t="array" ref="AL270:AL274">Z270:Z274/AM270-1</f>
        <v>8.158877709636414E-4</v>
      </c>
      <c r="AM270" s="23">
        <f>AVERAGE(Z270:Z274)</f>
        <v>517.22799999999995</v>
      </c>
    </row>
    <row r="271" spans="1:39" x14ac:dyDescent="0.25">
      <c r="A271" s="3">
        <v>37</v>
      </c>
      <c r="B271" s="3" t="s">
        <v>21</v>
      </c>
      <c r="C271" s="3" t="s">
        <v>91</v>
      </c>
      <c r="D271" s="3" t="s">
        <v>40</v>
      </c>
      <c r="E271" s="3" t="s">
        <v>46</v>
      </c>
      <c r="F271" s="3" t="s">
        <v>25</v>
      </c>
      <c r="G271" s="3" t="b">
        <v>0</v>
      </c>
      <c r="H271" s="3" t="b">
        <v>0</v>
      </c>
      <c r="I271" s="3" t="b">
        <v>0</v>
      </c>
      <c r="J271" s="3" t="b">
        <v>0</v>
      </c>
      <c r="K271" s="3" t="b">
        <v>1</v>
      </c>
      <c r="L271" s="3">
        <v>800</v>
      </c>
      <c r="M271" s="3">
        <v>2</v>
      </c>
      <c r="N271" s="3">
        <v>0</v>
      </c>
      <c r="O271" s="3">
        <v>0.5</v>
      </c>
      <c r="P271" s="3">
        <v>0</v>
      </c>
      <c r="Q271" s="3">
        <v>300</v>
      </c>
      <c r="R271" s="3">
        <v>0</v>
      </c>
      <c r="S271" s="3">
        <v>1</v>
      </c>
      <c r="T271" s="3">
        <v>0</v>
      </c>
      <c r="U271" s="3" t="b">
        <v>0</v>
      </c>
      <c r="V271" s="3">
        <v>701</v>
      </c>
      <c r="W271" s="53">
        <v>320301.78999999998</v>
      </c>
      <c r="X271" s="53">
        <v>533441.42000000004</v>
      </c>
      <c r="Y271" s="51">
        <v>579.42999999999995</v>
      </c>
      <c r="Z271" s="51">
        <v>520.17999999999995</v>
      </c>
      <c r="AA271" s="53">
        <v>-20</v>
      </c>
      <c r="AB271" s="53">
        <v>5</v>
      </c>
      <c r="AC271" s="3">
        <v>0</v>
      </c>
      <c r="AD271" s="3">
        <v>0</v>
      </c>
      <c r="AF271" s="6">
        <v>-1.3754631270597284E-2</v>
      </c>
      <c r="AH271" s="6">
        <v>-5.7065719757354305E-4</v>
      </c>
      <c r="AJ271" s="6">
        <v>2.9693159179489115E-4</v>
      </c>
      <c r="AK271" s="23"/>
      <c r="AL271" s="6">
        <v>5.7073476300586456E-3</v>
      </c>
      <c r="AM271" s="23"/>
    </row>
    <row r="272" spans="1:39" x14ac:dyDescent="0.25">
      <c r="A272" s="3">
        <v>38</v>
      </c>
      <c r="B272" s="3" t="s">
        <v>21</v>
      </c>
      <c r="C272" s="3" t="s">
        <v>91</v>
      </c>
      <c r="D272" s="3" t="s">
        <v>40</v>
      </c>
      <c r="E272" s="3" t="s">
        <v>46</v>
      </c>
      <c r="F272" s="3" t="s">
        <v>25</v>
      </c>
      <c r="G272" s="3" t="b">
        <v>0</v>
      </c>
      <c r="H272" s="3" t="b">
        <v>0</v>
      </c>
      <c r="I272" s="3" t="b">
        <v>0</v>
      </c>
      <c r="J272" s="3" t="b">
        <v>0</v>
      </c>
      <c r="K272" s="3" t="b">
        <v>1</v>
      </c>
      <c r="L272" s="3">
        <v>800</v>
      </c>
      <c r="M272" s="3">
        <v>2</v>
      </c>
      <c r="N272" s="3">
        <v>0</v>
      </c>
      <c r="O272" s="3">
        <v>0.5</v>
      </c>
      <c r="P272" s="3">
        <v>0</v>
      </c>
      <c r="Q272" s="3">
        <v>300</v>
      </c>
      <c r="R272" s="3">
        <v>0</v>
      </c>
      <c r="S272" s="3">
        <v>1</v>
      </c>
      <c r="T272" s="3">
        <v>0</v>
      </c>
      <c r="U272" s="3" t="b">
        <v>0</v>
      </c>
      <c r="V272" s="3">
        <v>701</v>
      </c>
      <c r="W272" s="53">
        <v>324228.2</v>
      </c>
      <c r="X272" s="53">
        <v>532931.1</v>
      </c>
      <c r="Y272" s="51">
        <v>579.89</v>
      </c>
      <c r="Z272" s="51">
        <v>517.57000000000005</v>
      </c>
      <c r="AA272" s="53">
        <v>-20</v>
      </c>
      <c r="AB272" s="53">
        <v>5</v>
      </c>
      <c r="AC272" s="3">
        <v>0</v>
      </c>
      <c r="AD272" s="3">
        <v>0</v>
      </c>
      <c r="AF272" s="6">
        <v>-1.6647716471688279E-3</v>
      </c>
      <c r="AH272" s="6">
        <v>-1.5267673965508877E-3</v>
      </c>
      <c r="AJ272" s="6">
        <v>1.0910509652002354E-3</v>
      </c>
      <c r="AK272" s="23"/>
      <c r="AL272" s="6">
        <v>6.6121710348254759E-4</v>
      </c>
      <c r="AM272" s="23"/>
    </row>
    <row r="273" spans="1:39" x14ac:dyDescent="0.25">
      <c r="A273" s="3">
        <v>39</v>
      </c>
      <c r="B273" s="3" t="s">
        <v>21</v>
      </c>
      <c r="C273" s="3" t="s">
        <v>91</v>
      </c>
      <c r="D273" s="3" t="s">
        <v>40</v>
      </c>
      <c r="E273" s="3" t="s">
        <v>46</v>
      </c>
      <c r="F273" s="3" t="s">
        <v>25</v>
      </c>
      <c r="G273" s="3" t="b">
        <v>0</v>
      </c>
      <c r="H273" s="3" t="b">
        <v>0</v>
      </c>
      <c r="I273" s="3" t="b">
        <v>0</v>
      </c>
      <c r="J273" s="3" t="b">
        <v>0</v>
      </c>
      <c r="K273" s="3" t="b">
        <v>1</v>
      </c>
      <c r="L273" s="3">
        <v>800</v>
      </c>
      <c r="M273" s="3">
        <v>2</v>
      </c>
      <c r="N273" s="3">
        <v>0</v>
      </c>
      <c r="O273" s="3">
        <v>0.5</v>
      </c>
      <c r="P273" s="3">
        <v>0</v>
      </c>
      <c r="Q273" s="3">
        <v>300</v>
      </c>
      <c r="R273" s="3">
        <v>0</v>
      </c>
      <c r="S273" s="3">
        <v>1</v>
      </c>
      <c r="T273" s="3">
        <v>0</v>
      </c>
      <c r="U273" s="3" t="b">
        <v>0</v>
      </c>
      <c r="V273" s="3">
        <v>701</v>
      </c>
      <c r="W273" s="53">
        <v>322813.77</v>
      </c>
      <c r="X273" s="53">
        <v>532052.77</v>
      </c>
      <c r="Y273" s="51">
        <v>580</v>
      </c>
      <c r="Z273" s="51">
        <v>518.72</v>
      </c>
      <c r="AA273" s="53">
        <v>-20</v>
      </c>
      <c r="AB273" s="53">
        <v>5</v>
      </c>
      <c r="AC273" s="3">
        <v>0</v>
      </c>
      <c r="AD273" s="3">
        <v>0</v>
      </c>
      <c r="AF273" s="6">
        <v>-6.0199612853282236E-3</v>
      </c>
      <c r="AH273" s="6">
        <v>-3.1723628485569311E-3</v>
      </c>
      <c r="AJ273" s="6">
        <v>1.2809490762319964E-3</v>
      </c>
      <c r="AK273" s="23"/>
      <c r="AL273" s="6">
        <v>2.8846079485258524E-3</v>
      </c>
      <c r="AM273" s="23"/>
    </row>
    <row r="274" spans="1:39" x14ac:dyDescent="0.25">
      <c r="A274" s="3">
        <v>40</v>
      </c>
      <c r="B274" s="3" t="s">
        <v>21</v>
      </c>
      <c r="C274" s="3" t="s">
        <v>91</v>
      </c>
      <c r="D274" s="3" t="s">
        <v>40</v>
      </c>
      <c r="E274" s="3" t="s">
        <v>46</v>
      </c>
      <c r="F274" s="3" t="s">
        <v>25</v>
      </c>
      <c r="G274" s="3" t="b">
        <v>0</v>
      </c>
      <c r="H274" s="3" t="b">
        <v>0</v>
      </c>
      <c r="I274" s="3" t="b">
        <v>0</v>
      </c>
      <c r="J274" s="3" t="b">
        <v>0</v>
      </c>
      <c r="K274" s="3" t="b">
        <v>1</v>
      </c>
      <c r="L274" s="3">
        <v>800</v>
      </c>
      <c r="M274" s="3">
        <v>2</v>
      </c>
      <c r="N274" s="3">
        <v>0</v>
      </c>
      <c r="O274" s="3">
        <v>0.5</v>
      </c>
      <c r="P274" s="3">
        <v>0</v>
      </c>
      <c r="Q274" s="3">
        <v>300</v>
      </c>
      <c r="R274" s="3">
        <v>0</v>
      </c>
      <c r="S274" s="3">
        <v>1</v>
      </c>
      <c r="T274" s="3">
        <v>0</v>
      </c>
      <c r="U274" s="3" t="b">
        <v>0</v>
      </c>
      <c r="V274" s="3">
        <v>701</v>
      </c>
      <c r="W274" s="53">
        <v>332415.43</v>
      </c>
      <c r="X274" s="53">
        <v>535009.37</v>
      </c>
      <c r="Y274" s="51">
        <v>578.5</v>
      </c>
      <c r="Z274" s="51">
        <v>512.02</v>
      </c>
      <c r="AA274" s="53">
        <v>-20</v>
      </c>
      <c r="AB274" s="53">
        <v>5</v>
      </c>
      <c r="AC274" s="3">
        <v>0</v>
      </c>
      <c r="AD274" s="3">
        <v>0</v>
      </c>
      <c r="AF274" s="6">
        <v>2.3544633739614795E-2</v>
      </c>
      <c r="AH274" s="6">
        <v>2.3669760256714856E-3</v>
      </c>
      <c r="AJ274" s="6">
        <v>-1.3085706196548363E-3</v>
      </c>
      <c r="AK274" s="23"/>
      <c r="AL274" s="6">
        <v>-1.0069060453030354E-2</v>
      </c>
      <c r="AM274" s="23"/>
    </row>
    <row r="275" spans="1:39" x14ac:dyDescent="0.25">
      <c r="A275" s="1">
        <v>46</v>
      </c>
      <c r="B275" s="1" t="s">
        <v>21</v>
      </c>
      <c r="C275" s="1" t="s">
        <v>91</v>
      </c>
      <c r="D275" s="1" t="s">
        <v>40</v>
      </c>
      <c r="E275" s="1" t="s">
        <v>47</v>
      </c>
      <c r="F275" s="1" t="s">
        <v>25</v>
      </c>
      <c r="G275" s="1" t="b">
        <v>0</v>
      </c>
      <c r="H275" s="1" t="b">
        <v>0</v>
      </c>
      <c r="I275" s="1" t="b">
        <v>0</v>
      </c>
      <c r="J275" s="1" t="b">
        <v>0</v>
      </c>
      <c r="K275" s="1" t="b">
        <v>1</v>
      </c>
      <c r="L275" s="1">
        <v>800</v>
      </c>
      <c r="M275" s="1">
        <v>2</v>
      </c>
      <c r="N275" s="1">
        <v>0</v>
      </c>
      <c r="O275" s="1">
        <v>0.5</v>
      </c>
      <c r="P275" s="1">
        <v>0</v>
      </c>
      <c r="Q275" s="1">
        <v>300</v>
      </c>
      <c r="R275" s="1">
        <v>0</v>
      </c>
      <c r="S275" s="1">
        <v>1</v>
      </c>
      <c r="T275" s="1">
        <v>0</v>
      </c>
      <c r="U275" s="1" t="b">
        <v>0</v>
      </c>
      <c r="V275" s="1">
        <v>701</v>
      </c>
      <c r="W275" s="54">
        <v>230409.78</v>
      </c>
      <c r="X275" s="54">
        <v>455890.05</v>
      </c>
      <c r="Y275" s="50">
        <v>633.13</v>
      </c>
      <c r="Z275" s="50">
        <v>569.47</v>
      </c>
      <c r="AA275" s="54">
        <v>-20</v>
      </c>
      <c r="AB275" s="54">
        <v>0</v>
      </c>
      <c r="AC275" s="1">
        <v>0</v>
      </c>
      <c r="AD275" s="1">
        <v>0</v>
      </c>
      <c r="AF275" s="6" cm="1">
        <f t="array" ref="AF275:AF279">W275:W279/AG275-1</f>
        <v>-2.3522182625504984E-2</v>
      </c>
      <c r="AG275" s="55">
        <f>AVERAGE(W275:W279)</f>
        <v>235960.07600000003</v>
      </c>
      <c r="AH275" s="6" cm="1">
        <f t="array" ref="AH275:AH279">X275:X279/AI275-1</f>
        <v>-9.9056508317566516E-3</v>
      </c>
      <c r="AI275" s="52">
        <f t="shared" ref="AI275" si="54">AVERAGE(X275:X279)</f>
        <v>460451.11799999996</v>
      </c>
      <c r="AJ275" s="6" cm="1">
        <f t="array" ref="AJ275:AJ279">Y275:Y279/AK275-1</f>
        <v>3.4932781340442087E-3</v>
      </c>
      <c r="AK275" s="23">
        <f>AVERAGE(Y275:Y279)</f>
        <v>630.92600000000004</v>
      </c>
      <c r="AL275" s="6" cm="1">
        <f t="array" ref="AL275:AL279">Z275:Z279/AM275-1</f>
        <v>7.2055691939807431E-3</v>
      </c>
      <c r="AM275" s="23">
        <f>AVERAGE(Z275:Z279)</f>
        <v>565.39600000000007</v>
      </c>
    </row>
    <row r="276" spans="1:39" x14ac:dyDescent="0.25">
      <c r="A276" s="1">
        <v>47</v>
      </c>
      <c r="B276" s="1" t="s">
        <v>21</v>
      </c>
      <c r="C276" s="1" t="s">
        <v>91</v>
      </c>
      <c r="D276" s="1" t="s">
        <v>40</v>
      </c>
      <c r="E276" s="1" t="s">
        <v>47</v>
      </c>
      <c r="F276" s="1" t="s">
        <v>25</v>
      </c>
      <c r="G276" s="1" t="b">
        <v>0</v>
      </c>
      <c r="H276" s="1" t="b">
        <v>0</v>
      </c>
      <c r="I276" s="1" t="b">
        <v>0</v>
      </c>
      <c r="J276" s="1" t="b">
        <v>0</v>
      </c>
      <c r="K276" s="1" t="b">
        <v>1</v>
      </c>
      <c r="L276" s="1">
        <v>800</v>
      </c>
      <c r="M276" s="1">
        <v>2</v>
      </c>
      <c r="N276" s="1">
        <v>0</v>
      </c>
      <c r="O276" s="1">
        <v>0.5</v>
      </c>
      <c r="P276" s="1">
        <v>0</v>
      </c>
      <c r="Q276" s="1">
        <v>300</v>
      </c>
      <c r="R276" s="1">
        <v>0</v>
      </c>
      <c r="S276" s="1">
        <v>1</v>
      </c>
      <c r="T276" s="1">
        <v>0</v>
      </c>
      <c r="U276" s="1" t="b">
        <v>0</v>
      </c>
      <c r="V276" s="1">
        <v>701</v>
      </c>
      <c r="W276" s="54">
        <v>237450.25</v>
      </c>
      <c r="X276" s="54">
        <v>463344.25</v>
      </c>
      <c r="Y276" s="50">
        <v>629.48</v>
      </c>
      <c r="Z276" s="50">
        <v>564.21</v>
      </c>
      <c r="AA276" s="54">
        <v>-20</v>
      </c>
      <c r="AB276" s="54">
        <v>0</v>
      </c>
      <c r="AC276" s="1">
        <v>0</v>
      </c>
      <c r="AD276" s="1">
        <v>0</v>
      </c>
      <c r="AF276" s="6">
        <v>6.3153649772513809E-3</v>
      </c>
      <c r="AH276" s="6">
        <v>6.2832554573144517E-3</v>
      </c>
      <c r="AJ276" s="6">
        <v>-2.2918694109927973E-3</v>
      </c>
      <c r="AK276" s="23"/>
      <c r="AL276" s="6">
        <v>-2.0976448365394029E-3</v>
      </c>
      <c r="AM276" s="23"/>
    </row>
    <row r="277" spans="1:39" x14ac:dyDescent="0.25">
      <c r="A277" s="1">
        <v>48</v>
      </c>
      <c r="B277" s="1" t="s">
        <v>21</v>
      </c>
      <c r="C277" s="1" t="s">
        <v>91</v>
      </c>
      <c r="D277" s="1" t="s">
        <v>40</v>
      </c>
      <c r="E277" s="1" t="s">
        <v>47</v>
      </c>
      <c r="F277" s="1" t="s">
        <v>25</v>
      </c>
      <c r="G277" s="1" t="b">
        <v>0</v>
      </c>
      <c r="H277" s="1" t="b">
        <v>0</v>
      </c>
      <c r="I277" s="1" t="b">
        <v>0</v>
      </c>
      <c r="J277" s="1" t="b">
        <v>0</v>
      </c>
      <c r="K277" s="1" t="b">
        <v>1</v>
      </c>
      <c r="L277" s="1">
        <v>800</v>
      </c>
      <c r="M277" s="1">
        <v>2</v>
      </c>
      <c r="N277" s="1">
        <v>0</v>
      </c>
      <c r="O277" s="1">
        <v>0.5</v>
      </c>
      <c r="P277" s="1">
        <v>0</v>
      </c>
      <c r="Q277" s="1">
        <v>300</v>
      </c>
      <c r="R277" s="1">
        <v>0</v>
      </c>
      <c r="S277" s="1">
        <v>1</v>
      </c>
      <c r="T277" s="1">
        <v>0</v>
      </c>
      <c r="U277" s="1" t="b">
        <v>0</v>
      </c>
      <c r="V277" s="1">
        <v>701</v>
      </c>
      <c r="W277" s="54">
        <v>239600.02</v>
      </c>
      <c r="X277" s="54">
        <v>457570.45</v>
      </c>
      <c r="Y277" s="50">
        <v>632.32000000000005</v>
      </c>
      <c r="Z277" s="50">
        <v>562.87</v>
      </c>
      <c r="AA277" s="54">
        <v>-20</v>
      </c>
      <c r="AB277" s="54">
        <v>0</v>
      </c>
      <c r="AC277" s="1">
        <v>0</v>
      </c>
      <c r="AD277" s="1">
        <v>0</v>
      </c>
      <c r="AF277" s="6">
        <v>1.5426101151111427E-2</v>
      </c>
      <c r="AH277" s="6">
        <v>-6.2561863515769867E-3</v>
      </c>
      <c r="AJ277" s="6">
        <v>2.2094508706251847E-3</v>
      </c>
      <c r="AK277" s="23"/>
      <c r="AL277" s="6">
        <v>-4.4676651408924739E-3</v>
      </c>
      <c r="AM277" s="23"/>
    </row>
    <row r="278" spans="1:39" x14ac:dyDescent="0.25">
      <c r="A278" s="1">
        <v>49</v>
      </c>
      <c r="B278" s="1" t="s">
        <v>21</v>
      </c>
      <c r="C278" s="1" t="s">
        <v>91</v>
      </c>
      <c r="D278" s="1" t="s">
        <v>40</v>
      </c>
      <c r="E278" s="1" t="s">
        <v>47</v>
      </c>
      <c r="F278" s="1" t="s">
        <v>25</v>
      </c>
      <c r="G278" s="1" t="b">
        <v>0</v>
      </c>
      <c r="H278" s="1" t="b">
        <v>0</v>
      </c>
      <c r="I278" s="1" t="b">
        <v>0</v>
      </c>
      <c r="J278" s="1" t="b">
        <v>0</v>
      </c>
      <c r="K278" s="1" t="b">
        <v>1</v>
      </c>
      <c r="L278" s="1">
        <v>800</v>
      </c>
      <c r="M278" s="1">
        <v>2</v>
      </c>
      <c r="N278" s="1">
        <v>0</v>
      </c>
      <c r="O278" s="1">
        <v>0.5</v>
      </c>
      <c r="P278" s="1">
        <v>0</v>
      </c>
      <c r="Q278" s="1">
        <v>300</v>
      </c>
      <c r="R278" s="1">
        <v>0</v>
      </c>
      <c r="S278" s="1">
        <v>1</v>
      </c>
      <c r="T278" s="1">
        <v>0</v>
      </c>
      <c r="U278" s="1" t="b">
        <v>0</v>
      </c>
      <c r="V278" s="1">
        <v>701</v>
      </c>
      <c r="W278" s="54">
        <v>230694.41</v>
      </c>
      <c r="X278" s="54">
        <v>455881.88</v>
      </c>
      <c r="Y278" s="50">
        <v>633.27</v>
      </c>
      <c r="Z278" s="50">
        <v>569.19000000000005</v>
      </c>
      <c r="AA278" s="54">
        <v>-20</v>
      </c>
      <c r="AB278" s="54">
        <v>0</v>
      </c>
      <c r="AC278" s="1">
        <v>0</v>
      </c>
      <c r="AD278" s="1">
        <v>0</v>
      </c>
      <c r="AF278" s="6">
        <v>-2.2315919240507576E-2</v>
      </c>
      <c r="AH278" s="6">
        <v>-9.9233943004563008E-3</v>
      </c>
      <c r="AJ278" s="6">
        <v>3.715174204264704E-3</v>
      </c>
      <c r="AL278" s="6">
        <v>6.7103410706832456E-3</v>
      </c>
    </row>
    <row r="279" spans="1:39" x14ac:dyDescent="0.25">
      <c r="A279" s="1">
        <v>50</v>
      </c>
      <c r="B279" s="1" t="s">
        <v>21</v>
      </c>
      <c r="C279" s="1" t="s">
        <v>91</v>
      </c>
      <c r="D279" s="1" t="s">
        <v>40</v>
      </c>
      <c r="E279" s="1" t="s">
        <v>47</v>
      </c>
      <c r="F279" s="1" t="s">
        <v>25</v>
      </c>
      <c r="G279" s="1" t="b">
        <v>0</v>
      </c>
      <c r="H279" s="1" t="b">
        <v>0</v>
      </c>
      <c r="I279" s="1" t="b">
        <v>0</v>
      </c>
      <c r="J279" s="1" t="b">
        <v>0</v>
      </c>
      <c r="K279" s="1" t="b">
        <v>1</v>
      </c>
      <c r="L279" s="1">
        <v>800</v>
      </c>
      <c r="M279" s="1">
        <v>2</v>
      </c>
      <c r="N279" s="1">
        <v>0</v>
      </c>
      <c r="O279" s="1">
        <v>0.5</v>
      </c>
      <c r="P279" s="1">
        <v>0</v>
      </c>
      <c r="Q279" s="1">
        <v>300</v>
      </c>
      <c r="R279" s="1">
        <v>0</v>
      </c>
      <c r="S279" s="1">
        <v>1</v>
      </c>
      <c r="T279" s="1">
        <v>0</v>
      </c>
      <c r="U279" s="1" t="b">
        <v>0</v>
      </c>
      <c r="V279" s="1">
        <v>701</v>
      </c>
      <c r="W279" s="54">
        <v>241645.92</v>
      </c>
      <c r="X279" s="54">
        <v>469568.96</v>
      </c>
      <c r="Y279" s="50">
        <v>626.42999999999995</v>
      </c>
      <c r="Z279" s="50">
        <v>561.24</v>
      </c>
      <c r="AA279" s="54">
        <v>-20</v>
      </c>
      <c r="AB279" s="54">
        <v>0</v>
      </c>
      <c r="AC279" s="1">
        <v>0</v>
      </c>
      <c r="AD279" s="1">
        <v>0</v>
      </c>
      <c r="AF279" s="6">
        <v>2.4096635737649086E-2</v>
      </c>
      <c r="AH279" s="6">
        <v>1.9801976026476042E-2</v>
      </c>
      <c r="AJ279" s="6">
        <v>-7.1260337979416333E-3</v>
      </c>
      <c r="AL279" s="6">
        <v>-7.350600287232445E-3</v>
      </c>
    </row>
    <row r="280" spans="1:39" x14ac:dyDescent="0.25">
      <c r="A280" s="3">
        <v>56</v>
      </c>
      <c r="B280" s="3" t="s">
        <v>21</v>
      </c>
      <c r="C280" s="3" t="s">
        <v>91</v>
      </c>
      <c r="D280" s="3" t="s">
        <v>40</v>
      </c>
      <c r="E280" s="3" t="s">
        <v>48</v>
      </c>
      <c r="F280" s="3" t="s">
        <v>25</v>
      </c>
      <c r="G280" s="3" t="b">
        <v>0</v>
      </c>
      <c r="H280" s="3" t="b">
        <v>0</v>
      </c>
      <c r="I280" s="3" t="b">
        <v>0</v>
      </c>
      <c r="J280" s="3" t="b">
        <v>0</v>
      </c>
      <c r="K280" s="3" t="b">
        <v>1</v>
      </c>
      <c r="L280" s="3">
        <v>800</v>
      </c>
      <c r="M280" s="3">
        <v>2</v>
      </c>
      <c r="N280" s="3">
        <v>0</v>
      </c>
      <c r="O280" s="3">
        <v>0.5</v>
      </c>
      <c r="P280" s="3">
        <v>0</v>
      </c>
      <c r="Q280" s="3">
        <v>300</v>
      </c>
      <c r="R280" s="3">
        <v>0</v>
      </c>
      <c r="S280" s="3">
        <v>1</v>
      </c>
      <c r="T280" s="3">
        <v>0</v>
      </c>
      <c r="U280" s="3" t="b">
        <v>0</v>
      </c>
      <c r="V280" s="3">
        <v>701</v>
      </c>
      <c r="W280" s="53">
        <v>641483.34</v>
      </c>
      <c r="X280" s="53">
        <v>550745</v>
      </c>
      <c r="Y280" s="51">
        <v>428.74</v>
      </c>
      <c r="Z280" s="51">
        <v>462.08</v>
      </c>
      <c r="AA280" s="53">
        <v>-15</v>
      </c>
      <c r="AB280" s="53">
        <v>20</v>
      </c>
      <c r="AC280" s="3">
        <v>0</v>
      </c>
      <c r="AD280" s="3">
        <v>0</v>
      </c>
      <c r="AF280" s="6" cm="1">
        <f t="array" ref="AF280:AF284">W280:W284/AG280-1</f>
        <v>-6.7739650942229002E-3</v>
      </c>
      <c r="AG280" s="52">
        <f>AVERAGE(W280:W284)</f>
        <v>645858.36199999996</v>
      </c>
      <c r="AH280" s="6" cm="1">
        <f t="array" ref="AH280:AH284">X280:X284/AI280-1</f>
        <v>2.0767096782559058E-4</v>
      </c>
      <c r="AI280" s="55">
        <f t="shared" ref="AI280" si="55">AVERAGE(X280:X284)</f>
        <v>550630.65</v>
      </c>
      <c r="AJ280" s="6" cm="1">
        <f t="array" ref="AJ280:AJ284">Y280:Y284/AK280-1</f>
        <v>-4.1033675591484187E-4</v>
      </c>
      <c r="AK280" s="52">
        <f>AVERAGE(Y280:Y284)</f>
        <v>428.916</v>
      </c>
      <c r="AL280" s="6" cm="1">
        <f t="array" ref="AL280:AL284">Z280:Z284/AM280-1</f>
        <v>5.6454385987820821E-3</v>
      </c>
      <c r="AM280" s="52">
        <f>AVERAGE(Z280:Z284)</f>
        <v>459.48599999999999</v>
      </c>
    </row>
    <row r="281" spans="1:39" x14ac:dyDescent="0.25">
      <c r="A281" s="3">
        <v>57</v>
      </c>
      <c r="B281" s="3" t="s">
        <v>21</v>
      </c>
      <c r="C281" s="3" t="s">
        <v>91</v>
      </c>
      <c r="D281" s="3" t="s">
        <v>40</v>
      </c>
      <c r="E281" s="3" t="s">
        <v>48</v>
      </c>
      <c r="F281" s="3" t="s">
        <v>25</v>
      </c>
      <c r="G281" s="3" t="b">
        <v>0</v>
      </c>
      <c r="H281" s="3" t="b">
        <v>0</v>
      </c>
      <c r="I281" s="3" t="b">
        <v>0</v>
      </c>
      <c r="J281" s="3" t="b">
        <v>0</v>
      </c>
      <c r="K281" s="3" t="b">
        <v>1</v>
      </c>
      <c r="L281" s="3">
        <v>800</v>
      </c>
      <c r="M281" s="3">
        <v>2</v>
      </c>
      <c r="N281" s="3">
        <v>0</v>
      </c>
      <c r="O281" s="3">
        <v>0.5</v>
      </c>
      <c r="P281" s="3">
        <v>0</v>
      </c>
      <c r="Q281" s="3">
        <v>300</v>
      </c>
      <c r="R281" s="3">
        <v>0</v>
      </c>
      <c r="S281" s="3">
        <v>1</v>
      </c>
      <c r="T281" s="3">
        <v>0</v>
      </c>
      <c r="U281" s="3" t="b">
        <v>0</v>
      </c>
      <c r="V281" s="3">
        <v>701</v>
      </c>
      <c r="W281" s="53">
        <v>638635.93999999994</v>
      </c>
      <c r="X281" s="53">
        <v>541101.21</v>
      </c>
      <c r="Y281" s="51">
        <v>434.93</v>
      </c>
      <c r="Z281" s="51">
        <v>463.55</v>
      </c>
      <c r="AA281" s="53">
        <v>-15</v>
      </c>
      <c r="AB281" s="53">
        <v>20</v>
      </c>
      <c r="AC281" s="3">
        <v>0</v>
      </c>
      <c r="AD281" s="3">
        <v>0</v>
      </c>
      <c r="AF281" s="6">
        <v>-1.1182671658279242E-2</v>
      </c>
      <c r="AH281" s="6">
        <v>-1.7306410385982018E-2</v>
      </c>
      <c r="AJ281" s="6">
        <v>1.4021393466319809E-2</v>
      </c>
      <c r="AL281" s="6">
        <v>8.8446655610834313E-3</v>
      </c>
    </row>
    <row r="282" spans="1:39" x14ac:dyDescent="0.25">
      <c r="A282" s="3">
        <v>58</v>
      </c>
      <c r="B282" s="3" t="s">
        <v>21</v>
      </c>
      <c r="C282" s="3" t="s">
        <v>91</v>
      </c>
      <c r="D282" s="3" t="s">
        <v>40</v>
      </c>
      <c r="E282" s="3" t="s">
        <v>48</v>
      </c>
      <c r="F282" s="3" t="s">
        <v>25</v>
      </c>
      <c r="G282" s="3" t="b">
        <v>0</v>
      </c>
      <c r="H282" s="3" t="b">
        <v>0</v>
      </c>
      <c r="I282" s="3" t="b">
        <v>0</v>
      </c>
      <c r="J282" s="3" t="b">
        <v>0</v>
      </c>
      <c r="K282" s="3" t="b">
        <v>1</v>
      </c>
      <c r="L282" s="3">
        <v>800</v>
      </c>
      <c r="M282" s="3">
        <v>2</v>
      </c>
      <c r="N282" s="3">
        <v>0</v>
      </c>
      <c r="O282" s="3">
        <v>0.5</v>
      </c>
      <c r="P282" s="3">
        <v>0</v>
      </c>
      <c r="Q282" s="3">
        <v>300</v>
      </c>
      <c r="R282" s="3">
        <v>0</v>
      </c>
      <c r="S282" s="3">
        <v>1</v>
      </c>
      <c r="T282" s="3">
        <v>0</v>
      </c>
      <c r="U282" s="3" t="b">
        <v>0</v>
      </c>
      <c r="V282" s="3">
        <v>701</v>
      </c>
      <c r="W282" s="53">
        <v>645907.54</v>
      </c>
      <c r="X282" s="53">
        <v>554726.64</v>
      </c>
      <c r="Y282" s="51">
        <v>426.22</v>
      </c>
      <c r="Z282" s="51">
        <v>459.74</v>
      </c>
      <c r="AA282" s="53">
        <v>-15</v>
      </c>
      <c r="AB282" s="53">
        <v>20</v>
      </c>
      <c r="AC282" s="3">
        <v>0</v>
      </c>
      <c r="AD282" s="3">
        <v>0</v>
      </c>
      <c r="AF282" s="6">
        <v>7.6143629770042409E-5</v>
      </c>
      <c r="AH282" s="6">
        <v>7.4387250328327159E-3</v>
      </c>
      <c r="AJ282" s="6">
        <v>-6.285613033787385E-3</v>
      </c>
      <c r="AL282" s="6">
        <v>5.5279159756782548E-4</v>
      </c>
    </row>
    <row r="283" spans="1:39" x14ac:dyDescent="0.25">
      <c r="A283" s="3">
        <v>59</v>
      </c>
      <c r="B283" s="3" t="s">
        <v>21</v>
      </c>
      <c r="C283" s="3" t="s">
        <v>91</v>
      </c>
      <c r="D283" s="3" t="s">
        <v>40</v>
      </c>
      <c r="E283" s="3" t="s">
        <v>48</v>
      </c>
      <c r="F283" s="3" t="s">
        <v>25</v>
      </c>
      <c r="G283" s="3" t="b">
        <v>0</v>
      </c>
      <c r="H283" s="3" t="b">
        <v>0</v>
      </c>
      <c r="I283" s="3" t="b">
        <v>0</v>
      </c>
      <c r="J283" s="3" t="b">
        <v>0</v>
      </c>
      <c r="K283" s="3" t="b">
        <v>1</v>
      </c>
      <c r="L283" s="3">
        <v>800</v>
      </c>
      <c r="M283" s="3">
        <v>2</v>
      </c>
      <c r="N283" s="3">
        <v>0</v>
      </c>
      <c r="O283" s="3">
        <v>0.5</v>
      </c>
      <c r="P283" s="3">
        <v>0</v>
      </c>
      <c r="Q283" s="3">
        <v>300</v>
      </c>
      <c r="R283" s="3">
        <v>0</v>
      </c>
      <c r="S283" s="3">
        <v>1</v>
      </c>
      <c r="T283" s="3">
        <v>0</v>
      </c>
      <c r="U283" s="3" t="b">
        <v>0</v>
      </c>
      <c r="V283" s="3">
        <v>701</v>
      </c>
      <c r="W283" s="53">
        <v>650713.68999999994</v>
      </c>
      <c r="X283" s="53">
        <v>556099.5</v>
      </c>
      <c r="Y283" s="51">
        <v>425.78</v>
      </c>
      <c r="Z283" s="51">
        <v>456.62</v>
      </c>
      <c r="AA283" s="53">
        <v>-15</v>
      </c>
      <c r="AB283" s="53">
        <v>20</v>
      </c>
      <c r="AC283" s="3">
        <v>0</v>
      </c>
      <c r="AD283" s="3">
        <v>0</v>
      </c>
      <c r="AF283" s="6">
        <v>7.5176358868602744E-3</v>
      </c>
      <c r="AH283" s="6">
        <v>9.9319752723536769E-3</v>
      </c>
      <c r="AJ283" s="6">
        <v>-7.3114549235748783E-3</v>
      </c>
      <c r="AL283" s="6">
        <v>-6.2374044040514054E-3</v>
      </c>
    </row>
    <row r="284" spans="1:39" x14ac:dyDescent="0.25">
      <c r="A284" s="3">
        <v>60</v>
      </c>
      <c r="B284" s="3" t="s">
        <v>21</v>
      </c>
      <c r="C284" s="3" t="s">
        <v>91</v>
      </c>
      <c r="D284" s="3" t="s">
        <v>40</v>
      </c>
      <c r="E284" s="3" t="s">
        <v>48</v>
      </c>
      <c r="F284" s="3" t="s">
        <v>25</v>
      </c>
      <c r="G284" s="3" t="b">
        <v>0</v>
      </c>
      <c r="H284" s="3" t="b">
        <v>0</v>
      </c>
      <c r="I284" s="3" t="b">
        <v>0</v>
      </c>
      <c r="J284" s="3" t="b">
        <v>0</v>
      </c>
      <c r="K284" s="3" t="b">
        <v>1</v>
      </c>
      <c r="L284" s="3">
        <v>800</v>
      </c>
      <c r="M284" s="3">
        <v>2</v>
      </c>
      <c r="N284" s="3">
        <v>0</v>
      </c>
      <c r="O284" s="3">
        <v>0.5</v>
      </c>
      <c r="P284" s="3">
        <v>0</v>
      </c>
      <c r="Q284" s="3">
        <v>300</v>
      </c>
      <c r="R284" s="3">
        <v>0</v>
      </c>
      <c r="S284" s="3">
        <v>1</v>
      </c>
      <c r="T284" s="3">
        <v>0</v>
      </c>
      <c r="U284" s="3" t="b">
        <v>0</v>
      </c>
      <c r="V284" s="3">
        <v>701</v>
      </c>
      <c r="W284" s="53">
        <v>652551.30000000005</v>
      </c>
      <c r="X284" s="53">
        <v>550480.9</v>
      </c>
      <c r="Y284" s="51">
        <v>428.91</v>
      </c>
      <c r="Z284" s="51">
        <v>455.44</v>
      </c>
      <c r="AA284" s="53">
        <v>-15</v>
      </c>
      <c r="AB284" s="53">
        <v>20</v>
      </c>
      <c r="AC284" s="3">
        <v>0</v>
      </c>
      <c r="AD284" s="3">
        <v>0</v>
      </c>
      <c r="AF284" s="6">
        <v>1.0362857235871825E-2</v>
      </c>
      <c r="AH284" s="6">
        <v>-2.7196088703018706E-4</v>
      </c>
      <c r="AJ284" s="6">
        <v>-1.3988753042482038E-5</v>
      </c>
      <c r="AL284" s="6">
        <v>-8.8054913533818224E-3</v>
      </c>
    </row>
    <row r="285" spans="1:39" x14ac:dyDescent="0.25">
      <c r="A285" s="1">
        <v>66</v>
      </c>
      <c r="B285" s="1" t="s">
        <v>21</v>
      </c>
      <c r="C285" s="1" t="s">
        <v>91</v>
      </c>
      <c r="D285" s="1" t="s">
        <v>40</v>
      </c>
      <c r="E285" s="1" t="s">
        <v>49</v>
      </c>
      <c r="F285" s="1" t="s">
        <v>25</v>
      </c>
      <c r="G285" s="1" t="b">
        <v>0</v>
      </c>
      <c r="H285" s="1" t="b">
        <v>0</v>
      </c>
      <c r="I285" s="1" t="b">
        <v>0</v>
      </c>
      <c r="J285" s="1" t="b">
        <v>0</v>
      </c>
      <c r="K285" s="1" t="b">
        <v>1</v>
      </c>
      <c r="L285" s="1">
        <v>800</v>
      </c>
      <c r="M285" s="1">
        <v>2</v>
      </c>
      <c r="N285" s="1">
        <v>0</v>
      </c>
      <c r="O285" s="1">
        <v>0.5</v>
      </c>
      <c r="P285" s="1">
        <v>0</v>
      </c>
      <c r="Q285" s="1">
        <v>300</v>
      </c>
      <c r="R285" s="1">
        <v>0</v>
      </c>
      <c r="S285" s="1">
        <v>1</v>
      </c>
      <c r="T285" s="1">
        <v>0</v>
      </c>
      <c r="U285" s="1" t="b">
        <v>0</v>
      </c>
      <c r="V285" s="1">
        <v>701</v>
      </c>
      <c r="W285" s="54">
        <v>518494.45</v>
      </c>
      <c r="X285" s="54">
        <v>509325.56</v>
      </c>
      <c r="Y285" s="50">
        <v>496.6</v>
      </c>
      <c r="Z285" s="50">
        <v>491.15</v>
      </c>
      <c r="AA285" s="54">
        <v>-15</v>
      </c>
      <c r="AB285" s="54">
        <v>15</v>
      </c>
      <c r="AC285" s="1">
        <v>0</v>
      </c>
      <c r="AD285" s="1">
        <v>0</v>
      </c>
      <c r="AF285" s="6" cm="1">
        <f t="array" ref="AF285:AF289">W285:W289/AG285-1</f>
        <v>5.6743488957942123E-3</v>
      </c>
      <c r="AG285" s="52">
        <f>AVERAGE(W285:W289)</f>
        <v>515568.93200000003</v>
      </c>
      <c r="AH285" s="6" cm="1">
        <f t="array" ref="AH285:AH289">X285:X289/AI285-1</f>
        <v>-5.0234825921037229E-3</v>
      </c>
      <c r="AI285" s="52">
        <f t="shared" ref="AI285" si="56">AVERAGE(X285:X289)</f>
        <v>511897.06599999999</v>
      </c>
      <c r="AJ285" s="6" cm="1">
        <f t="array" ref="AJ285:AJ289">Y285:Y289/AK285-1</f>
        <v>2.8352409954846003E-3</v>
      </c>
      <c r="AK285" s="52">
        <f>AVERAGE(Y285:Y289)</f>
        <v>495.19600000000003</v>
      </c>
      <c r="AL285" s="6" cm="1">
        <f t="array" ref="AL285:AL289">Z285:Z289/AM285-1</f>
        <v>-3.5504159058632467E-3</v>
      </c>
      <c r="AM285" s="52">
        <f>AVERAGE(Z285:Z289)</f>
        <v>492.9</v>
      </c>
    </row>
    <row r="286" spans="1:39" x14ac:dyDescent="0.25">
      <c r="A286" s="1">
        <v>67</v>
      </c>
      <c r="B286" s="1" t="s">
        <v>21</v>
      </c>
      <c r="C286" s="1" t="s">
        <v>91</v>
      </c>
      <c r="D286" s="1" t="s">
        <v>40</v>
      </c>
      <c r="E286" s="1" t="s">
        <v>49</v>
      </c>
      <c r="F286" s="1" t="s">
        <v>25</v>
      </c>
      <c r="G286" s="1" t="b">
        <v>0</v>
      </c>
      <c r="H286" s="1" t="b">
        <v>0</v>
      </c>
      <c r="I286" s="1" t="b">
        <v>0</v>
      </c>
      <c r="J286" s="1" t="b">
        <v>0</v>
      </c>
      <c r="K286" s="1" t="b">
        <v>1</v>
      </c>
      <c r="L286" s="1">
        <v>800</v>
      </c>
      <c r="M286" s="1">
        <v>2</v>
      </c>
      <c r="N286" s="1">
        <v>0</v>
      </c>
      <c r="O286" s="1">
        <v>0.5</v>
      </c>
      <c r="P286" s="1">
        <v>0</v>
      </c>
      <c r="Q286" s="1">
        <v>300</v>
      </c>
      <c r="R286" s="1">
        <v>0</v>
      </c>
      <c r="S286" s="1">
        <v>1</v>
      </c>
      <c r="T286" s="1">
        <v>0</v>
      </c>
      <c r="U286" s="1" t="b">
        <v>0</v>
      </c>
      <c r="V286" s="1">
        <v>701</v>
      </c>
      <c r="W286" s="54">
        <v>510873.36</v>
      </c>
      <c r="X286" s="54">
        <v>506964.82</v>
      </c>
      <c r="Y286" s="50">
        <v>498.26</v>
      </c>
      <c r="Z286" s="50">
        <v>495.65</v>
      </c>
      <c r="AA286" s="54">
        <v>-15</v>
      </c>
      <c r="AB286" s="54">
        <v>15</v>
      </c>
      <c r="AC286" s="1">
        <v>0</v>
      </c>
      <c r="AD286" s="1">
        <v>0</v>
      </c>
      <c r="AF286" s="6">
        <v>-9.1075542154662736E-3</v>
      </c>
      <c r="AH286" s="6">
        <v>-9.6352300640065724E-3</v>
      </c>
      <c r="AJ286" s="6">
        <v>6.1874490100888302E-3</v>
      </c>
      <c r="AL286" s="6">
        <v>5.5792249949280226E-3</v>
      </c>
    </row>
    <row r="287" spans="1:39" x14ac:dyDescent="0.25">
      <c r="A287" s="1">
        <v>68</v>
      </c>
      <c r="B287" s="1" t="s">
        <v>21</v>
      </c>
      <c r="C287" s="1" t="s">
        <v>91</v>
      </c>
      <c r="D287" s="1" t="s">
        <v>40</v>
      </c>
      <c r="E287" s="1" t="s">
        <v>49</v>
      </c>
      <c r="F287" s="1" t="s">
        <v>25</v>
      </c>
      <c r="G287" s="1" t="b">
        <v>0</v>
      </c>
      <c r="H287" s="1" t="b">
        <v>0</v>
      </c>
      <c r="I287" s="1" t="b">
        <v>0</v>
      </c>
      <c r="J287" s="1" t="b">
        <v>0</v>
      </c>
      <c r="K287" s="1" t="b">
        <v>1</v>
      </c>
      <c r="L287" s="1">
        <v>800</v>
      </c>
      <c r="M287" s="1">
        <v>2</v>
      </c>
      <c r="N287" s="1">
        <v>0</v>
      </c>
      <c r="O287" s="1">
        <v>0.5</v>
      </c>
      <c r="P287" s="1">
        <v>0</v>
      </c>
      <c r="Q287" s="1">
        <v>300</v>
      </c>
      <c r="R287" s="1">
        <v>0</v>
      </c>
      <c r="S287" s="1">
        <v>1</v>
      </c>
      <c r="T287" s="1">
        <v>0</v>
      </c>
      <c r="U287" s="1" t="b">
        <v>0</v>
      </c>
      <c r="V287" s="1">
        <v>701</v>
      </c>
      <c r="W287" s="54">
        <v>516608.62</v>
      </c>
      <c r="X287" s="54">
        <v>517478.42</v>
      </c>
      <c r="Y287" s="50">
        <v>492.07</v>
      </c>
      <c r="Z287" s="50">
        <v>492.22</v>
      </c>
      <c r="AA287" s="54">
        <v>-15</v>
      </c>
      <c r="AB287" s="54">
        <v>15</v>
      </c>
      <c r="AC287" s="1">
        <v>0</v>
      </c>
      <c r="AD287" s="1">
        <v>0</v>
      </c>
      <c r="AF287" s="6">
        <v>2.0165838852368445E-3</v>
      </c>
      <c r="AH287" s="6">
        <v>1.0903274057835644E-2</v>
      </c>
      <c r="AJ287" s="6">
        <v>-6.3126519600320563E-3</v>
      </c>
      <c r="AL287" s="6">
        <v>-1.3795901805638833E-3</v>
      </c>
    </row>
    <row r="288" spans="1:39" x14ac:dyDescent="0.25">
      <c r="A288" s="1">
        <v>69</v>
      </c>
      <c r="B288" s="1" t="s">
        <v>21</v>
      </c>
      <c r="C288" s="1" t="s">
        <v>91</v>
      </c>
      <c r="D288" s="1" t="s">
        <v>40</v>
      </c>
      <c r="E288" s="1" t="s">
        <v>49</v>
      </c>
      <c r="F288" s="1" t="s">
        <v>25</v>
      </c>
      <c r="G288" s="1" t="b">
        <v>0</v>
      </c>
      <c r="H288" s="1" t="b">
        <v>0</v>
      </c>
      <c r="I288" s="1" t="b">
        <v>0</v>
      </c>
      <c r="J288" s="1" t="b">
        <v>0</v>
      </c>
      <c r="K288" s="1" t="b">
        <v>1</v>
      </c>
      <c r="L288" s="1">
        <v>800</v>
      </c>
      <c r="M288" s="1">
        <v>2</v>
      </c>
      <c r="N288" s="1">
        <v>0</v>
      </c>
      <c r="O288" s="1">
        <v>0.5</v>
      </c>
      <c r="P288" s="1">
        <v>0</v>
      </c>
      <c r="Q288" s="1">
        <v>300</v>
      </c>
      <c r="R288" s="1">
        <v>0</v>
      </c>
      <c r="S288" s="1">
        <v>1</v>
      </c>
      <c r="T288" s="1">
        <v>0</v>
      </c>
      <c r="U288" s="1" t="b">
        <v>0</v>
      </c>
      <c r="V288" s="1">
        <v>701</v>
      </c>
      <c r="W288" s="54">
        <v>511825.84</v>
      </c>
      <c r="X288" s="54">
        <v>508302.25</v>
      </c>
      <c r="Y288" s="50">
        <v>497.23</v>
      </c>
      <c r="Z288" s="50">
        <v>495.14</v>
      </c>
      <c r="AA288" s="54">
        <v>-15</v>
      </c>
      <c r="AB288" s="54">
        <v>15</v>
      </c>
      <c r="AC288" s="1">
        <v>0</v>
      </c>
      <c r="AD288" s="1">
        <v>0</v>
      </c>
      <c r="AF288" s="6">
        <v>-7.2601193898161887E-3</v>
      </c>
      <c r="AH288" s="6">
        <v>-7.0225368316527703E-3</v>
      </c>
      <c r="AJ288" s="6">
        <v>4.1074645190994907E-3</v>
      </c>
      <c r="AL288" s="6">
        <v>4.5445323595050269E-3</v>
      </c>
    </row>
    <row r="289" spans="1:39" x14ac:dyDescent="0.25">
      <c r="A289" s="1">
        <v>70</v>
      </c>
      <c r="B289" s="1" t="s">
        <v>21</v>
      </c>
      <c r="C289" s="1" t="s">
        <v>91</v>
      </c>
      <c r="D289" s="1" t="s">
        <v>40</v>
      </c>
      <c r="E289" s="1" t="s">
        <v>49</v>
      </c>
      <c r="F289" s="1" t="s">
        <v>25</v>
      </c>
      <c r="G289" s="1" t="b">
        <v>0</v>
      </c>
      <c r="H289" s="1" t="b">
        <v>0</v>
      </c>
      <c r="I289" s="1" t="b">
        <v>0</v>
      </c>
      <c r="J289" s="1" t="b">
        <v>0</v>
      </c>
      <c r="K289" s="1" t="b">
        <v>1</v>
      </c>
      <c r="L289" s="1">
        <v>800</v>
      </c>
      <c r="M289" s="1">
        <v>2</v>
      </c>
      <c r="N289" s="1">
        <v>0</v>
      </c>
      <c r="O289" s="1">
        <v>0.5</v>
      </c>
      <c r="P289" s="1">
        <v>0</v>
      </c>
      <c r="Q289" s="1">
        <v>300</v>
      </c>
      <c r="R289" s="1">
        <v>0</v>
      </c>
      <c r="S289" s="1">
        <v>1</v>
      </c>
      <c r="T289" s="1">
        <v>0</v>
      </c>
      <c r="U289" s="1" t="b">
        <v>0</v>
      </c>
      <c r="V289" s="1">
        <v>701</v>
      </c>
      <c r="W289" s="54">
        <v>520042.39</v>
      </c>
      <c r="X289" s="54">
        <v>517414.28</v>
      </c>
      <c r="Y289" s="50">
        <v>491.82</v>
      </c>
      <c r="Z289" s="50">
        <v>490.34</v>
      </c>
      <c r="AA289" s="54">
        <v>-15</v>
      </c>
      <c r="AB289" s="54">
        <v>15</v>
      </c>
      <c r="AC289" s="1">
        <v>0</v>
      </c>
      <c r="AD289" s="1">
        <v>0</v>
      </c>
      <c r="AF289" s="6">
        <v>8.6767408242511834E-3</v>
      </c>
      <c r="AH289" s="6">
        <v>1.0777975429927533E-2</v>
      </c>
      <c r="AJ289" s="6">
        <v>-6.8175025646410869E-3</v>
      </c>
      <c r="AL289" s="6">
        <v>-5.1937512680056974E-3</v>
      </c>
    </row>
    <row r="290" spans="1:39" x14ac:dyDescent="0.25">
      <c r="A290" s="3">
        <v>76</v>
      </c>
      <c r="B290" s="3" t="s">
        <v>21</v>
      </c>
      <c r="C290" s="3" t="s">
        <v>91</v>
      </c>
      <c r="D290" s="3" t="s">
        <v>40</v>
      </c>
      <c r="E290" s="3" t="s">
        <v>50</v>
      </c>
      <c r="F290" s="3" t="s">
        <v>25</v>
      </c>
      <c r="G290" s="3" t="b">
        <v>0</v>
      </c>
      <c r="H290" s="3" t="b">
        <v>0</v>
      </c>
      <c r="I290" s="3" t="b">
        <v>0</v>
      </c>
      <c r="J290" s="3" t="b">
        <v>0</v>
      </c>
      <c r="K290" s="3" t="b">
        <v>1</v>
      </c>
      <c r="L290" s="3">
        <v>800</v>
      </c>
      <c r="M290" s="3">
        <v>2</v>
      </c>
      <c r="N290" s="3">
        <v>0</v>
      </c>
      <c r="O290" s="3">
        <v>0.5</v>
      </c>
      <c r="P290" s="3">
        <v>0</v>
      </c>
      <c r="Q290" s="3">
        <v>300</v>
      </c>
      <c r="R290" s="3">
        <v>0</v>
      </c>
      <c r="S290" s="3">
        <v>1</v>
      </c>
      <c r="T290" s="3">
        <v>0</v>
      </c>
      <c r="U290" s="3" t="b">
        <v>0</v>
      </c>
      <c r="V290" s="3">
        <v>701</v>
      </c>
      <c r="W290" s="53">
        <v>397693.44</v>
      </c>
      <c r="X290" s="53">
        <v>466515.82</v>
      </c>
      <c r="Y290" s="51">
        <v>553.75</v>
      </c>
      <c r="Z290" s="51">
        <v>532.36</v>
      </c>
      <c r="AA290" s="53">
        <v>-15</v>
      </c>
      <c r="AB290" s="53">
        <v>10</v>
      </c>
      <c r="AC290" s="3">
        <v>0</v>
      </c>
      <c r="AD290" s="3">
        <v>0</v>
      </c>
      <c r="AF290" s="6" cm="1">
        <f t="array" ref="AF290:AF294">W290:W294/AG290-1</f>
        <v>-2.5117654637077935E-3</v>
      </c>
      <c r="AG290" s="52">
        <f>AVERAGE(W290:W294)</f>
        <v>398694.86799999996</v>
      </c>
      <c r="AH290" s="6" cm="1">
        <f t="array" ref="AH290:AH294">X290:X294/AI290-1</f>
        <v>-1.39897012427459E-3</v>
      </c>
      <c r="AI290" s="52">
        <f t="shared" ref="AI290" si="57">AVERAGE(X290:X294)</f>
        <v>467169.37599999999</v>
      </c>
      <c r="AJ290" s="6" cm="1">
        <f t="array" ref="AJ290:AJ294">Y290:Y294/AK290-1</f>
        <v>5.962921470132887E-4</v>
      </c>
      <c r="AK290" s="52">
        <f>AVERAGE(Y290:Y294)</f>
        <v>553.41999999999985</v>
      </c>
      <c r="AL290" s="6" cm="1">
        <f t="array" ref="AL290:AL294">Z290:Z294/AM290-1</f>
        <v>1.1998751227144666E-3</v>
      </c>
      <c r="AM290" s="52">
        <f>AVERAGE(Z290:Z294)</f>
        <v>531.72199999999998</v>
      </c>
    </row>
    <row r="291" spans="1:39" x14ac:dyDescent="0.25">
      <c r="A291" s="3">
        <v>77</v>
      </c>
      <c r="B291" s="3" t="s">
        <v>21</v>
      </c>
      <c r="C291" s="3" t="s">
        <v>91</v>
      </c>
      <c r="D291" s="3" t="s">
        <v>40</v>
      </c>
      <c r="E291" s="3" t="s">
        <v>50</v>
      </c>
      <c r="F291" s="3" t="s">
        <v>25</v>
      </c>
      <c r="G291" s="3" t="b">
        <v>0</v>
      </c>
      <c r="H291" s="3" t="b">
        <v>0</v>
      </c>
      <c r="I291" s="3" t="b">
        <v>0</v>
      </c>
      <c r="J291" s="3" t="b">
        <v>0</v>
      </c>
      <c r="K291" s="3" t="b">
        <v>1</v>
      </c>
      <c r="L291" s="3">
        <v>800</v>
      </c>
      <c r="M291" s="3">
        <v>2</v>
      </c>
      <c r="N291" s="3">
        <v>0</v>
      </c>
      <c r="O291" s="3">
        <v>0.5</v>
      </c>
      <c r="P291" s="3">
        <v>0</v>
      </c>
      <c r="Q291" s="3">
        <v>300</v>
      </c>
      <c r="R291" s="3">
        <v>0</v>
      </c>
      <c r="S291" s="3">
        <v>1</v>
      </c>
      <c r="T291" s="3">
        <v>0</v>
      </c>
      <c r="U291" s="3" t="b">
        <v>0</v>
      </c>
      <c r="V291" s="3">
        <v>701</v>
      </c>
      <c r="W291" s="53">
        <v>399379.81</v>
      </c>
      <c r="X291" s="53">
        <v>466658.11</v>
      </c>
      <c r="Y291" s="51">
        <v>553.85</v>
      </c>
      <c r="Z291" s="51">
        <v>531.25</v>
      </c>
      <c r="AA291" s="53">
        <v>-15</v>
      </c>
      <c r="AB291" s="53">
        <v>10</v>
      </c>
      <c r="AC291" s="3">
        <v>0</v>
      </c>
      <c r="AD291" s="3">
        <v>0</v>
      </c>
      <c r="AF291" s="6">
        <v>1.7179604127737225E-3</v>
      </c>
      <c r="AH291" s="6">
        <v>-1.0943910844019022E-3</v>
      </c>
      <c r="AJ291" s="6">
        <v>7.7698673701731558E-4</v>
      </c>
      <c r="AL291" s="6">
        <v>-8.8768190896737487E-4</v>
      </c>
    </row>
    <row r="292" spans="1:39" x14ac:dyDescent="0.25">
      <c r="A292" s="3">
        <v>78</v>
      </c>
      <c r="B292" s="3" t="s">
        <v>21</v>
      </c>
      <c r="C292" s="3" t="s">
        <v>91</v>
      </c>
      <c r="D292" s="3" t="s">
        <v>40</v>
      </c>
      <c r="E292" s="3" t="s">
        <v>50</v>
      </c>
      <c r="F292" s="3" t="s">
        <v>25</v>
      </c>
      <c r="G292" s="3" t="b">
        <v>0</v>
      </c>
      <c r="H292" s="3" t="b">
        <v>0</v>
      </c>
      <c r="I292" s="3" t="b">
        <v>0</v>
      </c>
      <c r="J292" s="3" t="b">
        <v>0</v>
      </c>
      <c r="K292" s="3" t="b">
        <v>1</v>
      </c>
      <c r="L292" s="3">
        <v>800</v>
      </c>
      <c r="M292" s="3">
        <v>2</v>
      </c>
      <c r="N292" s="3">
        <v>0</v>
      </c>
      <c r="O292" s="3">
        <v>0.5</v>
      </c>
      <c r="P292" s="3">
        <v>0</v>
      </c>
      <c r="Q292" s="3">
        <v>300</v>
      </c>
      <c r="R292" s="3">
        <v>0</v>
      </c>
      <c r="S292" s="3">
        <v>1</v>
      </c>
      <c r="T292" s="3">
        <v>0</v>
      </c>
      <c r="U292" s="3" t="b">
        <v>0</v>
      </c>
      <c r="V292" s="3">
        <v>701</v>
      </c>
      <c r="W292" s="53">
        <v>400106.71</v>
      </c>
      <c r="X292" s="53">
        <v>468692.32</v>
      </c>
      <c r="Y292" s="51">
        <v>552.35</v>
      </c>
      <c r="Z292" s="51">
        <v>531.02</v>
      </c>
      <c r="AA292" s="53">
        <v>-15</v>
      </c>
      <c r="AB292" s="53">
        <v>10</v>
      </c>
      <c r="AC292" s="3">
        <v>0</v>
      </c>
      <c r="AD292" s="3">
        <v>0</v>
      </c>
      <c r="AF292" s="6">
        <v>3.5411592004741532E-3</v>
      </c>
      <c r="AH292" s="6">
        <v>3.2599397097468064E-3</v>
      </c>
      <c r="AJ292" s="6">
        <v>-1.9334321130421994E-3</v>
      </c>
      <c r="AL292" s="6">
        <v>-1.3202387713880936E-3</v>
      </c>
    </row>
    <row r="293" spans="1:39" x14ac:dyDescent="0.25">
      <c r="A293" s="3">
        <v>79</v>
      </c>
      <c r="B293" s="3" t="s">
        <v>21</v>
      </c>
      <c r="C293" s="3" t="s">
        <v>91</v>
      </c>
      <c r="D293" s="3" t="s">
        <v>40</v>
      </c>
      <c r="E293" s="3" t="s">
        <v>50</v>
      </c>
      <c r="F293" s="3" t="s">
        <v>25</v>
      </c>
      <c r="G293" s="3" t="b">
        <v>0</v>
      </c>
      <c r="H293" s="3" t="b">
        <v>0</v>
      </c>
      <c r="I293" s="3" t="b">
        <v>0</v>
      </c>
      <c r="J293" s="3" t="b">
        <v>0</v>
      </c>
      <c r="K293" s="3" t="b">
        <v>1</v>
      </c>
      <c r="L293" s="3">
        <v>800</v>
      </c>
      <c r="M293" s="3">
        <v>2</v>
      </c>
      <c r="N293" s="3">
        <v>0</v>
      </c>
      <c r="O293" s="3">
        <v>0.5</v>
      </c>
      <c r="P293" s="3">
        <v>0</v>
      </c>
      <c r="Q293" s="3">
        <v>300</v>
      </c>
      <c r="R293" s="3">
        <v>0</v>
      </c>
      <c r="S293" s="3">
        <v>1</v>
      </c>
      <c r="T293" s="3">
        <v>0</v>
      </c>
      <c r="U293" s="3" t="b">
        <v>0</v>
      </c>
      <c r="V293" s="3">
        <v>701</v>
      </c>
      <c r="W293" s="53">
        <v>393222.99</v>
      </c>
      <c r="X293" s="53">
        <v>460765.52</v>
      </c>
      <c r="Y293" s="51">
        <v>557.14</v>
      </c>
      <c r="Z293" s="51">
        <v>534.96</v>
      </c>
      <c r="AA293" s="53">
        <v>-15</v>
      </c>
      <c r="AB293" s="53">
        <v>10</v>
      </c>
      <c r="AC293" s="3">
        <v>0</v>
      </c>
      <c r="AD293" s="3">
        <v>0</v>
      </c>
      <c r="AF293" s="6">
        <v>-1.3724475630822464E-2</v>
      </c>
      <c r="AH293" s="6">
        <v>-1.3707782078592357E-2</v>
      </c>
      <c r="AJ293" s="6">
        <v>6.7218387481482456E-3</v>
      </c>
      <c r="AL293" s="6">
        <v>6.0896483500778587E-3</v>
      </c>
    </row>
    <row r="294" spans="1:39" x14ac:dyDescent="0.25">
      <c r="A294" s="3">
        <v>80</v>
      </c>
      <c r="B294" s="3" t="s">
        <v>21</v>
      </c>
      <c r="C294" s="3" t="s">
        <v>91</v>
      </c>
      <c r="D294" s="3" t="s">
        <v>40</v>
      </c>
      <c r="E294" s="3" t="s">
        <v>50</v>
      </c>
      <c r="F294" s="3" t="s">
        <v>25</v>
      </c>
      <c r="G294" s="3" t="b">
        <v>0</v>
      </c>
      <c r="H294" s="3" t="b">
        <v>0</v>
      </c>
      <c r="I294" s="3" t="b">
        <v>0</v>
      </c>
      <c r="J294" s="3" t="b">
        <v>0</v>
      </c>
      <c r="K294" s="3" t="b">
        <v>1</v>
      </c>
      <c r="L294" s="3">
        <v>800</v>
      </c>
      <c r="M294" s="3">
        <v>2</v>
      </c>
      <c r="N294" s="3">
        <v>0</v>
      </c>
      <c r="O294" s="3">
        <v>0.5</v>
      </c>
      <c r="P294" s="3">
        <v>0</v>
      </c>
      <c r="Q294" s="3">
        <v>300</v>
      </c>
      <c r="R294" s="3">
        <v>0</v>
      </c>
      <c r="S294" s="3">
        <v>1</v>
      </c>
      <c r="T294" s="3">
        <v>0</v>
      </c>
      <c r="U294" s="3" t="b">
        <v>0</v>
      </c>
      <c r="V294" s="3">
        <v>701</v>
      </c>
      <c r="W294" s="53">
        <v>403071.39</v>
      </c>
      <c r="X294" s="53">
        <v>473215.11</v>
      </c>
      <c r="Y294" s="51">
        <v>550.01</v>
      </c>
      <c r="Z294" s="51">
        <v>529.02</v>
      </c>
      <c r="AA294" s="53">
        <v>-15</v>
      </c>
      <c r="AB294" s="53">
        <v>10</v>
      </c>
      <c r="AC294" s="3">
        <v>0</v>
      </c>
      <c r="AD294" s="3">
        <v>0</v>
      </c>
      <c r="AF294" s="6">
        <v>1.0977121481282825E-2</v>
      </c>
      <c r="AH294" s="6">
        <v>1.2941203577522264E-2</v>
      </c>
      <c r="AJ294" s="6">
        <v>-6.1616855191353181E-3</v>
      </c>
      <c r="AL294" s="6">
        <v>-5.0816027924366347E-3</v>
      </c>
    </row>
    <row r="295" spans="1:39" x14ac:dyDescent="0.25">
      <c r="A295" s="1">
        <v>86</v>
      </c>
      <c r="B295" s="1" t="s">
        <v>21</v>
      </c>
      <c r="C295" s="1" t="s">
        <v>91</v>
      </c>
      <c r="D295" s="1" t="s">
        <v>40</v>
      </c>
      <c r="E295" s="1" t="s">
        <v>51</v>
      </c>
      <c r="F295" s="1" t="s">
        <v>25</v>
      </c>
      <c r="G295" s="1" t="b">
        <v>0</v>
      </c>
      <c r="H295" s="1" t="b">
        <v>0</v>
      </c>
      <c r="I295" s="1" t="b">
        <v>0</v>
      </c>
      <c r="J295" s="1" t="b">
        <v>0</v>
      </c>
      <c r="K295" s="1" t="b">
        <v>1</v>
      </c>
      <c r="L295" s="1">
        <v>800</v>
      </c>
      <c r="M295" s="1">
        <v>2</v>
      </c>
      <c r="N295" s="1">
        <v>0</v>
      </c>
      <c r="O295" s="1">
        <v>0.5</v>
      </c>
      <c r="P295" s="1">
        <v>0</v>
      </c>
      <c r="Q295" s="1">
        <v>300</v>
      </c>
      <c r="R295" s="1">
        <v>0</v>
      </c>
      <c r="S295" s="1">
        <v>1</v>
      </c>
      <c r="T295" s="1">
        <v>0</v>
      </c>
      <c r="U295" s="1" t="b">
        <v>0</v>
      </c>
      <c r="V295" s="1">
        <v>701</v>
      </c>
      <c r="W295" s="54">
        <v>283816.11</v>
      </c>
      <c r="X295" s="54">
        <v>396853.81</v>
      </c>
      <c r="Y295" s="50">
        <v>614.59</v>
      </c>
      <c r="Z295" s="50">
        <v>582.9</v>
      </c>
      <c r="AA295" s="54">
        <v>-15</v>
      </c>
      <c r="AB295" s="54">
        <v>5</v>
      </c>
      <c r="AC295" s="1">
        <v>0</v>
      </c>
      <c r="AD295" s="1">
        <v>0</v>
      </c>
      <c r="AF295" s="6" cm="1">
        <f t="array" ref="AF295:AF299">W295:W299/AG295-1</f>
        <v>-2.0192371373267459E-2</v>
      </c>
      <c r="AG295" s="52">
        <f>AVERAGE(W295:W299)</f>
        <v>289665.136</v>
      </c>
      <c r="AH295" s="6" cm="1">
        <f t="array" ref="AH295:AH299">X295:X299/AI295-1</f>
        <v>-7.4813156806408099E-3</v>
      </c>
      <c r="AI295" s="52">
        <f t="shared" ref="AI295" si="58">AVERAGE(X295:X299)</f>
        <v>399845.17800000001</v>
      </c>
      <c r="AJ295" s="6" cm="1">
        <f t="array" ref="AJ295:AJ299">Y295:Y299/AK295-1</f>
        <v>2.4597035959299518E-3</v>
      </c>
      <c r="AK295" s="52">
        <f>AVERAGE(Y295:Y299)</f>
        <v>613.08200000000011</v>
      </c>
      <c r="AL295" s="6" cm="1">
        <f t="array" ref="AL295:AL299">Z295:Z299/AM295-1</f>
        <v>6.8261743714461698E-3</v>
      </c>
      <c r="AM295" s="52">
        <f>AVERAGE(Z295:Z299)</f>
        <v>578.94799999999998</v>
      </c>
    </row>
    <row r="296" spans="1:39" x14ac:dyDescent="0.25">
      <c r="A296" s="1">
        <v>87</v>
      </c>
      <c r="B296" s="1" t="s">
        <v>21</v>
      </c>
      <c r="C296" s="1" t="s">
        <v>91</v>
      </c>
      <c r="D296" s="1" t="s">
        <v>40</v>
      </c>
      <c r="E296" s="1" t="s">
        <v>51</v>
      </c>
      <c r="F296" s="1" t="s">
        <v>25</v>
      </c>
      <c r="G296" s="1" t="b">
        <v>0</v>
      </c>
      <c r="H296" s="1" t="b">
        <v>0</v>
      </c>
      <c r="I296" s="1" t="b">
        <v>0</v>
      </c>
      <c r="J296" s="1" t="b">
        <v>0</v>
      </c>
      <c r="K296" s="1" t="b">
        <v>1</v>
      </c>
      <c r="L296" s="1">
        <v>800</v>
      </c>
      <c r="M296" s="1">
        <v>2</v>
      </c>
      <c r="N296" s="1">
        <v>0</v>
      </c>
      <c r="O296" s="1">
        <v>0.5</v>
      </c>
      <c r="P296" s="1">
        <v>0</v>
      </c>
      <c r="Q296" s="1">
        <v>300</v>
      </c>
      <c r="R296" s="1">
        <v>0</v>
      </c>
      <c r="S296" s="1">
        <v>1</v>
      </c>
      <c r="T296" s="1">
        <v>0</v>
      </c>
      <c r="U296" s="1" t="b">
        <v>0</v>
      </c>
      <c r="V296" s="1">
        <v>701</v>
      </c>
      <c r="W296" s="54">
        <v>290047.96999999997</v>
      </c>
      <c r="X296" s="54">
        <v>401495.73</v>
      </c>
      <c r="Y296" s="50">
        <v>612.27</v>
      </c>
      <c r="Z296" s="50">
        <v>578.57000000000005</v>
      </c>
      <c r="AA296" s="54">
        <v>-15</v>
      </c>
      <c r="AB296" s="54">
        <v>5</v>
      </c>
      <c r="AC296" s="1">
        <v>0</v>
      </c>
      <c r="AD296" s="1">
        <v>0</v>
      </c>
      <c r="AF296" s="6">
        <v>1.3216433475100597E-3</v>
      </c>
      <c r="AH296" s="6">
        <v>4.1279777544296348E-3</v>
      </c>
      <c r="AJ296" s="6">
        <v>-1.3244557824241276E-3</v>
      </c>
      <c r="AL296" s="6">
        <v>-6.5290837864528939E-4</v>
      </c>
    </row>
    <row r="297" spans="1:39" x14ac:dyDescent="0.25">
      <c r="A297" s="1">
        <v>88</v>
      </c>
      <c r="B297" s="1" t="s">
        <v>21</v>
      </c>
      <c r="C297" s="1" t="s">
        <v>91</v>
      </c>
      <c r="D297" s="1" t="s">
        <v>40</v>
      </c>
      <c r="E297" s="1" t="s">
        <v>51</v>
      </c>
      <c r="F297" s="1" t="s">
        <v>25</v>
      </c>
      <c r="G297" s="1" t="b">
        <v>0</v>
      </c>
      <c r="H297" s="1" t="b">
        <v>0</v>
      </c>
      <c r="I297" s="1" t="b">
        <v>0</v>
      </c>
      <c r="J297" s="1" t="b">
        <v>0</v>
      </c>
      <c r="K297" s="1" t="b">
        <v>1</v>
      </c>
      <c r="L297" s="1">
        <v>800</v>
      </c>
      <c r="M297" s="1">
        <v>2</v>
      </c>
      <c r="N297" s="1">
        <v>0</v>
      </c>
      <c r="O297" s="1">
        <v>0.5</v>
      </c>
      <c r="P297" s="1">
        <v>0</v>
      </c>
      <c r="Q297" s="1">
        <v>300</v>
      </c>
      <c r="R297" s="1">
        <v>0</v>
      </c>
      <c r="S297" s="1">
        <v>1</v>
      </c>
      <c r="T297" s="1">
        <v>0</v>
      </c>
      <c r="U297" s="1" t="b">
        <v>0</v>
      </c>
      <c r="V297" s="1">
        <v>701</v>
      </c>
      <c r="W297" s="54">
        <v>288083.27</v>
      </c>
      <c r="X297" s="54">
        <v>399054.56</v>
      </c>
      <c r="Y297" s="50">
        <v>613.51</v>
      </c>
      <c r="Z297" s="50">
        <v>580.01</v>
      </c>
      <c r="AA297" s="54">
        <v>-15</v>
      </c>
      <c r="AB297" s="54">
        <v>5</v>
      </c>
      <c r="AC297" s="1">
        <v>0</v>
      </c>
      <c r="AD297" s="1">
        <v>0</v>
      </c>
      <c r="AF297" s="6">
        <v>-5.4610161990636952E-3</v>
      </c>
      <c r="AH297" s="6">
        <v>-1.9773103278489801E-3</v>
      </c>
      <c r="AJ297" s="6">
        <v>6.9811216117887653E-4</v>
      </c>
      <c r="AL297" s="6">
        <v>1.8343616352418657E-3</v>
      </c>
    </row>
    <row r="298" spans="1:39" x14ac:dyDescent="0.25">
      <c r="A298" s="1">
        <v>89</v>
      </c>
      <c r="B298" s="1" t="s">
        <v>21</v>
      </c>
      <c r="C298" s="1" t="s">
        <v>91</v>
      </c>
      <c r="D298" s="1" t="s">
        <v>40</v>
      </c>
      <c r="E298" s="1" t="s">
        <v>51</v>
      </c>
      <c r="F298" s="1" t="s">
        <v>25</v>
      </c>
      <c r="G298" s="1" t="b">
        <v>0</v>
      </c>
      <c r="H298" s="1" t="b">
        <v>0</v>
      </c>
      <c r="I298" s="1" t="b">
        <v>0</v>
      </c>
      <c r="J298" s="1" t="b">
        <v>0</v>
      </c>
      <c r="K298" s="1" t="b">
        <v>1</v>
      </c>
      <c r="L298" s="1">
        <v>800</v>
      </c>
      <c r="M298" s="1">
        <v>2</v>
      </c>
      <c r="N298" s="1">
        <v>0</v>
      </c>
      <c r="O298" s="1">
        <v>0.5</v>
      </c>
      <c r="P298" s="1">
        <v>0</v>
      </c>
      <c r="Q298" s="1">
        <v>300</v>
      </c>
      <c r="R298" s="1">
        <v>0</v>
      </c>
      <c r="S298" s="1">
        <v>1</v>
      </c>
      <c r="T298" s="1">
        <v>0</v>
      </c>
      <c r="U298" s="1" t="b">
        <v>0</v>
      </c>
      <c r="V298" s="1">
        <v>701</v>
      </c>
      <c r="W298" s="54">
        <v>293560.15999999997</v>
      </c>
      <c r="X298" s="54">
        <v>399129.58</v>
      </c>
      <c r="Y298" s="50">
        <v>613.52</v>
      </c>
      <c r="Z298" s="50">
        <v>576.37</v>
      </c>
      <c r="AA298" s="54">
        <v>-15</v>
      </c>
      <c r="AB298" s="54">
        <v>5</v>
      </c>
      <c r="AC298" s="1">
        <v>0</v>
      </c>
      <c r="AD298" s="1">
        <v>0</v>
      </c>
      <c r="AF298" s="6">
        <v>1.344664412772123E-2</v>
      </c>
      <c r="AH298" s="6">
        <v>-1.7896877075757045E-3</v>
      </c>
      <c r="AJ298" s="6">
        <v>7.1442319298209433E-4</v>
      </c>
      <c r="AL298" s="6">
        <v>-4.4529042331953317E-3</v>
      </c>
    </row>
    <row r="299" spans="1:39" x14ac:dyDescent="0.25">
      <c r="A299" s="1">
        <v>90</v>
      </c>
      <c r="B299" s="1" t="s">
        <v>21</v>
      </c>
      <c r="C299" s="1" t="s">
        <v>91</v>
      </c>
      <c r="D299" s="1" t="s">
        <v>40</v>
      </c>
      <c r="E299" s="1" t="s">
        <v>51</v>
      </c>
      <c r="F299" s="1" t="s">
        <v>25</v>
      </c>
      <c r="G299" s="1" t="b">
        <v>0</v>
      </c>
      <c r="H299" s="1" t="b">
        <v>0</v>
      </c>
      <c r="I299" s="1" t="b">
        <v>0</v>
      </c>
      <c r="J299" s="1" t="b">
        <v>0</v>
      </c>
      <c r="K299" s="1" t="b">
        <v>1</v>
      </c>
      <c r="L299" s="1">
        <v>800</v>
      </c>
      <c r="M299" s="1">
        <v>2</v>
      </c>
      <c r="N299" s="1">
        <v>0</v>
      </c>
      <c r="O299" s="1">
        <v>0.5</v>
      </c>
      <c r="P299" s="1">
        <v>0</v>
      </c>
      <c r="Q299" s="1">
        <v>300</v>
      </c>
      <c r="R299" s="1">
        <v>0</v>
      </c>
      <c r="S299" s="1">
        <v>1</v>
      </c>
      <c r="T299" s="1">
        <v>0</v>
      </c>
      <c r="U299" s="1" t="b">
        <v>0</v>
      </c>
      <c r="V299" s="1">
        <v>701</v>
      </c>
      <c r="W299" s="54">
        <v>292818.17</v>
      </c>
      <c r="X299" s="54">
        <v>402692.21</v>
      </c>
      <c r="Y299" s="50">
        <v>611.52</v>
      </c>
      <c r="Z299" s="50">
        <v>576.89</v>
      </c>
      <c r="AA299" s="54">
        <v>-15</v>
      </c>
      <c r="AB299" s="54">
        <v>5</v>
      </c>
      <c r="AC299" s="1">
        <v>0</v>
      </c>
      <c r="AD299" s="1">
        <v>0</v>
      </c>
      <c r="AF299" s="6">
        <v>1.0885100097099754E-2</v>
      </c>
      <c r="AH299" s="6">
        <v>7.1203359616356376E-3</v>
      </c>
      <c r="AJ299" s="6">
        <v>-2.5477831676677942E-3</v>
      </c>
      <c r="AL299" s="6">
        <v>-3.5547233948471924E-3</v>
      </c>
    </row>
    <row r="300" spans="1:39" x14ac:dyDescent="0.25">
      <c r="A300" s="3">
        <v>96</v>
      </c>
      <c r="B300" s="3" t="s">
        <v>21</v>
      </c>
      <c r="C300" s="3" t="s">
        <v>91</v>
      </c>
      <c r="D300" s="3" t="s">
        <v>40</v>
      </c>
      <c r="E300" s="3" t="s">
        <v>52</v>
      </c>
      <c r="F300" s="3" t="s">
        <v>25</v>
      </c>
      <c r="G300" s="3" t="b">
        <v>0</v>
      </c>
      <c r="H300" s="3" t="b">
        <v>0</v>
      </c>
      <c r="I300" s="3" t="b">
        <v>0</v>
      </c>
      <c r="J300" s="3" t="b">
        <v>0</v>
      </c>
      <c r="K300" s="3" t="b">
        <v>1</v>
      </c>
      <c r="L300" s="3">
        <v>800</v>
      </c>
      <c r="M300" s="3">
        <v>2</v>
      </c>
      <c r="N300" s="3">
        <v>0</v>
      </c>
      <c r="O300" s="3">
        <v>0.5</v>
      </c>
      <c r="P300" s="3">
        <v>0</v>
      </c>
      <c r="Q300" s="3">
        <v>300</v>
      </c>
      <c r="R300" s="3">
        <v>0</v>
      </c>
      <c r="S300" s="3">
        <v>1</v>
      </c>
      <c r="T300" s="3">
        <v>0</v>
      </c>
      <c r="U300" s="3" t="b">
        <v>0</v>
      </c>
      <c r="V300" s="3">
        <v>701</v>
      </c>
      <c r="W300" s="53">
        <v>196316.67</v>
      </c>
      <c r="X300" s="53">
        <v>321435.44</v>
      </c>
      <c r="Y300" s="51">
        <v>666.96</v>
      </c>
      <c r="Z300" s="51">
        <v>629.32000000000005</v>
      </c>
      <c r="AA300" s="53">
        <v>-15</v>
      </c>
      <c r="AB300" s="53">
        <v>0</v>
      </c>
      <c r="AC300" s="3">
        <v>0</v>
      </c>
      <c r="AD300" s="3">
        <v>0</v>
      </c>
      <c r="AF300" s="6" cm="1">
        <f t="array" ref="AF300:AF304">W300:W304/AG300-1</f>
        <v>1.9799139796886189E-2</v>
      </c>
      <c r="AG300" s="52">
        <f>AVERAGE(W300:W304)</f>
        <v>192505.23199999999</v>
      </c>
      <c r="AH300" s="6" cm="1">
        <f t="array" ref="AH300:AH304">X300:X304/AI300-1</f>
        <v>1.3826603391853265E-2</v>
      </c>
      <c r="AI300" s="52">
        <f t="shared" ref="AI300" si="59">AVERAGE(X300:X304)</f>
        <v>317051.69199999998</v>
      </c>
      <c r="AJ300" s="6" cm="1">
        <f t="array" ref="AJ300:AJ304">Y300:Y304/AK300-1</f>
        <v>-3.3860011416172453E-3</v>
      </c>
      <c r="AK300" s="52">
        <f>AVERAGE(Y300:Y304)</f>
        <v>669.226</v>
      </c>
      <c r="AL300" s="6" cm="1">
        <f t="array" ref="AL300:AL304">Z300:Z304/AM300-1</f>
        <v>-4.0734680183700522E-3</v>
      </c>
      <c r="AM300" s="52">
        <f>AVERAGE(Z300:Z304)</f>
        <v>631.89400000000001</v>
      </c>
    </row>
    <row r="301" spans="1:39" x14ac:dyDescent="0.25">
      <c r="A301" s="3">
        <v>97</v>
      </c>
      <c r="B301" s="3" t="s">
        <v>21</v>
      </c>
      <c r="C301" s="3" t="s">
        <v>91</v>
      </c>
      <c r="D301" s="3" t="s">
        <v>40</v>
      </c>
      <c r="E301" s="3" t="s">
        <v>52</v>
      </c>
      <c r="F301" s="3" t="s">
        <v>25</v>
      </c>
      <c r="G301" s="3" t="b">
        <v>0</v>
      </c>
      <c r="H301" s="3" t="b">
        <v>0</v>
      </c>
      <c r="I301" s="3" t="b">
        <v>0</v>
      </c>
      <c r="J301" s="3" t="b">
        <v>0</v>
      </c>
      <c r="K301" s="3" t="b">
        <v>1</v>
      </c>
      <c r="L301" s="3">
        <v>800</v>
      </c>
      <c r="M301" s="3">
        <v>2</v>
      </c>
      <c r="N301" s="3">
        <v>0</v>
      </c>
      <c r="O301" s="3">
        <v>0.5</v>
      </c>
      <c r="P301" s="3">
        <v>0</v>
      </c>
      <c r="Q301" s="3">
        <v>300</v>
      </c>
      <c r="R301" s="3">
        <v>0</v>
      </c>
      <c r="S301" s="3">
        <v>1</v>
      </c>
      <c r="T301" s="3">
        <v>0</v>
      </c>
      <c r="U301" s="3" t="b">
        <v>0</v>
      </c>
      <c r="V301" s="3">
        <v>701</v>
      </c>
      <c r="W301" s="53">
        <v>190808.18</v>
      </c>
      <c r="X301" s="53">
        <v>314240.06</v>
      </c>
      <c r="Y301" s="51">
        <v>670.69</v>
      </c>
      <c r="Z301" s="51">
        <v>633.09</v>
      </c>
      <c r="AA301" s="53">
        <v>-15</v>
      </c>
      <c r="AB301" s="53">
        <v>0</v>
      </c>
      <c r="AC301" s="3">
        <v>0</v>
      </c>
      <c r="AD301" s="3">
        <v>0</v>
      </c>
      <c r="AF301" s="6">
        <v>-8.8156149439096998E-3</v>
      </c>
      <c r="AH301" s="6">
        <v>-8.8680554967672798E-3</v>
      </c>
      <c r="AJ301" s="6">
        <v>2.1876017967026318E-3</v>
      </c>
      <c r="AL301" s="6">
        <v>1.8927225135860759E-3</v>
      </c>
    </row>
    <row r="302" spans="1:39" x14ac:dyDescent="0.25">
      <c r="A302" s="3">
        <v>98</v>
      </c>
      <c r="B302" s="3" t="s">
        <v>21</v>
      </c>
      <c r="C302" s="3" t="s">
        <v>91</v>
      </c>
      <c r="D302" s="3" t="s">
        <v>40</v>
      </c>
      <c r="E302" s="3" t="s">
        <v>52</v>
      </c>
      <c r="F302" s="3" t="s">
        <v>25</v>
      </c>
      <c r="G302" s="3" t="b">
        <v>0</v>
      </c>
      <c r="H302" s="3" t="b">
        <v>0</v>
      </c>
      <c r="I302" s="3" t="b">
        <v>0</v>
      </c>
      <c r="J302" s="3" t="b">
        <v>0</v>
      </c>
      <c r="K302" s="3" t="b">
        <v>1</v>
      </c>
      <c r="L302" s="3">
        <v>800</v>
      </c>
      <c r="M302" s="3">
        <v>2</v>
      </c>
      <c r="N302" s="3">
        <v>0</v>
      </c>
      <c r="O302" s="3">
        <v>0.5</v>
      </c>
      <c r="P302" s="3">
        <v>0</v>
      </c>
      <c r="Q302" s="3">
        <v>300</v>
      </c>
      <c r="R302" s="3">
        <v>0</v>
      </c>
      <c r="S302" s="3">
        <v>1</v>
      </c>
      <c r="T302" s="3">
        <v>0</v>
      </c>
      <c r="U302" s="3" t="b">
        <v>0</v>
      </c>
      <c r="V302" s="3">
        <v>701</v>
      </c>
      <c r="W302" s="53">
        <v>193048.31</v>
      </c>
      <c r="X302" s="53">
        <v>317121.53000000003</v>
      </c>
      <c r="Y302" s="51">
        <v>669.23</v>
      </c>
      <c r="Z302" s="51">
        <v>631.44000000000005</v>
      </c>
      <c r="AA302" s="53">
        <v>-15</v>
      </c>
      <c r="AB302" s="53">
        <v>0</v>
      </c>
      <c r="AC302" s="3">
        <v>0</v>
      </c>
      <c r="AD302" s="3">
        <v>0</v>
      </c>
      <c r="AF302" s="6">
        <v>2.82110774007438E-3</v>
      </c>
      <c r="AH302" s="6">
        <v>2.2027322913653613E-4</v>
      </c>
      <c r="AJ302" s="6">
        <v>5.9770540894454882E-6</v>
      </c>
      <c r="AL302" s="6">
        <v>-7.1847493408694341E-4</v>
      </c>
    </row>
    <row r="303" spans="1:39" x14ac:dyDescent="0.25">
      <c r="A303" s="3">
        <v>99</v>
      </c>
      <c r="B303" s="3" t="s">
        <v>21</v>
      </c>
      <c r="C303" s="3" t="s">
        <v>91</v>
      </c>
      <c r="D303" s="3" t="s">
        <v>40</v>
      </c>
      <c r="E303" s="3" t="s">
        <v>52</v>
      </c>
      <c r="F303" s="3" t="s">
        <v>25</v>
      </c>
      <c r="G303" s="3" t="b">
        <v>0</v>
      </c>
      <c r="H303" s="3" t="b">
        <v>0</v>
      </c>
      <c r="I303" s="3" t="b">
        <v>0</v>
      </c>
      <c r="J303" s="3" t="b">
        <v>0</v>
      </c>
      <c r="K303" s="3" t="b">
        <v>1</v>
      </c>
      <c r="L303" s="3">
        <v>800</v>
      </c>
      <c r="M303" s="3">
        <v>2</v>
      </c>
      <c r="N303" s="3">
        <v>0</v>
      </c>
      <c r="O303" s="3">
        <v>0.5</v>
      </c>
      <c r="P303" s="3">
        <v>0</v>
      </c>
      <c r="Q303" s="3">
        <v>300</v>
      </c>
      <c r="R303" s="3">
        <v>0</v>
      </c>
      <c r="S303" s="3">
        <v>1</v>
      </c>
      <c r="T303" s="3">
        <v>0</v>
      </c>
      <c r="U303" s="3" t="b">
        <v>0</v>
      </c>
      <c r="V303" s="3">
        <v>701</v>
      </c>
      <c r="W303" s="53">
        <v>190465.66</v>
      </c>
      <c r="X303" s="53">
        <v>316187.39</v>
      </c>
      <c r="Y303" s="51">
        <v>669.62</v>
      </c>
      <c r="Z303" s="51">
        <v>633.29</v>
      </c>
      <c r="AA303" s="53">
        <v>-15</v>
      </c>
      <c r="AB303" s="53">
        <v>0</v>
      </c>
      <c r="AC303" s="3">
        <v>0</v>
      </c>
      <c r="AD303" s="3">
        <v>0</v>
      </c>
      <c r="AF303" s="6">
        <v>-1.0594891259890438E-2</v>
      </c>
      <c r="AH303" s="6">
        <v>-2.7260602034572257E-3</v>
      </c>
      <c r="AJ303" s="6">
        <v>5.8873982780105472E-4</v>
      </c>
      <c r="AL303" s="6">
        <v>2.2092312951222937E-3</v>
      </c>
    </row>
    <row r="304" spans="1:39" x14ac:dyDescent="0.25">
      <c r="A304" s="3">
        <v>100</v>
      </c>
      <c r="B304" s="3" t="s">
        <v>21</v>
      </c>
      <c r="C304" s="3" t="s">
        <v>91</v>
      </c>
      <c r="D304" s="3" t="s">
        <v>40</v>
      </c>
      <c r="E304" s="3" t="s">
        <v>52</v>
      </c>
      <c r="F304" s="3" t="s">
        <v>25</v>
      </c>
      <c r="G304" s="3" t="b">
        <v>0</v>
      </c>
      <c r="H304" s="3" t="b">
        <v>0</v>
      </c>
      <c r="I304" s="3" t="b">
        <v>0</v>
      </c>
      <c r="J304" s="3" t="b">
        <v>0</v>
      </c>
      <c r="K304" s="3" t="b">
        <v>1</v>
      </c>
      <c r="L304" s="3">
        <v>800</v>
      </c>
      <c r="M304" s="3">
        <v>2</v>
      </c>
      <c r="N304" s="3">
        <v>0</v>
      </c>
      <c r="O304" s="3">
        <v>0.5</v>
      </c>
      <c r="P304" s="3">
        <v>0</v>
      </c>
      <c r="Q304" s="3">
        <v>300</v>
      </c>
      <c r="R304" s="3">
        <v>0</v>
      </c>
      <c r="S304" s="3">
        <v>1</v>
      </c>
      <c r="T304" s="3">
        <v>0</v>
      </c>
      <c r="U304" s="3" t="b">
        <v>0</v>
      </c>
      <c r="V304" s="3">
        <v>701</v>
      </c>
      <c r="W304" s="53">
        <v>191887.34</v>
      </c>
      <c r="X304" s="53">
        <v>316274.03999999998</v>
      </c>
      <c r="Y304" s="51">
        <v>669.63</v>
      </c>
      <c r="Z304" s="51">
        <v>632.33000000000004</v>
      </c>
      <c r="AA304" s="53">
        <v>-15</v>
      </c>
      <c r="AB304" s="53">
        <v>0</v>
      </c>
      <c r="AC304" s="3">
        <v>0</v>
      </c>
      <c r="AD304" s="3">
        <v>0</v>
      </c>
      <c r="AF304" s="6">
        <v>-3.2097413331602098E-3</v>
      </c>
      <c r="AH304" s="6">
        <v>-2.4527609207649625E-3</v>
      </c>
      <c r="AJ304" s="6">
        <v>6.0368246302444639E-4</v>
      </c>
      <c r="AL304" s="6">
        <v>6.8998914374884812E-4</v>
      </c>
    </row>
    <row r="305" spans="1:39" x14ac:dyDescent="0.25">
      <c r="A305" s="1">
        <v>106</v>
      </c>
      <c r="B305" s="1" t="s">
        <v>21</v>
      </c>
      <c r="C305" s="1" t="s">
        <v>91</v>
      </c>
      <c r="D305" s="1" t="s">
        <v>40</v>
      </c>
      <c r="E305" s="1" t="s">
        <v>53</v>
      </c>
      <c r="F305" s="1" t="s">
        <v>25</v>
      </c>
      <c r="G305" s="1" t="b">
        <v>0</v>
      </c>
      <c r="H305" s="1" t="b">
        <v>0</v>
      </c>
      <c r="I305" s="1" t="b">
        <v>0</v>
      </c>
      <c r="J305" s="1" t="b">
        <v>0</v>
      </c>
      <c r="K305" s="1" t="b">
        <v>1</v>
      </c>
      <c r="L305" s="1">
        <v>800</v>
      </c>
      <c r="M305" s="1">
        <v>2</v>
      </c>
      <c r="N305" s="1">
        <v>0</v>
      </c>
      <c r="O305" s="1">
        <v>0.5</v>
      </c>
      <c r="P305" s="1">
        <v>0</v>
      </c>
      <c r="Q305" s="1">
        <v>300</v>
      </c>
      <c r="R305" s="1">
        <v>0</v>
      </c>
      <c r="S305" s="1">
        <v>1</v>
      </c>
      <c r="T305" s="1">
        <v>0</v>
      </c>
      <c r="U305" s="1" t="b">
        <v>0</v>
      </c>
      <c r="V305" s="1">
        <v>701</v>
      </c>
      <c r="W305" s="54">
        <v>591959.77</v>
      </c>
      <c r="X305" s="54">
        <v>426246.98</v>
      </c>
      <c r="Y305" s="50">
        <v>473.51</v>
      </c>
      <c r="Z305" s="50">
        <v>524.19000000000005</v>
      </c>
      <c r="AA305" s="54">
        <v>-10</v>
      </c>
      <c r="AB305" s="54">
        <v>20</v>
      </c>
      <c r="AC305" s="1">
        <v>0</v>
      </c>
      <c r="AD305" s="1">
        <v>0</v>
      </c>
      <c r="AF305" s="6" cm="1">
        <f t="array" ref="AF305:AF309">W305:W309/AG305-1</f>
        <v>-1.7644169854043046E-3</v>
      </c>
      <c r="AG305" s="52">
        <f>AVERAGE(W305:W309)</f>
        <v>593006.08000000007</v>
      </c>
      <c r="AH305" s="6" cm="1">
        <f t="array" ref="AH305:AH309">X305:X309/AI305-1</f>
        <v>-2.9997325049797574E-3</v>
      </c>
      <c r="AI305" s="55">
        <f t="shared" ref="AI305" si="60">AVERAGE(X305:X309)</f>
        <v>427529.45400000003</v>
      </c>
      <c r="AJ305" s="6" cm="1">
        <f t="array" ref="AJ305:AJ309">Y305:Y309/AK305-1</f>
        <v>1.5694801678622916E-3</v>
      </c>
      <c r="AK305" s="52">
        <f>AVERAGE(Y305:Y309)</f>
        <v>472.76800000000003</v>
      </c>
      <c r="AL305" s="6" cm="1">
        <f t="array" ref="AL305:AL309">Z305:Z309/AM305-1</f>
        <v>1.3601335681729942E-3</v>
      </c>
      <c r="AM305" s="52">
        <f>AVERAGE(Z305:Z309)</f>
        <v>523.47799999999995</v>
      </c>
    </row>
    <row r="306" spans="1:39" x14ac:dyDescent="0.25">
      <c r="A306" s="1">
        <v>107</v>
      </c>
      <c r="B306" s="1" t="s">
        <v>21</v>
      </c>
      <c r="C306" s="1" t="s">
        <v>91</v>
      </c>
      <c r="D306" s="1" t="s">
        <v>40</v>
      </c>
      <c r="E306" s="1" t="s">
        <v>53</v>
      </c>
      <c r="F306" s="1" t="s">
        <v>25</v>
      </c>
      <c r="G306" s="1" t="b">
        <v>0</v>
      </c>
      <c r="H306" s="1" t="b">
        <v>0</v>
      </c>
      <c r="I306" s="1" t="b">
        <v>0</v>
      </c>
      <c r="J306" s="1" t="b">
        <v>0</v>
      </c>
      <c r="K306" s="1" t="b">
        <v>1</v>
      </c>
      <c r="L306" s="1">
        <v>800</v>
      </c>
      <c r="M306" s="1">
        <v>2</v>
      </c>
      <c r="N306" s="1">
        <v>0</v>
      </c>
      <c r="O306" s="1">
        <v>0.5</v>
      </c>
      <c r="P306" s="1">
        <v>0</v>
      </c>
      <c r="Q306" s="1">
        <v>300</v>
      </c>
      <c r="R306" s="1">
        <v>0</v>
      </c>
      <c r="S306" s="1">
        <v>1</v>
      </c>
      <c r="T306" s="1">
        <v>0</v>
      </c>
      <c r="U306" s="1" t="b">
        <v>0</v>
      </c>
      <c r="V306" s="1">
        <v>701</v>
      </c>
      <c r="W306" s="54">
        <v>593617.87</v>
      </c>
      <c r="X306" s="54">
        <v>428267.57</v>
      </c>
      <c r="Y306" s="50">
        <v>472.53</v>
      </c>
      <c r="Z306" s="50">
        <v>522.85</v>
      </c>
      <c r="AA306" s="54">
        <v>-10</v>
      </c>
      <c r="AB306" s="54">
        <v>20</v>
      </c>
      <c r="AC306" s="1">
        <v>0</v>
      </c>
      <c r="AD306" s="1">
        <v>0</v>
      </c>
      <c r="AF306" s="6">
        <v>1.031675762919626E-3</v>
      </c>
      <c r="AH306" s="6">
        <v>1.7264681838740081E-3</v>
      </c>
      <c r="AJ306" s="6">
        <v>-5.0341816705035125E-4</v>
      </c>
      <c r="AL306" s="6">
        <v>-1.1996683719276424E-3</v>
      </c>
    </row>
    <row r="307" spans="1:39" x14ac:dyDescent="0.25">
      <c r="A307" s="1">
        <v>108</v>
      </c>
      <c r="B307" s="1" t="s">
        <v>21</v>
      </c>
      <c r="C307" s="1" t="s">
        <v>91</v>
      </c>
      <c r="D307" s="1" t="s">
        <v>40</v>
      </c>
      <c r="E307" s="1" t="s">
        <v>53</v>
      </c>
      <c r="F307" s="1" t="s">
        <v>25</v>
      </c>
      <c r="G307" s="1" t="b">
        <v>0</v>
      </c>
      <c r="H307" s="1" t="b">
        <v>0</v>
      </c>
      <c r="I307" s="1" t="b">
        <v>0</v>
      </c>
      <c r="J307" s="1" t="b">
        <v>0</v>
      </c>
      <c r="K307" s="1" t="b">
        <v>1</v>
      </c>
      <c r="L307" s="1">
        <v>800</v>
      </c>
      <c r="M307" s="1">
        <v>2</v>
      </c>
      <c r="N307" s="1">
        <v>0</v>
      </c>
      <c r="O307" s="1">
        <v>0.5</v>
      </c>
      <c r="P307" s="1">
        <v>0</v>
      </c>
      <c r="Q307" s="1">
        <v>300</v>
      </c>
      <c r="R307" s="1">
        <v>0</v>
      </c>
      <c r="S307" s="1">
        <v>1</v>
      </c>
      <c r="T307" s="1">
        <v>0</v>
      </c>
      <c r="U307" s="1" t="b">
        <v>0</v>
      </c>
      <c r="V307" s="1">
        <v>701</v>
      </c>
      <c r="W307" s="54">
        <v>586944.29</v>
      </c>
      <c r="X307" s="54">
        <v>418391.68</v>
      </c>
      <c r="Y307" s="50">
        <v>478.49</v>
      </c>
      <c r="Z307" s="50">
        <v>527.03</v>
      </c>
      <c r="AA307" s="54">
        <v>-10</v>
      </c>
      <c r="AB307" s="54">
        <v>20</v>
      </c>
      <c r="AC307" s="1">
        <v>0</v>
      </c>
      <c r="AD307" s="1">
        <v>0</v>
      </c>
      <c r="AF307" s="6">
        <v>-1.022213802597105E-2</v>
      </c>
      <c r="AH307" s="6">
        <v>-2.1373437349184399E-2</v>
      </c>
      <c r="AJ307" s="6">
        <v>1.2103188033030898E-2</v>
      </c>
      <c r="AL307" s="6">
        <v>6.7853854412220915E-3</v>
      </c>
    </row>
    <row r="308" spans="1:39" x14ac:dyDescent="0.25">
      <c r="A308" s="1">
        <v>109</v>
      </c>
      <c r="B308" s="1" t="s">
        <v>21</v>
      </c>
      <c r="C308" s="1" t="s">
        <v>91</v>
      </c>
      <c r="D308" s="1" t="s">
        <v>40</v>
      </c>
      <c r="E308" s="1" t="s">
        <v>53</v>
      </c>
      <c r="F308" s="1" t="s">
        <v>25</v>
      </c>
      <c r="G308" s="1" t="b">
        <v>0</v>
      </c>
      <c r="H308" s="1" t="b">
        <v>0</v>
      </c>
      <c r="I308" s="1" t="b">
        <v>0</v>
      </c>
      <c r="J308" s="1" t="b">
        <v>0</v>
      </c>
      <c r="K308" s="1" t="b">
        <v>1</v>
      </c>
      <c r="L308" s="1">
        <v>800</v>
      </c>
      <c r="M308" s="1">
        <v>2</v>
      </c>
      <c r="N308" s="1">
        <v>0</v>
      </c>
      <c r="O308" s="1">
        <v>0.5</v>
      </c>
      <c r="P308" s="1">
        <v>0</v>
      </c>
      <c r="Q308" s="1">
        <v>300</v>
      </c>
      <c r="R308" s="1">
        <v>0</v>
      </c>
      <c r="S308" s="1">
        <v>1</v>
      </c>
      <c r="T308" s="1">
        <v>0</v>
      </c>
      <c r="U308" s="1" t="b">
        <v>0</v>
      </c>
      <c r="V308" s="1">
        <v>701</v>
      </c>
      <c r="W308" s="54">
        <v>591632.07999999996</v>
      </c>
      <c r="X308" s="54">
        <v>428129.29</v>
      </c>
      <c r="Y308" s="50">
        <v>472.53</v>
      </c>
      <c r="Z308" s="50">
        <v>523.96</v>
      </c>
      <c r="AA308" s="54">
        <v>-10</v>
      </c>
      <c r="AB308" s="54">
        <v>20</v>
      </c>
      <c r="AC308" s="1">
        <v>0</v>
      </c>
      <c r="AD308" s="1">
        <v>0</v>
      </c>
      <c r="AF308" s="6">
        <v>-2.3170082842997042E-3</v>
      </c>
      <c r="AH308" s="6">
        <v>1.4030284799979587E-3</v>
      </c>
      <c r="AJ308" s="6">
        <v>-5.0341816705035125E-4</v>
      </c>
      <c r="AL308" s="6">
        <v>9.2076457845435833E-4</v>
      </c>
    </row>
    <row r="309" spans="1:39" x14ac:dyDescent="0.25">
      <c r="A309" s="1">
        <v>110</v>
      </c>
      <c r="B309" s="1" t="s">
        <v>21</v>
      </c>
      <c r="C309" s="1" t="s">
        <v>91</v>
      </c>
      <c r="D309" s="1" t="s">
        <v>40</v>
      </c>
      <c r="E309" s="1" t="s">
        <v>53</v>
      </c>
      <c r="F309" s="1" t="s">
        <v>25</v>
      </c>
      <c r="G309" s="1" t="b">
        <v>0</v>
      </c>
      <c r="H309" s="1" t="b">
        <v>0</v>
      </c>
      <c r="I309" s="1" t="b">
        <v>0</v>
      </c>
      <c r="J309" s="1" t="b">
        <v>0</v>
      </c>
      <c r="K309" s="1" t="b">
        <v>1</v>
      </c>
      <c r="L309" s="1">
        <v>800</v>
      </c>
      <c r="M309" s="1">
        <v>2</v>
      </c>
      <c r="N309" s="1">
        <v>0</v>
      </c>
      <c r="O309" s="1">
        <v>0.5</v>
      </c>
      <c r="P309" s="1">
        <v>0</v>
      </c>
      <c r="Q309" s="1">
        <v>300</v>
      </c>
      <c r="R309" s="1">
        <v>0</v>
      </c>
      <c r="S309" s="1">
        <v>1</v>
      </c>
      <c r="T309" s="1">
        <v>0</v>
      </c>
      <c r="U309" s="1" t="b">
        <v>0</v>
      </c>
      <c r="V309" s="1">
        <v>701</v>
      </c>
      <c r="W309" s="54">
        <v>600876.39</v>
      </c>
      <c r="X309" s="54">
        <v>436611.75</v>
      </c>
      <c r="Y309" s="50">
        <v>466.78</v>
      </c>
      <c r="Z309" s="50">
        <v>519.36</v>
      </c>
      <c r="AA309" s="54">
        <v>-10</v>
      </c>
      <c r="AB309" s="54">
        <v>20</v>
      </c>
      <c r="AC309" s="1">
        <v>0</v>
      </c>
      <c r="AD309" s="1">
        <v>0</v>
      </c>
      <c r="AF309" s="6">
        <v>1.32718875327551E-2</v>
      </c>
      <c r="AH309" s="6">
        <v>2.1243673190292078E-2</v>
      </c>
      <c r="AJ309" s="6">
        <v>-1.2665831866793154E-2</v>
      </c>
      <c r="AL309" s="6">
        <v>-7.8666152159211356E-3</v>
      </c>
    </row>
    <row r="310" spans="1:39" x14ac:dyDescent="0.25">
      <c r="A310" s="3">
        <v>116</v>
      </c>
      <c r="B310" s="3" t="s">
        <v>21</v>
      </c>
      <c r="C310" s="3" t="s">
        <v>91</v>
      </c>
      <c r="D310" s="3" t="s">
        <v>40</v>
      </c>
      <c r="E310" s="3" t="s">
        <v>54</v>
      </c>
      <c r="F310" s="3" t="s">
        <v>25</v>
      </c>
      <c r="G310" s="3" t="b">
        <v>0</v>
      </c>
      <c r="H310" s="3" t="b">
        <v>0</v>
      </c>
      <c r="I310" s="3" t="b">
        <v>0</v>
      </c>
      <c r="J310" s="3" t="b">
        <v>0</v>
      </c>
      <c r="K310" s="3" t="b">
        <v>1</v>
      </c>
      <c r="L310" s="3">
        <v>800</v>
      </c>
      <c r="M310" s="3">
        <v>2</v>
      </c>
      <c r="N310" s="3">
        <v>0</v>
      </c>
      <c r="O310" s="3">
        <v>0.5</v>
      </c>
      <c r="P310" s="3">
        <v>0</v>
      </c>
      <c r="Q310" s="3">
        <v>300</v>
      </c>
      <c r="R310" s="3">
        <v>0</v>
      </c>
      <c r="S310" s="3">
        <v>1</v>
      </c>
      <c r="T310" s="3">
        <v>0</v>
      </c>
      <c r="U310" s="3" t="b">
        <v>0</v>
      </c>
      <c r="V310" s="3">
        <v>701</v>
      </c>
      <c r="W310" s="53">
        <v>458520.24</v>
      </c>
      <c r="X310" s="53">
        <v>388546.39</v>
      </c>
      <c r="Y310" s="51">
        <v>538.01</v>
      </c>
      <c r="Z310" s="51">
        <v>558.42999999999995</v>
      </c>
      <c r="AA310" s="53">
        <v>-10</v>
      </c>
      <c r="AB310" s="53">
        <v>15</v>
      </c>
      <c r="AC310" s="3">
        <v>0</v>
      </c>
      <c r="AD310" s="3">
        <v>0</v>
      </c>
      <c r="AF310" s="6" cm="1">
        <f t="array" ref="AF310:AF314">W310:W314/AG310-1</f>
        <v>6.2130705929770436E-3</v>
      </c>
      <c r="AG310" s="52">
        <f>AVERAGE(W310:W314)</f>
        <v>455689.01199999999</v>
      </c>
      <c r="AH310" s="6" cm="1">
        <f t="array" ref="AH310:AH314">X310:X314/AI310-1</f>
        <v>2.0806849388150805E-3</v>
      </c>
      <c r="AI310" s="52">
        <f t="shared" ref="AI310" si="61">AVERAGE(X310:X314)</f>
        <v>387739.62600000005</v>
      </c>
      <c r="AJ310" s="6" cm="1">
        <f t="array" ref="AJ310:AJ314">Y310:Y314/AK310-1</f>
        <v>-8.7653812012278287E-4</v>
      </c>
      <c r="AK310" s="52">
        <f>AVERAGE(Y310:Y314)</f>
        <v>538.48199999999997</v>
      </c>
      <c r="AL310" s="6" cm="1">
        <f t="array" ref="AL310:AL314">Z310:Z314/AM310-1</f>
        <v>-2.9424473019830089E-3</v>
      </c>
      <c r="AM310" s="52">
        <f>AVERAGE(Z310:Z314)</f>
        <v>560.07799999999997</v>
      </c>
    </row>
    <row r="311" spans="1:39" x14ac:dyDescent="0.25">
      <c r="A311" s="3">
        <v>117</v>
      </c>
      <c r="B311" s="3" t="s">
        <v>21</v>
      </c>
      <c r="C311" s="3" t="s">
        <v>91</v>
      </c>
      <c r="D311" s="3" t="s">
        <v>40</v>
      </c>
      <c r="E311" s="3" t="s">
        <v>54</v>
      </c>
      <c r="F311" s="3" t="s">
        <v>25</v>
      </c>
      <c r="G311" s="3" t="b">
        <v>0</v>
      </c>
      <c r="H311" s="3" t="b">
        <v>0</v>
      </c>
      <c r="I311" s="3" t="b">
        <v>0</v>
      </c>
      <c r="J311" s="3" t="b">
        <v>0</v>
      </c>
      <c r="K311" s="3" t="b">
        <v>1</v>
      </c>
      <c r="L311" s="3">
        <v>800</v>
      </c>
      <c r="M311" s="3">
        <v>2</v>
      </c>
      <c r="N311" s="3">
        <v>0</v>
      </c>
      <c r="O311" s="3">
        <v>0.5</v>
      </c>
      <c r="P311" s="3">
        <v>0</v>
      </c>
      <c r="Q311" s="3">
        <v>300</v>
      </c>
      <c r="R311" s="3">
        <v>0</v>
      </c>
      <c r="S311" s="3">
        <v>1</v>
      </c>
      <c r="T311" s="3">
        <v>0</v>
      </c>
      <c r="U311" s="3" t="b">
        <v>0</v>
      </c>
      <c r="V311" s="3">
        <v>701</v>
      </c>
      <c r="W311" s="53">
        <v>451276.3</v>
      </c>
      <c r="X311" s="53">
        <v>382242.24</v>
      </c>
      <c r="Y311" s="51">
        <v>542.13</v>
      </c>
      <c r="Z311" s="51">
        <v>562.41999999999996</v>
      </c>
      <c r="AA311" s="53">
        <v>-10</v>
      </c>
      <c r="AB311" s="53">
        <v>15</v>
      </c>
      <c r="AC311" s="3">
        <v>0</v>
      </c>
      <c r="AD311" s="3">
        <v>0</v>
      </c>
      <c r="AF311" s="6">
        <v>-9.6836041330748968E-3</v>
      </c>
      <c r="AH311" s="6">
        <v>-1.4178035030136593E-2</v>
      </c>
      <c r="AJ311" s="6">
        <v>6.774599708068374E-3</v>
      </c>
      <c r="AL311" s="6">
        <v>4.1815604255122096E-3</v>
      </c>
    </row>
    <row r="312" spans="1:39" x14ac:dyDescent="0.25">
      <c r="A312" s="3">
        <v>118</v>
      </c>
      <c r="B312" s="3" t="s">
        <v>21</v>
      </c>
      <c r="C312" s="3" t="s">
        <v>91</v>
      </c>
      <c r="D312" s="3" t="s">
        <v>40</v>
      </c>
      <c r="E312" s="3" t="s">
        <v>54</v>
      </c>
      <c r="F312" s="3" t="s">
        <v>25</v>
      </c>
      <c r="G312" s="3" t="b">
        <v>0</v>
      </c>
      <c r="H312" s="3" t="b">
        <v>0</v>
      </c>
      <c r="I312" s="3" t="b">
        <v>0</v>
      </c>
      <c r="J312" s="3" t="b">
        <v>0</v>
      </c>
      <c r="K312" s="3" t="b">
        <v>1</v>
      </c>
      <c r="L312" s="3">
        <v>800</v>
      </c>
      <c r="M312" s="3">
        <v>2</v>
      </c>
      <c r="N312" s="3">
        <v>0</v>
      </c>
      <c r="O312" s="3">
        <v>0.5</v>
      </c>
      <c r="P312" s="3">
        <v>0</v>
      </c>
      <c r="Q312" s="3">
        <v>300</v>
      </c>
      <c r="R312" s="3">
        <v>0</v>
      </c>
      <c r="S312" s="3">
        <v>1</v>
      </c>
      <c r="T312" s="3">
        <v>0</v>
      </c>
      <c r="U312" s="3" t="b">
        <v>0</v>
      </c>
      <c r="V312" s="3">
        <v>701</v>
      </c>
      <c r="W312" s="53">
        <v>451797.61</v>
      </c>
      <c r="X312" s="53">
        <v>382827.38</v>
      </c>
      <c r="Y312" s="51">
        <v>541.42999999999995</v>
      </c>
      <c r="Z312" s="51">
        <v>562.41999999999996</v>
      </c>
      <c r="AA312" s="53">
        <v>-10</v>
      </c>
      <c r="AB312" s="53">
        <v>15</v>
      </c>
      <c r="AC312" s="3">
        <v>0</v>
      </c>
      <c r="AD312" s="3">
        <v>0</v>
      </c>
      <c r="AF312" s="6">
        <v>-8.5396002482499567E-3</v>
      </c>
      <c r="AH312" s="6">
        <v>-1.2668929535718965E-2</v>
      </c>
      <c r="AJ312" s="6">
        <v>5.4746491061909985E-3</v>
      </c>
      <c r="AL312" s="6">
        <v>4.1815604255122096E-3</v>
      </c>
    </row>
    <row r="313" spans="1:39" x14ac:dyDescent="0.25">
      <c r="A313" s="3">
        <v>119</v>
      </c>
      <c r="B313" s="3" t="s">
        <v>21</v>
      </c>
      <c r="C313" s="3" t="s">
        <v>91</v>
      </c>
      <c r="D313" s="3" t="s">
        <v>40</v>
      </c>
      <c r="E313" s="3" t="s">
        <v>54</v>
      </c>
      <c r="F313" s="3" t="s">
        <v>25</v>
      </c>
      <c r="G313" s="3" t="b">
        <v>0</v>
      </c>
      <c r="H313" s="3" t="b">
        <v>0</v>
      </c>
      <c r="I313" s="3" t="b">
        <v>0</v>
      </c>
      <c r="J313" s="3" t="b">
        <v>0</v>
      </c>
      <c r="K313" s="3" t="b">
        <v>1</v>
      </c>
      <c r="L313" s="3">
        <v>800</v>
      </c>
      <c r="M313" s="3">
        <v>2</v>
      </c>
      <c r="N313" s="3">
        <v>0</v>
      </c>
      <c r="O313" s="3">
        <v>0.5</v>
      </c>
      <c r="P313" s="3">
        <v>0</v>
      </c>
      <c r="Q313" s="3">
        <v>300</v>
      </c>
      <c r="R313" s="3">
        <v>0</v>
      </c>
      <c r="S313" s="3">
        <v>1</v>
      </c>
      <c r="T313" s="3">
        <v>0</v>
      </c>
      <c r="U313" s="3" t="b">
        <v>0</v>
      </c>
      <c r="V313" s="3">
        <v>701</v>
      </c>
      <c r="W313" s="53">
        <v>460701.97</v>
      </c>
      <c r="X313" s="53">
        <v>394308.54</v>
      </c>
      <c r="Y313" s="51">
        <v>534.29</v>
      </c>
      <c r="Z313" s="51">
        <v>557.35</v>
      </c>
      <c r="AA313" s="53">
        <v>-10</v>
      </c>
      <c r="AB313" s="53">
        <v>15</v>
      </c>
      <c r="AC313" s="3">
        <v>0</v>
      </c>
      <c r="AD313" s="3">
        <v>0</v>
      </c>
      <c r="AF313" s="6">
        <v>1.1000831417896872E-2</v>
      </c>
      <c r="AH313" s="6">
        <v>1.6941559643429249E-2</v>
      </c>
      <c r="AJ313" s="6">
        <v>-7.7848470329555663E-3</v>
      </c>
      <c r="AL313" s="6">
        <v>-4.8707501455154123E-3</v>
      </c>
    </row>
    <row r="314" spans="1:39" x14ac:dyDescent="0.25">
      <c r="A314" s="3">
        <v>120</v>
      </c>
      <c r="B314" s="3" t="s">
        <v>21</v>
      </c>
      <c r="C314" s="3" t="s">
        <v>91</v>
      </c>
      <c r="D314" s="3" t="s">
        <v>40</v>
      </c>
      <c r="E314" s="3" t="s">
        <v>54</v>
      </c>
      <c r="F314" s="3" t="s">
        <v>25</v>
      </c>
      <c r="G314" s="3" t="b">
        <v>0</v>
      </c>
      <c r="H314" s="3" t="b">
        <v>0</v>
      </c>
      <c r="I314" s="3" t="b">
        <v>0</v>
      </c>
      <c r="J314" s="3" t="b">
        <v>0</v>
      </c>
      <c r="K314" s="3" t="b">
        <v>1</v>
      </c>
      <c r="L314" s="3">
        <v>800</v>
      </c>
      <c r="M314" s="3">
        <v>2</v>
      </c>
      <c r="N314" s="3">
        <v>0</v>
      </c>
      <c r="O314" s="3">
        <v>0.5</v>
      </c>
      <c r="P314" s="3">
        <v>0</v>
      </c>
      <c r="Q314" s="3">
        <v>300</v>
      </c>
      <c r="R314" s="3">
        <v>0</v>
      </c>
      <c r="S314" s="3">
        <v>1</v>
      </c>
      <c r="T314" s="3">
        <v>0</v>
      </c>
      <c r="U314" s="3" t="b">
        <v>0</v>
      </c>
      <c r="V314" s="3">
        <v>701</v>
      </c>
      <c r="W314" s="53">
        <v>456148.94</v>
      </c>
      <c r="X314" s="53">
        <v>390773.58</v>
      </c>
      <c r="Y314" s="51">
        <v>536.54999999999995</v>
      </c>
      <c r="Z314" s="51">
        <v>559.77</v>
      </c>
      <c r="AA314" s="53">
        <v>-10</v>
      </c>
      <c r="AB314" s="53">
        <v>15</v>
      </c>
      <c r="AC314" s="3">
        <v>0</v>
      </c>
      <c r="AD314" s="3">
        <v>0</v>
      </c>
      <c r="AF314" s="6">
        <v>1.0093023704509374E-3</v>
      </c>
      <c r="AH314" s="6">
        <v>7.8247199836107839E-3</v>
      </c>
      <c r="AJ314" s="6">
        <v>-3.5878636611809123E-3</v>
      </c>
      <c r="AL314" s="6">
        <v>-5.4992340352588709E-4</v>
      </c>
    </row>
    <row r="315" spans="1:39" x14ac:dyDescent="0.25">
      <c r="A315" s="1">
        <v>126</v>
      </c>
      <c r="B315" s="1" t="s">
        <v>21</v>
      </c>
      <c r="C315" s="1" t="s">
        <v>91</v>
      </c>
      <c r="D315" s="1" t="s">
        <v>40</v>
      </c>
      <c r="E315" s="1" t="s">
        <v>55</v>
      </c>
      <c r="F315" s="1" t="s">
        <v>25</v>
      </c>
      <c r="G315" s="1" t="b">
        <v>0</v>
      </c>
      <c r="H315" s="1" t="b">
        <v>0</v>
      </c>
      <c r="I315" s="1" t="b">
        <v>0</v>
      </c>
      <c r="J315" s="1" t="b">
        <v>0</v>
      </c>
      <c r="K315" s="1" t="b">
        <v>1</v>
      </c>
      <c r="L315" s="1">
        <v>800</v>
      </c>
      <c r="M315" s="1">
        <v>2</v>
      </c>
      <c r="N315" s="1">
        <v>0</v>
      </c>
      <c r="O315" s="1">
        <v>0.5</v>
      </c>
      <c r="P315" s="1">
        <v>0</v>
      </c>
      <c r="Q315" s="1">
        <v>300</v>
      </c>
      <c r="R315" s="1">
        <v>0</v>
      </c>
      <c r="S315" s="1">
        <v>1</v>
      </c>
      <c r="T315" s="1">
        <v>0</v>
      </c>
      <c r="U315" s="1" t="b">
        <v>0</v>
      </c>
      <c r="V315" s="1">
        <v>701</v>
      </c>
      <c r="W315" s="54">
        <v>345517.61</v>
      </c>
      <c r="X315" s="54">
        <v>339554.89</v>
      </c>
      <c r="Y315" s="50">
        <v>597.79</v>
      </c>
      <c r="Z315" s="50">
        <v>594.17999999999995</v>
      </c>
      <c r="AA315" s="54">
        <v>-10</v>
      </c>
      <c r="AB315" s="54">
        <v>10</v>
      </c>
      <c r="AC315" s="1">
        <v>0</v>
      </c>
      <c r="AD315" s="1">
        <v>0</v>
      </c>
      <c r="AF315" s="6" cm="1">
        <f t="array" ref="AF315:AF319">W315:W319/AG315-1</f>
        <v>1.4017926324514152E-2</v>
      </c>
      <c r="AG315" s="52">
        <f>AVERAGE(W315:W319)</f>
        <v>340741.12599999999</v>
      </c>
      <c r="AH315" s="6" cm="1">
        <f t="array" ref="AH315:AH319">X315:X319/AI315-1</f>
        <v>-5.0963006617269491E-3</v>
      </c>
      <c r="AI315" s="52">
        <f t="shared" ref="AI315" si="62">AVERAGE(X315:X319)</f>
        <v>341294.228</v>
      </c>
      <c r="AJ315" s="6" cm="1">
        <f t="array" ref="AJ315:AJ319">Y315:Y319/AK315-1</f>
        <v>1.8770844855613422E-3</v>
      </c>
      <c r="AK315" s="52">
        <f>AVERAGE(Y315:Y319)</f>
        <v>596.67000000000007</v>
      </c>
      <c r="AL315" s="6" cm="1">
        <f t="array" ref="AL315:AL319">Z315:Z319/AM315-1</f>
        <v>-4.9802898414814667E-3</v>
      </c>
      <c r="AM315" s="52">
        <f>AVERAGE(Z315:Z319)</f>
        <v>597.154</v>
      </c>
    </row>
    <row r="316" spans="1:39" x14ac:dyDescent="0.25">
      <c r="A316" s="1">
        <v>127</v>
      </c>
      <c r="B316" s="1" t="s">
        <v>21</v>
      </c>
      <c r="C316" s="1" t="s">
        <v>91</v>
      </c>
      <c r="D316" s="1" t="s">
        <v>40</v>
      </c>
      <c r="E316" s="1" t="s">
        <v>55</v>
      </c>
      <c r="F316" s="1" t="s">
        <v>25</v>
      </c>
      <c r="G316" s="1" t="b">
        <v>0</v>
      </c>
      <c r="H316" s="1" t="b">
        <v>0</v>
      </c>
      <c r="I316" s="1" t="b">
        <v>0</v>
      </c>
      <c r="J316" s="1" t="b">
        <v>0</v>
      </c>
      <c r="K316" s="1" t="b">
        <v>1</v>
      </c>
      <c r="L316" s="1">
        <v>800</v>
      </c>
      <c r="M316" s="1">
        <v>2</v>
      </c>
      <c r="N316" s="1">
        <v>0</v>
      </c>
      <c r="O316" s="1">
        <v>0.5</v>
      </c>
      <c r="P316" s="1">
        <v>0</v>
      </c>
      <c r="Q316" s="1">
        <v>300</v>
      </c>
      <c r="R316" s="1">
        <v>0</v>
      </c>
      <c r="S316" s="1">
        <v>1</v>
      </c>
      <c r="T316" s="1">
        <v>0</v>
      </c>
      <c r="U316" s="1" t="b">
        <v>0</v>
      </c>
      <c r="V316" s="1">
        <v>701</v>
      </c>
      <c r="W316" s="54">
        <v>335885.8</v>
      </c>
      <c r="X316" s="54">
        <v>341591.78</v>
      </c>
      <c r="Y316" s="50">
        <v>596.37</v>
      </c>
      <c r="Z316" s="50">
        <v>600.02</v>
      </c>
      <c r="AA316" s="54">
        <v>-10</v>
      </c>
      <c r="AB316" s="54">
        <v>10</v>
      </c>
      <c r="AC316" s="1">
        <v>0</v>
      </c>
      <c r="AD316" s="1">
        <v>0</v>
      </c>
      <c r="AF316" s="6">
        <v>-1.4249310193334308E-2</v>
      </c>
      <c r="AH316" s="6">
        <v>8.7183425791792502E-4</v>
      </c>
      <c r="AJ316" s="6">
        <v>-5.027904872041411E-4</v>
      </c>
      <c r="AL316" s="6">
        <v>4.7994319723221324E-3</v>
      </c>
    </row>
    <row r="317" spans="1:39" x14ac:dyDescent="0.25">
      <c r="A317" s="1">
        <v>128</v>
      </c>
      <c r="B317" s="1" t="s">
        <v>21</v>
      </c>
      <c r="C317" s="1" t="s">
        <v>91</v>
      </c>
      <c r="D317" s="1" t="s">
        <v>40</v>
      </c>
      <c r="E317" s="1" t="s">
        <v>55</v>
      </c>
      <c r="F317" s="1" t="s">
        <v>25</v>
      </c>
      <c r="G317" s="1" t="b">
        <v>0</v>
      </c>
      <c r="H317" s="1" t="b">
        <v>0</v>
      </c>
      <c r="I317" s="1" t="b">
        <v>0</v>
      </c>
      <c r="J317" s="1" t="b">
        <v>0</v>
      </c>
      <c r="K317" s="1" t="b">
        <v>1</v>
      </c>
      <c r="L317" s="1">
        <v>800</v>
      </c>
      <c r="M317" s="1">
        <v>2</v>
      </c>
      <c r="N317" s="1">
        <v>0</v>
      </c>
      <c r="O317" s="1">
        <v>0.5</v>
      </c>
      <c r="P317" s="1">
        <v>0</v>
      </c>
      <c r="Q317" s="1">
        <v>300</v>
      </c>
      <c r="R317" s="1">
        <v>0</v>
      </c>
      <c r="S317" s="1">
        <v>1</v>
      </c>
      <c r="T317" s="1">
        <v>0</v>
      </c>
      <c r="U317" s="1" t="b">
        <v>0</v>
      </c>
      <c r="V317" s="1">
        <v>701</v>
      </c>
      <c r="W317" s="54">
        <v>338351.2</v>
      </c>
      <c r="X317" s="54">
        <v>343387.22</v>
      </c>
      <c r="Y317" s="50">
        <v>595.19000000000005</v>
      </c>
      <c r="Z317" s="50">
        <v>598.77</v>
      </c>
      <c r="AA317" s="54">
        <v>-10</v>
      </c>
      <c r="AB317" s="54">
        <v>10</v>
      </c>
      <c r="AC317" s="1">
        <v>0</v>
      </c>
      <c r="AD317" s="1">
        <v>0</v>
      </c>
      <c r="AF317" s="6">
        <v>-7.0139053305822152E-3</v>
      </c>
      <c r="AH317" s="6">
        <v>6.1325150802138406E-3</v>
      </c>
      <c r="AJ317" s="6">
        <v>-2.4804330702062893E-3</v>
      </c>
      <c r="AL317" s="6">
        <v>2.7061695977921296E-3</v>
      </c>
    </row>
    <row r="318" spans="1:39" x14ac:dyDescent="0.25">
      <c r="A318" s="1">
        <v>129</v>
      </c>
      <c r="B318" s="1" t="s">
        <v>21</v>
      </c>
      <c r="C318" s="1" t="s">
        <v>91</v>
      </c>
      <c r="D318" s="1" t="s">
        <v>40</v>
      </c>
      <c r="E318" s="1" t="s">
        <v>55</v>
      </c>
      <c r="F318" s="1" t="s">
        <v>25</v>
      </c>
      <c r="G318" s="1" t="b">
        <v>0</v>
      </c>
      <c r="H318" s="1" t="b">
        <v>0</v>
      </c>
      <c r="I318" s="1" t="b">
        <v>0</v>
      </c>
      <c r="J318" s="1" t="b">
        <v>0</v>
      </c>
      <c r="K318" s="1" t="b">
        <v>1</v>
      </c>
      <c r="L318" s="1">
        <v>800</v>
      </c>
      <c r="M318" s="1">
        <v>2</v>
      </c>
      <c r="N318" s="1">
        <v>0</v>
      </c>
      <c r="O318" s="1">
        <v>0.5</v>
      </c>
      <c r="P318" s="1">
        <v>0</v>
      </c>
      <c r="Q318" s="1">
        <v>300</v>
      </c>
      <c r="R318" s="1">
        <v>0</v>
      </c>
      <c r="S318" s="1">
        <v>1</v>
      </c>
      <c r="T318" s="1">
        <v>0</v>
      </c>
      <c r="U318" s="1" t="b">
        <v>0</v>
      </c>
      <c r="V318" s="1">
        <v>701</v>
      </c>
      <c r="W318" s="54">
        <v>338328.3</v>
      </c>
      <c r="X318" s="54">
        <v>337600.36</v>
      </c>
      <c r="Y318" s="50">
        <v>599.03</v>
      </c>
      <c r="Z318" s="50">
        <v>598.57000000000005</v>
      </c>
      <c r="AA318" s="54">
        <v>-10</v>
      </c>
      <c r="AB318" s="54">
        <v>10</v>
      </c>
      <c r="AC318" s="1">
        <v>0</v>
      </c>
      <c r="AD318" s="1">
        <v>0</v>
      </c>
      <c r="AF318" s="6">
        <v>-7.0811117763343034E-3</v>
      </c>
      <c r="AH318" s="6">
        <v>-1.0823118872083648E-2</v>
      </c>
      <c r="AJ318" s="6">
        <v>3.9552851660045185E-3</v>
      </c>
      <c r="AL318" s="6">
        <v>2.3712476178674446E-3</v>
      </c>
    </row>
    <row r="319" spans="1:39" x14ac:dyDescent="0.25">
      <c r="A319" s="1">
        <v>130</v>
      </c>
      <c r="B319" s="1" t="s">
        <v>21</v>
      </c>
      <c r="C319" s="1" t="s">
        <v>91</v>
      </c>
      <c r="D319" s="1" t="s">
        <v>40</v>
      </c>
      <c r="E319" s="1" t="s">
        <v>55</v>
      </c>
      <c r="F319" s="1" t="s">
        <v>25</v>
      </c>
      <c r="G319" s="1" t="b">
        <v>0</v>
      </c>
      <c r="H319" s="1" t="b">
        <v>0</v>
      </c>
      <c r="I319" s="1" t="b">
        <v>0</v>
      </c>
      <c r="J319" s="1" t="b">
        <v>0</v>
      </c>
      <c r="K319" s="1" t="b">
        <v>1</v>
      </c>
      <c r="L319" s="1">
        <v>800</v>
      </c>
      <c r="M319" s="1">
        <v>2</v>
      </c>
      <c r="N319" s="1">
        <v>0</v>
      </c>
      <c r="O319" s="1">
        <v>0.5</v>
      </c>
      <c r="P319" s="1">
        <v>0</v>
      </c>
      <c r="Q319" s="1">
        <v>300</v>
      </c>
      <c r="R319" s="1">
        <v>0</v>
      </c>
      <c r="S319" s="1">
        <v>1</v>
      </c>
      <c r="T319" s="1">
        <v>0</v>
      </c>
      <c r="U319" s="1" t="b">
        <v>0</v>
      </c>
      <c r="V319" s="1">
        <v>701</v>
      </c>
      <c r="W319" s="54">
        <v>345622.72</v>
      </c>
      <c r="X319" s="54">
        <v>344336.89</v>
      </c>
      <c r="Y319" s="50">
        <v>594.97</v>
      </c>
      <c r="Z319" s="50">
        <v>594.23</v>
      </c>
      <c r="AA319" s="54">
        <v>-10</v>
      </c>
      <c r="AB319" s="54">
        <v>10</v>
      </c>
      <c r="AC319" s="1">
        <v>0</v>
      </c>
      <c r="AD319" s="1">
        <v>0</v>
      </c>
      <c r="AF319" s="6">
        <v>1.4326400975736675E-2</v>
      </c>
      <c r="AH319" s="6">
        <v>8.9150701956788314E-3</v>
      </c>
      <c r="AJ319" s="6">
        <v>-2.8491460941559854E-3</v>
      </c>
      <c r="AL319" s="6">
        <v>-4.8965593465002399E-3</v>
      </c>
    </row>
    <row r="320" spans="1:39" x14ac:dyDescent="0.25">
      <c r="A320" s="3">
        <v>136</v>
      </c>
      <c r="B320" s="3" t="s">
        <v>21</v>
      </c>
      <c r="C320" s="3" t="s">
        <v>91</v>
      </c>
      <c r="D320" s="3" t="s">
        <v>40</v>
      </c>
      <c r="E320" s="3" t="s">
        <v>56</v>
      </c>
      <c r="F320" s="3" t="s">
        <v>25</v>
      </c>
      <c r="G320" s="3" t="b">
        <v>0</v>
      </c>
      <c r="H320" s="3" t="b">
        <v>0</v>
      </c>
      <c r="I320" s="3" t="b">
        <v>0</v>
      </c>
      <c r="J320" s="3" t="b">
        <v>0</v>
      </c>
      <c r="K320" s="3" t="b">
        <v>1</v>
      </c>
      <c r="L320" s="3">
        <v>800</v>
      </c>
      <c r="M320" s="3">
        <v>2</v>
      </c>
      <c r="N320" s="3">
        <v>0</v>
      </c>
      <c r="O320" s="3">
        <v>0.5</v>
      </c>
      <c r="P320" s="3">
        <v>0</v>
      </c>
      <c r="Q320" s="3">
        <v>300</v>
      </c>
      <c r="R320" s="3">
        <v>0</v>
      </c>
      <c r="S320" s="3">
        <v>1</v>
      </c>
      <c r="T320" s="3">
        <v>0</v>
      </c>
      <c r="U320" s="3" t="b">
        <v>0</v>
      </c>
      <c r="V320" s="3">
        <v>701</v>
      </c>
      <c r="W320" s="53">
        <v>231186.94</v>
      </c>
      <c r="X320" s="53">
        <v>275259.27</v>
      </c>
      <c r="Y320" s="51">
        <v>654.86</v>
      </c>
      <c r="Z320" s="51">
        <v>644.05999999999995</v>
      </c>
      <c r="AA320" s="53">
        <v>-10</v>
      </c>
      <c r="AB320" s="53">
        <v>5</v>
      </c>
      <c r="AC320" s="3">
        <v>0</v>
      </c>
      <c r="AD320" s="3">
        <v>0</v>
      </c>
      <c r="AF320" s="6" cm="1">
        <f t="array" ref="AF320:AF324">W320:W324/AG320-1</f>
        <v>5.2183277114115079E-4</v>
      </c>
      <c r="AG320" s="52">
        <f>AVERAGE(W320:W324)</f>
        <v>231066.36200000002</v>
      </c>
      <c r="AH320" s="6" cm="1">
        <f t="array" ref="AH320:AH324">X320:X324/AI320-1</f>
        <v>4.5253318378277729E-3</v>
      </c>
      <c r="AI320" s="52">
        <f t="shared" ref="AI320" si="63">AVERAGE(X320:X324)</f>
        <v>274019.24199999997</v>
      </c>
      <c r="AJ320" s="6" cm="1">
        <f t="array" ref="AJ320:AJ324">Y320:Y324/AK320-1</f>
        <v>-1.1348313921206721E-3</v>
      </c>
      <c r="AK320" s="52">
        <f>AVERAGE(Y320:Y324)</f>
        <v>655.60399999999993</v>
      </c>
      <c r="AL320" s="6" cm="1">
        <f t="array" ref="AL320:AL324">Z320:Z324/AM320-1</f>
        <v>-1.3971900954756755E-4</v>
      </c>
      <c r="AM320" s="52">
        <f>AVERAGE(Z320:Z324)</f>
        <v>644.15</v>
      </c>
    </row>
    <row r="321" spans="1:39" x14ac:dyDescent="0.25">
      <c r="A321" s="3">
        <v>137</v>
      </c>
      <c r="B321" s="3" t="s">
        <v>21</v>
      </c>
      <c r="C321" s="3" t="s">
        <v>91</v>
      </c>
      <c r="D321" s="3" t="s">
        <v>40</v>
      </c>
      <c r="E321" s="3" t="s">
        <v>56</v>
      </c>
      <c r="F321" s="3" t="s">
        <v>25</v>
      </c>
      <c r="G321" s="3" t="b">
        <v>0</v>
      </c>
      <c r="H321" s="3" t="b">
        <v>0</v>
      </c>
      <c r="I321" s="3" t="b">
        <v>0</v>
      </c>
      <c r="J321" s="3" t="b">
        <v>0</v>
      </c>
      <c r="K321" s="3" t="b">
        <v>1</v>
      </c>
      <c r="L321" s="3">
        <v>800</v>
      </c>
      <c r="M321" s="3">
        <v>2</v>
      </c>
      <c r="N321" s="3">
        <v>0</v>
      </c>
      <c r="O321" s="3">
        <v>0.5</v>
      </c>
      <c r="P321" s="3">
        <v>0</v>
      </c>
      <c r="Q321" s="3">
        <v>300</v>
      </c>
      <c r="R321" s="3">
        <v>0</v>
      </c>
      <c r="S321" s="3">
        <v>1</v>
      </c>
      <c r="T321" s="3">
        <v>0</v>
      </c>
      <c r="U321" s="3" t="b">
        <v>0</v>
      </c>
      <c r="V321" s="3">
        <v>701</v>
      </c>
      <c r="W321" s="53">
        <v>231065.58</v>
      </c>
      <c r="X321" s="53">
        <v>271124.36</v>
      </c>
      <c r="Y321" s="51">
        <v>657.34</v>
      </c>
      <c r="Z321" s="51">
        <v>644.04</v>
      </c>
      <c r="AA321" s="53">
        <v>-10</v>
      </c>
      <c r="AB321" s="53">
        <v>5</v>
      </c>
      <c r="AC321" s="3">
        <v>0</v>
      </c>
      <c r="AD321" s="3">
        <v>0</v>
      </c>
      <c r="AF321" s="6">
        <v>-3.3843091363783273E-6</v>
      </c>
      <c r="AH321" s="6">
        <v>-1.056452086674986E-2</v>
      </c>
      <c r="AJ321" s="6">
        <v>2.647939914948827E-3</v>
      </c>
      <c r="AL321" s="6">
        <v>-1.7076767833579254E-4</v>
      </c>
    </row>
    <row r="322" spans="1:39" x14ac:dyDescent="0.25">
      <c r="A322" s="3">
        <v>138</v>
      </c>
      <c r="B322" s="3" t="s">
        <v>21</v>
      </c>
      <c r="C322" s="3" t="s">
        <v>91</v>
      </c>
      <c r="D322" s="3" t="s">
        <v>40</v>
      </c>
      <c r="E322" s="3" t="s">
        <v>56</v>
      </c>
      <c r="F322" s="3" t="s">
        <v>25</v>
      </c>
      <c r="G322" s="3" t="b">
        <v>0</v>
      </c>
      <c r="H322" s="3" t="b">
        <v>0</v>
      </c>
      <c r="I322" s="3" t="b">
        <v>0</v>
      </c>
      <c r="J322" s="3" t="b">
        <v>0</v>
      </c>
      <c r="K322" s="3" t="b">
        <v>1</v>
      </c>
      <c r="L322" s="3">
        <v>800</v>
      </c>
      <c r="M322" s="3">
        <v>2</v>
      </c>
      <c r="N322" s="3">
        <v>0</v>
      </c>
      <c r="O322" s="3">
        <v>0.5</v>
      </c>
      <c r="P322" s="3">
        <v>0</v>
      </c>
      <c r="Q322" s="3">
        <v>300</v>
      </c>
      <c r="R322" s="3">
        <v>0</v>
      </c>
      <c r="S322" s="3">
        <v>1</v>
      </c>
      <c r="T322" s="3">
        <v>0</v>
      </c>
      <c r="U322" s="3" t="b">
        <v>0</v>
      </c>
      <c r="V322" s="3">
        <v>701</v>
      </c>
      <c r="W322" s="53">
        <v>232613.49</v>
      </c>
      <c r="X322" s="53">
        <v>273316.71000000002</v>
      </c>
      <c r="Y322" s="51">
        <v>656.13</v>
      </c>
      <c r="Z322" s="51">
        <v>643.16999999999996</v>
      </c>
      <c r="AA322" s="53">
        <v>-10</v>
      </c>
      <c r="AB322" s="53">
        <v>5</v>
      </c>
      <c r="AC322" s="3">
        <v>0</v>
      </c>
      <c r="AD322" s="3">
        <v>0</v>
      </c>
      <c r="AF322" s="6">
        <v>6.6956002881974896E-3</v>
      </c>
      <c r="AH322" s="6">
        <v>-2.5638053549537076E-3</v>
      </c>
      <c r="AJ322" s="6">
        <v>8.0231359174143257E-4</v>
      </c>
      <c r="AL322" s="6">
        <v>-1.5213847706280204E-3</v>
      </c>
    </row>
    <row r="323" spans="1:39" x14ac:dyDescent="0.25">
      <c r="A323" s="3">
        <v>139</v>
      </c>
      <c r="B323" s="3" t="s">
        <v>21</v>
      </c>
      <c r="C323" s="3" t="s">
        <v>91</v>
      </c>
      <c r="D323" s="3" t="s">
        <v>40</v>
      </c>
      <c r="E323" s="3" t="s">
        <v>56</v>
      </c>
      <c r="F323" s="3" t="s">
        <v>25</v>
      </c>
      <c r="G323" s="3" t="b">
        <v>0</v>
      </c>
      <c r="H323" s="3" t="b">
        <v>0</v>
      </c>
      <c r="I323" s="3" t="b">
        <v>0</v>
      </c>
      <c r="J323" s="3" t="b">
        <v>0</v>
      </c>
      <c r="K323" s="3" t="b">
        <v>1</v>
      </c>
      <c r="L323" s="3">
        <v>800</v>
      </c>
      <c r="M323" s="3">
        <v>2</v>
      </c>
      <c r="N323" s="3">
        <v>0</v>
      </c>
      <c r="O323" s="3">
        <v>0.5</v>
      </c>
      <c r="P323" s="3">
        <v>0</v>
      </c>
      <c r="Q323" s="3">
        <v>300</v>
      </c>
      <c r="R323" s="3">
        <v>0</v>
      </c>
      <c r="S323" s="3">
        <v>1</v>
      </c>
      <c r="T323" s="3">
        <v>0</v>
      </c>
      <c r="U323" s="3" t="b">
        <v>0</v>
      </c>
      <c r="V323" s="3">
        <v>701</v>
      </c>
      <c r="W323" s="53">
        <v>228846.71</v>
      </c>
      <c r="X323" s="53">
        <v>274552.49</v>
      </c>
      <c r="Y323" s="51">
        <v>655.16</v>
      </c>
      <c r="Z323" s="51">
        <v>645.64</v>
      </c>
      <c r="AA323" s="53">
        <v>-10</v>
      </c>
      <c r="AB323" s="53">
        <v>5</v>
      </c>
      <c r="AC323" s="3">
        <v>0</v>
      </c>
      <c r="AD323" s="3">
        <v>0</v>
      </c>
      <c r="AF323" s="6">
        <v>-9.6061234564295273E-3</v>
      </c>
      <c r="AH323" s="6">
        <v>1.9460239219259989E-3</v>
      </c>
      <c r="AJ323" s="6">
        <v>-6.772380888462326E-4</v>
      </c>
      <c r="AL323" s="6">
        <v>2.3131258247302E-3</v>
      </c>
    </row>
    <row r="324" spans="1:39" x14ac:dyDescent="0.25">
      <c r="A324" s="3">
        <v>140</v>
      </c>
      <c r="B324" s="3" t="s">
        <v>21</v>
      </c>
      <c r="C324" s="3" t="s">
        <v>91</v>
      </c>
      <c r="D324" s="3" t="s">
        <v>40</v>
      </c>
      <c r="E324" s="3" t="s">
        <v>56</v>
      </c>
      <c r="F324" s="3" t="s">
        <v>25</v>
      </c>
      <c r="G324" s="3" t="b">
        <v>0</v>
      </c>
      <c r="H324" s="3" t="b">
        <v>0</v>
      </c>
      <c r="I324" s="3" t="b">
        <v>0</v>
      </c>
      <c r="J324" s="3" t="b">
        <v>0</v>
      </c>
      <c r="K324" s="3" t="b">
        <v>1</v>
      </c>
      <c r="L324" s="3">
        <v>800</v>
      </c>
      <c r="M324" s="3">
        <v>2</v>
      </c>
      <c r="N324" s="3">
        <v>0</v>
      </c>
      <c r="O324" s="3">
        <v>0.5</v>
      </c>
      <c r="P324" s="3">
        <v>0</v>
      </c>
      <c r="Q324" s="3">
        <v>300</v>
      </c>
      <c r="R324" s="3">
        <v>0</v>
      </c>
      <c r="S324" s="3">
        <v>1</v>
      </c>
      <c r="T324" s="3">
        <v>0</v>
      </c>
      <c r="U324" s="3" t="b">
        <v>0</v>
      </c>
      <c r="V324" s="3">
        <v>701</v>
      </c>
      <c r="W324" s="53">
        <v>231619.09</v>
      </c>
      <c r="X324" s="53">
        <v>275843.38</v>
      </c>
      <c r="Y324" s="51">
        <v>654.53</v>
      </c>
      <c r="Z324" s="51">
        <v>643.84</v>
      </c>
      <c r="AA324" s="53">
        <v>-10</v>
      </c>
      <c r="AB324" s="53">
        <v>5</v>
      </c>
      <c r="AC324" s="3">
        <v>0</v>
      </c>
      <c r="AD324" s="3">
        <v>0</v>
      </c>
      <c r="AF324" s="6">
        <v>2.392074706226488E-3</v>
      </c>
      <c r="AH324" s="6">
        <v>6.6569704619503511E-3</v>
      </c>
      <c r="AJ324" s="6">
        <v>-1.6381840257227998E-3</v>
      </c>
      <c r="AL324" s="6">
        <v>-4.8125436621893058E-4</v>
      </c>
    </row>
    <row r="325" spans="1:39" x14ac:dyDescent="0.25">
      <c r="A325" s="1">
        <v>146</v>
      </c>
      <c r="B325" s="1" t="s">
        <v>21</v>
      </c>
      <c r="C325" s="1" t="s">
        <v>91</v>
      </c>
      <c r="D325" s="1" t="s">
        <v>40</v>
      </c>
      <c r="E325" s="1" t="s">
        <v>57</v>
      </c>
      <c r="F325" s="1" t="s">
        <v>25</v>
      </c>
      <c r="G325" s="1" t="b">
        <v>0</v>
      </c>
      <c r="H325" s="1" t="b">
        <v>0</v>
      </c>
      <c r="I325" s="1" t="b">
        <v>0</v>
      </c>
      <c r="J325" s="1" t="b">
        <v>0</v>
      </c>
      <c r="K325" s="1" t="b">
        <v>1</v>
      </c>
      <c r="L325" s="1">
        <v>800</v>
      </c>
      <c r="M325" s="1">
        <v>2</v>
      </c>
      <c r="N325" s="1">
        <v>0</v>
      </c>
      <c r="O325" s="1">
        <v>0.5</v>
      </c>
      <c r="P325" s="1">
        <v>0</v>
      </c>
      <c r="Q325" s="1">
        <v>300</v>
      </c>
      <c r="R325" s="1">
        <v>0</v>
      </c>
      <c r="S325" s="1">
        <v>1</v>
      </c>
      <c r="T325" s="1">
        <v>0</v>
      </c>
      <c r="U325" s="1" t="b">
        <v>0</v>
      </c>
      <c r="V325" s="1">
        <v>701</v>
      </c>
      <c r="W325" s="54">
        <v>137832.04</v>
      </c>
      <c r="X325" s="54">
        <v>195520.26</v>
      </c>
      <c r="Y325" s="50">
        <v>709</v>
      </c>
      <c r="Z325" s="50">
        <v>694.02</v>
      </c>
      <c r="AA325" s="54">
        <v>-10</v>
      </c>
      <c r="AB325" s="54">
        <v>0</v>
      </c>
      <c r="AC325" s="1">
        <v>0</v>
      </c>
      <c r="AD325" s="1">
        <v>0</v>
      </c>
      <c r="AF325" s="6" cm="1">
        <f t="array" ref="AF325:AF329">W325:W329/AG325-1</f>
        <v>8.6599078362947779E-4</v>
      </c>
      <c r="AG325" s="52">
        <f>AVERAGE(W325:W329)</f>
        <v>137712.78200000004</v>
      </c>
      <c r="AH325" s="6" cm="1">
        <f t="array" ref="AH325:AH329">X325:X329/AI325-1</f>
        <v>4.5053381383342028E-3</v>
      </c>
      <c r="AI325" s="52">
        <f t="shared" ref="AI325" si="64">AVERAGE(X325:X329)</f>
        <v>194643.326</v>
      </c>
      <c r="AJ325" s="6" cm="1">
        <f t="array" ref="AJ325:AJ329">Y325:Y329/AK325-1</f>
        <v>-6.0893785450899518E-4</v>
      </c>
      <c r="AK325" s="52">
        <f>AVERAGE(Y325:Y329)</f>
        <v>709.43200000000002</v>
      </c>
      <c r="AL325" s="6" cm="1">
        <f t="array" ref="AL325:AL329">Z325:Z329/AM325-1</f>
        <v>-1.786372856352747E-4</v>
      </c>
      <c r="AM325" s="52">
        <f>AVERAGE(Z325:Z329)</f>
        <v>694.14400000000001</v>
      </c>
    </row>
    <row r="326" spans="1:39" x14ac:dyDescent="0.25">
      <c r="A326" s="1">
        <v>147</v>
      </c>
      <c r="B326" s="1" t="s">
        <v>21</v>
      </c>
      <c r="C326" s="1" t="s">
        <v>91</v>
      </c>
      <c r="D326" s="1" t="s">
        <v>40</v>
      </c>
      <c r="E326" s="1" t="s">
        <v>57</v>
      </c>
      <c r="F326" s="1" t="s">
        <v>25</v>
      </c>
      <c r="G326" s="1" t="b">
        <v>0</v>
      </c>
      <c r="H326" s="1" t="b">
        <v>0</v>
      </c>
      <c r="I326" s="1" t="b">
        <v>0</v>
      </c>
      <c r="J326" s="1" t="b">
        <v>0</v>
      </c>
      <c r="K326" s="1" t="b">
        <v>1</v>
      </c>
      <c r="L326" s="1">
        <v>800</v>
      </c>
      <c r="M326" s="1">
        <v>2</v>
      </c>
      <c r="N326" s="1">
        <v>0</v>
      </c>
      <c r="O326" s="1">
        <v>0.5</v>
      </c>
      <c r="P326" s="1">
        <v>0</v>
      </c>
      <c r="Q326" s="1">
        <v>300</v>
      </c>
      <c r="R326" s="1">
        <v>0</v>
      </c>
      <c r="S326" s="1">
        <v>1</v>
      </c>
      <c r="T326" s="1">
        <v>0</v>
      </c>
      <c r="U326" s="1" t="b">
        <v>0</v>
      </c>
      <c r="V326" s="1">
        <v>701</v>
      </c>
      <c r="W326" s="54">
        <v>136752.64000000001</v>
      </c>
      <c r="X326" s="54">
        <v>193120.05</v>
      </c>
      <c r="Y326" s="50">
        <v>710.2</v>
      </c>
      <c r="Z326" s="50">
        <v>694.86</v>
      </c>
      <c r="AA326" s="54">
        <v>-10</v>
      </c>
      <c r="AB326" s="54">
        <v>0</v>
      </c>
      <c r="AC326" s="1">
        <v>0</v>
      </c>
      <c r="AD326" s="1">
        <v>0</v>
      </c>
      <c r="AF326" s="6">
        <v>-6.9720616057267204E-3</v>
      </c>
      <c r="AH326" s="6">
        <v>-7.8259862863215846E-3</v>
      </c>
      <c r="AJ326" s="6">
        <v>1.0825561857936705E-3</v>
      </c>
      <c r="AL326" s="6">
        <v>1.0314862622164966E-3</v>
      </c>
    </row>
    <row r="327" spans="1:39" x14ac:dyDescent="0.25">
      <c r="A327" s="1">
        <v>148</v>
      </c>
      <c r="B327" s="1" t="s">
        <v>21</v>
      </c>
      <c r="C327" s="1" t="s">
        <v>91</v>
      </c>
      <c r="D327" s="1" t="s">
        <v>40</v>
      </c>
      <c r="E327" s="1" t="s">
        <v>57</v>
      </c>
      <c r="F327" s="1" t="s">
        <v>25</v>
      </c>
      <c r="G327" s="1" t="b">
        <v>0</v>
      </c>
      <c r="H327" s="1" t="b">
        <v>0</v>
      </c>
      <c r="I327" s="1" t="b">
        <v>0</v>
      </c>
      <c r="J327" s="1" t="b">
        <v>0</v>
      </c>
      <c r="K327" s="1" t="b">
        <v>1</v>
      </c>
      <c r="L327" s="1">
        <v>800</v>
      </c>
      <c r="M327" s="1">
        <v>2</v>
      </c>
      <c r="N327" s="1">
        <v>0</v>
      </c>
      <c r="O327" s="1">
        <v>0.5</v>
      </c>
      <c r="P327" s="1">
        <v>0</v>
      </c>
      <c r="Q327" s="1">
        <v>300</v>
      </c>
      <c r="R327" s="1">
        <v>0</v>
      </c>
      <c r="S327" s="1">
        <v>1</v>
      </c>
      <c r="T327" s="1">
        <v>0</v>
      </c>
      <c r="U327" s="1" t="b">
        <v>0</v>
      </c>
      <c r="V327" s="1">
        <v>701</v>
      </c>
      <c r="W327" s="54">
        <v>139031.51999999999</v>
      </c>
      <c r="X327" s="54">
        <v>195232.14</v>
      </c>
      <c r="Y327" s="50">
        <v>709.17</v>
      </c>
      <c r="Z327" s="50">
        <v>693.22</v>
      </c>
      <c r="AA327" s="54">
        <v>-10</v>
      </c>
      <c r="AB327" s="54">
        <v>0</v>
      </c>
      <c r="AC327" s="1">
        <v>0</v>
      </c>
      <c r="AD327" s="1">
        <v>0</v>
      </c>
      <c r="AF327" s="6">
        <v>9.5760029014586578E-3</v>
      </c>
      <c r="AH327" s="6">
        <v>3.025092162677101E-3</v>
      </c>
      <c r="AJ327" s="6">
        <v>-3.6930953213287765E-4</v>
      </c>
      <c r="AL327" s="6">
        <v>-1.331135902636893E-3</v>
      </c>
    </row>
    <row r="328" spans="1:39" x14ac:dyDescent="0.25">
      <c r="A328" s="1">
        <v>149</v>
      </c>
      <c r="B328" s="1" t="s">
        <v>21</v>
      </c>
      <c r="C328" s="1" t="s">
        <v>91</v>
      </c>
      <c r="D328" s="1" t="s">
        <v>40</v>
      </c>
      <c r="E328" s="1" t="s">
        <v>57</v>
      </c>
      <c r="F328" s="1" t="s">
        <v>25</v>
      </c>
      <c r="G328" s="1" t="b">
        <v>0</v>
      </c>
      <c r="H328" s="1" t="b">
        <v>0</v>
      </c>
      <c r="I328" s="1" t="b">
        <v>0</v>
      </c>
      <c r="J328" s="1" t="b">
        <v>0</v>
      </c>
      <c r="K328" s="1" t="b">
        <v>1</v>
      </c>
      <c r="L328" s="1">
        <v>800</v>
      </c>
      <c r="M328" s="1">
        <v>2</v>
      </c>
      <c r="N328" s="1">
        <v>0</v>
      </c>
      <c r="O328" s="1">
        <v>0.5</v>
      </c>
      <c r="P328" s="1">
        <v>0</v>
      </c>
      <c r="Q328" s="1">
        <v>300</v>
      </c>
      <c r="R328" s="1">
        <v>0</v>
      </c>
      <c r="S328" s="1">
        <v>1</v>
      </c>
      <c r="T328" s="1">
        <v>0</v>
      </c>
      <c r="U328" s="1" t="b">
        <v>0</v>
      </c>
      <c r="V328" s="1">
        <v>701</v>
      </c>
      <c r="W328" s="54">
        <v>138920.94</v>
      </c>
      <c r="X328" s="54">
        <v>197391.4</v>
      </c>
      <c r="Y328" s="50">
        <v>707.87</v>
      </c>
      <c r="Z328" s="50">
        <v>693.4</v>
      </c>
      <c r="AA328" s="54">
        <v>-10</v>
      </c>
      <c r="AB328" s="54">
        <v>0</v>
      </c>
      <c r="AC328" s="1">
        <v>0</v>
      </c>
      <c r="AD328" s="1">
        <v>0</v>
      </c>
      <c r="AF328" s="6">
        <v>8.7730273287194294E-3</v>
      </c>
      <c r="AH328" s="6">
        <v>1.411851131232722E-2</v>
      </c>
      <c r="AJ328" s="6">
        <v>-2.2017614091273119E-3</v>
      </c>
      <c r="AL328" s="6">
        <v>-1.0718237138115372E-3</v>
      </c>
    </row>
    <row r="329" spans="1:39" x14ac:dyDescent="0.25">
      <c r="A329" s="1">
        <v>150</v>
      </c>
      <c r="B329" s="1" t="s">
        <v>21</v>
      </c>
      <c r="C329" s="1" t="s">
        <v>91</v>
      </c>
      <c r="D329" s="1" t="s">
        <v>40</v>
      </c>
      <c r="E329" s="1" t="s">
        <v>57</v>
      </c>
      <c r="F329" s="1" t="s">
        <v>25</v>
      </c>
      <c r="G329" s="1" t="b">
        <v>0</v>
      </c>
      <c r="H329" s="1" t="b">
        <v>0</v>
      </c>
      <c r="I329" s="1" t="b">
        <v>0</v>
      </c>
      <c r="J329" s="1" t="b">
        <v>0</v>
      </c>
      <c r="K329" s="1" t="b">
        <v>1</v>
      </c>
      <c r="L329" s="1">
        <v>800</v>
      </c>
      <c r="M329" s="1">
        <v>2</v>
      </c>
      <c r="N329" s="1">
        <v>0</v>
      </c>
      <c r="O329" s="1">
        <v>0.5</v>
      </c>
      <c r="P329" s="1">
        <v>0</v>
      </c>
      <c r="Q329" s="1">
        <v>300</v>
      </c>
      <c r="R329" s="1">
        <v>0</v>
      </c>
      <c r="S329" s="1">
        <v>1</v>
      </c>
      <c r="T329" s="1">
        <v>0</v>
      </c>
      <c r="U329" s="1" t="b">
        <v>0</v>
      </c>
      <c r="V329" s="1">
        <v>701</v>
      </c>
      <c r="W329" s="54">
        <v>136026.76999999999</v>
      </c>
      <c r="X329" s="54">
        <v>191952.78</v>
      </c>
      <c r="Y329" s="50">
        <v>710.92</v>
      </c>
      <c r="Z329" s="50">
        <v>695.22</v>
      </c>
      <c r="AA329" s="54">
        <v>-10</v>
      </c>
      <c r="AB329" s="54">
        <v>0</v>
      </c>
      <c r="AC329" s="1">
        <v>0</v>
      </c>
      <c r="AD329" s="1">
        <v>0</v>
      </c>
      <c r="AF329" s="6">
        <v>-1.2242959408081955E-2</v>
      </c>
      <c r="AH329" s="6">
        <v>-1.3822955327016939E-2</v>
      </c>
      <c r="AJ329" s="6">
        <v>2.0974526099752921E-3</v>
      </c>
      <c r="AL329" s="6">
        <v>1.5501106398672082E-3</v>
      </c>
    </row>
    <row r="330" spans="1:39" x14ac:dyDescent="0.25">
      <c r="A330" s="3">
        <v>156</v>
      </c>
      <c r="B330" s="3" t="s">
        <v>21</v>
      </c>
      <c r="C330" s="3" t="s">
        <v>91</v>
      </c>
      <c r="D330" s="3" t="s">
        <v>40</v>
      </c>
      <c r="E330" s="3" t="s">
        <v>58</v>
      </c>
      <c r="F330" s="3" t="s">
        <v>25</v>
      </c>
      <c r="G330" s="3" t="b">
        <v>0</v>
      </c>
      <c r="H330" s="3" t="b">
        <v>0</v>
      </c>
      <c r="I330" s="3" t="b">
        <v>0</v>
      </c>
      <c r="J330" s="3" t="b">
        <v>0</v>
      </c>
      <c r="K330" s="3" t="b">
        <v>1</v>
      </c>
      <c r="L330" s="3">
        <v>800</v>
      </c>
      <c r="M330" s="3">
        <v>2</v>
      </c>
      <c r="N330" s="3">
        <v>0</v>
      </c>
      <c r="O330" s="3">
        <v>0.5</v>
      </c>
      <c r="P330" s="3">
        <v>0</v>
      </c>
      <c r="Q330" s="3">
        <v>300</v>
      </c>
      <c r="R330" s="3">
        <v>0</v>
      </c>
      <c r="S330" s="3">
        <v>1</v>
      </c>
      <c r="T330" s="3">
        <v>0</v>
      </c>
      <c r="U330" s="3" t="b">
        <v>0</v>
      </c>
      <c r="V330" s="3">
        <v>701</v>
      </c>
      <c r="W330" s="53">
        <v>542213.79</v>
      </c>
      <c r="X330" s="53">
        <v>327881.75</v>
      </c>
      <c r="Y330" s="51">
        <v>514.85</v>
      </c>
      <c r="Z330" s="51">
        <v>574.75</v>
      </c>
      <c r="AA330" s="53">
        <v>-5</v>
      </c>
      <c r="AB330" s="53">
        <v>20</v>
      </c>
      <c r="AC330" s="3">
        <v>0</v>
      </c>
      <c r="AD330" s="3">
        <v>0</v>
      </c>
      <c r="AF330" s="6" cm="1">
        <f t="array" ref="AF330:AF334">W330:W334/AG330-1</f>
        <v>8.0523973722694819E-3</v>
      </c>
      <c r="AG330" s="52">
        <f>AVERAGE(W330:W334)</f>
        <v>537882.54599999997</v>
      </c>
      <c r="AH330" s="6" cm="1">
        <f t="array" ref="AH330:AH334">X330:X334/AI330-1</f>
        <v>1.405547990763778E-2</v>
      </c>
      <c r="AI330" s="55">
        <f t="shared" ref="AI330" si="65">AVERAGE(X330:X334)</f>
        <v>323337.092</v>
      </c>
      <c r="AJ330" s="6" cm="1">
        <f t="array" ref="AJ330:AJ334">Y330:Y334/AK330-1</f>
        <v>-6.1578256505288032E-3</v>
      </c>
      <c r="AK330" s="52">
        <f>AVERAGE(Y330:Y334)</f>
        <v>518.04</v>
      </c>
      <c r="AL330" s="6" cm="1">
        <f t="array" ref="AL330:AL334">Z330:Z334/AM330-1</f>
        <v>-3.8925746452315169E-3</v>
      </c>
      <c r="AM330" s="52">
        <f>AVERAGE(Z330:Z334)</f>
        <v>576.99599999999998</v>
      </c>
    </row>
    <row r="331" spans="1:39" x14ac:dyDescent="0.25">
      <c r="A331" s="3">
        <v>157</v>
      </c>
      <c r="B331" s="3" t="s">
        <v>21</v>
      </c>
      <c r="C331" s="3" t="s">
        <v>91</v>
      </c>
      <c r="D331" s="3" t="s">
        <v>40</v>
      </c>
      <c r="E331" s="3" t="s">
        <v>58</v>
      </c>
      <c r="F331" s="3" t="s">
        <v>25</v>
      </c>
      <c r="G331" s="3" t="b">
        <v>0</v>
      </c>
      <c r="H331" s="3" t="b">
        <v>0</v>
      </c>
      <c r="I331" s="3" t="b">
        <v>0</v>
      </c>
      <c r="J331" s="3" t="b">
        <v>0</v>
      </c>
      <c r="K331" s="3" t="b">
        <v>1</v>
      </c>
      <c r="L331" s="3">
        <v>800</v>
      </c>
      <c r="M331" s="3">
        <v>2</v>
      </c>
      <c r="N331" s="3">
        <v>0</v>
      </c>
      <c r="O331" s="3">
        <v>0.5</v>
      </c>
      <c r="P331" s="3">
        <v>0</v>
      </c>
      <c r="Q331" s="3">
        <v>300</v>
      </c>
      <c r="R331" s="3">
        <v>0</v>
      </c>
      <c r="S331" s="3">
        <v>1</v>
      </c>
      <c r="T331" s="3">
        <v>0</v>
      </c>
      <c r="U331" s="3" t="b">
        <v>0</v>
      </c>
      <c r="V331" s="3">
        <v>701</v>
      </c>
      <c r="W331" s="53">
        <v>539663.76</v>
      </c>
      <c r="X331" s="53">
        <v>322711.23</v>
      </c>
      <c r="Y331" s="51">
        <v>518.55999999999995</v>
      </c>
      <c r="Z331" s="51">
        <v>575.99</v>
      </c>
      <c r="AA331" s="53">
        <v>-5</v>
      </c>
      <c r="AB331" s="53">
        <v>20</v>
      </c>
      <c r="AC331" s="3">
        <v>0</v>
      </c>
      <c r="AD331" s="3">
        <v>0</v>
      </c>
      <c r="AF331" s="6">
        <v>3.3115296513079873E-3</v>
      </c>
      <c r="AH331" s="6">
        <v>-1.9356331688664685E-3</v>
      </c>
      <c r="AJ331" s="6">
        <v>1.0037834916223343E-3</v>
      </c>
      <c r="AL331" s="6">
        <v>-1.7435129532960003E-3</v>
      </c>
    </row>
    <row r="332" spans="1:39" x14ac:dyDescent="0.25">
      <c r="A332" s="3">
        <v>158</v>
      </c>
      <c r="B332" s="3" t="s">
        <v>21</v>
      </c>
      <c r="C332" s="3" t="s">
        <v>91</v>
      </c>
      <c r="D332" s="3" t="s">
        <v>40</v>
      </c>
      <c r="E332" s="3" t="s">
        <v>58</v>
      </c>
      <c r="F332" s="3" t="s">
        <v>25</v>
      </c>
      <c r="G332" s="3" t="b">
        <v>0</v>
      </c>
      <c r="H332" s="3" t="b">
        <v>0</v>
      </c>
      <c r="I332" s="3" t="b">
        <v>0</v>
      </c>
      <c r="J332" s="3" t="b">
        <v>0</v>
      </c>
      <c r="K332" s="3" t="b">
        <v>1</v>
      </c>
      <c r="L332" s="3">
        <v>800</v>
      </c>
      <c r="M332" s="3">
        <v>2</v>
      </c>
      <c r="N332" s="3">
        <v>0</v>
      </c>
      <c r="O332" s="3">
        <v>0.5</v>
      </c>
      <c r="P332" s="3">
        <v>0</v>
      </c>
      <c r="Q332" s="3">
        <v>300</v>
      </c>
      <c r="R332" s="3">
        <v>0</v>
      </c>
      <c r="S332" s="3">
        <v>1</v>
      </c>
      <c r="T332" s="3">
        <v>0</v>
      </c>
      <c r="U332" s="3" t="b">
        <v>0</v>
      </c>
      <c r="V332" s="3">
        <v>701</v>
      </c>
      <c r="W332" s="53">
        <v>532431.68000000005</v>
      </c>
      <c r="X332" s="53">
        <v>318707.01</v>
      </c>
      <c r="Y332" s="51">
        <v>521.29</v>
      </c>
      <c r="Z332" s="51">
        <v>579.86</v>
      </c>
      <c r="AA332" s="53">
        <v>-5</v>
      </c>
      <c r="AB332" s="53">
        <v>20</v>
      </c>
      <c r="AC332" s="3">
        <v>0</v>
      </c>
      <c r="AD332" s="3">
        <v>0</v>
      </c>
      <c r="AF332" s="6">
        <v>-1.0133933589285715E-2</v>
      </c>
      <c r="AH332" s="6">
        <v>-1.4319674774584734E-2</v>
      </c>
      <c r="AJ332" s="6">
        <v>6.2736468226392006E-3</v>
      </c>
      <c r="AL332" s="6">
        <v>4.9636392626639658E-3</v>
      </c>
    </row>
    <row r="333" spans="1:39" x14ac:dyDescent="0.25">
      <c r="A333" s="3">
        <v>159</v>
      </c>
      <c r="B333" s="3" t="s">
        <v>21</v>
      </c>
      <c r="C333" s="3" t="s">
        <v>91</v>
      </c>
      <c r="D333" s="3" t="s">
        <v>40</v>
      </c>
      <c r="E333" s="3" t="s">
        <v>58</v>
      </c>
      <c r="F333" s="3" t="s">
        <v>25</v>
      </c>
      <c r="G333" s="3" t="b">
        <v>0</v>
      </c>
      <c r="H333" s="3" t="b">
        <v>0</v>
      </c>
      <c r="I333" s="3" t="b">
        <v>0</v>
      </c>
      <c r="J333" s="3" t="b">
        <v>0</v>
      </c>
      <c r="K333" s="3" t="b">
        <v>1</v>
      </c>
      <c r="L333" s="3">
        <v>800</v>
      </c>
      <c r="M333" s="3">
        <v>2</v>
      </c>
      <c r="N333" s="3">
        <v>0</v>
      </c>
      <c r="O333" s="3">
        <v>0.5</v>
      </c>
      <c r="P333" s="3">
        <v>0</v>
      </c>
      <c r="Q333" s="3">
        <v>300</v>
      </c>
      <c r="R333" s="3">
        <v>0</v>
      </c>
      <c r="S333" s="3">
        <v>1</v>
      </c>
      <c r="T333" s="3">
        <v>0</v>
      </c>
      <c r="U333" s="3" t="b">
        <v>0</v>
      </c>
      <c r="V333" s="3">
        <v>701</v>
      </c>
      <c r="W333" s="53">
        <v>543828</v>
      </c>
      <c r="X333" s="53">
        <v>323909.03999999998</v>
      </c>
      <c r="Y333" s="51">
        <v>517.65</v>
      </c>
      <c r="Z333" s="51">
        <v>573.77</v>
      </c>
      <c r="AA333" s="53">
        <v>-5</v>
      </c>
      <c r="AB333" s="53">
        <v>20</v>
      </c>
      <c r="AC333" s="3">
        <v>0</v>
      </c>
      <c r="AD333" s="3">
        <v>0</v>
      </c>
      <c r="AF333" s="6">
        <v>1.1053442883049103E-2</v>
      </c>
      <c r="AH333" s="6">
        <v>1.7688907773067974E-3</v>
      </c>
      <c r="AJ333" s="6">
        <v>-7.5283761871669519E-4</v>
      </c>
      <c r="AL333" s="6">
        <v>-5.5910266275676079E-3</v>
      </c>
    </row>
    <row r="334" spans="1:39" x14ac:dyDescent="0.25">
      <c r="A334" s="3">
        <v>160</v>
      </c>
      <c r="B334" s="3" t="s">
        <v>21</v>
      </c>
      <c r="C334" s="3" t="s">
        <v>91</v>
      </c>
      <c r="D334" s="3" t="s">
        <v>40</v>
      </c>
      <c r="E334" s="3" t="s">
        <v>58</v>
      </c>
      <c r="F334" s="3" t="s">
        <v>25</v>
      </c>
      <c r="G334" s="3" t="b">
        <v>0</v>
      </c>
      <c r="H334" s="3" t="b">
        <v>0</v>
      </c>
      <c r="I334" s="3" t="b">
        <v>0</v>
      </c>
      <c r="J334" s="3" t="b">
        <v>0</v>
      </c>
      <c r="K334" s="3" t="b">
        <v>1</v>
      </c>
      <c r="L334" s="3">
        <v>800</v>
      </c>
      <c r="M334" s="3">
        <v>2</v>
      </c>
      <c r="N334" s="3">
        <v>0</v>
      </c>
      <c r="O334" s="3">
        <v>0.5</v>
      </c>
      <c r="P334" s="3">
        <v>0</v>
      </c>
      <c r="Q334" s="3">
        <v>300</v>
      </c>
      <c r="R334" s="3">
        <v>0</v>
      </c>
      <c r="S334" s="3">
        <v>1</v>
      </c>
      <c r="T334" s="3">
        <v>0</v>
      </c>
      <c r="U334" s="3" t="b">
        <v>0</v>
      </c>
      <c r="V334" s="3">
        <v>701</v>
      </c>
      <c r="W334" s="53">
        <v>531275.5</v>
      </c>
      <c r="X334" s="53">
        <v>323476.43</v>
      </c>
      <c r="Y334" s="51">
        <v>517.85</v>
      </c>
      <c r="Z334" s="51">
        <v>580.61</v>
      </c>
      <c r="AA334" s="53">
        <v>-5</v>
      </c>
      <c r="AB334" s="53">
        <v>20</v>
      </c>
      <c r="AC334" s="3">
        <v>0</v>
      </c>
      <c r="AD334" s="3">
        <v>0</v>
      </c>
      <c r="AF334" s="6">
        <v>-1.2283436317340524E-2</v>
      </c>
      <c r="AH334" s="6">
        <v>4.3093725850673614E-4</v>
      </c>
      <c r="AJ334" s="6">
        <v>-3.6676704501570345E-4</v>
      </c>
      <c r="AL334" s="6">
        <v>6.2634749634313813E-3</v>
      </c>
    </row>
    <row r="335" spans="1:39" x14ac:dyDescent="0.25">
      <c r="A335" s="1">
        <v>166</v>
      </c>
      <c r="B335" s="1" t="s">
        <v>21</v>
      </c>
      <c r="C335" s="1" t="s">
        <v>91</v>
      </c>
      <c r="D335" s="1" t="s">
        <v>40</v>
      </c>
      <c r="E335" s="1" t="s">
        <v>59</v>
      </c>
      <c r="F335" s="1" t="s">
        <v>25</v>
      </c>
      <c r="G335" s="1" t="b">
        <v>0</v>
      </c>
      <c r="H335" s="1" t="b">
        <v>0</v>
      </c>
      <c r="I335" s="1" t="b">
        <v>0</v>
      </c>
      <c r="J335" s="1" t="b">
        <v>0</v>
      </c>
      <c r="K335" s="1" t="b">
        <v>1</v>
      </c>
      <c r="L335" s="1">
        <v>800</v>
      </c>
      <c r="M335" s="1">
        <v>2</v>
      </c>
      <c r="N335" s="1">
        <v>0</v>
      </c>
      <c r="O335" s="1">
        <v>0.5</v>
      </c>
      <c r="P335" s="1">
        <v>0</v>
      </c>
      <c r="Q335" s="1">
        <v>300</v>
      </c>
      <c r="R335" s="1">
        <v>0</v>
      </c>
      <c r="S335" s="1">
        <v>1</v>
      </c>
      <c r="T335" s="1">
        <v>0</v>
      </c>
      <c r="U335" s="1" t="b">
        <v>0</v>
      </c>
      <c r="V335" s="1">
        <v>701</v>
      </c>
      <c r="W335" s="54">
        <v>391300.63</v>
      </c>
      <c r="X335" s="54">
        <v>282388.44</v>
      </c>
      <c r="Y335" s="50">
        <v>583.33000000000004</v>
      </c>
      <c r="Z335" s="50">
        <v>618.16</v>
      </c>
      <c r="AA335" s="54">
        <v>-5</v>
      </c>
      <c r="AB335" s="54">
        <v>15</v>
      </c>
      <c r="AC335" s="1">
        <v>0</v>
      </c>
      <c r="AD335" s="1">
        <v>0</v>
      </c>
      <c r="AF335" s="6" cm="1">
        <f t="array" ref="AF335:AF339">W335:W339/AG335-1</f>
        <v>-2.8574090429295262E-3</v>
      </c>
      <c r="AG335" s="52">
        <f>AVERAGE(W335:W339)</f>
        <v>392421.93999999994</v>
      </c>
      <c r="AH335" s="6" cm="1">
        <f t="array" ref="AH335:AH339">X335:X339/AI335-1</f>
        <v>1.4188885050669953E-3</v>
      </c>
      <c r="AI335" s="52">
        <f t="shared" ref="AI335" si="66">AVERAGE(X335:X339)</f>
        <v>281988.32999999996</v>
      </c>
      <c r="AJ335" s="6" cm="1">
        <f t="array" ref="AJ335:AJ339">Y335:Y339/AK335-1</f>
        <v>-5.4827379422583977E-4</v>
      </c>
      <c r="AK335" s="52">
        <f>AVERAGE(Y335:Y339)</f>
        <v>583.65</v>
      </c>
      <c r="AL335" s="6" cm="1">
        <f t="array" ref="AL335:AL339">Z335:Z339/AM335-1</f>
        <v>1.2796216207460187E-3</v>
      </c>
      <c r="AM335" s="52">
        <f>AVERAGE(Z335:Z339)</f>
        <v>617.37</v>
      </c>
    </row>
    <row r="336" spans="1:39" x14ac:dyDescent="0.25">
      <c r="A336" s="1">
        <v>167</v>
      </c>
      <c r="B336" s="1" t="s">
        <v>21</v>
      </c>
      <c r="C336" s="1" t="s">
        <v>91</v>
      </c>
      <c r="D336" s="1" t="s">
        <v>40</v>
      </c>
      <c r="E336" s="1" t="s">
        <v>59</v>
      </c>
      <c r="F336" s="1" t="s">
        <v>25</v>
      </c>
      <c r="G336" s="1" t="b">
        <v>0</v>
      </c>
      <c r="H336" s="1" t="b">
        <v>0</v>
      </c>
      <c r="I336" s="1" t="b">
        <v>0</v>
      </c>
      <c r="J336" s="1" t="b">
        <v>0</v>
      </c>
      <c r="K336" s="1" t="b">
        <v>1</v>
      </c>
      <c r="L336" s="1">
        <v>800</v>
      </c>
      <c r="M336" s="1">
        <v>2</v>
      </c>
      <c r="N336" s="1">
        <v>0</v>
      </c>
      <c r="O336" s="1">
        <v>0.5</v>
      </c>
      <c r="P336" s="1">
        <v>0</v>
      </c>
      <c r="Q336" s="1">
        <v>300</v>
      </c>
      <c r="R336" s="1">
        <v>0</v>
      </c>
      <c r="S336" s="1">
        <v>1</v>
      </c>
      <c r="T336" s="1">
        <v>0</v>
      </c>
      <c r="U336" s="1" t="b">
        <v>0</v>
      </c>
      <c r="V336" s="1">
        <v>701</v>
      </c>
      <c r="W336" s="54">
        <v>392900.29</v>
      </c>
      <c r="X336" s="54">
        <v>282811.19</v>
      </c>
      <c r="Y336" s="50">
        <v>583.09</v>
      </c>
      <c r="Z336" s="50">
        <v>617.11</v>
      </c>
      <c r="AA336" s="54">
        <v>-5</v>
      </c>
      <c r="AB336" s="54">
        <v>15</v>
      </c>
      <c r="AC336" s="1">
        <v>0</v>
      </c>
      <c r="AD336" s="1">
        <v>0</v>
      </c>
      <c r="AF336" s="6">
        <v>1.2189685418710905E-3</v>
      </c>
      <c r="AH336" s="6">
        <v>2.9180640205928032E-3</v>
      </c>
      <c r="AJ336" s="6">
        <v>-9.5947913989535838E-4</v>
      </c>
      <c r="AL336" s="6">
        <v>-4.2114129290371505E-4</v>
      </c>
    </row>
    <row r="337" spans="1:39" x14ac:dyDescent="0.25">
      <c r="A337" s="1">
        <v>168</v>
      </c>
      <c r="B337" s="1" t="s">
        <v>21</v>
      </c>
      <c r="C337" s="1" t="s">
        <v>91</v>
      </c>
      <c r="D337" s="1" t="s">
        <v>40</v>
      </c>
      <c r="E337" s="1" t="s">
        <v>59</v>
      </c>
      <c r="F337" s="1" t="s">
        <v>25</v>
      </c>
      <c r="G337" s="1" t="b">
        <v>0</v>
      </c>
      <c r="H337" s="1" t="b">
        <v>0</v>
      </c>
      <c r="I337" s="1" t="b">
        <v>0</v>
      </c>
      <c r="J337" s="1" t="b">
        <v>0</v>
      </c>
      <c r="K337" s="1" t="b">
        <v>1</v>
      </c>
      <c r="L337" s="1">
        <v>800</v>
      </c>
      <c r="M337" s="1">
        <v>2</v>
      </c>
      <c r="N337" s="1">
        <v>0</v>
      </c>
      <c r="O337" s="1">
        <v>0.5</v>
      </c>
      <c r="P337" s="1">
        <v>0</v>
      </c>
      <c r="Q337" s="1">
        <v>300</v>
      </c>
      <c r="R337" s="1">
        <v>0</v>
      </c>
      <c r="S337" s="1">
        <v>1</v>
      </c>
      <c r="T337" s="1">
        <v>0</v>
      </c>
      <c r="U337" s="1" t="b">
        <v>0</v>
      </c>
      <c r="V337" s="1">
        <v>701</v>
      </c>
      <c r="W337" s="54">
        <v>394500.91</v>
      </c>
      <c r="X337" s="54">
        <v>280556.58</v>
      </c>
      <c r="Y337" s="50">
        <v>584.63</v>
      </c>
      <c r="Z337" s="50">
        <v>616.09</v>
      </c>
      <c r="AA337" s="54">
        <v>-5</v>
      </c>
      <c r="AB337" s="54">
        <v>15</v>
      </c>
      <c r="AC337" s="1">
        <v>0</v>
      </c>
      <c r="AD337" s="1">
        <v>0</v>
      </c>
      <c r="AF337" s="6">
        <v>5.2977924730712722E-3</v>
      </c>
      <c r="AH337" s="6">
        <v>-5.0773377749353532E-3</v>
      </c>
      <c r="AJ337" s="6">
        <v>1.679088494817238E-3</v>
      </c>
      <c r="AL337" s="6">
        <v>-2.0733109804492722E-3</v>
      </c>
    </row>
    <row r="338" spans="1:39" x14ac:dyDescent="0.25">
      <c r="A338" s="1">
        <v>169</v>
      </c>
      <c r="B338" s="1" t="s">
        <v>21</v>
      </c>
      <c r="C338" s="1" t="s">
        <v>91</v>
      </c>
      <c r="D338" s="1" t="s">
        <v>40</v>
      </c>
      <c r="E338" s="1" t="s">
        <v>59</v>
      </c>
      <c r="F338" s="1" t="s">
        <v>25</v>
      </c>
      <c r="G338" s="1" t="b">
        <v>0</v>
      </c>
      <c r="H338" s="1" t="b">
        <v>0</v>
      </c>
      <c r="I338" s="1" t="b">
        <v>0</v>
      </c>
      <c r="J338" s="1" t="b">
        <v>0</v>
      </c>
      <c r="K338" s="1" t="b">
        <v>1</v>
      </c>
      <c r="L338" s="1">
        <v>800</v>
      </c>
      <c r="M338" s="1">
        <v>2</v>
      </c>
      <c r="N338" s="1">
        <v>0</v>
      </c>
      <c r="O338" s="1">
        <v>0.5</v>
      </c>
      <c r="P338" s="1">
        <v>0</v>
      </c>
      <c r="Q338" s="1">
        <v>300</v>
      </c>
      <c r="R338" s="1">
        <v>0</v>
      </c>
      <c r="S338" s="1">
        <v>1</v>
      </c>
      <c r="T338" s="1">
        <v>0</v>
      </c>
      <c r="U338" s="1" t="b">
        <v>0</v>
      </c>
      <c r="V338" s="1">
        <v>701</v>
      </c>
      <c r="W338" s="54">
        <v>396221.68</v>
      </c>
      <c r="X338" s="54">
        <v>283379.92</v>
      </c>
      <c r="Y338" s="50">
        <v>583</v>
      </c>
      <c r="Z338" s="50">
        <v>615.1</v>
      </c>
      <c r="AA338" s="54">
        <v>-5</v>
      </c>
      <c r="AB338" s="54">
        <v>15</v>
      </c>
      <c r="AC338" s="1">
        <v>0</v>
      </c>
      <c r="AD338" s="1">
        <v>0</v>
      </c>
      <c r="AF338" s="6">
        <v>9.6827919458326583E-3</v>
      </c>
      <c r="AH338" s="6">
        <v>4.9349205337683166E-3</v>
      </c>
      <c r="AJ338" s="6">
        <v>-1.1136811445214834E-3</v>
      </c>
      <c r="AL338" s="6">
        <v>-3.6768874418905417E-3</v>
      </c>
    </row>
    <row r="339" spans="1:39" x14ac:dyDescent="0.25">
      <c r="A339" s="1">
        <v>170</v>
      </c>
      <c r="B339" s="1" t="s">
        <v>21</v>
      </c>
      <c r="C339" s="1" t="s">
        <v>91</v>
      </c>
      <c r="D339" s="1" t="s">
        <v>40</v>
      </c>
      <c r="E339" s="1" t="s">
        <v>59</v>
      </c>
      <c r="F339" s="1" t="s">
        <v>25</v>
      </c>
      <c r="G339" s="1" t="b">
        <v>0</v>
      </c>
      <c r="H339" s="1" t="b">
        <v>0</v>
      </c>
      <c r="I339" s="1" t="b">
        <v>0</v>
      </c>
      <c r="J339" s="1" t="b">
        <v>0</v>
      </c>
      <c r="K339" s="1" t="b">
        <v>1</v>
      </c>
      <c r="L339" s="1">
        <v>800</v>
      </c>
      <c r="M339" s="1">
        <v>2</v>
      </c>
      <c r="N339" s="1">
        <v>0</v>
      </c>
      <c r="O339" s="1">
        <v>0.5</v>
      </c>
      <c r="P339" s="1">
        <v>0</v>
      </c>
      <c r="Q339" s="1">
        <v>300</v>
      </c>
      <c r="R339" s="1">
        <v>0</v>
      </c>
      <c r="S339" s="1">
        <v>1</v>
      </c>
      <c r="T339" s="1">
        <v>0</v>
      </c>
      <c r="U339" s="1" t="b">
        <v>0</v>
      </c>
      <c r="V339" s="1">
        <v>701</v>
      </c>
      <c r="W339" s="54">
        <v>387186.19</v>
      </c>
      <c r="X339" s="54">
        <v>280805.52</v>
      </c>
      <c r="Y339" s="50">
        <v>584.20000000000005</v>
      </c>
      <c r="Z339" s="50">
        <v>620.39</v>
      </c>
      <c r="AA339" s="54">
        <v>-5</v>
      </c>
      <c r="AB339" s="54">
        <v>15</v>
      </c>
      <c r="AC339" s="1">
        <v>0</v>
      </c>
      <c r="AD339" s="1">
        <v>0</v>
      </c>
      <c r="AF339" s="6">
        <v>-1.3342143917845051E-2</v>
      </c>
      <c r="AH339" s="6">
        <v>-4.1945352844918737E-3</v>
      </c>
      <c r="AJ339" s="6">
        <v>9.4234558382599865E-4</v>
      </c>
      <c r="AL339" s="6">
        <v>4.8917180944976213E-3</v>
      </c>
    </row>
    <row r="340" spans="1:39" x14ac:dyDescent="0.25">
      <c r="A340" s="3">
        <v>176</v>
      </c>
      <c r="B340" s="3" t="s">
        <v>21</v>
      </c>
      <c r="C340" s="3" t="s">
        <v>91</v>
      </c>
      <c r="D340" s="3" t="s">
        <v>40</v>
      </c>
      <c r="E340" s="3" t="s">
        <v>60</v>
      </c>
      <c r="F340" s="3" t="s">
        <v>25</v>
      </c>
      <c r="G340" s="3" t="b">
        <v>0</v>
      </c>
      <c r="H340" s="3" t="b">
        <v>0</v>
      </c>
      <c r="I340" s="3" t="b">
        <v>0</v>
      </c>
      <c r="J340" s="3" t="b">
        <v>0</v>
      </c>
      <c r="K340" s="3" t="b">
        <v>1</v>
      </c>
      <c r="L340" s="3">
        <v>800</v>
      </c>
      <c r="M340" s="3">
        <v>2</v>
      </c>
      <c r="N340" s="3">
        <v>0</v>
      </c>
      <c r="O340" s="3">
        <v>0.5</v>
      </c>
      <c r="P340" s="3">
        <v>0</v>
      </c>
      <c r="Q340" s="3">
        <v>300</v>
      </c>
      <c r="R340" s="3">
        <v>0</v>
      </c>
      <c r="S340" s="3">
        <v>1</v>
      </c>
      <c r="T340" s="3">
        <v>0</v>
      </c>
      <c r="U340" s="3" t="b">
        <v>0</v>
      </c>
      <c r="V340" s="3">
        <v>701</v>
      </c>
      <c r="W340" s="53">
        <v>272668.14</v>
      </c>
      <c r="X340" s="53">
        <v>230708.28</v>
      </c>
      <c r="Y340" s="51">
        <v>644.39</v>
      </c>
      <c r="Z340" s="51">
        <v>656.37</v>
      </c>
      <c r="AA340" s="53">
        <v>-5</v>
      </c>
      <c r="AB340" s="53">
        <v>10</v>
      </c>
      <c r="AC340" s="3">
        <v>0</v>
      </c>
      <c r="AD340" s="3">
        <v>0</v>
      </c>
      <c r="AF340" s="6" cm="1">
        <f t="array" ref="AF340:AF344">W340:W344/AG340-1</f>
        <v>-1.521175490220239E-3</v>
      </c>
      <c r="AG340" s="52">
        <f>AVERAGE(W340:W344)</f>
        <v>273083.54800000001</v>
      </c>
      <c r="AH340" s="6" cm="1">
        <f t="array" ref="AH340:AH344">X340:X344/AI340-1</f>
        <v>-4.3812643241283311E-3</v>
      </c>
      <c r="AI340" s="52">
        <f t="shared" ref="AI340" si="67">AVERAGE(X340:X344)</f>
        <v>231723.52199999997</v>
      </c>
      <c r="AJ340" s="6" cm="1">
        <f t="array" ref="AJ340:AJ344">Y340:Y344/AK340-1</f>
        <v>9.9106488212830079E-4</v>
      </c>
      <c r="AK340" s="52">
        <f>AVERAGE(Y340:Y344)</f>
        <v>643.75200000000007</v>
      </c>
      <c r="AL340" s="6" cm="1">
        <f t="array" ref="AL340:AL344">Z340:Z344/AM340-1</f>
        <v>3.3528918692371512E-4</v>
      </c>
      <c r="AM340" s="52">
        <f>AVERAGE(Z340:Z344)</f>
        <v>656.15</v>
      </c>
    </row>
    <row r="341" spans="1:39" x14ac:dyDescent="0.25">
      <c r="A341" s="3">
        <v>177</v>
      </c>
      <c r="B341" s="3" t="s">
        <v>21</v>
      </c>
      <c r="C341" s="3" t="s">
        <v>91</v>
      </c>
      <c r="D341" s="3" t="s">
        <v>40</v>
      </c>
      <c r="E341" s="3" t="s">
        <v>60</v>
      </c>
      <c r="F341" s="3" t="s">
        <v>25</v>
      </c>
      <c r="G341" s="3" t="b">
        <v>0</v>
      </c>
      <c r="H341" s="3" t="b">
        <v>0</v>
      </c>
      <c r="I341" s="3" t="b">
        <v>0</v>
      </c>
      <c r="J341" s="3" t="b">
        <v>0</v>
      </c>
      <c r="K341" s="3" t="b">
        <v>1</v>
      </c>
      <c r="L341" s="3">
        <v>800</v>
      </c>
      <c r="M341" s="3">
        <v>2</v>
      </c>
      <c r="N341" s="3">
        <v>0</v>
      </c>
      <c r="O341" s="3">
        <v>0.5</v>
      </c>
      <c r="P341" s="3">
        <v>0</v>
      </c>
      <c r="Q341" s="3">
        <v>300</v>
      </c>
      <c r="R341" s="3">
        <v>0</v>
      </c>
      <c r="S341" s="3">
        <v>1</v>
      </c>
      <c r="T341" s="3">
        <v>0</v>
      </c>
      <c r="U341" s="3" t="b">
        <v>0</v>
      </c>
      <c r="V341" s="3">
        <v>701</v>
      </c>
      <c r="W341" s="53">
        <v>273440.06</v>
      </c>
      <c r="X341" s="53">
        <v>228531.93</v>
      </c>
      <c r="Y341" s="51">
        <v>645.86</v>
      </c>
      <c r="Z341" s="51">
        <v>655.84</v>
      </c>
      <c r="AA341" s="53">
        <v>-5</v>
      </c>
      <c r="AB341" s="53">
        <v>10</v>
      </c>
      <c r="AC341" s="3">
        <v>0</v>
      </c>
      <c r="AD341" s="3">
        <v>0</v>
      </c>
      <c r="AF341" s="6">
        <v>1.3055052294836944E-3</v>
      </c>
      <c r="AH341" s="6">
        <v>-1.3773275895573422E-2</v>
      </c>
      <c r="AJ341" s="6">
        <v>3.2745529334277101E-3</v>
      </c>
      <c r="AL341" s="6">
        <v>-4.7245294521058856E-4</v>
      </c>
    </row>
    <row r="342" spans="1:39" x14ac:dyDescent="0.25">
      <c r="A342" s="3">
        <v>178</v>
      </c>
      <c r="B342" s="3" t="s">
        <v>21</v>
      </c>
      <c r="C342" s="3" t="s">
        <v>91</v>
      </c>
      <c r="D342" s="3" t="s">
        <v>40</v>
      </c>
      <c r="E342" s="3" t="s">
        <v>60</v>
      </c>
      <c r="F342" s="3" t="s">
        <v>25</v>
      </c>
      <c r="G342" s="3" t="b">
        <v>0</v>
      </c>
      <c r="H342" s="3" t="b">
        <v>0</v>
      </c>
      <c r="I342" s="3" t="b">
        <v>0</v>
      </c>
      <c r="J342" s="3" t="b">
        <v>0</v>
      </c>
      <c r="K342" s="3" t="b">
        <v>1</v>
      </c>
      <c r="L342" s="3">
        <v>800</v>
      </c>
      <c r="M342" s="3">
        <v>2</v>
      </c>
      <c r="N342" s="3">
        <v>0</v>
      </c>
      <c r="O342" s="3">
        <v>0.5</v>
      </c>
      <c r="P342" s="3">
        <v>0</v>
      </c>
      <c r="Q342" s="3">
        <v>300</v>
      </c>
      <c r="R342" s="3">
        <v>0</v>
      </c>
      <c r="S342" s="3">
        <v>1</v>
      </c>
      <c r="T342" s="3">
        <v>0</v>
      </c>
      <c r="U342" s="3" t="b">
        <v>0</v>
      </c>
      <c r="V342" s="3">
        <v>701</v>
      </c>
      <c r="W342" s="53">
        <v>274200.25</v>
      </c>
      <c r="X342" s="53">
        <v>232966.33</v>
      </c>
      <c r="Y342" s="51">
        <v>642.87</v>
      </c>
      <c r="Z342" s="51">
        <v>655.62</v>
      </c>
      <c r="AA342" s="53">
        <v>-5</v>
      </c>
      <c r="AB342" s="53">
        <v>10</v>
      </c>
      <c r="AC342" s="3">
        <v>0</v>
      </c>
      <c r="AD342" s="3">
        <v>0</v>
      </c>
      <c r="AF342" s="6">
        <v>4.0892320616838784E-3</v>
      </c>
      <c r="AH342" s="6">
        <v>5.3633225892364411E-3</v>
      </c>
      <c r="AJ342" s="6">
        <v>-1.3700928307796012E-3</v>
      </c>
      <c r="AL342" s="6">
        <v>-8.077421321344147E-4</v>
      </c>
    </row>
    <row r="343" spans="1:39" x14ac:dyDescent="0.25">
      <c r="A343" s="3">
        <v>179</v>
      </c>
      <c r="B343" s="3" t="s">
        <v>21</v>
      </c>
      <c r="C343" s="3" t="s">
        <v>91</v>
      </c>
      <c r="D343" s="3" t="s">
        <v>40</v>
      </c>
      <c r="E343" s="3" t="s">
        <v>60</v>
      </c>
      <c r="F343" s="3" t="s">
        <v>25</v>
      </c>
      <c r="G343" s="3" t="b">
        <v>0</v>
      </c>
      <c r="H343" s="3" t="b">
        <v>0</v>
      </c>
      <c r="I343" s="3" t="b">
        <v>0</v>
      </c>
      <c r="J343" s="3" t="b">
        <v>0</v>
      </c>
      <c r="K343" s="3" t="b">
        <v>1</v>
      </c>
      <c r="L343" s="3">
        <v>800</v>
      </c>
      <c r="M343" s="3">
        <v>2</v>
      </c>
      <c r="N343" s="3">
        <v>0</v>
      </c>
      <c r="O343" s="3">
        <v>0.5</v>
      </c>
      <c r="P343" s="3">
        <v>0</v>
      </c>
      <c r="Q343" s="3">
        <v>300</v>
      </c>
      <c r="R343" s="3">
        <v>0</v>
      </c>
      <c r="S343" s="3">
        <v>1</v>
      </c>
      <c r="T343" s="3">
        <v>0</v>
      </c>
      <c r="U343" s="3" t="b">
        <v>0</v>
      </c>
      <c r="V343" s="3">
        <v>701</v>
      </c>
      <c r="W343" s="53">
        <v>276233.13</v>
      </c>
      <c r="X343" s="53">
        <v>235338.05</v>
      </c>
      <c r="Y343" s="51">
        <v>641.63</v>
      </c>
      <c r="Z343" s="51">
        <v>654.27</v>
      </c>
      <c r="AA343" s="53">
        <v>-5</v>
      </c>
      <c r="AB343" s="53">
        <v>10</v>
      </c>
      <c r="AC343" s="3">
        <v>0</v>
      </c>
      <c r="AD343" s="3">
        <v>0</v>
      </c>
      <c r="AF343" s="6">
        <v>1.1533400759828893E-2</v>
      </c>
      <c r="AH343" s="6">
        <v>1.5598450985049528E-2</v>
      </c>
      <c r="AJ343" s="6">
        <v>-3.2963004386783457E-3</v>
      </c>
      <c r="AL343" s="6">
        <v>-2.8651985064390706E-3</v>
      </c>
    </row>
    <row r="344" spans="1:39" x14ac:dyDescent="0.25">
      <c r="A344" s="3">
        <v>180</v>
      </c>
      <c r="B344" s="3" t="s">
        <v>21</v>
      </c>
      <c r="C344" s="3" t="s">
        <v>91</v>
      </c>
      <c r="D344" s="3" t="s">
        <v>40</v>
      </c>
      <c r="E344" s="3" t="s">
        <v>60</v>
      </c>
      <c r="F344" s="3" t="s">
        <v>25</v>
      </c>
      <c r="G344" s="3" t="b">
        <v>0</v>
      </c>
      <c r="H344" s="3" t="b">
        <v>0</v>
      </c>
      <c r="I344" s="3" t="b">
        <v>0</v>
      </c>
      <c r="J344" s="3" t="b">
        <v>0</v>
      </c>
      <c r="K344" s="3" t="b">
        <v>1</v>
      </c>
      <c r="L344" s="3">
        <v>800</v>
      </c>
      <c r="M344" s="3">
        <v>2</v>
      </c>
      <c r="N344" s="3">
        <v>0</v>
      </c>
      <c r="O344" s="3">
        <v>0.5</v>
      </c>
      <c r="P344" s="3">
        <v>0</v>
      </c>
      <c r="Q344" s="3">
        <v>300</v>
      </c>
      <c r="R344" s="3">
        <v>0</v>
      </c>
      <c r="S344" s="3">
        <v>1</v>
      </c>
      <c r="T344" s="3">
        <v>0</v>
      </c>
      <c r="U344" s="3" t="b">
        <v>0</v>
      </c>
      <c r="V344" s="3">
        <v>701</v>
      </c>
      <c r="W344" s="53">
        <v>268876.15999999997</v>
      </c>
      <c r="X344" s="53">
        <v>231073.02</v>
      </c>
      <c r="Y344" s="51">
        <v>644.01</v>
      </c>
      <c r="Z344" s="51">
        <v>658.65</v>
      </c>
      <c r="AA344" s="53">
        <v>-5</v>
      </c>
      <c r="AB344" s="53">
        <v>10</v>
      </c>
      <c r="AC344" s="3">
        <v>0</v>
      </c>
      <c r="AD344" s="3">
        <v>0</v>
      </c>
      <c r="AF344" s="6">
        <v>-1.540696256077656E-2</v>
      </c>
      <c r="AH344" s="6">
        <v>-2.8072333545835493E-3</v>
      </c>
      <c r="AJ344" s="6">
        <v>4.0077545390149183E-4</v>
      </c>
      <c r="AL344" s="6">
        <v>3.8101043968605808E-3</v>
      </c>
    </row>
    <row r="345" spans="1:39" x14ac:dyDescent="0.25">
      <c r="A345" s="1">
        <v>186</v>
      </c>
      <c r="B345" s="1" t="s">
        <v>21</v>
      </c>
      <c r="C345" s="1" t="s">
        <v>91</v>
      </c>
      <c r="D345" s="1" t="s">
        <v>40</v>
      </c>
      <c r="E345" s="1" t="s">
        <v>61</v>
      </c>
      <c r="F345" s="1" t="s">
        <v>25</v>
      </c>
      <c r="G345" s="1" t="b">
        <v>0</v>
      </c>
      <c r="H345" s="1" t="b">
        <v>0</v>
      </c>
      <c r="I345" s="1" t="b">
        <v>0</v>
      </c>
      <c r="J345" s="1" t="b">
        <v>0</v>
      </c>
      <c r="K345" s="1" t="b">
        <v>1</v>
      </c>
      <c r="L345" s="1">
        <v>800</v>
      </c>
      <c r="M345" s="1">
        <v>2</v>
      </c>
      <c r="N345" s="1">
        <v>0</v>
      </c>
      <c r="O345" s="1">
        <v>0.5</v>
      </c>
      <c r="P345" s="1">
        <v>0</v>
      </c>
      <c r="Q345" s="1">
        <v>300</v>
      </c>
      <c r="R345" s="1">
        <v>0</v>
      </c>
      <c r="S345" s="1">
        <v>1</v>
      </c>
      <c r="T345" s="1">
        <v>0</v>
      </c>
      <c r="U345" s="1" t="b">
        <v>0</v>
      </c>
      <c r="V345" s="1">
        <v>701</v>
      </c>
      <c r="W345" s="54">
        <v>164435.07</v>
      </c>
      <c r="X345" s="54">
        <v>161718.89000000001</v>
      </c>
      <c r="Y345" s="50">
        <v>703.88</v>
      </c>
      <c r="Z345" s="50">
        <v>701.91</v>
      </c>
      <c r="AA345" s="54">
        <v>-5</v>
      </c>
      <c r="AB345" s="54">
        <v>5</v>
      </c>
      <c r="AC345" s="1">
        <v>0</v>
      </c>
      <c r="AD345" s="1">
        <v>0</v>
      </c>
      <c r="AF345" s="6" cm="1">
        <f t="array" ref="AF345:AF349">W345:W349/AG345-1</f>
        <v>-6.1323304486412544E-3</v>
      </c>
      <c r="AG345" s="52">
        <f>AVERAGE(W345:W349)</f>
        <v>165449.66200000001</v>
      </c>
      <c r="AH345" s="6" cm="1">
        <f t="array" ref="AH345:AH349">X345:X349/AI345-1</f>
        <v>-2.0108419700454294E-2</v>
      </c>
      <c r="AI345" s="52">
        <f t="shared" ref="AI345" si="68">AVERAGE(X345:X349)</f>
        <v>165037.53400000001</v>
      </c>
      <c r="AJ345" s="6" cm="1">
        <f t="array" ref="AJ345:AJ349">Y345:Y349/AK345-1</f>
        <v>2.920935269224767E-3</v>
      </c>
      <c r="AK345" s="52">
        <f>AVERAGE(Y345:Y349)</f>
        <v>701.83</v>
      </c>
      <c r="AL345" s="6" cm="1">
        <f t="array" ref="AL345:AL349">Z345:Z349/AM345-1</f>
        <v>7.1570327113446019E-4</v>
      </c>
      <c r="AM345" s="52">
        <f>AVERAGE(Z345:Z349)</f>
        <v>701.40800000000002</v>
      </c>
    </row>
    <row r="346" spans="1:39" x14ac:dyDescent="0.25">
      <c r="A346" s="1">
        <v>187</v>
      </c>
      <c r="B346" s="1" t="s">
        <v>21</v>
      </c>
      <c r="C346" s="1" t="s">
        <v>91</v>
      </c>
      <c r="D346" s="1" t="s">
        <v>40</v>
      </c>
      <c r="E346" s="1" t="s">
        <v>61</v>
      </c>
      <c r="F346" s="1" t="s">
        <v>25</v>
      </c>
      <c r="G346" s="1" t="b">
        <v>0</v>
      </c>
      <c r="H346" s="1" t="b">
        <v>0</v>
      </c>
      <c r="I346" s="1" t="b">
        <v>0</v>
      </c>
      <c r="J346" s="1" t="b">
        <v>0</v>
      </c>
      <c r="K346" s="1" t="b">
        <v>1</v>
      </c>
      <c r="L346" s="1">
        <v>800</v>
      </c>
      <c r="M346" s="1">
        <v>2</v>
      </c>
      <c r="N346" s="1">
        <v>0</v>
      </c>
      <c r="O346" s="1">
        <v>0.5</v>
      </c>
      <c r="P346" s="1">
        <v>0</v>
      </c>
      <c r="Q346" s="1">
        <v>300</v>
      </c>
      <c r="R346" s="1">
        <v>0</v>
      </c>
      <c r="S346" s="1">
        <v>1</v>
      </c>
      <c r="T346" s="1">
        <v>0</v>
      </c>
      <c r="U346" s="1" t="b">
        <v>0</v>
      </c>
      <c r="V346" s="1">
        <v>701</v>
      </c>
      <c r="W346" s="54">
        <v>164945.12</v>
      </c>
      <c r="X346" s="54">
        <v>164921.69</v>
      </c>
      <c r="Y346" s="50">
        <v>701.86</v>
      </c>
      <c r="Z346" s="50">
        <v>701.75</v>
      </c>
      <c r="AA346" s="54">
        <v>-5</v>
      </c>
      <c r="AB346" s="54">
        <v>5</v>
      </c>
      <c r="AC346" s="1">
        <v>0</v>
      </c>
      <c r="AD346" s="1">
        <v>0</v>
      </c>
      <c r="AF346" s="6">
        <v>-3.0495196780759848E-3</v>
      </c>
      <c r="AH346" s="6">
        <v>-7.0192517539680033E-4</v>
      </c>
      <c r="AJ346" s="6">
        <v>4.2745394183807406E-5</v>
      </c>
      <c r="AL346" s="6">
        <v>4.8759067475701023E-4</v>
      </c>
    </row>
    <row r="347" spans="1:39" x14ac:dyDescent="0.25">
      <c r="A347" s="1">
        <v>188</v>
      </c>
      <c r="B347" s="1" t="s">
        <v>21</v>
      </c>
      <c r="C347" s="1" t="s">
        <v>91</v>
      </c>
      <c r="D347" s="1" t="s">
        <v>40</v>
      </c>
      <c r="E347" s="1" t="s">
        <v>61</v>
      </c>
      <c r="F347" s="1" t="s">
        <v>25</v>
      </c>
      <c r="G347" s="1" t="b">
        <v>0</v>
      </c>
      <c r="H347" s="1" t="b">
        <v>0</v>
      </c>
      <c r="I347" s="1" t="b">
        <v>0</v>
      </c>
      <c r="J347" s="1" t="b">
        <v>0</v>
      </c>
      <c r="K347" s="1" t="b">
        <v>1</v>
      </c>
      <c r="L347" s="1">
        <v>800</v>
      </c>
      <c r="M347" s="1">
        <v>2</v>
      </c>
      <c r="N347" s="1">
        <v>0</v>
      </c>
      <c r="O347" s="1">
        <v>0.5</v>
      </c>
      <c r="P347" s="1">
        <v>0</v>
      </c>
      <c r="Q347" s="1">
        <v>300</v>
      </c>
      <c r="R347" s="1">
        <v>0</v>
      </c>
      <c r="S347" s="1">
        <v>1</v>
      </c>
      <c r="T347" s="1">
        <v>0</v>
      </c>
      <c r="U347" s="1" t="b">
        <v>0</v>
      </c>
      <c r="V347" s="1">
        <v>701</v>
      </c>
      <c r="W347" s="54">
        <v>164521.92000000001</v>
      </c>
      <c r="X347" s="54">
        <v>165243.46</v>
      </c>
      <c r="Y347" s="50">
        <v>701.72</v>
      </c>
      <c r="Z347" s="50">
        <v>701.94</v>
      </c>
      <c r="AA347" s="54">
        <v>-5</v>
      </c>
      <c r="AB347" s="54">
        <v>5</v>
      </c>
      <c r="AC347" s="1">
        <v>0</v>
      </c>
      <c r="AD347" s="1">
        <v>0</v>
      </c>
      <c r="AF347" s="6">
        <v>-5.6073973726219473E-3</v>
      </c>
      <c r="AH347" s="6">
        <v>1.2477525264038558E-3</v>
      </c>
      <c r="AJ347" s="6">
        <v>-1.5673311200714579E-4</v>
      </c>
      <c r="AL347" s="6">
        <v>7.584743829553986E-4</v>
      </c>
    </row>
    <row r="348" spans="1:39" x14ac:dyDescent="0.25">
      <c r="A348" s="1">
        <v>189</v>
      </c>
      <c r="B348" s="1" t="s">
        <v>21</v>
      </c>
      <c r="C348" s="1" t="s">
        <v>91</v>
      </c>
      <c r="D348" s="1" t="s">
        <v>40</v>
      </c>
      <c r="E348" s="1" t="s">
        <v>61</v>
      </c>
      <c r="F348" s="1" t="s">
        <v>25</v>
      </c>
      <c r="G348" s="1" t="b">
        <v>0</v>
      </c>
      <c r="H348" s="1" t="b">
        <v>0</v>
      </c>
      <c r="I348" s="1" t="b">
        <v>0</v>
      </c>
      <c r="J348" s="1" t="b">
        <v>0</v>
      </c>
      <c r="K348" s="1" t="b">
        <v>1</v>
      </c>
      <c r="L348" s="1">
        <v>800</v>
      </c>
      <c r="M348" s="1">
        <v>2</v>
      </c>
      <c r="N348" s="1">
        <v>0</v>
      </c>
      <c r="O348" s="1">
        <v>0.5</v>
      </c>
      <c r="P348" s="1">
        <v>0</v>
      </c>
      <c r="Q348" s="1">
        <v>300</v>
      </c>
      <c r="R348" s="1">
        <v>0</v>
      </c>
      <c r="S348" s="1">
        <v>1</v>
      </c>
      <c r="T348" s="1">
        <v>0</v>
      </c>
      <c r="U348" s="1" t="b">
        <v>0</v>
      </c>
      <c r="V348" s="1">
        <v>701</v>
      </c>
      <c r="W348" s="54">
        <v>166874.17000000001</v>
      </c>
      <c r="X348" s="54">
        <v>166495.87</v>
      </c>
      <c r="Y348" s="50">
        <v>700.96</v>
      </c>
      <c r="Z348" s="50">
        <v>700.58</v>
      </c>
      <c r="AA348" s="54">
        <v>-5</v>
      </c>
      <c r="AB348" s="54">
        <v>5</v>
      </c>
      <c r="AC348" s="1">
        <v>0</v>
      </c>
      <c r="AD348" s="1">
        <v>0</v>
      </c>
      <c r="AF348" s="6">
        <v>8.6099178613008309E-3</v>
      </c>
      <c r="AH348" s="6">
        <v>8.8363899087342546E-3</v>
      </c>
      <c r="AJ348" s="6">
        <v>-1.2396164313295266E-3</v>
      </c>
      <c r="AL348" s="6">
        <v>-1.1804826862539253E-3</v>
      </c>
    </row>
    <row r="349" spans="1:39" x14ac:dyDescent="0.25">
      <c r="A349" s="1">
        <v>190</v>
      </c>
      <c r="B349" s="1" t="s">
        <v>21</v>
      </c>
      <c r="C349" s="1" t="s">
        <v>91</v>
      </c>
      <c r="D349" s="1" t="s">
        <v>40</v>
      </c>
      <c r="E349" s="1" t="s">
        <v>61</v>
      </c>
      <c r="F349" s="1" t="s">
        <v>25</v>
      </c>
      <c r="G349" s="1" t="b">
        <v>0</v>
      </c>
      <c r="H349" s="1" t="b">
        <v>0</v>
      </c>
      <c r="I349" s="1" t="b">
        <v>0</v>
      </c>
      <c r="J349" s="1" t="b">
        <v>0</v>
      </c>
      <c r="K349" s="1" t="b">
        <v>1</v>
      </c>
      <c r="L349" s="1">
        <v>800</v>
      </c>
      <c r="M349" s="1">
        <v>2</v>
      </c>
      <c r="N349" s="1">
        <v>0</v>
      </c>
      <c r="O349" s="1">
        <v>0.5</v>
      </c>
      <c r="P349" s="1">
        <v>0</v>
      </c>
      <c r="Q349" s="1">
        <v>300</v>
      </c>
      <c r="R349" s="1">
        <v>0</v>
      </c>
      <c r="S349" s="1">
        <v>1</v>
      </c>
      <c r="T349" s="1">
        <v>0</v>
      </c>
      <c r="U349" s="1" t="b">
        <v>0</v>
      </c>
      <c r="V349" s="1">
        <v>701</v>
      </c>
      <c r="W349" s="54">
        <v>166472.03</v>
      </c>
      <c r="X349" s="54">
        <v>166807.76</v>
      </c>
      <c r="Y349" s="50">
        <v>700.73</v>
      </c>
      <c r="Z349" s="50">
        <v>700.86</v>
      </c>
      <c r="AA349" s="54">
        <v>-5</v>
      </c>
      <c r="AB349" s="54">
        <v>5</v>
      </c>
      <c r="AC349" s="1">
        <v>0</v>
      </c>
      <c r="AD349" s="1">
        <v>0</v>
      </c>
      <c r="AF349" s="6">
        <v>6.1793296380381335E-3</v>
      </c>
      <c r="AH349" s="6">
        <v>1.0726202440712651E-2</v>
      </c>
      <c r="AJ349" s="6">
        <v>-1.567331120071791E-3</v>
      </c>
      <c r="AL349" s="6">
        <v>-7.812856425931658E-4</v>
      </c>
    </row>
    <row r="350" spans="1:39" x14ac:dyDescent="0.25">
      <c r="A350" s="3">
        <v>196</v>
      </c>
      <c r="B350" s="3" t="s">
        <v>21</v>
      </c>
      <c r="C350" s="3" t="s">
        <v>91</v>
      </c>
      <c r="D350" s="3" t="s">
        <v>40</v>
      </c>
      <c r="E350" s="3" t="s">
        <v>62</v>
      </c>
      <c r="F350" s="3" t="s">
        <v>25</v>
      </c>
      <c r="G350" s="3" t="b">
        <v>0</v>
      </c>
      <c r="H350" s="3" t="b">
        <v>0</v>
      </c>
      <c r="I350" s="3" t="b">
        <v>0</v>
      </c>
      <c r="J350" s="3" t="b">
        <v>0</v>
      </c>
      <c r="K350" s="3" t="b">
        <v>1</v>
      </c>
      <c r="L350" s="3">
        <v>800</v>
      </c>
      <c r="M350" s="3">
        <v>2</v>
      </c>
      <c r="N350" s="3">
        <v>0</v>
      </c>
      <c r="O350" s="3">
        <v>0.5</v>
      </c>
      <c r="P350" s="3">
        <v>0</v>
      </c>
      <c r="Q350" s="3">
        <v>300</v>
      </c>
      <c r="R350" s="3">
        <v>0</v>
      </c>
      <c r="S350" s="3">
        <v>1</v>
      </c>
      <c r="T350" s="3">
        <v>0</v>
      </c>
      <c r="U350" s="3" t="b">
        <v>0</v>
      </c>
      <c r="V350" s="3">
        <v>701</v>
      </c>
      <c r="W350" s="53">
        <v>77411.59</v>
      </c>
      <c r="X350" s="53">
        <v>90814.22</v>
      </c>
      <c r="Y350" s="51">
        <v>752.15</v>
      </c>
      <c r="Z350" s="51">
        <v>747.83</v>
      </c>
      <c r="AA350" s="53">
        <v>-5</v>
      </c>
      <c r="AB350" s="53">
        <v>0</v>
      </c>
      <c r="AC350" s="3">
        <v>0</v>
      </c>
      <c r="AD350" s="3">
        <v>0</v>
      </c>
      <c r="AF350" s="6" cm="1">
        <f t="array" ref="AF350:AF354">W350:W354/AG350-1</f>
        <v>1.7084701221312004E-2</v>
      </c>
      <c r="AG350" s="52">
        <f>AVERAGE(W350:W354)</f>
        <v>76111.252000000008</v>
      </c>
      <c r="AH350" s="6" cm="1">
        <f t="array" ref="AH350:AH354">X350:X354/AI350-1</f>
        <v>6.4185485722940694E-3</v>
      </c>
      <c r="AI350" s="52">
        <f t="shared" ref="AI350" si="69">AVERAGE(X350:X354)</f>
        <v>90235.042000000001</v>
      </c>
      <c r="AJ350" s="6" cm="1">
        <f t="array" ref="AJ350:AJ354">Y350:Y354/AK350-1</f>
        <v>-4.7042939306640719E-4</v>
      </c>
      <c r="AK350" s="52">
        <f>AVERAGE(Y350:Y354)</f>
        <v>752.50400000000002</v>
      </c>
      <c r="AL350" s="6" cm="1">
        <f t="array" ref="AL350:AL354">Z350:Z354/AM350-1</f>
        <v>-1.0579437953999182E-3</v>
      </c>
      <c r="AM350" s="52">
        <f>AVERAGE(Z350:Z354)</f>
        <v>748.62199999999996</v>
      </c>
    </row>
    <row r="351" spans="1:39" x14ac:dyDescent="0.25">
      <c r="A351" s="3">
        <v>197</v>
      </c>
      <c r="B351" s="3" t="s">
        <v>21</v>
      </c>
      <c r="C351" s="3" t="s">
        <v>91</v>
      </c>
      <c r="D351" s="3" t="s">
        <v>40</v>
      </c>
      <c r="E351" s="3" t="s">
        <v>62</v>
      </c>
      <c r="F351" s="3" t="s">
        <v>25</v>
      </c>
      <c r="G351" s="3" t="b">
        <v>0</v>
      </c>
      <c r="H351" s="3" t="b">
        <v>0</v>
      </c>
      <c r="I351" s="3" t="b">
        <v>0</v>
      </c>
      <c r="J351" s="3" t="b">
        <v>0</v>
      </c>
      <c r="K351" s="3" t="b">
        <v>1</v>
      </c>
      <c r="L351" s="3">
        <v>800</v>
      </c>
      <c r="M351" s="3">
        <v>2</v>
      </c>
      <c r="N351" s="3">
        <v>0</v>
      </c>
      <c r="O351" s="3">
        <v>0.5</v>
      </c>
      <c r="P351" s="3">
        <v>0</v>
      </c>
      <c r="Q351" s="3">
        <v>300</v>
      </c>
      <c r="R351" s="3">
        <v>0</v>
      </c>
      <c r="S351" s="3">
        <v>1</v>
      </c>
      <c r="T351" s="3">
        <v>0</v>
      </c>
      <c r="U351" s="3" t="b">
        <v>0</v>
      </c>
      <c r="V351" s="3">
        <v>701</v>
      </c>
      <c r="W351" s="53">
        <v>74536.75</v>
      </c>
      <c r="X351" s="53">
        <v>88435.88</v>
      </c>
      <c r="Y351" s="51">
        <v>753.53</v>
      </c>
      <c r="Z351" s="51">
        <v>749.61</v>
      </c>
      <c r="AA351" s="53">
        <v>-5</v>
      </c>
      <c r="AB351" s="53">
        <v>0</v>
      </c>
      <c r="AC351" s="3">
        <v>0</v>
      </c>
      <c r="AD351" s="3">
        <v>0</v>
      </c>
      <c r="AF351" s="6">
        <v>-2.0686849297919974E-2</v>
      </c>
      <c r="AH351" s="6">
        <v>-1.9938617638145417E-2</v>
      </c>
      <c r="AJ351" s="6">
        <v>1.3634479019379864E-3</v>
      </c>
      <c r="AL351" s="6">
        <v>1.3197581690091997E-3</v>
      </c>
    </row>
    <row r="352" spans="1:39" x14ac:dyDescent="0.25">
      <c r="A352" s="3">
        <v>198</v>
      </c>
      <c r="B352" s="3" t="s">
        <v>21</v>
      </c>
      <c r="C352" s="3" t="s">
        <v>91</v>
      </c>
      <c r="D352" s="3" t="s">
        <v>40</v>
      </c>
      <c r="E352" s="3" t="s">
        <v>62</v>
      </c>
      <c r="F352" s="3" t="s">
        <v>25</v>
      </c>
      <c r="G352" s="3" t="b">
        <v>0</v>
      </c>
      <c r="H352" s="3" t="b">
        <v>0</v>
      </c>
      <c r="I352" s="3" t="b">
        <v>0</v>
      </c>
      <c r="J352" s="3" t="b">
        <v>0</v>
      </c>
      <c r="K352" s="3" t="b">
        <v>1</v>
      </c>
      <c r="L352" s="3">
        <v>800</v>
      </c>
      <c r="M352" s="3">
        <v>2</v>
      </c>
      <c r="N352" s="3">
        <v>0</v>
      </c>
      <c r="O352" s="3">
        <v>0.5</v>
      </c>
      <c r="P352" s="3">
        <v>0</v>
      </c>
      <c r="Q352" s="3">
        <v>300</v>
      </c>
      <c r="R352" s="3">
        <v>0</v>
      </c>
      <c r="S352" s="3">
        <v>1</v>
      </c>
      <c r="T352" s="3">
        <v>0</v>
      </c>
      <c r="U352" s="3" t="b">
        <v>0</v>
      </c>
      <c r="V352" s="3">
        <v>701</v>
      </c>
      <c r="W352" s="53">
        <v>76685.039999999994</v>
      </c>
      <c r="X352" s="53">
        <v>90582.36</v>
      </c>
      <c r="Y352" s="51">
        <v>752.35</v>
      </c>
      <c r="Z352" s="51">
        <v>748.23</v>
      </c>
      <c r="AA352" s="53">
        <v>-5</v>
      </c>
      <c r="AB352" s="53">
        <v>0</v>
      </c>
      <c r="AC352" s="3">
        <v>0</v>
      </c>
      <c r="AD352" s="3">
        <v>0</v>
      </c>
      <c r="AF352" s="6">
        <v>7.5388064829098322E-3</v>
      </c>
      <c r="AH352" s="6">
        <v>3.8490368298382815E-3</v>
      </c>
      <c r="AJ352" s="6">
        <v>-2.0465007494974152E-4</v>
      </c>
      <c r="AL352" s="6">
        <v>-5.2362874721811892E-4</v>
      </c>
    </row>
    <row r="353" spans="1:39" x14ac:dyDescent="0.25">
      <c r="A353" s="3">
        <v>199</v>
      </c>
      <c r="B353" s="3" t="s">
        <v>21</v>
      </c>
      <c r="C353" s="3" t="s">
        <v>91</v>
      </c>
      <c r="D353" s="3" t="s">
        <v>40</v>
      </c>
      <c r="E353" s="3" t="s">
        <v>62</v>
      </c>
      <c r="F353" s="3" t="s">
        <v>25</v>
      </c>
      <c r="G353" s="3" t="b">
        <v>0</v>
      </c>
      <c r="H353" s="3" t="b">
        <v>0</v>
      </c>
      <c r="I353" s="3" t="b">
        <v>0</v>
      </c>
      <c r="J353" s="3" t="b">
        <v>0</v>
      </c>
      <c r="K353" s="3" t="b">
        <v>1</v>
      </c>
      <c r="L353" s="3">
        <v>800</v>
      </c>
      <c r="M353" s="3">
        <v>2</v>
      </c>
      <c r="N353" s="3">
        <v>0</v>
      </c>
      <c r="O353" s="3">
        <v>0.5</v>
      </c>
      <c r="P353" s="3">
        <v>0</v>
      </c>
      <c r="Q353" s="3">
        <v>300</v>
      </c>
      <c r="R353" s="3">
        <v>0</v>
      </c>
      <c r="S353" s="3">
        <v>1</v>
      </c>
      <c r="T353" s="3">
        <v>0</v>
      </c>
      <c r="U353" s="3" t="b">
        <v>0</v>
      </c>
      <c r="V353" s="3">
        <v>701</v>
      </c>
      <c r="W353" s="53">
        <v>76338.679999999993</v>
      </c>
      <c r="X353" s="53">
        <v>91363.44</v>
      </c>
      <c r="Y353" s="51">
        <v>751.84</v>
      </c>
      <c r="Z353" s="51">
        <v>748.49</v>
      </c>
      <c r="AA353" s="53">
        <v>-5</v>
      </c>
      <c r="AB353" s="53">
        <v>0</v>
      </c>
      <c r="AC353" s="3">
        <v>0</v>
      </c>
      <c r="AD353" s="3">
        <v>0</v>
      </c>
      <c r="AF353" s="6">
        <v>2.9880995782329833E-3</v>
      </c>
      <c r="AH353" s="6">
        <v>1.2505097520761455E-2</v>
      </c>
      <c r="AJ353" s="6">
        <v>-8.8238733614698361E-4</v>
      </c>
      <c r="AL353" s="6">
        <v>-1.7632396589994936E-4</v>
      </c>
    </row>
    <row r="354" spans="1:39" x14ac:dyDescent="0.25">
      <c r="A354" s="3">
        <v>200</v>
      </c>
      <c r="B354" s="3" t="s">
        <v>21</v>
      </c>
      <c r="C354" s="3" t="s">
        <v>91</v>
      </c>
      <c r="D354" s="3" t="s">
        <v>40</v>
      </c>
      <c r="E354" s="3" t="s">
        <v>62</v>
      </c>
      <c r="F354" s="3" t="s">
        <v>25</v>
      </c>
      <c r="G354" s="3" t="b">
        <v>0</v>
      </c>
      <c r="H354" s="3" t="b">
        <v>0</v>
      </c>
      <c r="I354" s="3" t="b">
        <v>0</v>
      </c>
      <c r="J354" s="3" t="b">
        <v>0</v>
      </c>
      <c r="K354" s="3" t="b">
        <v>1</v>
      </c>
      <c r="L354" s="3">
        <v>800</v>
      </c>
      <c r="M354" s="3">
        <v>2</v>
      </c>
      <c r="N354" s="3">
        <v>0</v>
      </c>
      <c r="O354" s="3">
        <v>0.5</v>
      </c>
      <c r="P354" s="3">
        <v>0</v>
      </c>
      <c r="Q354" s="3">
        <v>300</v>
      </c>
      <c r="R354" s="3">
        <v>0</v>
      </c>
      <c r="S354" s="3">
        <v>1</v>
      </c>
      <c r="T354" s="3">
        <v>0</v>
      </c>
      <c r="U354" s="3" t="b">
        <v>0</v>
      </c>
      <c r="V354" s="3">
        <v>701</v>
      </c>
      <c r="W354" s="53">
        <v>75584.2</v>
      </c>
      <c r="X354" s="53">
        <v>89979.31</v>
      </c>
      <c r="Y354" s="51">
        <v>752.65</v>
      </c>
      <c r="Z354" s="51">
        <v>748.95</v>
      </c>
      <c r="AA354" s="53">
        <v>-5</v>
      </c>
      <c r="AB354" s="53">
        <v>0</v>
      </c>
      <c r="AC354" s="3">
        <v>0</v>
      </c>
      <c r="AD354" s="3">
        <v>0</v>
      </c>
      <c r="AF354" s="6">
        <v>-6.9247579845357343E-3</v>
      </c>
      <c r="AH354" s="6">
        <v>-2.8340652847482772E-3</v>
      </c>
      <c r="AJ354" s="6">
        <v>1.9401890222514595E-4</v>
      </c>
      <c r="AL354" s="6">
        <v>4.3813833950934189E-4</v>
      </c>
    </row>
    <row r="355" spans="1:39" x14ac:dyDescent="0.25">
      <c r="A355" s="1">
        <v>206</v>
      </c>
      <c r="B355" s="1" t="s">
        <v>21</v>
      </c>
      <c r="C355" s="1" t="s">
        <v>91</v>
      </c>
      <c r="D355" s="1" t="s">
        <v>40</v>
      </c>
      <c r="E355" s="1" t="s">
        <v>63</v>
      </c>
      <c r="F355" s="1" t="s">
        <v>25</v>
      </c>
      <c r="G355" s="1" t="b">
        <v>0</v>
      </c>
      <c r="H355" s="1" t="b">
        <v>0</v>
      </c>
      <c r="I355" s="1" t="b">
        <v>0</v>
      </c>
      <c r="J355" s="1" t="b">
        <v>0</v>
      </c>
      <c r="K355" s="1" t="b">
        <v>1</v>
      </c>
      <c r="L355" s="1">
        <v>800</v>
      </c>
      <c r="M355" s="1">
        <v>2</v>
      </c>
      <c r="N355" s="1">
        <v>0</v>
      </c>
      <c r="O355" s="1">
        <v>0.5</v>
      </c>
      <c r="P355" s="1">
        <v>0</v>
      </c>
      <c r="Q355" s="1">
        <v>300</v>
      </c>
      <c r="R355" s="1">
        <v>0</v>
      </c>
      <c r="S355" s="1">
        <v>1</v>
      </c>
      <c r="T355" s="1">
        <v>0</v>
      </c>
      <c r="U355" s="1" t="b">
        <v>0</v>
      </c>
      <c r="V355" s="1">
        <v>701</v>
      </c>
      <c r="W355" s="54">
        <v>468139.61</v>
      </c>
      <c r="X355" s="54">
        <v>239444.25</v>
      </c>
      <c r="Y355" s="50">
        <v>562.79</v>
      </c>
      <c r="Z355" s="50">
        <v>626.94000000000005</v>
      </c>
      <c r="AA355" s="54">
        <v>0</v>
      </c>
      <c r="AB355" s="54">
        <v>20</v>
      </c>
      <c r="AC355" s="1">
        <v>0</v>
      </c>
      <c r="AD355" s="1">
        <v>0</v>
      </c>
      <c r="AF355" s="6" cm="1">
        <f t="array" ref="AF355:AF359">W355:W359/AG355-1</f>
        <v>1.0668160328399345E-2</v>
      </c>
      <c r="AG355" s="52">
        <f>AVERAGE(W355:W359)</f>
        <v>463198.13799999998</v>
      </c>
      <c r="AH355" s="6" cm="1">
        <f t="array" ref="AH355:AH359">X355:X359/AI355-1</f>
        <v>5.0099089766963978E-3</v>
      </c>
      <c r="AI355" s="55">
        <f t="shared" ref="AI355" si="70">AVERAGE(X355:X359)</f>
        <v>238250.636</v>
      </c>
      <c r="AJ355" s="6" cm="1">
        <f t="array" ref="AJ355:AJ359">Y355:Y359/AK355-1</f>
        <v>-1.5257695378337877E-3</v>
      </c>
      <c r="AK355" s="52">
        <f>AVERAGE(Y355:Y359)</f>
        <v>563.65</v>
      </c>
      <c r="AL355" s="6" cm="1">
        <f t="array" ref="AL355:AL359">Z355:Z359/AM355-1</f>
        <v>-4.1458184417439981E-3</v>
      </c>
      <c r="AM355" s="52">
        <f>AVERAGE(Z355:Z359)</f>
        <v>629.54999999999995</v>
      </c>
    </row>
    <row r="356" spans="1:39" x14ac:dyDescent="0.25">
      <c r="A356" s="1">
        <v>207</v>
      </c>
      <c r="B356" s="1" t="s">
        <v>21</v>
      </c>
      <c r="C356" s="1" t="s">
        <v>91</v>
      </c>
      <c r="D356" s="1" t="s">
        <v>40</v>
      </c>
      <c r="E356" s="1" t="s">
        <v>63</v>
      </c>
      <c r="F356" s="1" t="s">
        <v>25</v>
      </c>
      <c r="G356" s="1" t="b">
        <v>0</v>
      </c>
      <c r="H356" s="1" t="b">
        <v>0</v>
      </c>
      <c r="I356" s="1" t="b">
        <v>0</v>
      </c>
      <c r="J356" s="1" t="b">
        <v>0</v>
      </c>
      <c r="K356" s="1" t="b">
        <v>1</v>
      </c>
      <c r="L356" s="1">
        <v>800</v>
      </c>
      <c r="M356" s="1">
        <v>2</v>
      </c>
      <c r="N356" s="1">
        <v>0</v>
      </c>
      <c r="O356" s="1">
        <v>0.5</v>
      </c>
      <c r="P356" s="1">
        <v>0</v>
      </c>
      <c r="Q356" s="1">
        <v>300</v>
      </c>
      <c r="R356" s="1">
        <v>0</v>
      </c>
      <c r="S356" s="1">
        <v>1</v>
      </c>
      <c r="T356" s="1">
        <v>0</v>
      </c>
      <c r="U356" s="1" t="b">
        <v>0</v>
      </c>
      <c r="V356" s="1">
        <v>701</v>
      </c>
      <c r="W356" s="54">
        <v>470989.23</v>
      </c>
      <c r="X356" s="54">
        <v>242963.38</v>
      </c>
      <c r="Y356" s="50">
        <v>560.21</v>
      </c>
      <c r="Z356" s="50">
        <v>625.67999999999995</v>
      </c>
      <c r="AA356" s="54">
        <v>0</v>
      </c>
      <c r="AB356" s="54">
        <v>20</v>
      </c>
      <c r="AC356" s="1">
        <v>0</v>
      </c>
      <c r="AD356" s="1">
        <v>0</v>
      </c>
      <c r="AF356" s="6">
        <v>1.6820214419773771E-2</v>
      </c>
      <c r="AH356" s="6">
        <v>1.9780614562556753E-2</v>
      </c>
      <c r="AJ356" s="6">
        <v>-6.1030781513349286E-3</v>
      </c>
      <c r="AL356" s="6">
        <v>-6.1472480343102154E-3</v>
      </c>
    </row>
    <row r="357" spans="1:39" x14ac:dyDescent="0.25">
      <c r="A357" s="1">
        <v>208</v>
      </c>
      <c r="B357" s="1" t="s">
        <v>21</v>
      </c>
      <c r="C357" s="1" t="s">
        <v>91</v>
      </c>
      <c r="D357" s="1" t="s">
        <v>40</v>
      </c>
      <c r="E357" s="1" t="s">
        <v>63</v>
      </c>
      <c r="F357" s="1" t="s">
        <v>25</v>
      </c>
      <c r="G357" s="1" t="b">
        <v>0</v>
      </c>
      <c r="H357" s="1" t="b">
        <v>0</v>
      </c>
      <c r="I357" s="1" t="b">
        <v>0</v>
      </c>
      <c r="J357" s="1" t="b">
        <v>0</v>
      </c>
      <c r="K357" s="1" t="b">
        <v>1</v>
      </c>
      <c r="L357" s="1">
        <v>800</v>
      </c>
      <c r="M357" s="1">
        <v>2</v>
      </c>
      <c r="N357" s="1">
        <v>0</v>
      </c>
      <c r="O357" s="1">
        <v>0.5</v>
      </c>
      <c r="P357" s="1">
        <v>0</v>
      </c>
      <c r="Q357" s="1">
        <v>300</v>
      </c>
      <c r="R357" s="1">
        <v>0</v>
      </c>
      <c r="S357" s="1">
        <v>1</v>
      </c>
      <c r="T357" s="1">
        <v>0</v>
      </c>
      <c r="U357" s="1" t="b">
        <v>0</v>
      </c>
      <c r="V357" s="1">
        <v>701</v>
      </c>
      <c r="W357" s="54">
        <v>457803.71</v>
      </c>
      <c r="X357" s="54">
        <v>236979.56</v>
      </c>
      <c r="Y357" s="50">
        <v>564.49</v>
      </c>
      <c r="Z357" s="50">
        <v>632.25</v>
      </c>
      <c r="AA357" s="54">
        <v>0</v>
      </c>
      <c r="AB357" s="54">
        <v>20</v>
      </c>
      <c r="AC357" s="1">
        <v>0</v>
      </c>
      <c r="AD357" s="1">
        <v>0</v>
      </c>
      <c r="AF357" s="6">
        <v>-1.1646048542621634E-2</v>
      </c>
      <c r="AH357" s="6">
        <v>-5.3350371748850378E-3</v>
      </c>
      <c r="AJ357" s="6">
        <v>1.4902865253261233E-3</v>
      </c>
      <c r="AL357" s="6">
        <v>4.2887776983560055E-3</v>
      </c>
    </row>
    <row r="358" spans="1:39" x14ac:dyDescent="0.25">
      <c r="A358" s="1">
        <v>209</v>
      </c>
      <c r="B358" s="1" t="s">
        <v>21</v>
      </c>
      <c r="C358" s="1" t="s">
        <v>91</v>
      </c>
      <c r="D358" s="1" t="s">
        <v>40</v>
      </c>
      <c r="E358" s="1" t="s">
        <v>63</v>
      </c>
      <c r="F358" s="1" t="s">
        <v>25</v>
      </c>
      <c r="G358" s="1" t="b">
        <v>0</v>
      </c>
      <c r="H358" s="1" t="b">
        <v>0</v>
      </c>
      <c r="I358" s="1" t="b">
        <v>0</v>
      </c>
      <c r="J358" s="1" t="b">
        <v>0</v>
      </c>
      <c r="K358" s="1" t="b">
        <v>1</v>
      </c>
      <c r="L358" s="1">
        <v>800</v>
      </c>
      <c r="M358" s="1">
        <v>2</v>
      </c>
      <c r="N358" s="1">
        <v>0</v>
      </c>
      <c r="O358" s="1">
        <v>0.5</v>
      </c>
      <c r="P358" s="1">
        <v>0</v>
      </c>
      <c r="Q358" s="1">
        <v>300</v>
      </c>
      <c r="R358" s="1">
        <v>0</v>
      </c>
      <c r="S358" s="1">
        <v>1</v>
      </c>
      <c r="T358" s="1">
        <v>0</v>
      </c>
      <c r="U358" s="1" t="b">
        <v>0</v>
      </c>
      <c r="V358" s="1">
        <v>701</v>
      </c>
      <c r="W358" s="54">
        <v>459255.1</v>
      </c>
      <c r="X358" s="54">
        <v>233102.94</v>
      </c>
      <c r="Y358" s="50">
        <v>567.55999999999995</v>
      </c>
      <c r="Z358" s="50">
        <v>631.44000000000005</v>
      </c>
      <c r="AA358" s="54">
        <v>0</v>
      </c>
      <c r="AB358" s="54">
        <v>20</v>
      </c>
      <c r="AC358" s="1">
        <v>0</v>
      </c>
      <c r="AD358" s="1">
        <v>0</v>
      </c>
      <c r="AF358" s="6">
        <v>-8.5126378465709696E-3</v>
      </c>
      <c r="AH358" s="6">
        <v>-2.1606221441524243E-2</v>
      </c>
      <c r="AJ358" s="6">
        <v>6.9369289452674288E-3</v>
      </c>
      <c r="AL358" s="6">
        <v>3.0021443888492705E-3</v>
      </c>
    </row>
    <row r="359" spans="1:39" x14ac:dyDescent="0.25">
      <c r="A359" s="1">
        <v>210</v>
      </c>
      <c r="B359" s="1" t="s">
        <v>21</v>
      </c>
      <c r="C359" s="1" t="s">
        <v>91</v>
      </c>
      <c r="D359" s="1" t="s">
        <v>40</v>
      </c>
      <c r="E359" s="1" t="s">
        <v>63</v>
      </c>
      <c r="F359" s="1" t="s">
        <v>25</v>
      </c>
      <c r="G359" s="1" t="b">
        <v>0</v>
      </c>
      <c r="H359" s="1" t="b">
        <v>0</v>
      </c>
      <c r="I359" s="1" t="b">
        <v>0</v>
      </c>
      <c r="J359" s="1" t="b">
        <v>0</v>
      </c>
      <c r="K359" s="1" t="b">
        <v>1</v>
      </c>
      <c r="L359" s="1">
        <v>800</v>
      </c>
      <c r="M359" s="1">
        <v>2</v>
      </c>
      <c r="N359" s="1">
        <v>0</v>
      </c>
      <c r="O359" s="1">
        <v>0.5</v>
      </c>
      <c r="P359" s="1">
        <v>0</v>
      </c>
      <c r="Q359" s="1">
        <v>300</v>
      </c>
      <c r="R359" s="1">
        <v>0</v>
      </c>
      <c r="S359" s="1">
        <v>1</v>
      </c>
      <c r="T359" s="1">
        <v>0</v>
      </c>
      <c r="U359" s="1" t="b">
        <v>0</v>
      </c>
      <c r="V359" s="1">
        <v>701</v>
      </c>
      <c r="W359" s="54">
        <v>459803.04</v>
      </c>
      <c r="X359" s="54">
        <v>238763.05</v>
      </c>
      <c r="Y359" s="50">
        <v>563.20000000000005</v>
      </c>
      <c r="Z359" s="50">
        <v>631.44000000000005</v>
      </c>
      <c r="AA359" s="54">
        <v>0</v>
      </c>
      <c r="AB359" s="54">
        <v>20</v>
      </c>
      <c r="AC359" s="1">
        <v>0</v>
      </c>
      <c r="AD359" s="1">
        <v>0</v>
      </c>
      <c r="AF359" s="6">
        <v>-7.3296883589804018E-3</v>
      </c>
      <c r="AH359" s="6">
        <v>2.1507350771563516E-3</v>
      </c>
      <c r="AJ359" s="6">
        <v>-7.9836778142450271E-4</v>
      </c>
      <c r="AL359" s="6">
        <v>3.0021443888492705E-3</v>
      </c>
    </row>
    <row r="360" spans="1:39" x14ac:dyDescent="0.25">
      <c r="A360" s="3">
        <v>216</v>
      </c>
      <c r="B360" s="3" t="s">
        <v>21</v>
      </c>
      <c r="C360" s="3" t="s">
        <v>91</v>
      </c>
      <c r="D360" s="3" t="s">
        <v>40</v>
      </c>
      <c r="E360" s="3" t="s">
        <v>64</v>
      </c>
      <c r="F360" s="3" t="s">
        <v>25</v>
      </c>
      <c r="G360" s="3" t="b">
        <v>0</v>
      </c>
      <c r="H360" s="3" t="b">
        <v>0</v>
      </c>
      <c r="I360" s="3" t="b">
        <v>0</v>
      </c>
      <c r="J360" s="3" t="b">
        <v>0</v>
      </c>
      <c r="K360" s="3" t="b">
        <v>1</v>
      </c>
      <c r="L360" s="3">
        <v>800</v>
      </c>
      <c r="M360" s="3">
        <v>2</v>
      </c>
      <c r="N360" s="3">
        <v>0</v>
      </c>
      <c r="O360" s="3">
        <v>0.5</v>
      </c>
      <c r="P360" s="3">
        <v>0</v>
      </c>
      <c r="Q360" s="3">
        <v>300</v>
      </c>
      <c r="R360" s="3">
        <v>0</v>
      </c>
      <c r="S360" s="3">
        <v>1</v>
      </c>
      <c r="T360" s="3">
        <v>0</v>
      </c>
      <c r="U360" s="3" t="b">
        <v>0</v>
      </c>
      <c r="V360" s="3">
        <v>701</v>
      </c>
      <c r="W360" s="53">
        <v>316955.75</v>
      </c>
      <c r="X360" s="53">
        <v>186645.54</v>
      </c>
      <c r="Y360" s="51">
        <v>635.97</v>
      </c>
      <c r="Z360" s="51">
        <v>669.03</v>
      </c>
      <c r="AA360" s="53">
        <v>0</v>
      </c>
      <c r="AB360" s="53">
        <v>15</v>
      </c>
      <c r="AC360" s="3">
        <v>0</v>
      </c>
      <c r="AD360" s="3">
        <v>0</v>
      </c>
      <c r="AF360" s="6" cm="1">
        <f t="array" ref="AF360:AF364">W360:W364/AG360-1</f>
        <v>-5.7154935061615175E-3</v>
      </c>
      <c r="AG360" s="52">
        <f>AVERAGE(W360:W364)</f>
        <v>318777.72199999995</v>
      </c>
      <c r="AH360" s="6" cm="1">
        <f t="array" ref="AH360:AH364">X360:X364/AI360-1</f>
        <v>-1.9669724221697993E-2</v>
      </c>
      <c r="AI360" s="52">
        <f t="shared" ref="AI360" si="71">AVERAGE(X360:X364)</f>
        <v>190390.46800000002</v>
      </c>
      <c r="AJ360" s="6" cm="1">
        <f t="array" ref="AJ360:AJ364">Y360:Y364/AK360-1</f>
        <v>4.2160113690195011E-3</v>
      </c>
      <c r="AK360" s="52">
        <f>AVERAGE(Y360:Y364)</f>
        <v>633.29999999999995</v>
      </c>
      <c r="AL360" s="6" cm="1">
        <f t="array" ref="AL360:AL364">Z360:Z364/AM360-1</f>
        <v>1.1492498451204369E-3</v>
      </c>
      <c r="AM360" s="52">
        <f>AVERAGE(Z360:Z364)</f>
        <v>668.26200000000006</v>
      </c>
    </row>
    <row r="361" spans="1:39" x14ac:dyDescent="0.25">
      <c r="A361" s="3">
        <v>217</v>
      </c>
      <c r="B361" s="3" t="s">
        <v>21</v>
      </c>
      <c r="C361" s="3" t="s">
        <v>91</v>
      </c>
      <c r="D361" s="3" t="s">
        <v>40</v>
      </c>
      <c r="E361" s="3" t="s">
        <v>64</v>
      </c>
      <c r="F361" s="3" t="s">
        <v>25</v>
      </c>
      <c r="G361" s="3" t="b">
        <v>0</v>
      </c>
      <c r="H361" s="3" t="b">
        <v>0</v>
      </c>
      <c r="I361" s="3" t="b">
        <v>0</v>
      </c>
      <c r="J361" s="3" t="b">
        <v>0</v>
      </c>
      <c r="K361" s="3" t="b">
        <v>1</v>
      </c>
      <c r="L361" s="3">
        <v>800</v>
      </c>
      <c r="M361" s="3">
        <v>2</v>
      </c>
      <c r="N361" s="3">
        <v>0</v>
      </c>
      <c r="O361" s="3">
        <v>0.5</v>
      </c>
      <c r="P361" s="3">
        <v>0</v>
      </c>
      <c r="Q361" s="3">
        <v>300</v>
      </c>
      <c r="R361" s="3">
        <v>0</v>
      </c>
      <c r="S361" s="3">
        <v>1</v>
      </c>
      <c r="T361" s="3">
        <v>0</v>
      </c>
      <c r="U361" s="3" t="b">
        <v>0</v>
      </c>
      <c r="V361" s="3">
        <v>701</v>
      </c>
      <c r="W361" s="53">
        <v>317978.71000000002</v>
      </c>
      <c r="X361" s="53">
        <v>190634.83</v>
      </c>
      <c r="Y361" s="51">
        <v>633.12</v>
      </c>
      <c r="Z361" s="51">
        <v>668.72</v>
      </c>
      <c r="AA361" s="53">
        <v>0</v>
      </c>
      <c r="AB361" s="53">
        <v>15</v>
      </c>
      <c r="AC361" s="3">
        <v>0</v>
      </c>
      <c r="AD361" s="3">
        <v>0</v>
      </c>
      <c r="AF361" s="6">
        <v>-2.5064863221524458E-3</v>
      </c>
      <c r="AH361" s="6">
        <v>1.283478120343462E-3</v>
      </c>
      <c r="AJ361" s="6">
        <v>-2.8422548555173677E-4</v>
      </c>
      <c r="AL361" s="6">
        <v>6.8535993367868642E-4</v>
      </c>
    </row>
    <row r="362" spans="1:39" x14ac:dyDescent="0.25">
      <c r="A362" s="3">
        <v>218</v>
      </c>
      <c r="B362" s="3" t="s">
        <v>21</v>
      </c>
      <c r="C362" s="3" t="s">
        <v>91</v>
      </c>
      <c r="D362" s="3" t="s">
        <v>40</v>
      </c>
      <c r="E362" s="3" t="s">
        <v>64</v>
      </c>
      <c r="F362" s="3" t="s">
        <v>25</v>
      </c>
      <c r="G362" s="3" t="b">
        <v>0</v>
      </c>
      <c r="H362" s="3" t="b">
        <v>0</v>
      </c>
      <c r="I362" s="3" t="b">
        <v>0</v>
      </c>
      <c r="J362" s="3" t="b">
        <v>0</v>
      </c>
      <c r="K362" s="3" t="b">
        <v>1</v>
      </c>
      <c r="L362" s="3">
        <v>800</v>
      </c>
      <c r="M362" s="3">
        <v>2</v>
      </c>
      <c r="N362" s="3">
        <v>0</v>
      </c>
      <c r="O362" s="3">
        <v>0.5</v>
      </c>
      <c r="P362" s="3">
        <v>0</v>
      </c>
      <c r="Q362" s="3">
        <v>300</v>
      </c>
      <c r="R362" s="3">
        <v>0</v>
      </c>
      <c r="S362" s="3">
        <v>1</v>
      </c>
      <c r="T362" s="3">
        <v>0</v>
      </c>
      <c r="U362" s="3" t="b">
        <v>0</v>
      </c>
      <c r="V362" s="3">
        <v>701</v>
      </c>
      <c r="W362" s="53">
        <v>319269.36</v>
      </c>
      <c r="X362" s="53">
        <v>190751.66</v>
      </c>
      <c r="Y362" s="51">
        <v>632.99</v>
      </c>
      <c r="Z362" s="51">
        <v>668.09</v>
      </c>
      <c r="AA362" s="53">
        <v>0</v>
      </c>
      <c r="AB362" s="53">
        <v>15</v>
      </c>
      <c r="AC362" s="3">
        <v>0</v>
      </c>
      <c r="AD362" s="3">
        <v>0</v>
      </c>
      <c r="AF362" s="6">
        <v>1.5422595936613881E-3</v>
      </c>
      <c r="AH362" s="6">
        <v>1.8971117818775696E-3</v>
      </c>
      <c r="AJ362" s="6">
        <v>-4.8949944733922557E-4</v>
      </c>
      <c r="AL362" s="6">
        <v>-2.5738407989683854E-4</v>
      </c>
    </row>
    <row r="363" spans="1:39" x14ac:dyDescent="0.25">
      <c r="A363" s="3">
        <v>219</v>
      </c>
      <c r="B363" s="3" t="s">
        <v>21</v>
      </c>
      <c r="C363" s="3" t="s">
        <v>91</v>
      </c>
      <c r="D363" s="3" t="s">
        <v>40</v>
      </c>
      <c r="E363" s="3" t="s">
        <v>64</v>
      </c>
      <c r="F363" s="3" t="s">
        <v>25</v>
      </c>
      <c r="G363" s="3" t="b">
        <v>0</v>
      </c>
      <c r="H363" s="3" t="b">
        <v>0</v>
      </c>
      <c r="I363" s="3" t="b">
        <v>0</v>
      </c>
      <c r="J363" s="3" t="b">
        <v>0</v>
      </c>
      <c r="K363" s="3" t="b">
        <v>1</v>
      </c>
      <c r="L363" s="3">
        <v>800</v>
      </c>
      <c r="M363" s="3">
        <v>2</v>
      </c>
      <c r="N363" s="3">
        <v>0</v>
      </c>
      <c r="O363" s="3">
        <v>0.5</v>
      </c>
      <c r="P363" s="3">
        <v>0</v>
      </c>
      <c r="Q363" s="3">
        <v>300</v>
      </c>
      <c r="R363" s="3">
        <v>0</v>
      </c>
      <c r="S363" s="3">
        <v>1</v>
      </c>
      <c r="T363" s="3">
        <v>0</v>
      </c>
      <c r="U363" s="3" t="b">
        <v>0</v>
      </c>
      <c r="V363" s="3">
        <v>701</v>
      </c>
      <c r="W363" s="53">
        <v>318749.59999999998</v>
      </c>
      <c r="X363" s="53">
        <v>188283.5</v>
      </c>
      <c r="Y363" s="51">
        <v>634.74</v>
      </c>
      <c r="Z363" s="51">
        <v>668.21</v>
      </c>
      <c r="AA363" s="53">
        <v>0</v>
      </c>
      <c r="AB363" s="53">
        <v>15</v>
      </c>
      <c r="AC363" s="3">
        <v>0</v>
      </c>
      <c r="AD363" s="3">
        <v>0</v>
      </c>
      <c r="AF363" s="6">
        <v>-8.8218209928658808E-5</v>
      </c>
      <c r="AH363" s="6">
        <v>-1.1066562428955318E-2</v>
      </c>
      <c r="AJ363" s="6">
        <v>2.2738038844150044E-3</v>
      </c>
      <c r="AL363" s="6">
        <v>-7.7813791596770265E-5</v>
      </c>
    </row>
    <row r="364" spans="1:39" x14ac:dyDescent="0.25">
      <c r="A364" s="3">
        <v>220</v>
      </c>
      <c r="B364" s="3" t="s">
        <v>21</v>
      </c>
      <c r="C364" s="3" t="s">
        <v>91</v>
      </c>
      <c r="D364" s="3" t="s">
        <v>40</v>
      </c>
      <c r="E364" s="3" t="s">
        <v>64</v>
      </c>
      <c r="F364" s="3" t="s">
        <v>25</v>
      </c>
      <c r="G364" s="3" t="b">
        <v>0</v>
      </c>
      <c r="H364" s="3" t="b">
        <v>0</v>
      </c>
      <c r="I364" s="3" t="b">
        <v>0</v>
      </c>
      <c r="J364" s="3" t="b">
        <v>0</v>
      </c>
      <c r="K364" s="3" t="b">
        <v>1</v>
      </c>
      <c r="L364" s="3">
        <v>800</v>
      </c>
      <c r="M364" s="3">
        <v>2</v>
      </c>
      <c r="N364" s="3">
        <v>0</v>
      </c>
      <c r="O364" s="3">
        <v>0.5</v>
      </c>
      <c r="P364" s="3">
        <v>0</v>
      </c>
      <c r="Q364" s="3">
        <v>300</v>
      </c>
      <c r="R364" s="3">
        <v>0</v>
      </c>
      <c r="S364" s="3">
        <v>1</v>
      </c>
      <c r="T364" s="3">
        <v>0</v>
      </c>
      <c r="U364" s="3" t="b">
        <v>0</v>
      </c>
      <c r="V364" s="3">
        <v>701</v>
      </c>
      <c r="W364" s="53">
        <v>320935.19</v>
      </c>
      <c r="X364" s="53">
        <v>195636.81</v>
      </c>
      <c r="Y364" s="51">
        <v>629.67999999999995</v>
      </c>
      <c r="Z364" s="51">
        <v>667.26</v>
      </c>
      <c r="AA364" s="53">
        <v>0</v>
      </c>
      <c r="AB364" s="53">
        <v>15</v>
      </c>
      <c r="AC364" s="3">
        <v>0</v>
      </c>
      <c r="AD364" s="3">
        <v>0</v>
      </c>
      <c r="AF364" s="6">
        <v>6.7679384445820112E-3</v>
      </c>
      <c r="AH364" s="6">
        <v>2.7555696748431613E-2</v>
      </c>
      <c r="AJ364" s="6">
        <v>-5.7160903205432101E-3</v>
      </c>
      <c r="AL364" s="6">
        <v>-1.4994119073059586E-3</v>
      </c>
    </row>
    <row r="365" spans="1:39" x14ac:dyDescent="0.25">
      <c r="A365" s="1">
        <v>226</v>
      </c>
      <c r="B365" s="1" t="s">
        <v>21</v>
      </c>
      <c r="C365" s="1" t="s">
        <v>91</v>
      </c>
      <c r="D365" s="1" t="s">
        <v>40</v>
      </c>
      <c r="E365" s="1" t="s">
        <v>65</v>
      </c>
      <c r="F365" s="1" t="s">
        <v>25</v>
      </c>
      <c r="G365" s="1" t="b">
        <v>0</v>
      </c>
      <c r="H365" s="1" t="b">
        <v>0</v>
      </c>
      <c r="I365" s="1" t="b">
        <v>0</v>
      </c>
      <c r="J365" s="1" t="b">
        <v>0</v>
      </c>
      <c r="K365" s="1" t="b">
        <v>1</v>
      </c>
      <c r="L365" s="1">
        <v>800</v>
      </c>
      <c r="M365" s="1">
        <v>2</v>
      </c>
      <c r="N365" s="1">
        <v>0</v>
      </c>
      <c r="O365" s="1">
        <v>0.5</v>
      </c>
      <c r="P365" s="1">
        <v>0</v>
      </c>
      <c r="Q365" s="1">
        <v>300</v>
      </c>
      <c r="R365" s="1">
        <v>0</v>
      </c>
      <c r="S365" s="1">
        <v>1</v>
      </c>
      <c r="T365" s="1">
        <v>0</v>
      </c>
      <c r="U365" s="1" t="b">
        <v>0</v>
      </c>
      <c r="V365" s="1">
        <v>701</v>
      </c>
      <c r="W365" s="54">
        <v>196616.08</v>
      </c>
      <c r="X365" s="54">
        <v>141399.04000000001</v>
      </c>
      <c r="Y365" s="50">
        <v>691.64</v>
      </c>
      <c r="Z365" s="50">
        <v>708.47</v>
      </c>
      <c r="AA365" s="54">
        <v>0</v>
      </c>
      <c r="AB365" s="54">
        <v>10</v>
      </c>
      <c r="AC365" s="1">
        <v>0</v>
      </c>
      <c r="AD365" s="1">
        <v>0</v>
      </c>
      <c r="AF365" s="6" cm="1">
        <f t="array" ref="AF365:AF369">W365:W369/AG365-1</f>
        <v>1.9480449918934939E-2</v>
      </c>
      <c r="AG365" s="52">
        <f>AVERAGE(W365:W369)</f>
        <v>192859.09800000003</v>
      </c>
      <c r="AH365" s="6" cm="1">
        <f t="array" ref="AH365:AH369">X365:X369/AI365-1</f>
        <v>2.3247886682067787E-2</v>
      </c>
      <c r="AI365" s="52">
        <f t="shared" ref="AI365" si="72">AVERAGE(X365:X369)</f>
        <v>138186.49599999998</v>
      </c>
      <c r="AJ365" s="6" cm="1">
        <f t="array" ref="AJ365:AJ369">Y365:Y369/AK365-1</f>
        <v>-2.9437119602354622E-3</v>
      </c>
      <c r="AK365" s="52">
        <f>AVERAGE(Y365:Y369)</f>
        <v>693.68200000000002</v>
      </c>
      <c r="AL365" s="6" cm="1">
        <f t="array" ref="AL365:AL369">Z365:Z369/AM365-1</f>
        <v>-2.9301163039437972E-3</v>
      </c>
      <c r="AM365" s="52">
        <f>AVERAGE(Z365:Z369)</f>
        <v>710.55199999999991</v>
      </c>
    </row>
    <row r="366" spans="1:39" x14ac:dyDescent="0.25">
      <c r="A366" s="1">
        <v>227</v>
      </c>
      <c r="B366" s="1" t="s">
        <v>21</v>
      </c>
      <c r="C366" s="1" t="s">
        <v>91</v>
      </c>
      <c r="D366" s="1" t="s">
        <v>40</v>
      </c>
      <c r="E366" s="1" t="s">
        <v>65</v>
      </c>
      <c r="F366" s="1" t="s">
        <v>25</v>
      </c>
      <c r="G366" s="1" t="b">
        <v>0</v>
      </c>
      <c r="H366" s="1" t="b">
        <v>0</v>
      </c>
      <c r="I366" s="1" t="b">
        <v>0</v>
      </c>
      <c r="J366" s="1" t="b">
        <v>0</v>
      </c>
      <c r="K366" s="1" t="b">
        <v>1</v>
      </c>
      <c r="L366" s="1">
        <v>800</v>
      </c>
      <c r="M366" s="1">
        <v>2</v>
      </c>
      <c r="N366" s="1">
        <v>0</v>
      </c>
      <c r="O366" s="1">
        <v>0.5</v>
      </c>
      <c r="P366" s="1">
        <v>0</v>
      </c>
      <c r="Q366" s="1">
        <v>300</v>
      </c>
      <c r="R366" s="1">
        <v>0</v>
      </c>
      <c r="S366" s="1">
        <v>1</v>
      </c>
      <c r="T366" s="1">
        <v>0</v>
      </c>
      <c r="U366" s="1" t="b">
        <v>0</v>
      </c>
      <c r="V366" s="1">
        <v>701</v>
      </c>
      <c r="W366" s="54">
        <v>191341.72</v>
      </c>
      <c r="X366" s="54">
        <v>134766.20000000001</v>
      </c>
      <c r="Y366" s="50">
        <v>695.95</v>
      </c>
      <c r="Z366" s="50">
        <v>711.33</v>
      </c>
      <c r="AA366" s="54">
        <v>0</v>
      </c>
      <c r="AB366" s="54">
        <v>10</v>
      </c>
      <c r="AC366" s="1">
        <v>0</v>
      </c>
      <c r="AD366" s="1">
        <v>0</v>
      </c>
      <c r="AF366" s="6">
        <v>-7.8678061638555175E-3</v>
      </c>
      <c r="AH366" s="6">
        <v>-2.4751304208480485E-2</v>
      </c>
      <c r="AJ366" s="6">
        <v>3.2695096600459106E-3</v>
      </c>
      <c r="AL366" s="6">
        <v>1.094923383510471E-3</v>
      </c>
    </row>
    <row r="367" spans="1:39" x14ac:dyDescent="0.25">
      <c r="A367" s="1">
        <v>228</v>
      </c>
      <c r="B367" s="1" t="s">
        <v>21</v>
      </c>
      <c r="C367" s="1" t="s">
        <v>91</v>
      </c>
      <c r="D367" s="1" t="s">
        <v>40</v>
      </c>
      <c r="E367" s="1" t="s">
        <v>65</v>
      </c>
      <c r="F367" s="1" t="s">
        <v>25</v>
      </c>
      <c r="G367" s="1" t="b">
        <v>0</v>
      </c>
      <c r="H367" s="1" t="b">
        <v>0</v>
      </c>
      <c r="I367" s="1" t="b">
        <v>0</v>
      </c>
      <c r="J367" s="1" t="b">
        <v>0</v>
      </c>
      <c r="K367" s="1" t="b">
        <v>1</v>
      </c>
      <c r="L367" s="1">
        <v>800</v>
      </c>
      <c r="M367" s="1">
        <v>2</v>
      </c>
      <c r="N367" s="1">
        <v>0</v>
      </c>
      <c r="O367" s="1">
        <v>0.5</v>
      </c>
      <c r="P367" s="1">
        <v>0</v>
      </c>
      <c r="Q367" s="1">
        <v>300</v>
      </c>
      <c r="R367" s="1">
        <v>0</v>
      </c>
      <c r="S367" s="1">
        <v>1</v>
      </c>
      <c r="T367" s="1">
        <v>0</v>
      </c>
      <c r="U367" s="1" t="b">
        <v>0</v>
      </c>
      <c r="V367" s="1">
        <v>701</v>
      </c>
      <c r="W367" s="54">
        <v>193022.99</v>
      </c>
      <c r="X367" s="54">
        <v>139317.44</v>
      </c>
      <c r="Y367" s="50">
        <v>692.93</v>
      </c>
      <c r="Z367" s="50">
        <v>710.5</v>
      </c>
      <c r="AA367" s="54">
        <v>0</v>
      </c>
      <c r="AB367" s="54">
        <v>10</v>
      </c>
      <c r="AC367" s="1">
        <v>0</v>
      </c>
      <c r="AD367" s="1">
        <v>0</v>
      </c>
      <c r="AF367" s="6">
        <v>8.4980175526871982E-4</v>
      </c>
      <c r="AH367" s="6">
        <v>8.184186101658053E-3</v>
      </c>
      <c r="AJ367" s="6">
        <v>-1.0840702223786636E-3</v>
      </c>
      <c r="AL367" s="6">
        <v>-7.318253977173228E-5</v>
      </c>
    </row>
    <row r="368" spans="1:39" x14ac:dyDescent="0.25">
      <c r="A368" s="1">
        <v>229</v>
      </c>
      <c r="B368" s="1" t="s">
        <v>21</v>
      </c>
      <c r="C368" s="1" t="s">
        <v>91</v>
      </c>
      <c r="D368" s="1" t="s">
        <v>40</v>
      </c>
      <c r="E368" s="1" t="s">
        <v>65</v>
      </c>
      <c r="F368" s="1" t="s">
        <v>25</v>
      </c>
      <c r="G368" s="1" t="b">
        <v>0</v>
      </c>
      <c r="H368" s="1" t="b">
        <v>0</v>
      </c>
      <c r="I368" s="1" t="b">
        <v>0</v>
      </c>
      <c r="J368" s="1" t="b">
        <v>0</v>
      </c>
      <c r="K368" s="1" t="b">
        <v>1</v>
      </c>
      <c r="L368" s="1">
        <v>800</v>
      </c>
      <c r="M368" s="1">
        <v>2</v>
      </c>
      <c r="N368" s="1">
        <v>0</v>
      </c>
      <c r="O368" s="1">
        <v>0.5</v>
      </c>
      <c r="P368" s="1">
        <v>0</v>
      </c>
      <c r="Q368" s="1">
        <v>300</v>
      </c>
      <c r="R368" s="1">
        <v>0</v>
      </c>
      <c r="S368" s="1">
        <v>1</v>
      </c>
      <c r="T368" s="1">
        <v>0</v>
      </c>
      <c r="U368" s="1" t="b">
        <v>0</v>
      </c>
      <c r="V368" s="1">
        <v>701</v>
      </c>
      <c r="W368" s="54">
        <v>191622.29</v>
      </c>
      <c r="X368" s="54">
        <v>137425.01999999999</v>
      </c>
      <c r="Y368" s="50">
        <v>694.14</v>
      </c>
      <c r="Z368" s="50">
        <v>711.28</v>
      </c>
      <c r="AA368" s="54">
        <v>0</v>
      </c>
      <c r="AB368" s="54">
        <v>10</v>
      </c>
      <c r="AC368" s="1">
        <v>0</v>
      </c>
      <c r="AD368" s="1">
        <v>0</v>
      </c>
      <c r="AF368" s="6">
        <v>-6.4130135048128256E-3</v>
      </c>
      <c r="AH368" s="6">
        <v>-5.5104950341891001E-3</v>
      </c>
      <c r="AJ368" s="6">
        <v>6.6024489607618975E-4</v>
      </c>
      <c r="AL368" s="6">
        <v>1.0245555568066944E-3</v>
      </c>
    </row>
    <row r="369" spans="1:39" x14ac:dyDescent="0.25">
      <c r="A369" s="1">
        <v>230</v>
      </c>
      <c r="B369" s="1" t="s">
        <v>21</v>
      </c>
      <c r="C369" s="1" t="s">
        <v>91</v>
      </c>
      <c r="D369" s="1" t="s">
        <v>40</v>
      </c>
      <c r="E369" s="1" t="s">
        <v>65</v>
      </c>
      <c r="F369" s="1" t="s">
        <v>25</v>
      </c>
      <c r="G369" s="1" t="b">
        <v>0</v>
      </c>
      <c r="H369" s="1" t="b">
        <v>0</v>
      </c>
      <c r="I369" s="1" t="b">
        <v>0</v>
      </c>
      <c r="J369" s="1" t="b">
        <v>0</v>
      </c>
      <c r="K369" s="1" t="b">
        <v>1</v>
      </c>
      <c r="L369" s="1">
        <v>800</v>
      </c>
      <c r="M369" s="1">
        <v>2</v>
      </c>
      <c r="N369" s="1">
        <v>0</v>
      </c>
      <c r="O369" s="1">
        <v>0.5</v>
      </c>
      <c r="P369" s="1">
        <v>0</v>
      </c>
      <c r="Q369" s="1">
        <v>300</v>
      </c>
      <c r="R369" s="1">
        <v>0</v>
      </c>
      <c r="S369" s="1">
        <v>1</v>
      </c>
      <c r="T369" s="1">
        <v>0</v>
      </c>
      <c r="U369" s="1" t="b">
        <v>0</v>
      </c>
      <c r="V369" s="1">
        <v>701</v>
      </c>
      <c r="W369" s="54">
        <v>191692.41</v>
      </c>
      <c r="X369" s="54">
        <v>138024.78</v>
      </c>
      <c r="Y369" s="50">
        <v>693.75</v>
      </c>
      <c r="Z369" s="50">
        <v>711.18</v>
      </c>
      <c r="AA369" s="54">
        <v>0</v>
      </c>
      <c r="AB369" s="54">
        <v>10</v>
      </c>
      <c r="AC369" s="1">
        <v>0</v>
      </c>
      <c r="AD369" s="1">
        <v>0</v>
      </c>
      <c r="AF369" s="6">
        <v>-6.0494320055360928E-3</v>
      </c>
      <c r="AH369" s="6">
        <v>-1.1702735410555887E-3</v>
      </c>
      <c r="AJ369" s="6">
        <v>9.8027626491692388E-5</v>
      </c>
      <c r="AL369" s="6">
        <v>8.8381990339914118E-4</v>
      </c>
    </row>
    <row r="370" spans="1:39" x14ac:dyDescent="0.25">
      <c r="A370" s="3">
        <v>236</v>
      </c>
      <c r="B370" s="3" t="s">
        <v>21</v>
      </c>
      <c r="C370" s="3" t="s">
        <v>91</v>
      </c>
      <c r="D370" s="3" t="s">
        <v>40</v>
      </c>
      <c r="E370" s="3" t="s">
        <v>66</v>
      </c>
      <c r="F370" s="3" t="s">
        <v>25</v>
      </c>
      <c r="G370" s="3" t="b">
        <v>0</v>
      </c>
      <c r="H370" s="3" t="b">
        <v>0</v>
      </c>
      <c r="I370" s="3" t="b">
        <v>0</v>
      </c>
      <c r="J370" s="3" t="b">
        <v>0</v>
      </c>
      <c r="K370" s="3" t="b">
        <v>1</v>
      </c>
      <c r="L370" s="3">
        <v>800</v>
      </c>
      <c r="M370" s="3">
        <v>2</v>
      </c>
      <c r="N370" s="3">
        <v>0</v>
      </c>
      <c r="O370" s="3">
        <v>0.5</v>
      </c>
      <c r="P370" s="3">
        <v>0</v>
      </c>
      <c r="Q370" s="3">
        <v>300</v>
      </c>
      <c r="R370" s="3">
        <v>0</v>
      </c>
      <c r="S370" s="3">
        <v>1</v>
      </c>
      <c r="T370" s="3">
        <v>0</v>
      </c>
      <c r="U370" s="3" t="b">
        <v>0</v>
      </c>
      <c r="V370" s="3">
        <v>701</v>
      </c>
      <c r="W370" s="53">
        <v>90167.62</v>
      </c>
      <c r="X370" s="53">
        <v>75233.8</v>
      </c>
      <c r="Y370" s="51">
        <v>749.18</v>
      </c>
      <c r="Z370" s="51">
        <v>752.52</v>
      </c>
      <c r="AA370" s="53">
        <v>0</v>
      </c>
      <c r="AB370" s="53">
        <v>5</v>
      </c>
      <c r="AC370" s="3">
        <v>0</v>
      </c>
      <c r="AD370" s="3">
        <v>0</v>
      </c>
      <c r="AF370" s="6" cm="1">
        <f t="array" ref="AF370:AF374">W370:W374/AG370-1</f>
        <v>2.2415495134525454E-2</v>
      </c>
      <c r="AG370" s="52">
        <f>AVERAGE(W370:W374)</f>
        <v>88190.78</v>
      </c>
      <c r="AH370" s="6" cm="1">
        <f t="array" ref="AH370:AH374">X370:X374/AI370-1</f>
        <v>1.6627966578128373E-2</v>
      </c>
      <c r="AI370" s="52">
        <f t="shared" ref="AI370" si="73">AVERAGE(X370:X374)</f>
        <v>74003.275999999998</v>
      </c>
      <c r="AJ370" s="6" cm="1">
        <f t="array" ref="AJ370:AJ374">Y370:Y374/AK370-1</f>
        <v>-9.9476481679550144E-4</v>
      </c>
      <c r="AK370" s="52">
        <f>AVERAGE(Y370:Y374)</f>
        <v>749.92600000000016</v>
      </c>
      <c r="AL370" s="6" cm="1">
        <f t="array" ref="AL370:AL374">Z370:Z374/AM370-1</f>
        <v>-1.5285163837850391E-3</v>
      </c>
      <c r="AM370" s="52">
        <f>AVERAGE(Z370:Z374)</f>
        <v>753.67200000000003</v>
      </c>
    </row>
    <row r="371" spans="1:39" x14ac:dyDescent="0.25">
      <c r="A371" s="3">
        <v>237</v>
      </c>
      <c r="B371" s="3" t="s">
        <v>21</v>
      </c>
      <c r="C371" s="3" t="s">
        <v>91</v>
      </c>
      <c r="D371" s="3" t="s">
        <v>40</v>
      </c>
      <c r="E371" s="3" t="s">
        <v>66</v>
      </c>
      <c r="F371" s="3" t="s">
        <v>25</v>
      </c>
      <c r="G371" s="3" t="b">
        <v>0</v>
      </c>
      <c r="H371" s="3" t="b">
        <v>0</v>
      </c>
      <c r="I371" s="3" t="b">
        <v>0</v>
      </c>
      <c r="J371" s="3" t="b">
        <v>0</v>
      </c>
      <c r="K371" s="3" t="b">
        <v>1</v>
      </c>
      <c r="L371" s="3">
        <v>800</v>
      </c>
      <c r="M371" s="3">
        <v>2</v>
      </c>
      <c r="N371" s="3">
        <v>0</v>
      </c>
      <c r="O371" s="3">
        <v>0.5</v>
      </c>
      <c r="P371" s="3">
        <v>0</v>
      </c>
      <c r="Q371" s="3">
        <v>300</v>
      </c>
      <c r="R371" s="3">
        <v>0</v>
      </c>
      <c r="S371" s="3">
        <v>1</v>
      </c>
      <c r="T371" s="3">
        <v>0</v>
      </c>
      <c r="U371" s="3" t="b">
        <v>0</v>
      </c>
      <c r="V371" s="3">
        <v>701</v>
      </c>
      <c r="W371" s="53">
        <v>86738.91</v>
      </c>
      <c r="X371" s="53">
        <v>71960.039999999994</v>
      </c>
      <c r="Y371" s="51">
        <v>751.22</v>
      </c>
      <c r="Z371" s="51">
        <v>754.45</v>
      </c>
      <c r="AA371" s="53">
        <v>0</v>
      </c>
      <c r="AB371" s="53">
        <v>5</v>
      </c>
      <c r="AC371" s="3">
        <v>0</v>
      </c>
      <c r="AD371" s="3">
        <v>0</v>
      </c>
      <c r="AF371" s="6">
        <v>-1.6462832055686549E-2</v>
      </c>
      <c r="AH371" s="6">
        <v>-2.7610074991815337E-2</v>
      </c>
      <c r="AJ371" s="6">
        <v>1.7255035830199272E-3</v>
      </c>
      <c r="AL371" s="6">
        <v>1.0322792939103653E-3</v>
      </c>
    </row>
    <row r="372" spans="1:39" x14ac:dyDescent="0.25">
      <c r="A372" s="3">
        <v>238</v>
      </c>
      <c r="B372" s="3" t="s">
        <v>21</v>
      </c>
      <c r="C372" s="3" t="s">
        <v>91</v>
      </c>
      <c r="D372" s="3" t="s">
        <v>40</v>
      </c>
      <c r="E372" s="3" t="s">
        <v>66</v>
      </c>
      <c r="F372" s="3" t="s">
        <v>25</v>
      </c>
      <c r="G372" s="3" t="b">
        <v>0</v>
      </c>
      <c r="H372" s="3" t="b">
        <v>0</v>
      </c>
      <c r="I372" s="3" t="b">
        <v>0</v>
      </c>
      <c r="J372" s="3" t="b">
        <v>0</v>
      </c>
      <c r="K372" s="3" t="b">
        <v>1</v>
      </c>
      <c r="L372" s="3">
        <v>800</v>
      </c>
      <c r="M372" s="3">
        <v>2</v>
      </c>
      <c r="N372" s="3">
        <v>0</v>
      </c>
      <c r="O372" s="3">
        <v>0.5</v>
      </c>
      <c r="P372" s="3">
        <v>0</v>
      </c>
      <c r="Q372" s="3">
        <v>300</v>
      </c>
      <c r="R372" s="3">
        <v>0</v>
      </c>
      <c r="S372" s="3">
        <v>1</v>
      </c>
      <c r="T372" s="3">
        <v>0</v>
      </c>
      <c r="U372" s="3" t="b">
        <v>0</v>
      </c>
      <c r="V372" s="3">
        <v>701</v>
      </c>
      <c r="W372" s="53">
        <v>87781.97</v>
      </c>
      <c r="X372" s="53">
        <v>73775.399999999994</v>
      </c>
      <c r="Y372" s="51">
        <v>750.07</v>
      </c>
      <c r="Z372" s="51">
        <v>753.92</v>
      </c>
      <c r="AA372" s="53">
        <v>0</v>
      </c>
      <c r="AB372" s="53">
        <v>5</v>
      </c>
      <c r="AC372" s="3">
        <v>0</v>
      </c>
      <c r="AD372" s="3">
        <v>0</v>
      </c>
      <c r="AF372" s="6">
        <v>-4.6355185882243077E-3</v>
      </c>
      <c r="AH372" s="6">
        <v>-3.0792690853308491E-3</v>
      </c>
      <c r="AJ372" s="6">
        <v>1.920189458692878E-4</v>
      </c>
      <c r="AL372" s="6">
        <v>3.2905561039808795E-4</v>
      </c>
    </row>
    <row r="373" spans="1:39" x14ac:dyDescent="0.25">
      <c r="A373" s="3">
        <v>239</v>
      </c>
      <c r="B373" s="3" t="s">
        <v>21</v>
      </c>
      <c r="C373" s="3" t="s">
        <v>91</v>
      </c>
      <c r="D373" s="3" t="s">
        <v>40</v>
      </c>
      <c r="E373" s="3" t="s">
        <v>66</v>
      </c>
      <c r="F373" s="3" t="s">
        <v>25</v>
      </c>
      <c r="G373" s="3" t="b">
        <v>0</v>
      </c>
      <c r="H373" s="3" t="b">
        <v>0</v>
      </c>
      <c r="I373" s="3" t="b">
        <v>0</v>
      </c>
      <c r="J373" s="3" t="b">
        <v>0</v>
      </c>
      <c r="K373" s="3" t="b">
        <v>1</v>
      </c>
      <c r="L373" s="3">
        <v>800</v>
      </c>
      <c r="M373" s="3">
        <v>2</v>
      </c>
      <c r="N373" s="3">
        <v>0</v>
      </c>
      <c r="O373" s="3">
        <v>0.5</v>
      </c>
      <c r="P373" s="3">
        <v>0</v>
      </c>
      <c r="Q373" s="3">
        <v>300</v>
      </c>
      <c r="R373" s="3">
        <v>0</v>
      </c>
      <c r="S373" s="3">
        <v>1</v>
      </c>
      <c r="T373" s="3">
        <v>0</v>
      </c>
      <c r="U373" s="3" t="b">
        <v>0</v>
      </c>
      <c r="V373" s="3">
        <v>701</v>
      </c>
      <c r="W373" s="53">
        <v>88740.24</v>
      </c>
      <c r="X373" s="53">
        <v>75018.17</v>
      </c>
      <c r="Y373" s="51">
        <v>749.26</v>
      </c>
      <c r="Z373" s="51">
        <v>753.4</v>
      </c>
      <c r="AA373" s="53">
        <v>0</v>
      </c>
      <c r="AB373" s="53">
        <v>5</v>
      </c>
      <c r="AC373" s="3">
        <v>0</v>
      </c>
      <c r="AD373" s="3">
        <v>0</v>
      </c>
      <c r="AF373" s="6">
        <v>6.2303565066552657E-3</v>
      </c>
      <c r="AH373" s="6">
        <v>1.371417665347674E-2</v>
      </c>
      <c r="AJ373" s="6">
        <v>-8.8808762464587243E-4</v>
      </c>
      <c r="AL373" s="6">
        <v>-3.6089970172703545E-4</v>
      </c>
    </row>
    <row r="374" spans="1:39" x14ac:dyDescent="0.25">
      <c r="A374" s="3">
        <v>240</v>
      </c>
      <c r="B374" s="3" t="s">
        <v>21</v>
      </c>
      <c r="C374" s="3" t="s">
        <v>91</v>
      </c>
      <c r="D374" s="3" t="s">
        <v>40</v>
      </c>
      <c r="E374" s="3" t="s">
        <v>66</v>
      </c>
      <c r="F374" s="3" t="s">
        <v>25</v>
      </c>
      <c r="G374" s="3" t="b">
        <v>0</v>
      </c>
      <c r="H374" s="3" t="b">
        <v>0</v>
      </c>
      <c r="I374" s="3" t="b">
        <v>0</v>
      </c>
      <c r="J374" s="3" t="b">
        <v>0</v>
      </c>
      <c r="K374" s="3" t="b">
        <v>1</v>
      </c>
      <c r="L374" s="3">
        <v>800</v>
      </c>
      <c r="M374" s="3">
        <v>2</v>
      </c>
      <c r="N374" s="3">
        <v>0</v>
      </c>
      <c r="O374" s="3">
        <v>0.5</v>
      </c>
      <c r="P374" s="3">
        <v>0</v>
      </c>
      <c r="Q374" s="3">
        <v>300</v>
      </c>
      <c r="R374" s="3">
        <v>0</v>
      </c>
      <c r="S374" s="3">
        <v>1</v>
      </c>
      <c r="T374" s="3">
        <v>0</v>
      </c>
      <c r="U374" s="3" t="b">
        <v>0</v>
      </c>
      <c r="V374" s="3">
        <v>701</v>
      </c>
      <c r="W374" s="53">
        <v>87525.16</v>
      </c>
      <c r="X374" s="53">
        <v>74028.97</v>
      </c>
      <c r="Y374" s="51">
        <v>749.9</v>
      </c>
      <c r="Z374" s="51">
        <v>754.07</v>
      </c>
      <c r="AA374" s="53">
        <v>0</v>
      </c>
      <c r="AB374" s="53">
        <v>5</v>
      </c>
      <c r="AC374" s="3">
        <v>0</v>
      </c>
      <c r="AD374" s="3">
        <v>0</v>
      </c>
      <c r="AF374" s="6">
        <v>-7.5475009972697515E-3</v>
      </c>
      <c r="AH374" s="6">
        <v>3.4720084554096253E-4</v>
      </c>
      <c r="AJ374" s="6">
        <v>-3.467008744884037E-5</v>
      </c>
      <c r="AL374" s="6">
        <v>5.2808118120362124E-4</v>
      </c>
    </row>
    <row r="375" spans="1:39" x14ac:dyDescent="0.25">
      <c r="A375" s="1">
        <v>246</v>
      </c>
      <c r="B375" s="1" t="s">
        <v>21</v>
      </c>
      <c r="C375" s="1" t="s">
        <v>91</v>
      </c>
      <c r="D375" s="1" t="s">
        <v>40</v>
      </c>
      <c r="E375" s="1" t="s">
        <v>67</v>
      </c>
      <c r="F375" s="1" t="s">
        <v>25</v>
      </c>
      <c r="G375" s="1" t="b">
        <v>0</v>
      </c>
      <c r="H375" s="1" t="b">
        <v>0</v>
      </c>
      <c r="I375" s="1" t="b">
        <v>0</v>
      </c>
      <c r="J375" s="1" t="b">
        <v>0</v>
      </c>
      <c r="K375" s="1" t="b">
        <v>1</v>
      </c>
      <c r="L375" s="1">
        <v>800</v>
      </c>
      <c r="M375" s="1">
        <v>2</v>
      </c>
      <c r="N375" s="1">
        <v>0</v>
      </c>
      <c r="O375" s="1">
        <v>0.5</v>
      </c>
      <c r="P375" s="1">
        <v>0</v>
      </c>
      <c r="Q375" s="1">
        <v>300</v>
      </c>
      <c r="R375" s="1">
        <v>0</v>
      </c>
      <c r="S375" s="1">
        <v>1</v>
      </c>
      <c r="T375" s="1">
        <v>0</v>
      </c>
      <c r="U375" s="1" t="b">
        <v>0</v>
      </c>
      <c r="V375" s="1">
        <v>701</v>
      </c>
      <c r="W375" s="54">
        <v>323239.02</v>
      </c>
      <c r="X375" s="54">
        <v>268741.94</v>
      </c>
      <c r="Y375" s="50">
        <v>623.79999999999995</v>
      </c>
      <c r="Z375" s="50">
        <v>623.71</v>
      </c>
      <c r="AA375" s="54">
        <v>0</v>
      </c>
      <c r="AB375" s="54">
        <v>0</v>
      </c>
      <c r="AC375" s="1">
        <v>0</v>
      </c>
      <c r="AD375" s="1">
        <v>0</v>
      </c>
      <c r="AF375" s="6" cm="1">
        <f t="array" ref="AF375:AF379">W375:W379/AG375-1</f>
        <v>9.3199075111006113E-2</v>
      </c>
      <c r="AG375" s="52">
        <f>AVERAGE(W375:W379)</f>
        <v>295681.75400000002</v>
      </c>
      <c r="AH375" s="6" cm="1">
        <f t="array" ref="AH375:AH379">X375:X379/AI375-1</f>
        <v>-5.8521369333192741E-2</v>
      </c>
      <c r="AI375" s="56">
        <f t="shared" ref="AI375" si="74">AVERAGE(X375:X379)</f>
        <v>285446.67</v>
      </c>
      <c r="AJ375" s="6" cm="1">
        <f t="array" ref="AJ375:AJ379">Y375:Y379/AK375-1</f>
        <v>-5.090974047515795E-3</v>
      </c>
      <c r="AK375" s="52">
        <f>AVERAGE(Y375:Y379)</f>
        <v>626.99199999999996</v>
      </c>
      <c r="AL375" s="6" cm="1">
        <f t="array" ref="AL375:AL379">Z375:Z379/AM375-1</f>
        <v>-5.1996108266743057E-3</v>
      </c>
      <c r="AM375" s="52">
        <f>AVERAGE(Z375:Z379)</f>
        <v>626.97</v>
      </c>
    </row>
    <row r="376" spans="1:39" x14ac:dyDescent="0.25">
      <c r="A376" s="1">
        <v>247</v>
      </c>
      <c r="B376" s="1" t="s">
        <v>21</v>
      </c>
      <c r="C376" s="1" t="s">
        <v>91</v>
      </c>
      <c r="D376" s="1" t="s">
        <v>40</v>
      </c>
      <c r="E376" s="1" t="s">
        <v>67</v>
      </c>
      <c r="F376" s="1" t="s">
        <v>25</v>
      </c>
      <c r="G376" s="1" t="b">
        <v>0</v>
      </c>
      <c r="H376" s="1" t="b">
        <v>0</v>
      </c>
      <c r="I376" s="1" t="b">
        <v>0</v>
      </c>
      <c r="J376" s="1" t="b">
        <v>0</v>
      </c>
      <c r="K376" s="1" t="b">
        <v>1</v>
      </c>
      <c r="L376" s="1">
        <v>800</v>
      </c>
      <c r="M376" s="1">
        <v>2</v>
      </c>
      <c r="N376" s="1">
        <v>0</v>
      </c>
      <c r="O376" s="1">
        <v>0.5</v>
      </c>
      <c r="P376" s="1">
        <v>0</v>
      </c>
      <c r="Q376" s="1">
        <v>300</v>
      </c>
      <c r="R376" s="1">
        <v>0</v>
      </c>
      <c r="S376" s="1">
        <v>1</v>
      </c>
      <c r="T376" s="1">
        <v>0</v>
      </c>
      <c r="U376" s="1" t="b">
        <v>0</v>
      </c>
      <c r="V376" s="1">
        <v>701</v>
      </c>
      <c r="W376" s="54">
        <v>282738.53999999998</v>
      </c>
      <c r="X376" s="54">
        <v>243952.38</v>
      </c>
      <c r="Y376" s="50">
        <v>643.21</v>
      </c>
      <c r="Z376" s="50">
        <v>643.13</v>
      </c>
      <c r="AA376" s="54">
        <v>0</v>
      </c>
      <c r="AB376" s="54">
        <v>0</v>
      </c>
      <c r="AC376" s="1">
        <v>0</v>
      </c>
      <c r="AD376" s="1">
        <v>0</v>
      </c>
      <c r="AF376" s="6">
        <v>-4.377413832576238E-2</v>
      </c>
      <c r="AH376" s="6">
        <v>-0.14536617295272702</v>
      </c>
      <c r="AJ376" s="6">
        <v>2.5866358741419404E-2</v>
      </c>
      <c r="AL376" s="6">
        <v>2.5774757962900852E-2</v>
      </c>
    </row>
    <row r="377" spans="1:39" x14ac:dyDescent="0.25">
      <c r="A377" s="1">
        <v>248</v>
      </c>
      <c r="B377" s="1" t="s">
        <v>21</v>
      </c>
      <c r="C377" s="1" t="s">
        <v>91</v>
      </c>
      <c r="D377" s="1" t="s">
        <v>40</v>
      </c>
      <c r="E377" s="1" t="s">
        <v>67</v>
      </c>
      <c r="F377" s="1" t="s">
        <v>25</v>
      </c>
      <c r="G377" s="1" t="b">
        <v>0</v>
      </c>
      <c r="H377" s="1" t="b">
        <v>0</v>
      </c>
      <c r="I377" s="1" t="b">
        <v>0</v>
      </c>
      <c r="J377" s="1" t="b">
        <v>0</v>
      </c>
      <c r="K377" s="1" t="b">
        <v>1</v>
      </c>
      <c r="L377" s="1">
        <v>800</v>
      </c>
      <c r="M377" s="1">
        <v>2</v>
      </c>
      <c r="N377" s="1">
        <v>0</v>
      </c>
      <c r="O377" s="1">
        <v>0.5</v>
      </c>
      <c r="P377" s="1">
        <v>0</v>
      </c>
      <c r="Q377" s="1">
        <v>300</v>
      </c>
      <c r="R377" s="1">
        <v>0</v>
      </c>
      <c r="S377" s="1">
        <v>1</v>
      </c>
      <c r="T377" s="1">
        <v>0</v>
      </c>
      <c r="U377" s="1" t="b">
        <v>0</v>
      </c>
      <c r="V377" s="1">
        <v>701</v>
      </c>
      <c r="W377" s="54">
        <v>302121.05</v>
      </c>
      <c r="X377" s="54">
        <v>286161.71000000002</v>
      </c>
      <c r="Y377" s="50">
        <v>624.89</v>
      </c>
      <c r="Z377" s="50">
        <v>624.86</v>
      </c>
      <c r="AA377" s="54">
        <v>0</v>
      </c>
      <c r="AB377" s="54">
        <v>0</v>
      </c>
      <c r="AC377" s="1">
        <v>0</v>
      </c>
      <c r="AD377" s="1">
        <v>0</v>
      </c>
      <c r="AF377" s="6">
        <v>2.1777792890121939E-2</v>
      </c>
      <c r="AH377" s="6">
        <v>2.5049863079504853E-3</v>
      </c>
      <c r="AJ377" s="6">
        <v>-3.3525148646234015E-3</v>
      </c>
      <c r="AL377" s="6">
        <v>-3.3653922835223948E-3</v>
      </c>
    </row>
    <row r="378" spans="1:39" x14ac:dyDescent="0.25">
      <c r="A378" s="1">
        <v>249</v>
      </c>
      <c r="B378" s="1" t="s">
        <v>21</v>
      </c>
      <c r="C378" s="1" t="s">
        <v>91</v>
      </c>
      <c r="D378" s="1" t="s">
        <v>40</v>
      </c>
      <c r="E378" s="1" t="s">
        <v>67</v>
      </c>
      <c r="F378" s="1" t="s">
        <v>25</v>
      </c>
      <c r="G378" s="1" t="b">
        <v>0</v>
      </c>
      <c r="H378" s="1" t="b">
        <v>0</v>
      </c>
      <c r="I378" s="1" t="b">
        <v>0</v>
      </c>
      <c r="J378" s="1" t="b">
        <v>0</v>
      </c>
      <c r="K378" s="1" t="b">
        <v>1</v>
      </c>
      <c r="L378" s="1">
        <v>800</v>
      </c>
      <c r="M378" s="1">
        <v>2</v>
      </c>
      <c r="N378" s="1">
        <v>0</v>
      </c>
      <c r="O378" s="1">
        <v>0.5</v>
      </c>
      <c r="P378" s="1">
        <v>0</v>
      </c>
      <c r="Q378" s="1">
        <v>300</v>
      </c>
      <c r="R378" s="1">
        <v>0</v>
      </c>
      <c r="S378" s="1">
        <v>1</v>
      </c>
      <c r="T378" s="1">
        <v>0</v>
      </c>
      <c r="U378" s="1" t="b">
        <v>0</v>
      </c>
      <c r="V378" s="1">
        <v>701</v>
      </c>
      <c r="W378" s="54">
        <v>292490.67</v>
      </c>
      <c r="X378" s="54">
        <v>299658.39</v>
      </c>
      <c r="Y378" s="50">
        <v>623.72</v>
      </c>
      <c r="Z378" s="50">
        <v>623.73</v>
      </c>
      <c r="AA378" s="54">
        <v>0</v>
      </c>
      <c r="AB378" s="54">
        <v>0</v>
      </c>
      <c r="AC378" s="1">
        <v>0</v>
      </c>
      <c r="AD378" s="1">
        <v>0</v>
      </c>
      <c r="AF378" s="6">
        <v>-1.0792292580894314E-2</v>
      </c>
      <c r="AH378" s="6">
        <v>4.9787653854921565E-2</v>
      </c>
      <c r="AJ378" s="6">
        <v>-5.2185673820398515E-3</v>
      </c>
      <c r="AL378" s="6">
        <v>-5.1677113737499392E-3</v>
      </c>
    </row>
    <row r="379" spans="1:39" x14ac:dyDescent="0.25">
      <c r="A379" s="1">
        <v>250</v>
      </c>
      <c r="B379" s="1" t="s">
        <v>21</v>
      </c>
      <c r="C379" s="1" t="s">
        <v>91</v>
      </c>
      <c r="D379" s="1" t="s">
        <v>40</v>
      </c>
      <c r="E379" s="1" t="s">
        <v>67</v>
      </c>
      <c r="F379" s="1" t="s">
        <v>25</v>
      </c>
      <c r="G379" s="1" t="b">
        <v>0</v>
      </c>
      <c r="H379" s="1" t="b">
        <v>0</v>
      </c>
      <c r="I379" s="1" t="b">
        <v>0</v>
      </c>
      <c r="J379" s="1" t="b">
        <v>0</v>
      </c>
      <c r="K379" s="1" t="b">
        <v>1</v>
      </c>
      <c r="L379" s="1">
        <v>800</v>
      </c>
      <c r="M379" s="1">
        <v>2</v>
      </c>
      <c r="N379" s="1">
        <v>0</v>
      </c>
      <c r="O379" s="1">
        <v>0.5</v>
      </c>
      <c r="P379" s="1">
        <v>0</v>
      </c>
      <c r="Q379" s="1">
        <v>300</v>
      </c>
      <c r="R379" s="1">
        <v>0</v>
      </c>
      <c r="S379" s="1">
        <v>1</v>
      </c>
      <c r="T379" s="1">
        <v>0</v>
      </c>
      <c r="U379" s="1" t="b">
        <v>0</v>
      </c>
      <c r="V379" s="1">
        <v>701</v>
      </c>
      <c r="W379" s="54">
        <v>277819.49</v>
      </c>
      <c r="X379" s="54">
        <v>328718.93</v>
      </c>
      <c r="Y379" s="50">
        <v>619.34</v>
      </c>
      <c r="Z379" s="50">
        <v>619.41999999999996</v>
      </c>
      <c r="AA379" s="54">
        <v>0</v>
      </c>
      <c r="AB379" s="54">
        <v>0</v>
      </c>
      <c r="AC379" s="1">
        <v>0</v>
      </c>
      <c r="AD379" s="1">
        <v>0</v>
      </c>
      <c r="AF379" s="6">
        <v>-6.0410437094471581E-2</v>
      </c>
      <c r="AH379" s="6">
        <v>0.15159490212304805</v>
      </c>
      <c r="AJ379" s="6">
        <v>-1.2204302447240023E-2</v>
      </c>
      <c r="AL379" s="6">
        <v>-1.2042043478954434E-2</v>
      </c>
    </row>
    <row r="380" spans="1:39" x14ac:dyDescent="0.25">
      <c r="A380" s="3">
        <v>1</v>
      </c>
      <c r="B380" s="3" t="s">
        <v>21</v>
      </c>
      <c r="C380" s="3" t="s">
        <v>91</v>
      </c>
      <c r="D380" s="3" t="s">
        <v>40</v>
      </c>
      <c r="E380" s="3" t="s">
        <v>42</v>
      </c>
      <c r="F380" s="3" t="s">
        <v>25</v>
      </c>
      <c r="G380" s="3" t="b">
        <v>0</v>
      </c>
      <c r="H380" s="3" t="b">
        <v>0</v>
      </c>
      <c r="I380" s="3" t="b">
        <v>0</v>
      </c>
      <c r="J380" s="3" t="b">
        <v>0</v>
      </c>
      <c r="K380" s="3" t="b">
        <v>0</v>
      </c>
      <c r="L380" s="3">
        <v>800</v>
      </c>
      <c r="M380" s="3">
        <v>2</v>
      </c>
      <c r="N380" s="3">
        <v>0</v>
      </c>
      <c r="O380" s="3">
        <v>0.5</v>
      </c>
      <c r="P380" s="3">
        <v>0</v>
      </c>
      <c r="Q380" s="3">
        <v>300</v>
      </c>
      <c r="R380" s="3">
        <v>0</v>
      </c>
      <c r="S380" s="3">
        <v>1</v>
      </c>
      <c r="T380" s="3">
        <v>0</v>
      </c>
      <c r="U380" s="3" t="b">
        <v>0</v>
      </c>
      <c r="V380" s="3">
        <v>701</v>
      </c>
      <c r="W380" s="53">
        <v>337940.08</v>
      </c>
      <c r="X380" s="53">
        <v>344351.83</v>
      </c>
      <c r="Y380" s="51">
        <v>389.42</v>
      </c>
      <c r="Z380" s="51">
        <v>397.6</v>
      </c>
      <c r="AA380" s="53">
        <v>-20</v>
      </c>
      <c r="AB380" s="53">
        <v>20</v>
      </c>
      <c r="AC380" s="3">
        <v>0</v>
      </c>
      <c r="AD380" s="3">
        <v>0</v>
      </c>
      <c r="AF380" s="6" cm="1">
        <f t="array" ref="AF380:AF384">W380:W384/AG380-1</f>
        <v>1.1775363072751732E-2</v>
      </c>
      <c r="AG380" s="52">
        <f>AVERAGE(W380:W384)</f>
        <v>334007.02599999995</v>
      </c>
      <c r="AH380" s="6" cm="1">
        <f t="array" ref="AH380:AH384">X380:X384/AI380-1</f>
        <v>4.103051454483464E-2</v>
      </c>
      <c r="AI380" s="55">
        <f t="shared" ref="AI380" si="75">AVERAGE(X380:X384)</f>
        <v>330779.766</v>
      </c>
      <c r="AJ380" s="6" cm="1">
        <f t="array" ref="AJ380:AJ384">Y380:Y384/AK380-1</f>
        <v>-4.1054736365158551E-2</v>
      </c>
      <c r="AK380" s="52">
        <f>AVERAGE(Y380:Y384)</f>
        <v>406.09199999999998</v>
      </c>
      <c r="AL380" s="6" cm="1">
        <f t="array" ref="AL380:AL384">Z380:Z384/AM380-1</f>
        <v>-1.0068617980101613E-2</v>
      </c>
      <c r="AM380" s="52">
        <f>AVERAGE(Z380:Z384)</f>
        <v>401.64399999999995</v>
      </c>
    </row>
    <row r="381" spans="1:39" x14ac:dyDescent="0.25">
      <c r="A381" s="3">
        <v>2</v>
      </c>
      <c r="B381" s="3" t="s">
        <v>21</v>
      </c>
      <c r="C381" s="3" t="s">
        <v>91</v>
      </c>
      <c r="D381" s="3" t="s">
        <v>40</v>
      </c>
      <c r="E381" s="3" t="s">
        <v>42</v>
      </c>
      <c r="F381" s="3" t="s">
        <v>25</v>
      </c>
      <c r="G381" s="3" t="b">
        <v>0</v>
      </c>
      <c r="H381" s="3" t="b">
        <v>0</v>
      </c>
      <c r="I381" s="3" t="b">
        <v>0</v>
      </c>
      <c r="J381" s="3" t="b">
        <v>0</v>
      </c>
      <c r="K381" s="3" t="b">
        <v>0</v>
      </c>
      <c r="L381" s="3">
        <v>800</v>
      </c>
      <c r="M381" s="3">
        <v>2</v>
      </c>
      <c r="N381" s="3">
        <v>0</v>
      </c>
      <c r="O381" s="3">
        <v>0.5</v>
      </c>
      <c r="P381" s="3">
        <v>0</v>
      </c>
      <c r="Q381" s="3">
        <v>300</v>
      </c>
      <c r="R381" s="3">
        <v>0</v>
      </c>
      <c r="S381" s="3">
        <v>1</v>
      </c>
      <c r="T381" s="3">
        <v>0</v>
      </c>
      <c r="U381" s="3" t="b">
        <v>0</v>
      </c>
      <c r="V381" s="3">
        <v>701</v>
      </c>
      <c r="W381" s="53">
        <v>344102.6</v>
      </c>
      <c r="X381" s="53">
        <v>335453.28999999998</v>
      </c>
      <c r="Y381" s="51">
        <v>401.07</v>
      </c>
      <c r="Z381" s="51">
        <v>388.92</v>
      </c>
      <c r="AA381" s="53">
        <v>-20</v>
      </c>
      <c r="AB381" s="53">
        <v>20</v>
      </c>
      <c r="AC381" s="3">
        <v>0</v>
      </c>
      <c r="AD381" s="3">
        <v>0</v>
      </c>
      <c r="AF381" s="6">
        <v>3.0225633636820737E-2</v>
      </c>
      <c r="AH381" s="6">
        <v>1.4128808592240194E-2</v>
      </c>
      <c r="AJ381" s="6">
        <v>-1.2366655831683393E-2</v>
      </c>
      <c r="AL381" s="6">
        <v>-3.1679796038282526E-2</v>
      </c>
    </row>
    <row r="382" spans="1:39" x14ac:dyDescent="0.25">
      <c r="A382" s="3">
        <v>3</v>
      </c>
      <c r="B382" s="3" t="s">
        <v>21</v>
      </c>
      <c r="C382" s="3" t="s">
        <v>91</v>
      </c>
      <c r="D382" s="3" t="s">
        <v>40</v>
      </c>
      <c r="E382" s="3" t="s">
        <v>42</v>
      </c>
      <c r="F382" s="3" t="s">
        <v>25</v>
      </c>
      <c r="G382" s="3" t="b">
        <v>0</v>
      </c>
      <c r="H382" s="3" t="b">
        <v>0</v>
      </c>
      <c r="I382" s="3" t="b">
        <v>0</v>
      </c>
      <c r="J382" s="3" t="b">
        <v>0</v>
      </c>
      <c r="K382" s="3" t="b">
        <v>0</v>
      </c>
      <c r="L382" s="3">
        <v>800</v>
      </c>
      <c r="M382" s="3">
        <v>2</v>
      </c>
      <c r="N382" s="3">
        <v>0</v>
      </c>
      <c r="O382" s="3">
        <v>0.5</v>
      </c>
      <c r="P382" s="3">
        <v>0</v>
      </c>
      <c r="Q382" s="3">
        <v>300</v>
      </c>
      <c r="R382" s="3">
        <v>0</v>
      </c>
      <c r="S382" s="3">
        <v>1</v>
      </c>
      <c r="T382" s="3">
        <v>0</v>
      </c>
      <c r="U382" s="3" t="b">
        <v>0</v>
      </c>
      <c r="V382" s="3">
        <v>701</v>
      </c>
      <c r="W382" s="53">
        <v>330296.03000000003</v>
      </c>
      <c r="X382" s="53">
        <v>322892.46000000002</v>
      </c>
      <c r="Y382" s="51">
        <v>416.12</v>
      </c>
      <c r="Z382" s="51">
        <v>405.73</v>
      </c>
      <c r="AA382" s="53">
        <v>-20</v>
      </c>
      <c r="AB382" s="53">
        <v>20</v>
      </c>
      <c r="AC382" s="3">
        <v>0</v>
      </c>
      <c r="AD382" s="3">
        <v>0</v>
      </c>
      <c r="AF382" s="6">
        <v>-1.1110532746697155E-2</v>
      </c>
      <c r="AH382" s="6">
        <v>-2.3844584254285928E-2</v>
      </c>
      <c r="AJ382" s="6">
        <v>2.4693911724436912E-2</v>
      </c>
      <c r="AL382" s="6">
        <v>1.0173188196512584E-2</v>
      </c>
    </row>
    <row r="383" spans="1:39" x14ac:dyDescent="0.25">
      <c r="A383" s="3">
        <v>4</v>
      </c>
      <c r="B383" s="3" t="s">
        <v>21</v>
      </c>
      <c r="C383" s="3" t="s">
        <v>91</v>
      </c>
      <c r="D383" s="3" t="s">
        <v>40</v>
      </c>
      <c r="E383" s="3" t="s">
        <v>42</v>
      </c>
      <c r="F383" s="3" t="s">
        <v>25</v>
      </c>
      <c r="G383" s="3" t="b">
        <v>0</v>
      </c>
      <c r="H383" s="3" t="b">
        <v>0</v>
      </c>
      <c r="I383" s="3" t="b">
        <v>0</v>
      </c>
      <c r="J383" s="3" t="b">
        <v>0</v>
      </c>
      <c r="K383" s="3" t="b">
        <v>0</v>
      </c>
      <c r="L383" s="3">
        <v>800</v>
      </c>
      <c r="M383" s="3">
        <v>2</v>
      </c>
      <c r="N383" s="3">
        <v>0</v>
      </c>
      <c r="O383" s="3">
        <v>0.5</v>
      </c>
      <c r="P383" s="3">
        <v>0</v>
      </c>
      <c r="Q383" s="3">
        <v>300</v>
      </c>
      <c r="R383" s="3">
        <v>0</v>
      </c>
      <c r="S383" s="3">
        <v>1</v>
      </c>
      <c r="T383" s="3">
        <v>0</v>
      </c>
      <c r="U383" s="3" t="b">
        <v>0</v>
      </c>
      <c r="V383" s="3">
        <v>701</v>
      </c>
      <c r="W383" s="53">
        <v>324919.13</v>
      </c>
      <c r="X383" s="53">
        <v>323739.38</v>
      </c>
      <c r="Y383" s="51">
        <v>414.29</v>
      </c>
      <c r="Z383" s="51">
        <v>412.89</v>
      </c>
      <c r="AA383" s="53">
        <v>-20</v>
      </c>
      <c r="AB383" s="53">
        <v>20</v>
      </c>
      <c r="AC383" s="3">
        <v>0</v>
      </c>
      <c r="AD383" s="3">
        <v>0</v>
      </c>
      <c r="AF383" s="6">
        <v>-2.7208697100880586E-2</v>
      </c>
      <c r="AH383" s="6">
        <v>-2.1284209990039105E-2</v>
      </c>
      <c r="AJ383" s="6">
        <v>2.018754370930731E-2</v>
      </c>
      <c r="AL383" s="6">
        <v>2.7999920327454353E-2</v>
      </c>
    </row>
    <row r="384" spans="1:39" x14ac:dyDescent="0.25">
      <c r="A384" s="3">
        <v>5</v>
      </c>
      <c r="B384" s="3" t="s">
        <v>21</v>
      </c>
      <c r="C384" s="3" t="s">
        <v>91</v>
      </c>
      <c r="D384" s="3" t="s">
        <v>40</v>
      </c>
      <c r="E384" s="3" t="s">
        <v>42</v>
      </c>
      <c r="F384" s="3" t="s">
        <v>25</v>
      </c>
      <c r="G384" s="3" t="b">
        <v>0</v>
      </c>
      <c r="H384" s="3" t="b">
        <v>0</v>
      </c>
      <c r="I384" s="3" t="b">
        <v>0</v>
      </c>
      <c r="J384" s="3" t="b">
        <v>0</v>
      </c>
      <c r="K384" s="3" t="b">
        <v>0</v>
      </c>
      <c r="L384" s="3">
        <v>800</v>
      </c>
      <c r="M384" s="3">
        <v>2</v>
      </c>
      <c r="N384" s="3">
        <v>0</v>
      </c>
      <c r="O384" s="3">
        <v>0.5</v>
      </c>
      <c r="P384" s="3">
        <v>0</v>
      </c>
      <c r="Q384" s="3">
        <v>300</v>
      </c>
      <c r="R384" s="3">
        <v>0</v>
      </c>
      <c r="S384" s="3">
        <v>1</v>
      </c>
      <c r="T384" s="3">
        <v>0</v>
      </c>
      <c r="U384" s="3" t="b">
        <v>0</v>
      </c>
      <c r="V384" s="3">
        <v>701</v>
      </c>
      <c r="W384" s="53">
        <v>332777.28999999998</v>
      </c>
      <c r="X384" s="53">
        <v>327461.87</v>
      </c>
      <c r="Y384" s="51">
        <v>409.56</v>
      </c>
      <c r="Z384" s="51">
        <v>403.08</v>
      </c>
      <c r="AA384" s="53">
        <v>-20</v>
      </c>
      <c r="AB384" s="53">
        <v>20</v>
      </c>
      <c r="AC384" s="3">
        <v>0</v>
      </c>
      <c r="AD384" s="3">
        <v>0</v>
      </c>
      <c r="AF384" s="6">
        <v>-3.6817668619940624E-3</v>
      </c>
      <c r="AH384" s="6">
        <v>-1.0030528892749802E-2</v>
      </c>
      <c r="AJ384" s="6">
        <v>8.5399367630980549E-3</v>
      </c>
      <c r="AL384" s="6">
        <v>3.5753054944180906E-3</v>
      </c>
    </row>
    <row r="385" spans="1:39" x14ac:dyDescent="0.25">
      <c r="A385" s="1">
        <v>11</v>
      </c>
      <c r="B385" s="1" t="s">
        <v>21</v>
      </c>
      <c r="C385" s="1" t="s">
        <v>91</v>
      </c>
      <c r="D385" s="1" t="s">
        <v>40</v>
      </c>
      <c r="E385" s="1" t="s">
        <v>44</v>
      </c>
      <c r="F385" s="1" t="s">
        <v>25</v>
      </c>
      <c r="G385" s="1" t="b">
        <v>0</v>
      </c>
      <c r="H385" s="1" t="b">
        <v>0</v>
      </c>
      <c r="I385" s="1" t="b">
        <v>0</v>
      </c>
      <c r="J385" s="1" t="b">
        <v>0</v>
      </c>
      <c r="K385" s="1" t="b">
        <v>0</v>
      </c>
      <c r="L385" s="1">
        <v>800</v>
      </c>
      <c r="M385" s="1">
        <v>2</v>
      </c>
      <c r="N385" s="1">
        <v>0</v>
      </c>
      <c r="O385" s="1">
        <v>0.5</v>
      </c>
      <c r="P385" s="1">
        <v>0</v>
      </c>
      <c r="Q385" s="1">
        <v>300</v>
      </c>
      <c r="R385" s="1">
        <v>0</v>
      </c>
      <c r="S385" s="1">
        <v>1</v>
      </c>
      <c r="T385" s="1">
        <v>0</v>
      </c>
      <c r="U385" s="1" t="b">
        <v>0</v>
      </c>
      <c r="V385" s="1">
        <v>701</v>
      </c>
      <c r="W385" s="54">
        <v>265793.57</v>
      </c>
      <c r="X385" s="54">
        <v>313089.53000000003</v>
      </c>
      <c r="Y385" s="50">
        <v>470.72</v>
      </c>
      <c r="Z385" s="50">
        <v>440.41</v>
      </c>
      <c r="AA385" s="54">
        <v>-20</v>
      </c>
      <c r="AB385" s="54">
        <v>15</v>
      </c>
      <c r="AC385" s="1">
        <v>0</v>
      </c>
      <c r="AD385" s="1">
        <v>0</v>
      </c>
      <c r="AF385" s="6" cm="1">
        <f t="array" ref="AF385:AF389">W385:W389/AG385-1</f>
        <v>1.1688435724059421E-2</v>
      </c>
      <c r="AG385" s="52">
        <f>AVERAGE(W385:W389)</f>
        <v>262722.75199999998</v>
      </c>
      <c r="AH385" s="6" cm="1">
        <f t="array" ref="AH385:AH389">X385:X389/AI385-1</f>
        <v>3.3362510639294296E-3</v>
      </c>
      <c r="AI385" s="52">
        <f t="shared" ref="AI385" si="76">AVERAGE(X385:X389)</f>
        <v>312048.45799999998</v>
      </c>
      <c r="AJ385" s="6" cm="1">
        <f t="array" ref="AJ385:AJ389">Y385:Y389/AK385-1</f>
        <v>-1.8575221163876776E-3</v>
      </c>
      <c r="AK385" s="52">
        <f>AVERAGE(Y385:Y389)</f>
        <v>471.596</v>
      </c>
      <c r="AL385" s="6" cm="1">
        <f t="array" ref="AL385:AL389">Z385:Z389/AM385-1</f>
        <v>-8.7330347295684341E-3</v>
      </c>
      <c r="AM385" s="52">
        <f>AVERAGE(Z385:Z389)</f>
        <v>444.28999999999996</v>
      </c>
    </row>
    <row r="386" spans="1:39" x14ac:dyDescent="0.25">
      <c r="A386" s="1">
        <v>12</v>
      </c>
      <c r="B386" s="1" t="s">
        <v>21</v>
      </c>
      <c r="C386" s="1" t="s">
        <v>91</v>
      </c>
      <c r="D386" s="1" t="s">
        <v>40</v>
      </c>
      <c r="E386" s="1" t="s">
        <v>44</v>
      </c>
      <c r="F386" s="1" t="s">
        <v>25</v>
      </c>
      <c r="G386" s="1" t="b">
        <v>0</v>
      </c>
      <c r="H386" s="1" t="b">
        <v>0</v>
      </c>
      <c r="I386" s="1" t="b">
        <v>0</v>
      </c>
      <c r="J386" s="1" t="b">
        <v>0</v>
      </c>
      <c r="K386" s="1" t="b">
        <v>0</v>
      </c>
      <c r="L386" s="1">
        <v>800</v>
      </c>
      <c r="M386" s="1">
        <v>2</v>
      </c>
      <c r="N386" s="1">
        <v>0</v>
      </c>
      <c r="O386" s="1">
        <v>0.5</v>
      </c>
      <c r="P386" s="1">
        <v>0</v>
      </c>
      <c r="Q386" s="1">
        <v>300</v>
      </c>
      <c r="R386" s="1">
        <v>0</v>
      </c>
      <c r="S386" s="1">
        <v>1</v>
      </c>
      <c r="T386" s="1">
        <v>0</v>
      </c>
      <c r="U386" s="1" t="b">
        <v>0</v>
      </c>
      <c r="V386" s="1">
        <v>701</v>
      </c>
      <c r="W386" s="54">
        <v>272290.02</v>
      </c>
      <c r="X386" s="54">
        <v>322335.44</v>
      </c>
      <c r="Y386" s="50">
        <v>460.41</v>
      </c>
      <c r="Z386" s="50">
        <v>432.6</v>
      </c>
      <c r="AA386" s="54">
        <v>-20</v>
      </c>
      <c r="AB386" s="54">
        <v>15</v>
      </c>
      <c r="AC386" s="1">
        <v>0</v>
      </c>
      <c r="AD386" s="1">
        <v>0</v>
      </c>
      <c r="AF386" s="6">
        <v>3.6415833524764629E-2</v>
      </c>
      <c r="AH386" s="6">
        <v>3.2965976072857339E-2</v>
      </c>
      <c r="AJ386" s="6">
        <v>-2.3719454787572314E-2</v>
      </c>
      <c r="AL386" s="6">
        <v>-2.6311643296045295E-2</v>
      </c>
    </row>
    <row r="387" spans="1:39" x14ac:dyDescent="0.25">
      <c r="A387" s="1">
        <v>13</v>
      </c>
      <c r="B387" s="1" t="s">
        <v>21</v>
      </c>
      <c r="C387" s="1" t="s">
        <v>91</v>
      </c>
      <c r="D387" s="1" t="s">
        <v>40</v>
      </c>
      <c r="E387" s="1" t="s">
        <v>44</v>
      </c>
      <c r="F387" s="1" t="s">
        <v>25</v>
      </c>
      <c r="G387" s="1" t="b">
        <v>0</v>
      </c>
      <c r="H387" s="1" t="b">
        <v>0</v>
      </c>
      <c r="I387" s="1" t="b">
        <v>0</v>
      </c>
      <c r="J387" s="1" t="b">
        <v>0</v>
      </c>
      <c r="K387" s="1" t="b">
        <v>0</v>
      </c>
      <c r="L387" s="1">
        <v>800</v>
      </c>
      <c r="M387" s="1">
        <v>2</v>
      </c>
      <c r="N387" s="1">
        <v>0</v>
      </c>
      <c r="O387" s="1">
        <v>0.5</v>
      </c>
      <c r="P387" s="1">
        <v>0</v>
      </c>
      <c r="Q387" s="1">
        <v>300</v>
      </c>
      <c r="R387" s="1">
        <v>0</v>
      </c>
      <c r="S387" s="1">
        <v>1</v>
      </c>
      <c r="T387" s="1">
        <v>0</v>
      </c>
      <c r="U387" s="1" t="b">
        <v>0</v>
      </c>
      <c r="V387" s="1">
        <v>701</v>
      </c>
      <c r="W387" s="54">
        <v>268154.34999999998</v>
      </c>
      <c r="X387" s="54">
        <v>315134.61</v>
      </c>
      <c r="Y387" s="50">
        <v>468.84</v>
      </c>
      <c r="Z387" s="50">
        <v>436.99</v>
      </c>
      <c r="AA387" s="54">
        <v>-20</v>
      </c>
      <c r="AB387" s="54">
        <v>15</v>
      </c>
      <c r="AC387" s="1">
        <v>0</v>
      </c>
      <c r="AD387" s="1">
        <v>0</v>
      </c>
      <c r="AF387" s="6">
        <v>2.0674258162460157E-2</v>
      </c>
      <c r="AH387" s="6">
        <v>9.889976767646802E-3</v>
      </c>
      <c r="AJ387" s="6">
        <v>-5.8439851058957881E-3</v>
      </c>
      <c r="AL387" s="6">
        <v>-1.6430709671610755E-2</v>
      </c>
    </row>
    <row r="388" spans="1:39" x14ac:dyDescent="0.25">
      <c r="A388" s="1">
        <v>14</v>
      </c>
      <c r="B388" s="1" t="s">
        <v>21</v>
      </c>
      <c r="C388" s="1" t="s">
        <v>91</v>
      </c>
      <c r="D388" s="1" t="s">
        <v>40</v>
      </c>
      <c r="E388" s="1" t="s">
        <v>44</v>
      </c>
      <c r="F388" s="1" t="s">
        <v>25</v>
      </c>
      <c r="G388" s="1" t="b">
        <v>0</v>
      </c>
      <c r="H388" s="1" t="b">
        <v>0</v>
      </c>
      <c r="I388" s="1" t="b">
        <v>0</v>
      </c>
      <c r="J388" s="1" t="b">
        <v>0</v>
      </c>
      <c r="K388" s="1" t="b">
        <v>0</v>
      </c>
      <c r="L388" s="1">
        <v>800</v>
      </c>
      <c r="M388" s="1">
        <v>2</v>
      </c>
      <c r="N388" s="1">
        <v>0</v>
      </c>
      <c r="O388" s="1">
        <v>0.5</v>
      </c>
      <c r="P388" s="1">
        <v>0</v>
      </c>
      <c r="Q388" s="1">
        <v>300</v>
      </c>
      <c r="R388" s="1">
        <v>0</v>
      </c>
      <c r="S388" s="1">
        <v>1</v>
      </c>
      <c r="T388" s="1">
        <v>0</v>
      </c>
      <c r="U388" s="1" t="b">
        <v>0</v>
      </c>
      <c r="V388" s="1">
        <v>775</v>
      </c>
      <c r="W388" s="54">
        <v>249101.65</v>
      </c>
      <c r="X388" s="54">
        <v>301159.34999999998</v>
      </c>
      <c r="Y388" s="50">
        <v>482.76</v>
      </c>
      <c r="Z388" s="50">
        <v>461.26</v>
      </c>
      <c r="AA388" s="54">
        <v>-20</v>
      </c>
      <c r="AB388" s="54">
        <v>15</v>
      </c>
      <c r="AC388" s="1">
        <v>0</v>
      </c>
      <c r="AD388" s="1">
        <v>0</v>
      </c>
      <c r="AF388" s="6">
        <v>-5.184591702206276E-2</v>
      </c>
      <c r="AH388" s="6">
        <v>-3.489556740575217E-2</v>
      </c>
      <c r="AJ388" s="6">
        <v>2.3672804688759097E-2</v>
      </c>
      <c r="AL388" s="6">
        <v>3.8195773031128422E-2</v>
      </c>
    </row>
    <row r="389" spans="1:39" x14ac:dyDescent="0.25">
      <c r="A389" s="1">
        <v>15</v>
      </c>
      <c r="B389" s="1" t="s">
        <v>21</v>
      </c>
      <c r="C389" s="1" t="s">
        <v>91</v>
      </c>
      <c r="D389" s="1" t="s">
        <v>40</v>
      </c>
      <c r="E389" s="1" t="s">
        <v>44</v>
      </c>
      <c r="F389" s="1" t="s">
        <v>25</v>
      </c>
      <c r="G389" s="1" t="b">
        <v>0</v>
      </c>
      <c r="H389" s="1" t="b">
        <v>0</v>
      </c>
      <c r="I389" s="1" t="b">
        <v>0</v>
      </c>
      <c r="J389" s="1" t="b">
        <v>0</v>
      </c>
      <c r="K389" s="1" t="b">
        <v>0</v>
      </c>
      <c r="L389" s="1">
        <v>800</v>
      </c>
      <c r="M389" s="1">
        <v>2</v>
      </c>
      <c r="N389" s="1">
        <v>0</v>
      </c>
      <c r="O389" s="1">
        <v>0.5</v>
      </c>
      <c r="P389" s="1">
        <v>0</v>
      </c>
      <c r="Q389" s="1">
        <v>300</v>
      </c>
      <c r="R389" s="1">
        <v>0</v>
      </c>
      <c r="S389" s="1">
        <v>1</v>
      </c>
      <c r="T389" s="1">
        <v>0</v>
      </c>
      <c r="U389" s="1" t="b">
        <v>0</v>
      </c>
      <c r="V389" s="1">
        <v>701</v>
      </c>
      <c r="W389" s="54">
        <v>258274.17</v>
      </c>
      <c r="X389" s="54">
        <v>308523.36</v>
      </c>
      <c r="Y389" s="50">
        <v>475.25</v>
      </c>
      <c r="Z389" s="50">
        <v>450.19</v>
      </c>
      <c r="AA389" s="54">
        <v>-20</v>
      </c>
      <c r="AB389" s="54">
        <v>15</v>
      </c>
      <c r="AC389" s="1">
        <v>0</v>
      </c>
      <c r="AD389" s="1">
        <v>0</v>
      </c>
      <c r="AF389" s="6">
        <v>-1.6932610389221114E-2</v>
      </c>
      <c r="AH389" s="6">
        <v>-1.1296636498681289E-2</v>
      </c>
      <c r="AJ389" s="6">
        <v>7.7481573210969046E-3</v>
      </c>
      <c r="AL389" s="6">
        <v>1.3279614666096506E-2</v>
      </c>
    </row>
    <row r="390" spans="1:39" x14ac:dyDescent="0.25">
      <c r="A390" s="3">
        <v>21</v>
      </c>
      <c r="B390" s="3" t="s">
        <v>21</v>
      </c>
      <c r="C390" s="3" t="s">
        <v>91</v>
      </c>
      <c r="D390" s="3" t="s">
        <v>40</v>
      </c>
      <c r="E390" s="3" t="s">
        <v>45</v>
      </c>
      <c r="F390" s="3" t="s">
        <v>25</v>
      </c>
      <c r="G390" s="3" t="b">
        <v>0</v>
      </c>
      <c r="H390" s="3" t="b">
        <v>0</v>
      </c>
      <c r="I390" s="3" t="b">
        <v>0</v>
      </c>
      <c r="J390" s="3" t="b">
        <v>0</v>
      </c>
      <c r="K390" s="3" t="b">
        <v>0</v>
      </c>
      <c r="L390" s="3">
        <v>800</v>
      </c>
      <c r="M390" s="3">
        <v>2</v>
      </c>
      <c r="N390" s="3">
        <v>0</v>
      </c>
      <c r="O390" s="3">
        <v>0.5</v>
      </c>
      <c r="P390" s="3">
        <v>0</v>
      </c>
      <c r="Q390" s="3">
        <v>300</v>
      </c>
      <c r="R390" s="3">
        <v>0</v>
      </c>
      <c r="S390" s="3">
        <v>1</v>
      </c>
      <c r="T390" s="3">
        <v>0</v>
      </c>
      <c r="U390" s="3" t="b">
        <v>0</v>
      </c>
      <c r="V390" s="3">
        <v>701</v>
      </c>
      <c r="W390" s="53">
        <v>212899.3</v>
      </c>
      <c r="X390" s="53">
        <v>295470.71999999997</v>
      </c>
      <c r="Y390" s="51">
        <v>524.79999999999995</v>
      </c>
      <c r="Z390" s="51">
        <v>474.09</v>
      </c>
      <c r="AA390" s="53">
        <v>-20</v>
      </c>
      <c r="AB390" s="53">
        <v>10</v>
      </c>
      <c r="AC390" s="3">
        <v>0</v>
      </c>
      <c r="AD390" s="3">
        <v>0</v>
      </c>
      <c r="AF390" s="6" cm="1">
        <f t="array" ref="AF390:AF394">W390:W394/AG390-1</f>
        <v>7.7765709386379278E-4</v>
      </c>
      <c r="AG390" s="52">
        <f>AVERAGE(W390:W394)</f>
        <v>212733.86600000001</v>
      </c>
      <c r="AH390" s="6" cm="1">
        <f t="array" ref="AH390:AH394">X390:X394/AI390-1</f>
        <v>-4.2524017571028416E-3</v>
      </c>
      <c r="AI390" s="52">
        <f t="shared" ref="AI390" si="77">AVERAGE(X390:X394)</f>
        <v>296732.54599999997</v>
      </c>
      <c r="AJ390" s="6" cm="1">
        <f t="array" ref="AJ390:AJ394">Y390:Y394/AK390-1</f>
        <v>2.8817562660998775E-3</v>
      </c>
      <c r="AK390" s="52">
        <f>AVERAGE(Y390:Y394)</f>
        <v>523.29200000000003</v>
      </c>
      <c r="AL390" s="6" cm="1">
        <f t="array" ref="AL390:AL394">Z390:Z394/AM390-1</f>
        <v>-8.4301039010303835E-4</v>
      </c>
      <c r="AM390" s="52">
        <f>AVERAGE(Z390:Z394)</f>
        <v>474.48999999999995</v>
      </c>
    </row>
    <row r="391" spans="1:39" x14ac:dyDescent="0.25">
      <c r="A391" s="3">
        <v>22</v>
      </c>
      <c r="B391" s="3" t="s">
        <v>21</v>
      </c>
      <c r="C391" s="3" t="s">
        <v>91</v>
      </c>
      <c r="D391" s="3" t="s">
        <v>40</v>
      </c>
      <c r="E391" s="3" t="s">
        <v>45</v>
      </c>
      <c r="F391" s="3" t="s">
        <v>25</v>
      </c>
      <c r="G391" s="3" t="b">
        <v>0</v>
      </c>
      <c r="H391" s="3" t="b">
        <v>0</v>
      </c>
      <c r="I391" s="3" t="b">
        <v>0</v>
      </c>
      <c r="J391" s="3" t="b">
        <v>0</v>
      </c>
      <c r="K391" s="3" t="b">
        <v>0</v>
      </c>
      <c r="L391" s="3">
        <v>800</v>
      </c>
      <c r="M391" s="3">
        <v>2</v>
      </c>
      <c r="N391" s="3">
        <v>0</v>
      </c>
      <c r="O391" s="3">
        <v>0.5</v>
      </c>
      <c r="P391" s="3">
        <v>0</v>
      </c>
      <c r="Q391" s="3">
        <v>300</v>
      </c>
      <c r="R391" s="3">
        <v>0</v>
      </c>
      <c r="S391" s="3">
        <v>1</v>
      </c>
      <c r="T391" s="3">
        <v>0</v>
      </c>
      <c r="U391" s="3" t="b">
        <v>0</v>
      </c>
      <c r="V391" s="3">
        <v>701</v>
      </c>
      <c r="W391" s="53">
        <v>211742.61</v>
      </c>
      <c r="X391" s="53">
        <v>296146.32</v>
      </c>
      <c r="Y391" s="51">
        <v>523.74</v>
      </c>
      <c r="Z391" s="51">
        <v>475.98</v>
      </c>
      <c r="AA391" s="53">
        <v>-20</v>
      </c>
      <c r="AB391" s="53">
        <v>10</v>
      </c>
      <c r="AC391" s="3">
        <v>0</v>
      </c>
      <c r="AD391" s="3">
        <v>0</v>
      </c>
      <c r="AF391" s="6">
        <v>-4.6596060074423074E-3</v>
      </c>
      <c r="AH391" s="6">
        <v>-1.9756039837974804E-3</v>
      </c>
      <c r="AJ391" s="6">
        <v>8.5611857242229306E-4</v>
      </c>
      <c r="AL391" s="6">
        <v>3.1402137031339983E-3</v>
      </c>
    </row>
    <row r="392" spans="1:39" x14ac:dyDescent="0.25">
      <c r="A392" s="3">
        <v>23</v>
      </c>
      <c r="B392" s="3" t="s">
        <v>21</v>
      </c>
      <c r="C392" s="3" t="s">
        <v>91</v>
      </c>
      <c r="D392" s="3" t="s">
        <v>40</v>
      </c>
      <c r="E392" s="3" t="s">
        <v>45</v>
      </c>
      <c r="F392" s="3" t="s">
        <v>25</v>
      </c>
      <c r="G392" s="3" t="b">
        <v>0</v>
      </c>
      <c r="H392" s="3" t="b">
        <v>0</v>
      </c>
      <c r="I392" s="3" t="b">
        <v>0</v>
      </c>
      <c r="J392" s="3" t="b">
        <v>0</v>
      </c>
      <c r="K392" s="3" t="b">
        <v>0</v>
      </c>
      <c r="L392" s="3">
        <v>800</v>
      </c>
      <c r="M392" s="3">
        <v>2</v>
      </c>
      <c r="N392" s="3">
        <v>0</v>
      </c>
      <c r="O392" s="3">
        <v>0.5</v>
      </c>
      <c r="P392" s="3">
        <v>0</v>
      </c>
      <c r="Q392" s="3">
        <v>300</v>
      </c>
      <c r="R392" s="3">
        <v>0</v>
      </c>
      <c r="S392" s="3">
        <v>1</v>
      </c>
      <c r="T392" s="3">
        <v>0</v>
      </c>
      <c r="U392" s="3" t="b">
        <v>0</v>
      </c>
      <c r="V392" s="3">
        <v>701</v>
      </c>
      <c r="W392" s="53">
        <v>211513.08</v>
      </c>
      <c r="X392" s="53">
        <v>294677.45</v>
      </c>
      <c r="Y392" s="51">
        <v>525.54999999999995</v>
      </c>
      <c r="Z392" s="51">
        <v>476.04</v>
      </c>
      <c r="AA392" s="53">
        <v>-20</v>
      </c>
      <c r="AB392" s="53">
        <v>10</v>
      </c>
      <c r="AC392" s="3">
        <v>0</v>
      </c>
      <c r="AD392" s="3">
        <v>0</v>
      </c>
      <c r="AF392" s="6">
        <v>-5.7385597458188276E-3</v>
      </c>
      <c r="AH392" s="6">
        <v>-6.9257519193730577E-3</v>
      </c>
      <c r="AJ392" s="6">
        <v>4.3149904833246211E-3</v>
      </c>
      <c r="AL392" s="6">
        <v>3.2666652616495373E-3</v>
      </c>
    </row>
    <row r="393" spans="1:39" x14ac:dyDescent="0.25">
      <c r="A393" s="3">
        <v>24</v>
      </c>
      <c r="B393" s="3" t="s">
        <v>21</v>
      </c>
      <c r="C393" s="3" t="s">
        <v>91</v>
      </c>
      <c r="D393" s="3" t="s">
        <v>40</v>
      </c>
      <c r="E393" s="3" t="s">
        <v>45</v>
      </c>
      <c r="F393" s="3" t="s">
        <v>25</v>
      </c>
      <c r="G393" s="3" t="b">
        <v>0</v>
      </c>
      <c r="H393" s="3" t="b">
        <v>0</v>
      </c>
      <c r="I393" s="3" t="b">
        <v>0</v>
      </c>
      <c r="J393" s="3" t="b">
        <v>0</v>
      </c>
      <c r="K393" s="3" t="b">
        <v>0</v>
      </c>
      <c r="L393" s="3">
        <v>800</v>
      </c>
      <c r="M393" s="3">
        <v>2</v>
      </c>
      <c r="N393" s="3">
        <v>0</v>
      </c>
      <c r="O393" s="3">
        <v>0.5</v>
      </c>
      <c r="P393" s="3">
        <v>0</v>
      </c>
      <c r="Q393" s="3">
        <v>300</v>
      </c>
      <c r="R393" s="3">
        <v>0</v>
      </c>
      <c r="S393" s="3">
        <v>1</v>
      </c>
      <c r="T393" s="3">
        <v>0</v>
      </c>
      <c r="U393" s="3" t="b">
        <v>0</v>
      </c>
      <c r="V393" s="3">
        <v>701</v>
      </c>
      <c r="W393" s="53">
        <v>214542.4</v>
      </c>
      <c r="X393" s="53">
        <v>300430.78999999998</v>
      </c>
      <c r="Y393" s="51">
        <v>519.01</v>
      </c>
      <c r="Z393" s="51">
        <v>472.44</v>
      </c>
      <c r="AA393" s="53">
        <v>-20</v>
      </c>
      <c r="AB393" s="53">
        <v>10</v>
      </c>
      <c r="AC393" s="3">
        <v>0</v>
      </c>
      <c r="AD393" s="3">
        <v>0</v>
      </c>
      <c r="AF393" s="6">
        <v>8.5013920632646123E-3</v>
      </c>
      <c r="AH393" s="6">
        <v>1.2463223363439191E-2</v>
      </c>
      <c r="AJ393" s="6">
        <v>-8.1828118908755521E-3</v>
      </c>
      <c r="AL393" s="6">
        <v>-4.3204282492780299E-3</v>
      </c>
    </row>
    <row r="394" spans="1:39" x14ac:dyDescent="0.25">
      <c r="A394" s="3">
        <v>25</v>
      </c>
      <c r="B394" s="3" t="s">
        <v>21</v>
      </c>
      <c r="C394" s="3" t="s">
        <v>91</v>
      </c>
      <c r="D394" s="3" t="s">
        <v>40</v>
      </c>
      <c r="E394" s="3" t="s">
        <v>45</v>
      </c>
      <c r="F394" s="3" t="s">
        <v>25</v>
      </c>
      <c r="G394" s="3" t="b">
        <v>0</v>
      </c>
      <c r="H394" s="3" t="b">
        <v>0</v>
      </c>
      <c r="I394" s="3" t="b">
        <v>0</v>
      </c>
      <c r="J394" s="3" t="b">
        <v>0</v>
      </c>
      <c r="K394" s="3" t="b">
        <v>0</v>
      </c>
      <c r="L394" s="3">
        <v>800</v>
      </c>
      <c r="M394" s="3">
        <v>2</v>
      </c>
      <c r="N394" s="3">
        <v>0</v>
      </c>
      <c r="O394" s="3">
        <v>0.5</v>
      </c>
      <c r="P394" s="3">
        <v>0</v>
      </c>
      <c r="Q394" s="3">
        <v>300</v>
      </c>
      <c r="R394" s="3">
        <v>0</v>
      </c>
      <c r="S394" s="3">
        <v>1</v>
      </c>
      <c r="T394" s="3">
        <v>0</v>
      </c>
      <c r="U394" s="3" t="b">
        <v>0</v>
      </c>
      <c r="V394" s="3">
        <v>701</v>
      </c>
      <c r="W394" s="53">
        <v>212971.94</v>
      </c>
      <c r="X394" s="53">
        <v>296937.45</v>
      </c>
      <c r="Y394" s="51">
        <v>523.36</v>
      </c>
      <c r="Z394" s="51">
        <v>473.9</v>
      </c>
      <c r="AA394" s="53">
        <v>-20</v>
      </c>
      <c r="AB394" s="53">
        <v>10</v>
      </c>
      <c r="AC394" s="3">
        <v>0</v>
      </c>
      <c r="AD394" s="3">
        <v>0</v>
      </c>
      <c r="AF394" s="6">
        <v>1.1191165961323968E-3</v>
      </c>
      <c r="AH394" s="6">
        <v>6.9053429683463285E-4</v>
      </c>
      <c r="AJ394" s="6">
        <v>1.2994656902831636E-4</v>
      </c>
      <c r="AL394" s="6">
        <v>-1.2434403254019122E-3</v>
      </c>
    </row>
    <row r="395" spans="1:39" x14ac:dyDescent="0.25">
      <c r="A395" s="1">
        <v>31</v>
      </c>
      <c r="B395" s="1" t="s">
        <v>21</v>
      </c>
      <c r="C395" s="1" t="s">
        <v>91</v>
      </c>
      <c r="D395" s="1" t="s">
        <v>40</v>
      </c>
      <c r="E395" s="1" t="s">
        <v>46</v>
      </c>
      <c r="F395" s="1" t="s">
        <v>25</v>
      </c>
      <c r="G395" s="1" t="b">
        <v>0</v>
      </c>
      <c r="H395" s="1" t="b">
        <v>0</v>
      </c>
      <c r="I395" s="1" t="b">
        <v>0</v>
      </c>
      <c r="J395" s="1" t="b">
        <v>0</v>
      </c>
      <c r="K395" s="1" t="b">
        <v>0</v>
      </c>
      <c r="L395" s="1">
        <v>800</v>
      </c>
      <c r="M395" s="1">
        <v>2</v>
      </c>
      <c r="N395" s="1">
        <v>0</v>
      </c>
      <c r="O395" s="1">
        <v>0.5</v>
      </c>
      <c r="P395" s="1">
        <v>0</v>
      </c>
      <c r="Q395" s="1">
        <v>300</v>
      </c>
      <c r="R395" s="1">
        <v>0</v>
      </c>
      <c r="S395" s="1">
        <v>1</v>
      </c>
      <c r="T395" s="1">
        <v>0</v>
      </c>
      <c r="U395" s="1" t="b">
        <v>0</v>
      </c>
      <c r="V395" s="1">
        <v>724</v>
      </c>
      <c r="W395" s="54">
        <v>153475.71</v>
      </c>
      <c r="X395" s="54">
        <v>255419.75</v>
      </c>
      <c r="Y395" s="50">
        <v>591.29</v>
      </c>
      <c r="Z395" s="50">
        <v>528.51</v>
      </c>
      <c r="AA395" s="54">
        <v>-20</v>
      </c>
      <c r="AB395" s="54">
        <v>5</v>
      </c>
      <c r="AC395" s="1">
        <v>0</v>
      </c>
      <c r="AD395" s="1">
        <v>0</v>
      </c>
      <c r="AF395" s="6" cm="1">
        <f t="array" ref="AF395:AF399">W395:W399/AG395-1</f>
        <v>-2.0940666542169195E-2</v>
      </c>
      <c r="AG395" s="52">
        <f>AVERAGE(W395:W399)</f>
        <v>156758.33399999997</v>
      </c>
      <c r="AH395" s="6" cm="1">
        <f t="array" ref="AH395:AH399">X395:X399/AI395-1</f>
        <v>-1.9259493886104928E-2</v>
      </c>
      <c r="AI395" s="52">
        <f t="shared" ref="AI395" si="78">AVERAGE(X395:X399)</f>
        <v>260435.60800000001</v>
      </c>
      <c r="AJ395" s="6" cm="1">
        <f t="array" ref="AJ395:AJ399">Y395:Y399/AK395-1</f>
        <v>9.385583961542654E-3</v>
      </c>
      <c r="AK395" s="52">
        <f>AVERAGE(Y395:Y399)</f>
        <v>585.79200000000003</v>
      </c>
      <c r="AL395" s="6" cm="1">
        <f t="array" ref="AL395:AL399">Z395:Z399/AM395-1</f>
        <v>7.2497741592434384E-3</v>
      </c>
      <c r="AM395" s="52">
        <f>AVERAGE(Z395:Z399)</f>
        <v>524.70600000000002</v>
      </c>
    </row>
    <row r="396" spans="1:39" x14ac:dyDescent="0.25">
      <c r="A396" s="1">
        <v>32</v>
      </c>
      <c r="B396" s="1" t="s">
        <v>21</v>
      </c>
      <c r="C396" s="1" t="s">
        <v>91</v>
      </c>
      <c r="D396" s="1" t="s">
        <v>40</v>
      </c>
      <c r="E396" s="1" t="s">
        <v>46</v>
      </c>
      <c r="F396" s="1" t="s">
        <v>25</v>
      </c>
      <c r="G396" s="1" t="b">
        <v>0</v>
      </c>
      <c r="H396" s="1" t="b">
        <v>0</v>
      </c>
      <c r="I396" s="1" t="b">
        <v>0</v>
      </c>
      <c r="J396" s="1" t="b">
        <v>0</v>
      </c>
      <c r="K396" s="1" t="b">
        <v>0</v>
      </c>
      <c r="L396" s="1">
        <v>800</v>
      </c>
      <c r="M396" s="1">
        <v>2</v>
      </c>
      <c r="N396" s="1">
        <v>0</v>
      </c>
      <c r="O396" s="1">
        <v>0.5</v>
      </c>
      <c r="P396" s="1">
        <v>0</v>
      </c>
      <c r="Q396" s="1">
        <v>300</v>
      </c>
      <c r="R396" s="1">
        <v>0</v>
      </c>
      <c r="S396" s="1">
        <v>1</v>
      </c>
      <c r="T396" s="1">
        <v>0</v>
      </c>
      <c r="U396" s="1" t="b">
        <v>0</v>
      </c>
      <c r="V396" s="1">
        <v>701</v>
      </c>
      <c r="W396" s="54">
        <v>158524.85999999999</v>
      </c>
      <c r="X396" s="54">
        <v>264702.96999999997</v>
      </c>
      <c r="Y396" s="50">
        <v>581.05999999999995</v>
      </c>
      <c r="Z396" s="50">
        <v>522.70000000000005</v>
      </c>
      <c r="AA396" s="54">
        <v>-20</v>
      </c>
      <c r="AB396" s="54">
        <v>5</v>
      </c>
      <c r="AC396" s="1">
        <v>0</v>
      </c>
      <c r="AD396" s="1">
        <v>0</v>
      </c>
      <c r="AF396" s="6">
        <v>1.1269104199589153E-2</v>
      </c>
      <c r="AH396" s="6">
        <v>1.6385478286824684E-2</v>
      </c>
      <c r="AJ396" s="6">
        <v>-8.0779525838524657E-3</v>
      </c>
      <c r="AL396" s="6">
        <v>-3.8230933132077372E-3</v>
      </c>
    </row>
    <row r="397" spans="1:39" x14ac:dyDescent="0.25">
      <c r="A397" s="1">
        <v>33</v>
      </c>
      <c r="B397" s="1" t="s">
        <v>21</v>
      </c>
      <c r="C397" s="1" t="s">
        <v>91</v>
      </c>
      <c r="D397" s="1" t="s">
        <v>40</v>
      </c>
      <c r="E397" s="1" t="s">
        <v>46</v>
      </c>
      <c r="F397" s="1" t="s">
        <v>25</v>
      </c>
      <c r="G397" s="1" t="b">
        <v>0</v>
      </c>
      <c r="H397" s="1" t="b">
        <v>0</v>
      </c>
      <c r="I397" s="1" t="b">
        <v>0</v>
      </c>
      <c r="J397" s="1" t="b">
        <v>0</v>
      </c>
      <c r="K397" s="1" t="b">
        <v>0</v>
      </c>
      <c r="L397" s="1">
        <v>800</v>
      </c>
      <c r="M397" s="1">
        <v>2</v>
      </c>
      <c r="N397" s="1">
        <v>0</v>
      </c>
      <c r="O397" s="1">
        <v>0.5</v>
      </c>
      <c r="P397" s="1">
        <v>0</v>
      </c>
      <c r="Q397" s="1">
        <v>300</v>
      </c>
      <c r="R397" s="1">
        <v>0</v>
      </c>
      <c r="S397" s="1">
        <v>1</v>
      </c>
      <c r="T397" s="1">
        <v>0</v>
      </c>
      <c r="U397" s="1" t="b">
        <v>0</v>
      </c>
      <c r="V397" s="1">
        <v>701</v>
      </c>
      <c r="W397" s="54">
        <v>156678.63</v>
      </c>
      <c r="X397" s="54">
        <v>260870.7</v>
      </c>
      <c r="Y397" s="50">
        <v>585.09</v>
      </c>
      <c r="Z397" s="50">
        <v>524.98</v>
      </c>
      <c r="AA397" s="54">
        <v>-20</v>
      </c>
      <c r="AB397" s="54">
        <v>5</v>
      </c>
      <c r="AC397" s="1">
        <v>0</v>
      </c>
      <c r="AD397" s="1">
        <v>0</v>
      </c>
      <c r="AF397" s="6">
        <v>-5.0845143582589625E-4</v>
      </c>
      <c r="AH397" s="6">
        <v>1.6706317670662774E-3</v>
      </c>
      <c r="AJ397" s="6">
        <v>-1.1983775811209574E-3</v>
      </c>
      <c r="AL397" s="6">
        <v>5.2219719233237427E-4</v>
      </c>
    </row>
    <row r="398" spans="1:39" x14ac:dyDescent="0.25">
      <c r="A398" s="1">
        <v>34</v>
      </c>
      <c r="B398" s="1" t="s">
        <v>21</v>
      </c>
      <c r="C398" s="1" t="s">
        <v>91</v>
      </c>
      <c r="D398" s="1" t="s">
        <v>40</v>
      </c>
      <c r="E398" s="1" t="s">
        <v>46</v>
      </c>
      <c r="F398" s="1" t="s">
        <v>25</v>
      </c>
      <c r="G398" s="1" t="b">
        <v>0</v>
      </c>
      <c r="H398" s="1" t="b">
        <v>0</v>
      </c>
      <c r="I398" s="1" t="b">
        <v>0</v>
      </c>
      <c r="J398" s="1" t="b">
        <v>0</v>
      </c>
      <c r="K398" s="1" t="b">
        <v>0</v>
      </c>
      <c r="L398" s="1">
        <v>800</v>
      </c>
      <c r="M398" s="1">
        <v>2</v>
      </c>
      <c r="N398" s="1">
        <v>0</v>
      </c>
      <c r="O398" s="1">
        <v>0.5</v>
      </c>
      <c r="P398" s="1">
        <v>0</v>
      </c>
      <c r="Q398" s="1">
        <v>300</v>
      </c>
      <c r="R398" s="1">
        <v>0</v>
      </c>
      <c r="S398" s="1">
        <v>1</v>
      </c>
      <c r="T398" s="1">
        <v>0</v>
      </c>
      <c r="U398" s="1" t="b">
        <v>0</v>
      </c>
      <c r="V398" s="1">
        <v>727</v>
      </c>
      <c r="W398" s="54">
        <v>158901.65</v>
      </c>
      <c r="X398" s="54">
        <v>263185.56</v>
      </c>
      <c r="Y398" s="50">
        <v>583.03</v>
      </c>
      <c r="Z398" s="50">
        <v>521.98</v>
      </c>
      <c r="AA398" s="54">
        <v>-20</v>
      </c>
      <c r="AB398" s="54">
        <v>5</v>
      </c>
      <c r="AC398" s="1">
        <v>0</v>
      </c>
      <c r="AD398" s="1">
        <v>0</v>
      </c>
      <c r="AF398" s="6">
        <v>1.3672740359693014E-2</v>
      </c>
      <c r="AH398" s="6">
        <v>1.05590476706241E-2</v>
      </c>
      <c r="AJ398" s="6">
        <v>-4.7149841581995977E-3</v>
      </c>
      <c r="AL398" s="6">
        <v>-5.195290314957357E-3</v>
      </c>
    </row>
    <row r="399" spans="1:39" x14ac:dyDescent="0.25">
      <c r="A399" s="1">
        <v>35</v>
      </c>
      <c r="B399" s="1" t="s">
        <v>21</v>
      </c>
      <c r="C399" s="1" t="s">
        <v>91</v>
      </c>
      <c r="D399" s="1" t="s">
        <v>40</v>
      </c>
      <c r="E399" s="1" t="s">
        <v>46</v>
      </c>
      <c r="F399" s="1" t="s">
        <v>25</v>
      </c>
      <c r="G399" s="1" t="b">
        <v>0</v>
      </c>
      <c r="H399" s="1" t="b">
        <v>0</v>
      </c>
      <c r="I399" s="1" t="b">
        <v>0</v>
      </c>
      <c r="J399" s="1" t="b">
        <v>0</v>
      </c>
      <c r="K399" s="1" t="b">
        <v>0</v>
      </c>
      <c r="L399" s="1">
        <v>800</v>
      </c>
      <c r="M399" s="1">
        <v>2</v>
      </c>
      <c r="N399" s="1">
        <v>0</v>
      </c>
      <c r="O399" s="1">
        <v>0.5</v>
      </c>
      <c r="P399" s="1">
        <v>0</v>
      </c>
      <c r="Q399" s="1">
        <v>300</v>
      </c>
      <c r="R399" s="1">
        <v>0</v>
      </c>
      <c r="S399" s="1">
        <v>1</v>
      </c>
      <c r="T399" s="1">
        <v>0</v>
      </c>
      <c r="U399" s="1" t="b">
        <v>0</v>
      </c>
      <c r="V399" s="1">
        <v>701</v>
      </c>
      <c r="W399" s="54">
        <v>156210.82</v>
      </c>
      <c r="X399" s="54">
        <v>257999.06</v>
      </c>
      <c r="Y399" s="50">
        <v>588.49</v>
      </c>
      <c r="Z399" s="50">
        <v>525.36</v>
      </c>
      <c r="AA399" s="54">
        <v>-20</v>
      </c>
      <c r="AB399" s="54">
        <v>5</v>
      </c>
      <c r="AC399" s="1">
        <v>0</v>
      </c>
      <c r="AD399" s="1">
        <v>0</v>
      </c>
      <c r="AF399" s="6">
        <v>-3.4927265812864094E-3</v>
      </c>
      <c r="AH399" s="6">
        <v>-9.3556638384103552E-3</v>
      </c>
      <c r="AJ399" s="6">
        <v>4.6057303616300338E-3</v>
      </c>
      <c r="AL399" s="6">
        <v>1.2464122765891705E-3</v>
      </c>
    </row>
    <row r="400" spans="1:39" x14ac:dyDescent="0.25">
      <c r="A400" s="3">
        <v>41</v>
      </c>
      <c r="B400" s="3" t="s">
        <v>21</v>
      </c>
      <c r="C400" s="3" t="s">
        <v>91</v>
      </c>
      <c r="D400" s="3" t="s">
        <v>40</v>
      </c>
      <c r="E400" s="3" t="s">
        <v>47</v>
      </c>
      <c r="F400" s="3" t="s">
        <v>25</v>
      </c>
      <c r="G400" s="3" t="b">
        <v>0</v>
      </c>
      <c r="H400" s="3" t="b">
        <v>0</v>
      </c>
      <c r="I400" s="3" t="b">
        <v>0</v>
      </c>
      <c r="J400" s="3" t="b">
        <v>0</v>
      </c>
      <c r="K400" s="3" t="b">
        <v>0</v>
      </c>
      <c r="L400" s="3">
        <v>800</v>
      </c>
      <c r="M400" s="3">
        <v>2</v>
      </c>
      <c r="N400" s="3">
        <v>0</v>
      </c>
      <c r="O400" s="3">
        <v>0.5</v>
      </c>
      <c r="P400" s="3">
        <v>0</v>
      </c>
      <c r="Q400" s="3">
        <v>300</v>
      </c>
      <c r="R400" s="3">
        <v>0</v>
      </c>
      <c r="S400" s="3">
        <v>1</v>
      </c>
      <c r="T400" s="3">
        <v>0</v>
      </c>
      <c r="U400" s="3" t="b">
        <v>0</v>
      </c>
      <c r="V400" s="3">
        <v>701</v>
      </c>
      <c r="W400" s="53">
        <v>115474.53</v>
      </c>
      <c r="X400" s="53">
        <v>224223.31</v>
      </c>
      <c r="Y400" s="51">
        <v>637.16999999999996</v>
      </c>
      <c r="Z400" s="51">
        <v>568.99</v>
      </c>
      <c r="AA400" s="53">
        <v>-20</v>
      </c>
      <c r="AB400" s="53">
        <v>0</v>
      </c>
      <c r="AC400" s="3">
        <v>0</v>
      </c>
      <c r="AD400" s="3">
        <v>0</v>
      </c>
      <c r="AF400" s="6" cm="1">
        <f t="array" ref="AF400:AF404">W400:W404/AG400-1</f>
        <v>-1.573155058314879E-2</v>
      </c>
      <c r="AG400" s="52">
        <f>AVERAGE(W400:W404)</f>
        <v>117320.15800000001</v>
      </c>
      <c r="AH400" s="6" cm="1">
        <f t="array" ref="AH400:AH404">X400:X404/AI400-1</f>
        <v>-1.2917853984258598E-2</v>
      </c>
      <c r="AI400" s="52">
        <f t="shared" ref="AI400" si="79">AVERAGE(X400:X404)</f>
        <v>227157.7</v>
      </c>
      <c r="AJ400" s="6" cm="1">
        <f t="array" ref="AJ400:AJ404">Y400:Y404/AK400-1</f>
        <v>4.8890501048779456E-3</v>
      </c>
      <c r="AK400" s="52">
        <f>AVERAGE(Y400:Y404)</f>
        <v>634.07000000000005</v>
      </c>
      <c r="AL400" s="6" cm="1">
        <f t="array" ref="AL400:AL404">Z400:Z404/AM400-1</f>
        <v>4.3209506091339556E-3</v>
      </c>
      <c r="AM400" s="52">
        <f>AVERAGE(Z400:Z404)</f>
        <v>566.54200000000003</v>
      </c>
    </row>
    <row r="401" spans="1:39" x14ac:dyDescent="0.25">
      <c r="A401" s="3">
        <v>42</v>
      </c>
      <c r="B401" s="3" t="s">
        <v>21</v>
      </c>
      <c r="C401" s="3" t="s">
        <v>91</v>
      </c>
      <c r="D401" s="3" t="s">
        <v>40</v>
      </c>
      <c r="E401" s="3" t="s">
        <v>47</v>
      </c>
      <c r="F401" s="3" t="s">
        <v>25</v>
      </c>
      <c r="G401" s="3" t="b">
        <v>0</v>
      </c>
      <c r="H401" s="3" t="b">
        <v>0</v>
      </c>
      <c r="I401" s="3" t="b">
        <v>0</v>
      </c>
      <c r="J401" s="3" t="b">
        <v>0</v>
      </c>
      <c r="K401" s="3" t="b">
        <v>0</v>
      </c>
      <c r="L401" s="3">
        <v>800</v>
      </c>
      <c r="M401" s="3">
        <v>2</v>
      </c>
      <c r="N401" s="3">
        <v>0</v>
      </c>
      <c r="O401" s="3">
        <v>0.5</v>
      </c>
      <c r="P401" s="3">
        <v>0</v>
      </c>
      <c r="Q401" s="3">
        <v>300</v>
      </c>
      <c r="R401" s="3">
        <v>0</v>
      </c>
      <c r="S401" s="3">
        <v>1</v>
      </c>
      <c r="T401" s="3">
        <v>0</v>
      </c>
      <c r="U401" s="3" t="b">
        <v>0</v>
      </c>
      <c r="V401" s="3">
        <v>701</v>
      </c>
      <c r="W401" s="53">
        <v>114570.43</v>
      </c>
      <c r="X401" s="53">
        <v>223754.82</v>
      </c>
      <c r="Y401" s="51">
        <v>637.46</v>
      </c>
      <c r="Z401" s="51">
        <v>570.44000000000005</v>
      </c>
      <c r="AA401" s="53">
        <v>-20</v>
      </c>
      <c r="AB401" s="53">
        <v>0</v>
      </c>
      <c r="AC401" s="3">
        <v>0</v>
      </c>
      <c r="AD401" s="3">
        <v>0</v>
      </c>
      <c r="AF401" s="6">
        <v>-2.3437813644949346E-2</v>
      </c>
      <c r="AH401" s="6">
        <v>-1.4980253806056387E-2</v>
      </c>
      <c r="AJ401" s="6">
        <v>5.3464128566247382E-3</v>
      </c>
      <c r="AL401" s="6">
        <v>6.8803372035965982E-3</v>
      </c>
    </row>
    <row r="402" spans="1:39" x14ac:dyDescent="0.25">
      <c r="A402" s="3">
        <v>43</v>
      </c>
      <c r="B402" s="3" t="s">
        <v>21</v>
      </c>
      <c r="C402" s="3" t="s">
        <v>91</v>
      </c>
      <c r="D402" s="3" t="s">
        <v>40</v>
      </c>
      <c r="E402" s="3" t="s">
        <v>47</v>
      </c>
      <c r="F402" s="3" t="s">
        <v>25</v>
      </c>
      <c r="G402" s="3" t="b">
        <v>0</v>
      </c>
      <c r="H402" s="3" t="b">
        <v>0</v>
      </c>
      <c r="I402" s="3" t="b">
        <v>0</v>
      </c>
      <c r="J402" s="3" t="b">
        <v>0</v>
      </c>
      <c r="K402" s="3" t="b">
        <v>0</v>
      </c>
      <c r="L402" s="3">
        <v>800</v>
      </c>
      <c r="M402" s="3">
        <v>2</v>
      </c>
      <c r="N402" s="3">
        <v>0</v>
      </c>
      <c r="O402" s="3">
        <v>0.5</v>
      </c>
      <c r="P402" s="3">
        <v>0</v>
      </c>
      <c r="Q402" s="3">
        <v>300</v>
      </c>
      <c r="R402" s="3">
        <v>0</v>
      </c>
      <c r="S402" s="3">
        <v>1</v>
      </c>
      <c r="T402" s="3">
        <v>0</v>
      </c>
      <c r="U402" s="3" t="b">
        <v>0</v>
      </c>
      <c r="V402" s="3">
        <v>701</v>
      </c>
      <c r="W402" s="53">
        <v>117798.16</v>
      </c>
      <c r="X402" s="53">
        <v>227140.24</v>
      </c>
      <c r="Y402" s="51">
        <v>633.91</v>
      </c>
      <c r="Z402" s="51">
        <v>566.04999999999995</v>
      </c>
      <c r="AA402" s="53">
        <v>-20</v>
      </c>
      <c r="AB402" s="53">
        <v>0</v>
      </c>
      <c r="AC402" s="3">
        <v>0</v>
      </c>
      <c r="AD402" s="3">
        <v>0</v>
      </c>
      <c r="AF402" s="6">
        <v>4.0743381883272534E-3</v>
      </c>
      <c r="AH402" s="6">
        <v>-7.6862901851937337E-5</v>
      </c>
      <c r="AJ402" s="6">
        <v>-2.5233806992930319E-4</v>
      </c>
      <c r="AL402" s="6">
        <v>-8.6842634791428619E-4</v>
      </c>
    </row>
    <row r="403" spans="1:39" x14ac:dyDescent="0.25">
      <c r="A403" s="3">
        <v>44</v>
      </c>
      <c r="B403" s="3" t="s">
        <v>21</v>
      </c>
      <c r="C403" s="3" t="s">
        <v>91</v>
      </c>
      <c r="D403" s="3" t="s">
        <v>40</v>
      </c>
      <c r="E403" s="3" t="s">
        <v>47</v>
      </c>
      <c r="F403" s="3" t="s">
        <v>25</v>
      </c>
      <c r="G403" s="3" t="b">
        <v>0</v>
      </c>
      <c r="H403" s="3" t="b">
        <v>0</v>
      </c>
      <c r="I403" s="3" t="b">
        <v>0</v>
      </c>
      <c r="J403" s="3" t="b">
        <v>0</v>
      </c>
      <c r="K403" s="3" t="b">
        <v>0</v>
      </c>
      <c r="L403" s="3">
        <v>800</v>
      </c>
      <c r="M403" s="3">
        <v>2</v>
      </c>
      <c r="N403" s="3">
        <v>0</v>
      </c>
      <c r="O403" s="3">
        <v>0.5</v>
      </c>
      <c r="P403" s="3">
        <v>0</v>
      </c>
      <c r="Q403" s="3">
        <v>300</v>
      </c>
      <c r="R403" s="3">
        <v>0</v>
      </c>
      <c r="S403" s="3">
        <v>1</v>
      </c>
      <c r="T403" s="3">
        <v>0</v>
      </c>
      <c r="U403" s="3" t="b">
        <v>0</v>
      </c>
      <c r="V403" s="3">
        <v>701</v>
      </c>
      <c r="W403" s="53">
        <v>119514.54</v>
      </c>
      <c r="X403" s="53">
        <v>230391.33</v>
      </c>
      <c r="Y403" s="51">
        <v>631.04999999999995</v>
      </c>
      <c r="Z403" s="51">
        <v>563.20000000000005</v>
      </c>
      <c r="AA403" s="53">
        <v>-20</v>
      </c>
      <c r="AB403" s="53">
        <v>0</v>
      </c>
      <c r="AC403" s="3">
        <v>0</v>
      </c>
      <c r="AD403" s="3">
        <v>0</v>
      </c>
      <c r="AF403" s="6">
        <v>1.870421961075075E-2</v>
      </c>
      <c r="AH403" s="6">
        <v>1.4235176707635189E-2</v>
      </c>
      <c r="AJ403" s="6">
        <v>-4.762881069913516E-3</v>
      </c>
      <c r="AL403" s="6">
        <v>-5.8989448266854039E-3</v>
      </c>
    </row>
    <row r="404" spans="1:39" x14ac:dyDescent="0.25">
      <c r="A404" s="3">
        <v>45</v>
      </c>
      <c r="B404" s="3" t="s">
        <v>21</v>
      </c>
      <c r="C404" s="3" t="s">
        <v>91</v>
      </c>
      <c r="D404" s="3" t="s">
        <v>40</v>
      </c>
      <c r="E404" s="3" t="s">
        <v>47</v>
      </c>
      <c r="F404" s="3" t="s">
        <v>25</v>
      </c>
      <c r="G404" s="3" t="b">
        <v>0</v>
      </c>
      <c r="H404" s="3" t="b">
        <v>0</v>
      </c>
      <c r="I404" s="3" t="b">
        <v>0</v>
      </c>
      <c r="J404" s="3" t="b">
        <v>0</v>
      </c>
      <c r="K404" s="3" t="b">
        <v>0</v>
      </c>
      <c r="L404" s="3">
        <v>800</v>
      </c>
      <c r="M404" s="3">
        <v>2</v>
      </c>
      <c r="N404" s="3">
        <v>0</v>
      </c>
      <c r="O404" s="3">
        <v>0.5</v>
      </c>
      <c r="P404" s="3">
        <v>0</v>
      </c>
      <c r="Q404" s="3">
        <v>300</v>
      </c>
      <c r="R404" s="3">
        <v>0</v>
      </c>
      <c r="S404" s="3">
        <v>1</v>
      </c>
      <c r="T404" s="3">
        <v>0</v>
      </c>
      <c r="U404" s="3" t="b">
        <v>0</v>
      </c>
      <c r="V404" s="3">
        <v>701</v>
      </c>
      <c r="W404" s="53">
        <v>119243.13</v>
      </c>
      <c r="X404" s="53">
        <v>230278.8</v>
      </c>
      <c r="Y404" s="51">
        <v>630.76</v>
      </c>
      <c r="Z404" s="51">
        <v>564.03</v>
      </c>
      <c r="AA404" s="53">
        <v>-20</v>
      </c>
      <c r="AB404" s="53">
        <v>0</v>
      </c>
      <c r="AC404" s="3">
        <v>0</v>
      </c>
      <c r="AD404" s="3">
        <v>0</v>
      </c>
      <c r="AF404" s="6">
        <v>1.6390806429019689E-2</v>
      </c>
      <c r="AH404" s="6">
        <v>1.3739793984531401E-2</v>
      </c>
      <c r="AJ404" s="6">
        <v>-5.2202438216601976E-3</v>
      </c>
      <c r="AL404" s="6">
        <v>-4.4339166381310857E-3</v>
      </c>
    </row>
    <row r="405" spans="1:39" x14ac:dyDescent="0.25">
      <c r="A405" s="1">
        <v>51</v>
      </c>
      <c r="B405" s="1" t="s">
        <v>21</v>
      </c>
      <c r="C405" s="1" t="s">
        <v>91</v>
      </c>
      <c r="D405" s="1" t="s">
        <v>40</v>
      </c>
      <c r="E405" s="1" t="s">
        <v>48</v>
      </c>
      <c r="F405" s="1" t="s">
        <v>25</v>
      </c>
      <c r="G405" s="1" t="b">
        <v>0</v>
      </c>
      <c r="H405" s="1" t="b">
        <v>0</v>
      </c>
      <c r="I405" s="1" t="b">
        <v>0</v>
      </c>
      <c r="J405" s="1" t="b">
        <v>0</v>
      </c>
      <c r="K405" s="1" t="b">
        <v>0</v>
      </c>
      <c r="L405" s="1">
        <v>800</v>
      </c>
      <c r="M405" s="1">
        <v>2</v>
      </c>
      <c r="N405" s="1">
        <v>0</v>
      </c>
      <c r="O405" s="1">
        <v>0.5</v>
      </c>
      <c r="P405" s="1">
        <v>0</v>
      </c>
      <c r="Q405" s="1">
        <v>300</v>
      </c>
      <c r="R405" s="1">
        <v>0</v>
      </c>
      <c r="S405" s="1">
        <v>1</v>
      </c>
      <c r="T405" s="1">
        <v>0</v>
      </c>
      <c r="U405" s="1" t="b">
        <v>0</v>
      </c>
      <c r="V405" s="1">
        <v>701</v>
      </c>
      <c r="W405" s="54">
        <v>323320.67</v>
      </c>
      <c r="X405" s="54">
        <v>270684.05</v>
      </c>
      <c r="Y405" s="50">
        <v>434.78</v>
      </c>
      <c r="Z405" s="50">
        <v>459.09</v>
      </c>
      <c r="AA405" s="54">
        <v>-15</v>
      </c>
      <c r="AB405" s="54">
        <v>20</v>
      </c>
      <c r="AC405" s="1">
        <v>0</v>
      </c>
      <c r="AD405" s="1">
        <v>0</v>
      </c>
      <c r="AF405" s="6" cm="1">
        <f t="array" ref="AF405:AF409">W405:W409/AG405-1</f>
        <v>1.4356611267596131E-2</v>
      </c>
      <c r="AG405" s="52">
        <f>AVERAGE(W405:W409)</f>
        <v>318744.57799999998</v>
      </c>
      <c r="AH405" s="6" cm="1">
        <f t="array" ref="AH405:AH409">X405:X409/AI405-1</f>
        <v>1.1475765977963626E-2</v>
      </c>
      <c r="AI405" s="55">
        <f t="shared" ref="AI405" si="80">AVERAGE(X405:X409)</f>
        <v>267612.98599999992</v>
      </c>
      <c r="AJ405" s="6" cm="1">
        <f t="array" ref="AJ405:AJ409">Y405:Y409/AK405-1</f>
        <v>-8.8225236521144446E-3</v>
      </c>
      <c r="AK405" s="52">
        <f>AVERAGE(Y405:Y409)</f>
        <v>438.65</v>
      </c>
      <c r="AL405" s="6" cm="1">
        <f t="array" ref="AL405:AL409">Z405:Z409/AM405-1</f>
        <v>-1.0513656114214731E-2</v>
      </c>
      <c r="AM405" s="52">
        <f>AVERAGE(Z405:Z409)</f>
        <v>463.96799999999996</v>
      </c>
    </row>
    <row r="406" spans="1:39" x14ac:dyDescent="0.25">
      <c r="A406" s="1">
        <v>52</v>
      </c>
      <c r="B406" s="1" t="s">
        <v>21</v>
      </c>
      <c r="C406" s="1" t="s">
        <v>91</v>
      </c>
      <c r="D406" s="1" t="s">
        <v>40</v>
      </c>
      <c r="E406" s="1" t="s">
        <v>48</v>
      </c>
      <c r="F406" s="1" t="s">
        <v>25</v>
      </c>
      <c r="G406" s="1" t="b">
        <v>0</v>
      </c>
      <c r="H406" s="1" t="b">
        <v>0</v>
      </c>
      <c r="I406" s="1" t="b">
        <v>0</v>
      </c>
      <c r="J406" s="1" t="b">
        <v>0</v>
      </c>
      <c r="K406" s="1" t="b">
        <v>0</v>
      </c>
      <c r="L406" s="1">
        <v>800</v>
      </c>
      <c r="M406" s="1">
        <v>2</v>
      </c>
      <c r="N406" s="1">
        <v>0</v>
      </c>
      <c r="O406" s="1">
        <v>0.5</v>
      </c>
      <c r="P406" s="1">
        <v>0</v>
      </c>
      <c r="Q406" s="1">
        <v>300</v>
      </c>
      <c r="R406" s="1">
        <v>0</v>
      </c>
      <c r="S406" s="1">
        <v>1</v>
      </c>
      <c r="T406" s="1">
        <v>0</v>
      </c>
      <c r="U406" s="1" t="b">
        <v>0</v>
      </c>
      <c r="V406" s="1">
        <v>701</v>
      </c>
      <c r="W406" s="54">
        <v>321528.56</v>
      </c>
      <c r="X406" s="54">
        <v>267280.23</v>
      </c>
      <c r="Y406" s="50">
        <v>438.92</v>
      </c>
      <c r="Z406" s="50">
        <v>460.81</v>
      </c>
      <c r="AA406" s="54">
        <v>-15</v>
      </c>
      <c r="AB406" s="54">
        <v>20</v>
      </c>
      <c r="AC406" s="1">
        <v>0</v>
      </c>
      <c r="AD406" s="1">
        <v>0</v>
      </c>
      <c r="AF406" s="6">
        <v>8.7342097470910485E-3</v>
      </c>
      <c r="AH406" s="6">
        <v>-1.2434224697898122E-3</v>
      </c>
      <c r="AJ406" s="6">
        <v>6.1552490596161746E-4</v>
      </c>
      <c r="AL406" s="6">
        <v>-6.8065038968203595E-3</v>
      </c>
    </row>
    <row r="407" spans="1:39" x14ac:dyDescent="0.25">
      <c r="A407" s="1">
        <v>53</v>
      </c>
      <c r="B407" s="1" t="s">
        <v>21</v>
      </c>
      <c r="C407" s="1" t="s">
        <v>91</v>
      </c>
      <c r="D407" s="1" t="s">
        <v>40</v>
      </c>
      <c r="E407" s="1" t="s">
        <v>48</v>
      </c>
      <c r="F407" s="1" t="s">
        <v>25</v>
      </c>
      <c r="G407" s="1" t="b">
        <v>0</v>
      </c>
      <c r="H407" s="1" t="b">
        <v>0</v>
      </c>
      <c r="I407" s="1" t="b">
        <v>0</v>
      </c>
      <c r="J407" s="1" t="b">
        <v>0</v>
      </c>
      <c r="K407" s="1" t="b">
        <v>0</v>
      </c>
      <c r="L407" s="1">
        <v>800</v>
      </c>
      <c r="M407" s="1">
        <v>2</v>
      </c>
      <c r="N407" s="1">
        <v>0</v>
      </c>
      <c r="O407" s="1">
        <v>0.5</v>
      </c>
      <c r="P407" s="1">
        <v>0</v>
      </c>
      <c r="Q407" s="1">
        <v>300</v>
      </c>
      <c r="R407" s="1">
        <v>0</v>
      </c>
      <c r="S407" s="1">
        <v>1</v>
      </c>
      <c r="T407" s="1">
        <v>0</v>
      </c>
      <c r="U407" s="1" t="b">
        <v>0</v>
      </c>
      <c r="V407" s="1">
        <v>701</v>
      </c>
      <c r="W407" s="54">
        <v>319236.65999999997</v>
      </c>
      <c r="X407" s="54">
        <v>273300.67</v>
      </c>
      <c r="Y407" s="50">
        <v>431.46</v>
      </c>
      <c r="Z407" s="50">
        <v>463.66</v>
      </c>
      <c r="AA407" s="54">
        <v>-15</v>
      </c>
      <c r="AB407" s="54">
        <v>20</v>
      </c>
      <c r="AC407" s="1">
        <v>0</v>
      </c>
      <c r="AD407" s="1">
        <v>0</v>
      </c>
      <c r="AF407" s="6">
        <v>1.5438129272271617E-3</v>
      </c>
      <c r="AH407" s="6">
        <v>2.1253393136908771E-2</v>
      </c>
      <c r="AJ407" s="6">
        <v>-1.6391200273566664E-2</v>
      </c>
      <c r="AL407" s="6">
        <v>-6.6383888544019332E-4</v>
      </c>
    </row>
    <row r="408" spans="1:39" x14ac:dyDescent="0.25">
      <c r="A408" s="1">
        <v>54</v>
      </c>
      <c r="B408" s="1" t="s">
        <v>21</v>
      </c>
      <c r="C408" s="1" t="s">
        <v>91</v>
      </c>
      <c r="D408" s="1" t="s">
        <v>40</v>
      </c>
      <c r="E408" s="1" t="s">
        <v>48</v>
      </c>
      <c r="F408" s="1" t="s">
        <v>25</v>
      </c>
      <c r="G408" s="1" t="b">
        <v>0</v>
      </c>
      <c r="H408" s="1" t="b">
        <v>0</v>
      </c>
      <c r="I408" s="1" t="b">
        <v>0</v>
      </c>
      <c r="J408" s="1" t="b">
        <v>0</v>
      </c>
      <c r="K408" s="1" t="b">
        <v>0</v>
      </c>
      <c r="L408" s="1">
        <v>800</v>
      </c>
      <c r="M408" s="1">
        <v>2</v>
      </c>
      <c r="N408" s="1">
        <v>0</v>
      </c>
      <c r="O408" s="1">
        <v>0.5</v>
      </c>
      <c r="P408" s="1">
        <v>0</v>
      </c>
      <c r="Q408" s="1">
        <v>300</v>
      </c>
      <c r="R408" s="1">
        <v>0</v>
      </c>
      <c r="S408" s="1">
        <v>1</v>
      </c>
      <c r="T408" s="1">
        <v>0</v>
      </c>
      <c r="U408" s="1" t="b">
        <v>0</v>
      </c>
      <c r="V408" s="1">
        <v>701</v>
      </c>
      <c r="W408" s="54">
        <v>315155.93</v>
      </c>
      <c r="X408" s="54">
        <v>266637.34999999998</v>
      </c>
      <c r="Y408" s="50">
        <v>439.71</v>
      </c>
      <c r="Z408" s="50">
        <v>468.1</v>
      </c>
      <c r="AA408" s="54">
        <v>-15</v>
      </c>
      <c r="AB408" s="54">
        <v>20</v>
      </c>
      <c r="AC408" s="1">
        <v>0</v>
      </c>
      <c r="AD408" s="1">
        <v>0</v>
      </c>
      <c r="AF408" s="6">
        <v>-1.1258695042021927E-2</v>
      </c>
      <c r="AH408" s="6">
        <v>-3.6456975223165822E-3</v>
      </c>
      <c r="AJ408" s="6">
        <v>2.4165051863673792E-3</v>
      </c>
      <c r="AL408" s="6">
        <v>8.9057866059729651E-3</v>
      </c>
    </row>
    <row r="409" spans="1:39" x14ac:dyDescent="0.25">
      <c r="A409" s="1">
        <v>55</v>
      </c>
      <c r="B409" s="1" t="s">
        <v>21</v>
      </c>
      <c r="C409" s="1" t="s">
        <v>91</v>
      </c>
      <c r="D409" s="1" t="s">
        <v>40</v>
      </c>
      <c r="E409" s="1" t="s">
        <v>48</v>
      </c>
      <c r="F409" s="1" t="s">
        <v>25</v>
      </c>
      <c r="G409" s="1" t="b">
        <v>0</v>
      </c>
      <c r="H409" s="1" t="b">
        <v>0</v>
      </c>
      <c r="I409" s="1" t="b">
        <v>0</v>
      </c>
      <c r="J409" s="1" t="b">
        <v>0</v>
      </c>
      <c r="K409" s="1" t="b">
        <v>0</v>
      </c>
      <c r="L409" s="1">
        <v>800</v>
      </c>
      <c r="M409" s="1">
        <v>2</v>
      </c>
      <c r="N409" s="1">
        <v>0</v>
      </c>
      <c r="O409" s="1">
        <v>0.5</v>
      </c>
      <c r="P409" s="1">
        <v>0</v>
      </c>
      <c r="Q409" s="1">
        <v>300</v>
      </c>
      <c r="R409" s="1">
        <v>0</v>
      </c>
      <c r="S409" s="1">
        <v>1</v>
      </c>
      <c r="T409" s="1">
        <v>0</v>
      </c>
      <c r="U409" s="1" t="b">
        <v>0</v>
      </c>
      <c r="V409" s="1">
        <v>701</v>
      </c>
      <c r="W409" s="54">
        <v>314481.07</v>
      </c>
      <c r="X409" s="54">
        <v>260162.63</v>
      </c>
      <c r="Y409" s="50">
        <v>448.38</v>
      </c>
      <c r="Z409" s="50">
        <v>468.18</v>
      </c>
      <c r="AA409" s="54">
        <v>-15</v>
      </c>
      <c r="AB409" s="54">
        <v>20</v>
      </c>
      <c r="AC409" s="1">
        <v>0</v>
      </c>
      <c r="AD409" s="1">
        <v>0</v>
      </c>
      <c r="AF409" s="6">
        <v>-1.3375938899892303E-2</v>
      </c>
      <c r="AH409" s="6">
        <v>-2.7840039122764781E-2</v>
      </c>
      <c r="AJ409" s="6">
        <v>2.2181693833352334E-2</v>
      </c>
      <c r="AL409" s="6">
        <v>9.0782122905028739E-3</v>
      </c>
    </row>
    <row r="410" spans="1:39" x14ac:dyDescent="0.25">
      <c r="A410" s="3">
        <v>61</v>
      </c>
      <c r="B410" s="3" t="s">
        <v>21</v>
      </c>
      <c r="C410" s="3" t="s">
        <v>91</v>
      </c>
      <c r="D410" s="3" t="s">
        <v>40</v>
      </c>
      <c r="E410" s="3" t="s">
        <v>49</v>
      </c>
      <c r="F410" s="3" t="s">
        <v>25</v>
      </c>
      <c r="G410" s="3" t="b">
        <v>0</v>
      </c>
      <c r="H410" s="3" t="b">
        <v>0</v>
      </c>
      <c r="I410" s="3" t="b">
        <v>0</v>
      </c>
      <c r="J410" s="3" t="b">
        <v>0</v>
      </c>
      <c r="K410" s="3" t="b">
        <v>0</v>
      </c>
      <c r="L410" s="3">
        <v>800</v>
      </c>
      <c r="M410" s="3">
        <v>2</v>
      </c>
      <c r="N410" s="3">
        <v>0</v>
      </c>
      <c r="O410" s="3">
        <v>0.5</v>
      </c>
      <c r="P410" s="3">
        <v>0</v>
      </c>
      <c r="Q410" s="3">
        <v>300</v>
      </c>
      <c r="R410" s="3">
        <v>0</v>
      </c>
      <c r="S410" s="3">
        <v>1</v>
      </c>
      <c r="T410" s="3">
        <v>0</v>
      </c>
      <c r="U410" s="3" t="b">
        <v>0</v>
      </c>
      <c r="V410" s="3">
        <v>701</v>
      </c>
      <c r="W410" s="53">
        <v>250807</v>
      </c>
      <c r="X410" s="53">
        <v>251134.76</v>
      </c>
      <c r="Y410" s="51">
        <v>501.37</v>
      </c>
      <c r="Z410" s="51">
        <v>501.26</v>
      </c>
      <c r="AA410" s="53">
        <v>-15</v>
      </c>
      <c r="AB410" s="53">
        <v>15</v>
      </c>
      <c r="AC410" s="3">
        <v>0</v>
      </c>
      <c r="AD410" s="3">
        <v>0</v>
      </c>
      <c r="AF410" s="6" cm="1">
        <f t="array" ref="AF410:AF414">W410:W414/AG410-1</f>
        <v>4.1164824283119739E-3</v>
      </c>
      <c r="AG410" s="52">
        <f>AVERAGE(W410:W414)</f>
        <v>249778.78999999998</v>
      </c>
      <c r="AH410" s="6" cm="1">
        <f t="array" ref="AH410:AH414">X410:X414/AI410-1</f>
        <v>5.8384061932421627E-3</v>
      </c>
      <c r="AI410" s="52">
        <f t="shared" ref="AI410" si="81">AVERAGE(X410:X414)</f>
        <v>249677.04399999999</v>
      </c>
      <c r="AJ410" s="6" cm="1">
        <f t="array" ref="AJ410:AJ414">Y410:Y414/AK410-1</f>
        <v>-2.863904854716548E-3</v>
      </c>
      <c r="AK410" s="52">
        <f>AVERAGE(Y410:Y414)</f>
        <v>502.81000000000006</v>
      </c>
      <c r="AL410" s="6" cm="1">
        <f t="array" ref="AL410:AL414">Z410:Z414/AM410-1</f>
        <v>-2.757407797933431E-3</v>
      </c>
      <c r="AM410" s="52">
        <f>AVERAGE(Z410:Z414)</f>
        <v>502.64600000000002</v>
      </c>
    </row>
    <row r="411" spans="1:39" x14ac:dyDescent="0.25">
      <c r="A411" s="3">
        <v>62</v>
      </c>
      <c r="B411" s="3" t="s">
        <v>21</v>
      </c>
      <c r="C411" s="3" t="s">
        <v>91</v>
      </c>
      <c r="D411" s="3" t="s">
        <v>40</v>
      </c>
      <c r="E411" s="3" t="s">
        <v>49</v>
      </c>
      <c r="F411" s="3" t="s">
        <v>25</v>
      </c>
      <c r="G411" s="3" t="b">
        <v>0</v>
      </c>
      <c r="H411" s="3" t="b">
        <v>0</v>
      </c>
      <c r="I411" s="3" t="b">
        <v>0</v>
      </c>
      <c r="J411" s="3" t="b">
        <v>0</v>
      </c>
      <c r="K411" s="3" t="b">
        <v>0</v>
      </c>
      <c r="L411" s="3">
        <v>800</v>
      </c>
      <c r="M411" s="3">
        <v>2</v>
      </c>
      <c r="N411" s="3">
        <v>0</v>
      </c>
      <c r="O411" s="3">
        <v>0.5</v>
      </c>
      <c r="P411" s="3">
        <v>0</v>
      </c>
      <c r="Q411" s="3">
        <v>300</v>
      </c>
      <c r="R411" s="3">
        <v>0</v>
      </c>
      <c r="S411" s="3">
        <v>1</v>
      </c>
      <c r="T411" s="3">
        <v>0</v>
      </c>
      <c r="U411" s="3" t="b">
        <v>0</v>
      </c>
      <c r="V411" s="3">
        <v>701</v>
      </c>
      <c r="W411" s="53">
        <v>246085.53</v>
      </c>
      <c r="X411" s="53">
        <v>248034.7</v>
      </c>
      <c r="Y411" s="51">
        <v>504.32</v>
      </c>
      <c r="Z411" s="51">
        <v>507.46</v>
      </c>
      <c r="AA411" s="53">
        <v>-15</v>
      </c>
      <c r="AB411" s="53">
        <v>15</v>
      </c>
      <c r="AC411" s="3">
        <v>0</v>
      </c>
      <c r="AD411" s="3">
        <v>0</v>
      </c>
      <c r="AF411" s="6">
        <v>-1.4786123353387914E-2</v>
      </c>
      <c r="AH411" s="6">
        <v>-6.5778734547977669E-3</v>
      </c>
      <c r="AJ411" s="6">
        <v>3.0031224518205502E-3</v>
      </c>
      <c r="AL411" s="6">
        <v>9.5773168392865315E-3</v>
      </c>
    </row>
    <row r="412" spans="1:39" x14ac:dyDescent="0.25">
      <c r="A412" s="3">
        <v>63</v>
      </c>
      <c r="B412" s="3" t="s">
        <v>21</v>
      </c>
      <c r="C412" s="3" t="s">
        <v>91</v>
      </c>
      <c r="D412" s="3" t="s">
        <v>40</v>
      </c>
      <c r="E412" s="3" t="s">
        <v>49</v>
      </c>
      <c r="F412" s="3" t="s">
        <v>25</v>
      </c>
      <c r="G412" s="3" t="b">
        <v>0</v>
      </c>
      <c r="H412" s="3" t="b">
        <v>0</v>
      </c>
      <c r="I412" s="3" t="b">
        <v>0</v>
      </c>
      <c r="J412" s="3" t="b">
        <v>0</v>
      </c>
      <c r="K412" s="3" t="b">
        <v>0</v>
      </c>
      <c r="L412" s="3">
        <v>800</v>
      </c>
      <c r="M412" s="3">
        <v>2</v>
      </c>
      <c r="N412" s="3">
        <v>0</v>
      </c>
      <c r="O412" s="3">
        <v>0.5</v>
      </c>
      <c r="P412" s="3">
        <v>0</v>
      </c>
      <c r="Q412" s="3">
        <v>300</v>
      </c>
      <c r="R412" s="3">
        <v>0</v>
      </c>
      <c r="S412" s="3">
        <v>1</v>
      </c>
      <c r="T412" s="3">
        <v>0</v>
      </c>
      <c r="U412" s="3" t="b">
        <v>0</v>
      </c>
      <c r="V412" s="3">
        <v>701</v>
      </c>
      <c r="W412" s="53">
        <v>250510.1</v>
      </c>
      <c r="X412" s="53">
        <v>248803.12</v>
      </c>
      <c r="Y412" s="51">
        <v>504</v>
      </c>
      <c r="Z412" s="51">
        <v>501.6</v>
      </c>
      <c r="AA412" s="53">
        <v>-15</v>
      </c>
      <c r="AB412" s="53">
        <v>15</v>
      </c>
      <c r="AC412" s="3">
        <v>0</v>
      </c>
      <c r="AD412" s="3">
        <v>0</v>
      </c>
      <c r="AF412" s="6">
        <v>2.9278306616828953E-3</v>
      </c>
      <c r="AH412" s="6">
        <v>-3.5002176651851569E-3</v>
      </c>
      <c r="AJ412" s="6">
        <v>2.3666991507724777E-3</v>
      </c>
      <c r="AL412" s="6">
        <v>-2.0809874146019425E-3</v>
      </c>
    </row>
    <row r="413" spans="1:39" x14ac:dyDescent="0.25">
      <c r="A413" s="3">
        <v>64</v>
      </c>
      <c r="B413" s="3" t="s">
        <v>21</v>
      </c>
      <c r="C413" s="3" t="s">
        <v>91</v>
      </c>
      <c r="D413" s="3" t="s">
        <v>40</v>
      </c>
      <c r="E413" s="3" t="s">
        <v>49</v>
      </c>
      <c r="F413" s="3" t="s">
        <v>25</v>
      </c>
      <c r="G413" s="3" t="b">
        <v>0</v>
      </c>
      <c r="H413" s="3" t="b">
        <v>0</v>
      </c>
      <c r="I413" s="3" t="b">
        <v>0</v>
      </c>
      <c r="J413" s="3" t="b">
        <v>0</v>
      </c>
      <c r="K413" s="3" t="b">
        <v>0</v>
      </c>
      <c r="L413" s="3">
        <v>800</v>
      </c>
      <c r="M413" s="3">
        <v>2</v>
      </c>
      <c r="N413" s="3">
        <v>0</v>
      </c>
      <c r="O413" s="3">
        <v>0.5</v>
      </c>
      <c r="P413" s="3">
        <v>0</v>
      </c>
      <c r="Q413" s="3">
        <v>300</v>
      </c>
      <c r="R413" s="3">
        <v>0</v>
      </c>
      <c r="S413" s="3">
        <v>1</v>
      </c>
      <c r="T413" s="3">
        <v>0</v>
      </c>
      <c r="U413" s="3" t="b">
        <v>0</v>
      </c>
      <c r="V413" s="3">
        <v>701</v>
      </c>
      <c r="W413" s="53">
        <v>247871.41</v>
      </c>
      <c r="X413" s="53">
        <v>247500.12</v>
      </c>
      <c r="Y413" s="51">
        <v>505.67</v>
      </c>
      <c r="Z413" s="51">
        <v>504.55</v>
      </c>
      <c r="AA413" s="53">
        <v>-15</v>
      </c>
      <c r="AB413" s="53">
        <v>15</v>
      </c>
      <c r="AC413" s="3">
        <v>0</v>
      </c>
      <c r="AD413" s="3">
        <v>0</v>
      </c>
      <c r="AF413" s="6">
        <v>-7.636276883237314E-3</v>
      </c>
      <c r="AH413" s="6">
        <v>-8.7189593609574567E-3</v>
      </c>
      <c r="AJ413" s="6">
        <v>5.6880332531172861E-3</v>
      </c>
      <c r="AL413" s="6">
        <v>3.7879541466558919E-3</v>
      </c>
    </row>
    <row r="414" spans="1:39" x14ac:dyDescent="0.25">
      <c r="A414" s="3">
        <v>65</v>
      </c>
      <c r="B414" s="3" t="s">
        <v>21</v>
      </c>
      <c r="C414" s="3" t="s">
        <v>91</v>
      </c>
      <c r="D414" s="3" t="s">
        <v>40</v>
      </c>
      <c r="E414" s="3" t="s">
        <v>49</v>
      </c>
      <c r="F414" s="3" t="s">
        <v>25</v>
      </c>
      <c r="G414" s="3" t="b">
        <v>0</v>
      </c>
      <c r="H414" s="3" t="b">
        <v>0</v>
      </c>
      <c r="I414" s="3" t="b">
        <v>0</v>
      </c>
      <c r="J414" s="3" t="b">
        <v>0</v>
      </c>
      <c r="K414" s="3" t="b">
        <v>0</v>
      </c>
      <c r="L414" s="3">
        <v>800</v>
      </c>
      <c r="M414" s="3">
        <v>2</v>
      </c>
      <c r="N414" s="3">
        <v>0</v>
      </c>
      <c r="O414" s="3">
        <v>0.5</v>
      </c>
      <c r="P414" s="3">
        <v>0</v>
      </c>
      <c r="Q414" s="3">
        <v>300</v>
      </c>
      <c r="R414" s="3">
        <v>0</v>
      </c>
      <c r="S414" s="3">
        <v>1</v>
      </c>
      <c r="T414" s="3">
        <v>0</v>
      </c>
      <c r="U414" s="3" t="b">
        <v>0</v>
      </c>
      <c r="V414" s="3">
        <v>701</v>
      </c>
      <c r="W414" s="53">
        <v>253619.91</v>
      </c>
      <c r="X414" s="53">
        <v>252912.52</v>
      </c>
      <c r="Y414" s="51">
        <v>498.69</v>
      </c>
      <c r="Z414" s="51">
        <v>498.36</v>
      </c>
      <c r="AA414" s="53">
        <v>-15</v>
      </c>
      <c r="AB414" s="53">
        <v>15</v>
      </c>
      <c r="AC414" s="3">
        <v>0</v>
      </c>
      <c r="AD414" s="3">
        <v>0</v>
      </c>
      <c r="AF414" s="6">
        <v>1.5378087146630914E-2</v>
      </c>
      <c r="AH414" s="6">
        <v>1.2958644287698329E-2</v>
      </c>
      <c r="AJ414" s="6">
        <v>-8.1939500009945432E-3</v>
      </c>
      <c r="AL414" s="6">
        <v>-8.526875773407161E-3</v>
      </c>
    </row>
    <row r="415" spans="1:39" x14ac:dyDescent="0.25">
      <c r="A415" s="1">
        <v>71</v>
      </c>
      <c r="B415" s="1" t="s">
        <v>21</v>
      </c>
      <c r="C415" s="1" t="s">
        <v>91</v>
      </c>
      <c r="D415" s="1" t="s">
        <v>40</v>
      </c>
      <c r="E415" s="1" t="s">
        <v>50</v>
      </c>
      <c r="F415" s="1" t="s">
        <v>25</v>
      </c>
      <c r="G415" s="1" t="b">
        <v>0</v>
      </c>
      <c r="H415" s="1" t="b">
        <v>0</v>
      </c>
      <c r="I415" s="1" t="b">
        <v>0</v>
      </c>
      <c r="J415" s="1" t="b">
        <v>0</v>
      </c>
      <c r="K415" s="1" t="b">
        <v>0</v>
      </c>
      <c r="L415" s="1">
        <v>800</v>
      </c>
      <c r="M415" s="1">
        <v>2</v>
      </c>
      <c r="N415" s="1">
        <v>0</v>
      </c>
      <c r="O415" s="1">
        <v>0.5</v>
      </c>
      <c r="P415" s="1">
        <v>0</v>
      </c>
      <c r="Q415" s="1">
        <v>300</v>
      </c>
      <c r="R415" s="1">
        <v>0</v>
      </c>
      <c r="S415" s="1">
        <v>1</v>
      </c>
      <c r="T415" s="1">
        <v>0</v>
      </c>
      <c r="U415" s="1" t="b">
        <v>0</v>
      </c>
      <c r="V415" s="1">
        <v>701</v>
      </c>
      <c r="W415" s="54">
        <v>185115</v>
      </c>
      <c r="X415" s="54">
        <v>225491.39</v>
      </c>
      <c r="Y415" s="50">
        <v>561.91999999999996</v>
      </c>
      <c r="Z415" s="50">
        <v>549.79</v>
      </c>
      <c r="AA415" s="54">
        <v>-15</v>
      </c>
      <c r="AB415" s="54">
        <v>10</v>
      </c>
      <c r="AC415" s="1">
        <v>0</v>
      </c>
      <c r="AD415" s="1">
        <v>0</v>
      </c>
      <c r="AF415" s="6" cm="1">
        <f t="array" ref="AF415:AF419">W415:W419/AG415-1</f>
        <v>-1.7812935893096293E-2</v>
      </c>
      <c r="AG415" s="52">
        <f>AVERAGE(W415:W419)</f>
        <v>188472.24400000001</v>
      </c>
      <c r="AH415" s="6" cm="1">
        <f t="array" ref="AH415:AH419">X415:X419/AI415-1</f>
        <v>6.6304705133866104E-3</v>
      </c>
      <c r="AI415" s="52">
        <f t="shared" ref="AI415" si="82">AVERAGE(X415:X419)</f>
        <v>224006.12399999998</v>
      </c>
      <c r="AJ415" s="6" cm="1">
        <f t="array" ref="AJ415:AJ419">Y415:Y419/AK415-1</f>
        <v>-3.9599116553280522E-3</v>
      </c>
      <c r="AK415" s="52">
        <f>AVERAGE(Y415:Y419)</f>
        <v>564.15399999999988</v>
      </c>
      <c r="AL415" s="6" cm="1">
        <f t="array" ref="AL415:AL419">Z415:Z419/AM415-1</f>
        <v>8.6150278667531666E-3</v>
      </c>
      <c r="AM415" s="52">
        <f>AVERAGE(Z415:Z419)</f>
        <v>545.09400000000005</v>
      </c>
    </row>
    <row r="416" spans="1:39" x14ac:dyDescent="0.25">
      <c r="A416" s="1">
        <v>72</v>
      </c>
      <c r="B416" s="1" t="s">
        <v>21</v>
      </c>
      <c r="C416" s="1" t="s">
        <v>91</v>
      </c>
      <c r="D416" s="1" t="s">
        <v>40</v>
      </c>
      <c r="E416" s="1" t="s">
        <v>50</v>
      </c>
      <c r="F416" s="1" t="s">
        <v>25</v>
      </c>
      <c r="G416" s="1" t="b">
        <v>0</v>
      </c>
      <c r="H416" s="1" t="b">
        <v>0</v>
      </c>
      <c r="I416" s="1" t="b">
        <v>0</v>
      </c>
      <c r="J416" s="1" t="b">
        <v>0</v>
      </c>
      <c r="K416" s="1" t="b">
        <v>0</v>
      </c>
      <c r="L416" s="1">
        <v>800</v>
      </c>
      <c r="M416" s="1">
        <v>2</v>
      </c>
      <c r="N416" s="1">
        <v>0</v>
      </c>
      <c r="O416" s="1">
        <v>0.5</v>
      </c>
      <c r="P416" s="1">
        <v>0</v>
      </c>
      <c r="Q416" s="1">
        <v>300</v>
      </c>
      <c r="R416" s="1">
        <v>0</v>
      </c>
      <c r="S416" s="1">
        <v>1</v>
      </c>
      <c r="T416" s="1">
        <v>0</v>
      </c>
      <c r="U416" s="1" t="b">
        <v>0</v>
      </c>
      <c r="V416" s="1">
        <v>701</v>
      </c>
      <c r="W416" s="54">
        <v>188274.87</v>
      </c>
      <c r="X416" s="54">
        <v>220377.46</v>
      </c>
      <c r="Y416" s="50">
        <v>568.61</v>
      </c>
      <c r="Z416" s="50">
        <v>544.99</v>
      </c>
      <c r="AA416" s="54">
        <v>-15</v>
      </c>
      <c r="AB416" s="54">
        <v>10</v>
      </c>
      <c r="AC416" s="1">
        <v>0</v>
      </c>
      <c r="AD416" s="1">
        <v>0</v>
      </c>
      <c r="AF416" s="6">
        <v>-1.0472311243877597E-3</v>
      </c>
      <c r="AH416" s="6">
        <v>-1.619894998942073E-2</v>
      </c>
      <c r="AJ416" s="6">
        <v>7.8985525228929543E-3</v>
      </c>
      <c r="AL416" s="6">
        <v>-1.9079278069478178E-4</v>
      </c>
    </row>
    <row r="417" spans="1:39" x14ac:dyDescent="0.25">
      <c r="A417" s="1">
        <v>73</v>
      </c>
      <c r="B417" s="1" t="s">
        <v>21</v>
      </c>
      <c r="C417" s="1" t="s">
        <v>91</v>
      </c>
      <c r="D417" s="1" t="s">
        <v>40</v>
      </c>
      <c r="E417" s="1" t="s">
        <v>50</v>
      </c>
      <c r="F417" s="1" t="s">
        <v>25</v>
      </c>
      <c r="G417" s="1" t="b">
        <v>0</v>
      </c>
      <c r="H417" s="1" t="b">
        <v>0</v>
      </c>
      <c r="I417" s="1" t="b">
        <v>0</v>
      </c>
      <c r="J417" s="1" t="b">
        <v>0</v>
      </c>
      <c r="K417" s="1" t="b">
        <v>0</v>
      </c>
      <c r="L417" s="1">
        <v>800</v>
      </c>
      <c r="M417" s="1">
        <v>2</v>
      </c>
      <c r="N417" s="1">
        <v>0</v>
      </c>
      <c r="O417" s="1">
        <v>0.5</v>
      </c>
      <c r="P417" s="1">
        <v>0</v>
      </c>
      <c r="Q417" s="1">
        <v>300</v>
      </c>
      <c r="R417" s="1">
        <v>0</v>
      </c>
      <c r="S417" s="1">
        <v>1</v>
      </c>
      <c r="T417" s="1">
        <v>0</v>
      </c>
      <c r="U417" s="1" t="b">
        <v>0</v>
      </c>
      <c r="V417" s="1">
        <v>701</v>
      </c>
      <c r="W417" s="54">
        <v>194526.55</v>
      </c>
      <c r="X417" s="54">
        <v>228348.27</v>
      </c>
      <c r="Y417" s="50">
        <v>559.4</v>
      </c>
      <c r="Z417" s="50">
        <v>537.27</v>
      </c>
      <c r="AA417" s="54">
        <v>-15</v>
      </c>
      <c r="AB417" s="54">
        <v>10</v>
      </c>
      <c r="AC417" s="1">
        <v>0</v>
      </c>
      <c r="AD417" s="1">
        <v>0</v>
      </c>
      <c r="AF417" s="6">
        <v>3.21230642322059E-2</v>
      </c>
      <c r="AH417" s="6">
        <v>1.9384050411050513E-2</v>
      </c>
      <c r="AJ417" s="6">
        <v>-8.4267770856891744E-3</v>
      </c>
      <c r="AL417" s="6">
        <v>-1.435348765534028E-2</v>
      </c>
    </row>
    <row r="418" spans="1:39" x14ac:dyDescent="0.25">
      <c r="A418" s="1">
        <v>74</v>
      </c>
      <c r="B418" s="1" t="s">
        <v>21</v>
      </c>
      <c r="C418" s="1" t="s">
        <v>91</v>
      </c>
      <c r="D418" s="1" t="s">
        <v>40</v>
      </c>
      <c r="E418" s="1" t="s">
        <v>50</v>
      </c>
      <c r="F418" s="1" t="s">
        <v>25</v>
      </c>
      <c r="G418" s="1" t="b">
        <v>0</v>
      </c>
      <c r="H418" s="1" t="b">
        <v>0</v>
      </c>
      <c r="I418" s="1" t="b">
        <v>0</v>
      </c>
      <c r="J418" s="1" t="b">
        <v>0</v>
      </c>
      <c r="K418" s="1" t="b">
        <v>0</v>
      </c>
      <c r="L418" s="1">
        <v>800</v>
      </c>
      <c r="M418" s="1">
        <v>2</v>
      </c>
      <c r="N418" s="1">
        <v>0</v>
      </c>
      <c r="O418" s="1">
        <v>0.5</v>
      </c>
      <c r="P418" s="1">
        <v>0</v>
      </c>
      <c r="Q418" s="1">
        <v>300</v>
      </c>
      <c r="R418" s="1">
        <v>0</v>
      </c>
      <c r="S418" s="1">
        <v>1</v>
      </c>
      <c r="T418" s="1">
        <v>0</v>
      </c>
      <c r="U418" s="1" t="b">
        <v>0</v>
      </c>
      <c r="V418" s="1">
        <v>701</v>
      </c>
      <c r="W418" s="54">
        <v>187048.56</v>
      </c>
      <c r="X418" s="54">
        <v>220585.33</v>
      </c>
      <c r="Y418" s="50">
        <v>568.35</v>
      </c>
      <c r="Z418" s="50">
        <v>546.54</v>
      </c>
      <c r="AA418" s="54">
        <v>-15</v>
      </c>
      <c r="AB418" s="54">
        <v>10</v>
      </c>
      <c r="AC418" s="1">
        <v>0</v>
      </c>
      <c r="AD418" s="1">
        <v>0</v>
      </c>
      <c r="AF418" s="6">
        <v>-7.553812539102589E-3</v>
      </c>
      <c r="AH418" s="6">
        <v>-1.5270984287911626E-2</v>
      </c>
      <c r="AJ418" s="6">
        <v>7.4376854546811533E-3</v>
      </c>
      <c r="AL418" s="6">
        <v>2.6527534700435673E-3</v>
      </c>
    </row>
    <row r="419" spans="1:39" x14ac:dyDescent="0.25">
      <c r="A419" s="1">
        <v>75</v>
      </c>
      <c r="B419" s="1" t="s">
        <v>21</v>
      </c>
      <c r="C419" s="1" t="s">
        <v>91</v>
      </c>
      <c r="D419" s="1" t="s">
        <v>40</v>
      </c>
      <c r="E419" s="1" t="s">
        <v>50</v>
      </c>
      <c r="F419" s="1" t="s">
        <v>25</v>
      </c>
      <c r="G419" s="1" t="b">
        <v>0</v>
      </c>
      <c r="H419" s="1" t="b">
        <v>0</v>
      </c>
      <c r="I419" s="1" t="b">
        <v>0</v>
      </c>
      <c r="J419" s="1" t="b">
        <v>0</v>
      </c>
      <c r="K419" s="1" t="b">
        <v>0</v>
      </c>
      <c r="L419" s="1">
        <v>800</v>
      </c>
      <c r="M419" s="1">
        <v>2</v>
      </c>
      <c r="N419" s="1">
        <v>0</v>
      </c>
      <c r="O419" s="1">
        <v>0.5</v>
      </c>
      <c r="P419" s="1">
        <v>0</v>
      </c>
      <c r="Q419" s="1">
        <v>300</v>
      </c>
      <c r="R419" s="1">
        <v>0</v>
      </c>
      <c r="S419" s="1">
        <v>1</v>
      </c>
      <c r="T419" s="1">
        <v>0</v>
      </c>
      <c r="U419" s="1" t="b">
        <v>0</v>
      </c>
      <c r="V419" s="1">
        <v>701</v>
      </c>
      <c r="W419" s="54">
        <v>187396.24</v>
      </c>
      <c r="X419" s="54">
        <v>225228.17</v>
      </c>
      <c r="Y419" s="50">
        <v>562.49</v>
      </c>
      <c r="Z419" s="50">
        <v>546.88</v>
      </c>
      <c r="AA419" s="54">
        <v>-15</v>
      </c>
      <c r="AB419" s="54">
        <v>10</v>
      </c>
      <c r="AC419" s="1">
        <v>0</v>
      </c>
      <c r="AD419" s="1">
        <v>0</v>
      </c>
      <c r="AF419" s="6">
        <v>-5.7090846756194802E-3</v>
      </c>
      <c r="AH419" s="6">
        <v>5.4554133528958992E-3</v>
      </c>
      <c r="AJ419" s="6">
        <v>-2.9495492365557707E-3</v>
      </c>
      <c r="AL419" s="6">
        <v>3.2764990992377729E-3</v>
      </c>
    </row>
    <row r="420" spans="1:39" x14ac:dyDescent="0.25">
      <c r="A420" s="3">
        <v>81</v>
      </c>
      <c r="B420" s="3" t="s">
        <v>21</v>
      </c>
      <c r="C420" s="3" t="s">
        <v>91</v>
      </c>
      <c r="D420" s="3" t="s">
        <v>40</v>
      </c>
      <c r="E420" s="3" t="s">
        <v>51</v>
      </c>
      <c r="F420" s="3" t="s">
        <v>25</v>
      </c>
      <c r="G420" s="3" t="b">
        <v>0</v>
      </c>
      <c r="H420" s="3" t="b">
        <v>0</v>
      </c>
      <c r="I420" s="3" t="b">
        <v>0</v>
      </c>
      <c r="J420" s="3" t="b">
        <v>0</v>
      </c>
      <c r="K420" s="3" t="b">
        <v>0</v>
      </c>
      <c r="L420" s="3">
        <v>800</v>
      </c>
      <c r="M420" s="3">
        <v>2</v>
      </c>
      <c r="N420" s="3">
        <v>0</v>
      </c>
      <c r="O420" s="3">
        <v>0.5</v>
      </c>
      <c r="P420" s="3">
        <v>0</v>
      </c>
      <c r="Q420" s="3">
        <v>300</v>
      </c>
      <c r="R420" s="3">
        <v>0</v>
      </c>
      <c r="S420" s="3">
        <v>1</v>
      </c>
      <c r="T420" s="3">
        <v>0</v>
      </c>
      <c r="U420" s="3" t="b">
        <v>0</v>
      </c>
      <c r="V420" s="3">
        <v>701</v>
      </c>
      <c r="W420" s="53">
        <v>140970.26999999999</v>
      </c>
      <c r="X420" s="53">
        <v>194030.43</v>
      </c>
      <c r="Y420" s="51">
        <v>619.82000000000005</v>
      </c>
      <c r="Z420" s="51">
        <v>583.79999999999995</v>
      </c>
      <c r="AA420" s="53">
        <v>-15</v>
      </c>
      <c r="AB420" s="53">
        <v>5</v>
      </c>
      <c r="AC420" s="3">
        <v>0</v>
      </c>
      <c r="AD420" s="3">
        <v>0</v>
      </c>
      <c r="AF420" s="6" cm="1">
        <f t="array" ref="AF420:AF424">W420:W424/AG420-1</f>
        <v>-5.5058903610334387E-3</v>
      </c>
      <c r="AG420" s="52">
        <f>AVERAGE(W420:W424)</f>
        <v>141750.734</v>
      </c>
      <c r="AH420" s="6" cm="1">
        <f t="array" ref="AH420:AH424">X420:X424/AI420-1</f>
        <v>-1.3378211957070896E-2</v>
      </c>
      <c r="AI420" s="52">
        <f t="shared" ref="AI420" si="83">AVERAGE(X420:X424)</f>
        <v>196661.408</v>
      </c>
      <c r="AJ420" s="6" cm="1">
        <f t="array" ref="AJ420:AJ424">Y420:Y424/AK420-1</f>
        <v>4.7007715749207701E-3</v>
      </c>
      <c r="AK420" s="52">
        <f>AVERAGE(Y420:Y424)</f>
        <v>616.91999999999996</v>
      </c>
      <c r="AL420" s="6" cm="1">
        <f t="array" ref="AL420:AL424">Z420:Z424/AM420-1</f>
        <v>1.5577499776973092E-3</v>
      </c>
      <c r="AM420" s="52">
        <f>AVERAGE(Z420:Z424)</f>
        <v>582.89200000000005</v>
      </c>
    </row>
    <row r="421" spans="1:39" x14ac:dyDescent="0.25">
      <c r="A421" s="3">
        <v>82</v>
      </c>
      <c r="B421" s="3" t="s">
        <v>21</v>
      </c>
      <c r="C421" s="3" t="s">
        <v>91</v>
      </c>
      <c r="D421" s="3" t="s">
        <v>40</v>
      </c>
      <c r="E421" s="3" t="s">
        <v>51</v>
      </c>
      <c r="F421" s="3" t="s">
        <v>25</v>
      </c>
      <c r="G421" s="3" t="b">
        <v>0</v>
      </c>
      <c r="H421" s="3" t="b">
        <v>0</v>
      </c>
      <c r="I421" s="3" t="b">
        <v>0</v>
      </c>
      <c r="J421" s="3" t="b">
        <v>0</v>
      </c>
      <c r="K421" s="3" t="b">
        <v>0</v>
      </c>
      <c r="L421" s="3">
        <v>800</v>
      </c>
      <c r="M421" s="3">
        <v>2</v>
      </c>
      <c r="N421" s="3">
        <v>0</v>
      </c>
      <c r="O421" s="3">
        <v>0.5</v>
      </c>
      <c r="P421" s="3">
        <v>0</v>
      </c>
      <c r="Q421" s="3">
        <v>300</v>
      </c>
      <c r="R421" s="3">
        <v>0</v>
      </c>
      <c r="S421" s="3">
        <v>1</v>
      </c>
      <c r="T421" s="3">
        <v>0</v>
      </c>
      <c r="U421" s="3" t="b">
        <v>0</v>
      </c>
      <c r="V421" s="3">
        <v>701</v>
      </c>
      <c r="W421" s="53">
        <v>141115.26</v>
      </c>
      <c r="X421" s="53">
        <v>195709.7</v>
      </c>
      <c r="Y421" s="51">
        <v>618.01</v>
      </c>
      <c r="Z421" s="51">
        <v>583.72</v>
      </c>
      <c r="AA421" s="53">
        <v>-15</v>
      </c>
      <c r="AB421" s="53">
        <v>5</v>
      </c>
      <c r="AC421" s="3">
        <v>0</v>
      </c>
      <c r="AD421" s="3">
        <v>0</v>
      </c>
      <c r="AF421" s="6">
        <v>-4.4830385146364948E-3</v>
      </c>
      <c r="AH421" s="6">
        <v>-4.839322618904407E-3</v>
      </c>
      <c r="AJ421" s="6">
        <v>1.7668417298839501E-3</v>
      </c>
      <c r="AL421" s="6">
        <v>1.4205032836271947E-3</v>
      </c>
    </row>
    <row r="422" spans="1:39" x14ac:dyDescent="0.25">
      <c r="A422" s="3">
        <v>83</v>
      </c>
      <c r="B422" s="3" t="s">
        <v>21</v>
      </c>
      <c r="C422" s="3" t="s">
        <v>91</v>
      </c>
      <c r="D422" s="3" t="s">
        <v>40</v>
      </c>
      <c r="E422" s="3" t="s">
        <v>51</v>
      </c>
      <c r="F422" s="3" t="s">
        <v>25</v>
      </c>
      <c r="G422" s="3" t="b">
        <v>0</v>
      </c>
      <c r="H422" s="3" t="b">
        <v>0</v>
      </c>
      <c r="I422" s="3" t="b">
        <v>0</v>
      </c>
      <c r="J422" s="3" t="b">
        <v>0</v>
      </c>
      <c r="K422" s="3" t="b">
        <v>0</v>
      </c>
      <c r="L422" s="3">
        <v>800</v>
      </c>
      <c r="M422" s="3">
        <v>2</v>
      </c>
      <c r="N422" s="3">
        <v>0</v>
      </c>
      <c r="O422" s="3">
        <v>0.5</v>
      </c>
      <c r="P422" s="3">
        <v>0</v>
      </c>
      <c r="Q422" s="3">
        <v>300</v>
      </c>
      <c r="R422" s="3">
        <v>0</v>
      </c>
      <c r="S422" s="3">
        <v>1</v>
      </c>
      <c r="T422" s="3">
        <v>0</v>
      </c>
      <c r="U422" s="3" t="b">
        <v>0</v>
      </c>
      <c r="V422" s="3">
        <v>701</v>
      </c>
      <c r="W422" s="53">
        <v>142287.09</v>
      </c>
      <c r="X422" s="53">
        <v>199145.38</v>
      </c>
      <c r="Y422" s="51">
        <v>614.16</v>
      </c>
      <c r="Z422" s="51">
        <v>582.19000000000005</v>
      </c>
      <c r="AA422" s="53">
        <v>-15</v>
      </c>
      <c r="AB422" s="53">
        <v>5</v>
      </c>
      <c r="AC422" s="3">
        <v>0</v>
      </c>
      <c r="AD422" s="3">
        <v>0</v>
      </c>
      <c r="AF422" s="6">
        <v>3.7837969854885856E-3</v>
      </c>
      <c r="AH422" s="6">
        <v>1.263070383387066E-2</v>
      </c>
      <c r="AJ422" s="6">
        <v>-4.4738377747519653E-3</v>
      </c>
      <c r="AL422" s="6">
        <v>-1.2043397404665201E-3</v>
      </c>
    </row>
    <row r="423" spans="1:39" x14ac:dyDescent="0.25">
      <c r="A423" s="3">
        <v>84</v>
      </c>
      <c r="B423" s="3" t="s">
        <v>21</v>
      </c>
      <c r="C423" s="3" t="s">
        <v>91</v>
      </c>
      <c r="D423" s="3" t="s">
        <v>40</v>
      </c>
      <c r="E423" s="3" t="s">
        <v>51</v>
      </c>
      <c r="F423" s="3" t="s">
        <v>25</v>
      </c>
      <c r="G423" s="3" t="b">
        <v>0</v>
      </c>
      <c r="H423" s="3" t="b">
        <v>0</v>
      </c>
      <c r="I423" s="3" t="b">
        <v>0</v>
      </c>
      <c r="J423" s="3" t="b">
        <v>0</v>
      </c>
      <c r="K423" s="3" t="b">
        <v>0</v>
      </c>
      <c r="L423" s="3">
        <v>800</v>
      </c>
      <c r="M423" s="3">
        <v>2</v>
      </c>
      <c r="N423" s="3">
        <v>0</v>
      </c>
      <c r="O423" s="3">
        <v>0.5</v>
      </c>
      <c r="P423" s="3">
        <v>0</v>
      </c>
      <c r="Q423" s="3">
        <v>300</v>
      </c>
      <c r="R423" s="3">
        <v>0</v>
      </c>
      <c r="S423" s="3">
        <v>1</v>
      </c>
      <c r="T423" s="3">
        <v>0</v>
      </c>
      <c r="U423" s="3" t="b">
        <v>0</v>
      </c>
      <c r="V423" s="3">
        <v>701</v>
      </c>
      <c r="W423" s="53">
        <v>141585.19</v>
      </c>
      <c r="X423" s="53">
        <v>196275.8</v>
      </c>
      <c r="Y423" s="51">
        <v>617.26</v>
      </c>
      <c r="Z423" s="51">
        <v>583.26</v>
      </c>
      <c r="AA423" s="53">
        <v>-15</v>
      </c>
      <c r="AB423" s="53">
        <v>5</v>
      </c>
      <c r="AC423" s="3">
        <v>0</v>
      </c>
      <c r="AD423" s="3">
        <v>0</v>
      </c>
      <c r="AF423" s="6">
        <v>-1.1678528592310444E-3</v>
      </c>
      <c r="AH423" s="6">
        <v>-1.9607710730923378E-3</v>
      </c>
      <c r="AJ423" s="6">
        <v>5.511249432665899E-4</v>
      </c>
      <c r="AL423" s="6">
        <v>6.313347927231483E-4</v>
      </c>
    </row>
    <row r="424" spans="1:39" x14ac:dyDescent="0.25">
      <c r="A424" s="3">
        <v>85</v>
      </c>
      <c r="B424" s="3" t="s">
        <v>21</v>
      </c>
      <c r="C424" s="3" t="s">
        <v>91</v>
      </c>
      <c r="D424" s="3" t="s">
        <v>40</v>
      </c>
      <c r="E424" s="3" t="s">
        <v>51</v>
      </c>
      <c r="F424" s="3" t="s">
        <v>25</v>
      </c>
      <c r="G424" s="3" t="b">
        <v>0</v>
      </c>
      <c r="H424" s="3" t="b">
        <v>0</v>
      </c>
      <c r="I424" s="3" t="b">
        <v>0</v>
      </c>
      <c r="J424" s="3" t="b">
        <v>0</v>
      </c>
      <c r="K424" s="3" t="b">
        <v>0</v>
      </c>
      <c r="L424" s="3">
        <v>800</v>
      </c>
      <c r="M424" s="3">
        <v>2</v>
      </c>
      <c r="N424" s="3">
        <v>0</v>
      </c>
      <c r="O424" s="3">
        <v>0.5</v>
      </c>
      <c r="P424" s="3">
        <v>0</v>
      </c>
      <c r="Q424" s="3">
        <v>300</v>
      </c>
      <c r="R424" s="3">
        <v>0</v>
      </c>
      <c r="S424" s="3">
        <v>1</v>
      </c>
      <c r="T424" s="3">
        <v>0</v>
      </c>
      <c r="U424" s="3" t="b">
        <v>0</v>
      </c>
      <c r="V424" s="3">
        <v>701</v>
      </c>
      <c r="W424" s="53">
        <v>142795.85999999999</v>
      </c>
      <c r="X424" s="53">
        <v>198145.73</v>
      </c>
      <c r="Y424" s="51">
        <v>615.35</v>
      </c>
      <c r="Z424" s="51">
        <v>581.49</v>
      </c>
      <c r="AA424" s="53">
        <v>-15</v>
      </c>
      <c r="AB424" s="53">
        <v>5</v>
      </c>
      <c r="AC424" s="3">
        <v>0</v>
      </c>
      <c r="AD424" s="3">
        <v>0</v>
      </c>
      <c r="AF424" s="6">
        <v>7.3729847494121703E-3</v>
      </c>
      <c r="AH424" s="6">
        <v>7.5476018151969804E-3</v>
      </c>
      <c r="AJ424" s="6">
        <v>-2.5449004733190117E-3</v>
      </c>
      <c r="AL424" s="6">
        <v>-2.405248313581354E-3</v>
      </c>
    </row>
    <row r="425" spans="1:39" x14ac:dyDescent="0.25">
      <c r="A425" s="1">
        <v>91</v>
      </c>
      <c r="B425" s="1" t="s">
        <v>21</v>
      </c>
      <c r="C425" s="1" t="s">
        <v>91</v>
      </c>
      <c r="D425" s="1" t="s">
        <v>40</v>
      </c>
      <c r="E425" s="1" t="s">
        <v>52</v>
      </c>
      <c r="F425" s="1" t="s">
        <v>25</v>
      </c>
      <c r="G425" s="1" t="b">
        <v>0</v>
      </c>
      <c r="H425" s="1" t="b">
        <v>0</v>
      </c>
      <c r="I425" s="1" t="b">
        <v>0</v>
      </c>
      <c r="J425" s="1" t="b">
        <v>0</v>
      </c>
      <c r="K425" s="1" t="b">
        <v>0</v>
      </c>
      <c r="L425" s="1">
        <v>800</v>
      </c>
      <c r="M425" s="1">
        <v>2</v>
      </c>
      <c r="N425" s="1">
        <v>0</v>
      </c>
      <c r="O425" s="1">
        <v>0.5</v>
      </c>
      <c r="P425" s="1">
        <v>0</v>
      </c>
      <c r="Q425" s="1">
        <v>300</v>
      </c>
      <c r="R425" s="1">
        <v>0</v>
      </c>
      <c r="S425" s="1">
        <v>1</v>
      </c>
      <c r="T425" s="1">
        <v>0</v>
      </c>
      <c r="U425" s="1" t="b">
        <v>0</v>
      </c>
      <c r="V425" s="1">
        <v>720</v>
      </c>
      <c r="W425" s="54">
        <v>91204.5</v>
      </c>
      <c r="X425" s="54">
        <v>152237.1</v>
      </c>
      <c r="Y425" s="50">
        <v>675.68</v>
      </c>
      <c r="Z425" s="50">
        <v>638.54999999999995</v>
      </c>
      <c r="AA425" s="54">
        <v>-15</v>
      </c>
      <c r="AB425" s="54">
        <v>0</v>
      </c>
      <c r="AC425" s="1">
        <v>0</v>
      </c>
      <c r="AD425" s="1">
        <v>0</v>
      </c>
      <c r="AF425" s="6" cm="1">
        <f t="array" ref="AF425:AF429">W425:W429/AG425-1</f>
        <v>-1.9824700858165567E-2</v>
      </c>
      <c r="AG425" s="52">
        <f>AVERAGE(W425:W429)</f>
        <v>93049.171999999991</v>
      </c>
      <c r="AH425" s="6" cm="1">
        <f t="array" ref="AH425:AH429">X425:X429/AI425-1</f>
        <v>-1.161961183490412E-2</v>
      </c>
      <c r="AI425" s="52">
        <f t="shared" ref="AI425" si="84">AVERAGE(X425:X429)</f>
        <v>154026.83199999999</v>
      </c>
      <c r="AJ425" s="6" cm="1">
        <f t="array" ref="AJ425:AJ429">Y425:Y429/AK425-1</f>
        <v>2.6562198578401475E-3</v>
      </c>
      <c r="AK425" s="52">
        <f>AVERAGE(Y425:Y429)</f>
        <v>673.8900000000001</v>
      </c>
      <c r="AL425" s="6" cm="1">
        <f t="array" ref="AL425:AL429">Z425:Z429/AM425-1</f>
        <v>3.9431358306525333E-3</v>
      </c>
      <c r="AM425" s="52">
        <f>AVERAGE(Z425:Z429)</f>
        <v>636.04200000000003</v>
      </c>
    </row>
    <row r="426" spans="1:39" x14ac:dyDescent="0.25">
      <c r="A426" s="1">
        <v>92</v>
      </c>
      <c r="B426" s="1" t="s">
        <v>21</v>
      </c>
      <c r="C426" s="1" t="s">
        <v>91</v>
      </c>
      <c r="D426" s="1" t="s">
        <v>40</v>
      </c>
      <c r="E426" s="1" t="s">
        <v>52</v>
      </c>
      <c r="F426" s="1" t="s">
        <v>25</v>
      </c>
      <c r="G426" s="1" t="b">
        <v>0</v>
      </c>
      <c r="H426" s="1" t="b">
        <v>0</v>
      </c>
      <c r="I426" s="1" t="b">
        <v>0</v>
      </c>
      <c r="J426" s="1" t="b">
        <v>0</v>
      </c>
      <c r="K426" s="1" t="b">
        <v>0</v>
      </c>
      <c r="L426" s="1">
        <v>800</v>
      </c>
      <c r="M426" s="1">
        <v>2</v>
      </c>
      <c r="N426" s="1">
        <v>0</v>
      </c>
      <c r="O426" s="1">
        <v>0.5</v>
      </c>
      <c r="P426" s="1">
        <v>0</v>
      </c>
      <c r="Q426" s="1">
        <v>300</v>
      </c>
      <c r="R426" s="1">
        <v>0</v>
      </c>
      <c r="S426" s="1">
        <v>1</v>
      </c>
      <c r="T426" s="1">
        <v>0</v>
      </c>
      <c r="U426" s="1" t="b">
        <v>0</v>
      </c>
      <c r="V426" s="1">
        <v>701</v>
      </c>
      <c r="W426" s="54">
        <v>91451.32</v>
      </c>
      <c r="X426" s="54">
        <v>151773.39000000001</v>
      </c>
      <c r="Y426" s="50">
        <v>676.22</v>
      </c>
      <c r="Z426" s="50">
        <v>638.11</v>
      </c>
      <c r="AA426" s="54">
        <v>-15</v>
      </c>
      <c r="AB426" s="54">
        <v>0</v>
      </c>
      <c r="AC426" s="1">
        <v>0</v>
      </c>
      <c r="AD426" s="1">
        <v>0</v>
      </c>
      <c r="AF426" s="6">
        <v>-1.717212486318509E-2</v>
      </c>
      <c r="AH426" s="6">
        <v>-1.4630191186429053E-2</v>
      </c>
      <c r="AJ426" s="6">
        <v>3.4575375803171937E-3</v>
      </c>
      <c r="AL426" s="6">
        <v>3.2513576147485956E-3</v>
      </c>
    </row>
    <row r="427" spans="1:39" x14ac:dyDescent="0.25">
      <c r="A427" s="1">
        <v>93</v>
      </c>
      <c r="B427" s="1" t="s">
        <v>21</v>
      </c>
      <c r="C427" s="1" t="s">
        <v>91</v>
      </c>
      <c r="D427" s="1" t="s">
        <v>40</v>
      </c>
      <c r="E427" s="1" t="s">
        <v>52</v>
      </c>
      <c r="F427" s="1" t="s">
        <v>25</v>
      </c>
      <c r="G427" s="1" t="b">
        <v>0</v>
      </c>
      <c r="H427" s="1" t="b">
        <v>0</v>
      </c>
      <c r="I427" s="1" t="b">
        <v>0</v>
      </c>
      <c r="J427" s="1" t="b">
        <v>0</v>
      </c>
      <c r="K427" s="1" t="b">
        <v>0</v>
      </c>
      <c r="L427" s="1">
        <v>800</v>
      </c>
      <c r="M427" s="1">
        <v>2</v>
      </c>
      <c r="N427" s="1">
        <v>0</v>
      </c>
      <c r="O427" s="1">
        <v>0.5</v>
      </c>
      <c r="P427" s="1">
        <v>0</v>
      </c>
      <c r="Q427" s="1">
        <v>300</v>
      </c>
      <c r="R427" s="1">
        <v>0</v>
      </c>
      <c r="S427" s="1">
        <v>1</v>
      </c>
      <c r="T427" s="1">
        <v>0</v>
      </c>
      <c r="U427" s="1" t="b">
        <v>0</v>
      </c>
      <c r="V427" s="1">
        <v>701</v>
      </c>
      <c r="W427" s="54">
        <v>96650.94</v>
      </c>
      <c r="X427" s="54">
        <v>155275.60999999999</v>
      </c>
      <c r="Y427" s="50">
        <v>672.87</v>
      </c>
      <c r="Z427" s="50">
        <v>630.86</v>
      </c>
      <c r="AA427" s="54">
        <v>-15</v>
      </c>
      <c r="AB427" s="54">
        <v>0</v>
      </c>
      <c r="AC427" s="1">
        <v>0</v>
      </c>
      <c r="AD427" s="1">
        <v>0</v>
      </c>
      <c r="AF427" s="6">
        <v>3.8708221928079212E-2</v>
      </c>
      <c r="AH427" s="6">
        <v>8.1075354455124593E-3</v>
      </c>
      <c r="AJ427" s="6">
        <v>-1.5136001424566059E-3</v>
      </c>
      <c r="AL427" s="6">
        <v>-8.1472607154873256E-3</v>
      </c>
    </row>
    <row r="428" spans="1:39" x14ac:dyDescent="0.25">
      <c r="A428" s="1">
        <v>94</v>
      </c>
      <c r="B428" s="1" t="s">
        <v>21</v>
      </c>
      <c r="C428" s="1" t="s">
        <v>91</v>
      </c>
      <c r="D428" s="1" t="s">
        <v>40</v>
      </c>
      <c r="E428" s="1" t="s">
        <v>52</v>
      </c>
      <c r="F428" s="1" t="s">
        <v>25</v>
      </c>
      <c r="G428" s="1" t="b">
        <v>0</v>
      </c>
      <c r="H428" s="1" t="b">
        <v>0</v>
      </c>
      <c r="I428" s="1" t="b">
        <v>0</v>
      </c>
      <c r="J428" s="1" t="b">
        <v>0</v>
      </c>
      <c r="K428" s="1" t="b">
        <v>0</v>
      </c>
      <c r="L428" s="1">
        <v>800</v>
      </c>
      <c r="M428" s="1">
        <v>2</v>
      </c>
      <c r="N428" s="1">
        <v>0</v>
      </c>
      <c r="O428" s="1">
        <v>0.5</v>
      </c>
      <c r="P428" s="1">
        <v>0</v>
      </c>
      <c r="Q428" s="1">
        <v>300</v>
      </c>
      <c r="R428" s="1">
        <v>0</v>
      </c>
      <c r="S428" s="1">
        <v>1</v>
      </c>
      <c r="T428" s="1">
        <v>0</v>
      </c>
      <c r="U428" s="1" t="b">
        <v>0</v>
      </c>
      <c r="V428" s="1">
        <v>701</v>
      </c>
      <c r="W428" s="54">
        <v>94304.1</v>
      </c>
      <c r="X428" s="54">
        <v>156982.03</v>
      </c>
      <c r="Y428" s="50">
        <v>670.86</v>
      </c>
      <c r="Z428" s="50">
        <v>634.46</v>
      </c>
      <c r="AA428" s="54">
        <v>-15</v>
      </c>
      <c r="AB428" s="54">
        <v>0</v>
      </c>
      <c r="AC428" s="1">
        <v>0</v>
      </c>
      <c r="AD428" s="1">
        <v>0</v>
      </c>
      <c r="AF428" s="6">
        <v>1.3486718613681115E-2</v>
      </c>
      <c r="AH428" s="6">
        <v>1.9186254509214296E-2</v>
      </c>
      <c r="AJ428" s="6">
        <v>-4.4962827761209079E-3</v>
      </c>
      <c r="AL428" s="6">
        <v>-2.4872571308184321E-3</v>
      </c>
    </row>
    <row r="429" spans="1:39" x14ac:dyDescent="0.25">
      <c r="A429" s="1">
        <v>95</v>
      </c>
      <c r="B429" s="1" t="s">
        <v>21</v>
      </c>
      <c r="C429" s="1" t="s">
        <v>91</v>
      </c>
      <c r="D429" s="1" t="s">
        <v>40</v>
      </c>
      <c r="E429" s="1" t="s">
        <v>52</v>
      </c>
      <c r="F429" s="1" t="s">
        <v>25</v>
      </c>
      <c r="G429" s="1" t="b">
        <v>0</v>
      </c>
      <c r="H429" s="1" t="b">
        <v>0</v>
      </c>
      <c r="I429" s="1" t="b">
        <v>0</v>
      </c>
      <c r="J429" s="1" t="b">
        <v>0</v>
      </c>
      <c r="K429" s="1" t="b">
        <v>0</v>
      </c>
      <c r="L429" s="1">
        <v>800</v>
      </c>
      <c r="M429" s="1">
        <v>2</v>
      </c>
      <c r="N429" s="1">
        <v>0</v>
      </c>
      <c r="O429" s="1">
        <v>0.5</v>
      </c>
      <c r="P429" s="1">
        <v>0</v>
      </c>
      <c r="Q429" s="1">
        <v>300</v>
      </c>
      <c r="R429" s="1">
        <v>0</v>
      </c>
      <c r="S429" s="1">
        <v>1</v>
      </c>
      <c r="T429" s="1">
        <v>0</v>
      </c>
      <c r="U429" s="1" t="b">
        <v>0</v>
      </c>
      <c r="V429" s="1">
        <v>701</v>
      </c>
      <c r="W429" s="54">
        <v>91635</v>
      </c>
      <c r="X429" s="54">
        <v>153866.03</v>
      </c>
      <c r="Y429" s="50">
        <v>673.82</v>
      </c>
      <c r="Z429" s="50">
        <v>638.23</v>
      </c>
      <c r="AA429" s="54">
        <v>-15</v>
      </c>
      <c r="AB429" s="54">
        <v>0</v>
      </c>
      <c r="AC429" s="1">
        <v>0</v>
      </c>
      <c r="AD429" s="1">
        <v>0</v>
      </c>
      <c r="AF429" s="6">
        <v>-1.5198114820409003E-2</v>
      </c>
      <c r="AH429" s="6">
        <v>-1.0439869333934704E-3</v>
      </c>
      <c r="AJ429" s="6">
        <v>-1.0387451958038252E-4</v>
      </c>
      <c r="AL429" s="6">
        <v>3.4400244009042957E-3</v>
      </c>
    </row>
    <row r="430" spans="1:39" x14ac:dyDescent="0.25">
      <c r="A430" s="3">
        <v>101</v>
      </c>
      <c r="B430" s="3" t="s">
        <v>21</v>
      </c>
      <c r="C430" s="3" t="s">
        <v>91</v>
      </c>
      <c r="D430" s="3" t="s">
        <v>40</v>
      </c>
      <c r="E430" s="3" t="s">
        <v>53</v>
      </c>
      <c r="F430" s="3" t="s">
        <v>25</v>
      </c>
      <c r="G430" s="3" t="b">
        <v>0</v>
      </c>
      <c r="H430" s="3" t="b">
        <v>0</v>
      </c>
      <c r="I430" s="3" t="b">
        <v>0</v>
      </c>
      <c r="J430" s="3" t="b">
        <v>0</v>
      </c>
      <c r="K430" s="3" t="b">
        <v>0</v>
      </c>
      <c r="L430" s="3">
        <v>800</v>
      </c>
      <c r="M430" s="3">
        <v>2</v>
      </c>
      <c r="N430" s="3">
        <v>0</v>
      </c>
      <c r="O430" s="3">
        <v>0.5</v>
      </c>
      <c r="P430" s="3">
        <v>0</v>
      </c>
      <c r="Q430" s="3">
        <v>300</v>
      </c>
      <c r="R430" s="3">
        <v>0</v>
      </c>
      <c r="S430" s="3">
        <v>1</v>
      </c>
      <c r="T430" s="3">
        <v>0</v>
      </c>
      <c r="U430" s="3" t="b">
        <v>0</v>
      </c>
      <c r="V430" s="3">
        <v>701</v>
      </c>
      <c r="W430" s="53">
        <v>300916.57</v>
      </c>
      <c r="X430" s="53">
        <v>213964.19</v>
      </c>
      <c r="Y430" s="51">
        <v>472.54</v>
      </c>
      <c r="Z430" s="51">
        <v>519.03</v>
      </c>
      <c r="AA430" s="53">
        <v>-10</v>
      </c>
      <c r="AB430" s="53">
        <v>20</v>
      </c>
      <c r="AC430" s="3">
        <v>0</v>
      </c>
      <c r="AD430" s="3">
        <v>0</v>
      </c>
      <c r="AF430" s="6" cm="1">
        <f t="array" ref="AF430:AF434">W430:W434/AG430-1</f>
        <v>7.6853459609547148E-3</v>
      </c>
      <c r="AG430" s="52">
        <f>AVERAGE(W430:W434)</f>
        <v>298621.56</v>
      </c>
      <c r="AH430" s="6" cm="1">
        <f t="array" ref="AH430:AH434">X430:X434/AI430-1</f>
        <v>1.5839658778316057E-3</v>
      </c>
      <c r="AI430" s="55">
        <f t="shared" ref="AI430" si="85">AVERAGE(X430:X434)</f>
        <v>213625.81400000001</v>
      </c>
      <c r="AJ430" s="6" cm="1">
        <f t="array" ref="AJ430:AJ434">Y430:Y434/AK430-1</f>
        <v>-1.6521522346308881E-3</v>
      </c>
      <c r="AK430" s="52">
        <f>AVERAGE(Y430:Y434)</f>
        <v>473.322</v>
      </c>
      <c r="AL430" s="6" cm="1">
        <f t="array" ref="AL430:AL434">Z430:Z434/AM430-1</f>
        <v>-4.2016806722690037E-3</v>
      </c>
      <c r="AM430" s="52">
        <f>AVERAGE(Z430:Z434)</f>
        <v>521.22</v>
      </c>
    </row>
    <row r="431" spans="1:39" x14ac:dyDescent="0.25">
      <c r="A431" s="3">
        <v>102</v>
      </c>
      <c r="B431" s="3" t="s">
        <v>21</v>
      </c>
      <c r="C431" s="3" t="s">
        <v>91</v>
      </c>
      <c r="D431" s="3" t="s">
        <v>40</v>
      </c>
      <c r="E431" s="3" t="s">
        <v>53</v>
      </c>
      <c r="F431" s="3" t="s">
        <v>25</v>
      </c>
      <c r="G431" s="3" t="b">
        <v>0</v>
      </c>
      <c r="H431" s="3" t="b">
        <v>0</v>
      </c>
      <c r="I431" s="3" t="b">
        <v>0</v>
      </c>
      <c r="J431" s="3" t="b">
        <v>0</v>
      </c>
      <c r="K431" s="3" t="b">
        <v>0</v>
      </c>
      <c r="L431" s="3">
        <v>800</v>
      </c>
      <c r="M431" s="3">
        <v>2</v>
      </c>
      <c r="N431" s="3">
        <v>0</v>
      </c>
      <c r="O431" s="3">
        <v>0.5</v>
      </c>
      <c r="P431" s="3">
        <v>0</v>
      </c>
      <c r="Q431" s="3">
        <v>300</v>
      </c>
      <c r="R431" s="3">
        <v>0</v>
      </c>
      <c r="S431" s="3">
        <v>1</v>
      </c>
      <c r="T431" s="3">
        <v>0</v>
      </c>
      <c r="U431" s="3" t="b">
        <v>0</v>
      </c>
      <c r="V431" s="3">
        <v>701</v>
      </c>
      <c r="W431" s="53">
        <v>296374.17</v>
      </c>
      <c r="X431" s="53">
        <v>211718.88</v>
      </c>
      <c r="Y431" s="51">
        <v>475.9</v>
      </c>
      <c r="Z431" s="51">
        <v>523.62</v>
      </c>
      <c r="AA431" s="53">
        <v>-10</v>
      </c>
      <c r="AB431" s="53">
        <v>20</v>
      </c>
      <c r="AC431" s="3">
        <v>0</v>
      </c>
      <c r="AD431" s="3">
        <v>0</v>
      </c>
      <c r="AF431" s="6">
        <v>-7.5258799130244469E-3</v>
      </c>
      <c r="AH431" s="6">
        <v>-8.926514845251865E-3</v>
      </c>
      <c r="AJ431" s="6">
        <v>5.4466092850109504E-3</v>
      </c>
      <c r="AL431" s="6">
        <v>4.6045815586508443E-3</v>
      </c>
    </row>
    <row r="432" spans="1:39" x14ac:dyDescent="0.25">
      <c r="A432" s="3">
        <v>103</v>
      </c>
      <c r="B432" s="3" t="s">
        <v>21</v>
      </c>
      <c r="C432" s="3" t="s">
        <v>91</v>
      </c>
      <c r="D432" s="3" t="s">
        <v>40</v>
      </c>
      <c r="E432" s="3" t="s">
        <v>53</v>
      </c>
      <c r="F432" s="3" t="s">
        <v>25</v>
      </c>
      <c r="G432" s="3" t="b">
        <v>0</v>
      </c>
      <c r="H432" s="3" t="b">
        <v>0</v>
      </c>
      <c r="I432" s="3" t="b">
        <v>0</v>
      </c>
      <c r="J432" s="3" t="b">
        <v>0</v>
      </c>
      <c r="K432" s="3" t="b">
        <v>0</v>
      </c>
      <c r="L432" s="3">
        <v>800</v>
      </c>
      <c r="M432" s="3">
        <v>2</v>
      </c>
      <c r="N432" s="3">
        <v>0</v>
      </c>
      <c r="O432" s="3">
        <v>0.5</v>
      </c>
      <c r="P432" s="3">
        <v>0</v>
      </c>
      <c r="Q432" s="3">
        <v>300</v>
      </c>
      <c r="R432" s="3">
        <v>0</v>
      </c>
      <c r="S432" s="3">
        <v>1</v>
      </c>
      <c r="T432" s="3">
        <v>0</v>
      </c>
      <c r="U432" s="3" t="b">
        <v>0</v>
      </c>
      <c r="V432" s="3">
        <v>701</v>
      </c>
      <c r="W432" s="53">
        <v>295630.11</v>
      </c>
      <c r="X432" s="53">
        <v>213533.78</v>
      </c>
      <c r="Y432" s="51">
        <v>473.36</v>
      </c>
      <c r="Z432" s="51">
        <v>524.53</v>
      </c>
      <c r="AA432" s="53">
        <v>-10</v>
      </c>
      <c r="AB432" s="53">
        <v>20</v>
      </c>
      <c r="AC432" s="3">
        <v>0</v>
      </c>
      <c r="AD432" s="3">
        <v>0</v>
      </c>
      <c r="AF432" s="6">
        <v>-1.0017528540136267E-2</v>
      </c>
      <c r="AH432" s="6">
        <v>-4.3081872118699849E-4</v>
      </c>
      <c r="AJ432" s="6">
        <v>8.0283612424514317E-5</v>
      </c>
      <c r="AL432" s="6">
        <v>6.3504853996392274E-3</v>
      </c>
    </row>
    <row r="433" spans="1:39" x14ac:dyDescent="0.25">
      <c r="A433" s="3">
        <v>104</v>
      </c>
      <c r="B433" s="3" t="s">
        <v>21</v>
      </c>
      <c r="C433" s="3" t="s">
        <v>91</v>
      </c>
      <c r="D433" s="3" t="s">
        <v>40</v>
      </c>
      <c r="E433" s="3" t="s">
        <v>53</v>
      </c>
      <c r="F433" s="3" t="s">
        <v>25</v>
      </c>
      <c r="G433" s="3" t="b">
        <v>0</v>
      </c>
      <c r="H433" s="3" t="b">
        <v>0</v>
      </c>
      <c r="I433" s="3" t="b">
        <v>0</v>
      </c>
      <c r="J433" s="3" t="b">
        <v>0</v>
      </c>
      <c r="K433" s="3" t="b">
        <v>0</v>
      </c>
      <c r="L433" s="3">
        <v>800</v>
      </c>
      <c r="M433" s="3">
        <v>2</v>
      </c>
      <c r="N433" s="3">
        <v>0</v>
      </c>
      <c r="O433" s="3">
        <v>0.5</v>
      </c>
      <c r="P433" s="3">
        <v>0</v>
      </c>
      <c r="Q433" s="3">
        <v>300</v>
      </c>
      <c r="R433" s="3">
        <v>0</v>
      </c>
      <c r="S433" s="3">
        <v>1</v>
      </c>
      <c r="T433" s="3">
        <v>0</v>
      </c>
      <c r="U433" s="3" t="b">
        <v>0</v>
      </c>
      <c r="V433" s="3">
        <v>701</v>
      </c>
      <c r="W433" s="53">
        <v>302475.25</v>
      </c>
      <c r="X433" s="53">
        <v>215686.88</v>
      </c>
      <c r="Y433" s="51">
        <v>470.53</v>
      </c>
      <c r="Z433" s="51">
        <v>517.16</v>
      </c>
      <c r="AA433" s="53">
        <v>-10</v>
      </c>
      <c r="AB433" s="53">
        <v>20</v>
      </c>
      <c r="AC433" s="3">
        <v>0</v>
      </c>
      <c r="AD433" s="3">
        <v>0</v>
      </c>
      <c r="AF433" s="6">
        <v>1.2904928900645984E-2</v>
      </c>
      <c r="AH433" s="6">
        <v>9.6480194102384065E-3</v>
      </c>
      <c r="AJ433" s="6">
        <v>-5.8987327865597239E-3</v>
      </c>
      <c r="AL433" s="6">
        <v>-7.7894171367177689E-3</v>
      </c>
    </row>
    <row r="434" spans="1:39" x14ac:dyDescent="0.25">
      <c r="A434" s="3">
        <v>105</v>
      </c>
      <c r="B434" s="3" t="s">
        <v>21</v>
      </c>
      <c r="C434" s="3" t="s">
        <v>91</v>
      </c>
      <c r="D434" s="3" t="s">
        <v>40</v>
      </c>
      <c r="E434" s="3" t="s">
        <v>53</v>
      </c>
      <c r="F434" s="3" t="s">
        <v>25</v>
      </c>
      <c r="G434" s="3" t="b">
        <v>0</v>
      </c>
      <c r="H434" s="3" t="b">
        <v>0</v>
      </c>
      <c r="I434" s="3" t="b">
        <v>0</v>
      </c>
      <c r="J434" s="3" t="b">
        <v>0</v>
      </c>
      <c r="K434" s="3" t="b">
        <v>0</v>
      </c>
      <c r="L434" s="3">
        <v>800</v>
      </c>
      <c r="M434" s="3">
        <v>2</v>
      </c>
      <c r="N434" s="3">
        <v>0</v>
      </c>
      <c r="O434" s="3">
        <v>0.5</v>
      </c>
      <c r="P434" s="3">
        <v>0</v>
      </c>
      <c r="Q434" s="3">
        <v>300</v>
      </c>
      <c r="R434" s="3">
        <v>0</v>
      </c>
      <c r="S434" s="3">
        <v>1</v>
      </c>
      <c r="T434" s="3">
        <v>0</v>
      </c>
      <c r="U434" s="3" t="b">
        <v>0</v>
      </c>
      <c r="V434" s="3">
        <v>701</v>
      </c>
      <c r="W434" s="53">
        <v>297711.7</v>
      </c>
      <c r="X434" s="53">
        <v>213225.34</v>
      </c>
      <c r="Y434" s="51">
        <v>474.28</v>
      </c>
      <c r="Z434" s="51">
        <v>521.76</v>
      </c>
      <c r="AA434" s="53">
        <v>-10</v>
      </c>
      <c r="AB434" s="53">
        <v>20</v>
      </c>
      <c r="AC434" s="3">
        <v>0</v>
      </c>
      <c r="AD434" s="3">
        <v>0</v>
      </c>
      <c r="AF434" s="6">
        <v>-3.0468664084400965E-3</v>
      </c>
      <c r="AH434" s="6">
        <v>-1.8746517216314817E-3</v>
      </c>
      <c r="AJ434" s="6">
        <v>2.0239921237550362E-3</v>
      </c>
      <c r="AL434" s="6">
        <v>1.0360308506964788E-3</v>
      </c>
    </row>
    <row r="435" spans="1:39" x14ac:dyDescent="0.25">
      <c r="A435" s="1">
        <v>111</v>
      </c>
      <c r="B435" s="1" t="s">
        <v>21</v>
      </c>
      <c r="C435" s="1" t="s">
        <v>91</v>
      </c>
      <c r="D435" s="1" t="s">
        <v>40</v>
      </c>
      <c r="E435" s="1" t="s">
        <v>54</v>
      </c>
      <c r="F435" s="1" t="s">
        <v>25</v>
      </c>
      <c r="G435" s="1" t="b">
        <v>0</v>
      </c>
      <c r="H435" s="1" t="b">
        <v>0</v>
      </c>
      <c r="I435" s="1" t="b">
        <v>0</v>
      </c>
      <c r="J435" s="1" t="b">
        <v>0</v>
      </c>
      <c r="K435" s="1" t="b">
        <v>0</v>
      </c>
      <c r="L435" s="1">
        <v>800</v>
      </c>
      <c r="M435" s="1">
        <v>2</v>
      </c>
      <c r="N435" s="1">
        <v>0</v>
      </c>
      <c r="O435" s="1">
        <v>0.5</v>
      </c>
      <c r="P435" s="1">
        <v>0</v>
      </c>
      <c r="Q435" s="1">
        <v>300</v>
      </c>
      <c r="R435" s="1">
        <v>0</v>
      </c>
      <c r="S435" s="1">
        <v>1</v>
      </c>
      <c r="T435" s="1">
        <v>0</v>
      </c>
      <c r="U435" s="1" t="b">
        <v>0</v>
      </c>
      <c r="V435" s="1">
        <v>748</v>
      </c>
      <c r="W435" s="54">
        <v>228370.82</v>
      </c>
      <c r="X435" s="54">
        <v>193778.3</v>
      </c>
      <c r="Y435" s="50">
        <v>538.34</v>
      </c>
      <c r="Z435" s="50">
        <v>559.51</v>
      </c>
      <c r="AA435" s="54">
        <v>-10</v>
      </c>
      <c r="AB435" s="54">
        <v>15</v>
      </c>
      <c r="AC435" s="1">
        <v>0</v>
      </c>
      <c r="AD435" s="1">
        <v>0</v>
      </c>
      <c r="AF435" s="6" cm="1">
        <f t="array" ref="AF435:AF439">W435:W439/AG435-1</f>
        <v>1.267051710370759E-2</v>
      </c>
      <c r="AG435" s="52">
        <f>AVERAGE(W435:W439)</f>
        <v>225513.44799999995</v>
      </c>
      <c r="AH435" s="6" cm="1">
        <f t="array" ref="AH435:AH439">X435:X439/AI435-1</f>
        <v>1.6142438389256331E-2</v>
      </c>
      <c r="AI435" s="52">
        <f t="shared" ref="AI435" si="86">AVERAGE(X435:X439)</f>
        <v>190699.93799999999</v>
      </c>
      <c r="AJ435" s="6" cm="1">
        <f t="array" ref="AJ435:AJ439">Y435:Y439/AK435-1</f>
        <v>-7.313214310739502E-3</v>
      </c>
      <c r="AK435" s="52">
        <f>AVERAGE(Y435:Y439)</f>
        <v>542.30599999999993</v>
      </c>
      <c r="AL435" s="6" cm="1">
        <f t="array" ref="AL435:AL439">Z435:Z439/AM435-1</f>
        <v>-5.4181079995306858E-3</v>
      </c>
      <c r="AM435" s="52">
        <f>AVERAGE(Z435:Z439)</f>
        <v>562.55799999999999</v>
      </c>
    </row>
    <row r="436" spans="1:39" x14ac:dyDescent="0.25">
      <c r="A436" s="1">
        <v>112</v>
      </c>
      <c r="B436" s="1" t="s">
        <v>21</v>
      </c>
      <c r="C436" s="1" t="s">
        <v>91</v>
      </c>
      <c r="D436" s="1" t="s">
        <v>40</v>
      </c>
      <c r="E436" s="1" t="s">
        <v>54</v>
      </c>
      <c r="F436" s="1" t="s">
        <v>25</v>
      </c>
      <c r="G436" s="1" t="b">
        <v>0</v>
      </c>
      <c r="H436" s="1" t="b">
        <v>0</v>
      </c>
      <c r="I436" s="1" t="b">
        <v>0</v>
      </c>
      <c r="J436" s="1" t="b">
        <v>0</v>
      </c>
      <c r="K436" s="1" t="b">
        <v>0</v>
      </c>
      <c r="L436" s="1">
        <v>800</v>
      </c>
      <c r="M436" s="1">
        <v>2</v>
      </c>
      <c r="N436" s="1">
        <v>0</v>
      </c>
      <c r="O436" s="1">
        <v>0.5</v>
      </c>
      <c r="P436" s="1">
        <v>0</v>
      </c>
      <c r="Q436" s="1">
        <v>300</v>
      </c>
      <c r="R436" s="1">
        <v>0</v>
      </c>
      <c r="S436" s="1">
        <v>1</v>
      </c>
      <c r="T436" s="1">
        <v>0</v>
      </c>
      <c r="U436" s="1" t="b">
        <v>0</v>
      </c>
      <c r="V436" s="1">
        <v>763</v>
      </c>
      <c r="W436" s="54">
        <v>225150.27</v>
      </c>
      <c r="X436" s="54">
        <v>191132.57</v>
      </c>
      <c r="Y436" s="50">
        <v>541.67999999999995</v>
      </c>
      <c r="Z436" s="50">
        <v>563.17999999999995</v>
      </c>
      <c r="AA436" s="54">
        <v>-10</v>
      </c>
      <c r="AB436" s="54">
        <v>15</v>
      </c>
      <c r="AC436" s="1">
        <v>0</v>
      </c>
      <c r="AD436" s="1">
        <v>0</v>
      </c>
      <c r="AF436" s="6">
        <v>-1.6104494131984337E-3</v>
      </c>
      <c r="AH436" s="6">
        <v>2.2686530710880337E-3</v>
      </c>
      <c r="AJ436" s="6">
        <v>-1.1543298432987736E-3</v>
      </c>
      <c r="AL436" s="6">
        <v>1.1056637715576301E-3</v>
      </c>
    </row>
    <row r="437" spans="1:39" x14ac:dyDescent="0.25">
      <c r="A437" s="1">
        <v>113</v>
      </c>
      <c r="B437" s="1" t="s">
        <v>21</v>
      </c>
      <c r="C437" s="1" t="s">
        <v>91</v>
      </c>
      <c r="D437" s="1" t="s">
        <v>40</v>
      </c>
      <c r="E437" s="1" t="s">
        <v>54</v>
      </c>
      <c r="F437" s="1" t="s">
        <v>25</v>
      </c>
      <c r="G437" s="1" t="b">
        <v>0</v>
      </c>
      <c r="H437" s="1" t="b">
        <v>0</v>
      </c>
      <c r="I437" s="1" t="b">
        <v>0</v>
      </c>
      <c r="J437" s="1" t="b">
        <v>0</v>
      </c>
      <c r="K437" s="1" t="b">
        <v>0</v>
      </c>
      <c r="L437" s="1">
        <v>800</v>
      </c>
      <c r="M437" s="1">
        <v>2</v>
      </c>
      <c r="N437" s="1">
        <v>0</v>
      </c>
      <c r="O437" s="1">
        <v>0.5</v>
      </c>
      <c r="P437" s="1">
        <v>0</v>
      </c>
      <c r="Q437" s="1">
        <v>300</v>
      </c>
      <c r="R437" s="1">
        <v>0</v>
      </c>
      <c r="S437" s="1">
        <v>1</v>
      </c>
      <c r="T437" s="1">
        <v>0</v>
      </c>
      <c r="U437" s="1" t="b">
        <v>0</v>
      </c>
      <c r="V437" s="1">
        <v>701</v>
      </c>
      <c r="W437" s="54">
        <v>225577.08</v>
      </c>
      <c r="X437" s="54">
        <v>188900.12</v>
      </c>
      <c r="Y437" s="50">
        <v>544.6</v>
      </c>
      <c r="Z437" s="50">
        <v>562.30999999999995</v>
      </c>
      <c r="AA437" s="54">
        <v>-10</v>
      </c>
      <c r="AB437" s="54">
        <v>15</v>
      </c>
      <c r="AC437" s="1">
        <v>0</v>
      </c>
      <c r="AD437" s="1">
        <v>0</v>
      </c>
      <c r="AF437" s="6">
        <v>2.8216499088795644E-4</v>
      </c>
      <c r="AH437" s="6">
        <v>-9.4379579714388706E-3</v>
      </c>
      <c r="AJ437" s="6">
        <v>4.2300841222484564E-3</v>
      </c>
      <c r="AL437" s="6">
        <v>-4.4084343303274487E-4</v>
      </c>
    </row>
    <row r="438" spans="1:39" x14ac:dyDescent="0.25">
      <c r="A438" s="1">
        <v>114</v>
      </c>
      <c r="B438" s="1" t="s">
        <v>21</v>
      </c>
      <c r="C438" s="1" t="s">
        <v>91</v>
      </c>
      <c r="D438" s="1" t="s">
        <v>40</v>
      </c>
      <c r="E438" s="1" t="s">
        <v>54</v>
      </c>
      <c r="F438" s="1" t="s">
        <v>25</v>
      </c>
      <c r="G438" s="1" t="b">
        <v>0</v>
      </c>
      <c r="H438" s="1" t="b">
        <v>0</v>
      </c>
      <c r="I438" s="1" t="b">
        <v>0</v>
      </c>
      <c r="J438" s="1" t="b">
        <v>0</v>
      </c>
      <c r="K438" s="1" t="b">
        <v>0</v>
      </c>
      <c r="L438" s="1">
        <v>800</v>
      </c>
      <c r="M438" s="1">
        <v>2</v>
      </c>
      <c r="N438" s="1">
        <v>0</v>
      </c>
      <c r="O438" s="1">
        <v>0.5</v>
      </c>
      <c r="P438" s="1">
        <v>0</v>
      </c>
      <c r="Q438" s="1">
        <v>300</v>
      </c>
      <c r="R438" s="1">
        <v>0</v>
      </c>
      <c r="S438" s="1">
        <v>1</v>
      </c>
      <c r="T438" s="1">
        <v>0</v>
      </c>
      <c r="U438" s="1" t="b">
        <v>0</v>
      </c>
      <c r="V438" s="1">
        <v>701</v>
      </c>
      <c r="W438" s="54">
        <v>224426.21</v>
      </c>
      <c r="X438" s="54">
        <v>191098.13</v>
      </c>
      <c r="Y438" s="50">
        <v>541.79</v>
      </c>
      <c r="Z438" s="50">
        <v>563.78</v>
      </c>
      <c r="AA438" s="54">
        <v>-10</v>
      </c>
      <c r="AB438" s="54">
        <v>15</v>
      </c>
      <c r="AC438" s="1">
        <v>0</v>
      </c>
      <c r="AD438" s="1">
        <v>0</v>
      </c>
      <c r="AF438" s="6">
        <v>-4.8211670285842612E-3</v>
      </c>
      <c r="AH438" s="6">
        <v>2.0880552147846121E-3</v>
      </c>
      <c r="AJ438" s="6">
        <v>-9.5149233089797391E-4</v>
      </c>
      <c r="AL438" s="6">
        <v>2.1722204643788157E-3</v>
      </c>
    </row>
    <row r="439" spans="1:39" x14ac:dyDescent="0.25">
      <c r="A439" s="1">
        <v>115</v>
      </c>
      <c r="B439" s="1" t="s">
        <v>21</v>
      </c>
      <c r="C439" s="1" t="s">
        <v>91</v>
      </c>
      <c r="D439" s="1" t="s">
        <v>40</v>
      </c>
      <c r="E439" s="1" t="s">
        <v>54</v>
      </c>
      <c r="F439" s="1" t="s">
        <v>25</v>
      </c>
      <c r="G439" s="1" t="b">
        <v>0</v>
      </c>
      <c r="H439" s="1" t="b">
        <v>0</v>
      </c>
      <c r="I439" s="1" t="b">
        <v>0</v>
      </c>
      <c r="J439" s="1" t="b">
        <v>0</v>
      </c>
      <c r="K439" s="1" t="b">
        <v>0</v>
      </c>
      <c r="L439" s="1">
        <v>800</v>
      </c>
      <c r="M439" s="1">
        <v>2</v>
      </c>
      <c r="N439" s="1">
        <v>0</v>
      </c>
      <c r="O439" s="1">
        <v>0.5</v>
      </c>
      <c r="P439" s="1">
        <v>0</v>
      </c>
      <c r="Q439" s="1">
        <v>300</v>
      </c>
      <c r="R439" s="1">
        <v>0</v>
      </c>
      <c r="S439" s="1">
        <v>1</v>
      </c>
      <c r="T439" s="1">
        <v>0</v>
      </c>
      <c r="U439" s="1" t="b">
        <v>0</v>
      </c>
      <c r="V439" s="1">
        <v>701</v>
      </c>
      <c r="W439" s="54">
        <v>224042.86</v>
      </c>
      <c r="X439" s="54">
        <v>188590.57</v>
      </c>
      <c r="Y439" s="50">
        <v>545.12</v>
      </c>
      <c r="Z439" s="50">
        <v>564.01</v>
      </c>
      <c r="AA439" s="54">
        <v>-10</v>
      </c>
      <c r="AB439" s="54">
        <v>15</v>
      </c>
      <c r="AC439" s="1">
        <v>0</v>
      </c>
      <c r="AD439" s="1">
        <v>0</v>
      </c>
      <c r="AF439" s="6">
        <v>-6.5210656528118527E-3</v>
      </c>
      <c r="AH439" s="6">
        <v>-1.1061188703689995E-2</v>
      </c>
      <c r="AJ439" s="6">
        <v>5.1889523626884593E-3</v>
      </c>
      <c r="AL439" s="6">
        <v>2.5810671966268739E-3</v>
      </c>
    </row>
    <row r="440" spans="1:39" x14ac:dyDescent="0.25">
      <c r="A440" s="3">
        <v>121</v>
      </c>
      <c r="B440" s="3" t="s">
        <v>21</v>
      </c>
      <c r="C440" s="3" t="s">
        <v>91</v>
      </c>
      <c r="D440" s="3" t="s">
        <v>40</v>
      </c>
      <c r="E440" s="3" t="s">
        <v>55</v>
      </c>
      <c r="F440" s="3" t="s">
        <v>25</v>
      </c>
      <c r="G440" s="3" t="b">
        <v>0</v>
      </c>
      <c r="H440" s="3" t="b">
        <v>0</v>
      </c>
      <c r="I440" s="3" t="b">
        <v>0</v>
      </c>
      <c r="J440" s="3" t="b">
        <v>0</v>
      </c>
      <c r="K440" s="3" t="b">
        <v>0</v>
      </c>
      <c r="L440" s="3">
        <v>800</v>
      </c>
      <c r="M440" s="3">
        <v>2</v>
      </c>
      <c r="N440" s="3">
        <v>0</v>
      </c>
      <c r="O440" s="3">
        <v>0.5</v>
      </c>
      <c r="P440" s="3">
        <v>0</v>
      </c>
      <c r="Q440" s="3">
        <v>300</v>
      </c>
      <c r="R440" s="3">
        <v>0</v>
      </c>
      <c r="S440" s="3">
        <v>1</v>
      </c>
      <c r="T440" s="3">
        <v>0</v>
      </c>
      <c r="U440" s="3" t="b">
        <v>0</v>
      </c>
      <c r="V440" s="3">
        <v>701</v>
      </c>
      <c r="W440" s="53">
        <v>170597.37</v>
      </c>
      <c r="X440" s="53">
        <v>170402.91</v>
      </c>
      <c r="Y440" s="51">
        <v>597.5</v>
      </c>
      <c r="Z440" s="51">
        <v>596.67999999999995</v>
      </c>
      <c r="AA440" s="53">
        <v>-10</v>
      </c>
      <c r="AB440" s="53">
        <v>10</v>
      </c>
      <c r="AC440" s="3">
        <v>0</v>
      </c>
      <c r="AD440" s="3">
        <v>0</v>
      </c>
      <c r="AF440" s="6" cm="1">
        <f t="array" ref="AF440:AF444">W440:W444/AG440-1</f>
        <v>2.6399325429856457E-2</v>
      </c>
      <c r="AG440" s="52">
        <f>AVERAGE(W440:W444)</f>
        <v>166209.54999999999</v>
      </c>
      <c r="AH440" s="6" cm="1">
        <f t="array" ref="AH440:AH444">X440:X444/AI440-1</f>
        <v>2.2817369317594816E-2</v>
      </c>
      <c r="AI440" s="52">
        <f t="shared" ref="AI440" si="87">AVERAGE(X440:X444)</f>
        <v>166601.50200000001</v>
      </c>
      <c r="AJ440" s="6" cm="1">
        <f t="array" ref="AJ440:AJ444">Y440:Y444/AK440-1</f>
        <v>-7.0033271620735249E-3</v>
      </c>
      <c r="AK440" s="52">
        <f>AVERAGE(Y440:Y444)</f>
        <v>601.71399999999994</v>
      </c>
      <c r="AL440" s="6" cm="1">
        <f t="array" ref="AL440:AL444">Z440:Z444/AM440-1</f>
        <v>-9.0051187340350891E-3</v>
      </c>
      <c r="AM440" s="52">
        <f>AVERAGE(Z440:Z444)</f>
        <v>602.10199999999998</v>
      </c>
    </row>
    <row r="441" spans="1:39" x14ac:dyDescent="0.25">
      <c r="A441" s="3">
        <v>122</v>
      </c>
      <c r="B441" s="3" t="s">
        <v>21</v>
      </c>
      <c r="C441" s="3" t="s">
        <v>91</v>
      </c>
      <c r="D441" s="3" t="s">
        <v>40</v>
      </c>
      <c r="E441" s="3" t="s">
        <v>55</v>
      </c>
      <c r="F441" s="3" t="s">
        <v>25</v>
      </c>
      <c r="G441" s="3" t="b">
        <v>0</v>
      </c>
      <c r="H441" s="3" t="b">
        <v>0</v>
      </c>
      <c r="I441" s="3" t="b">
        <v>0</v>
      </c>
      <c r="J441" s="3" t="b">
        <v>0</v>
      </c>
      <c r="K441" s="3" t="b">
        <v>0</v>
      </c>
      <c r="L441" s="3">
        <v>800</v>
      </c>
      <c r="M441" s="3">
        <v>2</v>
      </c>
      <c r="N441" s="3">
        <v>0</v>
      </c>
      <c r="O441" s="3">
        <v>0.5</v>
      </c>
      <c r="P441" s="3">
        <v>0</v>
      </c>
      <c r="Q441" s="3">
        <v>300</v>
      </c>
      <c r="R441" s="3">
        <v>0</v>
      </c>
      <c r="S441" s="3">
        <v>1</v>
      </c>
      <c r="T441" s="3">
        <v>0</v>
      </c>
      <c r="U441" s="3" t="b">
        <v>0</v>
      </c>
      <c r="V441" s="3">
        <v>701</v>
      </c>
      <c r="W441" s="53">
        <v>167051.35999999999</v>
      </c>
      <c r="X441" s="53">
        <v>166942.85999999999</v>
      </c>
      <c r="Y441" s="51">
        <v>601.54999999999995</v>
      </c>
      <c r="Z441" s="51">
        <v>600.91</v>
      </c>
      <c r="AA441" s="53">
        <v>-10</v>
      </c>
      <c r="AB441" s="53">
        <v>10</v>
      </c>
      <c r="AC441" s="3">
        <v>0</v>
      </c>
      <c r="AD441" s="3">
        <v>0</v>
      </c>
      <c r="AF441" s="6">
        <v>5.0647510928223394E-3</v>
      </c>
      <c r="AH441" s="6">
        <v>2.048949114516363E-3</v>
      </c>
      <c r="AJ441" s="6">
        <v>-2.7255473530607421E-4</v>
      </c>
      <c r="AL441" s="6">
        <v>-1.9797310090317044E-3</v>
      </c>
    </row>
    <row r="442" spans="1:39" x14ac:dyDescent="0.25">
      <c r="A442" s="3">
        <v>123</v>
      </c>
      <c r="B442" s="3" t="s">
        <v>21</v>
      </c>
      <c r="C442" s="3" t="s">
        <v>91</v>
      </c>
      <c r="D442" s="3" t="s">
        <v>40</v>
      </c>
      <c r="E442" s="3" t="s">
        <v>55</v>
      </c>
      <c r="F442" s="3" t="s">
        <v>25</v>
      </c>
      <c r="G442" s="3" t="b">
        <v>0</v>
      </c>
      <c r="H442" s="3" t="b">
        <v>0</v>
      </c>
      <c r="I442" s="3" t="b">
        <v>0</v>
      </c>
      <c r="J442" s="3" t="b">
        <v>0</v>
      </c>
      <c r="K442" s="3" t="b">
        <v>0</v>
      </c>
      <c r="L442" s="3">
        <v>800</v>
      </c>
      <c r="M442" s="3">
        <v>2</v>
      </c>
      <c r="N442" s="3">
        <v>0</v>
      </c>
      <c r="O442" s="3">
        <v>0.5</v>
      </c>
      <c r="P442" s="3">
        <v>0</v>
      </c>
      <c r="Q442" s="3">
        <v>300</v>
      </c>
      <c r="R442" s="3">
        <v>0</v>
      </c>
      <c r="S442" s="3">
        <v>1</v>
      </c>
      <c r="T442" s="3">
        <v>0</v>
      </c>
      <c r="U442" s="3" t="b">
        <v>0</v>
      </c>
      <c r="V442" s="3">
        <v>701</v>
      </c>
      <c r="W442" s="53">
        <v>168967.05</v>
      </c>
      <c r="X442" s="53">
        <v>168782.56</v>
      </c>
      <c r="Y442" s="51">
        <v>598.91999999999996</v>
      </c>
      <c r="Z442" s="51">
        <v>599.16999999999996</v>
      </c>
      <c r="AA442" s="53">
        <v>-10</v>
      </c>
      <c r="AB442" s="53">
        <v>10</v>
      </c>
      <c r="AC442" s="3">
        <v>0</v>
      </c>
      <c r="AD442" s="3">
        <v>0</v>
      </c>
      <c r="AF442" s="6">
        <v>1.659050277195262E-2</v>
      </c>
      <c r="AH442" s="6">
        <v>1.3091466606345525E-2</v>
      </c>
      <c r="AJ442" s="6">
        <v>-4.643402014910758E-3</v>
      </c>
      <c r="AL442" s="6">
        <v>-4.8696068108061707E-3</v>
      </c>
    </row>
    <row r="443" spans="1:39" x14ac:dyDescent="0.25">
      <c r="A443" s="3">
        <v>124</v>
      </c>
      <c r="B443" s="3" t="s">
        <v>21</v>
      </c>
      <c r="C443" s="3" t="s">
        <v>91</v>
      </c>
      <c r="D443" s="3" t="s">
        <v>40</v>
      </c>
      <c r="E443" s="3" t="s">
        <v>55</v>
      </c>
      <c r="F443" s="3" t="s">
        <v>25</v>
      </c>
      <c r="G443" s="3" t="b">
        <v>0</v>
      </c>
      <c r="H443" s="3" t="b">
        <v>0</v>
      </c>
      <c r="I443" s="3" t="b">
        <v>0</v>
      </c>
      <c r="J443" s="3" t="b">
        <v>0</v>
      </c>
      <c r="K443" s="3" t="b">
        <v>0</v>
      </c>
      <c r="L443" s="3">
        <v>800</v>
      </c>
      <c r="M443" s="3">
        <v>2</v>
      </c>
      <c r="N443" s="3">
        <v>0</v>
      </c>
      <c r="O443" s="3">
        <v>0.5</v>
      </c>
      <c r="P443" s="3">
        <v>0</v>
      </c>
      <c r="Q443" s="3">
        <v>300</v>
      </c>
      <c r="R443" s="3">
        <v>0</v>
      </c>
      <c r="S443" s="3">
        <v>1</v>
      </c>
      <c r="T443" s="3">
        <v>0</v>
      </c>
      <c r="U443" s="3" t="b">
        <v>0</v>
      </c>
      <c r="V443" s="3">
        <v>701</v>
      </c>
      <c r="W443" s="53">
        <v>161019.04999999999</v>
      </c>
      <c r="X443" s="53">
        <v>163052.97</v>
      </c>
      <c r="Y443" s="51">
        <v>605.26</v>
      </c>
      <c r="Z443" s="51">
        <v>608.73</v>
      </c>
      <c r="AA443" s="53">
        <v>-10</v>
      </c>
      <c r="AB443" s="53">
        <v>10</v>
      </c>
      <c r="AC443" s="3">
        <v>0</v>
      </c>
      <c r="AD443" s="3">
        <v>0</v>
      </c>
      <c r="AF443" s="6">
        <v>-3.1228650820605663E-2</v>
      </c>
      <c r="AH443" s="6">
        <v>-2.129951985666978E-2</v>
      </c>
      <c r="AJ443" s="6">
        <v>5.8931651914364558E-3</v>
      </c>
      <c r="AL443" s="6">
        <v>1.100810161733401E-2</v>
      </c>
    </row>
    <row r="444" spans="1:39" x14ac:dyDescent="0.25">
      <c r="A444" s="3">
        <v>125</v>
      </c>
      <c r="B444" s="3" t="s">
        <v>21</v>
      </c>
      <c r="C444" s="3" t="s">
        <v>91</v>
      </c>
      <c r="D444" s="3" t="s">
        <v>40</v>
      </c>
      <c r="E444" s="3" t="s">
        <v>55</v>
      </c>
      <c r="F444" s="3" t="s">
        <v>25</v>
      </c>
      <c r="G444" s="3" t="b">
        <v>0</v>
      </c>
      <c r="H444" s="3" t="b">
        <v>0</v>
      </c>
      <c r="I444" s="3" t="b">
        <v>0</v>
      </c>
      <c r="J444" s="3" t="b">
        <v>0</v>
      </c>
      <c r="K444" s="3" t="b">
        <v>0</v>
      </c>
      <c r="L444" s="3">
        <v>800</v>
      </c>
      <c r="M444" s="3">
        <v>2</v>
      </c>
      <c r="N444" s="3">
        <v>0</v>
      </c>
      <c r="O444" s="3">
        <v>0.5</v>
      </c>
      <c r="P444" s="3">
        <v>0</v>
      </c>
      <c r="Q444" s="3">
        <v>300</v>
      </c>
      <c r="R444" s="3">
        <v>0</v>
      </c>
      <c r="S444" s="3">
        <v>1</v>
      </c>
      <c r="T444" s="3">
        <v>0</v>
      </c>
      <c r="U444" s="3" t="b">
        <v>0</v>
      </c>
      <c r="V444" s="3">
        <v>701</v>
      </c>
      <c r="W444" s="53">
        <v>163412.92000000001</v>
      </c>
      <c r="X444" s="53">
        <v>163826.21</v>
      </c>
      <c r="Y444" s="51">
        <v>605.34</v>
      </c>
      <c r="Z444" s="51">
        <v>605.02</v>
      </c>
      <c r="AA444" s="53">
        <v>-10</v>
      </c>
      <c r="AB444" s="53">
        <v>10</v>
      </c>
      <c r="AC444" s="3">
        <v>0</v>
      </c>
      <c r="AD444" s="3">
        <v>0</v>
      </c>
      <c r="AF444" s="6">
        <v>-1.6825928474025531E-2</v>
      </c>
      <c r="AH444" s="6">
        <v>-1.6658265181787035E-2</v>
      </c>
      <c r="AJ444" s="6">
        <v>6.0261187208543454E-3</v>
      </c>
      <c r="AL444" s="6">
        <v>4.8463549365389547E-3</v>
      </c>
    </row>
    <row r="445" spans="1:39" x14ac:dyDescent="0.25">
      <c r="A445" s="1">
        <v>131</v>
      </c>
      <c r="B445" s="1" t="s">
        <v>21</v>
      </c>
      <c r="C445" s="1" t="s">
        <v>91</v>
      </c>
      <c r="D445" s="1" t="s">
        <v>40</v>
      </c>
      <c r="E445" s="1" t="s">
        <v>56</v>
      </c>
      <c r="F445" s="1" t="s">
        <v>25</v>
      </c>
      <c r="G445" s="1" t="b">
        <v>0</v>
      </c>
      <c r="H445" s="1" t="b">
        <v>0</v>
      </c>
      <c r="I445" s="1" t="b">
        <v>0</v>
      </c>
      <c r="J445" s="1" t="b">
        <v>0</v>
      </c>
      <c r="K445" s="1" t="b">
        <v>0</v>
      </c>
      <c r="L445" s="1">
        <v>800</v>
      </c>
      <c r="M445" s="1">
        <v>2</v>
      </c>
      <c r="N445" s="1">
        <v>0</v>
      </c>
      <c r="O445" s="1">
        <v>0.5</v>
      </c>
      <c r="P445" s="1">
        <v>0</v>
      </c>
      <c r="Q445" s="1">
        <v>300</v>
      </c>
      <c r="R445" s="1">
        <v>0</v>
      </c>
      <c r="S445" s="1">
        <v>1</v>
      </c>
      <c r="T445" s="1">
        <v>0</v>
      </c>
      <c r="U445" s="1" t="b">
        <v>0</v>
      </c>
      <c r="V445" s="1">
        <v>701</v>
      </c>
      <c r="W445" s="54">
        <v>111007.5</v>
      </c>
      <c r="X445" s="54">
        <v>133095.84</v>
      </c>
      <c r="Y445" s="50">
        <v>660.01</v>
      </c>
      <c r="Z445" s="50">
        <v>649.75</v>
      </c>
      <c r="AA445" s="54">
        <v>-10</v>
      </c>
      <c r="AB445" s="54">
        <v>5</v>
      </c>
      <c r="AC445" s="1">
        <v>0</v>
      </c>
      <c r="AD445" s="1">
        <v>0</v>
      </c>
      <c r="AF445" s="6" cm="1">
        <f t="array" ref="AF445:AF449">W445:W449/AG445-1</f>
        <v>-9.9824484422992299E-3</v>
      </c>
      <c r="AG445" s="52">
        <f>AVERAGE(W445:W449)</f>
        <v>112126.8</v>
      </c>
      <c r="AH445" s="6" cm="1">
        <f t="array" ref="AH445:AH449">X445:X449/AI445-1</f>
        <v>-1.2466572234126616E-3</v>
      </c>
      <c r="AI445" s="52">
        <f t="shared" ref="AI445" si="88">AVERAGE(X445:X449)</f>
        <v>133261.97200000001</v>
      </c>
      <c r="AJ445" s="6" cm="1">
        <f t="array" ref="AJ445:AJ449">Y445:Y449/AK445-1</f>
        <v>3.4860104883449594E-4</v>
      </c>
      <c r="AK445" s="52">
        <f>AVERAGE(Y445:Y449)</f>
        <v>659.78</v>
      </c>
      <c r="AL445" s="6" cm="1">
        <f t="array" ref="AL445:AL449">Z445:Z449/AM445-1</f>
        <v>2.3479393053060793E-3</v>
      </c>
      <c r="AM445" s="52">
        <f>AVERAGE(Z445:Z449)</f>
        <v>648.22800000000007</v>
      </c>
    </row>
    <row r="446" spans="1:39" x14ac:dyDescent="0.25">
      <c r="A446" s="1">
        <v>132</v>
      </c>
      <c r="B446" s="1" t="s">
        <v>21</v>
      </c>
      <c r="C446" s="1" t="s">
        <v>91</v>
      </c>
      <c r="D446" s="1" t="s">
        <v>40</v>
      </c>
      <c r="E446" s="1" t="s">
        <v>56</v>
      </c>
      <c r="F446" s="1" t="s">
        <v>25</v>
      </c>
      <c r="G446" s="1" t="b">
        <v>0</v>
      </c>
      <c r="H446" s="1" t="b">
        <v>0</v>
      </c>
      <c r="I446" s="1" t="b">
        <v>0</v>
      </c>
      <c r="J446" s="1" t="b">
        <v>0</v>
      </c>
      <c r="K446" s="1" t="b">
        <v>0</v>
      </c>
      <c r="L446" s="1">
        <v>800</v>
      </c>
      <c r="M446" s="1">
        <v>2</v>
      </c>
      <c r="N446" s="1">
        <v>0</v>
      </c>
      <c r="O446" s="1">
        <v>0.5</v>
      </c>
      <c r="P446" s="1">
        <v>0</v>
      </c>
      <c r="Q446" s="1">
        <v>300</v>
      </c>
      <c r="R446" s="1">
        <v>0</v>
      </c>
      <c r="S446" s="1">
        <v>1</v>
      </c>
      <c r="T446" s="1">
        <v>0</v>
      </c>
      <c r="U446" s="1" t="b">
        <v>0</v>
      </c>
      <c r="V446" s="1">
        <v>701</v>
      </c>
      <c r="W446" s="54">
        <v>107971.45</v>
      </c>
      <c r="X446" s="54">
        <v>129831.83</v>
      </c>
      <c r="Y446" s="50">
        <v>663.76</v>
      </c>
      <c r="Z446" s="50">
        <v>653.26</v>
      </c>
      <c r="AA446" s="54">
        <v>-10</v>
      </c>
      <c r="AB446" s="54">
        <v>5</v>
      </c>
      <c r="AC446" s="1">
        <v>0</v>
      </c>
      <c r="AD446" s="1">
        <v>0</v>
      </c>
      <c r="AF446" s="6">
        <v>-3.7059382770220917E-2</v>
      </c>
      <c r="AH446" s="6">
        <v>-2.5739841220419613E-2</v>
      </c>
      <c r="AJ446" s="6">
        <v>6.0323138015703215E-3</v>
      </c>
      <c r="AL446" s="6">
        <v>7.7627007781211343E-3</v>
      </c>
    </row>
    <row r="447" spans="1:39" x14ac:dyDescent="0.25">
      <c r="A447" s="1">
        <v>133</v>
      </c>
      <c r="B447" s="1" t="s">
        <v>21</v>
      </c>
      <c r="C447" s="1" t="s">
        <v>91</v>
      </c>
      <c r="D447" s="1" t="s">
        <v>40</v>
      </c>
      <c r="E447" s="1" t="s">
        <v>56</v>
      </c>
      <c r="F447" s="1" t="s">
        <v>25</v>
      </c>
      <c r="G447" s="1" t="b">
        <v>0</v>
      </c>
      <c r="H447" s="1" t="b">
        <v>0</v>
      </c>
      <c r="I447" s="1" t="b">
        <v>0</v>
      </c>
      <c r="J447" s="1" t="b">
        <v>0</v>
      </c>
      <c r="K447" s="1" t="b">
        <v>0</v>
      </c>
      <c r="L447" s="1">
        <v>800</v>
      </c>
      <c r="M447" s="1">
        <v>2</v>
      </c>
      <c r="N447" s="1">
        <v>0</v>
      </c>
      <c r="O447" s="1">
        <v>0.5</v>
      </c>
      <c r="P447" s="1">
        <v>0</v>
      </c>
      <c r="Q447" s="1">
        <v>300</v>
      </c>
      <c r="R447" s="1">
        <v>0</v>
      </c>
      <c r="S447" s="1">
        <v>1</v>
      </c>
      <c r="T447" s="1">
        <v>0</v>
      </c>
      <c r="U447" s="1" t="b">
        <v>0</v>
      </c>
      <c r="V447" s="1">
        <v>701</v>
      </c>
      <c r="W447" s="54">
        <v>112473.25</v>
      </c>
      <c r="X447" s="54">
        <v>131357.03</v>
      </c>
      <c r="Y447" s="50">
        <v>662.02</v>
      </c>
      <c r="Z447" s="50">
        <v>647.75</v>
      </c>
      <c r="AA447" s="54">
        <v>-10</v>
      </c>
      <c r="AB447" s="54">
        <v>5</v>
      </c>
      <c r="AC447" s="1">
        <v>0</v>
      </c>
      <c r="AD447" s="1">
        <v>0</v>
      </c>
      <c r="AF447" s="6">
        <v>3.0898054702355182E-3</v>
      </c>
      <c r="AH447" s="6">
        <v>-1.4294715674776359E-2</v>
      </c>
      <c r="AJ447" s="6">
        <v>3.3950710843009269E-3</v>
      </c>
      <c r="AL447" s="6">
        <v>-7.3739486723811698E-4</v>
      </c>
    </row>
    <row r="448" spans="1:39" x14ac:dyDescent="0.25">
      <c r="A448" s="1">
        <v>134</v>
      </c>
      <c r="B448" s="1" t="s">
        <v>21</v>
      </c>
      <c r="C448" s="1" t="s">
        <v>91</v>
      </c>
      <c r="D448" s="1" t="s">
        <v>40</v>
      </c>
      <c r="E448" s="1" t="s">
        <v>56</v>
      </c>
      <c r="F448" s="1" t="s">
        <v>25</v>
      </c>
      <c r="G448" s="1" t="b">
        <v>0</v>
      </c>
      <c r="H448" s="1" t="b">
        <v>0</v>
      </c>
      <c r="I448" s="1" t="b">
        <v>0</v>
      </c>
      <c r="J448" s="1" t="b">
        <v>0</v>
      </c>
      <c r="K448" s="1" t="b">
        <v>0</v>
      </c>
      <c r="L448" s="1">
        <v>800</v>
      </c>
      <c r="M448" s="1">
        <v>2</v>
      </c>
      <c r="N448" s="1">
        <v>0</v>
      </c>
      <c r="O448" s="1">
        <v>0.5</v>
      </c>
      <c r="P448" s="1">
        <v>0</v>
      </c>
      <c r="Q448" s="1">
        <v>300</v>
      </c>
      <c r="R448" s="1">
        <v>0</v>
      </c>
      <c r="S448" s="1">
        <v>1</v>
      </c>
      <c r="T448" s="1">
        <v>0</v>
      </c>
      <c r="U448" s="1" t="b">
        <v>0</v>
      </c>
      <c r="V448" s="1">
        <v>701</v>
      </c>
      <c r="W448" s="54">
        <v>114635.59</v>
      </c>
      <c r="X448" s="54">
        <v>135182.74</v>
      </c>
      <c r="Y448" s="50">
        <v>657.73</v>
      </c>
      <c r="Z448" s="50">
        <v>644.96</v>
      </c>
      <c r="AA448" s="54">
        <v>-10</v>
      </c>
      <c r="AB448" s="54">
        <v>5</v>
      </c>
      <c r="AC448" s="1">
        <v>0</v>
      </c>
      <c r="AD448" s="1">
        <v>0</v>
      </c>
      <c r="AF448" s="6">
        <v>2.2374579493930069E-2</v>
      </c>
      <c r="AH448" s="6">
        <v>1.4413474235545509E-2</v>
      </c>
      <c r="AJ448" s="6">
        <v>-3.1070963048288602E-3</v>
      </c>
      <c r="AL448" s="6">
        <v>-5.0414360379372747E-3</v>
      </c>
    </row>
    <row r="449" spans="1:39" x14ac:dyDescent="0.25">
      <c r="A449" s="1">
        <v>135</v>
      </c>
      <c r="B449" s="1" t="s">
        <v>21</v>
      </c>
      <c r="C449" s="1" t="s">
        <v>91</v>
      </c>
      <c r="D449" s="1" t="s">
        <v>40</v>
      </c>
      <c r="E449" s="1" t="s">
        <v>56</v>
      </c>
      <c r="F449" s="1" t="s">
        <v>25</v>
      </c>
      <c r="G449" s="1" t="b">
        <v>0</v>
      </c>
      <c r="H449" s="1" t="b">
        <v>0</v>
      </c>
      <c r="I449" s="1" t="b">
        <v>0</v>
      </c>
      <c r="J449" s="1" t="b">
        <v>0</v>
      </c>
      <c r="K449" s="1" t="b">
        <v>0</v>
      </c>
      <c r="L449" s="1">
        <v>800</v>
      </c>
      <c r="M449" s="1">
        <v>2</v>
      </c>
      <c r="N449" s="1">
        <v>0</v>
      </c>
      <c r="O449" s="1">
        <v>0.5</v>
      </c>
      <c r="P449" s="1">
        <v>0</v>
      </c>
      <c r="Q449" s="1">
        <v>300</v>
      </c>
      <c r="R449" s="1">
        <v>0</v>
      </c>
      <c r="S449" s="1">
        <v>1</v>
      </c>
      <c r="T449" s="1">
        <v>0</v>
      </c>
      <c r="U449" s="1" t="b">
        <v>0</v>
      </c>
      <c r="V449" s="1">
        <v>701</v>
      </c>
      <c r="W449" s="54">
        <v>114546.21</v>
      </c>
      <c r="X449" s="54">
        <v>136842.42000000001</v>
      </c>
      <c r="Y449" s="50">
        <v>655.38</v>
      </c>
      <c r="Z449" s="50">
        <v>645.41999999999996</v>
      </c>
      <c r="AA449" s="54">
        <v>-10</v>
      </c>
      <c r="AB449" s="54">
        <v>5</v>
      </c>
      <c r="AC449" s="1">
        <v>0</v>
      </c>
      <c r="AD449" s="1">
        <v>0</v>
      </c>
      <c r="AF449" s="6">
        <v>2.157744624835467E-2</v>
      </c>
      <c r="AH449" s="6">
        <v>2.6867739883062791E-2</v>
      </c>
      <c r="AJ449" s="6">
        <v>-6.668889629876551E-3</v>
      </c>
      <c r="AL449" s="6">
        <v>-4.3318091782522661E-3</v>
      </c>
    </row>
    <row r="450" spans="1:39" x14ac:dyDescent="0.25">
      <c r="A450" s="3">
        <v>141</v>
      </c>
      <c r="B450" s="3" t="s">
        <v>21</v>
      </c>
      <c r="C450" s="3" t="s">
        <v>91</v>
      </c>
      <c r="D450" s="3" t="s">
        <v>40</v>
      </c>
      <c r="E450" s="3" t="s">
        <v>57</v>
      </c>
      <c r="F450" s="3" t="s">
        <v>25</v>
      </c>
      <c r="G450" s="3" t="b">
        <v>0</v>
      </c>
      <c r="H450" s="3" t="b">
        <v>0</v>
      </c>
      <c r="I450" s="3" t="b">
        <v>0</v>
      </c>
      <c r="J450" s="3" t="b">
        <v>0</v>
      </c>
      <c r="K450" s="3" t="b">
        <v>0</v>
      </c>
      <c r="L450" s="3">
        <v>800</v>
      </c>
      <c r="M450" s="3">
        <v>2</v>
      </c>
      <c r="N450" s="3">
        <v>0</v>
      </c>
      <c r="O450" s="3">
        <v>0.5</v>
      </c>
      <c r="P450" s="3">
        <v>0</v>
      </c>
      <c r="Q450" s="3">
        <v>300</v>
      </c>
      <c r="R450" s="3">
        <v>0</v>
      </c>
      <c r="S450" s="3">
        <v>1</v>
      </c>
      <c r="T450" s="3">
        <v>0</v>
      </c>
      <c r="U450" s="3" t="b">
        <v>0</v>
      </c>
      <c r="V450" s="3">
        <v>701</v>
      </c>
      <c r="W450" s="53">
        <v>68799.08</v>
      </c>
      <c r="X450" s="53">
        <v>96152.55</v>
      </c>
      <c r="Y450" s="51">
        <v>710.72</v>
      </c>
      <c r="Z450" s="51">
        <v>694.2</v>
      </c>
      <c r="AA450" s="53">
        <v>-10</v>
      </c>
      <c r="AB450" s="53">
        <v>0</v>
      </c>
      <c r="AC450" s="3">
        <v>0</v>
      </c>
      <c r="AD450" s="3">
        <v>0</v>
      </c>
      <c r="AF450" s="6" cm="1">
        <f t="array" ref="AF450:AF454">W450:W454/AG450-1</f>
        <v>-1.3174044489405512E-2</v>
      </c>
      <c r="AG450" s="52">
        <f>AVERAGE(W450:W454)</f>
        <v>69717.542000000001</v>
      </c>
      <c r="AH450" s="6" cm="1">
        <f t="array" ref="AH450:AH454">X450:X454/AI450-1</f>
        <v>-1.4712417911530551E-2</v>
      </c>
      <c r="AI450" s="52">
        <f t="shared" ref="AI450" si="89">AVERAGE(X450:X454)</f>
        <v>97588.31</v>
      </c>
      <c r="AJ450" s="6" cm="1">
        <f t="array" ref="AJ450:AJ454">Y450:Y454/AK450-1</f>
        <v>2.1884800216591671E-3</v>
      </c>
      <c r="AK450" s="52">
        <f>AVERAGE(Y450:Y454)</f>
        <v>709.16800000000001</v>
      </c>
      <c r="AL450" s="6" cm="1">
        <f t="array" ref="AL450:AL454">Z450:Z454/AM450-1</f>
        <v>1.6680037631087163E-3</v>
      </c>
      <c r="AM450" s="52">
        <f>AVERAGE(Z450:Z454)</f>
        <v>693.0440000000001</v>
      </c>
    </row>
    <row r="451" spans="1:39" x14ac:dyDescent="0.25">
      <c r="A451" s="3">
        <v>142</v>
      </c>
      <c r="B451" s="3" t="s">
        <v>21</v>
      </c>
      <c r="C451" s="3" t="s">
        <v>91</v>
      </c>
      <c r="D451" s="3" t="s">
        <v>40</v>
      </c>
      <c r="E451" s="3" t="s">
        <v>57</v>
      </c>
      <c r="F451" s="3" t="s">
        <v>25</v>
      </c>
      <c r="G451" s="3" t="b">
        <v>0</v>
      </c>
      <c r="H451" s="3" t="b">
        <v>0</v>
      </c>
      <c r="I451" s="3" t="b">
        <v>0</v>
      </c>
      <c r="J451" s="3" t="b">
        <v>0</v>
      </c>
      <c r="K451" s="3" t="b">
        <v>0</v>
      </c>
      <c r="L451" s="3">
        <v>800</v>
      </c>
      <c r="M451" s="3">
        <v>2</v>
      </c>
      <c r="N451" s="3">
        <v>0</v>
      </c>
      <c r="O451" s="3">
        <v>0.5</v>
      </c>
      <c r="P451" s="3">
        <v>0</v>
      </c>
      <c r="Q451" s="3">
        <v>300</v>
      </c>
      <c r="R451" s="3">
        <v>0</v>
      </c>
      <c r="S451" s="3">
        <v>1</v>
      </c>
      <c r="T451" s="3">
        <v>0</v>
      </c>
      <c r="U451" s="3" t="b">
        <v>0</v>
      </c>
      <c r="V451" s="3">
        <v>701</v>
      </c>
      <c r="W451" s="53">
        <v>70432.13</v>
      </c>
      <c r="X451" s="53">
        <v>99144.25</v>
      </c>
      <c r="Y451" s="51">
        <v>707.47</v>
      </c>
      <c r="Z451" s="51">
        <v>692.11</v>
      </c>
      <c r="AA451" s="53">
        <v>-10</v>
      </c>
      <c r="AB451" s="53">
        <v>0</v>
      </c>
      <c r="AC451" s="3">
        <v>0</v>
      </c>
      <c r="AD451" s="3">
        <v>0</v>
      </c>
      <c r="AF451" s="6">
        <v>1.0249758948759347E-2</v>
      </c>
      <c r="AH451" s="6">
        <v>1.5943917872950131E-2</v>
      </c>
      <c r="AJ451" s="6">
        <v>-2.3943550752431042E-3</v>
      </c>
      <c r="AL451" s="6">
        <v>-1.3476777809202645E-3</v>
      </c>
    </row>
    <row r="452" spans="1:39" x14ac:dyDescent="0.25">
      <c r="A452" s="3">
        <v>143</v>
      </c>
      <c r="B452" s="3" t="s">
        <v>21</v>
      </c>
      <c r="C452" s="3" t="s">
        <v>91</v>
      </c>
      <c r="D452" s="3" t="s">
        <v>40</v>
      </c>
      <c r="E452" s="3" t="s">
        <v>57</v>
      </c>
      <c r="F452" s="3" t="s">
        <v>25</v>
      </c>
      <c r="G452" s="3" t="b">
        <v>0</v>
      </c>
      <c r="H452" s="3" t="b">
        <v>0</v>
      </c>
      <c r="I452" s="3" t="b">
        <v>0</v>
      </c>
      <c r="J452" s="3" t="b">
        <v>0</v>
      </c>
      <c r="K452" s="3" t="b">
        <v>0</v>
      </c>
      <c r="L452" s="3">
        <v>800</v>
      </c>
      <c r="M452" s="3">
        <v>2</v>
      </c>
      <c r="N452" s="3">
        <v>0</v>
      </c>
      <c r="O452" s="3">
        <v>0.5</v>
      </c>
      <c r="P452" s="3">
        <v>0</v>
      </c>
      <c r="Q452" s="3">
        <v>300</v>
      </c>
      <c r="R452" s="3">
        <v>0</v>
      </c>
      <c r="S452" s="3">
        <v>1</v>
      </c>
      <c r="T452" s="3">
        <v>0</v>
      </c>
      <c r="U452" s="3" t="b">
        <v>0</v>
      </c>
      <c r="V452" s="3">
        <v>701</v>
      </c>
      <c r="W452" s="53">
        <v>70042.59</v>
      </c>
      <c r="X452" s="53">
        <v>97878.75</v>
      </c>
      <c r="Y452" s="51">
        <v>708.79</v>
      </c>
      <c r="Z452" s="51">
        <v>692.69</v>
      </c>
      <c r="AA452" s="53">
        <v>-10</v>
      </c>
      <c r="AB452" s="53">
        <v>0</v>
      </c>
      <c r="AC452" s="3">
        <v>0</v>
      </c>
      <c r="AD452" s="3">
        <v>0</v>
      </c>
      <c r="AF452" s="6">
        <v>4.6623559964291683E-3</v>
      </c>
      <c r="AH452" s="6">
        <v>2.9761761424089705E-3</v>
      </c>
      <c r="AJ452" s="6">
        <v>-5.3301897434743228E-4</v>
      </c>
      <c r="AL452" s="6">
        <v>-5.1079007970644685E-4</v>
      </c>
    </row>
    <row r="453" spans="1:39" x14ac:dyDescent="0.25">
      <c r="A453" s="3">
        <v>144</v>
      </c>
      <c r="B453" s="3" t="s">
        <v>21</v>
      </c>
      <c r="C453" s="3" t="s">
        <v>91</v>
      </c>
      <c r="D453" s="3" t="s">
        <v>40</v>
      </c>
      <c r="E453" s="3" t="s">
        <v>57</v>
      </c>
      <c r="F453" s="3" t="s">
        <v>25</v>
      </c>
      <c r="G453" s="3" t="b">
        <v>0</v>
      </c>
      <c r="H453" s="3" t="b">
        <v>0</v>
      </c>
      <c r="I453" s="3" t="b">
        <v>0</v>
      </c>
      <c r="J453" s="3" t="b">
        <v>0</v>
      </c>
      <c r="K453" s="3" t="b">
        <v>0</v>
      </c>
      <c r="L453" s="3">
        <v>800</v>
      </c>
      <c r="M453" s="3">
        <v>2</v>
      </c>
      <c r="N453" s="3">
        <v>0</v>
      </c>
      <c r="O453" s="3">
        <v>0.5</v>
      </c>
      <c r="P453" s="3">
        <v>0</v>
      </c>
      <c r="Q453" s="3">
        <v>300</v>
      </c>
      <c r="R453" s="3">
        <v>0</v>
      </c>
      <c r="S453" s="3">
        <v>1</v>
      </c>
      <c r="T453" s="3">
        <v>0</v>
      </c>
      <c r="U453" s="3" t="b">
        <v>0</v>
      </c>
      <c r="V453" s="3">
        <v>701</v>
      </c>
      <c r="W453" s="53">
        <v>69453.3</v>
      </c>
      <c r="X453" s="53">
        <v>97338.38</v>
      </c>
      <c r="Y453" s="51">
        <v>709.42</v>
      </c>
      <c r="Z453" s="51">
        <v>693.42</v>
      </c>
      <c r="AA453" s="53">
        <v>-10</v>
      </c>
      <c r="AB453" s="53">
        <v>0</v>
      </c>
      <c r="AC453" s="3">
        <v>0</v>
      </c>
      <c r="AD453" s="3">
        <v>0</v>
      </c>
      <c r="AF453" s="6">
        <v>-3.7901795218195922E-3</v>
      </c>
      <c r="AH453" s="6">
        <v>-2.561064947225633E-3</v>
      </c>
      <c r="AJ453" s="6">
        <v>3.5534598289821417E-4</v>
      </c>
      <c r="AL453" s="6">
        <v>5.4253409595905744E-4</v>
      </c>
    </row>
    <row r="454" spans="1:39" x14ac:dyDescent="0.25">
      <c r="A454" s="3">
        <v>145</v>
      </c>
      <c r="B454" s="3" t="s">
        <v>21</v>
      </c>
      <c r="C454" s="3" t="s">
        <v>91</v>
      </c>
      <c r="D454" s="3" t="s">
        <v>40</v>
      </c>
      <c r="E454" s="3" t="s">
        <v>57</v>
      </c>
      <c r="F454" s="3" t="s">
        <v>25</v>
      </c>
      <c r="G454" s="3" t="b">
        <v>0</v>
      </c>
      <c r="H454" s="3" t="b">
        <v>0</v>
      </c>
      <c r="I454" s="3" t="b">
        <v>0</v>
      </c>
      <c r="J454" s="3" t="b">
        <v>0</v>
      </c>
      <c r="K454" s="3" t="b">
        <v>0</v>
      </c>
      <c r="L454" s="3">
        <v>800</v>
      </c>
      <c r="M454" s="3">
        <v>2</v>
      </c>
      <c r="N454" s="3">
        <v>0</v>
      </c>
      <c r="O454" s="3">
        <v>0.5</v>
      </c>
      <c r="P454" s="3">
        <v>0</v>
      </c>
      <c r="Q454" s="3">
        <v>300</v>
      </c>
      <c r="R454" s="3">
        <v>0</v>
      </c>
      <c r="S454" s="3">
        <v>1</v>
      </c>
      <c r="T454" s="3">
        <v>0</v>
      </c>
      <c r="U454" s="3" t="b">
        <v>0</v>
      </c>
      <c r="V454" s="3">
        <v>701</v>
      </c>
      <c r="W454" s="53">
        <v>69860.61</v>
      </c>
      <c r="X454" s="53">
        <v>97427.62</v>
      </c>
      <c r="Y454" s="51">
        <v>709.44</v>
      </c>
      <c r="Z454" s="51">
        <v>692.8</v>
      </c>
      <c r="AA454" s="53">
        <v>-10</v>
      </c>
      <c r="AB454" s="53">
        <v>0</v>
      </c>
      <c r="AC454" s="3">
        <v>0</v>
      </c>
      <c r="AD454" s="3">
        <v>0</v>
      </c>
      <c r="AF454" s="6">
        <v>2.0521090660368113E-3</v>
      </c>
      <c r="AH454" s="6">
        <v>-1.6466111566026953E-3</v>
      </c>
      <c r="AJ454" s="6">
        <v>3.835480450331552E-4</v>
      </c>
      <c r="AL454" s="6">
        <v>-3.5206999844183962E-4</v>
      </c>
    </row>
    <row r="455" spans="1:39" x14ac:dyDescent="0.25">
      <c r="A455" s="1">
        <v>151</v>
      </c>
      <c r="B455" s="1" t="s">
        <v>21</v>
      </c>
      <c r="C455" s="1" t="s">
        <v>91</v>
      </c>
      <c r="D455" s="1" t="s">
        <v>40</v>
      </c>
      <c r="E455" s="1" t="s">
        <v>58</v>
      </c>
      <c r="F455" s="1" t="s">
        <v>25</v>
      </c>
      <c r="G455" s="1" t="b">
        <v>0</v>
      </c>
      <c r="H455" s="1" t="b">
        <v>0</v>
      </c>
      <c r="I455" s="1" t="b">
        <v>0</v>
      </c>
      <c r="J455" s="1" t="b">
        <v>0</v>
      </c>
      <c r="K455" s="1" t="b">
        <v>0</v>
      </c>
      <c r="L455" s="1">
        <v>800</v>
      </c>
      <c r="M455" s="1">
        <v>2</v>
      </c>
      <c r="N455" s="1">
        <v>0</v>
      </c>
      <c r="O455" s="1">
        <v>0.5</v>
      </c>
      <c r="P455" s="1">
        <v>0</v>
      </c>
      <c r="Q455" s="1">
        <v>300</v>
      </c>
      <c r="R455" s="1">
        <v>0</v>
      </c>
      <c r="S455" s="1">
        <v>1</v>
      </c>
      <c r="T455" s="1">
        <v>0</v>
      </c>
      <c r="U455" s="1" t="b">
        <v>0</v>
      </c>
      <c r="V455" s="1">
        <v>701</v>
      </c>
      <c r="W455" s="54">
        <v>265648.84000000003</v>
      </c>
      <c r="X455" s="54">
        <v>160605.20000000001</v>
      </c>
      <c r="Y455" s="50">
        <v>519.65</v>
      </c>
      <c r="Z455" s="50">
        <v>580.29999999999995</v>
      </c>
      <c r="AA455" s="54">
        <v>-5</v>
      </c>
      <c r="AB455" s="54">
        <v>20</v>
      </c>
      <c r="AC455" s="1">
        <v>0</v>
      </c>
      <c r="AD455" s="1">
        <v>0</v>
      </c>
      <c r="AF455" s="6" cm="1">
        <f t="array" ref="AF455:AF459">W455:W459/AG455-1</f>
        <v>1.055309628924439E-2</v>
      </c>
      <c r="AG455" s="52">
        <f>AVERAGE(W455:W459)</f>
        <v>262874.69799999997</v>
      </c>
      <c r="AH455" s="6" cm="1">
        <f t="array" ref="AH455:AH459">X455:X459/AI455-1</f>
        <v>1.0815717859275598E-2</v>
      </c>
      <c r="AI455" s="55">
        <f t="shared" ref="AI455" si="90">AVERAGE(X455:X459)</f>
        <v>158886.726</v>
      </c>
      <c r="AJ455" s="6" cm="1">
        <f t="array" ref="AJ455:AJ459">Y455:Y459/AK455-1</f>
        <v>-4.0745453987920399E-3</v>
      </c>
      <c r="AK455" s="52">
        <f>AVERAGE(Y455:Y459)</f>
        <v>521.77600000000007</v>
      </c>
      <c r="AL455" s="6" cm="1">
        <f t="array" ref="AL455:AL459">Z455:Z459/AM455-1</f>
        <v>-5.13291753386802E-3</v>
      </c>
      <c r="AM455" s="52">
        <f>AVERAGE(Z455:Z459)</f>
        <v>583.29399999999998</v>
      </c>
    </row>
    <row r="456" spans="1:39" x14ac:dyDescent="0.25">
      <c r="A456" s="1">
        <v>152</v>
      </c>
      <c r="B456" s="1" t="s">
        <v>21</v>
      </c>
      <c r="C456" s="1" t="s">
        <v>91</v>
      </c>
      <c r="D456" s="1" t="s">
        <v>40</v>
      </c>
      <c r="E456" s="1" t="s">
        <v>58</v>
      </c>
      <c r="F456" s="1" t="s">
        <v>25</v>
      </c>
      <c r="G456" s="1" t="b">
        <v>0</v>
      </c>
      <c r="H456" s="1" t="b">
        <v>0</v>
      </c>
      <c r="I456" s="1" t="b">
        <v>0</v>
      </c>
      <c r="J456" s="1" t="b">
        <v>0</v>
      </c>
      <c r="K456" s="1" t="b">
        <v>0</v>
      </c>
      <c r="L456" s="1">
        <v>800</v>
      </c>
      <c r="M456" s="1">
        <v>2</v>
      </c>
      <c r="N456" s="1">
        <v>0</v>
      </c>
      <c r="O456" s="1">
        <v>0.5</v>
      </c>
      <c r="P456" s="1">
        <v>0</v>
      </c>
      <c r="Q456" s="1">
        <v>300</v>
      </c>
      <c r="R456" s="1">
        <v>0</v>
      </c>
      <c r="S456" s="1">
        <v>1</v>
      </c>
      <c r="T456" s="1">
        <v>0</v>
      </c>
      <c r="U456" s="1" t="b">
        <v>0</v>
      </c>
      <c r="V456" s="1">
        <v>701</v>
      </c>
      <c r="W456" s="54">
        <v>267158.87</v>
      </c>
      <c r="X456" s="54">
        <v>161478.5</v>
      </c>
      <c r="Y456" s="50">
        <v>518.5</v>
      </c>
      <c r="Z456" s="50">
        <v>578.79999999999995</v>
      </c>
      <c r="AA456" s="54">
        <v>-5</v>
      </c>
      <c r="AB456" s="54">
        <v>20</v>
      </c>
      <c r="AC456" s="1">
        <v>0</v>
      </c>
      <c r="AD456" s="1">
        <v>0</v>
      </c>
      <c r="AF456" s="6">
        <v>1.629739199928637E-2</v>
      </c>
      <c r="AH456" s="6">
        <v>1.6312086385366076E-2</v>
      </c>
      <c r="AJ456" s="6">
        <v>-6.2785563153537893E-3</v>
      </c>
      <c r="AL456" s="6">
        <v>-7.7045195047438231E-3</v>
      </c>
    </row>
    <row r="457" spans="1:39" x14ac:dyDescent="0.25">
      <c r="A457" s="1">
        <v>153</v>
      </c>
      <c r="B457" s="1" t="s">
        <v>21</v>
      </c>
      <c r="C457" s="1" t="s">
        <v>91</v>
      </c>
      <c r="D457" s="1" t="s">
        <v>40</v>
      </c>
      <c r="E457" s="1" t="s">
        <v>58</v>
      </c>
      <c r="F457" s="1" t="s">
        <v>25</v>
      </c>
      <c r="G457" s="1" t="b">
        <v>0</v>
      </c>
      <c r="H457" s="1" t="b">
        <v>0</v>
      </c>
      <c r="I457" s="1" t="b">
        <v>0</v>
      </c>
      <c r="J457" s="1" t="b">
        <v>0</v>
      </c>
      <c r="K457" s="1" t="b">
        <v>0</v>
      </c>
      <c r="L457" s="1">
        <v>800</v>
      </c>
      <c r="M457" s="1">
        <v>2</v>
      </c>
      <c r="N457" s="1">
        <v>0</v>
      </c>
      <c r="O457" s="1">
        <v>0.5</v>
      </c>
      <c r="P457" s="1">
        <v>0</v>
      </c>
      <c r="Q457" s="1">
        <v>300</v>
      </c>
      <c r="R457" s="1">
        <v>0</v>
      </c>
      <c r="S457" s="1">
        <v>1</v>
      </c>
      <c r="T457" s="1">
        <v>0</v>
      </c>
      <c r="U457" s="1" t="b">
        <v>0</v>
      </c>
      <c r="V457" s="1">
        <v>701</v>
      </c>
      <c r="W457" s="54">
        <v>260622.24</v>
      </c>
      <c r="X457" s="54">
        <v>155855.35</v>
      </c>
      <c r="Y457" s="50">
        <v>525.76</v>
      </c>
      <c r="Z457" s="50">
        <v>585.89</v>
      </c>
      <c r="AA457" s="54">
        <v>-5</v>
      </c>
      <c r="AB457" s="54">
        <v>20</v>
      </c>
      <c r="AC457" s="1">
        <v>0</v>
      </c>
      <c r="AD457" s="1">
        <v>0</v>
      </c>
      <c r="AF457" s="6">
        <v>-8.5685614368256058E-3</v>
      </c>
      <c r="AH457" s="6">
        <v>-1.9078849922302465E-2</v>
      </c>
      <c r="AJ457" s="6">
        <v>7.6354604274628812E-3</v>
      </c>
      <c r="AL457" s="6">
        <v>4.450585810928942E-3</v>
      </c>
    </row>
    <row r="458" spans="1:39" x14ac:dyDescent="0.25">
      <c r="A458" s="1">
        <v>154</v>
      </c>
      <c r="B458" s="1" t="s">
        <v>21</v>
      </c>
      <c r="C458" s="1" t="s">
        <v>91</v>
      </c>
      <c r="D458" s="1" t="s">
        <v>40</v>
      </c>
      <c r="E458" s="1" t="s">
        <v>58</v>
      </c>
      <c r="F458" s="1" t="s">
        <v>25</v>
      </c>
      <c r="G458" s="1" t="b">
        <v>0</v>
      </c>
      <c r="H458" s="1" t="b">
        <v>0</v>
      </c>
      <c r="I458" s="1" t="b">
        <v>0</v>
      </c>
      <c r="J458" s="1" t="b">
        <v>0</v>
      </c>
      <c r="K458" s="1" t="b">
        <v>0</v>
      </c>
      <c r="L458" s="1">
        <v>800</v>
      </c>
      <c r="M458" s="1">
        <v>2</v>
      </c>
      <c r="N458" s="1">
        <v>0</v>
      </c>
      <c r="O458" s="1">
        <v>0.5</v>
      </c>
      <c r="P458" s="1">
        <v>0</v>
      </c>
      <c r="Q458" s="1">
        <v>300</v>
      </c>
      <c r="R458" s="1">
        <v>0</v>
      </c>
      <c r="S458" s="1">
        <v>1</v>
      </c>
      <c r="T458" s="1">
        <v>0</v>
      </c>
      <c r="U458" s="1" t="b">
        <v>0</v>
      </c>
      <c r="V458" s="1">
        <v>701</v>
      </c>
      <c r="W458" s="54">
        <v>257943.71</v>
      </c>
      <c r="X458" s="54">
        <v>155813.94</v>
      </c>
      <c r="Y458" s="50">
        <v>525.66</v>
      </c>
      <c r="Z458" s="50">
        <v>588.52</v>
      </c>
      <c r="AA458" s="54">
        <v>-5</v>
      </c>
      <c r="AB458" s="54">
        <v>20</v>
      </c>
      <c r="AC458" s="1">
        <v>0</v>
      </c>
      <c r="AD458" s="1">
        <v>0</v>
      </c>
      <c r="AF458" s="6">
        <v>-1.8757940712879062E-2</v>
      </c>
      <c r="AH458" s="6">
        <v>-1.9339475847718002E-2</v>
      </c>
      <c r="AJ458" s="6">
        <v>7.4438073042837338E-3</v>
      </c>
      <c r="AL458" s="6">
        <v>8.9594612665311324E-3</v>
      </c>
    </row>
    <row r="459" spans="1:39" x14ac:dyDescent="0.25">
      <c r="A459" s="1">
        <v>155</v>
      </c>
      <c r="B459" s="1" t="s">
        <v>21</v>
      </c>
      <c r="C459" s="1" t="s">
        <v>91</v>
      </c>
      <c r="D459" s="1" t="s">
        <v>40</v>
      </c>
      <c r="E459" s="1" t="s">
        <v>58</v>
      </c>
      <c r="F459" s="1" t="s">
        <v>25</v>
      </c>
      <c r="G459" s="1" t="b">
        <v>0</v>
      </c>
      <c r="H459" s="1" t="b">
        <v>0</v>
      </c>
      <c r="I459" s="1" t="b">
        <v>0</v>
      </c>
      <c r="J459" s="1" t="b">
        <v>0</v>
      </c>
      <c r="K459" s="1" t="b">
        <v>0</v>
      </c>
      <c r="L459" s="1">
        <v>800</v>
      </c>
      <c r="M459" s="1">
        <v>2</v>
      </c>
      <c r="N459" s="1">
        <v>0</v>
      </c>
      <c r="O459" s="1">
        <v>0.5</v>
      </c>
      <c r="P459" s="1">
        <v>0</v>
      </c>
      <c r="Q459" s="1">
        <v>300</v>
      </c>
      <c r="R459" s="1">
        <v>0</v>
      </c>
      <c r="S459" s="1">
        <v>1</v>
      </c>
      <c r="T459" s="1">
        <v>0</v>
      </c>
      <c r="U459" s="1" t="b">
        <v>0</v>
      </c>
      <c r="V459" s="1">
        <v>701</v>
      </c>
      <c r="W459" s="54">
        <v>262999.83</v>
      </c>
      <c r="X459" s="54">
        <v>160680.64000000001</v>
      </c>
      <c r="Y459" s="50">
        <v>519.30999999999995</v>
      </c>
      <c r="Z459" s="50">
        <v>582.96</v>
      </c>
      <c r="AA459" s="54">
        <v>-5</v>
      </c>
      <c r="AB459" s="54">
        <v>20</v>
      </c>
      <c r="AC459" s="1">
        <v>0</v>
      </c>
      <c r="AD459" s="1">
        <v>0</v>
      </c>
      <c r="AF459" s="6">
        <v>4.760138611743514E-4</v>
      </c>
      <c r="AH459" s="6">
        <v>1.1290521525379127E-2</v>
      </c>
      <c r="AJ459" s="6">
        <v>-4.726166017601674E-3</v>
      </c>
      <c r="AL459" s="6">
        <v>-5.7261003884823136E-4</v>
      </c>
    </row>
    <row r="460" spans="1:39" x14ac:dyDescent="0.25">
      <c r="A460" s="3">
        <v>161</v>
      </c>
      <c r="B460" s="3" t="s">
        <v>21</v>
      </c>
      <c r="C460" s="3" t="s">
        <v>91</v>
      </c>
      <c r="D460" s="3" t="s">
        <v>40</v>
      </c>
      <c r="E460" s="3" t="s">
        <v>59</v>
      </c>
      <c r="F460" s="3" t="s">
        <v>25</v>
      </c>
      <c r="G460" s="3" t="b">
        <v>0</v>
      </c>
      <c r="H460" s="3" t="b">
        <v>0</v>
      </c>
      <c r="I460" s="3" t="b">
        <v>0</v>
      </c>
      <c r="J460" s="3" t="b">
        <v>0</v>
      </c>
      <c r="K460" s="3" t="b">
        <v>0</v>
      </c>
      <c r="L460" s="3">
        <v>800</v>
      </c>
      <c r="M460" s="3">
        <v>2</v>
      </c>
      <c r="N460" s="3">
        <v>0</v>
      </c>
      <c r="O460" s="3">
        <v>0.5</v>
      </c>
      <c r="P460" s="3">
        <v>0</v>
      </c>
      <c r="Q460" s="3">
        <v>300</v>
      </c>
      <c r="R460" s="3">
        <v>0</v>
      </c>
      <c r="S460" s="3">
        <v>1</v>
      </c>
      <c r="T460" s="3">
        <v>0</v>
      </c>
      <c r="U460" s="3" t="b">
        <v>0</v>
      </c>
      <c r="V460" s="3">
        <v>701</v>
      </c>
      <c r="W460" s="53">
        <v>196130.68</v>
      </c>
      <c r="X460" s="53">
        <v>141301.95000000001</v>
      </c>
      <c r="Y460" s="51">
        <v>583.77</v>
      </c>
      <c r="Z460" s="51">
        <v>617.21</v>
      </c>
      <c r="AA460" s="53">
        <v>-5</v>
      </c>
      <c r="AB460" s="53">
        <v>15</v>
      </c>
      <c r="AC460" s="3">
        <v>0</v>
      </c>
      <c r="AD460" s="3">
        <v>0</v>
      </c>
      <c r="AF460" s="6" cm="1">
        <f t="array" ref="AF460:AF464">W460:W464/AG460-1</f>
        <v>-8.2807687219765835E-3</v>
      </c>
      <c r="AG460" s="52">
        <f>AVERAGE(W460:W464)</f>
        <v>197768.35399999999</v>
      </c>
      <c r="AH460" s="6" cm="1">
        <f t="array" ref="AH460:AH464">X460:X464/AI460-1</f>
        <v>-9.26799065253614E-4</v>
      </c>
      <c r="AI460" s="52">
        <f t="shared" ref="AI460" si="91">AVERAGE(X460:X464)</f>
        <v>141433.03</v>
      </c>
      <c r="AJ460" s="6" cm="1">
        <f t="array" ref="AJ460:AJ464">Y460:Y464/AK460-1</f>
        <v>6.4450440011376564E-4</v>
      </c>
      <c r="AK460" s="52">
        <f>AVERAGE(Y460:Y464)</f>
        <v>583.39400000000001</v>
      </c>
      <c r="AL460" s="6" cm="1">
        <f t="array" ref="AL460:AL464">Z460:Z464/AM460-1</f>
        <v>2.5436778397904813E-3</v>
      </c>
      <c r="AM460" s="52">
        <f>AVERAGE(Z460:Z464)</f>
        <v>615.64400000000001</v>
      </c>
    </row>
    <row r="461" spans="1:39" x14ac:dyDescent="0.25">
      <c r="A461" s="3">
        <v>162</v>
      </c>
      <c r="B461" s="3" t="s">
        <v>21</v>
      </c>
      <c r="C461" s="3" t="s">
        <v>91</v>
      </c>
      <c r="D461" s="3" t="s">
        <v>40</v>
      </c>
      <c r="E461" s="3" t="s">
        <v>59</v>
      </c>
      <c r="F461" s="3" t="s">
        <v>25</v>
      </c>
      <c r="G461" s="3" t="b">
        <v>0</v>
      </c>
      <c r="H461" s="3" t="b">
        <v>0</v>
      </c>
      <c r="I461" s="3" t="b">
        <v>0</v>
      </c>
      <c r="J461" s="3" t="b">
        <v>0</v>
      </c>
      <c r="K461" s="3" t="b">
        <v>0</v>
      </c>
      <c r="L461" s="3">
        <v>800</v>
      </c>
      <c r="M461" s="3">
        <v>2</v>
      </c>
      <c r="N461" s="3">
        <v>0</v>
      </c>
      <c r="O461" s="3">
        <v>0.5</v>
      </c>
      <c r="P461" s="3">
        <v>0</v>
      </c>
      <c r="Q461" s="3">
        <v>300</v>
      </c>
      <c r="R461" s="3">
        <v>0</v>
      </c>
      <c r="S461" s="3">
        <v>1</v>
      </c>
      <c r="T461" s="3">
        <v>0</v>
      </c>
      <c r="U461" s="3" t="b">
        <v>0</v>
      </c>
      <c r="V461" s="3">
        <v>701</v>
      </c>
      <c r="W461" s="53">
        <v>195638.46</v>
      </c>
      <c r="X461" s="53">
        <v>140533.49</v>
      </c>
      <c r="Y461" s="51">
        <v>584.25</v>
      </c>
      <c r="Z461" s="51">
        <v>618.21</v>
      </c>
      <c r="AA461" s="53">
        <v>-5</v>
      </c>
      <c r="AB461" s="53">
        <v>15</v>
      </c>
      <c r="AC461" s="3">
        <v>0</v>
      </c>
      <c r="AD461" s="3">
        <v>0</v>
      </c>
      <c r="AF461" s="6">
        <v>-1.0769640121492841E-2</v>
      </c>
      <c r="AH461" s="6">
        <v>-6.3601833319982815E-3</v>
      </c>
      <c r="AJ461" s="6">
        <v>1.467275974727178E-3</v>
      </c>
      <c r="AL461" s="6">
        <v>4.167993190870023E-3</v>
      </c>
    </row>
    <row r="462" spans="1:39" x14ac:dyDescent="0.25">
      <c r="A462" s="3">
        <v>163</v>
      </c>
      <c r="B462" s="3" t="s">
        <v>21</v>
      </c>
      <c r="C462" s="3" t="s">
        <v>91</v>
      </c>
      <c r="D462" s="3" t="s">
        <v>40</v>
      </c>
      <c r="E462" s="3" t="s">
        <v>59</v>
      </c>
      <c r="F462" s="3" t="s">
        <v>25</v>
      </c>
      <c r="G462" s="3" t="b">
        <v>0</v>
      </c>
      <c r="H462" s="3" t="b">
        <v>0</v>
      </c>
      <c r="I462" s="3" t="b">
        <v>0</v>
      </c>
      <c r="J462" s="3" t="b">
        <v>0</v>
      </c>
      <c r="K462" s="3" t="b">
        <v>0</v>
      </c>
      <c r="L462" s="3">
        <v>800</v>
      </c>
      <c r="M462" s="3">
        <v>2</v>
      </c>
      <c r="N462" s="3">
        <v>0</v>
      </c>
      <c r="O462" s="3">
        <v>0.5</v>
      </c>
      <c r="P462" s="3">
        <v>0</v>
      </c>
      <c r="Q462" s="3">
        <v>300</v>
      </c>
      <c r="R462" s="3">
        <v>0</v>
      </c>
      <c r="S462" s="3">
        <v>1</v>
      </c>
      <c r="T462" s="3">
        <v>0</v>
      </c>
      <c r="U462" s="3" t="b">
        <v>0</v>
      </c>
      <c r="V462" s="3">
        <v>701</v>
      </c>
      <c r="W462" s="53">
        <v>200202.75</v>
      </c>
      <c r="X462" s="53">
        <v>142335.71</v>
      </c>
      <c r="Y462" s="51">
        <v>582.21</v>
      </c>
      <c r="Z462" s="51">
        <v>613.07000000000005</v>
      </c>
      <c r="AA462" s="53">
        <v>-5</v>
      </c>
      <c r="AB462" s="53">
        <v>15</v>
      </c>
      <c r="AC462" s="3">
        <v>0</v>
      </c>
      <c r="AD462" s="3">
        <v>0</v>
      </c>
      <c r="AF462" s="6">
        <v>1.2309330339069335E-2</v>
      </c>
      <c r="AH462" s="6">
        <v>6.3823846522979011E-3</v>
      </c>
      <c r="AJ462" s="6">
        <v>-2.0295032173796024E-3</v>
      </c>
      <c r="AL462" s="6">
        <v>-4.1809877136785856E-3</v>
      </c>
    </row>
    <row r="463" spans="1:39" x14ac:dyDescent="0.25">
      <c r="A463" s="3">
        <v>164</v>
      </c>
      <c r="B463" s="3" t="s">
        <v>21</v>
      </c>
      <c r="C463" s="3" t="s">
        <v>91</v>
      </c>
      <c r="D463" s="3" t="s">
        <v>40</v>
      </c>
      <c r="E463" s="3" t="s">
        <v>59</v>
      </c>
      <c r="F463" s="3" t="s">
        <v>25</v>
      </c>
      <c r="G463" s="3" t="b">
        <v>0</v>
      </c>
      <c r="H463" s="3" t="b">
        <v>0</v>
      </c>
      <c r="I463" s="3" t="b">
        <v>0</v>
      </c>
      <c r="J463" s="3" t="b">
        <v>0</v>
      </c>
      <c r="K463" s="3" t="b">
        <v>0</v>
      </c>
      <c r="L463" s="3">
        <v>800</v>
      </c>
      <c r="M463" s="3">
        <v>2</v>
      </c>
      <c r="N463" s="3">
        <v>0</v>
      </c>
      <c r="O463" s="3">
        <v>0.5</v>
      </c>
      <c r="P463" s="3">
        <v>0</v>
      </c>
      <c r="Q463" s="3">
        <v>300</v>
      </c>
      <c r="R463" s="3">
        <v>0</v>
      </c>
      <c r="S463" s="3">
        <v>1</v>
      </c>
      <c r="T463" s="3">
        <v>0</v>
      </c>
      <c r="U463" s="3" t="b">
        <v>0</v>
      </c>
      <c r="V463" s="3">
        <v>701</v>
      </c>
      <c r="W463" s="53">
        <v>198397.99</v>
      </c>
      <c r="X463" s="53">
        <v>141964.62</v>
      </c>
      <c r="Y463" s="51">
        <v>582.82000000000005</v>
      </c>
      <c r="Z463" s="51">
        <v>614.92999999999995</v>
      </c>
      <c r="AA463" s="53">
        <v>-5</v>
      </c>
      <c r="AB463" s="53">
        <v>15</v>
      </c>
      <c r="AC463" s="3">
        <v>0</v>
      </c>
      <c r="AD463" s="3">
        <v>0</v>
      </c>
      <c r="AF463" s="6">
        <v>3.1837045071427816E-3</v>
      </c>
      <c r="AH463" s="6">
        <v>3.7585986809445249E-3</v>
      </c>
      <c r="AJ463" s="6">
        <v>-9.8389767464179823E-4</v>
      </c>
      <c r="AL463" s="6">
        <v>-1.1597611606708469E-3</v>
      </c>
    </row>
    <row r="464" spans="1:39" x14ac:dyDescent="0.25">
      <c r="A464" s="3">
        <v>165</v>
      </c>
      <c r="B464" s="3" t="s">
        <v>21</v>
      </c>
      <c r="C464" s="3" t="s">
        <v>91</v>
      </c>
      <c r="D464" s="3" t="s">
        <v>40</v>
      </c>
      <c r="E464" s="3" t="s">
        <v>59</v>
      </c>
      <c r="F464" s="3" t="s">
        <v>25</v>
      </c>
      <c r="G464" s="3" t="b">
        <v>0</v>
      </c>
      <c r="H464" s="3" t="b">
        <v>0</v>
      </c>
      <c r="I464" s="3" t="b">
        <v>0</v>
      </c>
      <c r="J464" s="3" t="b">
        <v>0</v>
      </c>
      <c r="K464" s="3" t="b">
        <v>0</v>
      </c>
      <c r="L464" s="3">
        <v>800</v>
      </c>
      <c r="M464" s="3">
        <v>2</v>
      </c>
      <c r="N464" s="3">
        <v>0</v>
      </c>
      <c r="O464" s="3">
        <v>0.5</v>
      </c>
      <c r="P464" s="3">
        <v>0</v>
      </c>
      <c r="Q464" s="3">
        <v>300</v>
      </c>
      <c r="R464" s="3">
        <v>0</v>
      </c>
      <c r="S464" s="3">
        <v>1</v>
      </c>
      <c r="T464" s="3">
        <v>0</v>
      </c>
      <c r="U464" s="3" t="b">
        <v>0</v>
      </c>
      <c r="V464" s="3">
        <v>701</v>
      </c>
      <c r="W464" s="53">
        <v>198471.89</v>
      </c>
      <c r="X464" s="53">
        <v>141029.38</v>
      </c>
      <c r="Y464" s="51">
        <v>583.91999999999996</v>
      </c>
      <c r="Z464" s="51">
        <v>614.79999999999995</v>
      </c>
      <c r="AA464" s="53">
        <v>-5</v>
      </c>
      <c r="AB464" s="53">
        <v>15</v>
      </c>
      <c r="AC464" s="3">
        <v>0</v>
      </c>
      <c r="AD464" s="3">
        <v>0</v>
      </c>
      <c r="AF464" s="6">
        <v>3.5573739972574181E-3</v>
      </c>
      <c r="AH464" s="6">
        <v>-2.8540009359906415E-3</v>
      </c>
      <c r="AJ464" s="6">
        <v>9.0162051718034597E-4</v>
      </c>
      <c r="AL464" s="6">
        <v>-1.3709221563111829E-3</v>
      </c>
    </row>
    <row r="465" spans="1:39" x14ac:dyDescent="0.25">
      <c r="A465" s="1">
        <v>171</v>
      </c>
      <c r="B465" s="1" t="s">
        <v>21</v>
      </c>
      <c r="C465" s="1" t="s">
        <v>91</v>
      </c>
      <c r="D465" s="1" t="s">
        <v>40</v>
      </c>
      <c r="E465" s="1" t="s">
        <v>60</v>
      </c>
      <c r="F465" s="1" t="s">
        <v>25</v>
      </c>
      <c r="G465" s="1" t="b">
        <v>0</v>
      </c>
      <c r="H465" s="1" t="b">
        <v>0</v>
      </c>
      <c r="I465" s="1" t="b">
        <v>0</v>
      </c>
      <c r="J465" s="1" t="b">
        <v>0</v>
      </c>
      <c r="K465" s="1" t="b">
        <v>0</v>
      </c>
      <c r="L465" s="1">
        <v>800</v>
      </c>
      <c r="M465" s="1">
        <v>2</v>
      </c>
      <c r="N465" s="1">
        <v>0</v>
      </c>
      <c r="O465" s="1">
        <v>0.5</v>
      </c>
      <c r="P465" s="1">
        <v>0</v>
      </c>
      <c r="Q465" s="1">
        <v>300</v>
      </c>
      <c r="R465" s="1">
        <v>0</v>
      </c>
      <c r="S465" s="1">
        <v>1</v>
      </c>
      <c r="T465" s="1">
        <v>0</v>
      </c>
      <c r="U465" s="1" t="b">
        <v>0</v>
      </c>
      <c r="V465" s="1">
        <v>731</v>
      </c>
      <c r="W465" s="54">
        <v>127723.2</v>
      </c>
      <c r="X465" s="54">
        <v>109883.69</v>
      </c>
      <c r="Y465" s="50">
        <v>650.41</v>
      </c>
      <c r="Z465" s="50">
        <v>666.44</v>
      </c>
      <c r="AA465" s="54">
        <v>-5</v>
      </c>
      <c r="AB465" s="54">
        <v>10</v>
      </c>
      <c r="AC465" s="1">
        <v>0</v>
      </c>
      <c r="AD465" s="1">
        <v>0</v>
      </c>
      <c r="AF465" s="6" cm="1">
        <f t="array" ref="AF465:AF469">W465:W469/AG465-1</f>
        <v>-3.0444273888288298E-2</v>
      </c>
      <c r="AG465" s="52">
        <f>AVERAGE(W465:W469)</f>
        <v>131733.73800000001</v>
      </c>
      <c r="AH465" s="6" cm="1">
        <f t="array" ref="AH465:AH469">X465:X469/AI465-1</f>
        <v>-5.6889008927721862E-3</v>
      </c>
      <c r="AI465" s="52">
        <f t="shared" ref="AI465" si="92">AVERAGE(X465:X469)</f>
        <v>110512.38399999999</v>
      </c>
      <c r="AJ465" s="6" cm="1">
        <f t="array" ref="AJ465:AJ469">Y465:Y469/AK465-1</f>
        <v>2.8913201952551759E-4</v>
      </c>
      <c r="AK465" s="52">
        <f>AVERAGE(Y465:Y469)</f>
        <v>650.22199999999998</v>
      </c>
      <c r="AL465" s="6" cm="1">
        <f t="array" ref="AL465:AL469">Z465:Z469/AM465-1</f>
        <v>7.6141057507967957E-3</v>
      </c>
      <c r="AM465" s="52">
        <f>AVERAGE(Z465:Z469)</f>
        <v>661.404</v>
      </c>
    </row>
    <row r="466" spans="1:39" x14ac:dyDescent="0.25">
      <c r="A466" s="1">
        <v>172</v>
      </c>
      <c r="B466" s="1" t="s">
        <v>21</v>
      </c>
      <c r="C466" s="1" t="s">
        <v>91</v>
      </c>
      <c r="D466" s="1" t="s">
        <v>40</v>
      </c>
      <c r="E466" s="1" t="s">
        <v>60</v>
      </c>
      <c r="F466" s="1" t="s">
        <v>25</v>
      </c>
      <c r="G466" s="1" t="b">
        <v>0</v>
      </c>
      <c r="H466" s="1" t="b">
        <v>0</v>
      </c>
      <c r="I466" s="1" t="b">
        <v>0</v>
      </c>
      <c r="J466" s="1" t="b">
        <v>0</v>
      </c>
      <c r="K466" s="1" t="b">
        <v>0</v>
      </c>
      <c r="L466" s="1">
        <v>800</v>
      </c>
      <c r="M466" s="1">
        <v>2</v>
      </c>
      <c r="N466" s="1">
        <v>0</v>
      </c>
      <c r="O466" s="1">
        <v>0.5</v>
      </c>
      <c r="P466" s="1">
        <v>0</v>
      </c>
      <c r="Q466" s="1">
        <v>300</v>
      </c>
      <c r="R466" s="1">
        <v>0</v>
      </c>
      <c r="S466" s="1">
        <v>1</v>
      </c>
      <c r="T466" s="1">
        <v>0</v>
      </c>
      <c r="U466" s="1" t="b">
        <v>0</v>
      </c>
      <c r="V466" s="1">
        <v>701</v>
      </c>
      <c r="W466" s="54">
        <v>133306.17000000001</v>
      </c>
      <c r="X466" s="54">
        <v>110543.79</v>
      </c>
      <c r="Y466" s="50">
        <v>650.42999999999995</v>
      </c>
      <c r="Z466" s="50">
        <v>659.48</v>
      </c>
      <c r="AA466" s="54">
        <v>-5</v>
      </c>
      <c r="AB466" s="54">
        <v>10</v>
      </c>
      <c r="AC466" s="1">
        <v>0</v>
      </c>
      <c r="AD466" s="1">
        <v>0</v>
      </c>
      <c r="AF466" s="6">
        <v>1.1936441065689696E-2</v>
      </c>
      <c r="AH466" s="6">
        <v>2.8418534523688699E-4</v>
      </c>
      <c r="AJ466" s="6">
        <v>3.198907450070454E-4</v>
      </c>
      <c r="AL466" s="6">
        <v>-2.9089633567380702E-3</v>
      </c>
    </row>
    <row r="467" spans="1:39" x14ac:dyDescent="0.25">
      <c r="A467" s="1">
        <v>173</v>
      </c>
      <c r="B467" s="1" t="s">
        <v>21</v>
      </c>
      <c r="C467" s="1" t="s">
        <v>91</v>
      </c>
      <c r="D467" s="1" t="s">
        <v>40</v>
      </c>
      <c r="E467" s="1" t="s">
        <v>60</v>
      </c>
      <c r="F467" s="1" t="s">
        <v>25</v>
      </c>
      <c r="G467" s="1" t="b">
        <v>0</v>
      </c>
      <c r="H467" s="1" t="b">
        <v>0</v>
      </c>
      <c r="I467" s="1" t="b">
        <v>0</v>
      </c>
      <c r="J467" s="1" t="b">
        <v>0</v>
      </c>
      <c r="K467" s="1" t="b">
        <v>0</v>
      </c>
      <c r="L467" s="1">
        <v>800</v>
      </c>
      <c r="M467" s="1">
        <v>2</v>
      </c>
      <c r="N467" s="1">
        <v>0</v>
      </c>
      <c r="O467" s="1">
        <v>0.5</v>
      </c>
      <c r="P467" s="1">
        <v>0</v>
      </c>
      <c r="Q467" s="1">
        <v>300</v>
      </c>
      <c r="R467" s="1">
        <v>0</v>
      </c>
      <c r="S467" s="1">
        <v>1</v>
      </c>
      <c r="T467" s="1">
        <v>0</v>
      </c>
      <c r="U467" s="1" t="b">
        <v>0</v>
      </c>
      <c r="V467" s="1">
        <v>701</v>
      </c>
      <c r="W467" s="54">
        <v>133681.32</v>
      </c>
      <c r="X467" s="54">
        <v>111525.74</v>
      </c>
      <c r="Y467" s="50">
        <v>648.91</v>
      </c>
      <c r="Z467" s="50">
        <v>659.18</v>
      </c>
      <c r="AA467" s="54">
        <v>-5</v>
      </c>
      <c r="AB467" s="54">
        <v>10</v>
      </c>
      <c r="AC467" s="1">
        <v>0</v>
      </c>
      <c r="AD467" s="1">
        <v>0</v>
      </c>
      <c r="AF467" s="6">
        <v>1.4784230900667161E-2</v>
      </c>
      <c r="AH467" s="6">
        <v>9.1696148732074434E-3</v>
      </c>
      <c r="AJ467" s="6">
        <v>-2.0177723915831836E-3</v>
      </c>
      <c r="AL467" s="6">
        <v>-3.3625439217180864E-3</v>
      </c>
    </row>
    <row r="468" spans="1:39" x14ac:dyDescent="0.25">
      <c r="A468" s="1">
        <v>174</v>
      </c>
      <c r="B468" s="1" t="s">
        <v>21</v>
      </c>
      <c r="C468" s="1" t="s">
        <v>91</v>
      </c>
      <c r="D468" s="1" t="s">
        <v>40</v>
      </c>
      <c r="E468" s="1" t="s">
        <v>60</v>
      </c>
      <c r="F468" s="1" t="s">
        <v>25</v>
      </c>
      <c r="G468" s="1" t="b">
        <v>0</v>
      </c>
      <c r="H468" s="1" t="b">
        <v>0</v>
      </c>
      <c r="I468" s="1" t="b">
        <v>0</v>
      </c>
      <c r="J468" s="1" t="b">
        <v>0</v>
      </c>
      <c r="K468" s="1" t="b">
        <v>0</v>
      </c>
      <c r="L468" s="1">
        <v>800</v>
      </c>
      <c r="M468" s="1">
        <v>2</v>
      </c>
      <c r="N468" s="1">
        <v>0</v>
      </c>
      <c r="O468" s="1">
        <v>0.5</v>
      </c>
      <c r="P468" s="1">
        <v>0</v>
      </c>
      <c r="Q468" s="1">
        <v>300</v>
      </c>
      <c r="R468" s="1">
        <v>0</v>
      </c>
      <c r="S468" s="1">
        <v>1</v>
      </c>
      <c r="T468" s="1">
        <v>0</v>
      </c>
      <c r="U468" s="1" t="b">
        <v>0</v>
      </c>
      <c r="V468" s="1">
        <v>701</v>
      </c>
      <c r="W468" s="54">
        <v>132964.64000000001</v>
      </c>
      <c r="X468" s="54">
        <v>109310.92</v>
      </c>
      <c r="Y468" s="50">
        <v>652.08000000000004</v>
      </c>
      <c r="Z468" s="50">
        <v>659.67</v>
      </c>
      <c r="AA468" s="54">
        <v>-5</v>
      </c>
      <c r="AB468" s="54">
        <v>10</v>
      </c>
      <c r="AC468" s="1">
        <v>0</v>
      </c>
      <c r="AD468" s="1">
        <v>0</v>
      </c>
      <c r="AF468" s="6">
        <v>9.3438629973439102E-3</v>
      </c>
      <c r="AH468" s="6">
        <v>-1.0871758951467303E-2</v>
      </c>
      <c r="AJ468" s="6">
        <v>2.857485597226983E-3</v>
      </c>
      <c r="AL468" s="6">
        <v>-2.6216956655841228E-3</v>
      </c>
    </row>
    <row r="469" spans="1:39" x14ac:dyDescent="0.25">
      <c r="A469" s="1">
        <v>175</v>
      </c>
      <c r="B469" s="1" t="s">
        <v>21</v>
      </c>
      <c r="C469" s="1" t="s">
        <v>91</v>
      </c>
      <c r="D469" s="1" t="s">
        <v>40</v>
      </c>
      <c r="E469" s="1" t="s">
        <v>60</v>
      </c>
      <c r="F469" s="1" t="s">
        <v>25</v>
      </c>
      <c r="G469" s="1" t="b">
        <v>0</v>
      </c>
      <c r="H469" s="1" t="b">
        <v>0</v>
      </c>
      <c r="I469" s="1" t="b">
        <v>0</v>
      </c>
      <c r="J469" s="1" t="b">
        <v>0</v>
      </c>
      <c r="K469" s="1" t="b">
        <v>0</v>
      </c>
      <c r="L469" s="1">
        <v>800</v>
      </c>
      <c r="M469" s="1">
        <v>2</v>
      </c>
      <c r="N469" s="1">
        <v>0</v>
      </c>
      <c r="O469" s="1">
        <v>0.5</v>
      </c>
      <c r="P469" s="1">
        <v>0</v>
      </c>
      <c r="Q469" s="1">
        <v>300</v>
      </c>
      <c r="R469" s="1">
        <v>0</v>
      </c>
      <c r="S469" s="1">
        <v>1</v>
      </c>
      <c r="T469" s="1">
        <v>0</v>
      </c>
      <c r="U469" s="1" t="b">
        <v>0</v>
      </c>
      <c r="V469" s="1">
        <v>701</v>
      </c>
      <c r="W469" s="54">
        <v>130993.36</v>
      </c>
      <c r="X469" s="54">
        <v>111297.78</v>
      </c>
      <c r="Y469" s="50">
        <v>649.28</v>
      </c>
      <c r="Z469" s="50">
        <v>662.25</v>
      </c>
      <c r="AA469" s="54">
        <v>-5</v>
      </c>
      <c r="AB469" s="54">
        <v>10</v>
      </c>
      <c r="AC469" s="1">
        <v>0</v>
      </c>
      <c r="AD469" s="1">
        <v>0</v>
      </c>
      <c r="AF469" s="6">
        <v>-5.6202610754126914E-3</v>
      </c>
      <c r="AH469" s="6">
        <v>7.1068596257954919E-3</v>
      </c>
      <c r="AJ469" s="6">
        <v>-1.4487359701763625E-3</v>
      </c>
      <c r="AL469" s="6">
        <v>1.2790971932434836E-3</v>
      </c>
    </row>
    <row r="470" spans="1:39" x14ac:dyDescent="0.25">
      <c r="A470" s="3">
        <v>181</v>
      </c>
      <c r="B470" s="3" t="s">
        <v>21</v>
      </c>
      <c r="C470" s="3" t="s">
        <v>91</v>
      </c>
      <c r="D470" s="3" t="s">
        <v>40</v>
      </c>
      <c r="E470" s="3" t="s">
        <v>61</v>
      </c>
      <c r="F470" s="3" t="s">
        <v>25</v>
      </c>
      <c r="G470" s="3" t="b">
        <v>0</v>
      </c>
      <c r="H470" s="3" t="b">
        <v>0</v>
      </c>
      <c r="I470" s="3" t="b">
        <v>0</v>
      </c>
      <c r="J470" s="3" t="b">
        <v>0</v>
      </c>
      <c r="K470" s="3" t="b">
        <v>0</v>
      </c>
      <c r="L470" s="3">
        <v>800</v>
      </c>
      <c r="M470" s="3">
        <v>2</v>
      </c>
      <c r="N470" s="3">
        <v>0</v>
      </c>
      <c r="O470" s="3">
        <v>0.5</v>
      </c>
      <c r="P470" s="3">
        <v>0</v>
      </c>
      <c r="Q470" s="3">
        <v>300</v>
      </c>
      <c r="R470" s="3">
        <v>0</v>
      </c>
      <c r="S470" s="3">
        <v>1</v>
      </c>
      <c r="T470" s="3">
        <v>0</v>
      </c>
      <c r="U470" s="3" t="b">
        <v>0</v>
      </c>
      <c r="V470" s="3">
        <v>701</v>
      </c>
      <c r="W470" s="53">
        <v>81581.77</v>
      </c>
      <c r="X470" s="53">
        <v>81631.86</v>
      </c>
      <c r="Y470" s="51">
        <v>702.76</v>
      </c>
      <c r="Z470" s="51">
        <v>702.94</v>
      </c>
      <c r="AA470" s="53">
        <v>-5</v>
      </c>
      <c r="AB470" s="53">
        <v>5</v>
      </c>
      <c r="AC470" s="3">
        <v>0</v>
      </c>
      <c r="AD470" s="3">
        <v>0</v>
      </c>
      <c r="AF470" s="6" cm="1">
        <f t="array" ref="AF470:AF474">W470:W474/AG470-1</f>
        <v>-9.1050316161268574E-3</v>
      </c>
      <c r="AG470" s="52">
        <f>AVERAGE(W470:W474)</f>
        <v>82331.399999999994</v>
      </c>
      <c r="AH470" s="6" cm="1">
        <f t="array" ref="AH470:AH474">X470:X474/AI470-1</f>
        <v>-7.3216477457704876E-3</v>
      </c>
      <c r="AI470" s="52">
        <f t="shared" ref="AI470" si="93">AVERAGE(X470:X474)</f>
        <v>82233.948000000004</v>
      </c>
      <c r="AJ470" s="6" cm="1">
        <f t="array" ref="AJ470:AJ474">Y470:Y474/AK470-1</f>
        <v>9.5714497327969994E-4</v>
      </c>
      <c r="AK470" s="52">
        <f>AVERAGE(Y470:Y474)</f>
        <v>702.08799999999997</v>
      </c>
      <c r="AL470" s="6" cm="1">
        <f t="array" ref="AL470:AL474">Z470:Z474/AM470-1</f>
        <v>1.3304729589205255E-3</v>
      </c>
      <c r="AM470" s="52">
        <f>AVERAGE(Z470:Z474)</f>
        <v>702.00600000000009</v>
      </c>
    </row>
    <row r="471" spans="1:39" x14ac:dyDescent="0.25">
      <c r="A471" s="3">
        <v>182</v>
      </c>
      <c r="B471" s="3" t="s">
        <v>21</v>
      </c>
      <c r="C471" s="3" t="s">
        <v>91</v>
      </c>
      <c r="D471" s="3" t="s">
        <v>40</v>
      </c>
      <c r="E471" s="3" t="s">
        <v>61</v>
      </c>
      <c r="F471" s="3" t="s">
        <v>25</v>
      </c>
      <c r="G471" s="3" t="b">
        <v>0</v>
      </c>
      <c r="H471" s="3" t="b">
        <v>0</v>
      </c>
      <c r="I471" s="3" t="b">
        <v>0</v>
      </c>
      <c r="J471" s="3" t="b">
        <v>0</v>
      </c>
      <c r="K471" s="3" t="b">
        <v>0</v>
      </c>
      <c r="L471" s="3">
        <v>800</v>
      </c>
      <c r="M471" s="3">
        <v>2</v>
      </c>
      <c r="N471" s="3">
        <v>0</v>
      </c>
      <c r="O471" s="3">
        <v>0.5</v>
      </c>
      <c r="P471" s="3">
        <v>0</v>
      </c>
      <c r="Q471" s="3">
        <v>300</v>
      </c>
      <c r="R471" s="3">
        <v>0</v>
      </c>
      <c r="S471" s="3">
        <v>1</v>
      </c>
      <c r="T471" s="3">
        <v>0</v>
      </c>
      <c r="U471" s="3" t="b">
        <v>0</v>
      </c>
      <c r="V471" s="3">
        <v>701</v>
      </c>
      <c r="W471" s="53">
        <v>82975.839999999997</v>
      </c>
      <c r="X471" s="53">
        <v>82720.990000000005</v>
      </c>
      <c r="Y471" s="51">
        <v>701.53</v>
      </c>
      <c r="Z471" s="51">
        <v>701.19</v>
      </c>
      <c r="AA471" s="53">
        <v>-5</v>
      </c>
      <c r="AB471" s="53">
        <v>5</v>
      </c>
      <c r="AC471" s="3">
        <v>0</v>
      </c>
      <c r="AD471" s="3">
        <v>0</v>
      </c>
      <c r="AF471" s="6">
        <v>7.8273902788001948E-3</v>
      </c>
      <c r="AH471" s="6">
        <v>5.9226391514122234E-3</v>
      </c>
      <c r="AJ471" s="6">
        <v>-7.947721653126516E-4</v>
      </c>
      <c r="AL471" s="6">
        <v>-1.1623832274938461E-3</v>
      </c>
    </row>
    <row r="472" spans="1:39" x14ac:dyDescent="0.25">
      <c r="A472" s="3">
        <v>183</v>
      </c>
      <c r="B472" s="3" t="s">
        <v>21</v>
      </c>
      <c r="C472" s="3" t="s">
        <v>91</v>
      </c>
      <c r="D472" s="3" t="s">
        <v>40</v>
      </c>
      <c r="E472" s="3" t="s">
        <v>61</v>
      </c>
      <c r="F472" s="3" t="s">
        <v>25</v>
      </c>
      <c r="G472" s="3" t="b">
        <v>0</v>
      </c>
      <c r="H472" s="3" t="b">
        <v>0</v>
      </c>
      <c r="I472" s="3" t="b">
        <v>0</v>
      </c>
      <c r="J472" s="3" t="b">
        <v>0</v>
      </c>
      <c r="K472" s="3" t="b">
        <v>0</v>
      </c>
      <c r="L472" s="3">
        <v>800</v>
      </c>
      <c r="M472" s="3">
        <v>2</v>
      </c>
      <c r="N472" s="3">
        <v>0</v>
      </c>
      <c r="O472" s="3">
        <v>0.5</v>
      </c>
      <c r="P472" s="3">
        <v>0</v>
      </c>
      <c r="Q472" s="3">
        <v>300</v>
      </c>
      <c r="R472" s="3">
        <v>0</v>
      </c>
      <c r="S472" s="3">
        <v>1</v>
      </c>
      <c r="T472" s="3">
        <v>0</v>
      </c>
      <c r="U472" s="3" t="b">
        <v>0</v>
      </c>
      <c r="V472" s="3">
        <v>701</v>
      </c>
      <c r="W472" s="53">
        <v>82908.539999999994</v>
      </c>
      <c r="X472" s="53">
        <v>82923.37</v>
      </c>
      <c r="Y472" s="51">
        <v>701.31</v>
      </c>
      <c r="Z472" s="51">
        <v>701.3</v>
      </c>
      <c r="AA472" s="53">
        <v>-5</v>
      </c>
      <c r="AB472" s="53">
        <v>5</v>
      </c>
      <c r="AC472" s="3">
        <v>0</v>
      </c>
      <c r="AD472" s="3">
        <v>0</v>
      </c>
      <c r="AF472" s="6">
        <v>7.0099621772494736E-3</v>
      </c>
      <c r="AH472" s="6">
        <v>8.3836665606762395E-3</v>
      </c>
      <c r="AJ472" s="6">
        <v>-1.1081231982316142E-3</v>
      </c>
      <c r="AL472" s="6">
        <v>-1.0056894100621827E-3</v>
      </c>
    </row>
    <row r="473" spans="1:39" x14ac:dyDescent="0.25">
      <c r="A473" s="3">
        <v>184</v>
      </c>
      <c r="B473" s="3" t="s">
        <v>21</v>
      </c>
      <c r="C473" s="3" t="s">
        <v>91</v>
      </c>
      <c r="D473" s="3" t="s">
        <v>40</v>
      </c>
      <c r="E473" s="3" t="s">
        <v>61</v>
      </c>
      <c r="F473" s="3" t="s">
        <v>25</v>
      </c>
      <c r="G473" s="3" t="b">
        <v>0</v>
      </c>
      <c r="H473" s="3" t="b">
        <v>0</v>
      </c>
      <c r="I473" s="3" t="b">
        <v>0</v>
      </c>
      <c r="J473" s="3" t="b">
        <v>0</v>
      </c>
      <c r="K473" s="3" t="b">
        <v>0</v>
      </c>
      <c r="L473" s="3">
        <v>800</v>
      </c>
      <c r="M473" s="3">
        <v>2</v>
      </c>
      <c r="N473" s="3">
        <v>0</v>
      </c>
      <c r="O473" s="3">
        <v>0.5</v>
      </c>
      <c r="P473" s="3">
        <v>0</v>
      </c>
      <c r="Q473" s="3">
        <v>300</v>
      </c>
      <c r="R473" s="3">
        <v>0</v>
      </c>
      <c r="S473" s="3">
        <v>1</v>
      </c>
      <c r="T473" s="3">
        <v>0</v>
      </c>
      <c r="U473" s="3" t="b">
        <v>0</v>
      </c>
      <c r="V473" s="3">
        <v>701</v>
      </c>
      <c r="W473" s="53">
        <v>81864.98</v>
      </c>
      <c r="X473" s="53">
        <v>81424.91</v>
      </c>
      <c r="Y473" s="51">
        <v>703.02</v>
      </c>
      <c r="Z473" s="51">
        <v>702.59</v>
      </c>
      <c r="AA473" s="53">
        <v>-5</v>
      </c>
      <c r="AB473" s="53">
        <v>5</v>
      </c>
      <c r="AC473" s="3">
        <v>0</v>
      </c>
      <c r="AD473" s="3">
        <v>0</v>
      </c>
      <c r="AF473" s="6">
        <v>-5.665153270805523E-3</v>
      </c>
      <c r="AH473" s="6">
        <v>-9.8382483107828378E-3</v>
      </c>
      <c r="AJ473" s="6">
        <v>1.327468921274777E-3</v>
      </c>
      <c r="AL473" s="6">
        <v>8.3190172163760678E-4</v>
      </c>
    </row>
    <row r="474" spans="1:39" x14ac:dyDescent="0.25">
      <c r="A474" s="3">
        <v>185</v>
      </c>
      <c r="B474" s="3" t="s">
        <v>21</v>
      </c>
      <c r="C474" s="3" t="s">
        <v>91</v>
      </c>
      <c r="D474" s="3" t="s">
        <v>40</v>
      </c>
      <c r="E474" s="3" t="s">
        <v>61</v>
      </c>
      <c r="F474" s="3" t="s">
        <v>25</v>
      </c>
      <c r="G474" s="3" t="b">
        <v>0</v>
      </c>
      <c r="H474" s="3" t="b">
        <v>0</v>
      </c>
      <c r="I474" s="3" t="b">
        <v>0</v>
      </c>
      <c r="J474" s="3" t="b">
        <v>0</v>
      </c>
      <c r="K474" s="3" t="b">
        <v>0</v>
      </c>
      <c r="L474" s="3">
        <v>800</v>
      </c>
      <c r="M474" s="3">
        <v>2</v>
      </c>
      <c r="N474" s="3">
        <v>0</v>
      </c>
      <c r="O474" s="3">
        <v>0.5</v>
      </c>
      <c r="P474" s="3">
        <v>0</v>
      </c>
      <c r="Q474" s="3">
        <v>300</v>
      </c>
      <c r="R474" s="3">
        <v>0</v>
      </c>
      <c r="S474" s="3">
        <v>1</v>
      </c>
      <c r="T474" s="3">
        <v>0</v>
      </c>
      <c r="U474" s="3" t="b">
        <v>0</v>
      </c>
      <c r="V474" s="3">
        <v>701</v>
      </c>
      <c r="W474" s="53">
        <v>82325.87</v>
      </c>
      <c r="X474" s="53">
        <v>82468.61</v>
      </c>
      <c r="Y474" s="51">
        <v>701.82</v>
      </c>
      <c r="Z474" s="51">
        <v>702.01</v>
      </c>
      <c r="AA474" s="53">
        <v>-5</v>
      </c>
      <c r="AB474" s="53">
        <v>5</v>
      </c>
      <c r="AC474" s="3">
        <v>0</v>
      </c>
      <c r="AD474" s="3">
        <v>0</v>
      </c>
      <c r="AF474" s="6">
        <v>-6.7167569116954873E-5</v>
      </c>
      <c r="AH474" s="6">
        <v>2.8535903444644184E-3</v>
      </c>
      <c r="AJ474" s="6">
        <v>-3.8171853101021114E-4</v>
      </c>
      <c r="AL474" s="6">
        <v>5.6979569973414357E-6</v>
      </c>
    </row>
    <row r="475" spans="1:39" x14ac:dyDescent="0.25">
      <c r="A475" s="1">
        <v>191</v>
      </c>
      <c r="B475" s="1" t="s">
        <v>21</v>
      </c>
      <c r="C475" s="1" t="s">
        <v>91</v>
      </c>
      <c r="D475" s="1" t="s">
        <v>40</v>
      </c>
      <c r="E475" s="1" t="s">
        <v>62</v>
      </c>
      <c r="F475" s="1" t="s">
        <v>25</v>
      </c>
      <c r="G475" s="1" t="b">
        <v>0</v>
      </c>
      <c r="H475" s="1" t="b">
        <v>0</v>
      </c>
      <c r="I475" s="1" t="b">
        <v>0</v>
      </c>
      <c r="J475" s="1" t="b">
        <v>0</v>
      </c>
      <c r="K475" s="1" t="b">
        <v>0</v>
      </c>
      <c r="L475" s="1">
        <v>800</v>
      </c>
      <c r="M475" s="1">
        <v>2</v>
      </c>
      <c r="N475" s="1">
        <v>0</v>
      </c>
      <c r="O475" s="1">
        <v>0.5</v>
      </c>
      <c r="P475" s="1">
        <v>0</v>
      </c>
      <c r="Q475" s="1">
        <v>300</v>
      </c>
      <c r="R475" s="1">
        <v>0</v>
      </c>
      <c r="S475" s="1">
        <v>1</v>
      </c>
      <c r="T475" s="1">
        <v>0</v>
      </c>
      <c r="U475" s="1" t="b">
        <v>0</v>
      </c>
      <c r="V475" s="1">
        <v>701</v>
      </c>
      <c r="W475" s="54">
        <v>36230.06</v>
      </c>
      <c r="X475" s="54">
        <v>43075.01</v>
      </c>
      <c r="Y475" s="50">
        <v>754.83</v>
      </c>
      <c r="Z475" s="50">
        <v>750.81</v>
      </c>
      <c r="AA475" s="54">
        <v>-5</v>
      </c>
      <c r="AB475" s="54">
        <v>0</v>
      </c>
      <c r="AC475" s="1">
        <v>0</v>
      </c>
      <c r="AD475" s="1">
        <v>0</v>
      </c>
      <c r="AF475" s="6" cm="1">
        <f t="array" ref="AF475:AF479">W475:W479/AG475-1</f>
        <v>3.6254725920088493E-2</v>
      </c>
      <c r="AG475" s="52">
        <f>AVERAGE(W475:W479)</f>
        <v>34962.504000000001</v>
      </c>
      <c r="AH475" s="6" cm="1">
        <f t="array" ref="AH475:AH479">X475:X479/AI475-1</f>
        <v>3.0585719470684447E-2</v>
      </c>
      <c r="AI475" s="52">
        <f t="shared" ref="AI475" si="94">AVERAGE(X475:X479)</f>
        <v>41796.630000000005</v>
      </c>
      <c r="AJ475" s="6" cm="1">
        <f t="array" ref="AJ475:AJ479">Y475:Y479/AK475-1</f>
        <v>-1.8354495661304648E-3</v>
      </c>
      <c r="AK475" s="52">
        <f>AVERAGE(Y475:Y479)</f>
        <v>756.21800000000007</v>
      </c>
      <c r="AL475" s="6" cm="1">
        <f t="array" ref="AL475:AL479">Z475:Z479/AM475-1</f>
        <v>-2.1795468137418839E-3</v>
      </c>
      <c r="AM475" s="52">
        <f>AVERAGE(Z475:Z479)</f>
        <v>752.45</v>
      </c>
    </row>
    <row r="476" spans="1:39" x14ac:dyDescent="0.25">
      <c r="A476" s="1">
        <v>192</v>
      </c>
      <c r="B476" s="1" t="s">
        <v>21</v>
      </c>
      <c r="C476" s="1" t="s">
        <v>91</v>
      </c>
      <c r="D476" s="1" t="s">
        <v>40</v>
      </c>
      <c r="E476" s="1" t="s">
        <v>62</v>
      </c>
      <c r="F476" s="1" t="s">
        <v>25</v>
      </c>
      <c r="G476" s="1" t="b">
        <v>0</v>
      </c>
      <c r="H476" s="1" t="b">
        <v>0</v>
      </c>
      <c r="I476" s="1" t="b">
        <v>0</v>
      </c>
      <c r="J476" s="1" t="b">
        <v>0</v>
      </c>
      <c r="K476" s="1" t="b">
        <v>0</v>
      </c>
      <c r="L476" s="1">
        <v>800</v>
      </c>
      <c r="M476" s="1">
        <v>2</v>
      </c>
      <c r="N476" s="1">
        <v>0</v>
      </c>
      <c r="O476" s="1">
        <v>0.5</v>
      </c>
      <c r="P476" s="1">
        <v>0</v>
      </c>
      <c r="Q476" s="1">
        <v>300</v>
      </c>
      <c r="R476" s="1">
        <v>0</v>
      </c>
      <c r="S476" s="1">
        <v>1</v>
      </c>
      <c r="T476" s="1">
        <v>0</v>
      </c>
      <c r="U476" s="1" t="b">
        <v>0</v>
      </c>
      <c r="V476" s="1">
        <v>701</v>
      </c>
      <c r="W476" s="54">
        <v>34612.199999999997</v>
      </c>
      <c r="X476" s="54">
        <v>41793.35</v>
      </c>
      <c r="Y476" s="50">
        <v>756.15</v>
      </c>
      <c r="Z476" s="50">
        <v>752.95</v>
      </c>
      <c r="AA476" s="54">
        <v>-5</v>
      </c>
      <c r="AB476" s="54">
        <v>0</v>
      </c>
      <c r="AC476" s="1">
        <v>0</v>
      </c>
      <c r="AD476" s="1">
        <v>0</v>
      </c>
      <c r="AF476" s="6">
        <v>-1.0019419661703943E-2</v>
      </c>
      <c r="AH476" s="6">
        <v>-7.8475226352181515E-5</v>
      </c>
      <c r="AJ476" s="6">
        <v>-8.9921160300487912E-5</v>
      </c>
      <c r="AL476" s="6">
        <v>6.6449597979922892E-4</v>
      </c>
    </row>
    <row r="477" spans="1:39" x14ac:dyDescent="0.25">
      <c r="A477" s="1">
        <v>193</v>
      </c>
      <c r="B477" s="1" t="s">
        <v>21</v>
      </c>
      <c r="C477" s="1" t="s">
        <v>91</v>
      </c>
      <c r="D477" s="1" t="s">
        <v>40</v>
      </c>
      <c r="E477" s="1" t="s">
        <v>62</v>
      </c>
      <c r="F477" s="1" t="s">
        <v>25</v>
      </c>
      <c r="G477" s="1" t="b">
        <v>0</v>
      </c>
      <c r="H477" s="1" t="b">
        <v>0</v>
      </c>
      <c r="I477" s="1" t="b">
        <v>0</v>
      </c>
      <c r="J477" s="1" t="b">
        <v>0</v>
      </c>
      <c r="K477" s="1" t="b">
        <v>0</v>
      </c>
      <c r="L477" s="1">
        <v>800</v>
      </c>
      <c r="M477" s="1">
        <v>2</v>
      </c>
      <c r="N477" s="1">
        <v>0</v>
      </c>
      <c r="O477" s="1">
        <v>0.5</v>
      </c>
      <c r="P477" s="1">
        <v>0</v>
      </c>
      <c r="Q477" s="1">
        <v>300</v>
      </c>
      <c r="R477" s="1">
        <v>0</v>
      </c>
      <c r="S477" s="1">
        <v>1</v>
      </c>
      <c r="T477" s="1">
        <v>0</v>
      </c>
      <c r="U477" s="1" t="b">
        <v>0</v>
      </c>
      <c r="V477" s="1">
        <v>701</v>
      </c>
      <c r="W477" s="54">
        <v>34324.79</v>
      </c>
      <c r="X477" s="54">
        <v>41264.449999999997</v>
      </c>
      <c r="Y477" s="50">
        <v>756.77</v>
      </c>
      <c r="Z477" s="50">
        <v>753.29</v>
      </c>
      <c r="AA477" s="54">
        <v>-5</v>
      </c>
      <c r="AB477" s="54">
        <v>0</v>
      </c>
      <c r="AC477" s="1">
        <v>0</v>
      </c>
      <c r="AD477" s="1">
        <v>0</v>
      </c>
      <c r="AF477" s="6">
        <v>-1.8239940709052216E-2</v>
      </c>
      <c r="AH477" s="6">
        <v>-1.273260547560906E-2</v>
      </c>
      <c r="AJ477" s="6">
        <v>7.2994824243788337E-4</v>
      </c>
      <c r="AL477" s="6">
        <v>1.1163532460627401E-3</v>
      </c>
    </row>
    <row r="478" spans="1:39" x14ac:dyDescent="0.25">
      <c r="A478" s="1">
        <v>194</v>
      </c>
      <c r="B478" s="1" t="s">
        <v>21</v>
      </c>
      <c r="C478" s="1" t="s">
        <v>91</v>
      </c>
      <c r="D478" s="1" t="s">
        <v>40</v>
      </c>
      <c r="E478" s="1" t="s">
        <v>62</v>
      </c>
      <c r="F478" s="1" t="s">
        <v>25</v>
      </c>
      <c r="G478" s="1" t="b">
        <v>0</v>
      </c>
      <c r="H478" s="1" t="b">
        <v>0</v>
      </c>
      <c r="I478" s="1" t="b">
        <v>0</v>
      </c>
      <c r="J478" s="1" t="b">
        <v>0</v>
      </c>
      <c r="K478" s="1" t="b">
        <v>0</v>
      </c>
      <c r="L478" s="1">
        <v>800</v>
      </c>
      <c r="M478" s="1">
        <v>2</v>
      </c>
      <c r="N478" s="1">
        <v>0</v>
      </c>
      <c r="O478" s="1">
        <v>0.5</v>
      </c>
      <c r="P478" s="1">
        <v>0</v>
      </c>
      <c r="Q478" s="1">
        <v>300</v>
      </c>
      <c r="R478" s="1">
        <v>0</v>
      </c>
      <c r="S478" s="1">
        <v>1</v>
      </c>
      <c r="T478" s="1">
        <v>0</v>
      </c>
      <c r="U478" s="1" t="b">
        <v>0</v>
      </c>
      <c r="V478" s="1">
        <v>701</v>
      </c>
      <c r="W478" s="54">
        <v>33180.07</v>
      </c>
      <c r="X478" s="54">
        <v>39952.04</v>
      </c>
      <c r="Y478" s="50">
        <v>758.31</v>
      </c>
      <c r="Z478" s="50">
        <v>754.7</v>
      </c>
      <c r="AA478" s="54">
        <v>-5</v>
      </c>
      <c r="AB478" s="54">
        <v>0</v>
      </c>
      <c r="AC478" s="1">
        <v>0</v>
      </c>
      <c r="AD478" s="1">
        <v>0</v>
      </c>
      <c r="AF478" s="6">
        <v>-5.0981302712185594E-2</v>
      </c>
      <c r="AH478" s="6">
        <v>-4.4132505419695378E-2</v>
      </c>
      <c r="AJ478" s="6">
        <v>2.7663980492396156E-3</v>
      </c>
      <c r="AL478" s="6">
        <v>2.9902319090968632E-3</v>
      </c>
    </row>
    <row r="479" spans="1:39" x14ac:dyDescent="0.25">
      <c r="A479" s="1">
        <v>195</v>
      </c>
      <c r="B479" s="1" t="s">
        <v>21</v>
      </c>
      <c r="C479" s="1" t="s">
        <v>91</v>
      </c>
      <c r="D479" s="1" t="s">
        <v>40</v>
      </c>
      <c r="E479" s="1" t="s">
        <v>62</v>
      </c>
      <c r="F479" s="1" t="s">
        <v>25</v>
      </c>
      <c r="G479" s="1" t="b">
        <v>0</v>
      </c>
      <c r="H479" s="1" t="b">
        <v>0</v>
      </c>
      <c r="I479" s="1" t="b">
        <v>0</v>
      </c>
      <c r="J479" s="1" t="b">
        <v>0</v>
      </c>
      <c r="K479" s="1" t="b">
        <v>0</v>
      </c>
      <c r="L479" s="1">
        <v>800</v>
      </c>
      <c r="M479" s="1">
        <v>2</v>
      </c>
      <c r="N479" s="1">
        <v>0</v>
      </c>
      <c r="O479" s="1">
        <v>0.5</v>
      </c>
      <c r="P479" s="1">
        <v>0</v>
      </c>
      <c r="Q479" s="1">
        <v>300</v>
      </c>
      <c r="R479" s="1">
        <v>0</v>
      </c>
      <c r="S479" s="1">
        <v>1</v>
      </c>
      <c r="T479" s="1">
        <v>0</v>
      </c>
      <c r="U479" s="1" t="b">
        <v>0</v>
      </c>
      <c r="V479" s="1">
        <v>701</v>
      </c>
      <c r="W479" s="54">
        <v>36465.4</v>
      </c>
      <c r="X479" s="54">
        <v>42898.3</v>
      </c>
      <c r="Y479" s="50">
        <v>755.03</v>
      </c>
      <c r="Z479" s="50">
        <v>750.5</v>
      </c>
      <c r="AA479" s="54">
        <v>-5</v>
      </c>
      <c r="AB479" s="54">
        <v>0</v>
      </c>
      <c r="AC479" s="1">
        <v>0</v>
      </c>
      <c r="AD479" s="1">
        <v>0</v>
      </c>
      <c r="AF479" s="6">
        <v>4.2985937162853149E-2</v>
      </c>
      <c r="AH479" s="6">
        <v>2.6357866650971618E-2</v>
      </c>
      <c r="AJ479" s="6">
        <v>-1.5709755652472124E-3</v>
      </c>
      <c r="AL479" s="6">
        <v>-2.5915343212173925E-3</v>
      </c>
    </row>
    <row r="480" spans="1:39" x14ac:dyDescent="0.25">
      <c r="A480" s="3">
        <v>201</v>
      </c>
      <c r="B480" s="3" t="s">
        <v>21</v>
      </c>
      <c r="C480" s="3" t="s">
        <v>91</v>
      </c>
      <c r="D480" s="3" t="s">
        <v>40</v>
      </c>
      <c r="E480" s="3" t="s">
        <v>63</v>
      </c>
      <c r="F480" s="3" t="s">
        <v>25</v>
      </c>
      <c r="G480" s="3" t="b">
        <v>0</v>
      </c>
      <c r="H480" s="3" t="b">
        <v>0</v>
      </c>
      <c r="I480" s="3" t="b">
        <v>0</v>
      </c>
      <c r="J480" s="3" t="b">
        <v>0</v>
      </c>
      <c r="K480" s="3" t="b">
        <v>0</v>
      </c>
      <c r="L480" s="3">
        <v>800</v>
      </c>
      <c r="M480" s="3">
        <v>2</v>
      </c>
      <c r="N480" s="3">
        <v>0</v>
      </c>
      <c r="O480" s="3">
        <v>0.5</v>
      </c>
      <c r="P480" s="3">
        <v>0</v>
      </c>
      <c r="Q480" s="3">
        <v>300</v>
      </c>
      <c r="R480" s="3">
        <v>0</v>
      </c>
      <c r="S480" s="3">
        <v>1</v>
      </c>
      <c r="T480" s="3">
        <v>0</v>
      </c>
      <c r="U480" s="3" t="b">
        <v>0</v>
      </c>
      <c r="V480" s="3">
        <v>701</v>
      </c>
      <c r="W480" s="53">
        <v>227198.49</v>
      </c>
      <c r="X480" s="53">
        <v>116988.9</v>
      </c>
      <c r="Y480" s="51">
        <v>567.12</v>
      </c>
      <c r="Z480" s="51">
        <v>633.94000000000005</v>
      </c>
      <c r="AA480" s="53">
        <v>0</v>
      </c>
      <c r="AB480" s="53">
        <v>20</v>
      </c>
      <c r="AC480" s="3">
        <v>0</v>
      </c>
      <c r="AD480" s="3">
        <v>0</v>
      </c>
      <c r="AF480" s="6" cm="1">
        <f t="array" ref="AF480:AF484">W480:W484/AG480-1</f>
        <v>-1.8233539828104162E-3</v>
      </c>
      <c r="AG480" s="52">
        <f>AVERAGE(W480:W484)</f>
        <v>227613.50999999995</v>
      </c>
      <c r="AH480" s="6" cm="1">
        <f t="array" ref="AH480:AH484">X480:X484/AI480-1</f>
        <v>-4.2691965962521339E-3</v>
      </c>
      <c r="AI480" s="55">
        <f t="shared" ref="AI480" si="95">AVERAGE(X480:X484)</f>
        <v>117490.48999999999</v>
      </c>
      <c r="AJ480" s="6" cm="1">
        <f t="array" ref="AJ480:AJ484">Y480:Y484/AK480-1</f>
        <v>1.4904392910877196E-3</v>
      </c>
      <c r="AK480" s="52">
        <f>AVERAGE(Y480:Y484)</f>
        <v>566.27600000000007</v>
      </c>
      <c r="AL480" s="6" cm="1">
        <f t="array" ref="AL480:AL484">Z480:Z484/AM480-1</f>
        <v>4.2608928937770685E-4</v>
      </c>
      <c r="AM480" s="52">
        <f>AVERAGE(Z480:Z484)</f>
        <v>633.67000000000007</v>
      </c>
    </row>
    <row r="481" spans="1:39" x14ac:dyDescent="0.25">
      <c r="A481" s="3">
        <v>202</v>
      </c>
      <c r="B481" s="3" t="s">
        <v>21</v>
      </c>
      <c r="C481" s="3" t="s">
        <v>91</v>
      </c>
      <c r="D481" s="3" t="s">
        <v>40</v>
      </c>
      <c r="E481" s="3" t="s">
        <v>63</v>
      </c>
      <c r="F481" s="3" t="s">
        <v>25</v>
      </c>
      <c r="G481" s="3" t="b">
        <v>0</v>
      </c>
      <c r="H481" s="3" t="b">
        <v>0</v>
      </c>
      <c r="I481" s="3" t="b">
        <v>0</v>
      </c>
      <c r="J481" s="3" t="b">
        <v>0</v>
      </c>
      <c r="K481" s="3" t="b">
        <v>0</v>
      </c>
      <c r="L481" s="3">
        <v>800</v>
      </c>
      <c r="M481" s="3">
        <v>2</v>
      </c>
      <c r="N481" s="3">
        <v>0</v>
      </c>
      <c r="O481" s="3">
        <v>0.5</v>
      </c>
      <c r="P481" s="3">
        <v>0</v>
      </c>
      <c r="Q481" s="3">
        <v>300</v>
      </c>
      <c r="R481" s="3">
        <v>0</v>
      </c>
      <c r="S481" s="3">
        <v>1</v>
      </c>
      <c r="T481" s="3">
        <v>0</v>
      </c>
      <c r="U481" s="3" t="b">
        <v>0</v>
      </c>
      <c r="V481" s="3">
        <v>701</v>
      </c>
      <c r="W481" s="53">
        <v>226509.64</v>
      </c>
      <c r="X481" s="53">
        <v>116544.08</v>
      </c>
      <c r="Y481" s="51">
        <v>567.16</v>
      </c>
      <c r="Z481" s="51">
        <v>635.26</v>
      </c>
      <c r="AA481" s="53">
        <v>0</v>
      </c>
      <c r="AB481" s="53">
        <v>20</v>
      </c>
      <c r="AC481" s="3">
        <v>0</v>
      </c>
      <c r="AD481" s="3">
        <v>0</v>
      </c>
      <c r="AF481" s="6">
        <v>-4.8497560623705915E-3</v>
      </c>
      <c r="AH481" s="6">
        <v>-8.0552051489443111E-3</v>
      </c>
      <c r="AJ481" s="6">
        <v>1.5610762243145615E-3</v>
      </c>
      <c r="AL481" s="6">
        <v>2.509192481890965E-3</v>
      </c>
    </row>
    <row r="482" spans="1:39" x14ac:dyDescent="0.25">
      <c r="A482" s="3">
        <v>203</v>
      </c>
      <c r="B482" s="3" t="s">
        <v>21</v>
      </c>
      <c r="C482" s="3" t="s">
        <v>91</v>
      </c>
      <c r="D482" s="3" t="s">
        <v>40</v>
      </c>
      <c r="E482" s="3" t="s">
        <v>63</v>
      </c>
      <c r="F482" s="3" t="s">
        <v>25</v>
      </c>
      <c r="G482" s="3" t="b">
        <v>0</v>
      </c>
      <c r="H482" s="3" t="b">
        <v>0</v>
      </c>
      <c r="I482" s="3" t="b">
        <v>0</v>
      </c>
      <c r="J482" s="3" t="b">
        <v>0</v>
      </c>
      <c r="K482" s="3" t="b">
        <v>0</v>
      </c>
      <c r="L482" s="3">
        <v>800</v>
      </c>
      <c r="M482" s="3">
        <v>2</v>
      </c>
      <c r="N482" s="3">
        <v>0</v>
      </c>
      <c r="O482" s="3">
        <v>0.5</v>
      </c>
      <c r="P482" s="3">
        <v>0</v>
      </c>
      <c r="Q482" s="3">
        <v>300</v>
      </c>
      <c r="R482" s="3">
        <v>0</v>
      </c>
      <c r="S482" s="3">
        <v>1</v>
      </c>
      <c r="T482" s="3">
        <v>0</v>
      </c>
      <c r="U482" s="3" t="b">
        <v>0</v>
      </c>
      <c r="V482" s="3">
        <v>701</v>
      </c>
      <c r="W482" s="53">
        <v>228499.86</v>
      </c>
      <c r="X482" s="53">
        <v>117711.25</v>
      </c>
      <c r="Y482" s="51">
        <v>566.1</v>
      </c>
      <c r="Z482" s="51">
        <v>632.61</v>
      </c>
      <c r="AA482" s="53">
        <v>0</v>
      </c>
      <c r="AB482" s="53">
        <v>20</v>
      </c>
      <c r="AC482" s="3">
        <v>0</v>
      </c>
      <c r="AD482" s="3">
        <v>0</v>
      </c>
      <c r="AF482" s="6">
        <v>3.8941010135999932E-3</v>
      </c>
      <c r="AH482" s="6">
        <v>1.8789605865121572E-3</v>
      </c>
      <c r="AJ482" s="6">
        <v>-3.1080250619841543E-4</v>
      </c>
      <c r="AL482" s="6">
        <v>-1.6727949879276061E-3</v>
      </c>
    </row>
    <row r="483" spans="1:39" x14ac:dyDescent="0.25">
      <c r="A483" s="3">
        <v>204</v>
      </c>
      <c r="B483" s="3" t="s">
        <v>21</v>
      </c>
      <c r="C483" s="3" t="s">
        <v>91</v>
      </c>
      <c r="D483" s="3" t="s">
        <v>40</v>
      </c>
      <c r="E483" s="3" t="s">
        <v>63</v>
      </c>
      <c r="F483" s="3" t="s">
        <v>25</v>
      </c>
      <c r="G483" s="3" t="b">
        <v>0</v>
      </c>
      <c r="H483" s="3" t="b">
        <v>0</v>
      </c>
      <c r="I483" s="3" t="b">
        <v>0</v>
      </c>
      <c r="J483" s="3" t="b">
        <v>0</v>
      </c>
      <c r="K483" s="3" t="b">
        <v>0</v>
      </c>
      <c r="L483" s="3">
        <v>800</v>
      </c>
      <c r="M483" s="3">
        <v>2</v>
      </c>
      <c r="N483" s="3">
        <v>0</v>
      </c>
      <c r="O483" s="3">
        <v>0.5</v>
      </c>
      <c r="P483" s="3">
        <v>0</v>
      </c>
      <c r="Q483" s="3">
        <v>300</v>
      </c>
      <c r="R483" s="3">
        <v>0</v>
      </c>
      <c r="S483" s="3">
        <v>1</v>
      </c>
      <c r="T483" s="3">
        <v>0</v>
      </c>
      <c r="U483" s="3" t="b">
        <v>0</v>
      </c>
      <c r="V483" s="3">
        <v>701</v>
      </c>
      <c r="W483" s="53">
        <v>228028.95</v>
      </c>
      <c r="X483" s="53">
        <v>117739.87</v>
      </c>
      <c r="Y483" s="51">
        <v>566.19000000000005</v>
      </c>
      <c r="Z483" s="51">
        <v>633.03</v>
      </c>
      <c r="AA483" s="53">
        <v>0</v>
      </c>
      <c r="AB483" s="53">
        <v>20</v>
      </c>
      <c r="AC483" s="3">
        <v>0</v>
      </c>
      <c r="AD483" s="3">
        <v>0</v>
      </c>
      <c r="AF483" s="6">
        <v>1.8251992159870056E-3</v>
      </c>
      <c r="AH483" s="6">
        <v>2.1225547701775316E-3</v>
      </c>
      <c r="AJ483" s="6">
        <v>-1.5186940643785451E-4</v>
      </c>
      <c r="AL483" s="6">
        <v>-1.0099894266732967E-3</v>
      </c>
    </row>
    <row r="484" spans="1:39" x14ac:dyDescent="0.25">
      <c r="A484" s="3">
        <v>205</v>
      </c>
      <c r="B484" s="3" t="s">
        <v>21</v>
      </c>
      <c r="C484" s="3" t="s">
        <v>91</v>
      </c>
      <c r="D484" s="3" t="s">
        <v>40</v>
      </c>
      <c r="E484" s="3" t="s">
        <v>63</v>
      </c>
      <c r="F484" s="3" t="s">
        <v>25</v>
      </c>
      <c r="G484" s="3" t="b">
        <v>0</v>
      </c>
      <c r="H484" s="3" t="b">
        <v>0</v>
      </c>
      <c r="I484" s="3" t="b">
        <v>0</v>
      </c>
      <c r="J484" s="3" t="b">
        <v>0</v>
      </c>
      <c r="K484" s="3" t="b">
        <v>0</v>
      </c>
      <c r="L484" s="3">
        <v>800</v>
      </c>
      <c r="M484" s="3">
        <v>2</v>
      </c>
      <c r="N484" s="3">
        <v>0</v>
      </c>
      <c r="O484" s="3">
        <v>0.5</v>
      </c>
      <c r="P484" s="3">
        <v>0</v>
      </c>
      <c r="Q484" s="3">
        <v>300</v>
      </c>
      <c r="R484" s="3">
        <v>0</v>
      </c>
      <c r="S484" s="3">
        <v>1</v>
      </c>
      <c r="T484" s="3">
        <v>0</v>
      </c>
      <c r="U484" s="3" t="b">
        <v>0</v>
      </c>
      <c r="V484" s="3">
        <v>701</v>
      </c>
      <c r="W484" s="53">
        <v>227830.61</v>
      </c>
      <c r="X484" s="53">
        <v>118468.35</v>
      </c>
      <c r="Y484" s="51">
        <v>564.80999999999995</v>
      </c>
      <c r="Z484" s="51">
        <v>633.51</v>
      </c>
      <c r="AA484" s="53">
        <v>0</v>
      </c>
      <c r="AB484" s="53">
        <v>20</v>
      </c>
      <c r="AC484" s="3">
        <v>0</v>
      </c>
      <c r="AD484" s="3">
        <v>0</v>
      </c>
      <c r="AF484" s="6">
        <v>9.538098155950081E-4</v>
      </c>
      <c r="AH484" s="6">
        <v>8.3228863885069782E-3</v>
      </c>
      <c r="AJ484" s="6">
        <v>-2.5888436027663442E-3</v>
      </c>
      <c r="AL484" s="6">
        <v>-2.524973566684352E-4</v>
      </c>
    </row>
    <row r="485" spans="1:39" x14ac:dyDescent="0.25">
      <c r="A485" s="1">
        <v>211</v>
      </c>
      <c r="B485" s="1" t="s">
        <v>21</v>
      </c>
      <c r="C485" s="1" t="s">
        <v>91</v>
      </c>
      <c r="D485" s="1" t="s">
        <v>40</v>
      </c>
      <c r="E485" s="1" t="s">
        <v>64</v>
      </c>
      <c r="F485" s="1" t="s">
        <v>25</v>
      </c>
      <c r="G485" s="1" t="b">
        <v>0</v>
      </c>
      <c r="H485" s="1" t="b">
        <v>0</v>
      </c>
      <c r="I485" s="1" t="b">
        <v>0</v>
      </c>
      <c r="J485" s="1" t="b">
        <v>0</v>
      </c>
      <c r="K485" s="1" t="b">
        <v>0</v>
      </c>
      <c r="L485" s="1">
        <v>800</v>
      </c>
      <c r="M485" s="1">
        <v>2</v>
      </c>
      <c r="N485" s="1">
        <v>0</v>
      </c>
      <c r="O485" s="1">
        <v>0.5</v>
      </c>
      <c r="P485" s="1">
        <v>0</v>
      </c>
      <c r="Q485" s="1">
        <v>300</v>
      </c>
      <c r="R485" s="1">
        <v>0</v>
      </c>
      <c r="S485" s="1">
        <v>1</v>
      </c>
      <c r="T485" s="1">
        <v>0</v>
      </c>
      <c r="U485" s="1" t="b">
        <v>0</v>
      </c>
      <c r="V485" s="1">
        <v>701</v>
      </c>
      <c r="W485" s="54">
        <v>148735.29</v>
      </c>
      <c r="X485" s="54">
        <v>88604.28</v>
      </c>
      <c r="Y485" s="50">
        <v>642.1</v>
      </c>
      <c r="Z485" s="50">
        <v>679.41</v>
      </c>
      <c r="AA485" s="54">
        <v>0</v>
      </c>
      <c r="AB485" s="54">
        <v>15</v>
      </c>
      <c r="AC485" s="1">
        <v>0</v>
      </c>
      <c r="AD485" s="1">
        <v>0</v>
      </c>
      <c r="AF485" s="6" cm="1">
        <f t="array" ref="AF485:AF489">W485:W489/AG485-1</f>
        <v>-3.179547894188739E-2</v>
      </c>
      <c r="AG485" s="52">
        <f>AVERAGE(W485:W489)</f>
        <v>153619.70200000002</v>
      </c>
      <c r="AH485" s="6" cm="1">
        <f t="array" ref="AH485:AH489">X485:X489/AI485-1</f>
        <v>-3.4402763802480418E-2</v>
      </c>
      <c r="AI485" s="52">
        <f t="shared" ref="AI485" si="96">AVERAGE(X485:X489)</f>
        <v>91761.116000000009</v>
      </c>
      <c r="AJ485" s="6" cm="1">
        <f t="array" ref="AJ485:AJ489">Y485:Y489/AK485-1</f>
        <v>6.4263322884015039E-3</v>
      </c>
      <c r="AK485" s="52">
        <f>AVERAGE(Y485:Y489)</f>
        <v>637.99999999999989</v>
      </c>
      <c r="AL485" s="6" cm="1">
        <f t="array" ref="AL485:AL489">Z485:Z489/AM485-1</f>
        <v>7.8681987699262823E-3</v>
      </c>
      <c r="AM485" s="52">
        <f>AVERAGE(Z485:Z489)</f>
        <v>674.10599999999999</v>
      </c>
    </row>
    <row r="486" spans="1:39" x14ac:dyDescent="0.25">
      <c r="A486" s="1">
        <v>212</v>
      </c>
      <c r="B486" s="1" t="s">
        <v>21</v>
      </c>
      <c r="C486" s="1" t="s">
        <v>91</v>
      </c>
      <c r="D486" s="1" t="s">
        <v>40</v>
      </c>
      <c r="E486" s="1" t="s">
        <v>64</v>
      </c>
      <c r="F486" s="1" t="s">
        <v>25</v>
      </c>
      <c r="G486" s="1" t="b">
        <v>0</v>
      </c>
      <c r="H486" s="1" t="b">
        <v>0</v>
      </c>
      <c r="I486" s="1" t="b">
        <v>0</v>
      </c>
      <c r="J486" s="1" t="b">
        <v>0</v>
      </c>
      <c r="K486" s="1" t="b">
        <v>0</v>
      </c>
      <c r="L486" s="1">
        <v>800</v>
      </c>
      <c r="M486" s="1">
        <v>2</v>
      </c>
      <c r="N486" s="1">
        <v>0</v>
      </c>
      <c r="O486" s="1">
        <v>0.5</v>
      </c>
      <c r="P486" s="1">
        <v>0</v>
      </c>
      <c r="Q486" s="1">
        <v>300</v>
      </c>
      <c r="R486" s="1">
        <v>0</v>
      </c>
      <c r="S486" s="1">
        <v>1</v>
      </c>
      <c r="T486" s="1">
        <v>0</v>
      </c>
      <c r="U486" s="1" t="b">
        <v>0</v>
      </c>
      <c r="V486" s="1">
        <v>701</v>
      </c>
      <c r="W486" s="54">
        <v>153750</v>
      </c>
      <c r="X486" s="54">
        <v>94885.48</v>
      </c>
      <c r="Y486" s="50">
        <v>633.30999999999995</v>
      </c>
      <c r="Z486" s="50">
        <v>674.41</v>
      </c>
      <c r="AA486" s="54">
        <v>0</v>
      </c>
      <c r="AB486" s="54">
        <v>15</v>
      </c>
      <c r="AC486" s="1">
        <v>0</v>
      </c>
      <c r="AD486" s="1">
        <v>0</v>
      </c>
      <c r="AF486" s="6">
        <v>8.4818547558418445E-4</v>
      </c>
      <c r="AH486" s="6">
        <v>3.4048888420232126E-2</v>
      </c>
      <c r="AJ486" s="6">
        <v>-7.351097178683319E-3</v>
      </c>
      <c r="AL486" s="6">
        <v>4.5096765197150113E-4</v>
      </c>
    </row>
    <row r="487" spans="1:39" x14ac:dyDescent="0.25">
      <c r="A487" s="1">
        <v>213</v>
      </c>
      <c r="B487" s="1" t="s">
        <v>21</v>
      </c>
      <c r="C487" s="1" t="s">
        <v>91</v>
      </c>
      <c r="D487" s="1" t="s">
        <v>40</v>
      </c>
      <c r="E487" s="1" t="s">
        <v>64</v>
      </c>
      <c r="F487" s="1" t="s">
        <v>25</v>
      </c>
      <c r="G487" s="1" t="b">
        <v>0</v>
      </c>
      <c r="H487" s="1" t="b">
        <v>0</v>
      </c>
      <c r="I487" s="1" t="b">
        <v>0</v>
      </c>
      <c r="J487" s="1" t="b">
        <v>0</v>
      </c>
      <c r="K487" s="1" t="b">
        <v>0</v>
      </c>
      <c r="L487" s="1">
        <v>800</v>
      </c>
      <c r="M487" s="1">
        <v>2</v>
      </c>
      <c r="N487" s="1">
        <v>0</v>
      </c>
      <c r="O487" s="1">
        <v>0.5</v>
      </c>
      <c r="P487" s="1">
        <v>0</v>
      </c>
      <c r="Q487" s="1">
        <v>300</v>
      </c>
      <c r="R487" s="1">
        <v>0</v>
      </c>
      <c r="S487" s="1">
        <v>1</v>
      </c>
      <c r="T487" s="1">
        <v>0</v>
      </c>
      <c r="U487" s="1" t="b">
        <v>0</v>
      </c>
      <c r="V487" s="1">
        <v>701</v>
      </c>
      <c r="W487" s="54">
        <v>153104.25</v>
      </c>
      <c r="X487" s="54">
        <v>88358.69</v>
      </c>
      <c r="Y487" s="50">
        <v>643.17999999999995</v>
      </c>
      <c r="Z487" s="50">
        <v>673.99</v>
      </c>
      <c r="AA487" s="54">
        <v>0</v>
      </c>
      <c r="AB487" s="54">
        <v>15</v>
      </c>
      <c r="AC487" s="1">
        <v>0</v>
      </c>
      <c r="AD487" s="1">
        <v>0</v>
      </c>
      <c r="AF487" s="6">
        <v>-3.3553769034132541E-3</v>
      </c>
      <c r="AH487" s="6">
        <v>-3.7079169786906285E-2</v>
      </c>
      <c r="AJ487" s="6">
        <v>8.1191222570533572E-3</v>
      </c>
      <c r="AL487" s="6">
        <v>-1.7207976193656105E-4</v>
      </c>
    </row>
    <row r="488" spans="1:39" x14ac:dyDescent="0.25">
      <c r="A488" s="1">
        <v>214</v>
      </c>
      <c r="B488" s="1" t="s">
        <v>21</v>
      </c>
      <c r="C488" s="1" t="s">
        <v>91</v>
      </c>
      <c r="D488" s="1" t="s">
        <v>40</v>
      </c>
      <c r="E488" s="1" t="s">
        <v>64</v>
      </c>
      <c r="F488" s="1" t="s">
        <v>25</v>
      </c>
      <c r="G488" s="1" t="b">
        <v>0</v>
      </c>
      <c r="H488" s="1" t="b">
        <v>0</v>
      </c>
      <c r="I488" s="1" t="b">
        <v>0</v>
      </c>
      <c r="J488" s="1" t="b">
        <v>0</v>
      </c>
      <c r="K488" s="1" t="b">
        <v>0</v>
      </c>
      <c r="L488" s="1">
        <v>800</v>
      </c>
      <c r="M488" s="1">
        <v>2</v>
      </c>
      <c r="N488" s="1">
        <v>0</v>
      </c>
      <c r="O488" s="1">
        <v>0.5</v>
      </c>
      <c r="P488" s="1">
        <v>0</v>
      </c>
      <c r="Q488" s="1">
        <v>300</v>
      </c>
      <c r="R488" s="1">
        <v>0</v>
      </c>
      <c r="S488" s="1">
        <v>1</v>
      </c>
      <c r="T488" s="1">
        <v>0</v>
      </c>
      <c r="U488" s="1" t="b">
        <v>0</v>
      </c>
      <c r="V488" s="1">
        <v>701</v>
      </c>
      <c r="W488" s="54">
        <v>159183.32</v>
      </c>
      <c r="X488" s="54">
        <v>95597.24</v>
      </c>
      <c r="Y488" s="50">
        <v>632.80999999999995</v>
      </c>
      <c r="Z488" s="50">
        <v>668.48</v>
      </c>
      <c r="AA488" s="54">
        <v>0</v>
      </c>
      <c r="AB488" s="54">
        <v>15</v>
      </c>
      <c r="AC488" s="1">
        <v>0</v>
      </c>
      <c r="AD488" s="1">
        <v>0</v>
      </c>
      <c r="AF488" s="6">
        <v>3.6216825886044246E-2</v>
      </c>
      <c r="AH488" s="6">
        <v>4.180555083920301E-2</v>
      </c>
      <c r="AJ488" s="6">
        <v>-8.1347962382444239E-3</v>
      </c>
      <c r="AL488" s="6">
        <v>-8.3458684539226002E-3</v>
      </c>
    </row>
    <row r="489" spans="1:39" x14ac:dyDescent="0.25">
      <c r="A489" s="1">
        <v>215</v>
      </c>
      <c r="B489" s="1" t="s">
        <v>21</v>
      </c>
      <c r="C489" s="1" t="s">
        <v>91</v>
      </c>
      <c r="D489" s="1" t="s">
        <v>40</v>
      </c>
      <c r="E489" s="1" t="s">
        <v>64</v>
      </c>
      <c r="F489" s="1" t="s">
        <v>25</v>
      </c>
      <c r="G489" s="1" t="b">
        <v>0</v>
      </c>
      <c r="H489" s="1" t="b">
        <v>0</v>
      </c>
      <c r="I489" s="1" t="b">
        <v>0</v>
      </c>
      <c r="J489" s="1" t="b">
        <v>0</v>
      </c>
      <c r="K489" s="1" t="b">
        <v>0</v>
      </c>
      <c r="L489" s="1">
        <v>800</v>
      </c>
      <c r="M489" s="1">
        <v>2</v>
      </c>
      <c r="N489" s="1">
        <v>0</v>
      </c>
      <c r="O489" s="1">
        <v>0.5</v>
      </c>
      <c r="P489" s="1">
        <v>0</v>
      </c>
      <c r="Q489" s="1">
        <v>300</v>
      </c>
      <c r="R489" s="1">
        <v>0</v>
      </c>
      <c r="S489" s="1">
        <v>1</v>
      </c>
      <c r="T489" s="1">
        <v>0</v>
      </c>
      <c r="U489" s="1" t="b">
        <v>0</v>
      </c>
      <c r="V489" s="1">
        <v>701</v>
      </c>
      <c r="W489" s="54">
        <v>153325.65</v>
      </c>
      <c r="X489" s="54">
        <v>91359.89</v>
      </c>
      <c r="Y489" s="50">
        <v>638.6</v>
      </c>
      <c r="Z489" s="50">
        <v>674.24</v>
      </c>
      <c r="AA489" s="54">
        <v>0</v>
      </c>
      <c r="AB489" s="54">
        <v>15</v>
      </c>
      <c r="AC489" s="1">
        <v>0</v>
      </c>
      <c r="AD489" s="1">
        <v>0</v>
      </c>
      <c r="AF489" s="6">
        <v>-1.9141555163284529E-3</v>
      </c>
      <c r="AH489" s="6">
        <v>-4.3725056700488762E-3</v>
      </c>
      <c r="AJ489" s="6">
        <v>9.4043887147354788E-4</v>
      </c>
      <c r="AL489" s="6">
        <v>1.9878179396126683E-4</v>
      </c>
    </row>
    <row r="490" spans="1:39" x14ac:dyDescent="0.25">
      <c r="A490" s="3">
        <v>221</v>
      </c>
      <c r="B490" s="3" t="s">
        <v>21</v>
      </c>
      <c r="C490" s="3" t="s">
        <v>91</v>
      </c>
      <c r="D490" s="3" t="s">
        <v>40</v>
      </c>
      <c r="E490" s="3" t="s">
        <v>65</v>
      </c>
      <c r="F490" s="3" t="s">
        <v>25</v>
      </c>
      <c r="G490" s="3" t="b">
        <v>0</v>
      </c>
      <c r="H490" s="3" t="b">
        <v>0</v>
      </c>
      <c r="I490" s="3" t="b">
        <v>0</v>
      </c>
      <c r="J490" s="3" t="b">
        <v>0</v>
      </c>
      <c r="K490" s="3" t="b">
        <v>0</v>
      </c>
      <c r="L490" s="3">
        <v>800</v>
      </c>
      <c r="M490" s="3">
        <v>2</v>
      </c>
      <c r="N490" s="3">
        <v>0</v>
      </c>
      <c r="O490" s="3">
        <v>0.5</v>
      </c>
      <c r="P490" s="3">
        <v>0</v>
      </c>
      <c r="Q490" s="3">
        <v>300</v>
      </c>
      <c r="R490" s="3">
        <v>0</v>
      </c>
      <c r="S490" s="3">
        <v>1</v>
      </c>
      <c r="T490" s="3">
        <v>0</v>
      </c>
      <c r="U490" s="3" t="b">
        <v>0</v>
      </c>
      <c r="V490" s="3">
        <v>701</v>
      </c>
      <c r="W490" s="53">
        <v>98573.14</v>
      </c>
      <c r="X490" s="53">
        <v>71319.45</v>
      </c>
      <c r="Y490" s="51">
        <v>690.96</v>
      </c>
      <c r="Z490" s="51">
        <v>708.11</v>
      </c>
      <c r="AA490" s="53">
        <v>0</v>
      </c>
      <c r="AB490" s="53">
        <v>10</v>
      </c>
      <c r="AC490" s="3">
        <v>0</v>
      </c>
      <c r="AD490" s="3">
        <v>0</v>
      </c>
      <c r="AF490" s="6" cm="1">
        <f t="array" ref="AF490:AF494">W490:W494/AG490-1</f>
        <v>6.2963540544356267E-3</v>
      </c>
      <c r="AG490" s="52">
        <f>AVERAGE(W490:W494)</f>
        <v>97956.372000000003</v>
      </c>
      <c r="AH490" s="6" cm="1">
        <f t="array" ref="AH490:AH494">X490:X494/AI490-1</f>
        <v>1.8628039704061905E-2</v>
      </c>
      <c r="AI490" s="52">
        <f t="shared" ref="AI490" si="97">AVERAGE(X490:X494)</f>
        <v>70015.203999999998</v>
      </c>
      <c r="AJ490" s="6" cm="1">
        <f t="array" ref="AJ490:AJ494">Y490:Y494/AK490-1</f>
        <v>-2.4312633907173087E-3</v>
      </c>
      <c r="AK490" s="52">
        <f>AVERAGE(Y490:Y494)</f>
        <v>692.64400000000001</v>
      </c>
      <c r="AL490" s="6" cm="1">
        <f t="array" ref="AL490:AL494">Z490:Z494/AM490-1</f>
        <v>-9.7065736641466227E-4</v>
      </c>
      <c r="AM490" s="52">
        <f>AVERAGE(Z490:Z494)</f>
        <v>708.798</v>
      </c>
    </row>
    <row r="491" spans="1:39" x14ac:dyDescent="0.25">
      <c r="A491" s="3">
        <v>222</v>
      </c>
      <c r="B491" s="3" t="s">
        <v>21</v>
      </c>
      <c r="C491" s="3" t="s">
        <v>91</v>
      </c>
      <c r="D491" s="3" t="s">
        <v>40</v>
      </c>
      <c r="E491" s="3" t="s">
        <v>65</v>
      </c>
      <c r="F491" s="3" t="s">
        <v>25</v>
      </c>
      <c r="G491" s="3" t="b">
        <v>0</v>
      </c>
      <c r="H491" s="3" t="b">
        <v>0</v>
      </c>
      <c r="I491" s="3" t="b">
        <v>0</v>
      </c>
      <c r="J491" s="3" t="b">
        <v>0</v>
      </c>
      <c r="K491" s="3" t="b">
        <v>0</v>
      </c>
      <c r="L491" s="3">
        <v>800</v>
      </c>
      <c r="M491" s="3">
        <v>2</v>
      </c>
      <c r="N491" s="3">
        <v>0</v>
      </c>
      <c r="O491" s="3">
        <v>0.5</v>
      </c>
      <c r="P491" s="3">
        <v>0</v>
      </c>
      <c r="Q491" s="3">
        <v>300</v>
      </c>
      <c r="R491" s="3">
        <v>0</v>
      </c>
      <c r="S491" s="3">
        <v>1</v>
      </c>
      <c r="T491" s="3">
        <v>0</v>
      </c>
      <c r="U491" s="3" t="b">
        <v>0</v>
      </c>
      <c r="V491" s="3">
        <v>701</v>
      </c>
      <c r="W491" s="53">
        <v>98214.52</v>
      </c>
      <c r="X491" s="53">
        <v>70153.89</v>
      </c>
      <c r="Y491" s="51">
        <v>692.49</v>
      </c>
      <c r="Z491" s="51">
        <v>708.47</v>
      </c>
      <c r="AA491" s="53">
        <v>0</v>
      </c>
      <c r="AB491" s="53">
        <v>10</v>
      </c>
      <c r="AC491" s="3">
        <v>0</v>
      </c>
      <c r="AD491" s="3">
        <v>0</v>
      </c>
      <c r="AF491" s="6">
        <v>2.6353364740785423E-3</v>
      </c>
      <c r="AH491" s="6">
        <v>1.9807983420288E-3</v>
      </c>
      <c r="AJ491" s="6">
        <v>-2.2233643834346228E-4</v>
      </c>
      <c r="AL491" s="6">
        <v>-4.6275525608141521E-4</v>
      </c>
    </row>
    <row r="492" spans="1:39" x14ac:dyDescent="0.25">
      <c r="A492" s="3">
        <v>223</v>
      </c>
      <c r="B492" s="3" t="s">
        <v>21</v>
      </c>
      <c r="C492" s="3" t="s">
        <v>91</v>
      </c>
      <c r="D492" s="3" t="s">
        <v>40</v>
      </c>
      <c r="E492" s="3" t="s">
        <v>65</v>
      </c>
      <c r="F492" s="3" t="s">
        <v>25</v>
      </c>
      <c r="G492" s="3" t="b">
        <v>0</v>
      </c>
      <c r="H492" s="3" t="b">
        <v>0</v>
      </c>
      <c r="I492" s="3" t="b">
        <v>0</v>
      </c>
      <c r="J492" s="3" t="b">
        <v>0</v>
      </c>
      <c r="K492" s="3" t="b">
        <v>0</v>
      </c>
      <c r="L492" s="3">
        <v>800</v>
      </c>
      <c r="M492" s="3">
        <v>2</v>
      </c>
      <c r="N492" s="3">
        <v>0</v>
      </c>
      <c r="O492" s="3">
        <v>0.5</v>
      </c>
      <c r="P492" s="3">
        <v>0</v>
      </c>
      <c r="Q492" s="3">
        <v>300</v>
      </c>
      <c r="R492" s="3">
        <v>0</v>
      </c>
      <c r="S492" s="3">
        <v>1</v>
      </c>
      <c r="T492" s="3">
        <v>0</v>
      </c>
      <c r="U492" s="3" t="b">
        <v>0</v>
      </c>
      <c r="V492" s="3">
        <v>701</v>
      </c>
      <c r="W492" s="53">
        <v>98823.41</v>
      </c>
      <c r="X492" s="53">
        <v>70858.759999999995</v>
      </c>
      <c r="Y492" s="51">
        <v>691.5</v>
      </c>
      <c r="Z492" s="51">
        <v>707.9</v>
      </c>
      <c r="AA492" s="53">
        <v>0</v>
      </c>
      <c r="AB492" s="53">
        <v>10</v>
      </c>
      <c r="AC492" s="3">
        <v>0</v>
      </c>
      <c r="AD492" s="3">
        <v>0</v>
      </c>
      <c r="AF492" s="6">
        <v>8.8512669701568125E-3</v>
      </c>
      <c r="AH492" s="6">
        <v>1.2048183134623081E-2</v>
      </c>
      <c r="AJ492" s="6">
        <v>-1.6516421134089576E-3</v>
      </c>
      <c r="AL492" s="6">
        <v>-1.2669335974424545E-3</v>
      </c>
    </row>
    <row r="493" spans="1:39" x14ac:dyDescent="0.25">
      <c r="A493" s="3">
        <v>224</v>
      </c>
      <c r="B493" s="3" t="s">
        <v>21</v>
      </c>
      <c r="C493" s="3" t="s">
        <v>91</v>
      </c>
      <c r="D493" s="3" t="s">
        <v>40</v>
      </c>
      <c r="E493" s="3" t="s">
        <v>65</v>
      </c>
      <c r="F493" s="3" t="s">
        <v>25</v>
      </c>
      <c r="G493" s="3" t="b">
        <v>0</v>
      </c>
      <c r="H493" s="3" t="b">
        <v>0</v>
      </c>
      <c r="I493" s="3" t="b">
        <v>0</v>
      </c>
      <c r="J493" s="3" t="b">
        <v>0</v>
      </c>
      <c r="K493" s="3" t="b">
        <v>0</v>
      </c>
      <c r="L493" s="3">
        <v>800</v>
      </c>
      <c r="M493" s="3">
        <v>2</v>
      </c>
      <c r="N493" s="3">
        <v>0</v>
      </c>
      <c r="O493" s="3">
        <v>0.5</v>
      </c>
      <c r="P493" s="3">
        <v>0</v>
      </c>
      <c r="Q493" s="3">
        <v>300</v>
      </c>
      <c r="R493" s="3">
        <v>0</v>
      </c>
      <c r="S493" s="3">
        <v>1</v>
      </c>
      <c r="T493" s="3">
        <v>0</v>
      </c>
      <c r="U493" s="3" t="b">
        <v>0</v>
      </c>
      <c r="V493" s="3">
        <v>701</v>
      </c>
      <c r="W493" s="53">
        <v>96600.5</v>
      </c>
      <c r="X493" s="53">
        <v>68493.58</v>
      </c>
      <c r="Y493" s="51">
        <v>694.59</v>
      </c>
      <c r="Z493" s="51">
        <v>710.32</v>
      </c>
      <c r="AA493" s="53">
        <v>0</v>
      </c>
      <c r="AB493" s="53">
        <v>10</v>
      </c>
      <c r="AC493" s="3">
        <v>0</v>
      </c>
      <c r="AD493" s="3">
        <v>0</v>
      </c>
      <c r="AF493" s="6">
        <v>-1.3841590621588185E-2</v>
      </c>
      <c r="AH493" s="6">
        <v>-2.1732765357650008E-2</v>
      </c>
      <c r="AJ493" s="6">
        <v>2.8095240845225078E-3</v>
      </c>
      <c r="AL493" s="6">
        <v>2.1472972553535641E-3</v>
      </c>
    </row>
    <row r="494" spans="1:39" x14ac:dyDescent="0.25">
      <c r="A494" s="3">
        <v>225</v>
      </c>
      <c r="B494" s="3" t="s">
        <v>21</v>
      </c>
      <c r="C494" s="3" t="s">
        <v>91</v>
      </c>
      <c r="D494" s="3" t="s">
        <v>40</v>
      </c>
      <c r="E494" s="3" t="s">
        <v>65</v>
      </c>
      <c r="F494" s="3" t="s">
        <v>25</v>
      </c>
      <c r="G494" s="3" t="b">
        <v>0</v>
      </c>
      <c r="H494" s="3" t="b">
        <v>0</v>
      </c>
      <c r="I494" s="3" t="b">
        <v>0</v>
      </c>
      <c r="J494" s="3" t="b">
        <v>0</v>
      </c>
      <c r="K494" s="3" t="b">
        <v>0</v>
      </c>
      <c r="L494" s="3">
        <v>800</v>
      </c>
      <c r="M494" s="3">
        <v>2</v>
      </c>
      <c r="N494" s="3">
        <v>0</v>
      </c>
      <c r="O494" s="3">
        <v>0.5</v>
      </c>
      <c r="P494" s="3">
        <v>0</v>
      </c>
      <c r="Q494" s="3">
        <v>300</v>
      </c>
      <c r="R494" s="3">
        <v>0</v>
      </c>
      <c r="S494" s="3">
        <v>1</v>
      </c>
      <c r="T494" s="3">
        <v>0</v>
      </c>
      <c r="U494" s="3" t="b">
        <v>0</v>
      </c>
      <c r="V494" s="3">
        <v>701</v>
      </c>
      <c r="W494" s="53">
        <v>97570.29</v>
      </c>
      <c r="X494" s="53">
        <v>69250.34</v>
      </c>
      <c r="Y494" s="51">
        <v>693.68</v>
      </c>
      <c r="Z494" s="51">
        <v>709.19</v>
      </c>
      <c r="AA494" s="53">
        <v>0</v>
      </c>
      <c r="AB494" s="53">
        <v>10</v>
      </c>
      <c r="AC494" s="3">
        <v>0</v>
      </c>
      <c r="AD494" s="3">
        <v>0</v>
      </c>
      <c r="AF494" s="6">
        <v>-3.941366877082908E-3</v>
      </c>
      <c r="AH494" s="6">
        <v>-1.0924255823063778E-2</v>
      </c>
      <c r="AJ494" s="6">
        <v>1.4957178579471098E-3</v>
      </c>
      <c r="AL494" s="6">
        <v>5.5304896458507891E-4</v>
      </c>
    </row>
    <row r="495" spans="1:39" x14ac:dyDescent="0.25">
      <c r="A495" s="1">
        <v>231</v>
      </c>
      <c r="B495" s="1" t="s">
        <v>21</v>
      </c>
      <c r="C495" s="1" t="s">
        <v>91</v>
      </c>
      <c r="D495" s="1" t="s">
        <v>40</v>
      </c>
      <c r="E495" s="1" t="s">
        <v>66</v>
      </c>
      <c r="F495" s="1" t="s">
        <v>25</v>
      </c>
      <c r="G495" s="1" t="b">
        <v>0</v>
      </c>
      <c r="H495" s="1" t="b">
        <v>0</v>
      </c>
      <c r="I495" s="1" t="b">
        <v>0</v>
      </c>
      <c r="J495" s="1" t="b">
        <v>0</v>
      </c>
      <c r="K495" s="1" t="b">
        <v>0</v>
      </c>
      <c r="L495" s="1">
        <v>800</v>
      </c>
      <c r="M495" s="1">
        <v>2</v>
      </c>
      <c r="N495" s="1">
        <v>0</v>
      </c>
      <c r="O495" s="1">
        <v>0.5</v>
      </c>
      <c r="P495" s="1">
        <v>0</v>
      </c>
      <c r="Q495" s="1">
        <v>300</v>
      </c>
      <c r="R495" s="1">
        <v>0</v>
      </c>
      <c r="S495" s="1">
        <v>1</v>
      </c>
      <c r="T495" s="1">
        <v>0</v>
      </c>
      <c r="U495" s="1" t="b">
        <v>0</v>
      </c>
      <c r="V495" s="1">
        <v>701</v>
      </c>
      <c r="W495" s="54">
        <v>43567.01</v>
      </c>
      <c r="X495" s="54">
        <v>36695.410000000003</v>
      </c>
      <c r="Y495" s="50">
        <v>750.25</v>
      </c>
      <c r="Z495" s="50">
        <v>754.15</v>
      </c>
      <c r="AA495" s="54">
        <v>0</v>
      </c>
      <c r="AB495" s="54">
        <v>5</v>
      </c>
      <c r="AC495" s="1">
        <v>0</v>
      </c>
      <c r="AD495" s="1">
        <v>0</v>
      </c>
      <c r="AF495" s="6" cm="1">
        <f t="array" ref="AF495:AF499">W495:W499/AG495-1</f>
        <v>1.4190516367579065E-2</v>
      </c>
      <c r="AG495" s="52">
        <f>AVERAGE(W495:W499)</f>
        <v>42957.421999999999</v>
      </c>
      <c r="AH495" s="6" cm="1">
        <f t="array" ref="AH495:AH499">X495:X499/AI495-1</f>
        <v>7.7851943933988643E-3</v>
      </c>
      <c r="AI495" s="52">
        <f t="shared" ref="AI495" si="98">AVERAGE(X495:X499)</f>
        <v>36411.936000000002</v>
      </c>
      <c r="AJ495" s="6" cm="1">
        <f t="array" ref="AJ495:AJ499">Y495:Y499/AK495-1</f>
        <v>-3.9970688162005441E-4</v>
      </c>
      <c r="AK495" s="52">
        <f>AVERAGE(Y495:Y499)</f>
        <v>750.55</v>
      </c>
      <c r="AL495" s="6" cm="1">
        <f t="array" ref="AL495:AL499">Z495:Z499/AM495-1</f>
        <v>-1.0676118873151896E-3</v>
      </c>
      <c r="AM495" s="52">
        <f>AVERAGE(Z495:Z499)</f>
        <v>754.9559999999999</v>
      </c>
    </row>
    <row r="496" spans="1:39" x14ac:dyDescent="0.25">
      <c r="A496" s="1">
        <v>232</v>
      </c>
      <c r="B496" s="1" t="s">
        <v>21</v>
      </c>
      <c r="C496" s="1" t="s">
        <v>91</v>
      </c>
      <c r="D496" s="1" t="s">
        <v>40</v>
      </c>
      <c r="E496" s="1" t="s">
        <v>66</v>
      </c>
      <c r="F496" s="1" t="s">
        <v>25</v>
      </c>
      <c r="G496" s="1" t="b">
        <v>0</v>
      </c>
      <c r="H496" s="1" t="b">
        <v>0</v>
      </c>
      <c r="I496" s="1" t="b">
        <v>0</v>
      </c>
      <c r="J496" s="1" t="b">
        <v>0</v>
      </c>
      <c r="K496" s="1" t="b">
        <v>0</v>
      </c>
      <c r="L496" s="1">
        <v>800</v>
      </c>
      <c r="M496" s="1">
        <v>2</v>
      </c>
      <c r="N496" s="1">
        <v>0</v>
      </c>
      <c r="O496" s="1">
        <v>0.5</v>
      </c>
      <c r="P496" s="1">
        <v>0</v>
      </c>
      <c r="Q496" s="1">
        <v>300</v>
      </c>
      <c r="R496" s="1">
        <v>0</v>
      </c>
      <c r="S496" s="1">
        <v>1</v>
      </c>
      <c r="T496" s="1">
        <v>0</v>
      </c>
      <c r="U496" s="1" t="b">
        <v>0</v>
      </c>
      <c r="V496" s="1">
        <v>701</v>
      </c>
      <c r="W496" s="54">
        <v>43248.44</v>
      </c>
      <c r="X496" s="54">
        <v>36248.51</v>
      </c>
      <c r="Y496" s="50">
        <v>750.84</v>
      </c>
      <c r="Z496" s="50">
        <v>754.59</v>
      </c>
      <c r="AA496" s="54">
        <v>0</v>
      </c>
      <c r="AB496" s="54">
        <v>5</v>
      </c>
      <c r="AC496" s="1">
        <v>0</v>
      </c>
      <c r="AD496" s="1">
        <v>0</v>
      </c>
      <c r="AF496" s="6">
        <v>6.7745685483640017E-3</v>
      </c>
      <c r="AH496" s="6">
        <v>-4.4882535221417719E-3</v>
      </c>
      <c r="AJ496" s="6">
        <v>3.8638331889950805E-4</v>
      </c>
      <c r="AL496" s="6">
        <v>-4.8479646495935835E-4</v>
      </c>
    </row>
    <row r="497" spans="1:39" x14ac:dyDescent="0.25">
      <c r="A497" s="1">
        <v>233</v>
      </c>
      <c r="B497" s="1" t="s">
        <v>21</v>
      </c>
      <c r="C497" s="1" t="s">
        <v>91</v>
      </c>
      <c r="D497" s="1" t="s">
        <v>40</v>
      </c>
      <c r="E497" s="1" t="s">
        <v>66</v>
      </c>
      <c r="F497" s="1" t="s">
        <v>25</v>
      </c>
      <c r="G497" s="1" t="b">
        <v>0</v>
      </c>
      <c r="H497" s="1" t="b">
        <v>0</v>
      </c>
      <c r="I497" s="1" t="b">
        <v>0</v>
      </c>
      <c r="J497" s="1" t="b">
        <v>0</v>
      </c>
      <c r="K497" s="1" t="b">
        <v>0</v>
      </c>
      <c r="L497" s="1">
        <v>800</v>
      </c>
      <c r="M497" s="1">
        <v>2</v>
      </c>
      <c r="N497" s="1">
        <v>0</v>
      </c>
      <c r="O497" s="1">
        <v>0.5</v>
      </c>
      <c r="P497" s="1">
        <v>0</v>
      </c>
      <c r="Q497" s="1">
        <v>300</v>
      </c>
      <c r="R497" s="1">
        <v>0</v>
      </c>
      <c r="S497" s="1">
        <v>1</v>
      </c>
      <c r="T497" s="1">
        <v>0</v>
      </c>
      <c r="U497" s="1" t="b">
        <v>0</v>
      </c>
      <c r="V497" s="1">
        <v>701</v>
      </c>
      <c r="W497" s="54">
        <v>43611.7</v>
      </c>
      <c r="X497" s="54">
        <v>37425.21</v>
      </c>
      <c r="Y497" s="50">
        <v>749.24</v>
      </c>
      <c r="Z497" s="50">
        <v>754.25</v>
      </c>
      <c r="AA497" s="54">
        <v>0</v>
      </c>
      <c r="AB497" s="54">
        <v>5</v>
      </c>
      <c r="AC497" s="1">
        <v>0</v>
      </c>
      <c r="AD497" s="1">
        <v>0</v>
      </c>
      <c r="AF497" s="6">
        <v>1.5230848815834364E-2</v>
      </c>
      <c r="AH497" s="6">
        <v>2.7828072640795565E-2</v>
      </c>
      <c r="AJ497" s="6">
        <v>-1.7453867164078929E-3</v>
      </c>
      <c r="AL497" s="6">
        <v>-9.3515383677977848E-4</v>
      </c>
    </row>
    <row r="498" spans="1:39" x14ac:dyDescent="0.25">
      <c r="A498" s="1">
        <v>234</v>
      </c>
      <c r="B498" s="1" t="s">
        <v>21</v>
      </c>
      <c r="C498" s="1" t="s">
        <v>91</v>
      </c>
      <c r="D498" s="1" t="s">
        <v>40</v>
      </c>
      <c r="E498" s="1" t="s">
        <v>66</v>
      </c>
      <c r="F498" s="1" t="s">
        <v>25</v>
      </c>
      <c r="G498" s="1" t="b">
        <v>0</v>
      </c>
      <c r="H498" s="1" t="b">
        <v>0</v>
      </c>
      <c r="I498" s="1" t="b">
        <v>0</v>
      </c>
      <c r="J498" s="1" t="b">
        <v>0</v>
      </c>
      <c r="K498" s="1" t="b">
        <v>0</v>
      </c>
      <c r="L498" s="1">
        <v>800</v>
      </c>
      <c r="M498" s="1">
        <v>2</v>
      </c>
      <c r="N498" s="1">
        <v>0</v>
      </c>
      <c r="O498" s="1">
        <v>0.5</v>
      </c>
      <c r="P498" s="1">
        <v>0</v>
      </c>
      <c r="Q498" s="1">
        <v>300</v>
      </c>
      <c r="R498" s="1">
        <v>0</v>
      </c>
      <c r="S498" s="1">
        <v>1</v>
      </c>
      <c r="T498" s="1">
        <v>0</v>
      </c>
      <c r="U498" s="1" t="b">
        <v>0</v>
      </c>
      <c r="V498" s="1">
        <v>701</v>
      </c>
      <c r="W498" s="54">
        <v>41911.839999999997</v>
      </c>
      <c r="X498" s="54">
        <v>35107.480000000003</v>
      </c>
      <c r="Y498" s="50">
        <v>752.19</v>
      </c>
      <c r="Z498" s="50">
        <v>756.15</v>
      </c>
      <c r="AA498" s="54">
        <v>0</v>
      </c>
      <c r="AB498" s="54">
        <v>5</v>
      </c>
      <c r="AC498" s="1">
        <v>0</v>
      </c>
      <c r="AD498" s="1">
        <v>0</v>
      </c>
      <c r="AF498" s="6">
        <v>-2.4339961555421175E-2</v>
      </c>
      <c r="AH498" s="6">
        <v>-3.5824955860627616E-2</v>
      </c>
      <c r="AJ498" s="6">
        <v>2.1850642861902525E-3</v>
      </c>
      <c r="AL498" s="6">
        <v>1.5815491233928114E-3</v>
      </c>
    </row>
    <row r="499" spans="1:39" x14ac:dyDescent="0.25">
      <c r="A499" s="1">
        <v>235</v>
      </c>
      <c r="B499" s="1" t="s">
        <v>21</v>
      </c>
      <c r="C499" s="1" t="s">
        <v>91</v>
      </c>
      <c r="D499" s="1" t="s">
        <v>40</v>
      </c>
      <c r="E499" s="1" t="s">
        <v>66</v>
      </c>
      <c r="F499" s="1" t="s">
        <v>25</v>
      </c>
      <c r="G499" s="1" t="b">
        <v>0</v>
      </c>
      <c r="H499" s="1" t="b">
        <v>0</v>
      </c>
      <c r="I499" s="1" t="b">
        <v>0</v>
      </c>
      <c r="J499" s="1" t="b">
        <v>0</v>
      </c>
      <c r="K499" s="1" t="b">
        <v>0</v>
      </c>
      <c r="L499" s="1">
        <v>800</v>
      </c>
      <c r="M499" s="1">
        <v>2</v>
      </c>
      <c r="N499" s="1">
        <v>0</v>
      </c>
      <c r="O499" s="1">
        <v>0.5</v>
      </c>
      <c r="P499" s="1">
        <v>0</v>
      </c>
      <c r="Q499" s="1">
        <v>300</v>
      </c>
      <c r="R499" s="1">
        <v>0</v>
      </c>
      <c r="S499" s="1">
        <v>1</v>
      </c>
      <c r="T499" s="1">
        <v>0</v>
      </c>
      <c r="U499" s="1" t="b">
        <v>0</v>
      </c>
      <c r="V499" s="1">
        <v>701</v>
      </c>
      <c r="W499" s="54">
        <v>42448.12</v>
      </c>
      <c r="X499" s="54">
        <v>36583.07</v>
      </c>
      <c r="Y499" s="50">
        <v>750.23</v>
      </c>
      <c r="Z499" s="50">
        <v>755.64</v>
      </c>
      <c r="AA499" s="54">
        <v>0</v>
      </c>
      <c r="AB499" s="54">
        <v>5</v>
      </c>
      <c r="AC499" s="1">
        <v>0</v>
      </c>
      <c r="AD499" s="1">
        <v>0</v>
      </c>
      <c r="AF499" s="6">
        <v>-1.1855972176356255E-2</v>
      </c>
      <c r="AH499" s="6">
        <v>4.6999423485749592E-3</v>
      </c>
      <c r="AJ499" s="6">
        <v>-4.2635400706136917E-4</v>
      </c>
      <c r="AL499" s="6">
        <v>9.0601306566218121E-4</v>
      </c>
    </row>
    <row r="500" spans="1:39" x14ac:dyDescent="0.25">
      <c r="A500" s="3">
        <v>241</v>
      </c>
      <c r="B500" s="3" t="s">
        <v>21</v>
      </c>
      <c r="C500" s="3" t="s">
        <v>91</v>
      </c>
      <c r="D500" s="3" t="s">
        <v>40</v>
      </c>
      <c r="E500" s="3" t="s">
        <v>67</v>
      </c>
      <c r="F500" s="3" t="s">
        <v>25</v>
      </c>
      <c r="G500" s="3" t="b">
        <v>0</v>
      </c>
      <c r="H500" s="3" t="b">
        <v>0</v>
      </c>
      <c r="I500" s="3" t="b">
        <v>0</v>
      </c>
      <c r="J500" s="3" t="b">
        <v>0</v>
      </c>
      <c r="K500" s="3" t="b">
        <v>0</v>
      </c>
      <c r="L500" s="3">
        <v>800</v>
      </c>
      <c r="M500" s="3">
        <v>2</v>
      </c>
      <c r="N500" s="3">
        <v>0</v>
      </c>
      <c r="O500" s="3">
        <v>0.5</v>
      </c>
      <c r="P500" s="3">
        <v>0</v>
      </c>
      <c r="Q500" s="3">
        <v>300</v>
      </c>
      <c r="R500" s="3">
        <v>0</v>
      </c>
      <c r="S500" s="3">
        <v>1</v>
      </c>
      <c r="T500" s="3">
        <v>0</v>
      </c>
      <c r="U500" s="3" t="b">
        <v>0</v>
      </c>
      <c r="V500" s="3">
        <v>838</v>
      </c>
      <c r="W500" s="53">
        <v>1683.82</v>
      </c>
      <c r="X500" s="53">
        <v>1678.18</v>
      </c>
      <c r="Y500" s="51">
        <v>798</v>
      </c>
      <c r="Z500" s="51">
        <v>798</v>
      </c>
      <c r="AA500" s="53">
        <v>0</v>
      </c>
      <c r="AB500" s="53">
        <v>0</v>
      </c>
      <c r="AC500" s="3">
        <v>0</v>
      </c>
      <c r="AD500" s="3">
        <v>0</v>
      </c>
      <c r="AF500" s="6" cm="1">
        <f t="array" ref="AF500:AF504">W500:W504/AG500-1</f>
        <v>4.111392597589969E-4</v>
      </c>
      <c r="AG500" s="52">
        <f>AVERAGE(W500:W504)</f>
        <v>1683.1280000000002</v>
      </c>
      <c r="AH500" s="6" cm="1">
        <f t="array" ref="AH500:AH504">X500:X504/AI500-1</f>
        <v>-4.1218151234867495E-4</v>
      </c>
      <c r="AI500" s="52">
        <f t="shared" ref="AI500" si="99">AVERAGE(X500:X504)</f>
        <v>1678.8719999999998</v>
      </c>
      <c r="AJ500" s="6" cm="1">
        <f t="array" ref="AJ500:AJ504">Y500:Y504/AK500-1</f>
        <v>0</v>
      </c>
      <c r="AK500" s="52">
        <f>AVERAGE(Y500:Y504)</f>
        <v>798</v>
      </c>
      <c r="AL500" s="6" cm="1">
        <f t="array" ref="AL500:AL504">Z500:Z504/AM500-1</f>
        <v>0</v>
      </c>
      <c r="AM500" s="52">
        <f>AVERAGE(Z500:Z504)</f>
        <v>798</v>
      </c>
    </row>
    <row r="501" spans="1:39" x14ac:dyDescent="0.25">
      <c r="A501" s="3">
        <v>242</v>
      </c>
      <c r="B501" s="3" t="s">
        <v>21</v>
      </c>
      <c r="C501" s="3" t="s">
        <v>91</v>
      </c>
      <c r="D501" s="3" t="s">
        <v>40</v>
      </c>
      <c r="E501" s="3" t="s">
        <v>67</v>
      </c>
      <c r="F501" s="3" t="s">
        <v>25</v>
      </c>
      <c r="G501" s="3" t="b">
        <v>0</v>
      </c>
      <c r="H501" s="3" t="b">
        <v>0</v>
      </c>
      <c r="I501" s="3" t="b">
        <v>0</v>
      </c>
      <c r="J501" s="3" t="b">
        <v>0</v>
      </c>
      <c r="K501" s="3" t="b">
        <v>0</v>
      </c>
      <c r="L501" s="3">
        <v>800</v>
      </c>
      <c r="M501" s="3">
        <v>2</v>
      </c>
      <c r="N501" s="3">
        <v>0</v>
      </c>
      <c r="O501" s="3">
        <v>0.5</v>
      </c>
      <c r="P501" s="3">
        <v>0</v>
      </c>
      <c r="Q501" s="3">
        <v>300</v>
      </c>
      <c r="R501" s="3">
        <v>0</v>
      </c>
      <c r="S501" s="3">
        <v>1</v>
      </c>
      <c r="T501" s="3">
        <v>0</v>
      </c>
      <c r="U501" s="3" t="b">
        <v>0</v>
      </c>
      <c r="V501" s="3">
        <v>831</v>
      </c>
      <c r="W501" s="53">
        <v>1686.94</v>
      </c>
      <c r="X501" s="53">
        <v>1675.06</v>
      </c>
      <c r="Y501" s="51">
        <v>798</v>
      </c>
      <c r="Z501" s="51">
        <v>798</v>
      </c>
      <c r="AA501" s="53">
        <v>0</v>
      </c>
      <c r="AB501" s="53">
        <v>0</v>
      </c>
      <c r="AC501" s="3">
        <v>0</v>
      </c>
      <c r="AD501" s="3">
        <v>0</v>
      </c>
      <c r="AF501" s="6">
        <v>2.264830719945099E-3</v>
      </c>
      <c r="AH501" s="6">
        <v>-2.2705721460599682E-3</v>
      </c>
      <c r="AJ501" s="6">
        <v>0</v>
      </c>
      <c r="AL501" s="6">
        <v>0</v>
      </c>
    </row>
    <row r="502" spans="1:39" x14ac:dyDescent="0.25">
      <c r="A502" s="3">
        <v>243</v>
      </c>
      <c r="B502" s="3" t="s">
        <v>21</v>
      </c>
      <c r="C502" s="3" t="s">
        <v>91</v>
      </c>
      <c r="D502" s="3" t="s">
        <v>40</v>
      </c>
      <c r="E502" s="3" t="s">
        <v>67</v>
      </c>
      <c r="F502" s="3" t="s">
        <v>25</v>
      </c>
      <c r="G502" s="3" t="b">
        <v>0</v>
      </c>
      <c r="H502" s="3" t="b">
        <v>0</v>
      </c>
      <c r="I502" s="3" t="b">
        <v>0</v>
      </c>
      <c r="J502" s="3" t="b">
        <v>0</v>
      </c>
      <c r="K502" s="3" t="b">
        <v>0</v>
      </c>
      <c r="L502" s="3">
        <v>800</v>
      </c>
      <c r="M502" s="3">
        <v>2</v>
      </c>
      <c r="N502" s="3">
        <v>0</v>
      </c>
      <c r="O502" s="3">
        <v>0.5</v>
      </c>
      <c r="P502" s="3">
        <v>0</v>
      </c>
      <c r="Q502" s="3">
        <v>300</v>
      </c>
      <c r="R502" s="3">
        <v>0</v>
      </c>
      <c r="S502" s="3">
        <v>1</v>
      </c>
      <c r="T502" s="3">
        <v>0</v>
      </c>
      <c r="U502" s="3" t="b">
        <v>0</v>
      </c>
      <c r="V502" s="3">
        <v>859</v>
      </c>
      <c r="W502" s="53">
        <v>1684.18</v>
      </c>
      <c r="X502" s="53">
        <v>1677.82</v>
      </c>
      <c r="Y502" s="51">
        <v>798</v>
      </c>
      <c r="Z502" s="51">
        <v>798</v>
      </c>
      <c r="AA502" s="53">
        <v>0</v>
      </c>
      <c r="AB502" s="53">
        <v>0</v>
      </c>
      <c r="AC502" s="3">
        <v>0</v>
      </c>
      <c r="AD502" s="3">
        <v>0</v>
      </c>
      <c r="AF502" s="6">
        <v>6.2502673593445301E-4</v>
      </c>
      <c r="AH502" s="6">
        <v>-6.2661120085383271E-4</v>
      </c>
      <c r="AJ502" s="6">
        <v>0</v>
      </c>
      <c r="AL502" s="6">
        <v>0</v>
      </c>
    </row>
    <row r="503" spans="1:39" x14ac:dyDescent="0.25">
      <c r="A503" s="3">
        <v>244</v>
      </c>
      <c r="B503" s="3" t="s">
        <v>21</v>
      </c>
      <c r="C503" s="3" t="s">
        <v>91</v>
      </c>
      <c r="D503" s="3" t="s">
        <v>40</v>
      </c>
      <c r="E503" s="3" t="s">
        <v>67</v>
      </c>
      <c r="F503" s="3" t="s">
        <v>25</v>
      </c>
      <c r="G503" s="3" t="b">
        <v>0</v>
      </c>
      <c r="H503" s="3" t="b">
        <v>0</v>
      </c>
      <c r="I503" s="3" t="b">
        <v>0</v>
      </c>
      <c r="J503" s="3" t="b">
        <v>0</v>
      </c>
      <c r="K503" s="3" t="b">
        <v>0</v>
      </c>
      <c r="L503" s="3">
        <v>800</v>
      </c>
      <c r="M503" s="3">
        <v>2</v>
      </c>
      <c r="N503" s="3">
        <v>0</v>
      </c>
      <c r="O503" s="3">
        <v>0.5</v>
      </c>
      <c r="P503" s="3">
        <v>0</v>
      </c>
      <c r="Q503" s="3">
        <v>300</v>
      </c>
      <c r="R503" s="3">
        <v>0</v>
      </c>
      <c r="S503" s="3">
        <v>1</v>
      </c>
      <c r="T503" s="3">
        <v>0</v>
      </c>
      <c r="U503" s="3" t="b">
        <v>0</v>
      </c>
      <c r="V503" s="3">
        <v>861</v>
      </c>
      <c r="W503" s="53">
        <v>1677.04</v>
      </c>
      <c r="X503" s="53">
        <v>1684.96</v>
      </c>
      <c r="Y503" s="51">
        <v>798</v>
      </c>
      <c r="Z503" s="51">
        <v>798</v>
      </c>
      <c r="AA503" s="53">
        <v>0</v>
      </c>
      <c r="AB503" s="53">
        <v>0</v>
      </c>
      <c r="AC503" s="3">
        <v>0</v>
      </c>
      <c r="AD503" s="3">
        <v>0</v>
      </c>
      <c r="AF503" s="6">
        <v>-3.6170748748759474E-3</v>
      </c>
      <c r="AH503" s="6">
        <v>3.626244287831426E-3</v>
      </c>
      <c r="AJ503" s="6">
        <v>0</v>
      </c>
      <c r="AL503" s="6">
        <v>0</v>
      </c>
    </row>
    <row r="504" spans="1:39" x14ac:dyDescent="0.25">
      <c r="A504" s="3">
        <v>245</v>
      </c>
      <c r="B504" s="3" t="s">
        <v>21</v>
      </c>
      <c r="C504" s="3" t="s">
        <v>91</v>
      </c>
      <c r="D504" s="3" t="s">
        <v>40</v>
      </c>
      <c r="E504" s="3" t="s">
        <v>67</v>
      </c>
      <c r="F504" s="3" t="s">
        <v>25</v>
      </c>
      <c r="G504" s="3" t="b">
        <v>0</v>
      </c>
      <c r="H504" s="3" t="b">
        <v>0</v>
      </c>
      <c r="I504" s="3" t="b">
        <v>0</v>
      </c>
      <c r="J504" s="3" t="b">
        <v>0</v>
      </c>
      <c r="K504" s="3" t="b">
        <v>0</v>
      </c>
      <c r="L504" s="3">
        <v>800</v>
      </c>
      <c r="M504" s="3">
        <v>2</v>
      </c>
      <c r="N504" s="3">
        <v>0</v>
      </c>
      <c r="O504" s="3">
        <v>0.5</v>
      </c>
      <c r="P504" s="3">
        <v>0</v>
      </c>
      <c r="Q504" s="3">
        <v>300</v>
      </c>
      <c r="R504" s="3">
        <v>0</v>
      </c>
      <c r="S504" s="3">
        <v>1</v>
      </c>
      <c r="T504" s="3">
        <v>0</v>
      </c>
      <c r="U504" s="3" t="b">
        <v>0</v>
      </c>
      <c r="V504" s="3">
        <v>842</v>
      </c>
      <c r="W504" s="53">
        <v>1683.66</v>
      </c>
      <c r="X504" s="53">
        <v>1678.34</v>
      </c>
      <c r="Y504" s="51">
        <v>798</v>
      </c>
      <c r="Z504" s="51">
        <v>798</v>
      </c>
      <c r="AA504" s="53">
        <v>0</v>
      </c>
      <c r="AB504" s="53">
        <v>0</v>
      </c>
      <c r="AC504" s="3">
        <v>0</v>
      </c>
      <c r="AD504" s="3">
        <v>0</v>
      </c>
      <c r="AF504" s="6">
        <v>3.1607815923684335E-4</v>
      </c>
      <c r="AH504" s="6">
        <v>-3.1687942856861717E-4</v>
      </c>
      <c r="AJ504" s="6">
        <v>0</v>
      </c>
      <c r="AL504" s="6">
        <v>0</v>
      </c>
    </row>
  </sheetData>
  <conditionalFormatting sqref="V2:V6 V17:V21">
    <cfRule type="cellIs" dxfId="3436" priority="476" operator="lessThan">
      <formula>1990</formula>
    </cfRule>
  </conditionalFormatting>
  <conditionalFormatting sqref="V255:V259 V270:V274">
    <cfRule type="cellIs" dxfId="3435" priority="438" operator="lessThan">
      <formula>1990</formula>
    </cfRule>
  </conditionalFormatting>
  <conditionalFormatting sqref="V7:V11">
    <cfRule type="cellIs" dxfId="3434" priority="475" operator="lessThan">
      <formula>1990</formula>
    </cfRule>
  </conditionalFormatting>
  <conditionalFormatting sqref="V12:V16">
    <cfRule type="cellIs" dxfId="3433" priority="474" operator="lessThan">
      <formula>1990</formula>
    </cfRule>
  </conditionalFormatting>
  <conditionalFormatting sqref="V22:V26 V37:V41">
    <cfRule type="cellIs" dxfId="3432" priority="473" operator="lessThan">
      <formula>1990</formula>
    </cfRule>
  </conditionalFormatting>
  <conditionalFormatting sqref="V27:V31">
    <cfRule type="cellIs" dxfId="3431" priority="472" operator="lessThan">
      <formula>1990</formula>
    </cfRule>
  </conditionalFormatting>
  <conditionalFormatting sqref="V32:V36">
    <cfRule type="cellIs" dxfId="3430" priority="471" operator="lessThan">
      <formula>1990</formula>
    </cfRule>
  </conditionalFormatting>
  <conditionalFormatting sqref="V42:V46 V57:V61">
    <cfRule type="cellIs" dxfId="3429" priority="470" operator="lessThan">
      <formula>1990</formula>
    </cfRule>
  </conditionalFormatting>
  <conditionalFormatting sqref="V47:V51">
    <cfRule type="cellIs" dxfId="3428" priority="469" operator="lessThan">
      <formula>1990</formula>
    </cfRule>
  </conditionalFormatting>
  <conditionalFormatting sqref="V52:V56">
    <cfRule type="cellIs" dxfId="3427" priority="468" operator="lessThan">
      <formula>1990</formula>
    </cfRule>
  </conditionalFormatting>
  <conditionalFormatting sqref="V62:V66 V77:V81">
    <cfRule type="cellIs" dxfId="3426" priority="467" operator="lessThan">
      <formula>1990</formula>
    </cfRule>
  </conditionalFormatting>
  <conditionalFormatting sqref="V67:V71">
    <cfRule type="cellIs" dxfId="3425" priority="466" operator="lessThan">
      <formula>1990</formula>
    </cfRule>
  </conditionalFormatting>
  <conditionalFormatting sqref="V72:V76">
    <cfRule type="cellIs" dxfId="3424" priority="465" operator="lessThan">
      <formula>1990</formula>
    </cfRule>
  </conditionalFormatting>
  <conditionalFormatting sqref="V82:V86 V97:V101">
    <cfRule type="cellIs" dxfId="3423" priority="464" operator="lessThan">
      <formula>1990</formula>
    </cfRule>
  </conditionalFormatting>
  <conditionalFormatting sqref="V87:V91">
    <cfRule type="cellIs" dxfId="3422" priority="463" operator="lessThan">
      <formula>1990</formula>
    </cfRule>
  </conditionalFormatting>
  <conditionalFormatting sqref="V92:V96">
    <cfRule type="cellIs" dxfId="3421" priority="462" operator="lessThan">
      <formula>1990</formula>
    </cfRule>
  </conditionalFormatting>
  <conditionalFormatting sqref="V102:V106 V117:V121">
    <cfRule type="cellIs" dxfId="3420" priority="461" operator="lessThan">
      <formula>1990</formula>
    </cfRule>
  </conditionalFormatting>
  <conditionalFormatting sqref="V107:V111">
    <cfRule type="cellIs" dxfId="3419" priority="460" operator="lessThan">
      <formula>1990</formula>
    </cfRule>
  </conditionalFormatting>
  <conditionalFormatting sqref="V112:V116">
    <cfRule type="cellIs" dxfId="3418" priority="459" operator="lessThan">
      <formula>1990</formula>
    </cfRule>
  </conditionalFormatting>
  <conditionalFormatting sqref="V122:V126 V137:V141">
    <cfRule type="cellIs" dxfId="3417" priority="458" operator="lessThan">
      <formula>1990</formula>
    </cfRule>
  </conditionalFormatting>
  <conditionalFormatting sqref="V127:V131">
    <cfRule type="cellIs" dxfId="3416" priority="457" operator="lessThan">
      <formula>1990</formula>
    </cfRule>
  </conditionalFormatting>
  <conditionalFormatting sqref="V132:V136">
    <cfRule type="cellIs" dxfId="3415" priority="456" operator="lessThan">
      <formula>1990</formula>
    </cfRule>
  </conditionalFormatting>
  <conditionalFormatting sqref="V142:V146 V157:V161">
    <cfRule type="cellIs" dxfId="3414" priority="455" operator="lessThan">
      <formula>1990</formula>
    </cfRule>
  </conditionalFormatting>
  <conditionalFormatting sqref="V147:V151">
    <cfRule type="cellIs" dxfId="3413" priority="454" operator="lessThan">
      <formula>1990</formula>
    </cfRule>
  </conditionalFormatting>
  <conditionalFormatting sqref="V152:V156">
    <cfRule type="cellIs" dxfId="3412" priority="453" operator="lessThan">
      <formula>1990</formula>
    </cfRule>
  </conditionalFormatting>
  <conditionalFormatting sqref="V162:V166 V177:V181">
    <cfRule type="cellIs" dxfId="3411" priority="452" operator="lessThan">
      <formula>1990</formula>
    </cfRule>
  </conditionalFormatting>
  <conditionalFormatting sqref="V167:V171">
    <cfRule type="cellIs" dxfId="3410" priority="451" operator="lessThan">
      <formula>1990</formula>
    </cfRule>
  </conditionalFormatting>
  <conditionalFormatting sqref="V172:V176">
    <cfRule type="cellIs" dxfId="3409" priority="450" operator="lessThan">
      <formula>1990</formula>
    </cfRule>
  </conditionalFormatting>
  <conditionalFormatting sqref="V182:V186 V197:V201">
    <cfRule type="cellIs" dxfId="3408" priority="449" operator="lessThan">
      <formula>1990</formula>
    </cfRule>
  </conditionalFormatting>
  <conditionalFormatting sqref="V187:V191">
    <cfRule type="cellIs" dxfId="3407" priority="448" operator="lessThan">
      <formula>1990</formula>
    </cfRule>
  </conditionalFormatting>
  <conditionalFormatting sqref="V192:V196">
    <cfRule type="cellIs" dxfId="3406" priority="447" operator="lessThan">
      <formula>1990</formula>
    </cfRule>
  </conditionalFormatting>
  <conditionalFormatting sqref="V202:V206 V217:V221">
    <cfRule type="cellIs" dxfId="3405" priority="446" operator="lessThan">
      <formula>1990</formula>
    </cfRule>
  </conditionalFormatting>
  <conditionalFormatting sqref="V207:V211">
    <cfRule type="cellIs" dxfId="3404" priority="445" operator="lessThan">
      <formula>1990</formula>
    </cfRule>
  </conditionalFormatting>
  <conditionalFormatting sqref="V212:V216">
    <cfRule type="cellIs" dxfId="3403" priority="444" operator="lessThan">
      <formula>1990</formula>
    </cfRule>
  </conditionalFormatting>
  <conditionalFormatting sqref="V222:V226 V237:V241">
    <cfRule type="cellIs" dxfId="3402" priority="443" operator="lessThan">
      <formula>1990</formula>
    </cfRule>
  </conditionalFormatting>
  <conditionalFormatting sqref="V227:V231">
    <cfRule type="cellIs" dxfId="3401" priority="442" operator="lessThan">
      <formula>1990</formula>
    </cfRule>
  </conditionalFormatting>
  <conditionalFormatting sqref="V232:V236">
    <cfRule type="cellIs" dxfId="3400" priority="441" operator="lessThan">
      <formula>1990</formula>
    </cfRule>
  </conditionalFormatting>
  <conditionalFormatting sqref="V247:V251">
    <cfRule type="cellIs" dxfId="3399" priority="440" operator="lessThan">
      <formula>1990</formula>
    </cfRule>
  </conditionalFormatting>
  <conditionalFormatting sqref="V242:V246">
    <cfRule type="cellIs" dxfId="3398" priority="439" operator="lessThan">
      <formula>1990</formula>
    </cfRule>
  </conditionalFormatting>
  <conditionalFormatting sqref="V260:V264">
    <cfRule type="cellIs" dxfId="3397" priority="437" operator="lessThan">
      <formula>1990</formula>
    </cfRule>
  </conditionalFormatting>
  <conditionalFormatting sqref="V265:V269">
    <cfRule type="cellIs" dxfId="3396" priority="436" operator="lessThan">
      <formula>1990</formula>
    </cfRule>
  </conditionalFormatting>
  <conditionalFormatting sqref="V275:V279 V290:V294">
    <cfRule type="cellIs" dxfId="3395" priority="435" operator="lessThan">
      <formula>1990</formula>
    </cfRule>
  </conditionalFormatting>
  <conditionalFormatting sqref="V280:V284">
    <cfRule type="cellIs" dxfId="3394" priority="434" operator="lessThan">
      <formula>1990</formula>
    </cfRule>
  </conditionalFormatting>
  <conditionalFormatting sqref="V285:V289">
    <cfRule type="cellIs" dxfId="3393" priority="433" operator="lessThan">
      <formula>1990</formula>
    </cfRule>
  </conditionalFormatting>
  <conditionalFormatting sqref="V295:V299 V310:V314">
    <cfRule type="cellIs" dxfId="3392" priority="432" operator="lessThan">
      <formula>1990</formula>
    </cfRule>
  </conditionalFormatting>
  <conditionalFormatting sqref="V300:V304">
    <cfRule type="cellIs" dxfId="3391" priority="431" operator="lessThan">
      <formula>1990</formula>
    </cfRule>
  </conditionalFormatting>
  <conditionalFormatting sqref="V305:V309">
    <cfRule type="cellIs" dxfId="3390" priority="430" operator="lessThan">
      <formula>1990</formula>
    </cfRule>
  </conditionalFormatting>
  <conditionalFormatting sqref="V315:V319 V330:V334">
    <cfRule type="cellIs" dxfId="3389" priority="429" operator="lessThan">
      <formula>1990</formula>
    </cfRule>
  </conditionalFormatting>
  <conditionalFormatting sqref="V320:V324">
    <cfRule type="cellIs" dxfId="3388" priority="428" operator="lessThan">
      <formula>1990</formula>
    </cfRule>
  </conditionalFormatting>
  <conditionalFormatting sqref="V325:V329">
    <cfRule type="cellIs" dxfId="3387" priority="427" operator="lessThan">
      <formula>1990</formula>
    </cfRule>
  </conditionalFormatting>
  <conditionalFormatting sqref="V335:V339 V350:V354">
    <cfRule type="cellIs" dxfId="3386" priority="426" operator="lessThan">
      <formula>1990</formula>
    </cfRule>
  </conditionalFormatting>
  <conditionalFormatting sqref="V340:V344">
    <cfRule type="cellIs" dxfId="3385" priority="425" operator="lessThan">
      <formula>1990</formula>
    </cfRule>
  </conditionalFormatting>
  <conditionalFormatting sqref="V345:V349">
    <cfRule type="cellIs" dxfId="3384" priority="424" operator="lessThan">
      <formula>1990</formula>
    </cfRule>
  </conditionalFormatting>
  <conditionalFormatting sqref="V355:V359 V370:V374">
    <cfRule type="cellIs" dxfId="3383" priority="423" operator="lessThan">
      <formula>1990</formula>
    </cfRule>
  </conditionalFormatting>
  <conditionalFormatting sqref="V360:V364">
    <cfRule type="cellIs" dxfId="3382" priority="422" operator="lessThan">
      <formula>1990</formula>
    </cfRule>
  </conditionalFormatting>
  <conditionalFormatting sqref="V365:V369">
    <cfRule type="cellIs" dxfId="3381" priority="421" operator="lessThan">
      <formula>1990</formula>
    </cfRule>
  </conditionalFormatting>
  <conditionalFormatting sqref="V375:V379 V390:V394">
    <cfRule type="cellIs" dxfId="3380" priority="420" operator="lessThan">
      <formula>1990</formula>
    </cfRule>
  </conditionalFormatting>
  <conditionalFormatting sqref="V380:V384">
    <cfRule type="cellIs" dxfId="3379" priority="419" operator="lessThan">
      <formula>1990</formula>
    </cfRule>
  </conditionalFormatting>
  <conditionalFormatting sqref="V385:V389">
    <cfRule type="cellIs" dxfId="3378" priority="418" operator="lessThan">
      <formula>1990</formula>
    </cfRule>
  </conditionalFormatting>
  <conditionalFormatting sqref="V395:V399 V410:V414">
    <cfRule type="cellIs" dxfId="3377" priority="417" operator="lessThan">
      <formula>1990</formula>
    </cfRule>
  </conditionalFormatting>
  <conditionalFormatting sqref="V400:V404">
    <cfRule type="cellIs" dxfId="3376" priority="416" operator="lessThan">
      <formula>1990</formula>
    </cfRule>
  </conditionalFormatting>
  <conditionalFormatting sqref="V405:V409">
    <cfRule type="cellIs" dxfId="3375" priority="415" operator="lessThan">
      <formula>1990</formula>
    </cfRule>
  </conditionalFormatting>
  <conditionalFormatting sqref="V415:V419 V430:V434">
    <cfRule type="cellIs" dxfId="3374" priority="414" operator="lessThan">
      <formula>1990</formula>
    </cfRule>
  </conditionalFormatting>
  <conditionalFormatting sqref="V420:V424">
    <cfRule type="cellIs" dxfId="3373" priority="413" operator="lessThan">
      <formula>1990</formula>
    </cfRule>
  </conditionalFormatting>
  <conditionalFormatting sqref="V425:V429">
    <cfRule type="cellIs" dxfId="3372" priority="412" operator="lessThan">
      <formula>1990</formula>
    </cfRule>
  </conditionalFormatting>
  <conditionalFormatting sqref="V435:V439 V450:V454">
    <cfRule type="cellIs" dxfId="3371" priority="411" operator="lessThan">
      <formula>1990</formula>
    </cfRule>
  </conditionalFormatting>
  <conditionalFormatting sqref="V440:V444">
    <cfRule type="cellIs" dxfId="3370" priority="410" operator="lessThan">
      <formula>1990</formula>
    </cfRule>
  </conditionalFormatting>
  <conditionalFormatting sqref="V445:V449">
    <cfRule type="cellIs" dxfId="3369" priority="409" operator="lessThan">
      <formula>1990</formula>
    </cfRule>
  </conditionalFormatting>
  <conditionalFormatting sqref="V455:V459 V470:V474">
    <cfRule type="cellIs" dxfId="3368" priority="408" operator="lessThan">
      <formula>1990</formula>
    </cfRule>
  </conditionalFormatting>
  <conditionalFormatting sqref="V460:V464">
    <cfRule type="cellIs" dxfId="3367" priority="407" operator="lessThan">
      <formula>1990</formula>
    </cfRule>
  </conditionalFormatting>
  <conditionalFormatting sqref="V465:V469">
    <cfRule type="cellIs" dxfId="3366" priority="406" operator="lessThan">
      <formula>1990</formula>
    </cfRule>
  </conditionalFormatting>
  <conditionalFormatting sqref="V475:V479 V490:V494">
    <cfRule type="cellIs" dxfId="3365" priority="405" operator="lessThan">
      <formula>1990</formula>
    </cfRule>
  </conditionalFormatting>
  <conditionalFormatting sqref="V480:V484">
    <cfRule type="cellIs" dxfId="3364" priority="404" operator="lessThan">
      <formula>1990</formula>
    </cfRule>
  </conditionalFormatting>
  <conditionalFormatting sqref="V485:V489">
    <cfRule type="cellIs" dxfId="3363" priority="403" operator="lessThan">
      <formula>1990</formula>
    </cfRule>
  </conditionalFormatting>
  <conditionalFormatting sqref="V500:V504">
    <cfRule type="cellIs" dxfId="3362" priority="402" operator="lessThan">
      <formula>1990</formula>
    </cfRule>
  </conditionalFormatting>
  <conditionalFormatting sqref="V495:V499">
    <cfRule type="cellIs" dxfId="3361" priority="401" operator="lessThan">
      <formula>1990</formula>
    </cfRule>
  </conditionalFormatting>
  <conditionalFormatting sqref="AF2:AF6">
    <cfRule type="cellIs" dxfId="3360" priority="400" operator="between">
      <formula>-0.05</formula>
      <formula>0.05</formula>
    </cfRule>
  </conditionalFormatting>
  <conditionalFormatting sqref="AH2:AH6">
    <cfRule type="cellIs" dxfId="3359" priority="399" operator="between">
      <formula>-0.05</formula>
      <formula>0.05</formula>
    </cfRule>
  </conditionalFormatting>
  <conditionalFormatting sqref="AJ2:AJ6">
    <cfRule type="cellIs" dxfId="3358" priority="398" operator="between">
      <formula>-0.05</formula>
      <formula>0.05</formula>
    </cfRule>
  </conditionalFormatting>
  <conditionalFormatting sqref="AL2:AL6">
    <cfRule type="cellIs" dxfId="3357" priority="397" operator="between">
      <formula>-0.05</formula>
      <formula>0.05</formula>
    </cfRule>
  </conditionalFormatting>
  <conditionalFormatting sqref="AF7:AF11">
    <cfRule type="cellIs" dxfId="3356" priority="396" operator="between">
      <formula>-0.05</formula>
      <formula>0.05</formula>
    </cfRule>
  </conditionalFormatting>
  <conditionalFormatting sqref="AH7:AH11">
    <cfRule type="cellIs" dxfId="3355" priority="395" operator="between">
      <formula>-0.05</formula>
      <formula>0.05</formula>
    </cfRule>
  </conditionalFormatting>
  <conditionalFormatting sqref="AJ7:AJ11">
    <cfRule type="cellIs" dxfId="3354" priority="394" operator="between">
      <formula>-0.05</formula>
      <formula>0.05</formula>
    </cfRule>
  </conditionalFormatting>
  <conditionalFormatting sqref="AL7:AL11">
    <cfRule type="cellIs" dxfId="3353" priority="393" operator="between">
      <formula>-0.05</formula>
      <formula>0.05</formula>
    </cfRule>
  </conditionalFormatting>
  <conditionalFormatting sqref="AF12:AF16">
    <cfRule type="cellIs" dxfId="3352" priority="392" operator="between">
      <formula>-0.05</formula>
      <formula>0.05</formula>
    </cfRule>
  </conditionalFormatting>
  <conditionalFormatting sqref="AH12:AH16">
    <cfRule type="cellIs" dxfId="3351" priority="391" operator="between">
      <formula>-0.05</formula>
      <formula>0.05</formula>
    </cfRule>
  </conditionalFormatting>
  <conditionalFormatting sqref="AJ12:AJ16">
    <cfRule type="cellIs" dxfId="3350" priority="390" operator="between">
      <formula>-0.05</formula>
      <formula>0.05</formula>
    </cfRule>
  </conditionalFormatting>
  <conditionalFormatting sqref="AL12:AL16">
    <cfRule type="cellIs" dxfId="3349" priority="389" operator="between">
      <formula>-0.05</formula>
      <formula>0.05</formula>
    </cfRule>
  </conditionalFormatting>
  <conditionalFormatting sqref="AF17:AF21">
    <cfRule type="cellIs" dxfId="3348" priority="388" operator="between">
      <formula>-0.05</formula>
      <formula>0.05</formula>
    </cfRule>
  </conditionalFormatting>
  <conditionalFormatting sqref="AH17:AH21">
    <cfRule type="cellIs" dxfId="3347" priority="387" operator="between">
      <formula>-0.05</formula>
      <formula>0.05</formula>
    </cfRule>
  </conditionalFormatting>
  <conditionalFormatting sqref="AJ17:AJ21">
    <cfRule type="cellIs" dxfId="3346" priority="386" operator="between">
      <formula>-0.05</formula>
      <formula>0.05</formula>
    </cfRule>
  </conditionalFormatting>
  <conditionalFormatting sqref="AL17:AL21">
    <cfRule type="cellIs" dxfId="3345" priority="385" operator="between">
      <formula>-0.05</formula>
      <formula>0.05</formula>
    </cfRule>
  </conditionalFormatting>
  <conditionalFormatting sqref="AF22:AF26">
    <cfRule type="cellIs" dxfId="3344" priority="384" operator="between">
      <formula>-0.05</formula>
      <formula>0.05</formula>
    </cfRule>
  </conditionalFormatting>
  <conditionalFormatting sqref="AH22:AH26">
    <cfRule type="cellIs" dxfId="3343" priority="383" operator="between">
      <formula>-0.05</formula>
      <formula>0.05</formula>
    </cfRule>
  </conditionalFormatting>
  <conditionalFormatting sqref="AJ22:AJ26">
    <cfRule type="cellIs" dxfId="3342" priority="382" operator="between">
      <formula>-0.05</formula>
      <formula>0.05</formula>
    </cfRule>
  </conditionalFormatting>
  <conditionalFormatting sqref="AL22:AL26">
    <cfRule type="cellIs" dxfId="3341" priority="381" operator="between">
      <formula>-0.05</formula>
      <formula>0.05</formula>
    </cfRule>
  </conditionalFormatting>
  <conditionalFormatting sqref="AF27:AF31">
    <cfRule type="cellIs" dxfId="3340" priority="380" operator="between">
      <formula>-0.05</formula>
      <formula>0.05</formula>
    </cfRule>
  </conditionalFormatting>
  <conditionalFormatting sqref="AH27:AH31">
    <cfRule type="cellIs" dxfId="3339" priority="379" operator="between">
      <formula>-0.05</formula>
      <formula>0.05</formula>
    </cfRule>
  </conditionalFormatting>
  <conditionalFormatting sqref="AJ27:AJ31">
    <cfRule type="cellIs" dxfId="3338" priority="378" operator="between">
      <formula>-0.05</formula>
      <formula>0.05</formula>
    </cfRule>
  </conditionalFormatting>
  <conditionalFormatting sqref="AL27:AL31">
    <cfRule type="cellIs" dxfId="3337" priority="377" operator="between">
      <formula>-0.05</formula>
      <formula>0.05</formula>
    </cfRule>
  </conditionalFormatting>
  <conditionalFormatting sqref="AF32:AF36">
    <cfRule type="cellIs" dxfId="3336" priority="376" operator="between">
      <formula>-0.05</formula>
      <formula>0.05</formula>
    </cfRule>
  </conditionalFormatting>
  <conditionalFormatting sqref="AH32:AH36">
    <cfRule type="cellIs" dxfId="3335" priority="375" operator="between">
      <formula>-0.05</formula>
      <formula>0.05</formula>
    </cfRule>
  </conditionalFormatting>
  <conditionalFormatting sqref="AJ32:AJ36">
    <cfRule type="cellIs" dxfId="3334" priority="374" operator="between">
      <formula>-0.05</formula>
      <formula>0.05</formula>
    </cfRule>
  </conditionalFormatting>
  <conditionalFormatting sqref="AL32:AL36">
    <cfRule type="cellIs" dxfId="3333" priority="373" operator="between">
      <formula>-0.05</formula>
      <formula>0.05</formula>
    </cfRule>
  </conditionalFormatting>
  <conditionalFormatting sqref="AF37:AF41">
    <cfRule type="cellIs" dxfId="3332" priority="372" operator="between">
      <formula>-0.05</formula>
      <formula>0.05</formula>
    </cfRule>
  </conditionalFormatting>
  <conditionalFormatting sqref="AH37:AH41">
    <cfRule type="cellIs" dxfId="3331" priority="371" operator="between">
      <formula>-0.05</formula>
      <formula>0.05</formula>
    </cfRule>
  </conditionalFormatting>
  <conditionalFormatting sqref="AJ37:AJ41">
    <cfRule type="cellIs" dxfId="3330" priority="370" operator="between">
      <formula>-0.05</formula>
      <formula>0.05</formula>
    </cfRule>
  </conditionalFormatting>
  <conditionalFormatting sqref="AL37:AL41">
    <cfRule type="cellIs" dxfId="3329" priority="369" operator="between">
      <formula>-0.05</formula>
      <formula>0.05</formula>
    </cfRule>
  </conditionalFormatting>
  <conditionalFormatting sqref="AF42:AF46">
    <cfRule type="cellIs" dxfId="3328" priority="368" operator="between">
      <formula>-0.05</formula>
      <formula>0.05</formula>
    </cfRule>
  </conditionalFormatting>
  <conditionalFormatting sqref="AH42:AH46">
    <cfRule type="cellIs" dxfId="3327" priority="367" operator="between">
      <formula>-0.05</formula>
      <formula>0.05</formula>
    </cfRule>
  </conditionalFormatting>
  <conditionalFormatting sqref="AJ42:AJ46">
    <cfRule type="cellIs" dxfId="3326" priority="366" operator="between">
      <formula>-0.05</formula>
      <formula>0.05</formula>
    </cfRule>
  </conditionalFormatting>
  <conditionalFormatting sqref="AL42:AL46">
    <cfRule type="cellIs" dxfId="3325" priority="365" operator="between">
      <formula>-0.05</formula>
      <formula>0.05</formula>
    </cfRule>
  </conditionalFormatting>
  <conditionalFormatting sqref="AF47:AF51">
    <cfRule type="cellIs" dxfId="3324" priority="364" operator="between">
      <formula>-0.05</formula>
      <formula>0.05</formula>
    </cfRule>
  </conditionalFormatting>
  <conditionalFormatting sqref="AH47:AH51">
    <cfRule type="cellIs" dxfId="3323" priority="363" operator="between">
      <formula>-0.05</formula>
      <formula>0.05</formula>
    </cfRule>
  </conditionalFormatting>
  <conditionalFormatting sqref="AJ47:AJ51">
    <cfRule type="cellIs" dxfId="3322" priority="362" operator="between">
      <formula>-0.05</formula>
      <formula>0.05</formula>
    </cfRule>
  </conditionalFormatting>
  <conditionalFormatting sqref="AL47:AL51">
    <cfRule type="cellIs" dxfId="3321" priority="361" operator="between">
      <formula>-0.05</formula>
      <formula>0.05</formula>
    </cfRule>
  </conditionalFormatting>
  <conditionalFormatting sqref="AF52:AF56">
    <cfRule type="cellIs" dxfId="3320" priority="360" operator="between">
      <formula>-0.05</formula>
      <formula>0.05</formula>
    </cfRule>
  </conditionalFormatting>
  <conditionalFormatting sqref="AH52:AH56">
    <cfRule type="cellIs" dxfId="3319" priority="359" operator="between">
      <formula>-0.05</formula>
      <formula>0.05</formula>
    </cfRule>
  </conditionalFormatting>
  <conditionalFormatting sqref="AJ52:AJ56">
    <cfRule type="cellIs" dxfId="3318" priority="358" operator="between">
      <formula>-0.05</formula>
      <formula>0.05</formula>
    </cfRule>
  </conditionalFormatting>
  <conditionalFormatting sqref="AL52:AL56">
    <cfRule type="cellIs" dxfId="3317" priority="357" operator="between">
      <formula>-0.05</formula>
      <formula>0.05</formula>
    </cfRule>
  </conditionalFormatting>
  <conditionalFormatting sqref="AF57:AF61">
    <cfRule type="cellIs" dxfId="3316" priority="356" operator="between">
      <formula>-0.05</formula>
      <formula>0.05</formula>
    </cfRule>
  </conditionalFormatting>
  <conditionalFormatting sqref="AH57:AH61">
    <cfRule type="cellIs" dxfId="3315" priority="355" operator="between">
      <formula>-0.05</formula>
      <formula>0.05</formula>
    </cfRule>
  </conditionalFormatting>
  <conditionalFormatting sqref="AJ57:AJ61">
    <cfRule type="cellIs" dxfId="3314" priority="354" operator="between">
      <formula>-0.05</formula>
      <formula>0.05</formula>
    </cfRule>
  </conditionalFormatting>
  <conditionalFormatting sqref="AL57:AL61">
    <cfRule type="cellIs" dxfId="3313" priority="353" operator="between">
      <formula>-0.05</formula>
      <formula>0.05</formula>
    </cfRule>
  </conditionalFormatting>
  <conditionalFormatting sqref="AF62:AF66">
    <cfRule type="cellIs" dxfId="3312" priority="352" operator="between">
      <formula>-0.05</formula>
      <formula>0.05</formula>
    </cfRule>
  </conditionalFormatting>
  <conditionalFormatting sqref="AH62:AH66">
    <cfRule type="cellIs" dxfId="3311" priority="351" operator="between">
      <formula>-0.05</formula>
      <formula>0.05</formula>
    </cfRule>
  </conditionalFormatting>
  <conditionalFormatting sqref="AJ62:AJ66">
    <cfRule type="cellIs" dxfId="3310" priority="350" operator="between">
      <formula>-0.05</formula>
      <formula>0.05</formula>
    </cfRule>
  </conditionalFormatting>
  <conditionalFormatting sqref="AL62:AL66">
    <cfRule type="cellIs" dxfId="3309" priority="349" operator="between">
      <formula>-0.05</formula>
      <formula>0.05</formula>
    </cfRule>
  </conditionalFormatting>
  <conditionalFormatting sqref="AF67:AF71">
    <cfRule type="cellIs" dxfId="3308" priority="348" operator="between">
      <formula>-0.05</formula>
      <formula>0.05</formula>
    </cfRule>
  </conditionalFormatting>
  <conditionalFormatting sqref="AH67:AH71">
    <cfRule type="cellIs" dxfId="3307" priority="347" operator="between">
      <formula>-0.05</formula>
      <formula>0.05</formula>
    </cfRule>
  </conditionalFormatting>
  <conditionalFormatting sqref="AJ67:AJ71">
    <cfRule type="cellIs" dxfId="3306" priority="346" operator="between">
      <formula>-0.05</formula>
      <formula>0.05</formula>
    </cfRule>
  </conditionalFormatting>
  <conditionalFormatting sqref="AL67:AL71">
    <cfRule type="cellIs" dxfId="3305" priority="345" operator="between">
      <formula>-0.05</formula>
      <formula>0.05</formula>
    </cfRule>
  </conditionalFormatting>
  <conditionalFormatting sqref="AF72:AF76">
    <cfRule type="cellIs" dxfId="3304" priority="344" operator="between">
      <formula>-0.05</formula>
      <formula>0.05</formula>
    </cfRule>
  </conditionalFormatting>
  <conditionalFormatting sqref="AH72:AH76">
    <cfRule type="cellIs" dxfId="3303" priority="343" operator="between">
      <formula>-0.05</formula>
      <formula>0.05</formula>
    </cfRule>
  </conditionalFormatting>
  <conditionalFormatting sqref="AJ72:AJ76">
    <cfRule type="cellIs" dxfId="3302" priority="342" operator="between">
      <formula>-0.05</formula>
      <formula>0.05</formula>
    </cfRule>
  </conditionalFormatting>
  <conditionalFormatting sqref="AL72:AL76">
    <cfRule type="cellIs" dxfId="3301" priority="341" operator="between">
      <formula>-0.05</formula>
      <formula>0.05</formula>
    </cfRule>
  </conditionalFormatting>
  <conditionalFormatting sqref="AF77:AF81">
    <cfRule type="cellIs" dxfId="3300" priority="340" operator="between">
      <formula>-0.05</formula>
      <formula>0.05</formula>
    </cfRule>
  </conditionalFormatting>
  <conditionalFormatting sqref="AH77:AH81">
    <cfRule type="cellIs" dxfId="3299" priority="339" operator="between">
      <formula>-0.05</formula>
      <formula>0.05</formula>
    </cfRule>
  </conditionalFormatting>
  <conditionalFormatting sqref="AJ77:AJ81">
    <cfRule type="cellIs" dxfId="3298" priority="338" operator="between">
      <formula>-0.05</formula>
      <formula>0.05</formula>
    </cfRule>
  </conditionalFormatting>
  <conditionalFormatting sqref="AL77:AL81">
    <cfRule type="cellIs" dxfId="3297" priority="337" operator="between">
      <formula>-0.05</formula>
      <formula>0.05</formula>
    </cfRule>
  </conditionalFormatting>
  <conditionalFormatting sqref="AF82:AF86">
    <cfRule type="cellIs" dxfId="3296" priority="336" operator="between">
      <formula>-0.05</formula>
      <formula>0.05</formula>
    </cfRule>
  </conditionalFormatting>
  <conditionalFormatting sqref="AH82:AH86">
    <cfRule type="cellIs" dxfId="3295" priority="335" operator="between">
      <formula>-0.05</formula>
      <formula>0.05</formula>
    </cfRule>
  </conditionalFormatting>
  <conditionalFormatting sqref="AJ82:AJ86">
    <cfRule type="cellIs" dxfId="3294" priority="334" operator="between">
      <formula>-0.05</formula>
      <formula>0.05</formula>
    </cfRule>
  </conditionalFormatting>
  <conditionalFormatting sqref="AL82:AL86">
    <cfRule type="cellIs" dxfId="3293" priority="333" operator="between">
      <formula>-0.05</formula>
      <formula>0.05</formula>
    </cfRule>
  </conditionalFormatting>
  <conditionalFormatting sqref="AF87:AF91">
    <cfRule type="cellIs" dxfId="3292" priority="332" operator="between">
      <formula>-0.05</formula>
      <formula>0.05</formula>
    </cfRule>
  </conditionalFormatting>
  <conditionalFormatting sqref="AH87:AH91">
    <cfRule type="cellIs" dxfId="3291" priority="331" operator="between">
      <formula>-0.05</formula>
      <formula>0.05</formula>
    </cfRule>
  </conditionalFormatting>
  <conditionalFormatting sqref="AJ87:AJ91">
    <cfRule type="cellIs" dxfId="3290" priority="330" operator="between">
      <formula>-0.05</formula>
      <formula>0.05</formula>
    </cfRule>
  </conditionalFormatting>
  <conditionalFormatting sqref="AL87:AL91">
    <cfRule type="cellIs" dxfId="3289" priority="329" operator="between">
      <formula>-0.05</formula>
      <formula>0.05</formula>
    </cfRule>
  </conditionalFormatting>
  <conditionalFormatting sqref="AF92:AF96">
    <cfRule type="cellIs" dxfId="3288" priority="328" operator="between">
      <formula>-0.05</formula>
      <formula>0.05</formula>
    </cfRule>
  </conditionalFormatting>
  <conditionalFormatting sqref="AH92:AH96">
    <cfRule type="cellIs" dxfId="3287" priority="327" operator="between">
      <formula>-0.05</formula>
      <formula>0.05</formula>
    </cfRule>
  </conditionalFormatting>
  <conditionalFormatting sqref="AJ92:AJ96">
    <cfRule type="cellIs" dxfId="3286" priority="326" operator="between">
      <formula>-0.05</formula>
      <formula>0.05</formula>
    </cfRule>
  </conditionalFormatting>
  <conditionalFormatting sqref="AL92:AL96">
    <cfRule type="cellIs" dxfId="3285" priority="325" operator="between">
      <formula>-0.05</formula>
      <formula>0.05</formula>
    </cfRule>
  </conditionalFormatting>
  <conditionalFormatting sqref="AF97:AF101">
    <cfRule type="cellIs" dxfId="3284" priority="324" operator="between">
      <formula>-0.05</formula>
      <formula>0.05</formula>
    </cfRule>
  </conditionalFormatting>
  <conditionalFormatting sqref="AH97:AH101">
    <cfRule type="cellIs" dxfId="3283" priority="323" operator="between">
      <formula>-0.05</formula>
      <formula>0.05</formula>
    </cfRule>
  </conditionalFormatting>
  <conditionalFormatting sqref="AJ97:AJ101">
    <cfRule type="cellIs" dxfId="3282" priority="322" operator="between">
      <formula>-0.05</formula>
      <formula>0.05</formula>
    </cfRule>
  </conditionalFormatting>
  <conditionalFormatting sqref="AL97:AL101">
    <cfRule type="cellIs" dxfId="3281" priority="321" operator="between">
      <formula>-0.05</formula>
      <formula>0.05</formula>
    </cfRule>
  </conditionalFormatting>
  <conditionalFormatting sqref="AF102:AF106">
    <cfRule type="cellIs" dxfId="3280" priority="320" operator="between">
      <formula>-0.05</formula>
      <formula>0.05</formula>
    </cfRule>
  </conditionalFormatting>
  <conditionalFormatting sqref="AH102:AH106">
    <cfRule type="cellIs" dxfId="3279" priority="319" operator="between">
      <formula>-0.05</formula>
      <formula>0.05</formula>
    </cfRule>
  </conditionalFormatting>
  <conditionalFormatting sqref="AJ102:AJ106">
    <cfRule type="cellIs" dxfId="3278" priority="318" operator="between">
      <formula>-0.05</formula>
      <formula>0.05</formula>
    </cfRule>
  </conditionalFormatting>
  <conditionalFormatting sqref="AL102:AL106">
    <cfRule type="cellIs" dxfId="3277" priority="317" operator="between">
      <formula>-0.05</formula>
      <formula>0.05</formula>
    </cfRule>
  </conditionalFormatting>
  <conditionalFormatting sqref="AF107:AF111">
    <cfRule type="cellIs" dxfId="3276" priority="316" operator="between">
      <formula>-0.05</formula>
      <formula>0.05</formula>
    </cfRule>
  </conditionalFormatting>
  <conditionalFormatting sqref="AH107:AH111">
    <cfRule type="cellIs" dxfId="3275" priority="315" operator="between">
      <formula>-0.05</formula>
      <formula>0.05</formula>
    </cfRule>
  </conditionalFormatting>
  <conditionalFormatting sqref="AJ107:AJ111">
    <cfRule type="cellIs" dxfId="3274" priority="314" operator="between">
      <formula>-0.05</formula>
      <formula>0.05</formula>
    </cfRule>
  </conditionalFormatting>
  <conditionalFormatting sqref="AL107:AL111">
    <cfRule type="cellIs" dxfId="3273" priority="313" operator="between">
      <formula>-0.05</formula>
      <formula>0.05</formula>
    </cfRule>
  </conditionalFormatting>
  <conditionalFormatting sqref="AF112:AF116">
    <cfRule type="cellIs" dxfId="3272" priority="312" operator="between">
      <formula>-0.05</formula>
      <formula>0.05</formula>
    </cfRule>
  </conditionalFormatting>
  <conditionalFormatting sqref="AH112:AH116">
    <cfRule type="cellIs" dxfId="3271" priority="311" operator="between">
      <formula>-0.05</formula>
      <formula>0.05</formula>
    </cfRule>
  </conditionalFormatting>
  <conditionalFormatting sqref="AJ112:AJ116">
    <cfRule type="cellIs" dxfId="3270" priority="310" operator="between">
      <formula>-0.05</formula>
      <formula>0.05</formula>
    </cfRule>
  </conditionalFormatting>
  <conditionalFormatting sqref="AL112:AL116">
    <cfRule type="cellIs" dxfId="3269" priority="309" operator="between">
      <formula>-0.05</formula>
      <formula>0.05</formula>
    </cfRule>
  </conditionalFormatting>
  <conditionalFormatting sqref="AF117:AF121">
    <cfRule type="cellIs" dxfId="3268" priority="308" operator="between">
      <formula>-0.05</formula>
      <formula>0.05</formula>
    </cfRule>
  </conditionalFormatting>
  <conditionalFormatting sqref="AH117:AH121">
    <cfRule type="cellIs" dxfId="3267" priority="307" operator="between">
      <formula>-0.05</formula>
      <formula>0.05</formula>
    </cfRule>
  </conditionalFormatting>
  <conditionalFormatting sqref="AJ117:AJ121">
    <cfRule type="cellIs" dxfId="3266" priority="306" operator="between">
      <formula>-0.05</formula>
      <formula>0.05</formula>
    </cfRule>
  </conditionalFormatting>
  <conditionalFormatting sqref="AL117:AL121">
    <cfRule type="cellIs" dxfId="3265" priority="305" operator="between">
      <formula>-0.05</formula>
      <formula>0.05</formula>
    </cfRule>
  </conditionalFormatting>
  <conditionalFormatting sqref="AF122:AF126">
    <cfRule type="cellIs" dxfId="3264" priority="304" operator="between">
      <formula>-0.05</formula>
      <formula>0.05</formula>
    </cfRule>
  </conditionalFormatting>
  <conditionalFormatting sqref="AH122:AH126">
    <cfRule type="cellIs" dxfId="3263" priority="303" operator="between">
      <formula>-0.05</formula>
      <formula>0.05</formula>
    </cfRule>
  </conditionalFormatting>
  <conditionalFormatting sqref="AJ122:AJ126">
    <cfRule type="cellIs" dxfId="3262" priority="302" operator="between">
      <formula>-0.05</formula>
      <formula>0.05</formula>
    </cfRule>
  </conditionalFormatting>
  <conditionalFormatting sqref="AL122:AL126">
    <cfRule type="cellIs" dxfId="3261" priority="301" operator="between">
      <formula>-0.05</formula>
      <formula>0.05</formula>
    </cfRule>
  </conditionalFormatting>
  <conditionalFormatting sqref="AF127:AF131">
    <cfRule type="cellIs" dxfId="3260" priority="300" operator="between">
      <formula>-0.05</formula>
      <formula>0.05</formula>
    </cfRule>
  </conditionalFormatting>
  <conditionalFormatting sqref="AH127:AH131">
    <cfRule type="cellIs" dxfId="3259" priority="299" operator="between">
      <formula>-0.05</formula>
      <formula>0.05</formula>
    </cfRule>
  </conditionalFormatting>
  <conditionalFormatting sqref="AJ127:AJ131">
    <cfRule type="cellIs" dxfId="3258" priority="298" operator="between">
      <formula>-0.05</formula>
      <formula>0.05</formula>
    </cfRule>
  </conditionalFormatting>
  <conditionalFormatting sqref="AL127:AL131">
    <cfRule type="cellIs" dxfId="3257" priority="297" operator="between">
      <formula>-0.05</formula>
      <formula>0.05</formula>
    </cfRule>
  </conditionalFormatting>
  <conditionalFormatting sqref="AF132:AF136">
    <cfRule type="cellIs" dxfId="3256" priority="296" operator="between">
      <formula>-0.05</formula>
      <formula>0.05</formula>
    </cfRule>
  </conditionalFormatting>
  <conditionalFormatting sqref="AH132:AH136">
    <cfRule type="cellIs" dxfId="3255" priority="295" operator="between">
      <formula>-0.05</formula>
      <formula>0.05</formula>
    </cfRule>
  </conditionalFormatting>
  <conditionalFormatting sqref="AJ132:AJ136">
    <cfRule type="cellIs" dxfId="3254" priority="294" operator="between">
      <formula>-0.05</formula>
      <formula>0.05</formula>
    </cfRule>
  </conditionalFormatting>
  <conditionalFormatting sqref="AL132:AL136">
    <cfRule type="cellIs" dxfId="3253" priority="293" operator="between">
      <formula>-0.05</formula>
      <formula>0.05</formula>
    </cfRule>
  </conditionalFormatting>
  <conditionalFormatting sqref="AF137:AF141">
    <cfRule type="cellIs" dxfId="3252" priority="292" operator="between">
      <formula>-0.05</formula>
      <formula>0.05</formula>
    </cfRule>
  </conditionalFormatting>
  <conditionalFormatting sqref="AH137:AH141">
    <cfRule type="cellIs" dxfId="3251" priority="291" operator="between">
      <formula>-0.05</formula>
      <formula>0.05</formula>
    </cfRule>
  </conditionalFormatting>
  <conditionalFormatting sqref="AJ137:AJ141">
    <cfRule type="cellIs" dxfId="3250" priority="290" operator="between">
      <formula>-0.05</formula>
      <formula>0.05</formula>
    </cfRule>
  </conditionalFormatting>
  <conditionalFormatting sqref="AL137:AL141">
    <cfRule type="cellIs" dxfId="3249" priority="289" operator="between">
      <formula>-0.05</formula>
      <formula>0.05</formula>
    </cfRule>
  </conditionalFormatting>
  <conditionalFormatting sqref="AF142:AF146">
    <cfRule type="cellIs" dxfId="3248" priority="288" operator="between">
      <formula>-0.05</formula>
      <formula>0.05</formula>
    </cfRule>
  </conditionalFormatting>
  <conditionalFormatting sqref="AH142:AH146">
    <cfRule type="cellIs" dxfId="3247" priority="287" operator="between">
      <formula>-0.05</formula>
      <formula>0.05</formula>
    </cfRule>
  </conditionalFormatting>
  <conditionalFormatting sqref="AJ142:AJ146">
    <cfRule type="cellIs" dxfId="3246" priority="286" operator="between">
      <formula>-0.05</formula>
      <formula>0.05</formula>
    </cfRule>
  </conditionalFormatting>
  <conditionalFormatting sqref="AL142:AL146">
    <cfRule type="cellIs" dxfId="3245" priority="285" operator="between">
      <formula>-0.05</formula>
      <formula>0.05</formula>
    </cfRule>
  </conditionalFormatting>
  <conditionalFormatting sqref="AF147:AF151">
    <cfRule type="cellIs" dxfId="3244" priority="284" operator="between">
      <formula>-0.05</formula>
      <formula>0.05</formula>
    </cfRule>
  </conditionalFormatting>
  <conditionalFormatting sqref="AH147:AH151">
    <cfRule type="cellIs" dxfId="3243" priority="283" operator="between">
      <formula>-0.05</formula>
      <formula>0.05</formula>
    </cfRule>
  </conditionalFormatting>
  <conditionalFormatting sqref="AJ147:AJ151">
    <cfRule type="cellIs" dxfId="3242" priority="282" operator="between">
      <formula>-0.05</formula>
      <formula>0.05</formula>
    </cfRule>
  </conditionalFormatting>
  <conditionalFormatting sqref="AL147:AL151">
    <cfRule type="cellIs" dxfId="3241" priority="281" operator="between">
      <formula>-0.05</formula>
      <formula>0.05</formula>
    </cfRule>
  </conditionalFormatting>
  <conditionalFormatting sqref="AF152:AF156">
    <cfRule type="cellIs" dxfId="3240" priority="280" operator="between">
      <formula>-0.05</formula>
      <formula>0.05</formula>
    </cfRule>
  </conditionalFormatting>
  <conditionalFormatting sqref="AH152:AH156">
    <cfRule type="cellIs" dxfId="3239" priority="279" operator="between">
      <formula>-0.05</formula>
      <formula>0.05</formula>
    </cfRule>
  </conditionalFormatting>
  <conditionalFormatting sqref="AJ152:AJ156">
    <cfRule type="cellIs" dxfId="3238" priority="278" operator="between">
      <formula>-0.05</formula>
      <formula>0.05</formula>
    </cfRule>
  </conditionalFormatting>
  <conditionalFormatting sqref="AL152:AL156">
    <cfRule type="cellIs" dxfId="3237" priority="277" operator="between">
      <formula>-0.05</formula>
      <formula>0.05</formula>
    </cfRule>
  </conditionalFormatting>
  <conditionalFormatting sqref="AF157:AF161">
    <cfRule type="cellIs" dxfId="3236" priority="276" operator="between">
      <formula>-0.05</formula>
      <formula>0.05</formula>
    </cfRule>
  </conditionalFormatting>
  <conditionalFormatting sqref="AH157:AH161">
    <cfRule type="cellIs" dxfId="3235" priority="275" operator="between">
      <formula>-0.05</formula>
      <formula>0.05</formula>
    </cfRule>
  </conditionalFormatting>
  <conditionalFormatting sqref="AJ157:AJ161">
    <cfRule type="cellIs" dxfId="3234" priority="274" operator="between">
      <formula>-0.05</formula>
      <formula>0.05</formula>
    </cfRule>
  </conditionalFormatting>
  <conditionalFormatting sqref="AL157:AL161">
    <cfRule type="cellIs" dxfId="3233" priority="273" operator="between">
      <formula>-0.05</formula>
      <formula>0.05</formula>
    </cfRule>
  </conditionalFormatting>
  <conditionalFormatting sqref="AF162:AF166">
    <cfRule type="cellIs" dxfId="3232" priority="272" operator="between">
      <formula>-0.05</formula>
      <formula>0.05</formula>
    </cfRule>
  </conditionalFormatting>
  <conditionalFormatting sqref="AH162:AH166">
    <cfRule type="cellIs" dxfId="3231" priority="271" operator="between">
      <formula>-0.05</formula>
      <formula>0.05</formula>
    </cfRule>
  </conditionalFormatting>
  <conditionalFormatting sqref="AJ162:AJ166">
    <cfRule type="cellIs" dxfId="3230" priority="270" operator="between">
      <formula>-0.05</formula>
      <formula>0.05</formula>
    </cfRule>
  </conditionalFormatting>
  <conditionalFormatting sqref="AL162:AL166">
    <cfRule type="cellIs" dxfId="3229" priority="269" operator="between">
      <formula>-0.05</formula>
      <formula>0.05</formula>
    </cfRule>
  </conditionalFormatting>
  <conditionalFormatting sqref="AF167:AF171">
    <cfRule type="cellIs" dxfId="3228" priority="268" operator="between">
      <formula>-0.05</formula>
      <formula>0.05</formula>
    </cfRule>
  </conditionalFormatting>
  <conditionalFormatting sqref="AH167:AH171">
    <cfRule type="cellIs" dxfId="3227" priority="267" operator="between">
      <formula>-0.05</formula>
      <formula>0.05</formula>
    </cfRule>
  </conditionalFormatting>
  <conditionalFormatting sqref="AJ167:AJ171">
    <cfRule type="cellIs" dxfId="3226" priority="266" operator="between">
      <formula>-0.05</formula>
      <formula>0.05</formula>
    </cfRule>
  </conditionalFormatting>
  <conditionalFormatting sqref="AL167:AL171">
    <cfRule type="cellIs" dxfId="3225" priority="265" operator="between">
      <formula>-0.05</formula>
      <formula>0.05</formula>
    </cfRule>
  </conditionalFormatting>
  <conditionalFormatting sqref="AF172:AF176">
    <cfRule type="cellIs" dxfId="3224" priority="264" operator="between">
      <formula>-0.05</formula>
      <formula>0.05</formula>
    </cfRule>
  </conditionalFormatting>
  <conditionalFormatting sqref="AH172:AH176">
    <cfRule type="cellIs" dxfId="3223" priority="263" operator="between">
      <formula>-0.05</formula>
      <formula>0.05</formula>
    </cfRule>
  </conditionalFormatting>
  <conditionalFormatting sqref="AJ172:AJ176">
    <cfRule type="cellIs" dxfId="3222" priority="262" operator="between">
      <formula>-0.05</formula>
      <formula>0.05</formula>
    </cfRule>
  </conditionalFormatting>
  <conditionalFormatting sqref="AL172:AL176">
    <cfRule type="cellIs" dxfId="3221" priority="261" operator="between">
      <formula>-0.05</formula>
      <formula>0.05</formula>
    </cfRule>
  </conditionalFormatting>
  <conditionalFormatting sqref="AF177:AF181">
    <cfRule type="cellIs" dxfId="3220" priority="260" operator="between">
      <formula>-0.05</formula>
      <formula>0.05</formula>
    </cfRule>
  </conditionalFormatting>
  <conditionalFormatting sqref="AH177:AH181">
    <cfRule type="cellIs" dxfId="3219" priority="259" operator="between">
      <formula>-0.05</formula>
      <formula>0.05</formula>
    </cfRule>
  </conditionalFormatting>
  <conditionalFormatting sqref="AJ177:AJ181">
    <cfRule type="cellIs" dxfId="3218" priority="258" operator="between">
      <formula>-0.05</formula>
      <formula>0.05</formula>
    </cfRule>
  </conditionalFormatting>
  <conditionalFormatting sqref="AL177:AL181">
    <cfRule type="cellIs" dxfId="3217" priority="257" operator="between">
      <formula>-0.05</formula>
      <formula>0.05</formula>
    </cfRule>
  </conditionalFormatting>
  <conditionalFormatting sqref="AF182:AF186">
    <cfRule type="cellIs" dxfId="3216" priority="256" operator="between">
      <formula>-0.05</formula>
      <formula>0.05</formula>
    </cfRule>
  </conditionalFormatting>
  <conditionalFormatting sqref="AH182:AH186">
    <cfRule type="cellIs" dxfId="3215" priority="255" operator="between">
      <formula>-0.05</formula>
      <formula>0.05</formula>
    </cfRule>
  </conditionalFormatting>
  <conditionalFormatting sqref="AJ182:AJ186">
    <cfRule type="cellIs" dxfId="3214" priority="254" operator="between">
      <formula>-0.05</formula>
      <formula>0.05</formula>
    </cfRule>
  </conditionalFormatting>
  <conditionalFormatting sqref="AL182:AL186">
    <cfRule type="cellIs" dxfId="3213" priority="253" operator="between">
      <formula>-0.05</formula>
      <formula>0.05</formula>
    </cfRule>
  </conditionalFormatting>
  <conditionalFormatting sqref="AF187:AF191">
    <cfRule type="cellIs" dxfId="3212" priority="252" operator="between">
      <formula>-0.05</formula>
      <formula>0.05</formula>
    </cfRule>
  </conditionalFormatting>
  <conditionalFormatting sqref="AH187:AH191">
    <cfRule type="cellIs" dxfId="3211" priority="251" operator="between">
      <formula>-0.05</formula>
      <formula>0.05</formula>
    </cfRule>
  </conditionalFormatting>
  <conditionalFormatting sqref="AJ187:AJ191">
    <cfRule type="cellIs" dxfId="3210" priority="250" operator="between">
      <formula>-0.05</formula>
      <formula>0.05</formula>
    </cfRule>
  </conditionalFormatting>
  <conditionalFormatting sqref="AL187:AL191">
    <cfRule type="cellIs" dxfId="3209" priority="249" operator="between">
      <formula>-0.05</formula>
      <formula>0.05</formula>
    </cfRule>
  </conditionalFormatting>
  <conditionalFormatting sqref="AF192:AF196">
    <cfRule type="cellIs" dxfId="3208" priority="248" operator="between">
      <formula>-0.05</formula>
      <formula>0.05</formula>
    </cfRule>
  </conditionalFormatting>
  <conditionalFormatting sqref="AH192:AH196">
    <cfRule type="cellIs" dxfId="3207" priority="247" operator="between">
      <formula>-0.05</formula>
      <formula>0.05</formula>
    </cfRule>
  </conditionalFormatting>
  <conditionalFormatting sqref="AJ192:AJ196">
    <cfRule type="cellIs" dxfId="3206" priority="246" operator="between">
      <formula>-0.05</formula>
      <formula>0.05</formula>
    </cfRule>
  </conditionalFormatting>
  <conditionalFormatting sqref="AL192:AL196">
    <cfRule type="cellIs" dxfId="3205" priority="245" operator="between">
      <formula>-0.05</formula>
      <formula>0.05</formula>
    </cfRule>
  </conditionalFormatting>
  <conditionalFormatting sqref="AF197:AF201">
    <cfRule type="cellIs" dxfId="3204" priority="244" operator="between">
      <formula>-0.05</formula>
      <formula>0.05</formula>
    </cfRule>
  </conditionalFormatting>
  <conditionalFormatting sqref="AH197:AH201">
    <cfRule type="cellIs" dxfId="3203" priority="243" operator="between">
      <formula>-0.05</formula>
      <formula>0.05</formula>
    </cfRule>
  </conditionalFormatting>
  <conditionalFormatting sqref="AJ197:AJ201">
    <cfRule type="cellIs" dxfId="3202" priority="242" operator="between">
      <formula>-0.05</formula>
      <formula>0.05</formula>
    </cfRule>
  </conditionalFormatting>
  <conditionalFormatting sqref="AL197:AL201">
    <cfRule type="cellIs" dxfId="3201" priority="241" operator="between">
      <formula>-0.05</formula>
      <formula>0.05</formula>
    </cfRule>
  </conditionalFormatting>
  <conditionalFormatting sqref="AF202:AF206">
    <cfRule type="cellIs" dxfId="3200" priority="240" operator="between">
      <formula>-0.05</formula>
      <formula>0.05</formula>
    </cfRule>
  </conditionalFormatting>
  <conditionalFormatting sqref="AH202:AH206">
    <cfRule type="cellIs" dxfId="3199" priority="239" operator="between">
      <formula>-0.05</formula>
      <formula>0.05</formula>
    </cfRule>
  </conditionalFormatting>
  <conditionalFormatting sqref="AJ202:AJ206">
    <cfRule type="cellIs" dxfId="3198" priority="238" operator="between">
      <formula>-0.05</formula>
      <formula>0.05</formula>
    </cfRule>
  </conditionalFormatting>
  <conditionalFormatting sqref="AL202:AL206">
    <cfRule type="cellIs" dxfId="3197" priority="237" operator="between">
      <formula>-0.05</formula>
      <formula>0.05</formula>
    </cfRule>
  </conditionalFormatting>
  <conditionalFormatting sqref="AF207:AF211">
    <cfRule type="cellIs" dxfId="3196" priority="236" operator="between">
      <formula>-0.05</formula>
      <formula>0.05</formula>
    </cfRule>
  </conditionalFormatting>
  <conditionalFormatting sqref="AH207:AH211">
    <cfRule type="cellIs" dxfId="3195" priority="235" operator="between">
      <formula>-0.05</formula>
      <formula>0.05</formula>
    </cfRule>
  </conditionalFormatting>
  <conditionalFormatting sqref="AJ207:AJ211">
    <cfRule type="cellIs" dxfId="3194" priority="234" operator="between">
      <formula>-0.05</formula>
      <formula>0.05</formula>
    </cfRule>
  </conditionalFormatting>
  <conditionalFormatting sqref="AL207:AL211">
    <cfRule type="cellIs" dxfId="3193" priority="233" operator="between">
      <formula>-0.05</formula>
      <formula>0.05</formula>
    </cfRule>
  </conditionalFormatting>
  <conditionalFormatting sqref="AF212:AF216">
    <cfRule type="cellIs" dxfId="3192" priority="232" operator="between">
      <formula>-0.05</formula>
      <formula>0.05</formula>
    </cfRule>
  </conditionalFormatting>
  <conditionalFormatting sqref="AH212:AH216">
    <cfRule type="cellIs" dxfId="3191" priority="231" operator="between">
      <formula>-0.05</formula>
      <formula>0.05</formula>
    </cfRule>
  </conditionalFormatting>
  <conditionalFormatting sqref="AJ212:AJ216">
    <cfRule type="cellIs" dxfId="3190" priority="230" operator="between">
      <formula>-0.05</formula>
      <formula>0.05</formula>
    </cfRule>
  </conditionalFormatting>
  <conditionalFormatting sqref="AL212:AL216">
    <cfRule type="cellIs" dxfId="3189" priority="229" operator="between">
      <formula>-0.05</formula>
      <formula>0.05</formula>
    </cfRule>
  </conditionalFormatting>
  <conditionalFormatting sqref="AF217:AF221">
    <cfRule type="cellIs" dxfId="3188" priority="228" operator="between">
      <formula>-0.05</formula>
      <formula>0.05</formula>
    </cfRule>
  </conditionalFormatting>
  <conditionalFormatting sqref="AH217:AH221">
    <cfRule type="cellIs" dxfId="3187" priority="227" operator="between">
      <formula>-0.05</formula>
      <formula>0.05</formula>
    </cfRule>
  </conditionalFormatting>
  <conditionalFormatting sqref="AJ217:AJ221">
    <cfRule type="cellIs" dxfId="3186" priority="226" operator="between">
      <formula>-0.05</formula>
      <formula>0.05</formula>
    </cfRule>
  </conditionalFormatting>
  <conditionalFormatting sqref="AL217:AL221">
    <cfRule type="cellIs" dxfId="3185" priority="225" operator="between">
      <formula>-0.05</formula>
      <formula>0.05</formula>
    </cfRule>
  </conditionalFormatting>
  <conditionalFormatting sqref="AF222:AF226">
    <cfRule type="cellIs" dxfId="3184" priority="224" operator="between">
      <formula>-0.05</formula>
      <formula>0.05</formula>
    </cfRule>
  </conditionalFormatting>
  <conditionalFormatting sqref="AH222:AH226">
    <cfRule type="cellIs" dxfId="3183" priority="223" operator="between">
      <formula>-0.05</formula>
      <formula>0.05</formula>
    </cfRule>
  </conditionalFormatting>
  <conditionalFormatting sqref="AJ222:AJ226">
    <cfRule type="cellIs" dxfId="3182" priority="222" operator="between">
      <formula>-0.05</formula>
      <formula>0.05</formula>
    </cfRule>
  </conditionalFormatting>
  <conditionalFormatting sqref="AL222:AL226">
    <cfRule type="cellIs" dxfId="3181" priority="221" operator="between">
      <formula>-0.05</formula>
      <formula>0.05</formula>
    </cfRule>
  </conditionalFormatting>
  <conditionalFormatting sqref="AF227:AF231">
    <cfRule type="cellIs" dxfId="3180" priority="220" operator="between">
      <formula>-0.05</formula>
      <formula>0.05</formula>
    </cfRule>
  </conditionalFormatting>
  <conditionalFormatting sqref="AH227:AH231">
    <cfRule type="cellIs" dxfId="3179" priority="219" operator="between">
      <formula>-0.05</formula>
      <formula>0.05</formula>
    </cfRule>
  </conditionalFormatting>
  <conditionalFormatting sqref="AJ227:AJ231">
    <cfRule type="cellIs" dxfId="3178" priority="218" operator="between">
      <formula>-0.05</formula>
      <formula>0.05</formula>
    </cfRule>
  </conditionalFormatting>
  <conditionalFormatting sqref="AL227:AL231">
    <cfRule type="cellIs" dxfId="3177" priority="217" operator="between">
      <formula>-0.05</formula>
      <formula>0.05</formula>
    </cfRule>
  </conditionalFormatting>
  <conditionalFormatting sqref="AF232:AF236">
    <cfRule type="cellIs" dxfId="3176" priority="216" operator="between">
      <formula>-0.05</formula>
      <formula>0.05</formula>
    </cfRule>
  </conditionalFormatting>
  <conditionalFormatting sqref="AH232:AH236">
    <cfRule type="cellIs" dxfId="3175" priority="215" operator="between">
      <formula>-0.05</formula>
      <formula>0.05</formula>
    </cfRule>
  </conditionalFormatting>
  <conditionalFormatting sqref="AJ232:AJ236">
    <cfRule type="cellIs" dxfId="3174" priority="214" operator="between">
      <formula>-0.05</formula>
      <formula>0.05</formula>
    </cfRule>
  </conditionalFormatting>
  <conditionalFormatting sqref="AL232:AL236">
    <cfRule type="cellIs" dxfId="3173" priority="213" operator="between">
      <formula>-0.05</formula>
      <formula>0.05</formula>
    </cfRule>
  </conditionalFormatting>
  <conditionalFormatting sqref="AF237:AF241">
    <cfRule type="cellIs" dxfId="3172" priority="212" operator="between">
      <formula>-0.05</formula>
      <formula>0.05</formula>
    </cfRule>
  </conditionalFormatting>
  <conditionalFormatting sqref="AH237:AH241">
    <cfRule type="cellIs" dxfId="3171" priority="211" operator="between">
      <formula>-0.05</formula>
      <formula>0.05</formula>
    </cfRule>
  </conditionalFormatting>
  <conditionalFormatting sqref="AJ237:AJ241">
    <cfRule type="cellIs" dxfId="3170" priority="210" operator="between">
      <formula>-0.05</formula>
      <formula>0.05</formula>
    </cfRule>
  </conditionalFormatting>
  <conditionalFormatting sqref="AL237:AL241">
    <cfRule type="cellIs" dxfId="3169" priority="209" operator="between">
      <formula>-0.05</formula>
      <formula>0.05</formula>
    </cfRule>
  </conditionalFormatting>
  <conditionalFormatting sqref="AF242:AF246">
    <cfRule type="cellIs" dxfId="3168" priority="208" operator="between">
      <formula>-0.05</formula>
      <formula>0.05</formula>
    </cfRule>
  </conditionalFormatting>
  <conditionalFormatting sqref="AH242:AH246">
    <cfRule type="cellIs" dxfId="3167" priority="207" operator="between">
      <formula>-0.05</formula>
      <formula>0.05</formula>
    </cfRule>
  </conditionalFormatting>
  <conditionalFormatting sqref="AJ242:AJ246">
    <cfRule type="cellIs" dxfId="3166" priority="206" operator="between">
      <formula>-0.05</formula>
      <formula>0.05</formula>
    </cfRule>
  </conditionalFormatting>
  <conditionalFormatting sqref="AL242:AL246">
    <cfRule type="cellIs" dxfId="3165" priority="205" operator="between">
      <formula>-0.05</formula>
      <formula>0.05</formula>
    </cfRule>
  </conditionalFormatting>
  <conditionalFormatting sqref="AF247:AF251">
    <cfRule type="cellIs" dxfId="3164" priority="204" operator="between">
      <formula>-0.05</formula>
      <formula>0.05</formula>
    </cfRule>
  </conditionalFormatting>
  <conditionalFormatting sqref="AH247:AH251">
    <cfRule type="cellIs" dxfId="3163" priority="203" operator="between">
      <formula>-0.05</formula>
      <formula>0.05</formula>
    </cfRule>
  </conditionalFormatting>
  <conditionalFormatting sqref="AJ247:AJ251">
    <cfRule type="cellIs" dxfId="3162" priority="202" operator="between">
      <formula>-0.05</formula>
      <formula>0.05</formula>
    </cfRule>
  </conditionalFormatting>
  <conditionalFormatting sqref="AL247:AL251">
    <cfRule type="cellIs" dxfId="3161" priority="201" operator="between">
      <formula>-0.05</formula>
      <formula>0.05</formula>
    </cfRule>
  </conditionalFormatting>
  <conditionalFormatting sqref="AF255:AF259">
    <cfRule type="cellIs" dxfId="3160" priority="200" operator="between">
      <formula>-0.05</formula>
      <formula>0.05</formula>
    </cfRule>
  </conditionalFormatting>
  <conditionalFormatting sqref="AH255:AH259">
    <cfRule type="cellIs" dxfId="3159" priority="199" operator="between">
      <formula>-0.05</formula>
      <formula>0.05</formula>
    </cfRule>
  </conditionalFormatting>
  <conditionalFormatting sqref="AJ255:AJ259">
    <cfRule type="cellIs" dxfId="3158" priority="198" operator="between">
      <formula>-0.05</formula>
      <formula>0.05</formula>
    </cfRule>
  </conditionalFormatting>
  <conditionalFormatting sqref="AL255:AL259">
    <cfRule type="cellIs" dxfId="3157" priority="197" operator="between">
      <formula>-0.05</formula>
      <formula>0.05</formula>
    </cfRule>
  </conditionalFormatting>
  <conditionalFormatting sqref="AF260:AF264">
    <cfRule type="cellIs" dxfId="3156" priority="196" operator="between">
      <formula>-0.05</formula>
      <formula>0.05</formula>
    </cfRule>
  </conditionalFormatting>
  <conditionalFormatting sqref="AH260:AH264">
    <cfRule type="cellIs" dxfId="3155" priority="195" operator="between">
      <formula>-0.05</formula>
      <formula>0.05</formula>
    </cfRule>
  </conditionalFormatting>
  <conditionalFormatting sqref="AJ260:AJ264">
    <cfRule type="cellIs" dxfId="3154" priority="194" operator="between">
      <formula>-0.05</formula>
      <formula>0.05</formula>
    </cfRule>
  </conditionalFormatting>
  <conditionalFormatting sqref="AL260:AL264">
    <cfRule type="cellIs" dxfId="3153" priority="193" operator="between">
      <formula>-0.05</formula>
      <formula>0.05</formula>
    </cfRule>
  </conditionalFormatting>
  <conditionalFormatting sqref="AF265:AF269">
    <cfRule type="cellIs" dxfId="3152" priority="192" operator="between">
      <formula>-0.05</formula>
      <formula>0.05</formula>
    </cfRule>
  </conditionalFormatting>
  <conditionalFormatting sqref="AH265:AH269">
    <cfRule type="cellIs" dxfId="3151" priority="191" operator="between">
      <formula>-0.05</formula>
      <formula>0.05</formula>
    </cfRule>
  </conditionalFormatting>
  <conditionalFormatting sqref="AJ265:AJ269">
    <cfRule type="cellIs" dxfId="3150" priority="190" operator="between">
      <formula>-0.05</formula>
      <formula>0.05</formula>
    </cfRule>
  </conditionalFormatting>
  <conditionalFormatting sqref="AL265:AL269">
    <cfRule type="cellIs" dxfId="3149" priority="189" operator="between">
      <formula>-0.05</formula>
      <formula>0.05</formula>
    </cfRule>
  </conditionalFormatting>
  <conditionalFormatting sqref="AF270:AF274">
    <cfRule type="cellIs" dxfId="3148" priority="188" operator="between">
      <formula>-0.05</formula>
      <formula>0.05</formula>
    </cfRule>
  </conditionalFormatting>
  <conditionalFormatting sqref="AH270:AH274">
    <cfRule type="cellIs" dxfId="3147" priority="187" operator="between">
      <formula>-0.05</formula>
      <formula>0.05</formula>
    </cfRule>
  </conditionalFormatting>
  <conditionalFormatting sqref="AJ270:AJ274">
    <cfRule type="cellIs" dxfId="3146" priority="186" operator="between">
      <formula>-0.05</formula>
      <formula>0.05</formula>
    </cfRule>
  </conditionalFormatting>
  <conditionalFormatting sqref="AL270:AL274">
    <cfRule type="cellIs" dxfId="3145" priority="185" operator="between">
      <formula>-0.05</formula>
      <formula>0.05</formula>
    </cfRule>
  </conditionalFormatting>
  <conditionalFormatting sqref="AF275:AF279">
    <cfRule type="cellIs" dxfId="3144" priority="184" operator="between">
      <formula>-0.05</formula>
      <formula>0.05</formula>
    </cfRule>
  </conditionalFormatting>
  <conditionalFormatting sqref="AH275:AH279">
    <cfRule type="cellIs" dxfId="3143" priority="183" operator="between">
      <formula>-0.05</formula>
      <formula>0.05</formula>
    </cfRule>
  </conditionalFormatting>
  <conditionalFormatting sqref="AJ275:AJ279">
    <cfRule type="cellIs" dxfId="3142" priority="182" operator="between">
      <formula>-0.05</formula>
      <formula>0.05</formula>
    </cfRule>
  </conditionalFormatting>
  <conditionalFormatting sqref="AL275:AL279">
    <cfRule type="cellIs" dxfId="3141" priority="181" operator="between">
      <formula>-0.05</formula>
      <formula>0.05</formula>
    </cfRule>
  </conditionalFormatting>
  <conditionalFormatting sqref="AF280:AF284">
    <cfRule type="cellIs" dxfId="3140" priority="180" operator="between">
      <formula>-0.05</formula>
      <formula>0.05</formula>
    </cfRule>
  </conditionalFormatting>
  <conditionalFormatting sqref="AH280:AH284">
    <cfRule type="cellIs" dxfId="3139" priority="179" operator="between">
      <formula>-0.05</formula>
      <formula>0.05</formula>
    </cfRule>
  </conditionalFormatting>
  <conditionalFormatting sqref="AJ280:AJ284">
    <cfRule type="cellIs" dxfId="3138" priority="178" operator="between">
      <formula>-0.05</formula>
      <formula>0.05</formula>
    </cfRule>
  </conditionalFormatting>
  <conditionalFormatting sqref="AL280:AL284">
    <cfRule type="cellIs" dxfId="3137" priority="177" operator="between">
      <formula>-0.05</formula>
      <formula>0.05</formula>
    </cfRule>
  </conditionalFormatting>
  <conditionalFormatting sqref="AF285:AF289">
    <cfRule type="cellIs" dxfId="3136" priority="176" operator="between">
      <formula>-0.05</formula>
      <formula>0.05</formula>
    </cfRule>
  </conditionalFormatting>
  <conditionalFormatting sqref="AH285:AH289">
    <cfRule type="cellIs" dxfId="3135" priority="175" operator="between">
      <formula>-0.05</formula>
      <formula>0.05</formula>
    </cfRule>
  </conditionalFormatting>
  <conditionalFormatting sqref="AJ285:AJ289">
    <cfRule type="cellIs" dxfId="3134" priority="174" operator="between">
      <formula>-0.05</formula>
      <formula>0.05</formula>
    </cfRule>
  </conditionalFormatting>
  <conditionalFormatting sqref="AL285:AL289">
    <cfRule type="cellIs" dxfId="3133" priority="173" operator="between">
      <formula>-0.05</formula>
      <formula>0.05</formula>
    </cfRule>
  </conditionalFormatting>
  <conditionalFormatting sqref="AF290:AF294">
    <cfRule type="cellIs" dxfId="3132" priority="172" operator="between">
      <formula>-0.05</formula>
      <formula>0.05</formula>
    </cfRule>
  </conditionalFormatting>
  <conditionalFormatting sqref="AH290:AH294">
    <cfRule type="cellIs" dxfId="3131" priority="171" operator="between">
      <formula>-0.05</formula>
      <formula>0.05</formula>
    </cfRule>
  </conditionalFormatting>
  <conditionalFormatting sqref="AJ290:AJ294">
    <cfRule type="cellIs" dxfId="3130" priority="170" operator="between">
      <formula>-0.05</formula>
      <formula>0.05</formula>
    </cfRule>
  </conditionalFormatting>
  <conditionalFormatting sqref="AL290:AL294">
    <cfRule type="cellIs" dxfId="3129" priority="169" operator="between">
      <formula>-0.05</formula>
      <formula>0.05</formula>
    </cfRule>
  </conditionalFormatting>
  <conditionalFormatting sqref="AF295:AF299">
    <cfRule type="cellIs" dxfId="3128" priority="168" operator="between">
      <formula>-0.05</formula>
      <formula>0.05</formula>
    </cfRule>
  </conditionalFormatting>
  <conditionalFormatting sqref="AH295:AH299">
    <cfRule type="cellIs" dxfId="3127" priority="167" operator="between">
      <formula>-0.05</formula>
      <formula>0.05</formula>
    </cfRule>
  </conditionalFormatting>
  <conditionalFormatting sqref="AJ295:AJ299">
    <cfRule type="cellIs" dxfId="3126" priority="166" operator="between">
      <formula>-0.05</formula>
      <formula>0.05</formula>
    </cfRule>
  </conditionalFormatting>
  <conditionalFormatting sqref="AL295:AL299">
    <cfRule type="cellIs" dxfId="3125" priority="165" operator="between">
      <formula>-0.05</formula>
      <formula>0.05</formula>
    </cfRule>
  </conditionalFormatting>
  <conditionalFormatting sqref="AF300:AF304">
    <cfRule type="cellIs" dxfId="3124" priority="164" operator="between">
      <formula>-0.05</formula>
      <formula>0.05</formula>
    </cfRule>
  </conditionalFormatting>
  <conditionalFormatting sqref="AH300:AH304">
    <cfRule type="cellIs" dxfId="3123" priority="163" operator="between">
      <formula>-0.05</formula>
      <formula>0.05</formula>
    </cfRule>
  </conditionalFormatting>
  <conditionalFormatting sqref="AJ300:AJ304">
    <cfRule type="cellIs" dxfId="3122" priority="162" operator="between">
      <formula>-0.05</formula>
      <formula>0.05</formula>
    </cfRule>
  </conditionalFormatting>
  <conditionalFormatting sqref="AL300:AL304">
    <cfRule type="cellIs" dxfId="3121" priority="161" operator="between">
      <formula>-0.05</formula>
      <formula>0.05</formula>
    </cfRule>
  </conditionalFormatting>
  <conditionalFormatting sqref="AF305:AF309">
    <cfRule type="cellIs" dxfId="3120" priority="160" operator="between">
      <formula>-0.05</formula>
      <formula>0.05</formula>
    </cfRule>
  </conditionalFormatting>
  <conditionalFormatting sqref="AH305:AH309">
    <cfRule type="cellIs" dxfId="3119" priority="159" operator="between">
      <formula>-0.05</formula>
      <formula>0.05</formula>
    </cfRule>
  </conditionalFormatting>
  <conditionalFormatting sqref="AJ305:AJ309">
    <cfRule type="cellIs" dxfId="3118" priority="158" operator="between">
      <formula>-0.05</formula>
      <formula>0.05</formula>
    </cfRule>
  </conditionalFormatting>
  <conditionalFormatting sqref="AL305:AL309">
    <cfRule type="cellIs" dxfId="3117" priority="157" operator="between">
      <formula>-0.05</formula>
      <formula>0.05</formula>
    </cfRule>
  </conditionalFormatting>
  <conditionalFormatting sqref="AF310:AF314">
    <cfRule type="cellIs" dxfId="3116" priority="156" operator="between">
      <formula>-0.05</formula>
      <formula>0.05</formula>
    </cfRule>
  </conditionalFormatting>
  <conditionalFormatting sqref="AH310:AH314">
    <cfRule type="cellIs" dxfId="3115" priority="155" operator="between">
      <formula>-0.05</formula>
      <formula>0.05</formula>
    </cfRule>
  </conditionalFormatting>
  <conditionalFormatting sqref="AJ310:AJ314">
    <cfRule type="cellIs" dxfId="3114" priority="154" operator="between">
      <formula>-0.05</formula>
      <formula>0.05</formula>
    </cfRule>
  </conditionalFormatting>
  <conditionalFormatting sqref="AL310:AL314">
    <cfRule type="cellIs" dxfId="3113" priority="153" operator="between">
      <formula>-0.05</formula>
      <formula>0.05</formula>
    </cfRule>
  </conditionalFormatting>
  <conditionalFormatting sqref="AF315:AF319">
    <cfRule type="cellIs" dxfId="3112" priority="152" operator="between">
      <formula>-0.05</formula>
      <formula>0.05</formula>
    </cfRule>
  </conditionalFormatting>
  <conditionalFormatting sqref="AH315:AH319">
    <cfRule type="cellIs" dxfId="3111" priority="151" operator="between">
      <formula>-0.05</formula>
      <formula>0.05</formula>
    </cfRule>
  </conditionalFormatting>
  <conditionalFormatting sqref="AJ315:AJ319">
    <cfRule type="cellIs" dxfId="3110" priority="150" operator="between">
      <formula>-0.05</formula>
      <formula>0.05</formula>
    </cfRule>
  </conditionalFormatting>
  <conditionalFormatting sqref="AL315:AL319">
    <cfRule type="cellIs" dxfId="3109" priority="149" operator="between">
      <formula>-0.05</formula>
      <formula>0.05</formula>
    </cfRule>
  </conditionalFormatting>
  <conditionalFormatting sqref="AF320:AF324">
    <cfRule type="cellIs" dxfId="3108" priority="148" operator="between">
      <formula>-0.05</formula>
      <formula>0.05</formula>
    </cfRule>
  </conditionalFormatting>
  <conditionalFormatting sqref="AH320:AH324">
    <cfRule type="cellIs" dxfId="3107" priority="147" operator="between">
      <formula>-0.05</formula>
      <formula>0.05</formula>
    </cfRule>
  </conditionalFormatting>
  <conditionalFormatting sqref="AJ320:AJ324">
    <cfRule type="cellIs" dxfId="3106" priority="146" operator="between">
      <formula>-0.05</formula>
      <formula>0.05</formula>
    </cfRule>
  </conditionalFormatting>
  <conditionalFormatting sqref="AL320:AL324">
    <cfRule type="cellIs" dxfId="3105" priority="145" operator="between">
      <formula>-0.05</formula>
      <formula>0.05</formula>
    </cfRule>
  </conditionalFormatting>
  <conditionalFormatting sqref="AF325:AF329">
    <cfRule type="cellIs" dxfId="3104" priority="144" operator="between">
      <formula>-0.05</formula>
      <formula>0.05</formula>
    </cfRule>
  </conditionalFormatting>
  <conditionalFormatting sqref="AH325:AH329">
    <cfRule type="cellIs" dxfId="3103" priority="143" operator="between">
      <formula>-0.05</formula>
      <formula>0.05</formula>
    </cfRule>
  </conditionalFormatting>
  <conditionalFormatting sqref="AJ325:AJ329">
    <cfRule type="cellIs" dxfId="3102" priority="142" operator="between">
      <formula>-0.05</formula>
      <formula>0.05</formula>
    </cfRule>
  </conditionalFormatting>
  <conditionalFormatting sqref="AL325:AL329">
    <cfRule type="cellIs" dxfId="3101" priority="141" operator="between">
      <formula>-0.05</formula>
      <formula>0.05</formula>
    </cfRule>
  </conditionalFormatting>
  <conditionalFormatting sqref="AF330:AF334">
    <cfRule type="cellIs" dxfId="3100" priority="140" operator="between">
      <formula>-0.05</formula>
      <formula>0.05</formula>
    </cfRule>
  </conditionalFormatting>
  <conditionalFormatting sqref="AH330:AH334">
    <cfRule type="cellIs" dxfId="3099" priority="139" operator="between">
      <formula>-0.05</formula>
      <formula>0.05</formula>
    </cfRule>
  </conditionalFormatting>
  <conditionalFormatting sqref="AJ330:AJ334">
    <cfRule type="cellIs" dxfId="3098" priority="138" operator="between">
      <formula>-0.05</formula>
      <formula>0.05</formula>
    </cfRule>
  </conditionalFormatting>
  <conditionalFormatting sqref="AL330:AL334">
    <cfRule type="cellIs" dxfId="3097" priority="137" operator="between">
      <formula>-0.05</formula>
      <formula>0.05</formula>
    </cfRule>
  </conditionalFormatting>
  <conditionalFormatting sqref="AF335:AF339">
    <cfRule type="cellIs" dxfId="3096" priority="136" operator="between">
      <formula>-0.05</formula>
      <formula>0.05</formula>
    </cfRule>
  </conditionalFormatting>
  <conditionalFormatting sqref="AH335:AH339">
    <cfRule type="cellIs" dxfId="3095" priority="135" operator="between">
      <formula>-0.05</formula>
      <formula>0.05</formula>
    </cfRule>
  </conditionalFormatting>
  <conditionalFormatting sqref="AJ335:AJ339">
    <cfRule type="cellIs" dxfId="3094" priority="134" operator="between">
      <formula>-0.05</formula>
      <formula>0.05</formula>
    </cfRule>
  </conditionalFormatting>
  <conditionalFormatting sqref="AL335:AL339">
    <cfRule type="cellIs" dxfId="3093" priority="133" operator="between">
      <formula>-0.05</formula>
      <formula>0.05</formula>
    </cfRule>
  </conditionalFormatting>
  <conditionalFormatting sqref="AF340:AF344">
    <cfRule type="cellIs" dxfId="3092" priority="132" operator="between">
      <formula>-0.05</formula>
      <formula>0.05</formula>
    </cfRule>
  </conditionalFormatting>
  <conditionalFormatting sqref="AH340:AH344">
    <cfRule type="cellIs" dxfId="3091" priority="131" operator="between">
      <formula>-0.05</formula>
      <formula>0.05</formula>
    </cfRule>
  </conditionalFormatting>
  <conditionalFormatting sqref="AJ340:AJ344">
    <cfRule type="cellIs" dxfId="3090" priority="130" operator="between">
      <formula>-0.05</formula>
      <formula>0.05</formula>
    </cfRule>
  </conditionalFormatting>
  <conditionalFormatting sqref="AL340:AL344">
    <cfRule type="cellIs" dxfId="3089" priority="129" operator="between">
      <formula>-0.05</formula>
      <formula>0.05</formula>
    </cfRule>
  </conditionalFormatting>
  <conditionalFormatting sqref="AF345:AF349">
    <cfRule type="cellIs" dxfId="3088" priority="128" operator="between">
      <formula>-0.05</formula>
      <formula>0.05</formula>
    </cfRule>
  </conditionalFormatting>
  <conditionalFormatting sqref="AH345:AH349">
    <cfRule type="cellIs" dxfId="3087" priority="127" operator="between">
      <formula>-0.05</formula>
      <formula>0.05</formula>
    </cfRule>
  </conditionalFormatting>
  <conditionalFormatting sqref="AJ345:AJ349">
    <cfRule type="cellIs" dxfId="3086" priority="126" operator="between">
      <formula>-0.05</formula>
      <formula>0.05</formula>
    </cfRule>
  </conditionalFormatting>
  <conditionalFormatting sqref="AL345:AL349">
    <cfRule type="cellIs" dxfId="3085" priority="125" operator="between">
      <formula>-0.05</formula>
      <formula>0.05</formula>
    </cfRule>
  </conditionalFormatting>
  <conditionalFormatting sqref="AF350:AF354">
    <cfRule type="cellIs" dxfId="3084" priority="124" operator="between">
      <formula>-0.05</formula>
      <formula>0.05</formula>
    </cfRule>
  </conditionalFormatting>
  <conditionalFormatting sqref="AH350:AH354">
    <cfRule type="cellIs" dxfId="3083" priority="123" operator="between">
      <formula>-0.05</formula>
      <formula>0.05</formula>
    </cfRule>
  </conditionalFormatting>
  <conditionalFormatting sqref="AJ350:AJ354">
    <cfRule type="cellIs" dxfId="3082" priority="122" operator="between">
      <formula>-0.05</formula>
      <formula>0.05</formula>
    </cfRule>
  </conditionalFormatting>
  <conditionalFormatting sqref="AL350:AL354">
    <cfRule type="cellIs" dxfId="3081" priority="121" operator="between">
      <formula>-0.05</formula>
      <formula>0.05</formula>
    </cfRule>
  </conditionalFormatting>
  <conditionalFormatting sqref="AF355:AF359">
    <cfRule type="cellIs" dxfId="3080" priority="120" operator="between">
      <formula>-0.05</formula>
      <formula>0.05</formula>
    </cfRule>
  </conditionalFormatting>
  <conditionalFormatting sqref="AH355:AH359">
    <cfRule type="cellIs" dxfId="3079" priority="119" operator="between">
      <formula>-0.05</formula>
      <formula>0.05</formula>
    </cfRule>
  </conditionalFormatting>
  <conditionalFormatting sqref="AJ355:AJ359">
    <cfRule type="cellIs" dxfId="3078" priority="118" operator="between">
      <formula>-0.05</formula>
      <formula>0.05</formula>
    </cfRule>
  </conditionalFormatting>
  <conditionalFormatting sqref="AL355:AL359">
    <cfRule type="cellIs" dxfId="3077" priority="117" operator="between">
      <formula>-0.05</formula>
      <formula>0.05</formula>
    </cfRule>
  </conditionalFormatting>
  <conditionalFormatting sqref="AF360:AF364">
    <cfRule type="cellIs" dxfId="3076" priority="116" operator="between">
      <formula>-0.05</formula>
      <formula>0.05</formula>
    </cfRule>
  </conditionalFormatting>
  <conditionalFormatting sqref="AH360:AH364">
    <cfRule type="cellIs" dxfId="3075" priority="115" operator="between">
      <formula>-0.05</formula>
      <formula>0.05</formula>
    </cfRule>
  </conditionalFormatting>
  <conditionalFormatting sqref="AJ360:AJ364">
    <cfRule type="cellIs" dxfId="3074" priority="114" operator="between">
      <formula>-0.05</formula>
      <formula>0.05</formula>
    </cfRule>
  </conditionalFormatting>
  <conditionalFormatting sqref="AL360:AL364">
    <cfRule type="cellIs" dxfId="3073" priority="113" operator="between">
      <formula>-0.05</formula>
      <formula>0.05</formula>
    </cfRule>
  </conditionalFormatting>
  <conditionalFormatting sqref="AF365:AF369">
    <cfRule type="cellIs" dxfId="3072" priority="112" operator="between">
      <formula>-0.05</formula>
      <formula>0.05</formula>
    </cfRule>
  </conditionalFormatting>
  <conditionalFormatting sqref="AH365:AH369">
    <cfRule type="cellIs" dxfId="3071" priority="111" operator="between">
      <formula>-0.05</formula>
      <formula>0.05</formula>
    </cfRule>
  </conditionalFormatting>
  <conditionalFormatting sqref="AJ365:AJ369">
    <cfRule type="cellIs" dxfId="3070" priority="110" operator="between">
      <formula>-0.05</formula>
      <formula>0.05</formula>
    </cfRule>
  </conditionalFormatting>
  <conditionalFormatting sqref="AL365:AL369">
    <cfRule type="cellIs" dxfId="3069" priority="109" operator="between">
      <formula>-0.05</formula>
      <formula>0.05</formula>
    </cfRule>
  </conditionalFormatting>
  <conditionalFormatting sqref="AF370:AF374">
    <cfRule type="cellIs" dxfId="3068" priority="108" operator="between">
      <formula>-0.05</formula>
      <formula>0.05</formula>
    </cfRule>
  </conditionalFormatting>
  <conditionalFormatting sqref="AH370:AH374">
    <cfRule type="cellIs" dxfId="3067" priority="107" operator="between">
      <formula>-0.05</formula>
      <formula>0.05</formula>
    </cfRule>
  </conditionalFormatting>
  <conditionalFormatting sqref="AJ370:AJ374">
    <cfRule type="cellIs" dxfId="3066" priority="106" operator="between">
      <formula>-0.05</formula>
      <formula>0.05</formula>
    </cfRule>
  </conditionalFormatting>
  <conditionalFormatting sqref="AL370:AL374">
    <cfRule type="cellIs" dxfId="3065" priority="105" operator="between">
      <formula>-0.05</formula>
      <formula>0.05</formula>
    </cfRule>
  </conditionalFormatting>
  <conditionalFormatting sqref="AF375:AF379">
    <cfRule type="cellIs" dxfId="3064" priority="104" operator="between">
      <formula>-0.05</formula>
      <formula>0.05</formula>
    </cfRule>
  </conditionalFormatting>
  <conditionalFormatting sqref="AH375:AH379">
    <cfRule type="cellIs" dxfId="3063" priority="103" operator="between">
      <formula>-0.05</formula>
      <formula>0.05</formula>
    </cfRule>
  </conditionalFormatting>
  <conditionalFormatting sqref="AJ375:AJ379">
    <cfRule type="cellIs" dxfId="3062" priority="102" operator="between">
      <formula>-0.05</formula>
      <formula>0.05</formula>
    </cfRule>
  </conditionalFormatting>
  <conditionalFormatting sqref="AL375:AL379">
    <cfRule type="cellIs" dxfId="3061" priority="101" operator="between">
      <formula>-0.05</formula>
      <formula>0.05</formula>
    </cfRule>
  </conditionalFormatting>
  <conditionalFormatting sqref="AF380:AF384">
    <cfRule type="cellIs" dxfId="3060" priority="100" operator="between">
      <formula>-0.05</formula>
      <formula>0.05</formula>
    </cfRule>
  </conditionalFormatting>
  <conditionalFormatting sqref="AH380:AH384">
    <cfRule type="cellIs" dxfId="3059" priority="99" operator="between">
      <formula>-0.05</formula>
      <formula>0.05</formula>
    </cfRule>
  </conditionalFormatting>
  <conditionalFormatting sqref="AJ380:AJ384">
    <cfRule type="cellIs" dxfId="3058" priority="98" operator="between">
      <formula>-0.05</formula>
      <formula>0.05</formula>
    </cfRule>
  </conditionalFormatting>
  <conditionalFormatting sqref="AL380:AL384">
    <cfRule type="cellIs" dxfId="3057" priority="97" operator="between">
      <formula>-0.05</formula>
      <formula>0.05</formula>
    </cfRule>
  </conditionalFormatting>
  <conditionalFormatting sqref="AF385:AF389">
    <cfRule type="cellIs" dxfId="3056" priority="96" operator="between">
      <formula>-0.05</formula>
      <formula>0.05</formula>
    </cfRule>
  </conditionalFormatting>
  <conditionalFormatting sqref="AH385:AH389">
    <cfRule type="cellIs" dxfId="3055" priority="95" operator="between">
      <formula>-0.05</formula>
      <formula>0.05</formula>
    </cfRule>
  </conditionalFormatting>
  <conditionalFormatting sqref="AJ385:AJ389">
    <cfRule type="cellIs" dxfId="3054" priority="94" operator="between">
      <formula>-0.05</formula>
      <formula>0.05</formula>
    </cfRule>
  </conditionalFormatting>
  <conditionalFormatting sqref="AL385:AL389">
    <cfRule type="cellIs" dxfId="3053" priority="93" operator="between">
      <formula>-0.05</formula>
      <formula>0.05</formula>
    </cfRule>
  </conditionalFormatting>
  <conditionalFormatting sqref="AF390:AF394">
    <cfRule type="cellIs" dxfId="3052" priority="92" operator="between">
      <formula>-0.05</formula>
      <formula>0.05</formula>
    </cfRule>
  </conditionalFormatting>
  <conditionalFormatting sqref="AH390:AH394">
    <cfRule type="cellIs" dxfId="3051" priority="91" operator="between">
      <formula>-0.05</formula>
      <formula>0.05</formula>
    </cfRule>
  </conditionalFormatting>
  <conditionalFormatting sqref="AJ390:AJ394">
    <cfRule type="cellIs" dxfId="3050" priority="90" operator="between">
      <formula>-0.05</formula>
      <formula>0.05</formula>
    </cfRule>
  </conditionalFormatting>
  <conditionalFormatting sqref="AL390:AL394">
    <cfRule type="cellIs" dxfId="3049" priority="89" operator="between">
      <formula>-0.05</formula>
      <formula>0.05</formula>
    </cfRule>
  </conditionalFormatting>
  <conditionalFormatting sqref="AF395:AF399">
    <cfRule type="cellIs" dxfId="3048" priority="88" operator="between">
      <formula>-0.05</formula>
      <formula>0.05</formula>
    </cfRule>
  </conditionalFormatting>
  <conditionalFormatting sqref="AH395:AH399">
    <cfRule type="cellIs" dxfId="3047" priority="87" operator="between">
      <formula>-0.05</formula>
      <formula>0.05</formula>
    </cfRule>
  </conditionalFormatting>
  <conditionalFormatting sqref="AJ395:AJ399">
    <cfRule type="cellIs" dxfId="3046" priority="86" operator="between">
      <formula>-0.05</formula>
      <formula>0.05</formula>
    </cfRule>
  </conditionalFormatting>
  <conditionalFormatting sqref="AL395:AL399">
    <cfRule type="cellIs" dxfId="3045" priority="85" operator="between">
      <formula>-0.05</formula>
      <formula>0.05</formula>
    </cfRule>
  </conditionalFormatting>
  <conditionalFormatting sqref="AF400:AF404">
    <cfRule type="cellIs" dxfId="3044" priority="84" operator="between">
      <formula>-0.05</formula>
      <formula>0.05</formula>
    </cfRule>
  </conditionalFormatting>
  <conditionalFormatting sqref="AH400:AH404">
    <cfRule type="cellIs" dxfId="3043" priority="83" operator="between">
      <formula>-0.05</formula>
      <formula>0.05</formula>
    </cfRule>
  </conditionalFormatting>
  <conditionalFormatting sqref="AJ400:AJ404">
    <cfRule type="cellIs" dxfId="3042" priority="82" operator="between">
      <formula>-0.05</formula>
      <formula>0.05</formula>
    </cfRule>
  </conditionalFormatting>
  <conditionalFormatting sqref="AL400:AL404">
    <cfRule type="cellIs" dxfId="3041" priority="81" operator="between">
      <formula>-0.05</formula>
      <formula>0.05</formula>
    </cfRule>
  </conditionalFormatting>
  <conditionalFormatting sqref="AF405:AF409">
    <cfRule type="cellIs" dxfId="3040" priority="80" operator="between">
      <formula>-0.05</formula>
      <formula>0.05</formula>
    </cfRule>
  </conditionalFormatting>
  <conditionalFormatting sqref="AH405:AH409">
    <cfRule type="cellIs" dxfId="3039" priority="79" operator="between">
      <formula>-0.05</formula>
      <formula>0.05</formula>
    </cfRule>
  </conditionalFormatting>
  <conditionalFormatting sqref="AJ405:AJ409">
    <cfRule type="cellIs" dxfId="3038" priority="78" operator="between">
      <formula>-0.05</formula>
      <formula>0.05</formula>
    </cfRule>
  </conditionalFormatting>
  <conditionalFormatting sqref="AL405:AL409">
    <cfRule type="cellIs" dxfId="3037" priority="77" operator="between">
      <formula>-0.05</formula>
      <formula>0.05</formula>
    </cfRule>
  </conditionalFormatting>
  <conditionalFormatting sqref="AF410:AF414">
    <cfRule type="cellIs" dxfId="3036" priority="76" operator="between">
      <formula>-0.05</formula>
      <formula>0.05</formula>
    </cfRule>
  </conditionalFormatting>
  <conditionalFormatting sqref="AH410:AH414">
    <cfRule type="cellIs" dxfId="3035" priority="75" operator="between">
      <formula>-0.05</formula>
      <formula>0.05</formula>
    </cfRule>
  </conditionalFormatting>
  <conditionalFormatting sqref="AJ410:AJ414">
    <cfRule type="cellIs" dxfId="3034" priority="74" operator="between">
      <formula>-0.05</formula>
      <formula>0.05</formula>
    </cfRule>
  </conditionalFormatting>
  <conditionalFormatting sqref="AL410:AL414">
    <cfRule type="cellIs" dxfId="3033" priority="73" operator="between">
      <formula>-0.05</formula>
      <formula>0.05</formula>
    </cfRule>
  </conditionalFormatting>
  <conditionalFormatting sqref="AF415:AF419">
    <cfRule type="cellIs" dxfId="3032" priority="72" operator="between">
      <formula>-0.05</formula>
      <formula>0.05</formula>
    </cfRule>
  </conditionalFormatting>
  <conditionalFormatting sqref="AH415:AH419">
    <cfRule type="cellIs" dxfId="3031" priority="71" operator="between">
      <formula>-0.05</formula>
      <formula>0.05</formula>
    </cfRule>
  </conditionalFormatting>
  <conditionalFormatting sqref="AJ415:AJ419">
    <cfRule type="cellIs" dxfId="3030" priority="70" operator="between">
      <formula>-0.05</formula>
      <formula>0.05</formula>
    </cfRule>
  </conditionalFormatting>
  <conditionalFormatting sqref="AL415:AL419">
    <cfRule type="cellIs" dxfId="3029" priority="69" operator="between">
      <formula>-0.05</formula>
      <formula>0.05</formula>
    </cfRule>
  </conditionalFormatting>
  <conditionalFormatting sqref="AF420:AF424">
    <cfRule type="cellIs" dxfId="3028" priority="68" operator="between">
      <formula>-0.05</formula>
      <formula>0.05</formula>
    </cfRule>
  </conditionalFormatting>
  <conditionalFormatting sqref="AH420:AH424">
    <cfRule type="cellIs" dxfId="3027" priority="67" operator="between">
      <formula>-0.05</formula>
      <formula>0.05</formula>
    </cfRule>
  </conditionalFormatting>
  <conditionalFormatting sqref="AJ420:AJ424">
    <cfRule type="cellIs" dxfId="3026" priority="66" operator="between">
      <formula>-0.05</formula>
      <formula>0.05</formula>
    </cfRule>
  </conditionalFormatting>
  <conditionalFormatting sqref="AL420:AL424">
    <cfRule type="cellIs" dxfId="3025" priority="65" operator="between">
      <formula>-0.05</formula>
      <formula>0.05</formula>
    </cfRule>
  </conditionalFormatting>
  <conditionalFormatting sqref="AF425:AF429">
    <cfRule type="cellIs" dxfId="3024" priority="64" operator="between">
      <formula>-0.05</formula>
      <formula>0.05</formula>
    </cfRule>
  </conditionalFormatting>
  <conditionalFormatting sqref="AH425:AH429">
    <cfRule type="cellIs" dxfId="3023" priority="63" operator="between">
      <formula>-0.05</formula>
      <formula>0.05</formula>
    </cfRule>
  </conditionalFormatting>
  <conditionalFormatting sqref="AJ425:AJ429">
    <cfRule type="cellIs" dxfId="3022" priority="62" operator="between">
      <formula>-0.05</formula>
      <formula>0.05</formula>
    </cfRule>
  </conditionalFormatting>
  <conditionalFormatting sqref="AL425:AL429">
    <cfRule type="cellIs" dxfId="3021" priority="61" operator="between">
      <formula>-0.05</formula>
      <formula>0.05</formula>
    </cfRule>
  </conditionalFormatting>
  <conditionalFormatting sqref="AF430:AF434">
    <cfRule type="cellIs" dxfId="3020" priority="60" operator="between">
      <formula>-0.05</formula>
      <formula>0.05</formula>
    </cfRule>
  </conditionalFormatting>
  <conditionalFormatting sqref="AH430:AH434">
    <cfRule type="cellIs" dxfId="3019" priority="59" operator="between">
      <formula>-0.05</formula>
      <formula>0.05</formula>
    </cfRule>
  </conditionalFormatting>
  <conditionalFormatting sqref="AJ430:AJ434">
    <cfRule type="cellIs" dxfId="3018" priority="58" operator="between">
      <formula>-0.05</formula>
      <formula>0.05</formula>
    </cfRule>
  </conditionalFormatting>
  <conditionalFormatting sqref="AL430:AL434">
    <cfRule type="cellIs" dxfId="3017" priority="57" operator="between">
      <formula>-0.05</formula>
      <formula>0.05</formula>
    </cfRule>
  </conditionalFormatting>
  <conditionalFormatting sqref="AF435:AF439">
    <cfRule type="cellIs" dxfId="3016" priority="56" operator="between">
      <formula>-0.05</formula>
      <formula>0.05</formula>
    </cfRule>
  </conditionalFormatting>
  <conditionalFormatting sqref="AH435:AH439">
    <cfRule type="cellIs" dxfId="3015" priority="55" operator="between">
      <formula>-0.05</formula>
      <formula>0.05</formula>
    </cfRule>
  </conditionalFormatting>
  <conditionalFormatting sqref="AJ435:AJ439">
    <cfRule type="cellIs" dxfId="3014" priority="54" operator="between">
      <formula>-0.05</formula>
      <formula>0.05</formula>
    </cfRule>
  </conditionalFormatting>
  <conditionalFormatting sqref="AL435:AL439">
    <cfRule type="cellIs" dxfId="3013" priority="53" operator="between">
      <formula>-0.05</formula>
      <formula>0.05</formula>
    </cfRule>
  </conditionalFormatting>
  <conditionalFormatting sqref="AF440:AF444">
    <cfRule type="cellIs" dxfId="3012" priority="52" operator="between">
      <formula>-0.05</formula>
      <formula>0.05</formula>
    </cfRule>
  </conditionalFormatting>
  <conditionalFormatting sqref="AH440:AH444">
    <cfRule type="cellIs" dxfId="3011" priority="51" operator="between">
      <formula>-0.05</formula>
      <formula>0.05</formula>
    </cfRule>
  </conditionalFormatting>
  <conditionalFormatting sqref="AJ440:AJ444">
    <cfRule type="cellIs" dxfId="3010" priority="50" operator="between">
      <formula>-0.05</formula>
      <formula>0.05</formula>
    </cfRule>
  </conditionalFormatting>
  <conditionalFormatting sqref="AL440:AL444">
    <cfRule type="cellIs" dxfId="3009" priority="49" operator="between">
      <formula>-0.05</formula>
      <formula>0.05</formula>
    </cfRule>
  </conditionalFormatting>
  <conditionalFormatting sqref="AF445:AF449">
    <cfRule type="cellIs" dxfId="3008" priority="48" operator="between">
      <formula>-0.05</formula>
      <formula>0.05</formula>
    </cfRule>
  </conditionalFormatting>
  <conditionalFormatting sqref="AH445:AH449">
    <cfRule type="cellIs" dxfId="3007" priority="47" operator="between">
      <formula>-0.05</formula>
      <formula>0.05</formula>
    </cfRule>
  </conditionalFormatting>
  <conditionalFormatting sqref="AJ445:AJ449">
    <cfRule type="cellIs" dxfId="3006" priority="46" operator="between">
      <formula>-0.05</formula>
      <formula>0.05</formula>
    </cfRule>
  </conditionalFormatting>
  <conditionalFormatting sqref="AL445:AL449">
    <cfRule type="cellIs" dxfId="3005" priority="45" operator="between">
      <formula>-0.05</formula>
      <formula>0.05</formula>
    </cfRule>
  </conditionalFormatting>
  <conditionalFormatting sqref="AF450:AF454">
    <cfRule type="cellIs" dxfId="3004" priority="44" operator="between">
      <formula>-0.05</formula>
      <formula>0.05</formula>
    </cfRule>
  </conditionalFormatting>
  <conditionalFormatting sqref="AH450:AH454">
    <cfRule type="cellIs" dxfId="3003" priority="43" operator="between">
      <formula>-0.05</formula>
      <formula>0.05</formula>
    </cfRule>
  </conditionalFormatting>
  <conditionalFormatting sqref="AJ450:AJ454">
    <cfRule type="cellIs" dxfId="3002" priority="42" operator="between">
      <formula>-0.05</formula>
      <formula>0.05</formula>
    </cfRule>
  </conditionalFormatting>
  <conditionalFormatting sqref="AL450:AL454">
    <cfRule type="cellIs" dxfId="3001" priority="41" operator="between">
      <formula>-0.05</formula>
      <formula>0.05</formula>
    </cfRule>
  </conditionalFormatting>
  <conditionalFormatting sqref="AF455:AF459">
    <cfRule type="cellIs" dxfId="3000" priority="40" operator="between">
      <formula>-0.05</formula>
      <formula>0.05</formula>
    </cfRule>
  </conditionalFormatting>
  <conditionalFormatting sqref="AH455:AH459">
    <cfRule type="cellIs" dxfId="2999" priority="39" operator="between">
      <formula>-0.05</formula>
      <formula>0.05</formula>
    </cfRule>
  </conditionalFormatting>
  <conditionalFormatting sqref="AJ455:AJ459">
    <cfRule type="cellIs" dxfId="2998" priority="38" operator="between">
      <formula>-0.05</formula>
      <formula>0.05</formula>
    </cfRule>
  </conditionalFormatting>
  <conditionalFormatting sqref="AL455:AL459">
    <cfRule type="cellIs" dxfId="2997" priority="37" operator="between">
      <formula>-0.05</formula>
      <formula>0.05</formula>
    </cfRule>
  </conditionalFormatting>
  <conditionalFormatting sqref="AF460:AF464">
    <cfRule type="cellIs" dxfId="2996" priority="36" operator="between">
      <formula>-0.05</formula>
      <formula>0.05</formula>
    </cfRule>
  </conditionalFormatting>
  <conditionalFormatting sqref="AH460:AH464">
    <cfRule type="cellIs" dxfId="2995" priority="35" operator="between">
      <formula>-0.05</formula>
      <formula>0.05</formula>
    </cfRule>
  </conditionalFormatting>
  <conditionalFormatting sqref="AJ460:AJ464">
    <cfRule type="cellIs" dxfId="2994" priority="34" operator="between">
      <formula>-0.05</formula>
      <formula>0.05</formula>
    </cfRule>
  </conditionalFormatting>
  <conditionalFormatting sqref="AL460:AL464">
    <cfRule type="cellIs" dxfId="2993" priority="33" operator="between">
      <formula>-0.05</formula>
      <formula>0.05</formula>
    </cfRule>
  </conditionalFormatting>
  <conditionalFormatting sqref="AF465:AF469">
    <cfRule type="cellIs" dxfId="2992" priority="32" operator="between">
      <formula>-0.05</formula>
      <formula>0.05</formula>
    </cfRule>
  </conditionalFormatting>
  <conditionalFormatting sqref="AH465:AH469">
    <cfRule type="cellIs" dxfId="2991" priority="31" operator="between">
      <formula>-0.05</formula>
      <formula>0.05</formula>
    </cfRule>
  </conditionalFormatting>
  <conditionalFormatting sqref="AJ465:AJ469">
    <cfRule type="cellIs" dxfId="2990" priority="30" operator="between">
      <formula>-0.05</formula>
      <formula>0.05</formula>
    </cfRule>
  </conditionalFormatting>
  <conditionalFormatting sqref="AL465:AL469">
    <cfRule type="cellIs" dxfId="2989" priority="29" operator="between">
      <formula>-0.05</formula>
      <formula>0.05</formula>
    </cfRule>
  </conditionalFormatting>
  <conditionalFormatting sqref="AF470:AF474">
    <cfRule type="cellIs" dxfId="2988" priority="28" operator="between">
      <formula>-0.05</formula>
      <formula>0.05</formula>
    </cfRule>
  </conditionalFormatting>
  <conditionalFormatting sqref="AH470:AH474">
    <cfRule type="cellIs" dxfId="2987" priority="27" operator="between">
      <formula>-0.05</formula>
      <formula>0.05</formula>
    </cfRule>
  </conditionalFormatting>
  <conditionalFormatting sqref="AJ470:AJ474">
    <cfRule type="cellIs" dxfId="2986" priority="26" operator="between">
      <formula>-0.05</formula>
      <formula>0.05</formula>
    </cfRule>
  </conditionalFormatting>
  <conditionalFormatting sqref="AL470:AL474">
    <cfRule type="cellIs" dxfId="2985" priority="25" operator="between">
      <formula>-0.05</formula>
      <formula>0.05</formula>
    </cfRule>
  </conditionalFormatting>
  <conditionalFormatting sqref="AF475:AF479">
    <cfRule type="cellIs" dxfId="2984" priority="24" operator="between">
      <formula>-0.05</formula>
      <formula>0.05</formula>
    </cfRule>
  </conditionalFormatting>
  <conditionalFormatting sqref="AH475:AH479">
    <cfRule type="cellIs" dxfId="2983" priority="23" operator="between">
      <formula>-0.05</formula>
      <formula>0.05</formula>
    </cfRule>
  </conditionalFormatting>
  <conditionalFormatting sqref="AJ475:AJ479">
    <cfRule type="cellIs" dxfId="2982" priority="22" operator="between">
      <formula>-0.05</formula>
      <formula>0.05</formula>
    </cfRule>
  </conditionalFormatting>
  <conditionalFormatting sqref="AL475:AL479">
    <cfRule type="cellIs" dxfId="2981" priority="21" operator="between">
      <formula>-0.05</formula>
      <formula>0.05</formula>
    </cfRule>
  </conditionalFormatting>
  <conditionalFormatting sqref="AF480:AF484">
    <cfRule type="cellIs" dxfId="2980" priority="20" operator="between">
      <formula>-0.05</formula>
      <formula>0.05</formula>
    </cfRule>
  </conditionalFormatting>
  <conditionalFormatting sqref="AH480:AH484">
    <cfRule type="cellIs" dxfId="2979" priority="19" operator="between">
      <formula>-0.05</formula>
      <formula>0.05</formula>
    </cfRule>
  </conditionalFormatting>
  <conditionalFormatting sqref="AJ480:AJ484">
    <cfRule type="cellIs" dxfId="2978" priority="18" operator="between">
      <formula>-0.05</formula>
      <formula>0.05</formula>
    </cfRule>
  </conditionalFormatting>
  <conditionalFormatting sqref="AL480:AL484">
    <cfRule type="cellIs" dxfId="2977" priority="17" operator="between">
      <formula>-0.05</formula>
      <formula>0.05</formula>
    </cfRule>
  </conditionalFormatting>
  <conditionalFormatting sqref="AF485:AF489">
    <cfRule type="cellIs" dxfId="2976" priority="16" operator="between">
      <formula>-0.05</formula>
      <formula>0.05</formula>
    </cfRule>
  </conditionalFormatting>
  <conditionalFormatting sqref="AH485:AH489">
    <cfRule type="cellIs" dxfId="2975" priority="15" operator="between">
      <formula>-0.05</formula>
      <formula>0.05</formula>
    </cfRule>
  </conditionalFormatting>
  <conditionalFormatting sqref="AJ485:AJ489">
    <cfRule type="cellIs" dxfId="2974" priority="14" operator="between">
      <formula>-0.05</formula>
      <formula>0.05</formula>
    </cfRule>
  </conditionalFormatting>
  <conditionalFormatting sqref="AL485:AL489">
    <cfRule type="cellIs" dxfId="2973" priority="13" operator="between">
      <formula>-0.05</formula>
      <formula>0.05</formula>
    </cfRule>
  </conditionalFormatting>
  <conditionalFormatting sqref="AF490:AF494">
    <cfRule type="cellIs" dxfId="2972" priority="12" operator="between">
      <formula>-0.05</formula>
      <formula>0.05</formula>
    </cfRule>
  </conditionalFormatting>
  <conditionalFormatting sqref="AH490:AH494">
    <cfRule type="cellIs" dxfId="2971" priority="11" operator="between">
      <formula>-0.05</formula>
      <formula>0.05</formula>
    </cfRule>
  </conditionalFormatting>
  <conditionalFormatting sqref="AJ490:AJ494">
    <cfRule type="cellIs" dxfId="2970" priority="10" operator="between">
      <formula>-0.05</formula>
      <formula>0.05</formula>
    </cfRule>
  </conditionalFormatting>
  <conditionalFormatting sqref="AL490:AL494">
    <cfRule type="cellIs" dxfId="2969" priority="9" operator="between">
      <formula>-0.05</formula>
      <formula>0.05</formula>
    </cfRule>
  </conditionalFormatting>
  <conditionalFormatting sqref="AF495:AF499">
    <cfRule type="cellIs" dxfId="2968" priority="8" operator="between">
      <formula>-0.05</formula>
      <formula>0.05</formula>
    </cfRule>
  </conditionalFormatting>
  <conditionalFormatting sqref="AH495:AH499">
    <cfRule type="cellIs" dxfId="2967" priority="7" operator="between">
      <formula>-0.05</formula>
      <formula>0.05</formula>
    </cfRule>
  </conditionalFormatting>
  <conditionalFormatting sqref="AJ495:AJ499">
    <cfRule type="cellIs" dxfId="2966" priority="6" operator="between">
      <formula>-0.05</formula>
      <formula>0.05</formula>
    </cfRule>
  </conditionalFormatting>
  <conditionalFormatting sqref="AL495:AL499">
    <cfRule type="cellIs" dxfId="2965" priority="5" operator="between">
      <formula>-0.05</formula>
      <formula>0.05</formula>
    </cfRule>
  </conditionalFormatting>
  <conditionalFormatting sqref="AF500:AF504">
    <cfRule type="cellIs" dxfId="2964" priority="4" operator="between">
      <formula>-0.05</formula>
      <formula>0.05</formula>
    </cfRule>
  </conditionalFormatting>
  <conditionalFormatting sqref="AH500:AH504">
    <cfRule type="cellIs" dxfId="2963" priority="3" operator="between">
      <formula>-0.05</formula>
      <formula>0.05</formula>
    </cfRule>
  </conditionalFormatting>
  <conditionalFormatting sqref="AJ500:AJ504">
    <cfRule type="cellIs" dxfId="2962" priority="2" operator="between">
      <formula>-0.05</formula>
      <formula>0.05</formula>
    </cfRule>
  </conditionalFormatting>
  <conditionalFormatting sqref="AL500:AL504">
    <cfRule type="cellIs" dxfId="2961" priority="1" operator="between">
      <formula>-0.05</formula>
      <formula>0.05</formula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1D65-EE2A-4E74-90D1-9F79BC3AD86E}">
  <dimension ref="A1:BW605"/>
  <sheetViews>
    <sheetView topLeftCell="AV446" zoomScale="40" zoomScaleNormal="40" workbookViewId="0">
      <selection activeCell="CL374" sqref="CL374:CM374"/>
    </sheetView>
  </sheetViews>
  <sheetFormatPr defaultRowHeight="15" x14ac:dyDescent="0.25"/>
  <cols>
    <col min="1" max="1" width="15.140625" bestFit="1" customWidth="1"/>
    <col min="2" max="2" width="11.5703125" bestFit="1" customWidth="1"/>
    <col min="3" max="3" width="21.28515625" bestFit="1" customWidth="1"/>
    <col min="4" max="4" width="15.85546875" bestFit="1" customWidth="1"/>
    <col min="5" max="5" width="19" bestFit="1" customWidth="1"/>
    <col min="6" max="6" width="13.7109375" bestFit="1" customWidth="1"/>
    <col min="7" max="7" width="13.42578125" bestFit="1" customWidth="1"/>
    <col min="8" max="8" width="16.140625" bestFit="1" customWidth="1"/>
    <col min="9" max="9" width="12" bestFit="1" customWidth="1"/>
    <col min="10" max="10" width="20.7109375" bestFit="1" customWidth="1"/>
    <col min="11" max="11" width="21.85546875" bestFit="1" customWidth="1"/>
    <col min="12" max="12" width="19.85546875" bestFit="1" customWidth="1"/>
    <col min="13" max="13" width="23.85546875" bestFit="1" customWidth="1"/>
    <col min="14" max="14" width="19" bestFit="1" customWidth="1"/>
    <col min="15" max="15" width="15.42578125" bestFit="1" customWidth="1"/>
    <col min="16" max="16" width="14.42578125" bestFit="1" customWidth="1"/>
    <col min="17" max="17" width="17.42578125" bestFit="1" customWidth="1"/>
    <col min="18" max="18" width="16.5703125" bestFit="1" customWidth="1"/>
    <col min="19" max="19" width="18" bestFit="1" customWidth="1"/>
    <col min="20" max="20" width="32.140625" bestFit="1" customWidth="1"/>
    <col min="21" max="21" width="14.140625" bestFit="1" customWidth="1"/>
    <col min="22" max="22" width="8.5703125" bestFit="1" customWidth="1"/>
    <col min="23" max="36" width="16.85546875" customWidth="1"/>
    <col min="69" max="69" width="18.42578125" bestFit="1" customWidth="1"/>
    <col min="70" max="71" width="12.5703125" bestFit="1" customWidth="1"/>
    <col min="72" max="72" width="13.140625" bestFit="1" customWidth="1"/>
    <col min="73" max="74" width="12.5703125" bestFit="1" customWidth="1"/>
    <col min="75" max="75" width="13.140625" bestFit="1" customWidth="1"/>
  </cols>
  <sheetData>
    <row r="1" spans="1:7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74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75</v>
      </c>
      <c r="X1" t="s">
        <v>76</v>
      </c>
      <c r="Y1" t="s">
        <v>107</v>
      </c>
      <c r="Z1" t="s">
        <v>108</v>
      </c>
      <c r="AA1" t="s">
        <v>109</v>
      </c>
      <c r="AB1" t="s">
        <v>110</v>
      </c>
      <c r="AC1" t="s">
        <v>111</v>
      </c>
      <c r="AD1" t="s">
        <v>112</v>
      </c>
      <c r="AE1" t="s">
        <v>113</v>
      </c>
      <c r="AF1" t="s">
        <v>114</v>
      </c>
      <c r="AG1" t="s">
        <v>115</v>
      </c>
      <c r="AH1" t="s">
        <v>116</v>
      </c>
      <c r="AI1" t="s">
        <v>117</v>
      </c>
      <c r="AJ1" t="s">
        <v>118</v>
      </c>
      <c r="AM1" t="s">
        <v>75</v>
      </c>
      <c r="AO1" t="s">
        <v>76</v>
      </c>
      <c r="AQ1" t="s">
        <v>107</v>
      </c>
      <c r="AS1" t="s">
        <v>108</v>
      </c>
      <c r="AU1" t="s">
        <v>109</v>
      </c>
      <c r="AW1" t="s">
        <v>110</v>
      </c>
      <c r="AY1" t="s">
        <v>111</v>
      </c>
      <c r="BA1" t="s">
        <v>112</v>
      </c>
      <c r="BC1" t="s">
        <v>113</v>
      </c>
      <c r="BE1" t="s">
        <v>114</v>
      </c>
      <c r="BG1" t="s">
        <v>115</v>
      </c>
      <c r="BI1" t="s">
        <v>116</v>
      </c>
      <c r="BK1" t="s">
        <v>117</v>
      </c>
      <c r="BM1" t="s">
        <v>118</v>
      </c>
    </row>
    <row r="2" spans="1:70" x14ac:dyDescent="0.25">
      <c r="A2" s="1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b">
        <v>1</v>
      </c>
      <c r="H2" s="1" t="b">
        <v>1</v>
      </c>
      <c r="I2" s="1" t="b">
        <v>0</v>
      </c>
      <c r="J2" s="1" t="b">
        <v>1</v>
      </c>
      <c r="K2" s="1" t="b">
        <v>0</v>
      </c>
      <c r="L2" s="1">
        <v>200</v>
      </c>
      <c r="M2" s="1">
        <v>2</v>
      </c>
      <c r="N2" s="1">
        <v>0</v>
      </c>
      <c r="O2" s="1">
        <v>1</v>
      </c>
      <c r="P2" s="1">
        <v>1</v>
      </c>
      <c r="Q2" s="1">
        <v>100</v>
      </c>
      <c r="R2" s="1">
        <v>100</v>
      </c>
      <c r="S2" s="13">
        <v>1.2</v>
      </c>
      <c r="T2" s="1">
        <v>1</v>
      </c>
      <c r="U2" s="1" t="b">
        <v>1</v>
      </c>
      <c r="V2" s="1">
        <v>251</v>
      </c>
      <c r="W2" s="13">
        <v>1703.1</v>
      </c>
      <c r="X2" s="13">
        <v>1699.9</v>
      </c>
      <c r="Y2" s="1">
        <v>158</v>
      </c>
      <c r="Z2" s="1">
        <v>158</v>
      </c>
      <c r="AA2" s="50">
        <v>159</v>
      </c>
      <c r="AB2" s="50">
        <v>159</v>
      </c>
      <c r="AC2" s="16">
        <v>0.99371069182389704</v>
      </c>
      <c r="AD2" s="16">
        <v>0.99371069182389704</v>
      </c>
      <c r="AE2" s="50">
        <v>20.46</v>
      </c>
      <c r="AF2" s="50">
        <v>20.54</v>
      </c>
      <c r="AG2" s="50">
        <v>20.58</v>
      </c>
      <c r="AH2" s="50">
        <v>20.420000000000002</v>
      </c>
      <c r="AI2" s="16">
        <v>0.99476190476190296</v>
      </c>
      <c r="AJ2" s="16">
        <v>1.0064761904761801</v>
      </c>
      <c r="AL2" s="6" cm="1">
        <f t="array" ref="AL2:AL11">W2:W11/AM2-1</f>
        <v>-1.6419475690558905E-3</v>
      </c>
      <c r="AM2" s="22">
        <f>AVERAGE(W2:W11)</f>
        <v>1705.9009999999998</v>
      </c>
      <c r="AN2" s="6" cm="1">
        <f t="array" ref="AN2:AN11">X2:X11/AO2-1</f>
        <v>-3.1660137019959844E-3</v>
      </c>
      <c r="AO2" s="22">
        <f>AVERAGE(X2:X11)</f>
        <v>1705.2990000000002</v>
      </c>
      <c r="AP2" s="6" cm="1">
        <f t="array" ref="AP2:AP11">Y2:Y11/AQ2-1</f>
        <v>-3.154574132492094E-3</v>
      </c>
      <c r="AQ2" s="22">
        <f>AVERAGE(Y2:Y11)</f>
        <v>158.5</v>
      </c>
      <c r="AR2" s="6" cm="1">
        <f t="array" ref="AR2:AR11">Z2:Z11/AS2-1</f>
        <v>-3.154574132492094E-3</v>
      </c>
      <c r="AS2" s="22">
        <f>AVERAGE(Z2:Z11)</f>
        <v>158.5</v>
      </c>
      <c r="AT2" s="6" cm="1">
        <f t="array" ref="AT2:AT11">AA2:AA11/AU2-1</f>
        <v>4.4219835754895076E-3</v>
      </c>
      <c r="AU2" s="22">
        <f>AVERAGE(AA2:AA11)</f>
        <v>158.30000000000001</v>
      </c>
      <c r="AV2" s="6" cm="1">
        <f t="array" ref="AV2:AV11">AB2:AB11/AW2-1</f>
        <v>4.4219835754895076E-3</v>
      </c>
      <c r="AW2" s="22">
        <f>AVERAGE(AB2:AB11)</f>
        <v>158.30000000000001</v>
      </c>
      <c r="AX2" s="6" cm="1">
        <f t="array" ref="AX2:AX11">AC2:AC11/AY2-1</f>
        <v>-7.5495251233422822E-3</v>
      </c>
      <c r="AY2" s="22">
        <f>AVERAGE(AC2:AC11)</f>
        <v>1.0012698033596044</v>
      </c>
      <c r="AZ2" s="6" cm="1">
        <f t="array" ref="AZ2:AZ11">AD2:AD11/BA2-1</f>
        <v>-7.5495251233422822E-3</v>
      </c>
      <c r="BA2" s="22">
        <f>AVERAGE(AD2:AD11)</f>
        <v>1.0012698033596044</v>
      </c>
      <c r="BB2" s="6" cm="1">
        <f t="array" ref="BB2:BB11">AE2:AE11/BC2-1</f>
        <v>-2.340550029256816E-3</v>
      </c>
      <c r="BC2" s="22">
        <f>AVERAGE(AE2:AE11)</f>
        <v>20.507999999999999</v>
      </c>
      <c r="BD2" s="6" cm="1">
        <f t="array" ref="BD2:BD11">AF2:AF11/BE2-1</f>
        <v>2.3423775131758973E-3</v>
      </c>
      <c r="BE2" s="22">
        <f>AVERAGE(AF2:AF11)</f>
        <v>20.492000000000001</v>
      </c>
      <c r="BF2" s="6" cm="1">
        <f t="array" ref="BF2:BF11">AG2:AG11/BG2-1</f>
        <v>3.9514122640127436E-3</v>
      </c>
      <c r="BG2" s="22">
        <f>AVERAGE(AG2:AG11)</f>
        <v>20.499000000000002</v>
      </c>
      <c r="BH2" s="6" cm="1">
        <f t="array" ref="BH2:BH11">AH2:AH11/BI2-1</f>
        <v>-3.9510267791813547E-3</v>
      </c>
      <c r="BI2" s="22">
        <f>AVERAGE(AH2:AH11)</f>
        <v>20.500999999999998</v>
      </c>
      <c r="BJ2" s="6" cm="1">
        <f t="array" ref="BJ2:BJ11">AI2:AI11/BK2-1</f>
        <v>-6.2814996634449338E-3</v>
      </c>
      <c r="BK2" s="22">
        <f t="shared" ref="BK2" si="0">AVERAGE(AI2:AI11)</f>
        <v>1.0010499999999944</v>
      </c>
      <c r="BL2" s="6" cm="1">
        <f t="array" ref="BL2:BL11">AJ2:AJ11/BM2-1</f>
        <v>6.3036812736816383E-3</v>
      </c>
      <c r="BM2" s="22">
        <f>AVERAGE(AJ2:AJ11)</f>
        <v>1.0001714285714229</v>
      </c>
      <c r="BQ2" t="s">
        <v>146</v>
      </c>
      <c r="BR2" t="s">
        <v>145</v>
      </c>
    </row>
    <row r="3" spans="1:70" x14ac:dyDescent="0.25">
      <c r="A3" s="1">
        <v>2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b">
        <v>1</v>
      </c>
      <c r="H3" s="1" t="b">
        <v>1</v>
      </c>
      <c r="I3" s="1" t="b">
        <v>0</v>
      </c>
      <c r="J3" s="1" t="b">
        <v>1</v>
      </c>
      <c r="K3" s="1" t="b">
        <v>0</v>
      </c>
      <c r="L3" s="1">
        <v>200</v>
      </c>
      <c r="M3" s="1">
        <v>2</v>
      </c>
      <c r="N3" s="1">
        <v>0</v>
      </c>
      <c r="O3" s="1">
        <v>1</v>
      </c>
      <c r="P3" s="1">
        <v>1</v>
      </c>
      <c r="Q3" s="1">
        <v>100</v>
      </c>
      <c r="R3" s="1">
        <v>100</v>
      </c>
      <c r="S3" s="13">
        <v>1.2</v>
      </c>
      <c r="T3" s="1">
        <v>1</v>
      </c>
      <c r="U3" s="1" t="b">
        <v>1</v>
      </c>
      <c r="V3" s="1">
        <v>251</v>
      </c>
      <c r="W3" s="13">
        <v>1654.44</v>
      </c>
      <c r="X3" s="13">
        <v>1666.56</v>
      </c>
      <c r="Y3" s="1">
        <v>160</v>
      </c>
      <c r="Z3" s="1">
        <v>160</v>
      </c>
      <c r="AA3" s="50">
        <v>159</v>
      </c>
      <c r="AB3" s="50">
        <v>159</v>
      </c>
      <c r="AC3" s="16">
        <v>1.0062893081761</v>
      </c>
      <c r="AD3" s="16">
        <v>1.0062893081761</v>
      </c>
      <c r="AE3" s="50">
        <v>20.41</v>
      </c>
      <c r="AF3" s="50">
        <v>20.59</v>
      </c>
      <c r="AG3" s="50">
        <v>20.440000000000001</v>
      </c>
      <c r="AH3" s="50">
        <v>20.56</v>
      </c>
      <c r="AI3" s="16">
        <v>0.99921428571428395</v>
      </c>
      <c r="AJ3" s="16">
        <v>1.0021428571428499</v>
      </c>
      <c r="AL3" s="6">
        <v>-3.0166463352797046E-2</v>
      </c>
      <c r="AN3" s="6">
        <v>-2.2716837340548635E-2</v>
      </c>
      <c r="AP3" s="6">
        <v>9.4637223974762819E-3</v>
      </c>
      <c r="AR3" s="6">
        <v>9.4637223974762819E-3</v>
      </c>
      <c r="AT3" s="6">
        <v>4.4219835754895076E-3</v>
      </c>
      <c r="AV3" s="6">
        <v>4.4219835754895076E-3</v>
      </c>
      <c r="AX3" s="6">
        <v>5.0131391156045257E-3</v>
      </c>
      <c r="AZ3" s="6">
        <v>5.0131391156045257E-3</v>
      </c>
      <c r="BB3" s="6">
        <v>-4.7786229763994159E-3</v>
      </c>
      <c r="BD3" s="6">
        <v>4.7823540894007532E-3</v>
      </c>
      <c r="BF3" s="6">
        <v>-2.8781891799600778E-3</v>
      </c>
      <c r="BH3" s="6">
        <v>2.8779083947125805E-3</v>
      </c>
      <c r="BJ3" s="6">
        <v>-1.8337888074626552E-3</v>
      </c>
      <c r="BL3" s="6">
        <v>1.9710906701693176E-3</v>
      </c>
      <c r="BQ3" s="57">
        <v>1</v>
      </c>
      <c r="BR3" s="58">
        <v>0.99371069182389704</v>
      </c>
    </row>
    <row r="4" spans="1:70" x14ac:dyDescent="0.25">
      <c r="A4" s="1">
        <v>3</v>
      </c>
      <c r="B4" s="1" t="s">
        <v>21</v>
      </c>
      <c r="C4" s="1" t="s">
        <v>22</v>
      </c>
      <c r="D4" s="1" t="s">
        <v>23</v>
      </c>
      <c r="E4" s="1" t="s">
        <v>24</v>
      </c>
      <c r="F4" s="1" t="s">
        <v>25</v>
      </c>
      <c r="G4" s="1" t="b">
        <v>1</v>
      </c>
      <c r="H4" s="1" t="b">
        <v>1</v>
      </c>
      <c r="I4" s="1" t="b">
        <v>0</v>
      </c>
      <c r="J4" s="1" t="b">
        <v>1</v>
      </c>
      <c r="K4" s="1" t="b">
        <v>0</v>
      </c>
      <c r="L4" s="1">
        <v>200</v>
      </c>
      <c r="M4" s="1">
        <v>2</v>
      </c>
      <c r="N4" s="1">
        <v>0</v>
      </c>
      <c r="O4" s="1">
        <v>1</v>
      </c>
      <c r="P4" s="1">
        <v>1</v>
      </c>
      <c r="Q4" s="1">
        <v>100</v>
      </c>
      <c r="R4" s="1">
        <v>100</v>
      </c>
      <c r="S4" s="13">
        <v>1.2</v>
      </c>
      <c r="T4" s="1">
        <v>1</v>
      </c>
      <c r="U4" s="1" t="b">
        <v>1</v>
      </c>
      <c r="V4" s="1">
        <v>251</v>
      </c>
      <c r="W4" s="13">
        <v>1726.62</v>
      </c>
      <c r="X4" s="13">
        <v>1717.38</v>
      </c>
      <c r="Y4" s="1">
        <v>158</v>
      </c>
      <c r="Z4" s="1">
        <v>158</v>
      </c>
      <c r="AA4" s="50">
        <v>158</v>
      </c>
      <c r="AB4" s="50">
        <v>158</v>
      </c>
      <c r="AC4" s="16">
        <v>1</v>
      </c>
      <c r="AD4" s="16">
        <v>1</v>
      </c>
      <c r="AE4" s="50">
        <v>20.56</v>
      </c>
      <c r="AF4" s="50">
        <v>20.440000000000001</v>
      </c>
      <c r="AG4" s="50">
        <v>20.55</v>
      </c>
      <c r="AH4" s="50">
        <v>20.45</v>
      </c>
      <c r="AI4" s="16">
        <v>1.00107142857142</v>
      </c>
      <c r="AJ4" s="16">
        <v>1.0000952380952299</v>
      </c>
      <c r="AL4" s="6">
        <v>1.2145487926907839E-2</v>
      </c>
      <c r="AN4" s="6">
        <v>7.0843881336937198E-3</v>
      </c>
      <c r="AP4" s="6">
        <v>-3.154574132492094E-3</v>
      </c>
      <c r="AR4" s="6">
        <v>-3.154574132492094E-3</v>
      </c>
      <c r="AT4" s="6">
        <v>-1.8951358180669953E-3</v>
      </c>
      <c r="AV4" s="6">
        <v>-1.8951358180669953E-3</v>
      </c>
      <c r="AX4" s="6">
        <v>-1.2681930038673794E-3</v>
      </c>
      <c r="AZ4" s="6">
        <v>-1.2681930038673794E-3</v>
      </c>
      <c r="BB4" s="6">
        <v>2.5355958650281618E-3</v>
      </c>
      <c r="BD4" s="6">
        <v>-2.5375756392738147E-3</v>
      </c>
      <c r="BF4" s="6">
        <v>2.4879262403043612E-3</v>
      </c>
      <c r="BH4" s="6">
        <v>-2.4876835276327336E-3</v>
      </c>
      <c r="BJ4" s="6">
        <v>2.1406095025655603E-5</v>
      </c>
      <c r="BL4" s="6">
        <v>-7.6177417207223819E-5</v>
      </c>
      <c r="BQ4" s="57">
        <v>1</v>
      </c>
      <c r="BR4" s="58">
        <v>1.0062893081761</v>
      </c>
    </row>
    <row r="5" spans="1:70" x14ac:dyDescent="0.25">
      <c r="A5" s="1">
        <v>4</v>
      </c>
      <c r="B5" s="1" t="s">
        <v>21</v>
      </c>
      <c r="C5" s="1" t="s">
        <v>22</v>
      </c>
      <c r="D5" s="1" t="s">
        <v>23</v>
      </c>
      <c r="E5" s="1" t="s">
        <v>24</v>
      </c>
      <c r="F5" s="1" t="s">
        <v>25</v>
      </c>
      <c r="G5" s="1" t="b">
        <v>1</v>
      </c>
      <c r="H5" s="1" t="b">
        <v>1</v>
      </c>
      <c r="I5" s="1" t="b">
        <v>0</v>
      </c>
      <c r="J5" s="1" t="b">
        <v>1</v>
      </c>
      <c r="K5" s="1" t="b">
        <v>0</v>
      </c>
      <c r="L5" s="1">
        <v>200</v>
      </c>
      <c r="M5" s="1">
        <v>2</v>
      </c>
      <c r="N5" s="1">
        <v>0</v>
      </c>
      <c r="O5" s="1">
        <v>1</v>
      </c>
      <c r="P5" s="1">
        <v>1</v>
      </c>
      <c r="Q5" s="1">
        <v>100</v>
      </c>
      <c r="R5" s="1">
        <v>100</v>
      </c>
      <c r="S5" s="13">
        <v>1.2</v>
      </c>
      <c r="T5" s="1">
        <v>1</v>
      </c>
      <c r="U5" s="1" t="b">
        <v>1</v>
      </c>
      <c r="V5" s="1">
        <v>251</v>
      </c>
      <c r="W5" s="13">
        <v>1701.91</v>
      </c>
      <c r="X5" s="13">
        <v>1701.09</v>
      </c>
      <c r="Y5" s="1">
        <v>159</v>
      </c>
      <c r="Z5" s="1">
        <v>159</v>
      </c>
      <c r="AA5" s="50">
        <v>158</v>
      </c>
      <c r="AB5" s="50">
        <v>158</v>
      </c>
      <c r="AC5" s="16">
        <v>1.00632911392405</v>
      </c>
      <c r="AD5" s="16">
        <v>1.00632911392405</v>
      </c>
      <c r="AE5" s="50">
        <v>20.51</v>
      </c>
      <c r="AF5" s="50">
        <v>20.49</v>
      </c>
      <c r="AG5" s="50">
        <v>20.5</v>
      </c>
      <c r="AH5" s="50">
        <v>20.5</v>
      </c>
      <c r="AI5" s="16">
        <v>1.0011666666666601</v>
      </c>
      <c r="AJ5" s="16">
        <v>1.0001904761904701</v>
      </c>
      <c r="AL5" s="6">
        <v>-2.3395261506967691E-3</v>
      </c>
      <c r="AN5" s="6">
        <v>-2.4681888630675441E-3</v>
      </c>
      <c r="AP5" s="6">
        <v>3.154574132492094E-3</v>
      </c>
      <c r="AR5" s="6">
        <v>3.154574132492094E-3</v>
      </c>
      <c r="AT5" s="6">
        <v>-1.8951358180669953E-3</v>
      </c>
      <c r="AV5" s="6">
        <v>-1.8951358180669953E-3</v>
      </c>
      <c r="AX5" s="6">
        <v>5.0528943821834815E-3</v>
      </c>
      <c r="AZ5" s="6">
        <v>5.0528943821834815E-3</v>
      </c>
      <c r="BB5" s="6">
        <v>9.7522917885894955E-5</v>
      </c>
      <c r="BD5" s="6">
        <v>-9.7599063049069734E-5</v>
      </c>
      <c r="BF5" s="6">
        <v>4.8782867456909074E-5</v>
      </c>
      <c r="BH5" s="6">
        <v>-4.8778108384883723E-5</v>
      </c>
      <c r="BJ5" s="6">
        <v>1.1654429515584042E-4</v>
      </c>
      <c r="BL5" s="6">
        <v>1.9044354300667976E-5</v>
      </c>
      <c r="BQ5" s="57">
        <v>1</v>
      </c>
      <c r="BR5" s="58">
        <v>1</v>
      </c>
    </row>
    <row r="6" spans="1:70" x14ac:dyDescent="0.25">
      <c r="A6" s="1">
        <v>5</v>
      </c>
      <c r="B6" s="1" t="s">
        <v>21</v>
      </c>
      <c r="C6" s="1" t="s">
        <v>22</v>
      </c>
      <c r="D6" s="1" t="s">
        <v>23</v>
      </c>
      <c r="E6" s="1" t="s">
        <v>24</v>
      </c>
      <c r="F6" s="1" t="s">
        <v>25</v>
      </c>
      <c r="G6" s="1" t="b">
        <v>1</v>
      </c>
      <c r="H6" s="1" t="b">
        <v>1</v>
      </c>
      <c r="I6" s="1" t="b">
        <v>0</v>
      </c>
      <c r="J6" s="1" t="b">
        <v>1</v>
      </c>
      <c r="K6" s="1" t="b">
        <v>0</v>
      </c>
      <c r="L6" s="1">
        <v>200</v>
      </c>
      <c r="M6" s="1">
        <v>2</v>
      </c>
      <c r="N6" s="1">
        <v>0</v>
      </c>
      <c r="O6" s="1">
        <v>1</v>
      </c>
      <c r="P6" s="1">
        <v>1</v>
      </c>
      <c r="Q6" s="1">
        <v>100</v>
      </c>
      <c r="R6" s="1">
        <v>100</v>
      </c>
      <c r="S6" s="13">
        <v>1.2</v>
      </c>
      <c r="T6" s="1">
        <v>1</v>
      </c>
      <c r="U6" s="1" t="b">
        <v>1</v>
      </c>
      <c r="V6" s="1">
        <v>251</v>
      </c>
      <c r="W6" s="13">
        <v>1721.58</v>
      </c>
      <c r="X6" s="13">
        <v>1722.42</v>
      </c>
      <c r="Y6" s="1">
        <v>158</v>
      </c>
      <c r="Z6" s="1">
        <v>158</v>
      </c>
      <c r="AA6" s="50">
        <v>158</v>
      </c>
      <c r="AB6" s="50">
        <v>158</v>
      </c>
      <c r="AC6" s="16">
        <v>1</v>
      </c>
      <c r="AD6" s="16">
        <v>1</v>
      </c>
      <c r="AE6" s="50">
        <v>20.48</v>
      </c>
      <c r="AF6" s="50">
        <v>20.52</v>
      </c>
      <c r="AG6" s="50">
        <v>20.51</v>
      </c>
      <c r="AH6" s="50">
        <v>20.49</v>
      </c>
      <c r="AI6" s="16">
        <v>0.999142857142856</v>
      </c>
      <c r="AJ6" s="16">
        <v>1.0020714285714201</v>
      </c>
      <c r="AL6" s="6">
        <v>9.1910374634871506E-3</v>
      </c>
      <c r="AN6" s="6">
        <v>1.0039881569155806E-2</v>
      </c>
      <c r="AP6" s="6">
        <v>-3.154574132492094E-3</v>
      </c>
      <c r="AR6" s="6">
        <v>-3.154574132492094E-3</v>
      </c>
      <c r="AT6" s="6">
        <v>-1.8951358180669953E-3</v>
      </c>
      <c r="AV6" s="6">
        <v>-1.8951358180669953E-3</v>
      </c>
      <c r="AX6" s="6">
        <v>-1.2681930038673794E-3</v>
      </c>
      <c r="AZ6" s="6">
        <v>-1.2681930038673794E-3</v>
      </c>
      <c r="BB6" s="6">
        <v>-1.3653208503997538E-3</v>
      </c>
      <c r="BD6" s="6">
        <v>1.3663868826858661E-3</v>
      </c>
      <c r="BF6" s="6">
        <v>5.366115420264439E-4</v>
      </c>
      <c r="BH6" s="6">
        <v>-5.3655919223449811E-4</v>
      </c>
      <c r="BJ6" s="6">
        <v>-1.9051424575580178E-3</v>
      </c>
      <c r="BL6" s="6">
        <v>1.899674341538482E-3</v>
      </c>
      <c r="BQ6" s="57">
        <v>1</v>
      </c>
      <c r="BR6" s="58">
        <v>1.00632911392405</v>
      </c>
    </row>
    <row r="7" spans="1:70" x14ac:dyDescent="0.25">
      <c r="A7" s="1">
        <v>6</v>
      </c>
      <c r="B7" s="1" t="s">
        <v>21</v>
      </c>
      <c r="C7" s="1" t="s">
        <v>22</v>
      </c>
      <c r="D7" s="1" t="s">
        <v>23</v>
      </c>
      <c r="E7" s="1" t="s">
        <v>24</v>
      </c>
      <c r="F7" s="1" t="s">
        <v>25</v>
      </c>
      <c r="G7" s="1" t="b">
        <v>1</v>
      </c>
      <c r="H7" s="1" t="b">
        <v>1</v>
      </c>
      <c r="I7" s="1" t="b">
        <v>0</v>
      </c>
      <c r="J7" s="1" t="b">
        <v>1</v>
      </c>
      <c r="K7" s="1" t="b">
        <v>0</v>
      </c>
      <c r="L7" s="1">
        <v>200</v>
      </c>
      <c r="M7" s="1">
        <v>2</v>
      </c>
      <c r="N7" s="1">
        <v>0</v>
      </c>
      <c r="O7" s="1">
        <v>1</v>
      </c>
      <c r="P7" s="1">
        <v>1</v>
      </c>
      <c r="Q7" s="1">
        <v>100</v>
      </c>
      <c r="R7" s="1">
        <v>100</v>
      </c>
      <c r="S7" s="13">
        <v>1.2</v>
      </c>
      <c r="T7" s="1">
        <v>1</v>
      </c>
      <c r="U7" s="1" t="b">
        <v>1</v>
      </c>
      <c r="V7" s="1">
        <v>251</v>
      </c>
      <c r="W7" s="13">
        <v>1702.32</v>
      </c>
      <c r="X7" s="13">
        <v>1700.68</v>
      </c>
      <c r="Y7" s="1">
        <v>159</v>
      </c>
      <c r="Z7" s="1">
        <v>159</v>
      </c>
      <c r="AA7" s="50">
        <v>158</v>
      </c>
      <c r="AB7" s="50">
        <v>158</v>
      </c>
      <c r="AC7" s="16">
        <v>1.00632911392405</v>
      </c>
      <c r="AD7" s="16">
        <v>1.00632911392405</v>
      </c>
      <c r="AE7" s="50">
        <v>20.52</v>
      </c>
      <c r="AF7" s="50">
        <v>20.48</v>
      </c>
      <c r="AG7" s="50">
        <v>20.5</v>
      </c>
      <c r="AH7" s="50">
        <v>20.5</v>
      </c>
      <c r="AI7" s="16">
        <v>1.0015238095237999</v>
      </c>
      <c r="AJ7" s="16">
        <v>0.999571428571427</v>
      </c>
      <c r="AL7" s="6">
        <v>-2.0991839502995102E-3</v>
      </c>
      <c r="AN7" s="6">
        <v>-2.7086159084126482E-3</v>
      </c>
      <c r="AP7" s="6">
        <v>3.154574132492094E-3</v>
      </c>
      <c r="AR7" s="6">
        <v>3.154574132492094E-3</v>
      </c>
      <c r="AT7" s="6">
        <v>-1.8951358180669953E-3</v>
      </c>
      <c r="AV7" s="6">
        <v>-1.8951358180669953E-3</v>
      </c>
      <c r="AX7" s="6">
        <v>5.0528943821834815E-3</v>
      </c>
      <c r="AZ7" s="6">
        <v>5.0528943821834815E-3</v>
      </c>
      <c r="BB7" s="6">
        <v>5.8513750731425951E-4</v>
      </c>
      <c r="BD7" s="6">
        <v>-5.8559437829397432E-4</v>
      </c>
      <c r="BF7" s="6">
        <v>4.8782867456909074E-5</v>
      </c>
      <c r="BH7" s="6">
        <v>-4.8778108384883723E-5</v>
      </c>
      <c r="BJ7" s="6">
        <v>4.7331254563265368E-4</v>
      </c>
      <c r="BL7" s="6">
        <v>-5.9989716048269859E-4</v>
      </c>
      <c r="BQ7" s="57">
        <v>1</v>
      </c>
      <c r="BR7" s="58">
        <v>1</v>
      </c>
    </row>
    <row r="8" spans="1:70" x14ac:dyDescent="0.25">
      <c r="A8" s="1">
        <v>7</v>
      </c>
      <c r="B8" s="1" t="s">
        <v>21</v>
      </c>
      <c r="C8" s="1" t="s">
        <v>22</v>
      </c>
      <c r="D8" s="1" t="s">
        <v>23</v>
      </c>
      <c r="E8" s="1" t="s">
        <v>24</v>
      </c>
      <c r="F8" s="1" t="s">
        <v>25</v>
      </c>
      <c r="G8" s="1" t="b">
        <v>1</v>
      </c>
      <c r="H8" s="1" t="b">
        <v>1</v>
      </c>
      <c r="I8" s="1" t="b">
        <v>0</v>
      </c>
      <c r="J8" s="1" t="b">
        <v>1</v>
      </c>
      <c r="K8" s="1" t="b">
        <v>0</v>
      </c>
      <c r="L8" s="1">
        <v>200</v>
      </c>
      <c r="M8" s="1">
        <v>2</v>
      </c>
      <c r="N8" s="1">
        <v>0</v>
      </c>
      <c r="O8" s="1">
        <v>1</v>
      </c>
      <c r="P8" s="1">
        <v>1</v>
      </c>
      <c r="Q8" s="1">
        <v>100</v>
      </c>
      <c r="R8" s="1">
        <v>100</v>
      </c>
      <c r="S8" s="13">
        <v>1.2</v>
      </c>
      <c r="T8" s="1">
        <v>1</v>
      </c>
      <c r="U8" s="1" t="b">
        <v>1</v>
      </c>
      <c r="V8" s="1">
        <v>251</v>
      </c>
      <c r="W8" s="13">
        <v>1701.93</v>
      </c>
      <c r="X8" s="13">
        <v>1701.07</v>
      </c>
      <c r="Y8" s="1">
        <v>158</v>
      </c>
      <c r="Z8" s="1">
        <v>158</v>
      </c>
      <c r="AA8" s="50">
        <v>159</v>
      </c>
      <c r="AB8" s="50">
        <v>159</v>
      </c>
      <c r="AC8" s="16">
        <v>0.99371069182389704</v>
      </c>
      <c r="AD8" s="16">
        <v>0.99371069182389704</v>
      </c>
      <c r="AE8" s="50">
        <v>20.52</v>
      </c>
      <c r="AF8" s="50">
        <v>20.48</v>
      </c>
      <c r="AG8" s="50">
        <v>20.49</v>
      </c>
      <c r="AH8" s="50">
        <v>20.51</v>
      </c>
      <c r="AI8" s="16">
        <v>1.0021428571428499</v>
      </c>
      <c r="AJ8" s="16">
        <v>0.99921428571428395</v>
      </c>
      <c r="AL8" s="6">
        <v>-2.3278021409213201E-3</v>
      </c>
      <c r="AN8" s="6">
        <v>-2.4799170116209801E-3</v>
      </c>
      <c r="AP8" s="6">
        <v>-3.154574132492094E-3</v>
      </c>
      <c r="AR8" s="6">
        <v>-3.154574132492094E-3</v>
      </c>
      <c r="AT8" s="6">
        <v>4.4219835754895076E-3</v>
      </c>
      <c r="AV8" s="6">
        <v>4.4219835754895076E-3</v>
      </c>
      <c r="AX8" s="6">
        <v>-7.5495251233422822E-3</v>
      </c>
      <c r="AZ8" s="6">
        <v>-7.5495251233422822E-3</v>
      </c>
      <c r="BB8" s="6">
        <v>5.8513750731425951E-4</v>
      </c>
      <c r="BD8" s="6">
        <v>-5.8559437829397432E-4</v>
      </c>
      <c r="BF8" s="6">
        <v>-4.3904580711273677E-4</v>
      </c>
      <c r="BH8" s="6">
        <v>4.3900297546484168E-4</v>
      </c>
      <c r="BJ8" s="6">
        <v>1.0917108464667535E-3</v>
      </c>
      <c r="BL8" s="6">
        <v>-9.5697880362977106E-4</v>
      </c>
      <c r="BQ8" s="57">
        <v>1</v>
      </c>
      <c r="BR8" s="58">
        <v>1.00632911392405</v>
      </c>
    </row>
    <row r="9" spans="1:70" x14ac:dyDescent="0.25">
      <c r="A9" s="1">
        <v>8</v>
      </c>
      <c r="B9" s="1" t="s">
        <v>21</v>
      </c>
      <c r="C9" s="1" t="s">
        <v>22</v>
      </c>
      <c r="D9" s="1" t="s">
        <v>23</v>
      </c>
      <c r="E9" s="1" t="s">
        <v>24</v>
      </c>
      <c r="F9" s="1" t="s">
        <v>25</v>
      </c>
      <c r="G9" s="1" t="b">
        <v>1</v>
      </c>
      <c r="H9" s="1" t="b">
        <v>1</v>
      </c>
      <c r="I9" s="1" t="b">
        <v>0</v>
      </c>
      <c r="J9" s="1" t="b">
        <v>1</v>
      </c>
      <c r="K9" s="1" t="b">
        <v>0</v>
      </c>
      <c r="L9" s="1">
        <v>200</v>
      </c>
      <c r="M9" s="1">
        <v>2</v>
      </c>
      <c r="N9" s="1">
        <v>0</v>
      </c>
      <c r="O9" s="1">
        <v>1</v>
      </c>
      <c r="P9" s="1">
        <v>1</v>
      </c>
      <c r="Q9" s="1">
        <v>100</v>
      </c>
      <c r="R9" s="1">
        <v>100</v>
      </c>
      <c r="S9" s="13">
        <v>1.2</v>
      </c>
      <c r="T9" s="1">
        <v>1</v>
      </c>
      <c r="U9" s="1" t="b">
        <v>1</v>
      </c>
      <c r="V9" s="1">
        <v>251</v>
      </c>
      <c r="W9" s="13">
        <v>1717.38</v>
      </c>
      <c r="X9" s="13">
        <v>1726.62</v>
      </c>
      <c r="Y9" s="1">
        <v>158</v>
      </c>
      <c r="Z9" s="1">
        <v>158</v>
      </c>
      <c r="AA9" s="50">
        <v>158</v>
      </c>
      <c r="AB9" s="50">
        <v>158</v>
      </c>
      <c r="AC9" s="16">
        <v>1</v>
      </c>
      <c r="AD9" s="16">
        <v>1</v>
      </c>
      <c r="AE9" s="50">
        <v>20.47</v>
      </c>
      <c r="AF9" s="50">
        <v>20.53</v>
      </c>
      <c r="AG9" s="50">
        <v>20.420000000000002</v>
      </c>
      <c r="AH9" s="50">
        <v>20.58</v>
      </c>
      <c r="AI9" s="16">
        <v>1.0029999999999899</v>
      </c>
      <c r="AJ9" s="16">
        <v>0.99811904761904602</v>
      </c>
      <c r="AL9" s="6">
        <v>6.7289954106364291E-3</v>
      </c>
      <c r="AN9" s="6">
        <v>1.2502792765374027E-2</v>
      </c>
      <c r="AP9" s="6">
        <v>-3.154574132492094E-3</v>
      </c>
      <c r="AR9" s="6">
        <v>-3.154574132492094E-3</v>
      </c>
      <c r="AT9" s="6">
        <v>-1.8951358180669953E-3</v>
      </c>
      <c r="AV9" s="6">
        <v>-1.8951358180669953E-3</v>
      </c>
      <c r="AX9" s="6">
        <v>-1.2681930038673794E-3</v>
      </c>
      <c r="AZ9" s="6">
        <v>-1.2681930038673794E-3</v>
      </c>
      <c r="BB9" s="6">
        <v>-1.8529354398283404E-3</v>
      </c>
      <c r="BD9" s="6">
        <v>1.8543821979308817E-3</v>
      </c>
      <c r="BF9" s="6">
        <v>-3.8538465290990365E-3</v>
      </c>
      <c r="BH9" s="6">
        <v>3.8534705624115873E-3</v>
      </c>
      <c r="BJ9" s="6">
        <v>1.9479546476155463E-3</v>
      </c>
      <c r="BL9" s="6">
        <v>-2.0520291759468234E-3</v>
      </c>
      <c r="BQ9" s="57">
        <v>1</v>
      </c>
      <c r="BR9" s="58">
        <v>0.99371069182389704</v>
      </c>
    </row>
    <row r="10" spans="1:70" x14ac:dyDescent="0.25">
      <c r="A10" s="1">
        <v>9</v>
      </c>
      <c r="B10" s="1" t="s">
        <v>21</v>
      </c>
      <c r="C10" s="1" t="s">
        <v>22</v>
      </c>
      <c r="D10" s="1" t="s">
        <v>23</v>
      </c>
      <c r="E10" s="1" t="s">
        <v>24</v>
      </c>
      <c r="F10" s="1" t="s">
        <v>25</v>
      </c>
      <c r="G10" s="1" t="b">
        <v>1</v>
      </c>
      <c r="H10" s="1" t="b">
        <v>1</v>
      </c>
      <c r="I10" s="1" t="b">
        <v>0</v>
      </c>
      <c r="J10" s="1" t="b">
        <v>1</v>
      </c>
      <c r="K10" s="1" t="b">
        <v>0</v>
      </c>
      <c r="L10" s="1">
        <v>200</v>
      </c>
      <c r="M10" s="1">
        <v>2</v>
      </c>
      <c r="N10" s="1">
        <v>0</v>
      </c>
      <c r="O10" s="1">
        <v>1</v>
      </c>
      <c r="P10" s="1">
        <v>1</v>
      </c>
      <c r="Q10" s="1">
        <v>100</v>
      </c>
      <c r="R10" s="1">
        <v>100</v>
      </c>
      <c r="S10" s="13">
        <v>1.2</v>
      </c>
      <c r="T10" s="1">
        <v>1</v>
      </c>
      <c r="U10" s="1" t="b">
        <v>1</v>
      </c>
      <c r="V10" s="1">
        <v>251</v>
      </c>
      <c r="W10" s="13">
        <v>1700.59</v>
      </c>
      <c r="X10" s="13">
        <v>1702.41</v>
      </c>
      <c r="Y10" s="1">
        <v>159</v>
      </c>
      <c r="Z10" s="1">
        <v>159</v>
      </c>
      <c r="AA10" s="50">
        <v>158</v>
      </c>
      <c r="AB10" s="50">
        <v>158</v>
      </c>
      <c r="AC10" s="16">
        <v>1.00632911392405</v>
      </c>
      <c r="AD10" s="16">
        <v>1.00632911392405</v>
      </c>
      <c r="AE10" s="50">
        <v>20.57</v>
      </c>
      <c r="AF10" s="50">
        <v>20.43</v>
      </c>
      <c r="AG10" s="50">
        <v>20.41</v>
      </c>
      <c r="AH10" s="50">
        <v>20.59</v>
      </c>
      <c r="AI10" s="16">
        <v>1.00840476190476</v>
      </c>
      <c r="AJ10" s="16">
        <v>0.99278571428571305</v>
      </c>
      <c r="AL10" s="6">
        <v>-3.11331079587851E-3</v>
      </c>
      <c r="AN10" s="6">
        <v>-1.6941310585416591E-3</v>
      </c>
      <c r="AP10" s="6">
        <v>3.154574132492094E-3</v>
      </c>
      <c r="AR10" s="6">
        <v>3.154574132492094E-3</v>
      </c>
      <c r="AT10" s="6">
        <v>-1.8951358180669953E-3</v>
      </c>
      <c r="AV10" s="6">
        <v>-1.8951358180669953E-3</v>
      </c>
      <c r="AX10" s="6">
        <v>5.0528943821834815E-3</v>
      </c>
      <c r="AZ10" s="6">
        <v>5.0528943821834815E-3</v>
      </c>
      <c r="BB10" s="6">
        <v>3.0232104544567484E-3</v>
      </c>
      <c r="BD10" s="6">
        <v>-3.0255709545189413E-3</v>
      </c>
      <c r="BF10" s="6">
        <v>-4.3416752036685713E-3</v>
      </c>
      <c r="BH10" s="6">
        <v>4.3412516462613127E-3</v>
      </c>
      <c r="BJ10" s="6">
        <v>7.3470475048855732E-3</v>
      </c>
      <c r="BL10" s="6">
        <v>-7.3844483802733007E-3</v>
      </c>
      <c r="BQ10" s="57">
        <v>1</v>
      </c>
      <c r="BR10" s="58">
        <v>1</v>
      </c>
    </row>
    <row r="11" spans="1:70" x14ac:dyDescent="0.25">
      <c r="A11" s="1">
        <v>10</v>
      </c>
      <c r="B11" s="1" t="s">
        <v>21</v>
      </c>
      <c r="C11" s="1" t="s">
        <v>22</v>
      </c>
      <c r="D11" s="1" t="s">
        <v>23</v>
      </c>
      <c r="E11" s="1" t="s">
        <v>24</v>
      </c>
      <c r="F11" s="1" t="s">
        <v>25</v>
      </c>
      <c r="G11" s="1" t="b">
        <v>1</v>
      </c>
      <c r="H11" s="1" t="b">
        <v>1</v>
      </c>
      <c r="I11" s="1" t="b">
        <v>0</v>
      </c>
      <c r="J11" s="1" t="b">
        <v>1</v>
      </c>
      <c r="K11" s="1" t="b">
        <v>0</v>
      </c>
      <c r="L11" s="1">
        <v>200</v>
      </c>
      <c r="M11" s="1">
        <v>2</v>
      </c>
      <c r="N11" s="1">
        <v>0</v>
      </c>
      <c r="O11" s="1">
        <v>1</v>
      </c>
      <c r="P11" s="1">
        <v>1</v>
      </c>
      <c r="Q11" s="1">
        <v>100</v>
      </c>
      <c r="R11" s="1">
        <v>100</v>
      </c>
      <c r="S11" s="13">
        <v>1.2</v>
      </c>
      <c r="T11" s="1">
        <v>1</v>
      </c>
      <c r="U11" s="1" t="b">
        <v>1</v>
      </c>
      <c r="V11" s="1">
        <v>251</v>
      </c>
      <c r="W11" s="13">
        <v>1729.14</v>
      </c>
      <c r="X11" s="13">
        <v>1714.86</v>
      </c>
      <c r="Y11" s="1">
        <v>158</v>
      </c>
      <c r="Z11" s="1">
        <v>158</v>
      </c>
      <c r="AA11" s="50">
        <v>158</v>
      </c>
      <c r="AB11" s="50">
        <v>158</v>
      </c>
      <c r="AC11" s="16">
        <v>1</v>
      </c>
      <c r="AD11" s="16">
        <v>1</v>
      </c>
      <c r="AE11" s="50">
        <v>20.58</v>
      </c>
      <c r="AF11" s="50">
        <v>20.420000000000002</v>
      </c>
      <c r="AG11" s="50">
        <v>20.59</v>
      </c>
      <c r="AH11" s="50">
        <v>20.41</v>
      </c>
      <c r="AI11" s="16">
        <v>1.0000714285714201</v>
      </c>
      <c r="AJ11" s="16">
        <v>1.0010476190476101</v>
      </c>
      <c r="AL11" s="6">
        <v>1.3622713158618405E-2</v>
      </c>
      <c r="AN11" s="6">
        <v>5.6066414159625655E-3</v>
      </c>
      <c r="AP11" s="6">
        <v>-3.154574132492094E-3</v>
      </c>
      <c r="AR11" s="6">
        <v>-3.154574132492094E-3</v>
      </c>
      <c r="AT11" s="6">
        <v>-1.8951358180669953E-3</v>
      </c>
      <c r="AV11" s="6">
        <v>-1.8951358180669953E-3</v>
      </c>
      <c r="AX11" s="6">
        <v>-1.2681930038673794E-3</v>
      </c>
      <c r="AZ11" s="6">
        <v>-1.2681930038673794E-3</v>
      </c>
      <c r="BB11" s="6">
        <v>3.510825043885335E-3</v>
      </c>
      <c r="BD11" s="6">
        <v>-3.5135662697637349E-3</v>
      </c>
      <c r="BF11" s="6">
        <v>4.4392409385822784E-3</v>
      </c>
      <c r="BH11" s="6">
        <v>-4.4388078630309691E-3</v>
      </c>
      <c r="BJ11" s="6">
        <v>-9.7754500631774821E-4</v>
      </c>
      <c r="BL11" s="6">
        <v>8.7604029785026682E-4</v>
      </c>
      <c r="BQ11" s="57">
        <v>1</v>
      </c>
      <c r="BR11" s="58">
        <v>1.00632911392405</v>
      </c>
    </row>
    <row r="12" spans="1:70" x14ac:dyDescent="0.25">
      <c r="A12" s="3">
        <v>11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b">
        <v>1</v>
      </c>
      <c r="H12" s="3" t="b">
        <v>1</v>
      </c>
      <c r="I12" s="3" t="b">
        <v>0</v>
      </c>
      <c r="J12" s="3" t="b">
        <v>1</v>
      </c>
      <c r="K12" s="3" t="b">
        <v>0</v>
      </c>
      <c r="L12" s="3">
        <v>200</v>
      </c>
      <c r="M12" s="3">
        <v>2</v>
      </c>
      <c r="N12" s="3">
        <v>0</v>
      </c>
      <c r="O12" s="3">
        <v>1</v>
      </c>
      <c r="P12" s="3">
        <v>1.1000000000000001</v>
      </c>
      <c r="Q12" s="3">
        <v>100</v>
      </c>
      <c r="R12" s="3">
        <v>100</v>
      </c>
      <c r="S12" s="5">
        <v>1.2</v>
      </c>
      <c r="T12" s="3">
        <v>1</v>
      </c>
      <c r="U12" s="3" t="b">
        <v>1</v>
      </c>
      <c r="V12" s="3">
        <v>251</v>
      </c>
      <c r="W12" s="5">
        <v>1757.18</v>
      </c>
      <c r="X12" s="5">
        <v>1737.59</v>
      </c>
      <c r="Y12" s="3">
        <v>158</v>
      </c>
      <c r="Z12" s="3">
        <v>158</v>
      </c>
      <c r="AA12" s="51">
        <v>157.13999999999999</v>
      </c>
      <c r="AB12" s="51">
        <v>156.22999999999999</v>
      </c>
      <c r="AC12" s="17">
        <v>1.0056725344912401</v>
      </c>
      <c r="AD12" s="17">
        <v>1.01147520119409</v>
      </c>
      <c r="AE12" s="51">
        <v>20.56</v>
      </c>
      <c r="AF12" s="51">
        <v>20.440000000000001</v>
      </c>
      <c r="AG12" s="51">
        <v>20.89</v>
      </c>
      <c r="AH12" s="51">
        <v>20.11</v>
      </c>
      <c r="AI12" s="17">
        <v>0.98697520315941301</v>
      </c>
      <c r="AJ12" s="17">
        <v>1.0195332980012599</v>
      </c>
      <c r="AL12" s="6" cm="1">
        <f t="array" ref="AL12:AL21">W12:W21/AM12-1</f>
        <v>1.1149580423683858E-3</v>
      </c>
      <c r="AM12" s="22">
        <f>AVERAGE(W12:W21)</f>
        <v>1755.223</v>
      </c>
      <c r="AN12" s="6" cm="1">
        <f t="array" ref="AN12:AN21">X12:X21/AO12-1</f>
        <v>-1.0212370365897505E-2</v>
      </c>
      <c r="AO12" s="22">
        <f>AVERAGE(X12:X21)</f>
        <v>1755.5179999999996</v>
      </c>
      <c r="AP12" s="6" cm="1">
        <f t="array" ref="AP12:AP21">Y12:Y21/AQ12-1</f>
        <v>-1.2642225031604948E-3</v>
      </c>
      <c r="AQ12" s="22">
        <f>AVERAGE(Y12:Y21)</f>
        <v>158.19999999999999</v>
      </c>
      <c r="AR12" s="6" cm="1">
        <f t="array" ref="AR12:AR21">Z12:Z21/AS12-1</f>
        <v>-1.2642225031604948E-3</v>
      </c>
      <c r="AS12" s="22">
        <f>AVERAGE(Z12:Z21)</f>
        <v>158.19999999999999</v>
      </c>
      <c r="AT12" s="6" cm="1">
        <f t="array" ref="AT12:AT21">AA12:AA21/AU12-1</f>
        <v>6.7849385895784042E-3</v>
      </c>
      <c r="AU12" s="22">
        <f>AVERAGE(AA12:AA21)</f>
        <v>156.08099999999999</v>
      </c>
      <c r="AV12" s="6" cm="1">
        <f t="array" ref="AV12:AV21">AB12:AB21/AW12-1</f>
        <v>8.8409399584854498E-4</v>
      </c>
      <c r="AW12" s="22">
        <f>AVERAGE(AB12:AB21)</f>
        <v>156.09200000000001</v>
      </c>
      <c r="AX12" s="6" cm="1">
        <f t="array" ref="AX12:AX21">AC12:AC21/AY12-1</f>
        <v>-7.9959594432821302E-3</v>
      </c>
      <c r="AY12" s="22">
        <f>AVERAGE(AC12:AC21)</f>
        <v>1.013778667601849</v>
      </c>
      <c r="AZ12" s="6" cm="1">
        <f t="array" ref="AZ12:AZ21">AD12:AD21/BA12-1</f>
        <v>-2.1667540432066534E-3</v>
      </c>
      <c r="BA12" s="22">
        <f>AVERAGE(AD12:AD21)</f>
        <v>1.0136715781846051</v>
      </c>
      <c r="BB12" s="6" cm="1">
        <f t="array" ref="BB12:BB21">AE12:AE21/BC12-1</f>
        <v>3.0246853351547642E-3</v>
      </c>
      <c r="BC12" s="22">
        <f>AVERAGE(AE12:AE21)</f>
        <v>20.497999999999998</v>
      </c>
      <c r="BD12" s="6" cm="1">
        <f t="array" ref="BD12:BD21">AF12:AF21/BE12-1</f>
        <v>-3.0240952102233987E-3</v>
      </c>
      <c r="BE12" s="22">
        <f>AVERAGE(AF12:AF21)</f>
        <v>20.502000000000002</v>
      </c>
      <c r="BF12" s="6" cm="1">
        <f t="array" ref="BF12:BF21">AG12:AG21/BG12-1</f>
        <v>1.9024390243902678E-2</v>
      </c>
      <c r="BG12" s="22">
        <f>AVERAGE(AG12:AG21)</f>
        <v>20.499999999999996</v>
      </c>
      <c r="BH12" s="6" cm="1">
        <f t="array" ref="BH12:BH21">AH12:AH21/BI12-1</f>
        <v>-1.9024390243902678E-2</v>
      </c>
      <c r="BI12" s="22">
        <f>AVERAGE(AH12:AH21)</f>
        <v>20.500000000000004</v>
      </c>
      <c r="BJ12" s="6" cm="1">
        <f t="array" ref="BJ12:BJ21">AI12:AI21/BK12-1</f>
        <v>-1.6697727155570496E-2</v>
      </c>
      <c r="BK12" s="22">
        <f t="shared" ref="BK12" si="1">AVERAGE(AI12:AI21)</f>
        <v>1.0037353013579016</v>
      </c>
      <c r="BL12" s="6" cm="1">
        <f t="array" ref="BL12:BL21">AJ12:AJ21/BM12-1</f>
        <v>1.5529237459490197E-2</v>
      </c>
      <c r="BM12" s="22">
        <f>AVERAGE(AJ12:AJ21)</f>
        <v>1.0039428313770526</v>
      </c>
      <c r="BQ12" s="57">
        <v>1</v>
      </c>
      <c r="BR12" s="58">
        <v>1</v>
      </c>
    </row>
    <row r="13" spans="1:70" x14ac:dyDescent="0.25">
      <c r="A13" s="3">
        <v>12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b">
        <v>1</v>
      </c>
      <c r="H13" s="3" t="b">
        <v>1</v>
      </c>
      <c r="I13" s="3" t="b">
        <v>0</v>
      </c>
      <c r="J13" s="3" t="b">
        <v>1</v>
      </c>
      <c r="K13" s="3" t="b">
        <v>0</v>
      </c>
      <c r="L13" s="3">
        <v>200</v>
      </c>
      <c r="M13" s="3">
        <v>2</v>
      </c>
      <c r="N13" s="3">
        <v>0</v>
      </c>
      <c r="O13" s="3">
        <v>1</v>
      </c>
      <c r="P13" s="3">
        <v>1.1000000000000001</v>
      </c>
      <c r="Q13" s="3">
        <v>100</v>
      </c>
      <c r="R13" s="3">
        <v>100</v>
      </c>
      <c r="S13" s="5">
        <v>1.2</v>
      </c>
      <c r="T13" s="3">
        <v>1</v>
      </c>
      <c r="U13" s="3" t="b">
        <v>1</v>
      </c>
      <c r="V13" s="3">
        <v>251</v>
      </c>
      <c r="W13" s="5">
        <v>1757.02</v>
      </c>
      <c r="X13" s="5">
        <v>1764.05</v>
      </c>
      <c r="Y13" s="3">
        <v>158</v>
      </c>
      <c r="Z13" s="3">
        <v>158</v>
      </c>
      <c r="AA13" s="51">
        <v>155.83000000000001</v>
      </c>
      <c r="AB13" s="51">
        <v>156.22999999999999</v>
      </c>
      <c r="AC13" s="17">
        <v>1.0141321209171601</v>
      </c>
      <c r="AD13" s="17">
        <v>1.0115129580339099</v>
      </c>
      <c r="AE13" s="51">
        <v>20.51</v>
      </c>
      <c r="AF13" s="51">
        <v>20.49</v>
      </c>
      <c r="AG13" s="51">
        <v>20.32</v>
      </c>
      <c r="AH13" s="51">
        <v>20.68</v>
      </c>
      <c r="AI13" s="17">
        <v>1.0136248198190501</v>
      </c>
      <c r="AJ13" s="17">
        <v>0.99486839793819104</v>
      </c>
      <c r="AL13" s="6">
        <v>1.0238015340500173E-3</v>
      </c>
      <c r="AN13" s="6">
        <v>4.8601039693130232E-3</v>
      </c>
      <c r="AP13" s="6">
        <v>-1.2642225031604948E-3</v>
      </c>
      <c r="AR13" s="6">
        <v>-1.2642225031604948E-3</v>
      </c>
      <c r="AT13" s="6">
        <v>-1.6081393635354324E-3</v>
      </c>
      <c r="AV13" s="6">
        <v>8.8409399584854498E-4</v>
      </c>
      <c r="AX13" s="6">
        <v>3.4864939123968597E-4</v>
      </c>
      <c r="AZ13" s="6">
        <v>-2.129506436947759E-3</v>
      </c>
      <c r="BB13" s="6">
        <v>5.8542296809460659E-4</v>
      </c>
      <c r="BD13" s="6">
        <v>-5.8530875036599816E-4</v>
      </c>
      <c r="BF13" s="6">
        <v>-8.7804878048778345E-3</v>
      </c>
      <c r="BH13" s="6">
        <v>8.7804878048778345E-3</v>
      </c>
      <c r="BJ13" s="6">
        <v>9.8527155991918747E-3</v>
      </c>
      <c r="BL13" s="6">
        <v>-9.0387949943471213E-3</v>
      </c>
      <c r="BQ13" s="57">
        <v>1.1000000000000001</v>
      </c>
      <c r="BR13" s="58">
        <v>1.0056725344912401</v>
      </c>
    </row>
    <row r="14" spans="1:70" x14ac:dyDescent="0.25">
      <c r="A14" s="3">
        <v>13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b">
        <v>1</v>
      </c>
      <c r="H14" s="3" t="b">
        <v>1</v>
      </c>
      <c r="I14" s="3" t="b">
        <v>0</v>
      </c>
      <c r="J14" s="3" t="b">
        <v>1</v>
      </c>
      <c r="K14" s="3" t="b">
        <v>0</v>
      </c>
      <c r="L14" s="3">
        <v>200</v>
      </c>
      <c r="M14" s="3">
        <v>2</v>
      </c>
      <c r="N14" s="3">
        <v>0</v>
      </c>
      <c r="O14" s="3">
        <v>1</v>
      </c>
      <c r="P14" s="3">
        <v>1.1000000000000001</v>
      </c>
      <c r="Q14" s="3">
        <v>100</v>
      </c>
      <c r="R14" s="3">
        <v>100</v>
      </c>
      <c r="S14" s="5">
        <v>1.2</v>
      </c>
      <c r="T14" s="3">
        <v>1</v>
      </c>
      <c r="U14" s="3" t="b">
        <v>1</v>
      </c>
      <c r="V14" s="3">
        <v>251</v>
      </c>
      <c r="W14" s="5">
        <v>1743.86</v>
      </c>
      <c r="X14" s="5">
        <v>1742.18</v>
      </c>
      <c r="Y14" s="3">
        <v>159</v>
      </c>
      <c r="Z14" s="3">
        <v>159</v>
      </c>
      <c r="AA14" s="51">
        <v>155.97</v>
      </c>
      <c r="AB14" s="51">
        <v>155.80000000000001</v>
      </c>
      <c r="AC14" s="17">
        <v>1.0196387945655201</v>
      </c>
      <c r="AD14" s="17">
        <v>1.0207267212698099</v>
      </c>
      <c r="AE14" s="51">
        <v>20.47</v>
      </c>
      <c r="AF14" s="51">
        <v>20.53</v>
      </c>
      <c r="AG14" s="51">
        <v>20.59</v>
      </c>
      <c r="AH14" s="51">
        <v>20.41</v>
      </c>
      <c r="AI14" s="17">
        <v>0.99770689074464702</v>
      </c>
      <c r="AJ14" s="17">
        <v>1.0095486410360499</v>
      </c>
      <c r="AL14" s="6">
        <v>-6.4738212751314084E-3</v>
      </c>
      <c r="AN14" s="6">
        <v>-7.5977574710139884E-3</v>
      </c>
      <c r="AP14" s="6">
        <v>5.0568900126422012E-3</v>
      </c>
      <c r="AR14" s="6">
        <v>5.0568900126422012E-3</v>
      </c>
      <c r="AT14" s="6">
        <v>-7.1116920060732003E-4</v>
      </c>
      <c r="AV14" s="6">
        <v>-1.8706916433898213E-3</v>
      </c>
      <c r="AX14" s="6">
        <v>5.7804796559131066E-3</v>
      </c>
      <c r="AZ14" s="6">
        <v>6.9599890507336948E-3</v>
      </c>
      <c r="BB14" s="6">
        <v>-1.365986925553675E-3</v>
      </c>
      <c r="BD14" s="6">
        <v>1.3657204175201443E-3</v>
      </c>
      <c r="BF14" s="6">
        <v>4.3902439024392503E-3</v>
      </c>
      <c r="BH14" s="6">
        <v>-4.3902439024391393E-3</v>
      </c>
      <c r="BJ14" s="6">
        <v>-6.005976481148978E-3</v>
      </c>
      <c r="BL14" s="6">
        <v>5.5837937019860284E-3</v>
      </c>
      <c r="BQ14" s="57">
        <v>1.1000000000000001</v>
      </c>
      <c r="BR14" s="58">
        <v>1.0141321209171601</v>
      </c>
    </row>
    <row r="15" spans="1:70" x14ac:dyDescent="0.25">
      <c r="A15" s="3">
        <v>14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b">
        <v>1</v>
      </c>
      <c r="H15" s="3" t="b">
        <v>1</v>
      </c>
      <c r="I15" s="3" t="b">
        <v>0</v>
      </c>
      <c r="J15" s="3" t="b">
        <v>1</v>
      </c>
      <c r="K15" s="3" t="b">
        <v>0</v>
      </c>
      <c r="L15" s="3">
        <v>200</v>
      </c>
      <c r="M15" s="3">
        <v>2</v>
      </c>
      <c r="N15" s="3">
        <v>0</v>
      </c>
      <c r="O15" s="3">
        <v>1</v>
      </c>
      <c r="P15" s="3">
        <v>1.1000000000000001</v>
      </c>
      <c r="Q15" s="3">
        <v>100</v>
      </c>
      <c r="R15" s="3">
        <v>100</v>
      </c>
      <c r="S15" s="5">
        <v>1.2</v>
      </c>
      <c r="T15" s="3">
        <v>1</v>
      </c>
      <c r="U15" s="3" t="b">
        <v>1</v>
      </c>
      <c r="V15" s="3">
        <v>251</v>
      </c>
      <c r="W15" s="5">
        <v>1728.84</v>
      </c>
      <c r="X15" s="5">
        <v>1725.39</v>
      </c>
      <c r="Y15" s="3">
        <v>159</v>
      </c>
      <c r="Z15" s="3">
        <v>159</v>
      </c>
      <c r="AA15" s="51">
        <v>156.84</v>
      </c>
      <c r="AB15" s="51">
        <v>156.46</v>
      </c>
      <c r="AC15" s="17">
        <v>1.0139873992039301</v>
      </c>
      <c r="AD15" s="17">
        <v>1.01642114911133</v>
      </c>
      <c r="AE15" s="51">
        <v>20.45</v>
      </c>
      <c r="AF15" s="51">
        <v>20.55</v>
      </c>
      <c r="AG15" s="51">
        <v>20.68</v>
      </c>
      <c r="AH15" s="51">
        <v>20.32</v>
      </c>
      <c r="AI15" s="17">
        <v>0.993214789424541</v>
      </c>
      <c r="AJ15" s="17">
        <v>1.0160179916290699</v>
      </c>
      <c r="AL15" s="6">
        <v>-1.5031138493513341E-2</v>
      </c>
      <c r="AN15" s="6">
        <v>-1.7161886121361047E-2</v>
      </c>
      <c r="AP15" s="6">
        <v>5.0568900126422012E-3</v>
      </c>
      <c r="AR15" s="6">
        <v>5.0568900126422012E-3</v>
      </c>
      <c r="AT15" s="6">
        <v>4.8628596690181158E-3</v>
      </c>
      <c r="AV15" s="6">
        <v>2.3575839889296013E-3</v>
      </c>
      <c r="AX15" s="6">
        <v>2.0589464816311853E-4</v>
      </c>
      <c r="AZ15" s="6">
        <v>2.7124869493224679E-3</v>
      </c>
      <c r="BB15" s="6">
        <v>-2.3416918723777602E-3</v>
      </c>
      <c r="BD15" s="6">
        <v>2.3412350014631045E-3</v>
      </c>
      <c r="BF15" s="6">
        <v>8.7804878048782786E-3</v>
      </c>
      <c r="BH15" s="6">
        <v>-8.7804878048781676E-3</v>
      </c>
      <c r="BJ15" s="6">
        <v>-1.048136089178886E-2</v>
      </c>
      <c r="BL15" s="6">
        <v>1.2027736913519771E-2</v>
      </c>
      <c r="BQ15" s="57">
        <v>1.1000000000000001</v>
      </c>
      <c r="BR15" s="58">
        <v>1.0196387945655201</v>
      </c>
    </row>
    <row r="16" spans="1:70" x14ac:dyDescent="0.25">
      <c r="A16" s="3">
        <v>15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b">
        <v>1</v>
      </c>
      <c r="H16" s="3" t="b">
        <v>1</v>
      </c>
      <c r="I16" s="3" t="b">
        <v>0</v>
      </c>
      <c r="J16" s="3" t="b">
        <v>1</v>
      </c>
      <c r="K16" s="3" t="b">
        <v>0</v>
      </c>
      <c r="L16" s="3">
        <v>200</v>
      </c>
      <c r="M16" s="3">
        <v>2</v>
      </c>
      <c r="N16" s="3">
        <v>0</v>
      </c>
      <c r="O16" s="3">
        <v>1</v>
      </c>
      <c r="P16" s="3">
        <v>1.1000000000000001</v>
      </c>
      <c r="Q16" s="3">
        <v>100</v>
      </c>
      <c r="R16" s="3">
        <v>100</v>
      </c>
      <c r="S16" s="5">
        <v>1.2</v>
      </c>
      <c r="T16" s="3">
        <v>1</v>
      </c>
      <c r="U16" s="3" t="b">
        <v>1</v>
      </c>
      <c r="V16" s="3">
        <v>251</v>
      </c>
      <c r="W16" s="5">
        <v>1751.35</v>
      </c>
      <c r="X16" s="5">
        <v>1771.78</v>
      </c>
      <c r="Y16" s="3">
        <v>158</v>
      </c>
      <c r="Z16" s="3">
        <v>158</v>
      </c>
      <c r="AA16" s="51">
        <v>155.56</v>
      </c>
      <c r="AB16" s="51">
        <v>156.38999999999999</v>
      </c>
      <c r="AC16" s="17">
        <v>1.01589217792678</v>
      </c>
      <c r="AD16" s="17">
        <v>1.01050879047562</v>
      </c>
      <c r="AE16" s="51">
        <v>20.440000000000001</v>
      </c>
      <c r="AF16" s="51">
        <v>20.56</v>
      </c>
      <c r="AG16" s="51">
        <v>20.13</v>
      </c>
      <c r="AH16" s="51">
        <v>20.87</v>
      </c>
      <c r="AI16" s="17">
        <v>1.0195288593490199</v>
      </c>
      <c r="AJ16" s="17">
        <v>0.98892189713413803</v>
      </c>
      <c r="AL16" s="6">
        <v>-2.206557229480266E-3</v>
      </c>
      <c r="AN16" s="6">
        <v>9.263362722569779E-3</v>
      </c>
      <c r="AP16" s="6">
        <v>-1.2642225031604948E-3</v>
      </c>
      <c r="AR16" s="6">
        <v>-1.2642225031604948E-3</v>
      </c>
      <c r="AT16" s="6">
        <v>-3.3380103920399584E-3</v>
      </c>
      <c r="AV16" s="6">
        <v>1.9091305127743041E-3</v>
      </c>
      <c r="AX16" s="6">
        <v>2.0847847685832033E-3</v>
      </c>
      <c r="AZ16" s="6">
        <v>-3.1201305995471884E-3</v>
      </c>
      <c r="BB16" s="6">
        <v>-2.8295443457896363E-3</v>
      </c>
      <c r="BD16" s="6">
        <v>2.8289922934345846E-3</v>
      </c>
      <c r="BF16" s="6">
        <v>-1.8048780487804783E-2</v>
      </c>
      <c r="BH16" s="6">
        <v>1.8048780487804672E-2</v>
      </c>
      <c r="BJ16" s="6">
        <v>1.5734783831705457E-2</v>
      </c>
      <c r="BL16" s="6">
        <v>-1.4961941829208736E-2</v>
      </c>
      <c r="BQ16" s="57">
        <v>1.1000000000000001</v>
      </c>
      <c r="BR16" s="58">
        <v>1.0139873992039301</v>
      </c>
    </row>
    <row r="17" spans="1:70" x14ac:dyDescent="0.25">
      <c r="A17" s="3">
        <v>16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b">
        <v>1</v>
      </c>
      <c r="H17" s="3" t="b">
        <v>1</v>
      </c>
      <c r="I17" s="3" t="b">
        <v>0</v>
      </c>
      <c r="J17" s="3" t="b">
        <v>1</v>
      </c>
      <c r="K17" s="3" t="b">
        <v>0</v>
      </c>
      <c r="L17" s="3">
        <v>200</v>
      </c>
      <c r="M17" s="3">
        <v>2</v>
      </c>
      <c r="N17" s="3">
        <v>0</v>
      </c>
      <c r="O17" s="3">
        <v>1</v>
      </c>
      <c r="P17" s="3">
        <v>1.1000000000000001</v>
      </c>
      <c r="Q17" s="3">
        <v>100</v>
      </c>
      <c r="R17" s="3">
        <v>100</v>
      </c>
      <c r="S17" s="5">
        <v>1.2</v>
      </c>
      <c r="T17" s="3">
        <v>1</v>
      </c>
      <c r="U17" s="3" t="b">
        <v>1</v>
      </c>
      <c r="V17" s="3">
        <v>251</v>
      </c>
      <c r="W17" s="5">
        <v>1763.03</v>
      </c>
      <c r="X17" s="5">
        <v>1759.39</v>
      </c>
      <c r="Y17" s="3">
        <v>158</v>
      </c>
      <c r="Z17" s="3">
        <v>158</v>
      </c>
      <c r="AA17" s="51">
        <v>156.04</v>
      </c>
      <c r="AB17" s="51">
        <v>155.99</v>
      </c>
      <c r="AC17" s="17">
        <v>1.0127240517940901</v>
      </c>
      <c r="AD17" s="17">
        <v>1.0129907243456699</v>
      </c>
      <c r="AE17" s="51">
        <v>20.52</v>
      </c>
      <c r="AF17" s="51">
        <v>20.48</v>
      </c>
      <c r="AG17" s="51">
        <v>20.54</v>
      </c>
      <c r="AH17" s="51">
        <v>20.46</v>
      </c>
      <c r="AI17" s="17">
        <v>1.0023135952529501</v>
      </c>
      <c r="AJ17" s="17">
        <v>1.0042659762053301</v>
      </c>
      <c r="AL17" s="6">
        <v>4.4478678777568614E-3</v>
      </c>
      <c r="AN17" s="6">
        <v>2.2056168037014601E-3</v>
      </c>
      <c r="AP17" s="6">
        <v>-1.2642225031604948E-3</v>
      </c>
      <c r="AR17" s="6">
        <v>-1.2642225031604948E-3</v>
      </c>
      <c r="AT17" s="6">
        <v>-2.6268411914320833E-4</v>
      </c>
      <c r="AV17" s="6">
        <v>-6.5346077954031578E-4</v>
      </c>
      <c r="AX17" s="6">
        <v>-1.0402821064026124E-3</v>
      </c>
      <c r="AZ17" s="6">
        <v>-6.7167103585408228E-4</v>
      </c>
      <c r="BB17" s="6">
        <v>1.0732754415065937E-3</v>
      </c>
      <c r="BD17" s="6">
        <v>-1.0730660423374783E-3</v>
      </c>
      <c r="BF17" s="6">
        <v>1.9512195121953457E-3</v>
      </c>
      <c r="BH17" s="6">
        <v>-1.9512195121952347E-3</v>
      </c>
      <c r="BJ17" s="6">
        <v>-1.4164153667088897E-3</v>
      </c>
      <c r="BL17" s="6">
        <v>3.2187572656328101E-4</v>
      </c>
      <c r="BQ17" s="57">
        <v>1.1000000000000001</v>
      </c>
      <c r="BR17" s="58">
        <v>1.01589217792678</v>
      </c>
    </row>
    <row r="18" spans="1:70" x14ac:dyDescent="0.25">
      <c r="A18" s="3">
        <v>17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b">
        <v>1</v>
      </c>
      <c r="H18" s="3" t="b">
        <v>1</v>
      </c>
      <c r="I18" s="3" t="b">
        <v>0</v>
      </c>
      <c r="J18" s="3" t="b">
        <v>1</v>
      </c>
      <c r="K18" s="3" t="b">
        <v>0</v>
      </c>
      <c r="L18" s="3">
        <v>200</v>
      </c>
      <c r="M18" s="3">
        <v>2</v>
      </c>
      <c r="N18" s="3">
        <v>0</v>
      </c>
      <c r="O18" s="3">
        <v>1</v>
      </c>
      <c r="P18" s="3">
        <v>1.1000000000000001</v>
      </c>
      <c r="Q18" s="3">
        <v>100</v>
      </c>
      <c r="R18" s="3">
        <v>100</v>
      </c>
      <c r="S18" s="5">
        <v>1.2</v>
      </c>
      <c r="T18" s="3">
        <v>1</v>
      </c>
      <c r="U18" s="3" t="b">
        <v>1</v>
      </c>
      <c r="V18" s="3">
        <v>251</v>
      </c>
      <c r="W18" s="5">
        <v>1768.85</v>
      </c>
      <c r="X18" s="5">
        <v>1775.13</v>
      </c>
      <c r="Y18" s="3">
        <v>158</v>
      </c>
      <c r="Z18" s="3">
        <v>158</v>
      </c>
      <c r="AA18" s="51">
        <v>155.35</v>
      </c>
      <c r="AB18" s="51">
        <v>155.61000000000001</v>
      </c>
      <c r="AC18" s="17">
        <v>1.0172751049111901</v>
      </c>
      <c r="AD18" s="17">
        <v>1.01549339025654</v>
      </c>
      <c r="AE18" s="51">
        <v>20.51</v>
      </c>
      <c r="AF18" s="51">
        <v>20.49</v>
      </c>
      <c r="AG18" s="51">
        <v>20.37</v>
      </c>
      <c r="AH18" s="51">
        <v>20.63</v>
      </c>
      <c r="AI18" s="17">
        <v>1.01037531109801</v>
      </c>
      <c r="AJ18" s="17">
        <v>0.996508350916817</v>
      </c>
      <c r="AL18" s="6">
        <v>7.7636858678356013E-3</v>
      </c>
      <c r="AN18" s="6">
        <v>1.1171631393127601E-2</v>
      </c>
      <c r="AP18" s="6">
        <v>-1.2642225031604948E-3</v>
      </c>
      <c r="AR18" s="6">
        <v>-1.2642225031604948E-3</v>
      </c>
      <c r="AT18" s="6">
        <v>-4.6834656364322935E-3</v>
      </c>
      <c r="AV18" s="6">
        <v>-3.0879225072393268E-3</v>
      </c>
      <c r="AX18" s="6">
        <v>3.4489158443353762E-3</v>
      </c>
      <c r="AZ18" s="6">
        <v>1.7972409517466037E-3</v>
      </c>
      <c r="BB18" s="6">
        <v>5.8542296809460659E-4</v>
      </c>
      <c r="BD18" s="6">
        <v>-5.8530875036599816E-4</v>
      </c>
      <c r="BF18" s="6">
        <v>-6.3414634146339299E-3</v>
      </c>
      <c r="BH18" s="6">
        <v>6.3414634146339299E-3</v>
      </c>
      <c r="BJ18" s="6">
        <v>6.6152996025201638E-3</v>
      </c>
      <c r="BL18" s="6">
        <v>-7.405282679331604E-3</v>
      </c>
      <c r="BQ18" s="57">
        <v>1.1000000000000001</v>
      </c>
      <c r="BR18" s="58">
        <v>1.0127240517940901</v>
      </c>
    </row>
    <row r="19" spans="1:70" x14ac:dyDescent="0.25">
      <c r="A19" s="3">
        <v>18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b">
        <v>1</v>
      </c>
      <c r="H19" s="3" t="b">
        <v>1</v>
      </c>
      <c r="I19" s="3" t="b">
        <v>0</v>
      </c>
      <c r="J19" s="3" t="b">
        <v>1</v>
      </c>
      <c r="K19" s="3" t="b">
        <v>0</v>
      </c>
      <c r="L19" s="3">
        <v>200</v>
      </c>
      <c r="M19" s="3">
        <v>2</v>
      </c>
      <c r="N19" s="3">
        <v>0</v>
      </c>
      <c r="O19" s="3">
        <v>1</v>
      </c>
      <c r="P19" s="3">
        <v>1.1000000000000001</v>
      </c>
      <c r="Q19" s="3">
        <v>100</v>
      </c>
      <c r="R19" s="3">
        <v>100</v>
      </c>
      <c r="S19" s="5">
        <v>1.2</v>
      </c>
      <c r="T19" s="3">
        <v>1</v>
      </c>
      <c r="U19" s="3" t="b">
        <v>1</v>
      </c>
      <c r="V19" s="3">
        <v>251</v>
      </c>
      <c r="W19" s="5">
        <v>1762.31</v>
      </c>
      <c r="X19" s="5">
        <v>1748.79</v>
      </c>
      <c r="Y19" s="3">
        <v>158</v>
      </c>
      <c r="Z19" s="3">
        <v>158</v>
      </c>
      <c r="AA19" s="51">
        <v>156.58000000000001</v>
      </c>
      <c r="AB19" s="51">
        <v>155.97999999999999</v>
      </c>
      <c r="AC19" s="17">
        <v>1.00920594073946</v>
      </c>
      <c r="AD19" s="17">
        <v>1.0131428599913299</v>
      </c>
      <c r="AE19" s="51">
        <v>20.53</v>
      </c>
      <c r="AF19" s="51">
        <v>20.47</v>
      </c>
      <c r="AG19" s="51">
        <v>20.76</v>
      </c>
      <c r="AH19" s="51">
        <v>20.239999999999998</v>
      </c>
      <c r="AI19" s="17">
        <v>0.99269797682612204</v>
      </c>
      <c r="AJ19" s="17">
        <v>1.01540600367461</v>
      </c>
      <c r="AL19" s="6">
        <v>4.0376635903243141E-3</v>
      </c>
      <c r="AN19" s="6">
        <v>-3.8324870494063079E-3</v>
      </c>
      <c r="AP19" s="6">
        <v>-1.2642225031604948E-3</v>
      </c>
      <c r="AR19" s="6">
        <v>-1.2642225031604948E-3</v>
      </c>
      <c r="AT19" s="6">
        <v>3.1970579378657327E-3</v>
      </c>
      <c r="AV19" s="6">
        <v>-7.1752556184834226E-4</v>
      </c>
      <c r="AX19" s="6">
        <v>-4.5105771195659283E-3</v>
      </c>
      <c r="AZ19" s="6">
        <v>-5.2158727210449563E-4</v>
      </c>
      <c r="BB19" s="6">
        <v>1.5611279149188029E-3</v>
      </c>
      <c r="BD19" s="6">
        <v>-1.5608233343090694E-3</v>
      </c>
      <c r="BF19" s="6">
        <v>1.2682926829268526E-2</v>
      </c>
      <c r="BH19" s="6">
        <v>-1.2682926829268526E-2</v>
      </c>
      <c r="BJ19" s="6">
        <v>-1.0996250223388238E-2</v>
      </c>
      <c r="BL19" s="6">
        <v>1.1418152447818075E-2</v>
      </c>
      <c r="BQ19" s="57">
        <v>1.1000000000000001</v>
      </c>
      <c r="BR19" s="58">
        <v>1.0172751049111901</v>
      </c>
    </row>
    <row r="20" spans="1:70" x14ac:dyDescent="0.25">
      <c r="A20" s="3">
        <v>19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b">
        <v>1</v>
      </c>
      <c r="H20" s="3" t="b">
        <v>1</v>
      </c>
      <c r="I20" s="3" t="b">
        <v>0</v>
      </c>
      <c r="J20" s="3" t="b">
        <v>1</v>
      </c>
      <c r="K20" s="3" t="b">
        <v>0</v>
      </c>
      <c r="L20" s="3">
        <v>200</v>
      </c>
      <c r="M20" s="3">
        <v>2</v>
      </c>
      <c r="N20" s="3">
        <v>0</v>
      </c>
      <c r="O20" s="3">
        <v>1</v>
      </c>
      <c r="P20" s="3">
        <v>1.1000000000000001</v>
      </c>
      <c r="Q20" s="3">
        <v>100</v>
      </c>
      <c r="R20" s="3">
        <v>100</v>
      </c>
      <c r="S20" s="5">
        <v>1.2</v>
      </c>
      <c r="T20" s="3">
        <v>1</v>
      </c>
      <c r="U20" s="3" t="b">
        <v>1</v>
      </c>
      <c r="V20" s="3">
        <v>251</v>
      </c>
      <c r="W20" s="5">
        <v>1750.63</v>
      </c>
      <c r="X20" s="5">
        <v>1763.62</v>
      </c>
      <c r="Y20" s="3">
        <v>158</v>
      </c>
      <c r="Z20" s="3">
        <v>158</v>
      </c>
      <c r="AA20" s="51">
        <v>155.93</v>
      </c>
      <c r="AB20" s="51">
        <v>156.47999999999999</v>
      </c>
      <c r="AC20" s="17">
        <v>1.01342841617005</v>
      </c>
      <c r="AD20" s="17">
        <v>1.0098496686279099</v>
      </c>
      <c r="AE20" s="51">
        <v>20.43</v>
      </c>
      <c r="AF20" s="51">
        <v>20.57</v>
      </c>
      <c r="AG20" s="51">
        <v>20.29</v>
      </c>
      <c r="AH20" s="51">
        <v>20.71</v>
      </c>
      <c r="AI20" s="17">
        <v>1.0105084433745699</v>
      </c>
      <c r="AJ20" s="17">
        <v>0.99669603521319705</v>
      </c>
      <c r="AL20" s="6">
        <v>-2.6167615169125913E-3</v>
      </c>
      <c r="AN20" s="6">
        <v>4.6151620205547861E-3</v>
      </c>
      <c r="AP20" s="6">
        <v>-1.2642225031604948E-3</v>
      </c>
      <c r="AR20" s="6">
        <v>-1.2642225031604948E-3</v>
      </c>
      <c r="AT20" s="6">
        <v>-9.6744639001533628E-4</v>
      </c>
      <c r="AV20" s="6">
        <v>2.4857135535452102E-3</v>
      </c>
      <c r="AX20" s="6">
        <v>-3.4549102579517488E-4</v>
      </c>
      <c r="AZ20" s="6">
        <v>-3.7703627476068924E-3</v>
      </c>
      <c r="BB20" s="6">
        <v>-3.3173968192017345E-3</v>
      </c>
      <c r="BD20" s="6">
        <v>3.3167495854062867E-3</v>
      </c>
      <c r="BF20" s="6">
        <v>-1.0243902439024288E-2</v>
      </c>
      <c r="BH20" s="6">
        <v>1.0243902439024177E-2</v>
      </c>
      <c r="BJ20" s="6">
        <v>6.7479364405189646E-3</v>
      </c>
      <c r="BL20" s="6">
        <v>-7.2183354842183522E-3</v>
      </c>
      <c r="BQ20" s="57">
        <v>1.1000000000000001</v>
      </c>
      <c r="BR20" s="58">
        <v>1.00920594073946</v>
      </c>
    </row>
    <row r="21" spans="1:70" x14ac:dyDescent="0.25">
      <c r="A21" s="3">
        <v>20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b">
        <v>1</v>
      </c>
      <c r="H21" s="3" t="b">
        <v>1</v>
      </c>
      <c r="I21" s="3" t="b">
        <v>0</v>
      </c>
      <c r="J21" s="3" t="b">
        <v>1</v>
      </c>
      <c r="K21" s="3" t="b">
        <v>0</v>
      </c>
      <c r="L21" s="3">
        <v>200</v>
      </c>
      <c r="M21" s="3">
        <v>2</v>
      </c>
      <c r="N21" s="3">
        <v>0</v>
      </c>
      <c r="O21" s="3">
        <v>1</v>
      </c>
      <c r="P21" s="3">
        <v>1.1000000000000001</v>
      </c>
      <c r="Q21" s="3">
        <v>100</v>
      </c>
      <c r="R21" s="3">
        <v>100</v>
      </c>
      <c r="S21" s="5">
        <v>1.2</v>
      </c>
      <c r="T21" s="3">
        <v>1</v>
      </c>
      <c r="U21" s="3" t="b">
        <v>1</v>
      </c>
      <c r="V21" s="3">
        <v>251</v>
      </c>
      <c r="W21" s="5">
        <v>1769.16</v>
      </c>
      <c r="X21" s="5">
        <v>1767.26</v>
      </c>
      <c r="Y21" s="3">
        <v>158</v>
      </c>
      <c r="Z21" s="3">
        <v>158</v>
      </c>
      <c r="AA21" s="51">
        <v>155.57</v>
      </c>
      <c r="AB21" s="51">
        <v>155.75</v>
      </c>
      <c r="AC21" s="17">
        <v>1.01583013529907</v>
      </c>
      <c r="AD21" s="17">
        <v>1.0145943185398401</v>
      </c>
      <c r="AE21" s="51">
        <v>20.56</v>
      </c>
      <c r="AF21" s="51">
        <v>20.440000000000001</v>
      </c>
      <c r="AG21" s="51">
        <v>20.43</v>
      </c>
      <c r="AH21" s="51">
        <v>20.57</v>
      </c>
      <c r="AI21" s="17">
        <v>1.01040712453069</v>
      </c>
      <c r="AJ21" s="17">
        <v>0.99766172202186398</v>
      </c>
      <c r="AL21" s="6">
        <v>7.9403016027024265E-3</v>
      </c>
      <c r="AN21" s="6">
        <v>6.6886240984145306E-3</v>
      </c>
      <c r="AP21" s="6">
        <v>-1.2642225031604948E-3</v>
      </c>
      <c r="AR21" s="6">
        <v>-1.2642225031604948E-3</v>
      </c>
      <c r="AT21" s="6">
        <v>-3.2739410946880376E-3</v>
      </c>
      <c r="AV21" s="6">
        <v>-2.1910155549291765E-3</v>
      </c>
      <c r="AX21" s="6">
        <v>2.0235853868122433E-3</v>
      </c>
      <c r="AZ21" s="6">
        <v>9.1029518346319449E-4</v>
      </c>
      <c r="BB21" s="6">
        <v>3.0246853351547642E-3</v>
      </c>
      <c r="BD21" s="6">
        <v>-3.0240952102233987E-3</v>
      </c>
      <c r="BF21" s="6">
        <v>-3.4146341463413554E-3</v>
      </c>
      <c r="BH21" s="6">
        <v>3.4146341463412444E-3</v>
      </c>
      <c r="BJ21" s="6">
        <v>6.6469946446663375E-3</v>
      </c>
      <c r="BL21" s="6">
        <v>-6.2564412622710952E-3</v>
      </c>
      <c r="BQ21" s="57">
        <v>1.1000000000000001</v>
      </c>
      <c r="BR21" s="58">
        <v>1.01342841617005</v>
      </c>
    </row>
    <row r="22" spans="1:70" x14ac:dyDescent="0.25">
      <c r="A22" s="1">
        <v>21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b">
        <v>1</v>
      </c>
      <c r="H22" s="1" t="b">
        <v>1</v>
      </c>
      <c r="I22" s="1" t="b">
        <v>0</v>
      </c>
      <c r="J22" s="1" t="b">
        <v>1</v>
      </c>
      <c r="K22" s="1" t="b">
        <v>0</v>
      </c>
      <c r="L22" s="1">
        <v>200</v>
      </c>
      <c r="M22" s="1">
        <v>2</v>
      </c>
      <c r="N22" s="1">
        <v>0</v>
      </c>
      <c r="O22" s="1">
        <v>1</v>
      </c>
      <c r="P22" s="1">
        <v>1.2</v>
      </c>
      <c r="Q22" s="1">
        <v>100</v>
      </c>
      <c r="R22" s="1">
        <v>100</v>
      </c>
      <c r="S22" s="13">
        <v>1.2</v>
      </c>
      <c r="T22" s="1">
        <v>1</v>
      </c>
      <c r="U22" s="1" t="b">
        <v>1</v>
      </c>
      <c r="V22" s="1">
        <v>251</v>
      </c>
      <c r="W22" s="13">
        <v>1774.16</v>
      </c>
      <c r="X22" s="13">
        <v>1750.13</v>
      </c>
      <c r="Y22" s="1">
        <v>160</v>
      </c>
      <c r="Z22" s="1">
        <v>160</v>
      </c>
      <c r="AA22" s="50">
        <v>154.46</v>
      </c>
      <c r="AB22" s="50">
        <v>153.41999999999999</v>
      </c>
      <c r="AC22" s="16">
        <v>1.0360843497090899</v>
      </c>
      <c r="AD22" s="16">
        <v>1.0431955065089999</v>
      </c>
      <c r="AE22" s="50">
        <v>20.56</v>
      </c>
      <c r="AF22" s="50">
        <v>20.440000000000001</v>
      </c>
      <c r="AG22" s="50">
        <v>20.93</v>
      </c>
      <c r="AH22" s="50">
        <v>20.07</v>
      </c>
      <c r="AI22" s="16">
        <v>0.986378431256004</v>
      </c>
      <c r="AJ22" s="16">
        <v>1.02278429109664</v>
      </c>
      <c r="AL22" s="6" cm="1">
        <f t="array" ref="AL22:AL31">W22:W31/AM22-1</f>
        <v>-5.7224646668208035E-3</v>
      </c>
      <c r="AM22" s="22">
        <f>AVERAGE(W22:W31)</f>
        <v>1784.3709999999999</v>
      </c>
      <c r="AN22" s="6" cm="1">
        <f t="array" ref="AN22:AN31">X22:X31/AO22-1</f>
        <v>-1.8575582291932569E-2</v>
      </c>
      <c r="AO22" s="22">
        <f>AVERAGE(X22:X31)</f>
        <v>1783.2550000000003</v>
      </c>
      <c r="AP22" s="6" cm="1">
        <f t="array" ref="AP22:AP31">Y22:Y31/AQ22-1</f>
        <v>1.073910296904601E-2</v>
      </c>
      <c r="AQ22" s="22">
        <f>AVERAGE(Y22:Y31)</f>
        <v>158.30000000000001</v>
      </c>
      <c r="AR22" s="6" cm="1">
        <f t="array" ref="AR22:AR31">Z22:Z31/AS22-1</f>
        <v>1.073910296904601E-2</v>
      </c>
      <c r="AS22" s="22">
        <f>AVERAGE(Z22:Z31)</f>
        <v>158.30000000000001</v>
      </c>
      <c r="AT22" s="6" cm="1">
        <f t="array" ref="AT22:AT31">AA22:AA31/AU22-1</f>
        <v>-4.2711258946714903E-4</v>
      </c>
      <c r="AU22" s="22">
        <f>AVERAGE(AA22:AA31)</f>
        <v>154.52600000000001</v>
      </c>
      <c r="AV22" s="6" cm="1">
        <f t="array" ref="AV22:AV31">AB22:AB31/AW22-1</f>
        <v>-7.7160394016028144E-3</v>
      </c>
      <c r="AW22" s="22">
        <f>AVERAGE(AB22:AB31)</f>
        <v>154.613</v>
      </c>
      <c r="AX22" s="6" cm="1">
        <f t="array" ref="AX22:AX31">AC22:AC31/AY22-1</f>
        <v>1.1114369453745221E-2</v>
      </c>
      <c r="AY22" s="22">
        <f>AVERAGE(AC22:AC31)</f>
        <v>1.024695505285752</v>
      </c>
      <c r="AZ22" s="6" cm="1">
        <f t="array" ref="AZ22:AZ31">AD22:AD31/BA22-1</f>
        <v>1.860670928519248E-2</v>
      </c>
      <c r="BA22" s="22">
        <f>AVERAGE(AD22:AD31)</f>
        <v>1.0241396379973411</v>
      </c>
      <c r="BB22" s="6" cm="1">
        <f t="array" ref="BB22:BB31">AE22:AE31/BC22-1</f>
        <v>1.9493177387912564E-3</v>
      </c>
      <c r="BC22" s="22">
        <f>AVERAGE(AE22:AE31)</f>
        <v>20.520000000000003</v>
      </c>
      <c r="BD22" s="6" cm="1">
        <f t="array" ref="BD22:BD31">AF22:AF31/BE22-1</f>
        <v>-1.953124999999778E-3</v>
      </c>
      <c r="BE22" s="22">
        <f>AVERAGE(AF22:AF31)</f>
        <v>20.479999999999997</v>
      </c>
      <c r="BF22" s="6" cm="1">
        <f t="array" ref="BF22:BF31">AG22:AG31/BG22-1</f>
        <v>2.2322082743124971E-2</v>
      </c>
      <c r="BG22" s="22">
        <f>AVERAGE(AG22:AG31)</f>
        <v>20.473000000000003</v>
      </c>
      <c r="BH22" s="6" cm="1">
        <f t="array" ref="BH22:BH31">AH22:AH31/BI22-1</f>
        <v>-2.2263360452087322E-2</v>
      </c>
      <c r="BI22" s="22">
        <f>AVERAGE(AH22:AH31)</f>
        <v>20.526999999999997</v>
      </c>
      <c r="BJ22" s="6" cm="1">
        <f t="array" ref="BJ22:BJ31">AI22:AI31/BK22-1</f>
        <v>-2.0861764590994758E-2</v>
      </c>
      <c r="BK22" s="22">
        <f t="shared" ref="BK22" si="2">AVERAGE(AI22:AI31)</f>
        <v>1.0073944572739255</v>
      </c>
      <c r="BL22" s="6" cm="1">
        <f t="array" ref="BL22:BL31">AJ22:AJ31/BM22-1</f>
        <v>2.0017992773094795E-2</v>
      </c>
      <c r="BM22" s="22">
        <f>AVERAGE(AJ22:AJ31)</f>
        <v>1.0027120093401731</v>
      </c>
      <c r="BQ22" s="57">
        <v>1.1000000000000001</v>
      </c>
      <c r="BR22" s="58">
        <v>1.01583013529907</v>
      </c>
    </row>
    <row r="23" spans="1:70" x14ac:dyDescent="0.25">
      <c r="A23" s="1">
        <v>22</v>
      </c>
      <c r="B23" s="1" t="s">
        <v>21</v>
      </c>
      <c r="C23" s="1" t="s">
        <v>22</v>
      </c>
      <c r="D23" s="1" t="s">
        <v>23</v>
      </c>
      <c r="E23" s="1" t="s">
        <v>24</v>
      </c>
      <c r="F23" s="1" t="s">
        <v>25</v>
      </c>
      <c r="G23" s="1" t="b">
        <v>1</v>
      </c>
      <c r="H23" s="1" t="b">
        <v>1</v>
      </c>
      <c r="I23" s="1" t="b">
        <v>0</v>
      </c>
      <c r="J23" s="1" t="b">
        <v>1</v>
      </c>
      <c r="K23" s="1" t="b">
        <v>0</v>
      </c>
      <c r="L23" s="1">
        <v>200</v>
      </c>
      <c r="M23" s="1">
        <v>2</v>
      </c>
      <c r="N23" s="1">
        <v>0</v>
      </c>
      <c r="O23" s="1">
        <v>1</v>
      </c>
      <c r="P23" s="1">
        <v>1.2</v>
      </c>
      <c r="Q23" s="1">
        <v>100</v>
      </c>
      <c r="R23" s="1">
        <v>100</v>
      </c>
      <c r="S23" s="13">
        <v>1.2</v>
      </c>
      <c r="T23" s="1">
        <v>1</v>
      </c>
      <c r="U23" s="1" t="b">
        <v>1</v>
      </c>
      <c r="V23" s="1">
        <v>251</v>
      </c>
      <c r="W23" s="13">
        <v>1788</v>
      </c>
      <c r="X23" s="13">
        <v>1760.03</v>
      </c>
      <c r="Y23" s="1">
        <v>158</v>
      </c>
      <c r="Z23" s="1">
        <v>158</v>
      </c>
      <c r="AA23" s="50">
        <v>155.94</v>
      </c>
      <c r="AB23" s="50">
        <v>154.74</v>
      </c>
      <c r="AC23" s="16">
        <v>1.0134059135817299</v>
      </c>
      <c r="AD23" s="16">
        <v>1.0212996806911501</v>
      </c>
      <c r="AE23" s="50">
        <v>20.58</v>
      </c>
      <c r="AF23" s="50">
        <v>20.420000000000002</v>
      </c>
      <c r="AG23" s="50">
        <v>21.01</v>
      </c>
      <c r="AH23" s="50">
        <v>19.989999999999998</v>
      </c>
      <c r="AI23" s="16">
        <v>0.98406053506625502</v>
      </c>
      <c r="AJ23" s="16">
        <v>1.0266180390330999</v>
      </c>
      <c r="AL23" s="6">
        <v>2.0337698830568129E-3</v>
      </c>
      <c r="AN23" s="6">
        <v>-1.3023936565438099E-2</v>
      </c>
      <c r="AP23" s="6">
        <v>-1.8951358180669953E-3</v>
      </c>
      <c r="AR23" s="6">
        <v>-1.8951358180669953E-3</v>
      </c>
      <c r="AT23" s="6">
        <v>9.1505636591899808E-3</v>
      </c>
      <c r="AV23" s="6">
        <v>8.2140570327204898E-4</v>
      </c>
      <c r="AX23" s="6">
        <v>-1.101750875824703E-2</v>
      </c>
      <c r="AZ23" s="6">
        <v>-2.7730176636306947E-3</v>
      </c>
      <c r="BB23" s="6">
        <v>2.9239766081869956E-3</v>
      </c>
      <c r="BD23" s="6">
        <v>-2.929687499999778E-3</v>
      </c>
      <c r="BF23" s="6">
        <v>2.6229668343672019E-2</v>
      </c>
      <c r="BH23" s="6">
        <v>-2.6160666439323799E-2</v>
      </c>
      <c r="BJ23" s="6">
        <v>-2.316264700404802E-2</v>
      </c>
      <c r="BL23" s="6">
        <v>2.3841371670274336E-2</v>
      </c>
      <c r="BQ23" s="57">
        <v>1.2</v>
      </c>
      <c r="BR23" s="58">
        <v>1.0360843497090899</v>
      </c>
    </row>
    <row r="24" spans="1:70" x14ac:dyDescent="0.25">
      <c r="A24" s="1">
        <v>23</v>
      </c>
      <c r="B24" s="1" t="s">
        <v>21</v>
      </c>
      <c r="C24" s="1" t="s">
        <v>22</v>
      </c>
      <c r="D24" s="1" t="s">
        <v>23</v>
      </c>
      <c r="E24" s="1" t="s">
        <v>24</v>
      </c>
      <c r="F24" s="1" t="s">
        <v>25</v>
      </c>
      <c r="G24" s="1" t="b">
        <v>1</v>
      </c>
      <c r="H24" s="1" t="b">
        <v>1</v>
      </c>
      <c r="I24" s="1" t="b">
        <v>0</v>
      </c>
      <c r="J24" s="1" t="b">
        <v>1</v>
      </c>
      <c r="K24" s="1" t="b">
        <v>0</v>
      </c>
      <c r="L24" s="1">
        <v>200</v>
      </c>
      <c r="M24" s="1">
        <v>2</v>
      </c>
      <c r="N24" s="1">
        <v>0</v>
      </c>
      <c r="O24" s="1">
        <v>1</v>
      </c>
      <c r="P24" s="1">
        <v>1.2</v>
      </c>
      <c r="Q24" s="1">
        <v>100</v>
      </c>
      <c r="R24" s="1">
        <v>100</v>
      </c>
      <c r="S24" s="13">
        <v>1.2</v>
      </c>
      <c r="T24" s="1">
        <v>1</v>
      </c>
      <c r="U24" s="1" t="b">
        <v>1</v>
      </c>
      <c r="V24" s="1">
        <v>251</v>
      </c>
      <c r="W24" s="13">
        <v>1808.25</v>
      </c>
      <c r="X24" s="13">
        <v>1786.01</v>
      </c>
      <c r="Y24" s="1">
        <v>158</v>
      </c>
      <c r="Z24" s="1">
        <v>158</v>
      </c>
      <c r="AA24" s="50">
        <v>154.74</v>
      </c>
      <c r="AB24" s="50">
        <v>153.71</v>
      </c>
      <c r="AC24" s="16">
        <v>1.0212921616146999</v>
      </c>
      <c r="AD24" s="16">
        <v>1.0282150348746399</v>
      </c>
      <c r="AE24" s="50">
        <v>20.56</v>
      </c>
      <c r="AF24" s="50">
        <v>20.440000000000001</v>
      </c>
      <c r="AG24" s="50">
        <v>20.91</v>
      </c>
      <c r="AH24" s="50">
        <v>20.09</v>
      </c>
      <c r="AI24" s="16">
        <v>0.98761027073612795</v>
      </c>
      <c r="AJ24" s="16">
        <v>1.0221831309460101</v>
      </c>
      <c r="AL24" s="6">
        <v>1.3382306706396951E-2</v>
      </c>
      <c r="AN24" s="6">
        <v>1.5449276743930707E-3</v>
      </c>
      <c r="AP24" s="6">
        <v>-1.8951358180669953E-3</v>
      </c>
      <c r="AR24" s="6">
        <v>-1.8951358180669953E-3</v>
      </c>
      <c r="AT24" s="6">
        <v>1.3848802143328065E-3</v>
      </c>
      <c r="AV24" s="6">
        <v>-5.8403885831074254E-3</v>
      </c>
      <c r="AX24" s="6">
        <v>-3.3213219473456901E-3</v>
      </c>
      <c r="AZ24" s="6">
        <v>3.9793371197585081E-3</v>
      </c>
      <c r="BB24" s="6">
        <v>1.9493177387912564E-3</v>
      </c>
      <c r="BD24" s="6">
        <v>-1.953124999999778E-3</v>
      </c>
      <c r="BF24" s="6">
        <v>2.1345186342988098E-2</v>
      </c>
      <c r="BH24" s="6">
        <v>-2.1289033955278258E-2</v>
      </c>
      <c r="BJ24" s="6">
        <v>-1.9638967035152111E-2</v>
      </c>
      <c r="BL24" s="6">
        <v>1.9418458564837371E-2</v>
      </c>
      <c r="BQ24" s="57">
        <v>1.2</v>
      </c>
      <c r="BR24" s="58">
        <v>1.0134059135817299</v>
      </c>
    </row>
    <row r="25" spans="1:70" x14ac:dyDescent="0.25">
      <c r="A25" s="1">
        <v>24</v>
      </c>
      <c r="B25" s="1" t="s">
        <v>21</v>
      </c>
      <c r="C25" s="1" t="s">
        <v>22</v>
      </c>
      <c r="D25" s="1" t="s">
        <v>23</v>
      </c>
      <c r="E25" s="1" t="s">
        <v>24</v>
      </c>
      <c r="F25" s="1" t="s">
        <v>25</v>
      </c>
      <c r="G25" s="1" t="b">
        <v>1</v>
      </c>
      <c r="H25" s="1" t="b">
        <v>1</v>
      </c>
      <c r="I25" s="1" t="b">
        <v>0</v>
      </c>
      <c r="J25" s="1" t="b">
        <v>1</v>
      </c>
      <c r="K25" s="1" t="b">
        <v>0</v>
      </c>
      <c r="L25" s="1">
        <v>200</v>
      </c>
      <c r="M25" s="1">
        <v>2</v>
      </c>
      <c r="N25" s="1">
        <v>0</v>
      </c>
      <c r="O25" s="1">
        <v>1</v>
      </c>
      <c r="P25" s="1">
        <v>1.2</v>
      </c>
      <c r="Q25" s="1">
        <v>100</v>
      </c>
      <c r="R25" s="1">
        <v>100</v>
      </c>
      <c r="S25" s="13">
        <v>1.2</v>
      </c>
      <c r="T25" s="1">
        <v>1</v>
      </c>
      <c r="U25" s="1" t="b">
        <v>1</v>
      </c>
      <c r="V25" s="1">
        <v>251</v>
      </c>
      <c r="W25" s="13">
        <v>1805.63</v>
      </c>
      <c r="X25" s="13">
        <v>1816.88</v>
      </c>
      <c r="Y25" s="1">
        <v>158</v>
      </c>
      <c r="Z25" s="1">
        <v>158</v>
      </c>
      <c r="AA25" s="50">
        <v>153.22</v>
      </c>
      <c r="AB25" s="50">
        <v>153.81</v>
      </c>
      <c r="AC25" s="16">
        <v>1.0315881383177199</v>
      </c>
      <c r="AD25" s="16">
        <v>1.02759189612707</v>
      </c>
      <c r="AE25" s="50">
        <v>20.47</v>
      </c>
      <c r="AF25" s="50">
        <v>20.53</v>
      </c>
      <c r="AG25" s="50">
        <v>20.28</v>
      </c>
      <c r="AH25" s="50">
        <v>20.72</v>
      </c>
      <c r="AI25" s="16">
        <v>1.0149007294548</v>
      </c>
      <c r="AJ25" s="16">
        <v>0.99606960515292597</v>
      </c>
      <c r="AL25" s="6">
        <v>1.1914002189006734E-2</v>
      </c>
      <c r="AN25" s="6">
        <v>1.8855968439735138E-2</v>
      </c>
      <c r="AP25" s="6">
        <v>-1.8951358180669953E-3</v>
      </c>
      <c r="AR25" s="6">
        <v>-1.8951358180669953E-3</v>
      </c>
      <c r="AT25" s="6">
        <v>-8.4516521491529994E-3</v>
      </c>
      <c r="AV25" s="6">
        <v>-5.1936124387987892E-3</v>
      </c>
      <c r="AX25" s="6">
        <v>6.7265182646094601E-3</v>
      </c>
      <c r="AZ25" s="6">
        <v>3.3708861581411842E-3</v>
      </c>
      <c r="BB25" s="6">
        <v>-2.436647173489459E-3</v>
      </c>
      <c r="BD25" s="6">
        <v>2.441406250000222E-3</v>
      </c>
      <c r="BF25" s="6">
        <v>-9.427050261319847E-3</v>
      </c>
      <c r="BH25" s="6">
        <v>9.4022506942077477E-3</v>
      </c>
      <c r="BJ25" s="6">
        <v>7.4511747872694212E-3</v>
      </c>
      <c r="BL25" s="6">
        <v>-6.6244386477609662E-3</v>
      </c>
      <c r="BQ25" s="57">
        <v>1.2</v>
      </c>
      <c r="BR25" s="58">
        <v>1.0212921616146999</v>
      </c>
    </row>
    <row r="26" spans="1:70" x14ac:dyDescent="0.25">
      <c r="A26" s="1">
        <v>25</v>
      </c>
      <c r="B26" s="1" t="s">
        <v>21</v>
      </c>
      <c r="C26" s="1" t="s">
        <v>22</v>
      </c>
      <c r="D26" s="1" t="s">
        <v>23</v>
      </c>
      <c r="E26" s="1" t="s">
        <v>24</v>
      </c>
      <c r="F26" s="1" t="s">
        <v>25</v>
      </c>
      <c r="G26" s="1" t="b">
        <v>1</v>
      </c>
      <c r="H26" s="1" t="b">
        <v>1</v>
      </c>
      <c r="I26" s="1" t="b">
        <v>0</v>
      </c>
      <c r="J26" s="1" t="b">
        <v>1</v>
      </c>
      <c r="K26" s="1" t="b">
        <v>0</v>
      </c>
      <c r="L26" s="1">
        <v>200</v>
      </c>
      <c r="M26" s="1">
        <v>2</v>
      </c>
      <c r="N26" s="1">
        <v>0</v>
      </c>
      <c r="O26" s="1">
        <v>1</v>
      </c>
      <c r="P26" s="1">
        <v>1.2</v>
      </c>
      <c r="Q26" s="1">
        <v>100</v>
      </c>
      <c r="R26" s="1">
        <v>100</v>
      </c>
      <c r="S26" s="13">
        <v>1.2</v>
      </c>
      <c r="T26" s="1">
        <v>1</v>
      </c>
      <c r="U26" s="1" t="b">
        <v>1</v>
      </c>
      <c r="V26" s="1">
        <v>251</v>
      </c>
      <c r="W26" s="13">
        <v>1780.14</v>
      </c>
      <c r="X26" s="13">
        <v>1787.58</v>
      </c>
      <c r="Y26" s="1">
        <v>158</v>
      </c>
      <c r="Z26" s="1">
        <v>158</v>
      </c>
      <c r="AA26" s="50">
        <v>154.49</v>
      </c>
      <c r="AB26" s="50">
        <v>155.22999999999999</v>
      </c>
      <c r="AC26" s="16">
        <v>1.0229737096172999</v>
      </c>
      <c r="AD26" s="16">
        <v>1.01811098091612</v>
      </c>
      <c r="AE26" s="50">
        <v>20.53</v>
      </c>
      <c r="AF26" s="50">
        <v>20.47</v>
      </c>
      <c r="AG26" s="50">
        <v>20.22</v>
      </c>
      <c r="AH26" s="50">
        <v>20.78</v>
      </c>
      <c r="AI26" s="16">
        <v>1.02053170577571</v>
      </c>
      <c r="AJ26" s="16">
        <v>0.98990689270646104</v>
      </c>
      <c r="AL26" s="6">
        <v>-2.3711436691135068E-3</v>
      </c>
      <c r="AN26" s="6">
        <v>2.4253401784934958E-3</v>
      </c>
      <c r="AP26" s="6">
        <v>-1.8951358180669953E-3</v>
      </c>
      <c r="AR26" s="6">
        <v>-1.8951358180669953E-3</v>
      </c>
      <c r="AT26" s="6">
        <v>-2.3297050334569747E-4</v>
      </c>
      <c r="AV26" s="6">
        <v>3.9906088103844883E-3</v>
      </c>
      <c r="AX26" s="6">
        <v>-1.6802998154773485E-3</v>
      </c>
      <c r="AZ26" s="6">
        <v>-5.8865577090736476E-3</v>
      </c>
      <c r="BB26" s="6">
        <v>4.873294346978696E-4</v>
      </c>
      <c r="BD26" s="6">
        <v>-4.8828124999988898E-4</v>
      </c>
      <c r="BF26" s="6">
        <v>-1.2357739461730244E-2</v>
      </c>
      <c r="BH26" s="6">
        <v>1.232523018463505E-2</v>
      </c>
      <c r="BJ26" s="6">
        <v>1.3040818724906034E-2</v>
      </c>
      <c r="BL26" s="6">
        <v>-1.2770482964633456E-2</v>
      </c>
      <c r="BQ26" s="57">
        <v>1.2</v>
      </c>
      <c r="BR26" s="58">
        <v>1.0315881383177199</v>
      </c>
    </row>
    <row r="27" spans="1:70" x14ac:dyDescent="0.25">
      <c r="A27" s="1">
        <v>26</v>
      </c>
      <c r="B27" s="1" t="s">
        <v>21</v>
      </c>
      <c r="C27" s="1" t="s">
        <v>22</v>
      </c>
      <c r="D27" s="1" t="s">
        <v>23</v>
      </c>
      <c r="E27" s="1" t="s">
        <v>24</v>
      </c>
      <c r="F27" s="1" t="s">
        <v>25</v>
      </c>
      <c r="G27" s="1" t="b">
        <v>1</v>
      </c>
      <c r="H27" s="1" t="b">
        <v>1</v>
      </c>
      <c r="I27" s="1" t="b">
        <v>0</v>
      </c>
      <c r="J27" s="1" t="b">
        <v>1</v>
      </c>
      <c r="K27" s="1" t="b">
        <v>0</v>
      </c>
      <c r="L27" s="1">
        <v>200</v>
      </c>
      <c r="M27" s="1">
        <v>2</v>
      </c>
      <c r="N27" s="1">
        <v>0</v>
      </c>
      <c r="O27" s="1">
        <v>1</v>
      </c>
      <c r="P27" s="1">
        <v>1.2</v>
      </c>
      <c r="Q27" s="1">
        <v>100</v>
      </c>
      <c r="R27" s="1">
        <v>100</v>
      </c>
      <c r="S27" s="13">
        <v>1.2</v>
      </c>
      <c r="T27" s="1">
        <v>1</v>
      </c>
      <c r="U27" s="1" t="b">
        <v>1</v>
      </c>
      <c r="V27" s="1">
        <v>251</v>
      </c>
      <c r="W27" s="13">
        <v>1764.05</v>
      </c>
      <c r="X27" s="13">
        <v>1795.3</v>
      </c>
      <c r="Y27" s="1">
        <v>158</v>
      </c>
      <c r="Z27" s="1">
        <v>158</v>
      </c>
      <c r="AA27" s="50">
        <v>154.13</v>
      </c>
      <c r="AB27" s="50">
        <v>155.97999999999999</v>
      </c>
      <c r="AC27" s="16">
        <v>1.02533641776051</v>
      </c>
      <c r="AD27" s="16">
        <v>1.01311675255134</v>
      </c>
      <c r="AE27" s="50">
        <v>20.55</v>
      </c>
      <c r="AF27" s="50">
        <v>20.45</v>
      </c>
      <c r="AG27" s="50">
        <v>19.690000000000001</v>
      </c>
      <c r="AH27" s="50">
        <v>21.31</v>
      </c>
      <c r="AI27" s="16">
        <v>1.04821936117904</v>
      </c>
      <c r="AJ27" s="16">
        <v>0.96329941454426504</v>
      </c>
      <c r="AL27" s="6">
        <v>-1.1388326754918077E-2</v>
      </c>
      <c r="AN27" s="6">
        <v>6.754502300568177E-3</v>
      </c>
      <c r="AP27" s="6">
        <v>-1.8951358180669953E-3</v>
      </c>
      <c r="AR27" s="6">
        <v>-1.8951358180669953E-3</v>
      </c>
      <c r="AT27" s="6">
        <v>-2.5626755368030052E-3</v>
      </c>
      <c r="AV27" s="6">
        <v>8.8414298926997592E-3</v>
      </c>
      <c r="AX27" s="6">
        <v>6.2546626920090276E-4</v>
      </c>
      <c r="AZ27" s="6">
        <v>-1.0763068859980685E-2</v>
      </c>
      <c r="BB27" s="6">
        <v>1.4619883040933868E-3</v>
      </c>
      <c r="BD27" s="6">
        <v>-1.464843749999889E-3</v>
      </c>
      <c r="BF27" s="6">
        <v>-3.824549406535438E-2</v>
      </c>
      <c r="BH27" s="6">
        <v>3.8144882350075626E-2</v>
      </c>
      <c r="BJ27" s="6">
        <v>4.0525241736577788E-2</v>
      </c>
      <c r="BL27" s="6">
        <v>-3.9305996566096013E-2</v>
      </c>
      <c r="BQ27" s="57">
        <v>1.2</v>
      </c>
      <c r="BR27" s="58">
        <v>1.0229737096172999</v>
      </c>
    </row>
    <row r="28" spans="1:70" x14ac:dyDescent="0.25">
      <c r="A28" s="1">
        <v>27</v>
      </c>
      <c r="B28" s="1" t="s">
        <v>21</v>
      </c>
      <c r="C28" s="1" t="s">
        <v>22</v>
      </c>
      <c r="D28" s="1" t="s">
        <v>23</v>
      </c>
      <c r="E28" s="1" t="s">
        <v>24</v>
      </c>
      <c r="F28" s="1" t="s">
        <v>25</v>
      </c>
      <c r="G28" s="1" t="b">
        <v>1</v>
      </c>
      <c r="H28" s="1" t="b">
        <v>1</v>
      </c>
      <c r="I28" s="1" t="b">
        <v>0</v>
      </c>
      <c r="J28" s="1" t="b">
        <v>1</v>
      </c>
      <c r="K28" s="1" t="b">
        <v>0</v>
      </c>
      <c r="L28" s="1">
        <v>200</v>
      </c>
      <c r="M28" s="1">
        <v>2</v>
      </c>
      <c r="N28" s="1">
        <v>0</v>
      </c>
      <c r="O28" s="1">
        <v>1</v>
      </c>
      <c r="P28" s="1">
        <v>1.2</v>
      </c>
      <c r="Q28" s="1">
        <v>100</v>
      </c>
      <c r="R28" s="1">
        <v>100</v>
      </c>
      <c r="S28" s="13">
        <v>1.2</v>
      </c>
      <c r="T28" s="1">
        <v>1</v>
      </c>
      <c r="U28" s="1" t="b">
        <v>1</v>
      </c>
      <c r="V28" s="1">
        <v>251</v>
      </c>
      <c r="W28" s="13">
        <v>1770.56</v>
      </c>
      <c r="X28" s="13">
        <v>1770.63</v>
      </c>
      <c r="Y28" s="1">
        <v>159</v>
      </c>
      <c r="Z28" s="1">
        <v>159</v>
      </c>
      <c r="AA28" s="50">
        <v>154.43</v>
      </c>
      <c r="AB28" s="50">
        <v>154.61000000000001</v>
      </c>
      <c r="AC28" s="16">
        <v>1.02980574432239</v>
      </c>
      <c r="AD28" s="16">
        <v>1.0287002846356501</v>
      </c>
      <c r="AE28" s="50">
        <v>20.52</v>
      </c>
      <c r="AF28" s="50">
        <v>20.48</v>
      </c>
      <c r="AG28" s="50">
        <v>20.43</v>
      </c>
      <c r="AH28" s="50">
        <v>20.57</v>
      </c>
      <c r="AI28" s="16">
        <v>1.0092583040566601</v>
      </c>
      <c r="AJ28" s="16">
        <v>1.00034359614451</v>
      </c>
      <c r="AL28" s="6">
        <v>-7.7399823243036181E-3</v>
      </c>
      <c r="AN28" s="6">
        <v>-7.079750232019677E-3</v>
      </c>
      <c r="AP28" s="6">
        <v>4.4219835754895076E-3</v>
      </c>
      <c r="AR28" s="6">
        <v>4.4219835754895076E-3</v>
      </c>
      <c r="AT28" s="6">
        <v>-6.2125467558860059E-4</v>
      </c>
      <c r="AV28" s="6">
        <v>-1.9403284329144732E-5</v>
      </c>
      <c r="AX28" s="6">
        <v>4.9870805622524994E-3</v>
      </c>
      <c r="AZ28" s="6">
        <v>4.4531492279971108E-3</v>
      </c>
      <c r="BB28" s="6">
        <v>0</v>
      </c>
      <c r="BD28" s="6">
        <v>0</v>
      </c>
      <c r="BF28" s="6">
        <v>-2.100327260294188E-3</v>
      </c>
      <c r="BH28" s="6">
        <v>2.0948019681397145E-3</v>
      </c>
      <c r="BJ28" s="6">
        <v>1.8501658106977459E-3</v>
      </c>
      <c r="BL28" s="6">
        <v>-2.3620074095069832E-3</v>
      </c>
      <c r="BQ28" s="57">
        <v>1.2</v>
      </c>
      <c r="BR28" s="58">
        <v>1.02533641776051</v>
      </c>
    </row>
    <row r="29" spans="1:70" x14ac:dyDescent="0.25">
      <c r="A29" s="1">
        <v>28</v>
      </c>
      <c r="B29" s="1" t="s">
        <v>21</v>
      </c>
      <c r="C29" s="1" t="s">
        <v>22</v>
      </c>
      <c r="D29" s="1" t="s">
        <v>23</v>
      </c>
      <c r="E29" s="1" t="s">
        <v>24</v>
      </c>
      <c r="F29" s="1" t="s">
        <v>25</v>
      </c>
      <c r="G29" s="1" t="b">
        <v>1</v>
      </c>
      <c r="H29" s="1" t="b">
        <v>1</v>
      </c>
      <c r="I29" s="1" t="b">
        <v>0</v>
      </c>
      <c r="J29" s="1" t="b">
        <v>1</v>
      </c>
      <c r="K29" s="1" t="b">
        <v>0</v>
      </c>
      <c r="L29" s="1">
        <v>200</v>
      </c>
      <c r="M29" s="1">
        <v>2</v>
      </c>
      <c r="N29" s="1">
        <v>0</v>
      </c>
      <c r="O29" s="1">
        <v>1</v>
      </c>
      <c r="P29" s="1">
        <v>1.2</v>
      </c>
      <c r="Q29" s="1">
        <v>100</v>
      </c>
      <c r="R29" s="1">
        <v>100</v>
      </c>
      <c r="S29" s="13">
        <v>1.2</v>
      </c>
      <c r="T29" s="1">
        <v>1</v>
      </c>
      <c r="U29" s="1" t="b">
        <v>1</v>
      </c>
      <c r="V29" s="1">
        <v>251</v>
      </c>
      <c r="W29" s="13">
        <v>1789.66</v>
      </c>
      <c r="X29" s="13">
        <v>1810.26</v>
      </c>
      <c r="Y29" s="1">
        <v>158</v>
      </c>
      <c r="Z29" s="1">
        <v>158</v>
      </c>
      <c r="AA29" s="50">
        <v>153.31</v>
      </c>
      <c r="AB29" s="50">
        <v>154.84</v>
      </c>
      <c r="AC29" s="16">
        <v>1.0308908366513001</v>
      </c>
      <c r="AD29" s="16">
        <v>1.02067314764266</v>
      </c>
      <c r="AE29" s="50">
        <v>20.54</v>
      </c>
      <c r="AF29" s="50">
        <v>20.46</v>
      </c>
      <c r="AG29" s="50">
        <v>19.899999999999999</v>
      </c>
      <c r="AH29" s="50">
        <v>21.1</v>
      </c>
      <c r="AI29" s="16">
        <v>1.03677443774125</v>
      </c>
      <c r="AJ29" s="16">
        <v>0.97366708437760896</v>
      </c>
      <c r="AL29" s="6">
        <v>2.9640696917849763E-3</v>
      </c>
      <c r="AN29" s="6">
        <v>1.514365584282662E-2</v>
      </c>
      <c r="AP29" s="6">
        <v>-1.8951358180669953E-3</v>
      </c>
      <c r="AR29" s="6">
        <v>-1.8951358180669953E-3</v>
      </c>
      <c r="AT29" s="6">
        <v>-7.8692258907886448E-3</v>
      </c>
      <c r="AV29" s="6">
        <v>1.4681818475807962E-3</v>
      </c>
      <c r="AX29" s="6">
        <v>6.0460218021747281E-3</v>
      </c>
      <c r="AZ29" s="6">
        <v>-3.3847829202857671E-3</v>
      </c>
      <c r="BB29" s="6">
        <v>9.7465886939551716E-4</v>
      </c>
      <c r="BD29" s="6">
        <v>-9.7656249999977796E-4</v>
      </c>
      <c r="BF29" s="6">
        <v>-2.7988081863918546E-2</v>
      </c>
      <c r="BH29" s="6">
        <v>2.7914454133580291E-2</v>
      </c>
      <c r="BJ29" s="6">
        <v>2.9164326104025529E-2</v>
      </c>
      <c r="BL29" s="6">
        <v>-2.8966367902262369E-2</v>
      </c>
      <c r="BQ29" s="57">
        <v>1.2</v>
      </c>
      <c r="BR29" s="58">
        <v>1.02980574432239</v>
      </c>
    </row>
    <row r="30" spans="1:70" x14ac:dyDescent="0.25">
      <c r="A30" s="1">
        <v>29</v>
      </c>
      <c r="B30" s="1" t="s">
        <v>21</v>
      </c>
      <c r="C30" s="1" t="s">
        <v>22</v>
      </c>
      <c r="D30" s="1" t="s">
        <v>23</v>
      </c>
      <c r="E30" s="1" t="s">
        <v>24</v>
      </c>
      <c r="F30" s="1" t="s">
        <v>25</v>
      </c>
      <c r="G30" s="1" t="b">
        <v>1</v>
      </c>
      <c r="H30" s="1" t="b">
        <v>1</v>
      </c>
      <c r="I30" s="1" t="b">
        <v>0</v>
      </c>
      <c r="J30" s="1" t="b">
        <v>1</v>
      </c>
      <c r="K30" s="1" t="b">
        <v>0</v>
      </c>
      <c r="L30" s="1">
        <v>200</v>
      </c>
      <c r="M30" s="1">
        <v>2</v>
      </c>
      <c r="N30" s="1">
        <v>0</v>
      </c>
      <c r="O30" s="1">
        <v>1</v>
      </c>
      <c r="P30" s="1">
        <v>1.2</v>
      </c>
      <c r="Q30" s="1">
        <v>100</v>
      </c>
      <c r="R30" s="1">
        <v>100</v>
      </c>
      <c r="S30" s="13">
        <v>1.2</v>
      </c>
      <c r="T30" s="1">
        <v>1</v>
      </c>
      <c r="U30" s="1" t="b">
        <v>1</v>
      </c>
      <c r="V30" s="1">
        <v>251</v>
      </c>
      <c r="W30" s="13">
        <v>1795.44</v>
      </c>
      <c r="X30" s="13">
        <v>1777.83</v>
      </c>
      <c r="Y30" s="1">
        <v>158</v>
      </c>
      <c r="Z30" s="1">
        <v>158</v>
      </c>
      <c r="AA30" s="50">
        <v>155.29</v>
      </c>
      <c r="AB30" s="50">
        <v>154.22</v>
      </c>
      <c r="AC30" s="16">
        <v>1.0176205314836699</v>
      </c>
      <c r="AD30" s="16">
        <v>1.02472622368119</v>
      </c>
      <c r="AE30" s="50">
        <v>20.46</v>
      </c>
      <c r="AF30" s="50">
        <v>20.54</v>
      </c>
      <c r="AG30" s="50">
        <v>20.97</v>
      </c>
      <c r="AH30" s="50">
        <v>20.03</v>
      </c>
      <c r="AI30" s="16">
        <v>0.97926344187213599</v>
      </c>
      <c r="AJ30" s="16">
        <v>1.0295058760207501</v>
      </c>
      <c r="AL30" s="6">
        <v>6.2033063751878448E-3</v>
      </c>
      <c r="AN30" s="6">
        <v>-3.0421897036601031E-3</v>
      </c>
      <c r="AP30" s="6">
        <v>-1.8951358180669953E-3</v>
      </c>
      <c r="AR30" s="6">
        <v>-1.8951358180669953E-3</v>
      </c>
      <c r="AT30" s="6">
        <v>4.9441517932256041E-3</v>
      </c>
      <c r="AV30" s="6">
        <v>-2.54183024713317E-3</v>
      </c>
      <c r="AX30" s="6">
        <v>-6.9044645610201183E-3</v>
      </c>
      <c r="AZ30" s="6">
        <v>5.7275947740476063E-4</v>
      </c>
      <c r="BB30" s="6">
        <v>-2.9239766081872176E-3</v>
      </c>
      <c r="BD30" s="6">
        <v>2.929687500000222E-3</v>
      </c>
      <c r="BF30" s="6">
        <v>2.4275875543398495E-2</v>
      </c>
      <c r="BH30" s="6">
        <v>-2.4212013445705449E-2</v>
      </c>
      <c r="BJ30" s="6">
        <v>-2.7924528667662041E-2</v>
      </c>
      <c r="BL30" s="6">
        <v>2.6721397999619478E-2</v>
      </c>
      <c r="BQ30" s="57">
        <v>1.2</v>
      </c>
      <c r="BR30" s="58">
        <v>1.0308908366513001</v>
      </c>
    </row>
    <row r="31" spans="1:70" x14ac:dyDescent="0.25">
      <c r="A31" s="1">
        <v>30</v>
      </c>
      <c r="B31" s="1" t="s">
        <v>21</v>
      </c>
      <c r="C31" s="1" t="s">
        <v>22</v>
      </c>
      <c r="D31" s="1" t="s">
        <v>23</v>
      </c>
      <c r="E31" s="1" t="s">
        <v>24</v>
      </c>
      <c r="F31" s="1" t="s">
        <v>25</v>
      </c>
      <c r="G31" s="1" t="b">
        <v>1</v>
      </c>
      <c r="H31" s="1" t="b">
        <v>1</v>
      </c>
      <c r="I31" s="1" t="b">
        <v>0</v>
      </c>
      <c r="J31" s="1" t="b">
        <v>1</v>
      </c>
      <c r="K31" s="1" t="b">
        <v>0</v>
      </c>
      <c r="L31" s="1">
        <v>200</v>
      </c>
      <c r="M31" s="1">
        <v>2</v>
      </c>
      <c r="N31" s="1">
        <v>0</v>
      </c>
      <c r="O31" s="1">
        <v>1</v>
      </c>
      <c r="P31" s="1">
        <v>1.2</v>
      </c>
      <c r="Q31" s="1">
        <v>100</v>
      </c>
      <c r="R31" s="1">
        <v>100</v>
      </c>
      <c r="S31" s="13">
        <v>1.2</v>
      </c>
      <c r="T31" s="1">
        <v>1</v>
      </c>
      <c r="U31" s="1" t="b">
        <v>1</v>
      </c>
      <c r="V31" s="1">
        <v>251</v>
      </c>
      <c r="W31" s="13">
        <v>1767.82</v>
      </c>
      <c r="X31" s="13">
        <v>1777.9</v>
      </c>
      <c r="Y31" s="1">
        <v>158</v>
      </c>
      <c r="Z31" s="1">
        <v>158</v>
      </c>
      <c r="AA31" s="50">
        <v>155.25</v>
      </c>
      <c r="AB31" s="50">
        <v>155.57</v>
      </c>
      <c r="AC31" s="16">
        <v>1.0179572497991101</v>
      </c>
      <c r="AD31" s="16">
        <v>1.0157668723445901</v>
      </c>
      <c r="AE31" s="50">
        <v>20.43</v>
      </c>
      <c r="AF31" s="50">
        <v>20.57</v>
      </c>
      <c r="AG31" s="50">
        <v>20.39</v>
      </c>
      <c r="AH31" s="50">
        <v>20.61</v>
      </c>
      <c r="AI31" s="16">
        <v>1.00694735560127</v>
      </c>
      <c r="AJ31" s="16">
        <v>1.00274216337946</v>
      </c>
      <c r="AL31" s="6">
        <v>-9.275537430276537E-3</v>
      </c>
      <c r="AN31" s="6">
        <v>-3.002935642967608E-3</v>
      </c>
      <c r="AP31" s="6">
        <v>-1.8951358180669953E-3</v>
      </c>
      <c r="AR31" s="6">
        <v>-1.8951358180669953E-3</v>
      </c>
      <c r="AT31" s="6">
        <v>4.68529567839715E-3</v>
      </c>
      <c r="AV31" s="6">
        <v>6.18964770103414E-3</v>
      </c>
      <c r="AX31" s="6">
        <v>-6.5758612698929575E-3</v>
      </c>
      <c r="AZ31" s="6">
        <v>-8.1754141155239157E-3</v>
      </c>
      <c r="BB31" s="6">
        <v>-4.3859649122808264E-3</v>
      </c>
      <c r="BD31" s="6">
        <v>4.394531250000222E-3</v>
      </c>
      <c r="BF31" s="6">
        <v>-4.0541200605677119E-3</v>
      </c>
      <c r="BH31" s="6">
        <v>4.0434549617578419E-3</v>
      </c>
      <c r="BJ31" s="6">
        <v>-4.4381986562180842E-4</v>
      </c>
      <c r="BL31" s="6">
        <v>3.0072482433585179E-5</v>
      </c>
      <c r="BQ31" s="57">
        <v>1.2</v>
      </c>
      <c r="BR31" s="58">
        <v>1.0176205314836699</v>
      </c>
    </row>
    <row r="32" spans="1:70" x14ac:dyDescent="0.25">
      <c r="A32" s="3">
        <v>31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b">
        <v>1</v>
      </c>
      <c r="H32" s="3" t="b">
        <v>1</v>
      </c>
      <c r="I32" s="3" t="b">
        <v>0</v>
      </c>
      <c r="J32" s="3" t="b">
        <v>1</v>
      </c>
      <c r="K32" s="3" t="b">
        <v>0</v>
      </c>
      <c r="L32" s="3">
        <v>200</v>
      </c>
      <c r="M32" s="3">
        <v>2</v>
      </c>
      <c r="N32" s="3">
        <v>0</v>
      </c>
      <c r="O32" s="3">
        <v>1</v>
      </c>
      <c r="P32" s="3">
        <v>1.3</v>
      </c>
      <c r="Q32" s="3">
        <v>100</v>
      </c>
      <c r="R32" s="3">
        <v>100</v>
      </c>
      <c r="S32" s="5">
        <v>1.2</v>
      </c>
      <c r="T32" s="3">
        <v>1</v>
      </c>
      <c r="U32" s="3" t="b">
        <v>1</v>
      </c>
      <c r="V32" s="3">
        <v>251</v>
      </c>
      <c r="W32" s="5">
        <v>1859.46</v>
      </c>
      <c r="X32" s="5">
        <v>1855.97</v>
      </c>
      <c r="Y32" s="3">
        <v>158</v>
      </c>
      <c r="Z32" s="3">
        <v>158</v>
      </c>
      <c r="AA32" s="51">
        <v>151.15</v>
      </c>
      <c r="AB32" s="51">
        <v>151.29</v>
      </c>
      <c r="AC32" s="17">
        <v>1.04581810773965</v>
      </c>
      <c r="AD32" s="17">
        <v>1.0449020693587301</v>
      </c>
      <c r="AE32" s="51">
        <v>20.56</v>
      </c>
      <c r="AF32" s="51">
        <v>20.440000000000001</v>
      </c>
      <c r="AG32" s="51">
        <v>20.45</v>
      </c>
      <c r="AH32" s="51">
        <v>20.55</v>
      </c>
      <c r="AI32" s="17">
        <v>1.01188052631773</v>
      </c>
      <c r="AJ32" s="17">
        <v>1.00107168268458</v>
      </c>
      <c r="AL32" s="6" cm="1">
        <f t="array" ref="AL32:AL41">W32:W41/AM32-1</f>
        <v>-1.5956194158480264E-2</v>
      </c>
      <c r="AM32" s="22">
        <f>AVERAGE(W32:W41)</f>
        <v>1889.6110000000001</v>
      </c>
      <c r="AN32" s="6" cm="1">
        <f t="array" ref="AN32:AN41">X32:X41/AO32-1</f>
        <v>-2.3328409551960472E-2</v>
      </c>
      <c r="AO32" s="22">
        <f>AVERAGE(X32:X41)</f>
        <v>1900.3010000000002</v>
      </c>
      <c r="AP32" s="6" cm="1">
        <f t="array" ref="AP32:AP41">Y32:Y41/AQ32-1</f>
        <v>-1.2642225031604948E-3</v>
      </c>
      <c r="AQ32" s="22">
        <f>AVERAGE(Y32:Y41)</f>
        <v>158.19999999999999</v>
      </c>
      <c r="AR32" s="6" cm="1">
        <f t="array" ref="AR32:AR41">Z32:Z41/AS32-1</f>
        <v>-1.2642225031604948E-3</v>
      </c>
      <c r="AS32" s="22">
        <f>AVERAGE(Z32:Z41)</f>
        <v>158.19999999999999</v>
      </c>
      <c r="AT32" s="6" cm="1">
        <f t="array" ref="AT32:AT41">AA32:AA41/AU32-1</f>
        <v>1.528809597377645E-2</v>
      </c>
      <c r="AU32" s="22">
        <f>AVERAGE(AA32:AA41)</f>
        <v>148.87400000000002</v>
      </c>
      <c r="AV32" s="6" cm="1">
        <f t="array" ref="AV32:AV41">AB32:AB41/AW32-1</f>
        <v>1.1709319976728416E-2</v>
      </c>
      <c r="AW32" s="22">
        <f>AVERAGE(AB32:AB41)</f>
        <v>149.53900000000002</v>
      </c>
      <c r="AX32" s="6" cm="1">
        <f t="array" ref="AX32:AX41">AC32:AC41/AY32-1</f>
        <v>-1.6397483192797657E-2</v>
      </c>
      <c r="AY32" s="22">
        <f>AVERAGE(AC32:AC41)</f>
        <v>1.0632527772848741</v>
      </c>
      <c r="AZ32" s="6" cm="1">
        <f t="array" ref="AZ32:AZ41">AD32:AD41/BA32-1</f>
        <v>-1.2782105191546989E-2</v>
      </c>
      <c r="BA32" s="22">
        <f>AVERAGE(AD32:AD41)</f>
        <v>1.0584310463309312</v>
      </c>
      <c r="BB32" s="6" cm="1">
        <f t="array" ref="BB32:BB41">AE32:AE41/BC32-1</f>
        <v>2.0958229760683622E-3</v>
      </c>
      <c r="BC32" s="22">
        <f>AVERAGE(AE32:AE41)</f>
        <v>20.517000000000003</v>
      </c>
      <c r="BD32" s="6" cm="1">
        <f t="array" ref="BD32:BD41">AF32:AF41/BE32-1</f>
        <v>-2.0993018600788949E-3</v>
      </c>
      <c r="BE32" s="22">
        <f>AVERAGE(AF32:AF41)</f>
        <v>20.482999999999997</v>
      </c>
      <c r="BF32" s="6" cm="1">
        <f t="array" ref="BF32:BF41">AG32:AG41/BG32-1</f>
        <v>9.6771008195912778E-3</v>
      </c>
      <c r="BG32" s="22">
        <f>AVERAGE(AG32:AG41)</f>
        <v>20.253999999999998</v>
      </c>
      <c r="BH32" s="6" cm="1">
        <f t="array" ref="BH32:BH41">AH32:AH41/BI32-1</f>
        <v>-9.4476043574666102E-3</v>
      </c>
      <c r="BI32" s="22">
        <f>AVERAGE(AH32:AH41)</f>
        <v>20.746000000000002</v>
      </c>
      <c r="BJ32" s="6" cm="1">
        <f t="array" ref="BJ32:BJ41">AI32:AI41/BK32-1</f>
        <v>-7.179979553482041E-3</v>
      </c>
      <c r="BK32" s="22">
        <f t="shared" ref="BK32" si="3">AVERAGE(AI32:AI41)</f>
        <v>1.0191983496290089</v>
      </c>
      <c r="BL32" s="6" cm="1">
        <f t="array" ref="BL32:BL41">AJ32:AJ41/BM32-1</f>
        <v>7.9489945932671446E-3</v>
      </c>
      <c r="BM32" s="22">
        <f>AVERAGE(AJ32:AJ41)</f>
        <v>0.99317692468013985</v>
      </c>
      <c r="BQ32" s="57">
        <v>1.2</v>
      </c>
      <c r="BR32" s="58">
        <v>1.0179572497991101</v>
      </c>
    </row>
    <row r="33" spans="1:70" x14ac:dyDescent="0.25">
      <c r="A33" s="3">
        <v>32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b">
        <v>1</v>
      </c>
      <c r="H33" s="3" t="b">
        <v>1</v>
      </c>
      <c r="I33" s="3" t="b">
        <v>0</v>
      </c>
      <c r="J33" s="3" t="b">
        <v>1</v>
      </c>
      <c r="K33" s="3" t="b">
        <v>0</v>
      </c>
      <c r="L33" s="3">
        <v>200</v>
      </c>
      <c r="M33" s="3">
        <v>2</v>
      </c>
      <c r="N33" s="3">
        <v>0</v>
      </c>
      <c r="O33" s="3">
        <v>1</v>
      </c>
      <c r="P33" s="3">
        <v>1.3</v>
      </c>
      <c r="Q33" s="3">
        <v>100</v>
      </c>
      <c r="R33" s="3">
        <v>100</v>
      </c>
      <c r="S33" s="5">
        <v>1.2</v>
      </c>
      <c r="T33" s="3">
        <v>1</v>
      </c>
      <c r="U33" s="3" t="b">
        <v>1</v>
      </c>
      <c r="V33" s="3">
        <v>251</v>
      </c>
      <c r="W33" s="5">
        <v>1883.02</v>
      </c>
      <c r="X33" s="5">
        <v>1885.59</v>
      </c>
      <c r="Y33" s="3">
        <v>159</v>
      </c>
      <c r="Z33" s="3">
        <v>159</v>
      </c>
      <c r="AA33" s="51">
        <v>149.04</v>
      </c>
      <c r="AB33" s="51">
        <v>148.84</v>
      </c>
      <c r="AC33" s="17">
        <v>1.06728215257896</v>
      </c>
      <c r="AD33" s="17">
        <v>1.06882863578295</v>
      </c>
      <c r="AE33" s="51">
        <v>20.41</v>
      </c>
      <c r="AF33" s="51">
        <v>20.59</v>
      </c>
      <c r="AG33" s="51">
        <v>20.58</v>
      </c>
      <c r="AH33" s="51">
        <v>20.420000000000002</v>
      </c>
      <c r="AI33" s="17">
        <v>0.99729811615374897</v>
      </c>
      <c r="AJ33" s="17">
        <v>1.0140554593586899</v>
      </c>
      <c r="AL33" s="6">
        <v>-3.48801949184252E-3</v>
      </c>
      <c r="AN33" s="6">
        <v>-7.7414051773904147E-3</v>
      </c>
      <c r="AP33" s="6">
        <v>5.0568900126422012E-3</v>
      </c>
      <c r="AR33" s="6">
        <v>5.0568900126422012E-3</v>
      </c>
      <c r="AT33" s="6">
        <v>1.1150368768217955E-3</v>
      </c>
      <c r="AV33" s="6">
        <v>-4.6743658844851099E-3</v>
      </c>
      <c r="AX33" s="6">
        <v>3.7896682521492142E-3</v>
      </c>
      <c r="AZ33" s="6">
        <v>9.8235869857201674E-3</v>
      </c>
      <c r="BB33" s="6">
        <v>-5.2151874055662573E-3</v>
      </c>
      <c r="BD33" s="6">
        <v>5.2238441634526733E-3</v>
      </c>
      <c r="BF33" s="6">
        <v>1.6095586057075062E-2</v>
      </c>
      <c r="BH33" s="6">
        <v>-1.5713872553745345E-2</v>
      </c>
      <c r="BJ33" s="6">
        <v>-2.148770500190833E-2</v>
      </c>
      <c r="BL33" s="6">
        <v>2.1021969157483333E-2</v>
      </c>
      <c r="BQ33" s="57">
        <v>1.3</v>
      </c>
      <c r="BR33" s="58">
        <v>1.04581810773965</v>
      </c>
    </row>
    <row r="34" spans="1:70" x14ac:dyDescent="0.25">
      <c r="A34" s="3">
        <v>33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b">
        <v>1</v>
      </c>
      <c r="H34" s="3" t="b">
        <v>1</v>
      </c>
      <c r="I34" s="3" t="b">
        <v>0</v>
      </c>
      <c r="J34" s="3" t="b">
        <v>1</v>
      </c>
      <c r="K34" s="3" t="b">
        <v>0</v>
      </c>
      <c r="L34" s="3">
        <v>200</v>
      </c>
      <c r="M34" s="3">
        <v>2</v>
      </c>
      <c r="N34" s="3">
        <v>0</v>
      </c>
      <c r="O34" s="3">
        <v>1</v>
      </c>
      <c r="P34" s="3">
        <v>1.3</v>
      </c>
      <c r="Q34" s="3">
        <v>100</v>
      </c>
      <c r="R34" s="3">
        <v>100</v>
      </c>
      <c r="S34" s="5">
        <v>1.2</v>
      </c>
      <c r="T34" s="3">
        <v>1</v>
      </c>
      <c r="U34" s="3" t="b">
        <v>1</v>
      </c>
      <c r="V34" s="3">
        <v>251</v>
      </c>
      <c r="W34" s="5">
        <v>1897.4</v>
      </c>
      <c r="X34" s="5">
        <v>1909.36</v>
      </c>
      <c r="Y34" s="3">
        <v>158</v>
      </c>
      <c r="Z34" s="3">
        <v>158</v>
      </c>
      <c r="AA34" s="51">
        <v>148.37</v>
      </c>
      <c r="AB34" s="51">
        <v>149.57</v>
      </c>
      <c r="AC34" s="17">
        <v>1.0652944947466101</v>
      </c>
      <c r="AD34" s="17">
        <v>1.0567174347766199</v>
      </c>
      <c r="AE34" s="51">
        <v>20.59</v>
      </c>
      <c r="AF34" s="51">
        <v>20.41</v>
      </c>
      <c r="AG34" s="51">
        <v>20.07</v>
      </c>
      <c r="AH34" s="51">
        <v>20.93</v>
      </c>
      <c r="AI34" s="17">
        <v>1.0324087605085699</v>
      </c>
      <c r="AJ34" s="17">
        <v>0.98113723834308597</v>
      </c>
      <c r="AL34" s="6">
        <v>4.1220124141951864E-3</v>
      </c>
      <c r="AN34" s="6">
        <v>4.7671395215809209E-3</v>
      </c>
      <c r="AP34" s="6">
        <v>-1.2642225031604948E-3</v>
      </c>
      <c r="AR34" s="6">
        <v>-1.2642225031604948E-3</v>
      </c>
      <c r="AT34" s="6">
        <v>-3.3854131681826383E-3</v>
      </c>
      <c r="AV34" s="6">
        <v>2.0730378028455121E-4</v>
      </c>
      <c r="AX34" s="6">
        <v>1.920255940407456E-3</v>
      </c>
      <c r="AZ34" s="6">
        <v>-1.6190110449344486E-3</v>
      </c>
      <c r="BB34" s="6">
        <v>3.5580250523954415E-3</v>
      </c>
      <c r="BD34" s="6">
        <v>-3.5639310647852529E-3</v>
      </c>
      <c r="BF34" s="6">
        <v>-9.0846252592079457E-3</v>
      </c>
      <c r="BH34" s="6">
        <v>8.8691796008868451E-3</v>
      </c>
      <c r="BJ34" s="6">
        <v>1.2961570124568667E-2</v>
      </c>
      <c r="BL34" s="6">
        <v>-1.2122398374218468E-2</v>
      </c>
      <c r="BQ34" s="57">
        <v>1.3</v>
      </c>
      <c r="BR34" s="58">
        <v>1.06728215257896</v>
      </c>
    </row>
    <row r="35" spans="1:70" x14ac:dyDescent="0.25">
      <c r="A35" s="3">
        <v>34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b">
        <v>1</v>
      </c>
      <c r="H35" s="3" t="b">
        <v>1</v>
      </c>
      <c r="I35" s="3" t="b">
        <v>0</v>
      </c>
      <c r="J35" s="3" t="b">
        <v>1</v>
      </c>
      <c r="K35" s="3" t="b">
        <v>0</v>
      </c>
      <c r="L35" s="3">
        <v>200</v>
      </c>
      <c r="M35" s="3">
        <v>2</v>
      </c>
      <c r="N35" s="3">
        <v>0</v>
      </c>
      <c r="O35" s="3">
        <v>1</v>
      </c>
      <c r="P35" s="3">
        <v>1.3</v>
      </c>
      <c r="Q35" s="3">
        <v>100</v>
      </c>
      <c r="R35" s="3">
        <v>100</v>
      </c>
      <c r="S35" s="5">
        <v>1.2</v>
      </c>
      <c r="T35" s="3">
        <v>1</v>
      </c>
      <c r="U35" s="3" t="b">
        <v>1</v>
      </c>
      <c r="V35" s="3">
        <v>251</v>
      </c>
      <c r="W35" s="5">
        <v>1872.28</v>
      </c>
      <c r="X35" s="5">
        <v>1881.45</v>
      </c>
      <c r="Y35" s="3">
        <v>158</v>
      </c>
      <c r="Z35" s="3">
        <v>158</v>
      </c>
      <c r="AA35" s="51">
        <v>150.09</v>
      </c>
      <c r="AB35" s="51">
        <v>150.47999999999999</v>
      </c>
      <c r="AC35" s="17">
        <v>1.0535463498678601</v>
      </c>
      <c r="AD35" s="17">
        <v>1.05045892340013</v>
      </c>
      <c r="AE35" s="51">
        <v>20.52</v>
      </c>
      <c r="AF35" s="51">
        <v>20.48</v>
      </c>
      <c r="AG35" s="51">
        <v>20.34</v>
      </c>
      <c r="AH35" s="51">
        <v>20.66</v>
      </c>
      <c r="AI35" s="17">
        <v>1.01520370304005</v>
      </c>
      <c r="AJ35" s="17">
        <v>0.99735315925829404</v>
      </c>
      <c r="AL35" s="6">
        <v>-9.1717289960738801E-3</v>
      </c>
      <c r="AN35" s="6">
        <v>-9.9200074093526158E-3</v>
      </c>
      <c r="AP35" s="6">
        <v>-1.2642225031604948E-3</v>
      </c>
      <c r="AR35" s="6">
        <v>-1.2642225031604948E-3</v>
      </c>
      <c r="AT35" s="6">
        <v>8.1679809772019496E-3</v>
      </c>
      <c r="AV35" s="6">
        <v>6.2926728144496735E-3</v>
      </c>
      <c r="AX35" s="6">
        <v>-9.1289932407233598E-3</v>
      </c>
      <c r="AZ35" s="6">
        <v>-7.5320191697292316E-3</v>
      </c>
      <c r="BB35" s="6">
        <v>1.462202076325525E-4</v>
      </c>
      <c r="BD35" s="6">
        <v>-1.4646292047049148E-4</v>
      </c>
      <c r="BF35" s="6">
        <v>4.2460748494126399E-3</v>
      </c>
      <c r="BH35" s="6">
        <v>-4.1453774221538175E-3</v>
      </c>
      <c r="BJ35" s="6">
        <v>-3.9194005665461606E-3</v>
      </c>
      <c r="BL35" s="6">
        <v>4.2049250988178688E-3</v>
      </c>
      <c r="BQ35" s="57">
        <v>1.3</v>
      </c>
      <c r="BR35" s="58">
        <v>1.0652944947466101</v>
      </c>
    </row>
    <row r="36" spans="1:70" x14ac:dyDescent="0.25">
      <c r="A36" s="3">
        <v>35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b">
        <v>1</v>
      </c>
      <c r="H36" s="3" t="b">
        <v>1</v>
      </c>
      <c r="I36" s="3" t="b">
        <v>0</v>
      </c>
      <c r="J36" s="3" t="b">
        <v>1</v>
      </c>
      <c r="K36" s="3" t="b">
        <v>0</v>
      </c>
      <c r="L36" s="3">
        <v>200</v>
      </c>
      <c r="M36" s="3">
        <v>2</v>
      </c>
      <c r="N36" s="3">
        <v>0</v>
      </c>
      <c r="O36" s="3">
        <v>1</v>
      </c>
      <c r="P36" s="3">
        <v>1.3</v>
      </c>
      <c r="Q36" s="3">
        <v>100</v>
      </c>
      <c r="R36" s="3">
        <v>100</v>
      </c>
      <c r="S36" s="5">
        <v>1.2</v>
      </c>
      <c r="T36" s="3">
        <v>1</v>
      </c>
      <c r="U36" s="3" t="b">
        <v>1</v>
      </c>
      <c r="V36" s="3">
        <v>251</v>
      </c>
      <c r="W36" s="5">
        <v>1907.67</v>
      </c>
      <c r="X36" s="5">
        <v>1912.19</v>
      </c>
      <c r="Y36" s="3">
        <v>158</v>
      </c>
      <c r="Z36" s="3">
        <v>158</v>
      </c>
      <c r="AA36" s="51">
        <v>148.57</v>
      </c>
      <c r="AB36" s="51">
        <v>148.83000000000001</v>
      </c>
      <c r="AC36" s="17">
        <v>1.0640692602231401</v>
      </c>
      <c r="AD36" s="17">
        <v>1.0620261151813599</v>
      </c>
      <c r="AE36" s="51">
        <v>20.52</v>
      </c>
      <c r="AF36" s="51">
        <v>20.48</v>
      </c>
      <c r="AG36" s="51">
        <v>20.399999999999999</v>
      </c>
      <c r="AH36" s="51">
        <v>20.6</v>
      </c>
      <c r="AI36" s="17">
        <v>1.0114843356939101</v>
      </c>
      <c r="AJ36" s="17">
        <v>0.99946712301174501</v>
      </c>
      <c r="AL36" s="6">
        <v>9.5569934764350162E-3</v>
      </c>
      <c r="AN36" s="6">
        <v>6.2563772791783823E-3</v>
      </c>
      <c r="AP36" s="6">
        <v>-1.2642225031604948E-3</v>
      </c>
      <c r="AR36" s="6">
        <v>-1.2642225031604948E-3</v>
      </c>
      <c r="AT36" s="6">
        <v>-2.0419952443007094E-3</v>
      </c>
      <c r="AV36" s="6">
        <v>-4.7412380716735925E-3</v>
      </c>
      <c r="AX36" s="6">
        <v>7.6791046843149857E-4</v>
      </c>
      <c r="AZ36" s="6">
        <v>3.3966018503435169E-3</v>
      </c>
      <c r="BB36" s="6">
        <v>1.462202076325525E-4</v>
      </c>
      <c r="BD36" s="6">
        <v>-1.4646292047049148E-4</v>
      </c>
      <c r="BF36" s="6">
        <v>7.2084526513280789E-3</v>
      </c>
      <c r="BH36" s="6">
        <v>-7.0375012050516439E-3</v>
      </c>
      <c r="BJ36" s="6">
        <v>-7.5687072471288808E-3</v>
      </c>
      <c r="BL36" s="6">
        <v>6.3334116765056958E-3</v>
      </c>
      <c r="BQ36" s="57">
        <v>1.3</v>
      </c>
      <c r="BR36" s="58">
        <v>1.0535463498678601</v>
      </c>
    </row>
    <row r="37" spans="1:70" x14ac:dyDescent="0.25">
      <c r="A37" s="3">
        <v>36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b">
        <v>1</v>
      </c>
      <c r="H37" s="3" t="b">
        <v>1</v>
      </c>
      <c r="I37" s="3" t="b">
        <v>0</v>
      </c>
      <c r="J37" s="3" t="b">
        <v>1</v>
      </c>
      <c r="K37" s="3" t="b">
        <v>0</v>
      </c>
      <c r="L37" s="3">
        <v>200</v>
      </c>
      <c r="M37" s="3">
        <v>2</v>
      </c>
      <c r="N37" s="3">
        <v>0</v>
      </c>
      <c r="O37" s="3">
        <v>1</v>
      </c>
      <c r="P37" s="3">
        <v>1.3</v>
      </c>
      <c r="Q37" s="3">
        <v>100</v>
      </c>
      <c r="R37" s="3">
        <v>100</v>
      </c>
      <c r="S37" s="5">
        <v>1.2</v>
      </c>
      <c r="T37" s="3">
        <v>1</v>
      </c>
      <c r="U37" s="3" t="b">
        <v>1</v>
      </c>
      <c r="V37" s="3">
        <v>251</v>
      </c>
      <c r="W37" s="5">
        <v>1912.86</v>
      </c>
      <c r="X37" s="5">
        <v>1921.18</v>
      </c>
      <c r="Y37" s="3">
        <v>158</v>
      </c>
      <c r="Z37" s="3">
        <v>158</v>
      </c>
      <c r="AA37" s="51">
        <v>148.11000000000001</v>
      </c>
      <c r="AB37" s="51">
        <v>148.54</v>
      </c>
      <c r="AC37" s="17">
        <v>1.06746817484128</v>
      </c>
      <c r="AD37" s="17">
        <v>1.06432218506578</v>
      </c>
      <c r="AE37" s="51">
        <v>20.51</v>
      </c>
      <c r="AF37" s="51">
        <v>20.49</v>
      </c>
      <c r="AG37" s="51">
        <v>20.329999999999998</v>
      </c>
      <c r="AH37" s="51">
        <v>20.67</v>
      </c>
      <c r="AI37" s="17">
        <v>1.0155934054018201</v>
      </c>
      <c r="AJ37" s="17">
        <v>0.99781275788867596</v>
      </c>
      <c r="AL37" s="6">
        <v>1.2303590527362296E-2</v>
      </c>
      <c r="AN37" s="6">
        <v>1.0987206763560131E-2</v>
      </c>
      <c r="AP37" s="6">
        <v>-1.2642225031604948E-3</v>
      </c>
      <c r="AR37" s="6">
        <v>-1.2642225031604948E-3</v>
      </c>
      <c r="AT37" s="6">
        <v>-5.1318564692290902E-3</v>
      </c>
      <c r="AV37" s="6">
        <v>-6.6805315001439158E-3</v>
      </c>
      <c r="AX37" s="6">
        <v>3.9646240729043214E-3</v>
      </c>
      <c r="AZ37" s="6">
        <v>5.5659164149337581E-3</v>
      </c>
      <c r="BB37" s="6">
        <v>-3.4118048447639993E-4</v>
      </c>
      <c r="BD37" s="6">
        <v>3.4174681443155386E-4</v>
      </c>
      <c r="BF37" s="6">
        <v>3.7523452157599557E-3</v>
      </c>
      <c r="BH37" s="6">
        <v>-3.6633567916707355E-3</v>
      </c>
      <c r="BJ37" s="6">
        <v>-3.5370389174010919E-3</v>
      </c>
      <c r="BL37" s="6">
        <v>4.6676811485819591E-3</v>
      </c>
      <c r="BQ37" s="57">
        <v>1.3</v>
      </c>
      <c r="BR37" s="58">
        <v>1.0640692602231401</v>
      </c>
    </row>
    <row r="38" spans="1:70" x14ac:dyDescent="0.25">
      <c r="A38" s="3">
        <v>37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b">
        <v>1</v>
      </c>
      <c r="H38" s="3" t="b">
        <v>1</v>
      </c>
      <c r="I38" s="3" t="b">
        <v>0</v>
      </c>
      <c r="J38" s="3" t="b">
        <v>1</v>
      </c>
      <c r="K38" s="3" t="b">
        <v>0</v>
      </c>
      <c r="L38" s="3">
        <v>200</v>
      </c>
      <c r="M38" s="3">
        <v>2</v>
      </c>
      <c r="N38" s="3">
        <v>0</v>
      </c>
      <c r="O38" s="3">
        <v>1</v>
      </c>
      <c r="P38" s="3">
        <v>1.3</v>
      </c>
      <c r="Q38" s="3">
        <v>100</v>
      </c>
      <c r="R38" s="3">
        <v>100</v>
      </c>
      <c r="S38" s="5">
        <v>1.2</v>
      </c>
      <c r="T38" s="3">
        <v>1</v>
      </c>
      <c r="U38" s="3" t="b">
        <v>1</v>
      </c>
      <c r="V38" s="3">
        <v>251</v>
      </c>
      <c r="W38" s="5">
        <v>1904.14</v>
      </c>
      <c r="X38" s="5">
        <v>1930.84</v>
      </c>
      <c r="Y38" s="3">
        <v>158</v>
      </c>
      <c r="Z38" s="3">
        <v>158</v>
      </c>
      <c r="AA38" s="51">
        <v>147.79</v>
      </c>
      <c r="AB38" s="51">
        <v>148.87</v>
      </c>
      <c r="AC38" s="17">
        <v>1.06954354105334</v>
      </c>
      <c r="AD38" s="17">
        <v>1.06165239584632</v>
      </c>
      <c r="AE38" s="51">
        <v>20.46</v>
      </c>
      <c r="AF38" s="51">
        <v>20.54</v>
      </c>
      <c r="AG38" s="51">
        <v>20.07</v>
      </c>
      <c r="AH38" s="51">
        <v>20.93</v>
      </c>
      <c r="AI38" s="17">
        <v>1.02448026803814</v>
      </c>
      <c r="AJ38" s="17">
        <v>0.98600593298133199</v>
      </c>
      <c r="AL38" s="6">
        <v>7.6888841142435105E-3</v>
      </c>
      <c r="AN38" s="6">
        <v>1.6070611971471749E-2</v>
      </c>
      <c r="AP38" s="6">
        <v>-1.2642225031604948E-3</v>
      </c>
      <c r="AR38" s="6">
        <v>-1.2642225031604948E-3</v>
      </c>
      <c r="AT38" s="6">
        <v>-7.2813251474402874E-3</v>
      </c>
      <c r="AV38" s="6">
        <v>-4.4737493229192182E-3</v>
      </c>
      <c r="AX38" s="6">
        <v>5.9165270036067863E-3</v>
      </c>
      <c r="AZ38" s="6">
        <v>3.0435138184539134E-3</v>
      </c>
      <c r="BB38" s="6">
        <v>-2.7781839450212731E-3</v>
      </c>
      <c r="BD38" s="6">
        <v>2.7827954889421136E-3</v>
      </c>
      <c r="BF38" s="6">
        <v>-9.0846252592079457E-3</v>
      </c>
      <c r="BH38" s="6">
        <v>8.8691796008868451E-3</v>
      </c>
      <c r="BJ38" s="6">
        <v>5.1824244133182873E-3</v>
      </c>
      <c r="BL38" s="6">
        <v>-7.220256049663365E-3</v>
      </c>
      <c r="BQ38" s="57">
        <v>1.3</v>
      </c>
      <c r="BR38" s="58">
        <v>1.06746817484128</v>
      </c>
    </row>
    <row r="39" spans="1:70" x14ac:dyDescent="0.25">
      <c r="A39" s="3">
        <v>38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b">
        <v>1</v>
      </c>
      <c r="H39" s="3" t="b">
        <v>1</v>
      </c>
      <c r="I39" s="3" t="b">
        <v>0</v>
      </c>
      <c r="J39" s="3" t="b">
        <v>1</v>
      </c>
      <c r="K39" s="3" t="b">
        <v>0</v>
      </c>
      <c r="L39" s="3">
        <v>200</v>
      </c>
      <c r="M39" s="3">
        <v>2</v>
      </c>
      <c r="N39" s="3">
        <v>0</v>
      </c>
      <c r="O39" s="3">
        <v>1</v>
      </c>
      <c r="P39" s="3">
        <v>1.3</v>
      </c>
      <c r="Q39" s="3">
        <v>100</v>
      </c>
      <c r="R39" s="3">
        <v>100</v>
      </c>
      <c r="S39" s="5">
        <v>1.2</v>
      </c>
      <c r="T39" s="3">
        <v>1</v>
      </c>
      <c r="U39" s="3" t="b">
        <v>1</v>
      </c>
      <c r="V39" s="3">
        <v>251</v>
      </c>
      <c r="W39" s="5">
        <v>1884.27</v>
      </c>
      <c r="X39" s="5">
        <v>1913.37</v>
      </c>
      <c r="Y39" s="3">
        <v>159</v>
      </c>
      <c r="Z39" s="3">
        <v>159</v>
      </c>
      <c r="AA39" s="51">
        <v>147.30000000000001</v>
      </c>
      <c r="AB39" s="51">
        <v>149.05000000000001</v>
      </c>
      <c r="AC39" s="17">
        <v>1.07978527694507</v>
      </c>
      <c r="AD39" s="17">
        <v>1.06723933761497</v>
      </c>
      <c r="AE39" s="51">
        <v>20.53</v>
      </c>
      <c r="AF39" s="51">
        <v>20.47</v>
      </c>
      <c r="AG39" s="51">
        <v>19.84</v>
      </c>
      <c r="AH39" s="51">
        <v>21.16</v>
      </c>
      <c r="AI39" s="17">
        <v>1.042127763171</v>
      </c>
      <c r="AJ39" s="17">
        <v>0.97383387851361203</v>
      </c>
      <c r="AL39" s="6">
        <v>-2.8265076780353837E-3</v>
      </c>
      <c r="AN39" s="6">
        <v>6.8773315385297629E-3</v>
      </c>
      <c r="AP39" s="6">
        <v>5.0568900126422012E-3</v>
      </c>
      <c r="AR39" s="6">
        <v>5.0568900126422012E-3</v>
      </c>
      <c r="AT39" s="6">
        <v>-1.057269906095093E-2</v>
      </c>
      <c r="AV39" s="6">
        <v>-3.2700499535238681E-3</v>
      </c>
      <c r="AX39" s="6">
        <v>1.5548983283554918E-2</v>
      </c>
      <c r="AZ39" s="6">
        <v>8.3220265642933722E-3</v>
      </c>
      <c r="BB39" s="6">
        <v>6.3362089974150493E-4</v>
      </c>
      <c r="BD39" s="6">
        <v>-6.3467265537264783E-4</v>
      </c>
      <c r="BF39" s="6">
        <v>-2.0440406833218017E-2</v>
      </c>
      <c r="BH39" s="6">
        <v>1.9955654101995401E-2</v>
      </c>
      <c r="BJ39" s="6">
        <v>2.2497498696242513E-2</v>
      </c>
      <c r="BL39" s="6">
        <v>-1.947593191692143E-2</v>
      </c>
      <c r="BQ39" s="57">
        <v>1.3</v>
      </c>
      <c r="BR39" s="58">
        <v>1.06954354105334</v>
      </c>
    </row>
    <row r="40" spans="1:70" x14ac:dyDescent="0.25">
      <c r="A40" s="3">
        <v>39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b">
        <v>1</v>
      </c>
      <c r="H40" s="3" t="b">
        <v>1</v>
      </c>
      <c r="I40" s="3" t="b">
        <v>0</v>
      </c>
      <c r="J40" s="3" t="b">
        <v>1</v>
      </c>
      <c r="K40" s="3" t="b">
        <v>0</v>
      </c>
      <c r="L40" s="3">
        <v>200</v>
      </c>
      <c r="M40" s="3">
        <v>2</v>
      </c>
      <c r="N40" s="3">
        <v>0</v>
      </c>
      <c r="O40" s="3">
        <v>1</v>
      </c>
      <c r="P40" s="3">
        <v>1.3</v>
      </c>
      <c r="Q40" s="3">
        <v>100</v>
      </c>
      <c r="R40" s="3">
        <v>100</v>
      </c>
      <c r="S40" s="5">
        <v>1.2</v>
      </c>
      <c r="T40" s="3">
        <v>1</v>
      </c>
      <c r="U40" s="3" t="b">
        <v>1</v>
      </c>
      <c r="V40" s="3">
        <v>251</v>
      </c>
      <c r="W40" s="5">
        <v>1868.17</v>
      </c>
      <c r="X40" s="5">
        <v>1872.22</v>
      </c>
      <c r="Y40" s="3">
        <v>158</v>
      </c>
      <c r="Z40" s="3">
        <v>158</v>
      </c>
      <c r="AA40" s="51">
        <v>150.4</v>
      </c>
      <c r="AB40" s="51">
        <v>150.87</v>
      </c>
      <c r="AC40" s="17">
        <v>1.0511879311725301</v>
      </c>
      <c r="AD40" s="17">
        <v>1.0477233321481001</v>
      </c>
      <c r="AE40" s="51">
        <v>20.52</v>
      </c>
      <c r="AF40" s="51">
        <v>20.48</v>
      </c>
      <c r="AG40" s="51">
        <v>20.36</v>
      </c>
      <c r="AH40" s="51">
        <v>20.64</v>
      </c>
      <c r="AI40" s="17">
        <v>1.0131255100473</v>
      </c>
      <c r="AJ40" s="17">
        <v>0.99734203786222797</v>
      </c>
      <c r="AL40" s="6">
        <v>-1.1346779839871868E-2</v>
      </c>
      <c r="AN40" s="6">
        <v>-1.4777132675297344E-2</v>
      </c>
      <c r="AP40" s="6">
        <v>-1.2642225031604948E-3</v>
      </c>
      <c r="AR40" s="6">
        <v>-1.2642225031604948E-3</v>
      </c>
      <c r="AT40" s="6">
        <v>1.0250278759219134E-2</v>
      </c>
      <c r="AV40" s="6">
        <v>8.9006881148061545E-3</v>
      </c>
      <c r="AX40" s="6">
        <v>-1.1347109897190122E-2</v>
      </c>
      <c r="AZ40" s="6">
        <v>-1.0116591175164058E-2</v>
      </c>
      <c r="BB40" s="6">
        <v>1.462202076325525E-4</v>
      </c>
      <c r="BD40" s="6">
        <v>-1.4646292047049148E-4</v>
      </c>
      <c r="BF40" s="6">
        <v>5.2335341167177862E-3</v>
      </c>
      <c r="BH40" s="6">
        <v>-5.1094186831197597E-3</v>
      </c>
      <c r="BJ40" s="6">
        <v>-5.9584472285688639E-3</v>
      </c>
      <c r="BL40" s="6">
        <v>4.1937272993224362E-3</v>
      </c>
      <c r="BQ40" s="57">
        <v>1.3</v>
      </c>
      <c r="BR40" s="58">
        <v>1.07978527694507</v>
      </c>
    </row>
    <row r="41" spans="1:70" x14ac:dyDescent="0.25">
      <c r="A41" s="3">
        <v>40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b">
        <v>1</v>
      </c>
      <c r="H41" s="3" t="b">
        <v>1</v>
      </c>
      <c r="I41" s="3" t="b">
        <v>0</v>
      </c>
      <c r="J41" s="3" t="b">
        <v>1</v>
      </c>
      <c r="K41" s="3" t="b">
        <v>0</v>
      </c>
      <c r="L41" s="3">
        <v>200</v>
      </c>
      <c r="M41" s="3">
        <v>2</v>
      </c>
      <c r="N41" s="3">
        <v>0</v>
      </c>
      <c r="O41" s="3">
        <v>1</v>
      </c>
      <c r="P41" s="3">
        <v>1.3</v>
      </c>
      <c r="Q41" s="3">
        <v>100</v>
      </c>
      <c r="R41" s="3">
        <v>100</v>
      </c>
      <c r="S41" s="5">
        <v>1.2</v>
      </c>
      <c r="T41" s="3">
        <v>1</v>
      </c>
      <c r="U41" s="3" t="b">
        <v>1</v>
      </c>
      <c r="V41" s="3">
        <v>251</v>
      </c>
      <c r="W41" s="5">
        <v>1906.84</v>
      </c>
      <c r="X41" s="5">
        <v>1920.84</v>
      </c>
      <c r="Y41" s="3">
        <v>158</v>
      </c>
      <c r="Z41" s="3">
        <v>158</v>
      </c>
      <c r="AA41" s="51">
        <v>147.91999999999999</v>
      </c>
      <c r="AB41" s="51">
        <v>149.05000000000001</v>
      </c>
      <c r="AC41" s="17">
        <v>1.0685324836803001</v>
      </c>
      <c r="AD41" s="17">
        <v>1.0604400341343501</v>
      </c>
      <c r="AE41" s="51">
        <v>20.55</v>
      </c>
      <c r="AF41" s="51">
        <v>20.45</v>
      </c>
      <c r="AG41" s="51">
        <v>20.100000000000001</v>
      </c>
      <c r="AH41" s="51">
        <v>20.9</v>
      </c>
      <c r="AI41" s="17">
        <v>1.02838110791782</v>
      </c>
      <c r="AJ41" s="17">
        <v>0.98368997689915605</v>
      </c>
      <c r="AL41" s="6">
        <v>9.1177496320671292E-3</v>
      </c>
      <c r="AN41" s="6">
        <v>1.0808287739678901E-2</v>
      </c>
      <c r="AP41" s="6">
        <v>-1.2642225031604948E-3</v>
      </c>
      <c r="AR41" s="6">
        <v>-1.2642225031604948E-3</v>
      </c>
      <c r="AT41" s="6">
        <v>-6.4081034969171169E-3</v>
      </c>
      <c r="AV41" s="6">
        <v>-3.2700499535238681E-3</v>
      </c>
      <c r="AX41" s="6">
        <v>4.9656173096563894E-3</v>
      </c>
      <c r="AZ41" s="6">
        <v>1.8980809476281113E-3</v>
      </c>
      <c r="BB41" s="6">
        <v>1.6084222839596318E-3</v>
      </c>
      <c r="BD41" s="6">
        <v>-1.6110921251768495E-3</v>
      </c>
      <c r="BF41" s="6">
        <v>-7.6034363582500042E-3</v>
      </c>
      <c r="BH41" s="6">
        <v>7.4231177094377099E-3</v>
      </c>
      <c r="BJ41" s="6">
        <v>9.009785280905902E-3</v>
      </c>
      <c r="BL41" s="6">
        <v>-9.552122633174509E-3</v>
      </c>
      <c r="BQ41" s="57">
        <v>1.3</v>
      </c>
      <c r="BR41" s="58">
        <v>1.0511879311725301</v>
      </c>
    </row>
    <row r="42" spans="1:70" x14ac:dyDescent="0.25">
      <c r="A42" s="1">
        <v>41</v>
      </c>
      <c r="B42" s="1" t="s">
        <v>21</v>
      </c>
      <c r="C42" s="1" t="s">
        <v>22</v>
      </c>
      <c r="D42" s="1" t="s">
        <v>23</v>
      </c>
      <c r="E42" s="1" t="s">
        <v>24</v>
      </c>
      <c r="F42" s="1" t="s">
        <v>25</v>
      </c>
      <c r="G42" s="1" t="b">
        <v>1</v>
      </c>
      <c r="H42" s="1" t="b">
        <v>1</v>
      </c>
      <c r="I42" s="1" t="b">
        <v>0</v>
      </c>
      <c r="J42" s="1" t="b">
        <v>1</v>
      </c>
      <c r="K42" s="1" t="b">
        <v>0</v>
      </c>
      <c r="L42" s="1">
        <v>200</v>
      </c>
      <c r="M42" s="1">
        <v>2</v>
      </c>
      <c r="N42" s="1">
        <v>0</v>
      </c>
      <c r="O42" s="1">
        <v>1</v>
      </c>
      <c r="P42" s="1">
        <v>1.4</v>
      </c>
      <c r="Q42" s="1">
        <v>100</v>
      </c>
      <c r="R42" s="1">
        <v>100</v>
      </c>
      <c r="S42" s="13">
        <v>1.2</v>
      </c>
      <c r="T42" s="1">
        <v>1</v>
      </c>
      <c r="U42" s="1" t="b">
        <v>1</v>
      </c>
      <c r="V42" s="1">
        <v>251</v>
      </c>
      <c r="W42" s="13">
        <v>1957.53</v>
      </c>
      <c r="X42" s="13">
        <v>1969.85</v>
      </c>
      <c r="Y42" s="1">
        <v>158</v>
      </c>
      <c r="Z42" s="1">
        <v>158</v>
      </c>
      <c r="AA42" s="50">
        <v>145.83000000000001</v>
      </c>
      <c r="AB42" s="50">
        <v>146.32</v>
      </c>
      <c r="AC42" s="16">
        <v>1.0837961395284801</v>
      </c>
      <c r="AD42" s="16">
        <v>1.0802422548709301</v>
      </c>
      <c r="AE42" s="50">
        <v>20.47</v>
      </c>
      <c r="AF42" s="50">
        <v>20.53</v>
      </c>
      <c r="AG42" s="50">
        <v>20.309999999999999</v>
      </c>
      <c r="AH42" s="50">
        <v>20.69</v>
      </c>
      <c r="AI42" s="16">
        <v>1.01292531724568</v>
      </c>
      <c r="AJ42" s="16">
        <v>0.99718428812479099</v>
      </c>
      <c r="AL42" s="6" cm="1">
        <f t="array" ref="AL42:AL51">W42:W51/AM42-1</f>
        <v>1.0322942263057522E-2</v>
      </c>
      <c r="AM42" s="22">
        <f>AVERAGE(W42:W51)</f>
        <v>1937.5290000000005</v>
      </c>
      <c r="AN42" s="6" cm="1">
        <f t="array" ref="AN42:AN51">X42:X51/AO42-1</f>
        <v>1.4951319846334021E-2</v>
      </c>
      <c r="AO42" s="22">
        <f>AVERAGE(X42:X51)</f>
        <v>1940.8319999999997</v>
      </c>
      <c r="AP42" s="6" cm="1">
        <f t="array" ref="AP42:AP51">Y42:Y51/AQ42-1</f>
        <v>-3.7831021437578771E-3</v>
      </c>
      <c r="AQ42" s="22">
        <f>AVERAGE(Y42:Y51)</f>
        <v>158.6</v>
      </c>
      <c r="AR42" s="6" cm="1">
        <f t="array" ref="AR42:AR51">Z42:Z51/AS42-1</f>
        <v>-3.7831021437578771E-3</v>
      </c>
      <c r="AS42" s="22">
        <f>AVERAGE(Z42:Z51)</f>
        <v>158.6</v>
      </c>
      <c r="AT42" s="6" cm="1">
        <f t="array" ref="AT42:AT51">AA42:AA51/AU42-1</f>
        <v>-5.1845282761442402E-3</v>
      </c>
      <c r="AU42" s="22">
        <f>AVERAGE(AA42:AA51)</f>
        <v>146.59</v>
      </c>
      <c r="AV42" s="6" cm="1">
        <f t="array" ref="AV42:AV51">AB42:AB51/AW42-1</f>
        <v>-2.5427252834149261E-3</v>
      </c>
      <c r="AW42" s="22">
        <f>AVERAGE(AB42:AB51)</f>
        <v>146.69299999999998</v>
      </c>
      <c r="AX42" s="6" cm="1">
        <f t="array" ref="AX42:AX51">AC42:AC51/AY42-1</f>
        <v>1.2371878713290929E-3</v>
      </c>
      <c r="AY42" s="22">
        <f>AVERAGE(AC42:AC51)</f>
        <v>1.0824569369348682</v>
      </c>
      <c r="AZ42" s="6" cm="1">
        <f t="array" ref="AZ42:AZ51">AD42:AD51/BA42-1</f>
        <v>-1.260893638396543E-3</v>
      </c>
      <c r="BA42" s="22">
        <f>AVERAGE(AD42:AD51)</f>
        <v>1.0816060450523879</v>
      </c>
      <c r="BB42" s="6" cm="1">
        <f t="array" ref="BB42:BB51">AE42:AE51/BC42-1</f>
        <v>-1.9502681618723816E-3</v>
      </c>
      <c r="BC42" s="22">
        <f>AVERAGE(AE42:AE51)</f>
        <v>20.51</v>
      </c>
      <c r="BD42" s="6" cm="1">
        <f t="array" ref="BD42:BD51">AF42:AF51/BE42-1</f>
        <v>1.9521717911177294E-3</v>
      </c>
      <c r="BE42" s="22">
        <f>AVERAGE(AF42:AF51)</f>
        <v>20.49</v>
      </c>
      <c r="BF42" s="6" cm="1">
        <f t="array" ref="BF42:BF51">AG42:AG51/BG42-1</f>
        <v>-6.7973984057901893E-3</v>
      </c>
      <c r="BG42" s="22">
        <f>AVERAGE(AG42:AG51)</f>
        <v>20.449000000000002</v>
      </c>
      <c r="BH42" s="6" cm="1">
        <f t="array" ref="BH42:BH51">AH42:AH51/BI42-1</f>
        <v>6.763661135711363E-3</v>
      </c>
      <c r="BI42" s="22">
        <f>AVERAGE(AH42:AH51)</f>
        <v>20.550999999999998</v>
      </c>
      <c r="BJ42" s="6" cm="1">
        <f t="array" ref="BJ42:BJ51">AI42:AI51/BK42-1</f>
        <v>3.7677442611090406E-3</v>
      </c>
      <c r="BK42" s="22">
        <f t="shared" ref="BK42" si="4">AVERAGE(AI42:AI51)</f>
        <v>1.0091231991035059</v>
      </c>
      <c r="BL42" s="6" cm="1">
        <f t="array" ref="BL42:BL51">AJ42:AJ51/BM42-1</f>
        <v>-5.8984152998898809E-3</v>
      </c>
      <c r="BM42" s="22">
        <f>AVERAGE(AJ42:AJ51)</f>
        <v>1.0031009943773612</v>
      </c>
      <c r="BQ42" s="57">
        <v>1.3</v>
      </c>
      <c r="BR42" s="58">
        <v>1.0685324836803001</v>
      </c>
    </row>
    <row r="43" spans="1:70" x14ac:dyDescent="0.25">
      <c r="A43" s="1">
        <v>42</v>
      </c>
      <c r="B43" s="1" t="s">
        <v>21</v>
      </c>
      <c r="C43" s="1" t="s">
        <v>22</v>
      </c>
      <c r="D43" s="1" t="s">
        <v>23</v>
      </c>
      <c r="E43" s="1" t="s">
        <v>24</v>
      </c>
      <c r="F43" s="1" t="s">
        <v>25</v>
      </c>
      <c r="G43" s="1" t="b">
        <v>1</v>
      </c>
      <c r="H43" s="1" t="b">
        <v>1</v>
      </c>
      <c r="I43" s="1" t="b">
        <v>0</v>
      </c>
      <c r="J43" s="1" t="b">
        <v>1</v>
      </c>
      <c r="K43" s="1" t="b">
        <v>0</v>
      </c>
      <c r="L43" s="1">
        <v>200</v>
      </c>
      <c r="M43" s="1">
        <v>2</v>
      </c>
      <c r="N43" s="1">
        <v>0</v>
      </c>
      <c r="O43" s="1">
        <v>1</v>
      </c>
      <c r="P43" s="1">
        <v>1.4</v>
      </c>
      <c r="Q43" s="1">
        <v>100</v>
      </c>
      <c r="R43" s="1">
        <v>100</v>
      </c>
      <c r="S43" s="13">
        <v>1.2</v>
      </c>
      <c r="T43" s="1">
        <v>1</v>
      </c>
      <c r="U43" s="1" t="b">
        <v>1</v>
      </c>
      <c r="V43" s="1">
        <v>251</v>
      </c>
      <c r="W43" s="13">
        <v>1958.29</v>
      </c>
      <c r="X43" s="13">
        <v>1964.14</v>
      </c>
      <c r="Y43" s="1">
        <v>158</v>
      </c>
      <c r="Z43" s="1">
        <v>158</v>
      </c>
      <c r="AA43" s="50">
        <v>145.79</v>
      </c>
      <c r="AB43" s="50">
        <v>146.41</v>
      </c>
      <c r="AC43" s="16">
        <v>1.08421057418044</v>
      </c>
      <c r="AD43" s="16">
        <v>1.07989346351407</v>
      </c>
      <c r="AE43" s="50">
        <v>20.55</v>
      </c>
      <c r="AF43" s="50">
        <v>20.45</v>
      </c>
      <c r="AG43" s="50">
        <v>20.27</v>
      </c>
      <c r="AH43" s="50">
        <v>20.73</v>
      </c>
      <c r="AI43" s="16">
        <v>1.0225173175226601</v>
      </c>
      <c r="AJ43" s="16">
        <v>0.994796212903023</v>
      </c>
      <c r="AL43" s="6">
        <v>1.0715194456444088E-2</v>
      </c>
      <c r="AN43" s="6">
        <v>1.2009282616939787E-2</v>
      </c>
      <c r="AP43" s="6">
        <v>-3.7831021437578771E-3</v>
      </c>
      <c r="AR43" s="6">
        <v>-3.7831021437578771E-3</v>
      </c>
      <c r="AT43" s="6">
        <v>-5.4573981854151299E-3</v>
      </c>
      <c r="AV43" s="6">
        <v>-1.9291990756203914E-3</v>
      </c>
      <c r="AX43" s="6">
        <v>1.6200526651317659E-3</v>
      </c>
      <c r="AZ43" s="6">
        <v>-1.5833690521163124E-3</v>
      </c>
      <c r="BB43" s="6">
        <v>1.9502681618721596E-3</v>
      </c>
      <c r="BD43" s="6">
        <v>-1.9521717911176184E-3</v>
      </c>
      <c r="BF43" s="6">
        <v>-8.7534842779598554E-3</v>
      </c>
      <c r="BH43" s="6">
        <v>8.7100384409519727E-3</v>
      </c>
      <c r="BJ43" s="6">
        <v>1.327302596060953E-2</v>
      </c>
      <c r="BL43" s="6">
        <v>-8.2791080069590794E-3</v>
      </c>
      <c r="BQ43" s="57">
        <v>1.4</v>
      </c>
      <c r="BR43" s="58">
        <v>1.0837961395284801</v>
      </c>
    </row>
    <row r="44" spans="1:70" x14ac:dyDescent="0.25">
      <c r="A44" s="1">
        <v>43</v>
      </c>
      <c r="B44" s="1" t="s">
        <v>21</v>
      </c>
      <c r="C44" s="1" t="s">
        <v>22</v>
      </c>
      <c r="D44" s="1" t="s">
        <v>23</v>
      </c>
      <c r="E44" s="1" t="s">
        <v>24</v>
      </c>
      <c r="F44" s="1" t="s">
        <v>25</v>
      </c>
      <c r="G44" s="1" t="b">
        <v>1</v>
      </c>
      <c r="H44" s="1" t="b">
        <v>1</v>
      </c>
      <c r="I44" s="1" t="b">
        <v>0</v>
      </c>
      <c r="J44" s="1" t="b">
        <v>1</v>
      </c>
      <c r="K44" s="1" t="b">
        <v>0</v>
      </c>
      <c r="L44" s="1">
        <v>200</v>
      </c>
      <c r="M44" s="1">
        <v>2</v>
      </c>
      <c r="N44" s="1">
        <v>0</v>
      </c>
      <c r="O44" s="1">
        <v>1</v>
      </c>
      <c r="P44" s="1">
        <v>1.4</v>
      </c>
      <c r="Q44" s="1">
        <v>100</v>
      </c>
      <c r="R44" s="1">
        <v>100</v>
      </c>
      <c r="S44" s="13">
        <v>1.2</v>
      </c>
      <c r="T44" s="1">
        <v>1</v>
      </c>
      <c r="U44" s="1" t="b">
        <v>1</v>
      </c>
      <c r="V44" s="1">
        <v>251</v>
      </c>
      <c r="W44" s="13">
        <v>1907.44</v>
      </c>
      <c r="X44" s="13">
        <v>1896.01</v>
      </c>
      <c r="Y44" s="1">
        <v>160</v>
      </c>
      <c r="Z44" s="1">
        <v>160</v>
      </c>
      <c r="AA44" s="50">
        <v>147.27000000000001</v>
      </c>
      <c r="AB44" s="50">
        <v>146.91999999999999</v>
      </c>
      <c r="AC44" s="16">
        <v>1.0867240392249899</v>
      </c>
      <c r="AD44" s="16">
        <v>1.0893846183373199</v>
      </c>
      <c r="AE44" s="50">
        <v>20.54</v>
      </c>
      <c r="AF44" s="50">
        <v>20.46</v>
      </c>
      <c r="AG44" s="50">
        <v>20.64</v>
      </c>
      <c r="AH44" s="50">
        <v>20.36</v>
      </c>
      <c r="AI44" s="16">
        <v>1.00008123919424</v>
      </c>
      <c r="AJ44" s="16">
        <v>1.0098364026007001</v>
      </c>
      <c r="AL44" s="6">
        <v>-1.5529574008956937E-2</v>
      </c>
      <c r="AN44" s="6">
        <v>-2.3094219386324832E-2</v>
      </c>
      <c r="AP44" s="6">
        <v>8.8272383354350836E-3</v>
      </c>
      <c r="AR44" s="6">
        <v>8.8272383354350836E-3</v>
      </c>
      <c r="AT44" s="6">
        <v>4.6387884576029048E-3</v>
      </c>
      <c r="AV44" s="6">
        <v>1.5474494352150092E-3</v>
      </c>
      <c r="AX44" s="6">
        <v>3.9420526993014793E-3</v>
      </c>
      <c r="AZ44" s="6">
        <v>7.1916880647198145E-3</v>
      </c>
      <c r="BB44" s="6">
        <v>1.4627011214041197E-3</v>
      </c>
      <c r="BD44" s="6">
        <v>-1.4641288433381305E-3</v>
      </c>
      <c r="BF44" s="6">
        <v>9.3403100396107774E-3</v>
      </c>
      <c r="BH44" s="6">
        <v>-9.2939516325238891E-3</v>
      </c>
      <c r="BJ44" s="6">
        <v>-8.9602140920936879E-3</v>
      </c>
      <c r="BL44" s="6">
        <v>6.7145863288866625E-3</v>
      </c>
      <c r="BQ44" s="57">
        <v>1.4</v>
      </c>
      <c r="BR44" s="58">
        <v>1.08421057418044</v>
      </c>
    </row>
    <row r="45" spans="1:70" x14ac:dyDescent="0.25">
      <c r="A45" s="1">
        <v>44</v>
      </c>
      <c r="B45" s="1" t="s">
        <v>21</v>
      </c>
      <c r="C45" s="1" t="s">
        <v>22</v>
      </c>
      <c r="D45" s="1" t="s">
        <v>23</v>
      </c>
      <c r="E45" s="1" t="s">
        <v>24</v>
      </c>
      <c r="F45" s="1" t="s">
        <v>25</v>
      </c>
      <c r="G45" s="1" t="b">
        <v>1</v>
      </c>
      <c r="H45" s="1" t="b">
        <v>1</v>
      </c>
      <c r="I45" s="1" t="b">
        <v>0</v>
      </c>
      <c r="J45" s="1" t="b">
        <v>1</v>
      </c>
      <c r="K45" s="1" t="b">
        <v>0</v>
      </c>
      <c r="L45" s="1">
        <v>200</v>
      </c>
      <c r="M45" s="1">
        <v>2</v>
      </c>
      <c r="N45" s="1">
        <v>0</v>
      </c>
      <c r="O45" s="1">
        <v>1</v>
      </c>
      <c r="P45" s="1">
        <v>1.4</v>
      </c>
      <c r="Q45" s="1">
        <v>100</v>
      </c>
      <c r="R45" s="1">
        <v>100</v>
      </c>
      <c r="S45" s="13">
        <v>1.2</v>
      </c>
      <c r="T45" s="1">
        <v>1</v>
      </c>
      <c r="U45" s="1" t="b">
        <v>1</v>
      </c>
      <c r="V45" s="1">
        <v>251</v>
      </c>
      <c r="W45" s="13">
        <v>1945.35</v>
      </c>
      <c r="X45" s="13">
        <v>1946.71</v>
      </c>
      <c r="Y45" s="1">
        <v>158</v>
      </c>
      <c r="Z45" s="1">
        <v>158</v>
      </c>
      <c r="AA45" s="50">
        <v>146.99</v>
      </c>
      <c r="AB45" s="50">
        <v>146.9</v>
      </c>
      <c r="AC45" s="16">
        <v>1.0753626114278201</v>
      </c>
      <c r="AD45" s="16">
        <v>1.07606724279691</v>
      </c>
      <c r="AE45" s="50">
        <v>20.5</v>
      </c>
      <c r="AF45" s="50">
        <v>20.5</v>
      </c>
      <c r="AG45" s="50">
        <v>20.5</v>
      </c>
      <c r="AH45" s="50">
        <v>20.5</v>
      </c>
      <c r="AI45" s="16">
        <v>1.0049896886290699</v>
      </c>
      <c r="AJ45" s="16">
        <v>1.0049265018607101</v>
      </c>
      <c r="AL45" s="6">
        <v>4.0365847427312751E-3</v>
      </c>
      <c r="AN45" s="6">
        <v>3.0285980445501348E-3</v>
      </c>
      <c r="AP45" s="6">
        <v>-3.7831021437578771E-3</v>
      </c>
      <c r="AR45" s="6">
        <v>-3.7831021437578771E-3</v>
      </c>
      <c r="AT45" s="6">
        <v>2.7286990927075649E-3</v>
      </c>
      <c r="AV45" s="6">
        <v>1.4111102779275075E-3</v>
      </c>
      <c r="AX45" s="6">
        <v>-6.5539101510464493E-3</v>
      </c>
      <c r="AZ45" s="6">
        <v>-5.1209054172858259E-3</v>
      </c>
      <c r="BB45" s="6">
        <v>-4.8756704046815091E-4</v>
      </c>
      <c r="BD45" s="6">
        <v>4.8804294777937685E-4</v>
      </c>
      <c r="BF45" s="6">
        <v>2.4940094870165019E-3</v>
      </c>
      <c r="BH45" s="6">
        <v>-2.4816310641817552E-3</v>
      </c>
      <c r="BJ45" s="6">
        <v>-4.0961405684738494E-3</v>
      </c>
      <c r="BL45" s="6">
        <v>1.8198640950226608E-3</v>
      </c>
      <c r="BQ45" s="57">
        <v>1.4</v>
      </c>
      <c r="BR45" s="58">
        <v>1.0867240392249899</v>
      </c>
    </row>
    <row r="46" spans="1:70" x14ac:dyDescent="0.25">
      <c r="A46" s="1">
        <v>45</v>
      </c>
      <c r="B46" s="1" t="s">
        <v>21</v>
      </c>
      <c r="C46" s="1" t="s">
        <v>22</v>
      </c>
      <c r="D46" s="1" t="s">
        <v>23</v>
      </c>
      <c r="E46" s="1" t="s">
        <v>24</v>
      </c>
      <c r="F46" s="1" t="s">
        <v>25</v>
      </c>
      <c r="G46" s="1" t="b">
        <v>1</v>
      </c>
      <c r="H46" s="1" t="b">
        <v>1</v>
      </c>
      <c r="I46" s="1" t="b">
        <v>0</v>
      </c>
      <c r="J46" s="1" t="b">
        <v>1</v>
      </c>
      <c r="K46" s="1" t="b">
        <v>0</v>
      </c>
      <c r="L46" s="1">
        <v>200</v>
      </c>
      <c r="M46" s="1">
        <v>2</v>
      </c>
      <c r="N46" s="1">
        <v>0</v>
      </c>
      <c r="O46" s="1">
        <v>1</v>
      </c>
      <c r="P46" s="1">
        <v>1.4</v>
      </c>
      <c r="Q46" s="1">
        <v>100</v>
      </c>
      <c r="R46" s="1">
        <v>100</v>
      </c>
      <c r="S46" s="13">
        <v>1.2</v>
      </c>
      <c r="T46" s="1">
        <v>1</v>
      </c>
      <c r="U46" s="1" t="b">
        <v>1</v>
      </c>
      <c r="V46" s="1">
        <v>251</v>
      </c>
      <c r="W46" s="13">
        <v>1957.42</v>
      </c>
      <c r="X46" s="13">
        <v>1972.68</v>
      </c>
      <c r="Y46" s="1">
        <v>158</v>
      </c>
      <c r="Z46" s="1">
        <v>158</v>
      </c>
      <c r="AA46" s="50">
        <v>145.49</v>
      </c>
      <c r="AB46" s="50">
        <v>146.4</v>
      </c>
      <c r="AC46" s="16">
        <v>1.0864869031939199</v>
      </c>
      <c r="AD46" s="16">
        <v>1.07956604357811</v>
      </c>
      <c r="AE46" s="50">
        <v>20.52</v>
      </c>
      <c r="AF46" s="50">
        <v>20.48</v>
      </c>
      <c r="AG46" s="50">
        <v>20.18</v>
      </c>
      <c r="AH46" s="50">
        <v>20.82</v>
      </c>
      <c r="AI46" s="16">
        <v>1.0240045827775599</v>
      </c>
      <c r="AJ46" s="16">
        <v>0.99037455070093905</v>
      </c>
      <c r="AL46" s="6">
        <v>1.0266168919278007E-2</v>
      </c>
      <c r="AN46" s="6">
        <v>1.6409457387347448E-2</v>
      </c>
      <c r="AP46" s="6">
        <v>-3.7831021437578771E-3</v>
      </c>
      <c r="AR46" s="6">
        <v>-3.7831021437578771E-3</v>
      </c>
      <c r="AT46" s="6">
        <v>-7.5039225049456926E-3</v>
      </c>
      <c r="AV46" s="6">
        <v>-1.9973686542642533E-3</v>
      </c>
      <c r="AX46" s="6">
        <v>3.7229806762226758E-3</v>
      </c>
      <c r="AZ46" s="6">
        <v>-1.8860854962945428E-3</v>
      </c>
      <c r="BB46" s="6">
        <v>4.8756704046803989E-4</v>
      </c>
      <c r="BD46" s="6">
        <v>-4.8804294777926582E-4</v>
      </c>
      <c r="BF46" s="6">
        <v>-1.3154677490341937E-2</v>
      </c>
      <c r="BH46" s="6">
        <v>1.3089387377743344E-2</v>
      </c>
      <c r="BJ46" s="6">
        <v>1.4746845268520659E-2</v>
      </c>
      <c r="BL46" s="6">
        <v>-1.2687101047409111E-2</v>
      </c>
      <c r="BQ46" s="57">
        <v>1.4</v>
      </c>
      <c r="BR46" s="58">
        <v>1.0753626114278201</v>
      </c>
    </row>
    <row r="47" spans="1:70" x14ac:dyDescent="0.25">
      <c r="A47" s="1">
        <v>46</v>
      </c>
      <c r="B47" s="1" t="s">
        <v>21</v>
      </c>
      <c r="C47" s="1" t="s">
        <v>22</v>
      </c>
      <c r="D47" s="1" t="s">
        <v>23</v>
      </c>
      <c r="E47" s="1" t="s">
        <v>24</v>
      </c>
      <c r="F47" s="1" t="s">
        <v>25</v>
      </c>
      <c r="G47" s="1" t="b">
        <v>1</v>
      </c>
      <c r="H47" s="1" t="b">
        <v>1</v>
      </c>
      <c r="I47" s="1" t="b">
        <v>0</v>
      </c>
      <c r="J47" s="1" t="b">
        <v>1</v>
      </c>
      <c r="K47" s="1" t="b">
        <v>0</v>
      </c>
      <c r="L47" s="1">
        <v>200</v>
      </c>
      <c r="M47" s="1">
        <v>2</v>
      </c>
      <c r="N47" s="1">
        <v>0</v>
      </c>
      <c r="O47" s="1">
        <v>1</v>
      </c>
      <c r="P47" s="1">
        <v>1.4</v>
      </c>
      <c r="Q47" s="1">
        <v>100</v>
      </c>
      <c r="R47" s="1">
        <v>100</v>
      </c>
      <c r="S47" s="13">
        <v>1.2</v>
      </c>
      <c r="T47" s="1">
        <v>1</v>
      </c>
      <c r="U47" s="1" t="b">
        <v>1</v>
      </c>
      <c r="V47" s="1">
        <v>251</v>
      </c>
      <c r="W47" s="13">
        <v>1921.1</v>
      </c>
      <c r="X47" s="13">
        <v>1881.6</v>
      </c>
      <c r="Y47" s="1">
        <v>160</v>
      </c>
      <c r="Z47" s="1">
        <v>160</v>
      </c>
      <c r="AA47" s="50">
        <v>148.19</v>
      </c>
      <c r="AB47" s="50">
        <v>145.99</v>
      </c>
      <c r="AC47" s="16">
        <v>1.08016713495275</v>
      </c>
      <c r="AD47" s="16">
        <v>1.0962993295175001</v>
      </c>
      <c r="AE47" s="50">
        <v>20.5</v>
      </c>
      <c r="AF47" s="50">
        <v>20.5</v>
      </c>
      <c r="AG47" s="50">
        <v>21.31</v>
      </c>
      <c r="AH47" s="50">
        <v>19.690000000000001</v>
      </c>
      <c r="AI47" s="16">
        <v>0.96602950393110498</v>
      </c>
      <c r="AJ47" s="16">
        <v>1.0461100254122799</v>
      </c>
      <c r="AL47" s="6">
        <v>-8.4793569541413705E-3</v>
      </c>
      <c r="AN47" s="6">
        <v>-3.0518870257703834E-2</v>
      </c>
      <c r="AP47" s="6">
        <v>8.8272383354350836E-3</v>
      </c>
      <c r="AR47" s="6">
        <v>8.8272383354350836E-3</v>
      </c>
      <c r="AT47" s="6">
        <v>1.091479637083026E-2</v>
      </c>
      <c r="AV47" s="6">
        <v>-4.7923213786613683E-3</v>
      </c>
      <c r="AX47" s="6">
        <v>-2.1153746666376927E-3</v>
      </c>
      <c r="AZ47" s="6">
        <v>1.3584691517141589E-2</v>
      </c>
      <c r="BB47" s="6">
        <v>-4.8756704046815091E-4</v>
      </c>
      <c r="BD47" s="6">
        <v>4.8804294777937685E-4</v>
      </c>
      <c r="BF47" s="6">
        <v>4.2104748398454461E-2</v>
      </c>
      <c r="BH47" s="6">
        <v>-4.1895771495304213E-2</v>
      </c>
      <c r="BJ47" s="6">
        <v>-4.2704097191190171E-2</v>
      </c>
      <c r="BL47" s="6">
        <v>4.2876072574940416E-2</v>
      </c>
      <c r="BQ47" s="57">
        <v>1.4</v>
      </c>
      <c r="BR47" s="58">
        <v>1.0864869031939199</v>
      </c>
    </row>
    <row r="48" spans="1:70" x14ac:dyDescent="0.25">
      <c r="A48" s="1">
        <v>47</v>
      </c>
      <c r="B48" s="1" t="s">
        <v>21</v>
      </c>
      <c r="C48" s="1" t="s">
        <v>22</v>
      </c>
      <c r="D48" s="1" t="s">
        <v>23</v>
      </c>
      <c r="E48" s="1" t="s">
        <v>24</v>
      </c>
      <c r="F48" s="1" t="s">
        <v>25</v>
      </c>
      <c r="G48" s="1" t="b">
        <v>1</v>
      </c>
      <c r="H48" s="1" t="b">
        <v>1</v>
      </c>
      <c r="I48" s="1" t="b">
        <v>0</v>
      </c>
      <c r="J48" s="1" t="b">
        <v>1</v>
      </c>
      <c r="K48" s="1" t="b">
        <v>0</v>
      </c>
      <c r="L48" s="1">
        <v>200</v>
      </c>
      <c r="M48" s="1">
        <v>2</v>
      </c>
      <c r="N48" s="1">
        <v>0</v>
      </c>
      <c r="O48" s="1">
        <v>1</v>
      </c>
      <c r="P48" s="1">
        <v>1.4</v>
      </c>
      <c r="Q48" s="1">
        <v>100</v>
      </c>
      <c r="R48" s="1">
        <v>100</v>
      </c>
      <c r="S48" s="13">
        <v>1.2</v>
      </c>
      <c r="T48" s="1">
        <v>1</v>
      </c>
      <c r="U48" s="1" t="b">
        <v>1</v>
      </c>
      <c r="V48" s="1">
        <v>251</v>
      </c>
      <c r="W48" s="13">
        <v>1929.33</v>
      </c>
      <c r="X48" s="13">
        <v>1954.91</v>
      </c>
      <c r="Y48" s="1">
        <v>158</v>
      </c>
      <c r="Z48" s="1">
        <v>158</v>
      </c>
      <c r="AA48" s="50">
        <v>146.44</v>
      </c>
      <c r="AB48" s="50">
        <v>147.79</v>
      </c>
      <c r="AC48" s="16">
        <v>1.0794993222479301</v>
      </c>
      <c r="AD48" s="16">
        <v>1.0694178784733199</v>
      </c>
      <c r="AE48" s="50">
        <v>20.54</v>
      </c>
      <c r="AF48" s="50">
        <v>20.46</v>
      </c>
      <c r="AG48" s="50">
        <v>19.98</v>
      </c>
      <c r="AH48" s="50">
        <v>21.02</v>
      </c>
      <c r="AI48" s="16">
        <v>1.0329296268261099</v>
      </c>
      <c r="AJ48" s="16">
        <v>0.97768052377320003</v>
      </c>
      <c r="AL48" s="6">
        <v>-4.2316785968109505E-3</v>
      </c>
      <c r="AN48" s="6">
        <v>7.2535902128574303E-3</v>
      </c>
      <c r="AP48" s="6">
        <v>-3.7831021437578771E-3</v>
      </c>
      <c r="AR48" s="6">
        <v>-3.7831021437578771E-3</v>
      </c>
      <c r="AT48" s="6">
        <v>-1.0232621597653369E-3</v>
      </c>
      <c r="AV48" s="6">
        <v>7.4782027772286597E-3</v>
      </c>
      <c r="AX48" s="6">
        <v>-2.7323162575991766E-3</v>
      </c>
      <c r="AZ48" s="6">
        <v>-1.1268582155971263E-2</v>
      </c>
      <c r="BB48" s="6">
        <v>1.4627011214041197E-3</v>
      </c>
      <c r="BD48" s="6">
        <v>-1.4641288433381305E-3</v>
      </c>
      <c r="BF48" s="6">
        <v>-2.2935106851190823E-2</v>
      </c>
      <c r="BH48" s="6">
        <v>2.2821273903946393E-2</v>
      </c>
      <c r="BJ48" s="6">
        <v>2.3591200503321419E-2</v>
      </c>
      <c r="BL48" s="6">
        <v>-2.534188555952932E-2</v>
      </c>
      <c r="BQ48" s="57">
        <v>1.4</v>
      </c>
      <c r="BR48" s="58">
        <v>1.08016713495275</v>
      </c>
    </row>
    <row r="49" spans="1:70" x14ac:dyDescent="0.25">
      <c r="A49" s="1">
        <v>48</v>
      </c>
      <c r="B49" s="1" t="s">
        <v>21</v>
      </c>
      <c r="C49" s="1" t="s">
        <v>22</v>
      </c>
      <c r="D49" s="1" t="s">
        <v>23</v>
      </c>
      <c r="E49" s="1" t="s">
        <v>24</v>
      </c>
      <c r="F49" s="1" t="s">
        <v>25</v>
      </c>
      <c r="G49" s="1" t="b">
        <v>1</v>
      </c>
      <c r="H49" s="1" t="b">
        <v>1</v>
      </c>
      <c r="I49" s="1" t="b">
        <v>0</v>
      </c>
      <c r="J49" s="1" t="b">
        <v>1</v>
      </c>
      <c r="K49" s="1" t="b">
        <v>0</v>
      </c>
      <c r="L49" s="1">
        <v>200</v>
      </c>
      <c r="M49" s="1">
        <v>2</v>
      </c>
      <c r="N49" s="1">
        <v>0</v>
      </c>
      <c r="O49" s="1">
        <v>1</v>
      </c>
      <c r="P49" s="1">
        <v>1.4</v>
      </c>
      <c r="Q49" s="1">
        <v>100</v>
      </c>
      <c r="R49" s="1">
        <v>100</v>
      </c>
      <c r="S49" s="13">
        <v>1.2</v>
      </c>
      <c r="T49" s="1">
        <v>1</v>
      </c>
      <c r="U49" s="1" t="b">
        <v>1</v>
      </c>
      <c r="V49" s="1">
        <v>251</v>
      </c>
      <c r="W49" s="13">
        <v>1971.19</v>
      </c>
      <c r="X49" s="13">
        <v>1962.97</v>
      </c>
      <c r="Y49" s="1">
        <v>158</v>
      </c>
      <c r="Z49" s="1">
        <v>158</v>
      </c>
      <c r="AA49" s="50">
        <v>146.44</v>
      </c>
      <c r="AB49" s="50">
        <v>145.33000000000001</v>
      </c>
      <c r="AC49" s="16">
        <v>1.0796278468557099</v>
      </c>
      <c r="AD49" s="16">
        <v>1.0875494853329799</v>
      </c>
      <c r="AE49" s="50">
        <v>20.46</v>
      </c>
      <c r="AF49" s="50">
        <v>20.54</v>
      </c>
      <c r="AG49" s="50">
        <v>20.84</v>
      </c>
      <c r="AH49" s="50">
        <v>20.16</v>
      </c>
      <c r="AI49" s="16">
        <v>0.98713763988363401</v>
      </c>
      <c r="AJ49" s="16">
        <v>1.0248666529922399</v>
      </c>
      <c r="AL49" s="6">
        <v>1.7373159317873199E-2</v>
      </c>
      <c r="AN49" s="6">
        <v>1.1406448368534994E-2</v>
      </c>
      <c r="AP49" s="6">
        <v>-3.7831021437578771E-3</v>
      </c>
      <c r="AR49" s="6">
        <v>-3.7831021437578771E-3</v>
      </c>
      <c r="AT49" s="6">
        <v>-1.0232621597653369E-3</v>
      </c>
      <c r="AV49" s="6">
        <v>-9.2915135691544748E-3</v>
      </c>
      <c r="AX49" s="6">
        <v>-2.6135821044015461E-3</v>
      </c>
      <c r="AZ49" s="6">
        <v>5.4950139265392828E-3</v>
      </c>
      <c r="BB49" s="6">
        <v>-2.4378352023403105E-3</v>
      </c>
      <c r="BD49" s="6">
        <v>2.4402147388971063E-3</v>
      </c>
      <c r="BF49" s="6">
        <v>1.9120739400459552E-2</v>
      </c>
      <c r="BH49" s="6">
        <v>-1.9025838158726938E-2</v>
      </c>
      <c r="BJ49" s="6">
        <v>-2.1786793960741013E-2</v>
      </c>
      <c r="BL49" s="6">
        <v>2.1698372085044992E-2</v>
      </c>
      <c r="BQ49" s="57">
        <v>1.4</v>
      </c>
      <c r="BR49" s="58">
        <v>1.0794993222479301</v>
      </c>
    </row>
    <row r="50" spans="1:70" x14ac:dyDescent="0.25">
      <c r="A50" s="1">
        <v>49</v>
      </c>
      <c r="B50" s="1" t="s">
        <v>21</v>
      </c>
      <c r="C50" s="1" t="s">
        <v>22</v>
      </c>
      <c r="D50" s="1" t="s">
        <v>23</v>
      </c>
      <c r="E50" s="1" t="s">
        <v>24</v>
      </c>
      <c r="F50" s="1" t="s">
        <v>25</v>
      </c>
      <c r="G50" s="1" t="b">
        <v>1</v>
      </c>
      <c r="H50" s="1" t="b">
        <v>1</v>
      </c>
      <c r="I50" s="1" t="b">
        <v>0</v>
      </c>
      <c r="J50" s="1" t="b">
        <v>1</v>
      </c>
      <c r="K50" s="1" t="b">
        <v>0</v>
      </c>
      <c r="L50" s="1">
        <v>200</v>
      </c>
      <c r="M50" s="1">
        <v>2</v>
      </c>
      <c r="N50" s="1">
        <v>0</v>
      </c>
      <c r="O50" s="1">
        <v>1</v>
      </c>
      <c r="P50" s="1">
        <v>1.4</v>
      </c>
      <c r="Q50" s="1">
        <v>100</v>
      </c>
      <c r="R50" s="1">
        <v>100</v>
      </c>
      <c r="S50" s="13">
        <v>1.2</v>
      </c>
      <c r="T50" s="1">
        <v>1</v>
      </c>
      <c r="U50" s="1" t="b">
        <v>1</v>
      </c>
      <c r="V50" s="1">
        <v>251</v>
      </c>
      <c r="W50" s="13">
        <v>1913.4</v>
      </c>
      <c r="X50" s="13">
        <v>1916.51</v>
      </c>
      <c r="Y50" s="1">
        <v>159</v>
      </c>
      <c r="Z50" s="1">
        <v>159</v>
      </c>
      <c r="AA50" s="50">
        <v>147.47</v>
      </c>
      <c r="AB50" s="50">
        <v>147.33000000000001</v>
      </c>
      <c r="AC50" s="16">
        <v>1.07922582484158</v>
      </c>
      <c r="AD50" s="16">
        <v>1.0796305056842901</v>
      </c>
      <c r="AE50" s="50">
        <v>20.49</v>
      </c>
      <c r="AF50" s="50">
        <v>20.51</v>
      </c>
      <c r="AG50" s="50">
        <v>20.55</v>
      </c>
      <c r="AH50" s="50">
        <v>20.45</v>
      </c>
      <c r="AI50" s="16">
        <v>1.00415366353184</v>
      </c>
      <c r="AJ50" s="16">
        <v>1.01000202630112</v>
      </c>
      <c r="AL50" s="6">
        <v>-1.245349101871529E-2</v>
      </c>
      <c r="AN50" s="6">
        <v>-1.2531738965556816E-2</v>
      </c>
      <c r="AP50" s="6">
        <v>2.5220680958386588E-3</v>
      </c>
      <c r="AR50" s="6">
        <v>2.5220680958386588E-3</v>
      </c>
      <c r="AT50" s="6">
        <v>6.0031380039566873E-3</v>
      </c>
      <c r="AV50" s="6">
        <v>4.3424021596123463E-3</v>
      </c>
      <c r="AX50" s="6">
        <v>-2.9849798020026297E-3</v>
      </c>
      <c r="AZ50" s="6">
        <v>-1.8264869886170931E-3</v>
      </c>
      <c r="BB50" s="6">
        <v>-9.7513408093630183E-4</v>
      </c>
      <c r="BD50" s="6">
        <v>9.7608589555897574E-4</v>
      </c>
      <c r="BF50" s="6">
        <v>4.9391168272285846E-3</v>
      </c>
      <c r="BH50" s="6">
        <v>-4.9146026957325173E-3</v>
      </c>
      <c r="BJ50" s="6">
        <v>-4.9246073978685967E-3</v>
      </c>
      <c r="BL50" s="6">
        <v>6.8796980188843282E-3</v>
      </c>
      <c r="BQ50" s="57">
        <v>1.4</v>
      </c>
      <c r="BR50" s="58">
        <v>1.0796278468557099</v>
      </c>
    </row>
    <row r="51" spans="1:70" x14ac:dyDescent="0.25">
      <c r="A51" s="1">
        <v>50</v>
      </c>
      <c r="B51" s="1" t="s">
        <v>21</v>
      </c>
      <c r="C51" s="1" t="s">
        <v>22</v>
      </c>
      <c r="D51" s="1" t="s">
        <v>23</v>
      </c>
      <c r="E51" s="1" t="s">
        <v>24</v>
      </c>
      <c r="F51" s="1" t="s">
        <v>25</v>
      </c>
      <c r="G51" s="1" t="b">
        <v>1</v>
      </c>
      <c r="H51" s="1" t="b">
        <v>1</v>
      </c>
      <c r="I51" s="1" t="b">
        <v>0</v>
      </c>
      <c r="J51" s="1" t="b">
        <v>1</v>
      </c>
      <c r="K51" s="1" t="b">
        <v>0</v>
      </c>
      <c r="L51" s="1">
        <v>200</v>
      </c>
      <c r="M51" s="1">
        <v>2</v>
      </c>
      <c r="N51" s="1">
        <v>0</v>
      </c>
      <c r="O51" s="1">
        <v>1</v>
      </c>
      <c r="P51" s="1">
        <v>1.4</v>
      </c>
      <c r="Q51" s="1">
        <v>100</v>
      </c>
      <c r="R51" s="1">
        <v>100</v>
      </c>
      <c r="S51" s="13">
        <v>1.2</v>
      </c>
      <c r="T51" s="1">
        <v>1</v>
      </c>
      <c r="U51" s="1" t="b">
        <v>1</v>
      </c>
      <c r="V51" s="1">
        <v>251</v>
      </c>
      <c r="W51" s="13">
        <v>1914.24</v>
      </c>
      <c r="X51" s="13">
        <v>1942.94</v>
      </c>
      <c r="Y51" s="1">
        <v>159</v>
      </c>
      <c r="Z51" s="1">
        <v>159</v>
      </c>
      <c r="AA51" s="50">
        <v>145.99</v>
      </c>
      <c r="AB51" s="50">
        <v>147.54</v>
      </c>
      <c r="AC51" s="16">
        <v>1.08946897289506</v>
      </c>
      <c r="AD51" s="16">
        <v>1.0780096284184499</v>
      </c>
      <c r="AE51" s="50">
        <v>20.53</v>
      </c>
      <c r="AF51" s="50">
        <v>20.47</v>
      </c>
      <c r="AG51" s="50">
        <v>19.91</v>
      </c>
      <c r="AH51" s="50">
        <v>21.09</v>
      </c>
      <c r="AI51" s="16">
        <v>1.0364634114931599</v>
      </c>
      <c r="AJ51" s="16">
        <v>0.97523275910461105</v>
      </c>
      <c r="AL51" s="6">
        <v>-1.2019949120761764E-2</v>
      </c>
      <c r="AN51" s="6">
        <v>1.086132133023554E-3</v>
      </c>
      <c r="AP51" s="6">
        <v>2.5220680958386588E-3</v>
      </c>
      <c r="AR51" s="6">
        <v>2.5220680958386588E-3</v>
      </c>
      <c r="AT51" s="6">
        <v>-4.0930486390612364E-3</v>
      </c>
      <c r="AV51" s="6">
        <v>5.7739633111328903E-3</v>
      </c>
      <c r="AX51" s="6">
        <v>6.477889069700371E-3</v>
      </c>
      <c r="AZ51" s="6">
        <v>-3.3250707597179963E-3</v>
      </c>
      <c r="BB51" s="6">
        <v>9.7513408093607978E-4</v>
      </c>
      <c r="BD51" s="6">
        <v>-9.7608589555875369E-4</v>
      </c>
      <c r="BF51" s="6">
        <v>-2.6358257127487961E-2</v>
      </c>
      <c r="BH51" s="6">
        <v>2.622743418811746E-2</v>
      </c>
      <c r="BJ51" s="6">
        <v>2.7093037216806337E-2</v>
      </c>
      <c r="BL51" s="6">
        <v>-2.7782083188989781E-2</v>
      </c>
      <c r="BQ51" s="57">
        <v>1.4</v>
      </c>
      <c r="BR51" s="58">
        <v>1.07922582484158</v>
      </c>
    </row>
    <row r="52" spans="1:70" x14ac:dyDescent="0.25">
      <c r="A52" s="3">
        <v>51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b">
        <v>1</v>
      </c>
      <c r="H52" s="3" t="b">
        <v>1</v>
      </c>
      <c r="I52" s="3" t="b">
        <v>0</v>
      </c>
      <c r="J52" s="3" t="b">
        <v>1</v>
      </c>
      <c r="K52" s="3" t="b">
        <v>0</v>
      </c>
      <c r="L52" s="3">
        <v>200</v>
      </c>
      <c r="M52" s="3">
        <v>2</v>
      </c>
      <c r="N52" s="3">
        <v>0</v>
      </c>
      <c r="O52" s="3">
        <v>1</v>
      </c>
      <c r="P52" s="3">
        <v>1.5</v>
      </c>
      <c r="Q52" s="3">
        <v>100</v>
      </c>
      <c r="R52" s="3">
        <v>100</v>
      </c>
      <c r="S52" s="5">
        <v>1.2</v>
      </c>
      <c r="T52" s="3">
        <v>1</v>
      </c>
      <c r="U52" s="3" t="b">
        <v>1</v>
      </c>
      <c r="V52" s="3">
        <v>251</v>
      </c>
      <c r="W52" s="5">
        <v>2042.05</v>
      </c>
      <c r="X52" s="5">
        <v>2040.54</v>
      </c>
      <c r="Y52" s="3">
        <v>159</v>
      </c>
      <c r="Z52" s="3">
        <v>159</v>
      </c>
      <c r="AA52" s="51">
        <v>141.30000000000001</v>
      </c>
      <c r="AB52" s="51">
        <v>141.49</v>
      </c>
      <c r="AC52" s="17">
        <v>1.12537425399365</v>
      </c>
      <c r="AD52" s="17">
        <v>1.1239469998737099</v>
      </c>
      <c r="AE52" s="51">
        <v>20.58</v>
      </c>
      <c r="AF52" s="51">
        <v>20.420000000000002</v>
      </c>
      <c r="AG52" s="51">
        <v>20.420000000000002</v>
      </c>
      <c r="AH52" s="51">
        <v>20.58</v>
      </c>
      <c r="AI52" s="17">
        <v>1.0093928001822701</v>
      </c>
      <c r="AJ52" s="17">
        <v>0.99371303258145205</v>
      </c>
      <c r="AL52" s="6" cm="1">
        <f t="array" ref="AL52:AL61">W52:W61/AM52-1</f>
        <v>-1.0529223076102934E-2</v>
      </c>
      <c r="AM52" s="22">
        <f>AVERAGE(W52:W61)</f>
        <v>2063.7799999999997</v>
      </c>
      <c r="AN52" s="6" cm="1">
        <f t="array" ref="AN52:AN61">X52:X61/AO52-1</f>
        <v>-1.0970475587613993E-2</v>
      </c>
      <c r="AO52" s="22">
        <f>AVERAGE(X52:X61)</f>
        <v>2063.174</v>
      </c>
      <c r="AP52" s="6" cm="1">
        <f t="array" ref="AP52:AP61">Y52:Y61/AQ52-1</f>
        <v>3.7878787878786735E-3</v>
      </c>
      <c r="AQ52" s="22">
        <f>AVERAGE(Y52:Y61)</f>
        <v>158.4</v>
      </c>
      <c r="AR52" s="6" cm="1">
        <f t="array" ref="AR52:AR61">Z52:Z61/AS52-1</f>
        <v>3.7878787878786735E-3</v>
      </c>
      <c r="AS52" s="22">
        <f>AVERAGE(Z52:Z61)</f>
        <v>158.4</v>
      </c>
      <c r="AT52" s="6" cm="1">
        <f t="array" ref="AT52:AT61">AA52:AA61/AU52-1</f>
        <v>2.4618135123053442E-3</v>
      </c>
      <c r="AU52" s="22">
        <f>AVERAGE(AA52:AA61)</f>
        <v>140.95300000000003</v>
      </c>
      <c r="AV52" s="6" cm="1">
        <f t="array" ref="AV52:AV61">AB52:AB61/AW52-1</f>
        <v>4.3940910478381667E-3</v>
      </c>
      <c r="AW52" s="22">
        <f>AVERAGE(AB52:AB61)</f>
        <v>140.87100000000001</v>
      </c>
      <c r="AX52" s="6" cm="1">
        <f t="array" ref="AX52:AX61">AC52:AC61/AY52-1</f>
        <v>1.253058746243374E-3</v>
      </c>
      <c r="AY52" s="22">
        <f>AVERAGE(AC52:AC61)</f>
        <v>1.1239658587438721</v>
      </c>
      <c r="AZ52" s="6" cm="1">
        <f t="array" ref="AZ52:AZ61">AD52:AD61/BA52-1</f>
        <v>-5.9707622293525553E-4</v>
      </c>
      <c r="BA52" s="22">
        <f>AVERAGE(AD52:AD61)</f>
        <v>1.124618482829681</v>
      </c>
      <c r="BB52" s="6" cm="1">
        <f t="array" ref="BB52:BB61">AE52:AE61/BC52-1</f>
        <v>4.1473530129301217E-3</v>
      </c>
      <c r="BC52" s="22">
        <f>AVERAGE(AE52:AE61)</f>
        <v>20.494999999999997</v>
      </c>
      <c r="BD52" s="6" cm="1">
        <f t="array" ref="BD52:BD61">AF52:AF61/BE52-1</f>
        <v>-4.1453304072177621E-3</v>
      </c>
      <c r="BE52" s="22">
        <f>AVERAGE(AF52:AF61)</f>
        <v>20.505000000000003</v>
      </c>
      <c r="BF52" s="6" cm="1">
        <f t="array" ref="BF52:BF61">AG52:AG61/BG52-1</f>
        <v>-5.0187594406276848E-3</v>
      </c>
      <c r="BG52" s="22">
        <f>AVERAGE(AG52:AG61)</f>
        <v>20.523000000000003</v>
      </c>
      <c r="BH52" s="6" cm="1">
        <f t="array" ref="BH52:BH61">AH52:AH61/BI52-1</f>
        <v>5.0300336963422509E-3</v>
      </c>
      <c r="BI52" s="22">
        <f>AVERAGE(AH52:AH61)</f>
        <v>20.476999999999997</v>
      </c>
      <c r="BJ52" s="6" cm="1">
        <f t="array" ref="BJ52:BJ61">AI52:AI61/BK52-1</f>
        <v>9.2482087908425381E-3</v>
      </c>
      <c r="BK52" s="22">
        <f t="shared" ref="BK52" si="5">AVERAGE(AI52:AI61)</f>
        <v>1.0001432664335375</v>
      </c>
      <c r="BL52" s="6" cm="1">
        <f t="array" ref="BL52:BL61">AJ52:AJ61/BM52-1</f>
        <v>-9.1437569542087704E-3</v>
      </c>
      <c r="BM52" s="22">
        <f>AVERAGE(AJ52:AJ61)</f>
        <v>1.0028831523802881</v>
      </c>
      <c r="BQ52" s="57">
        <v>1.4</v>
      </c>
      <c r="BR52" s="58">
        <v>1.08946897289506</v>
      </c>
    </row>
    <row r="53" spans="1:70" x14ac:dyDescent="0.25">
      <c r="A53" s="3">
        <v>52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b">
        <v>1</v>
      </c>
      <c r="H53" s="3" t="b">
        <v>1</v>
      </c>
      <c r="I53" s="3" t="b">
        <v>0</v>
      </c>
      <c r="J53" s="3" t="b">
        <v>1</v>
      </c>
      <c r="K53" s="3" t="b">
        <v>0</v>
      </c>
      <c r="L53" s="3">
        <v>200</v>
      </c>
      <c r="M53" s="3">
        <v>2</v>
      </c>
      <c r="N53" s="3">
        <v>0</v>
      </c>
      <c r="O53" s="3">
        <v>1</v>
      </c>
      <c r="P53" s="3">
        <v>1.5</v>
      </c>
      <c r="Q53" s="3">
        <v>100</v>
      </c>
      <c r="R53" s="3">
        <v>100</v>
      </c>
      <c r="S53" s="5">
        <v>1.2</v>
      </c>
      <c r="T53" s="3">
        <v>1</v>
      </c>
      <c r="U53" s="3" t="b">
        <v>1</v>
      </c>
      <c r="V53" s="3">
        <v>251</v>
      </c>
      <c r="W53" s="5">
        <v>2077.06</v>
      </c>
      <c r="X53" s="5">
        <v>2074.08</v>
      </c>
      <c r="Y53" s="3">
        <v>158</v>
      </c>
      <c r="Z53" s="3">
        <v>158</v>
      </c>
      <c r="AA53" s="51">
        <v>140.88999999999999</v>
      </c>
      <c r="AB53" s="51">
        <v>140.55000000000001</v>
      </c>
      <c r="AC53" s="17">
        <v>1.1215885590797701</v>
      </c>
      <c r="AD53" s="17">
        <v>1.1243046463608899</v>
      </c>
      <c r="AE53" s="51">
        <v>20.45</v>
      </c>
      <c r="AF53" s="51">
        <v>20.55</v>
      </c>
      <c r="AG53" s="51">
        <v>20.62</v>
      </c>
      <c r="AH53" s="51">
        <v>20.38</v>
      </c>
      <c r="AI53" s="17">
        <v>0.99325636059846401</v>
      </c>
      <c r="AJ53" s="17">
        <v>1.0098746817636901</v>
      </c>
      <c r="AL53" s="6">
        <v>6.4347944063807283E-3</v>
      </c>
      <c r="AN53" s="6">
        <v>5.286030165172706E-3</v>
      </c>
      <c r="AP53" s="6">
        <v>-2.525252525252597E-3</v>
      </c>
      <c r="AR53" s="6">
        <v>-2.525252525252597E-3</v>
      </c>
      <c r="AT53" s="6">
        <v>-4.4695749647072347E-4</v>
      </c>
      <c r="AV53" s="6">
        <v>-2.2786804949208594E-3</v>
      </c>
      <c r="AX53" s="6">
        <v>-2.1150995340364354E-3</v>
      </c>
      <c r="AZ53" s="6">
        <v>-2.7906038677349976E-4</v>
      </c>
      <c r="BB53" s="6">
        <v>-2.1956574774334436E-3</v>
      </c>
      <c r="BD53" s="6">
        <v>2.1945866861741159E-3</v>
      </c>
      <c r="BF53" s="6">
        <v>4.7264045217558781E-3</v>
      </c>
      <c r="BH53" s="6">
        <v>-4.7370220247104911E-3</v>
      </c>
      <c r="BJ53" s="6">
        <v>-6.8859193139717556E-3</v>
      </c>
      <c r="BL53" s="6">
        <v>6.9714296892993133E-3</v>
      </c>
      <c r="BQ53" s="57">
        <v>1.5</v>
      </c>
      <c r="BR53" s="58">
        <v>1.12537425399365</v>
      </c>
    </row>
    <row r="54" spans="1:70" x14ac:dyDescent="0.25">
      <c r="A54" s="3">
        <v>53</v>
      </c>
      <c r="B54" s="3" t="s">
        <v>21</v>
      </c>
      <c r="C54" s="3" t="s">
        <v>22</v>
      </c>
      <c r="D54" s="3" t="s">
        <v>23</v>
      </c>
      <c r="E54" s="3" t="s">
        <v>24</v>
      </c>
      <c r="F54" s="3" t="s">
        <v>25</v>
      </c>
      <c r="G54" s="3" t="b">
        <v>1</v>
      </c>
      <c r="H54" s="3" t="b">
        <v>1</v>
      </c>
      <c r="I54" s="3" t="b">
        <v>0</v>
      </c>
      <c r="J54" s="3" t="b">
        <v>1</v>
      </c>
      <c r="K54" s="3" t="b">
        <v>0</v>
      </c>
      <c r="L54" s="3">
        <v>200</v>
      </c>
      <c r="M54" s="3">
        <v>2</v>
      </c>
      <c r="N54" s="3">
        <v>0</v>
      </c>
      <c r="O54" s="3">
        <v>1</v>
      </c>
      <c r="P54" s="3">
        <v>1.5</v>
      </c>
      <c r="Q54" s="3">
        <v>100</v>
      </c>
      <c r="R54" s="3">
        <v>100</v>
      </c>
      <c r="S54" s="5">
        <v>1.2</v>
      </c>
      <c r="T54" s="3">
        <v>1</v>
      </c>
      <c r="U54" s="3" t="b">
        <v>1</v>
      </c>
      <c r="V54" s="3">
        <v>251</v>
      </c>
      <c r="W54" s="5">
        <v>2046.56</v>
      </c>
      <c r="X54" s="5">
        <v>2042.39</v>
      </c>
      <c r="Y54" s="3">
        <v>159</v>
      </c>
      <c r="Z54" s="3">
        <v>159</v>
      </c>
      <c r="AA54" s="51">
        <v>141.30000000000001</v>
      </c>
      <c r="AB54" s="51">
        <v>141.16999999999999</v>
      </c>
      <c r="AC54" s="17">
        <v>1.1254263853189499</v>
      </c>
      <c r="AD54" s="17">
        <v>1.1265029365883199</v>
      </c>
      <c r="AE54" s="51">
        <v>20.48</v>
      </c>
      <c r="AF54" s="51">
        <v>20.52</v>
      </c>
      <c r="AG54" s="51">
        <v>20.57</v>
      </c>
      <c r="AH54" s="51">
        <v>20.43</v>
      </c>
      <c r="AI54" s="17">
        <v>0.99709227119181199</v>
      </c>
      <c r="AJ54" s="17">
        <v>1.00589693931799</v>
      </c>
      <c r="AL54" s="6">
        <v>-8.3439126263457064E-3</v>
      </c>
      <c r="AN54" s="6">
        <v>-1.0073798913712517E-2</v>
      </c>
      <c r="AP54" s="6">
        <v>3.7878787878786735E-3</v>
      </c>
      <c r="AR54" s="6">
        <v>3.7878787878786735E-3</v>
      </c>
      <c r="AT54" s="6">
        <v>2.4618135123053442E-3</v>
      </c>
      <c r="AV54" s="6">
        <v>2.1225092460477324E-3</v>
      </c>
      <c r="AX54" s="6">
        <v>1.2994403377253327E-3</v>
      </c>
      <c r="AZ54" s="6">
        <v>1.6756382608058562E-3</v>
      </c>
      <c r="BB54" s="6">
        <v>-7.3188582581107386E-4</v>
      </c>
      <c r="BD54" s="6">
        <v>7.3152889539129795E-4</v>
      </c>
      <c r="BF54" s="6">
        <v>2.2901135311599319E-3</v>
      </c>
      <c r="BH54" s="6">
        <v>-2.2952580944473056E-3</v>
      </c>
      <c r="BJ54" s="6">
        <v>-3.0505581991320252E-3</v>
      </c>
      <c r="BL54" s="6">
        <v>3.0051227110046153E-3</v>
      </c>
      <c r="BQ54" s="57">
        <v>1.5</v>
      </c>
      <c r="BR54" s="58">
        <v>1.1215885590797701</v>
      </c>
    </row>
    <row r="55" spans="1:70" x14ac:dyDescent="0.25">
      <c r="A55" s="3">
        <v>54</v>
      </c>
      <c r="B55" s="3" t="s">
        <v>21</v>
      </c>
      <c r="C55" s="3" t="s">
        <v>22</v>
      </c>
      <c r="D55" s="3" t="s">
        <v>23</v>
      </c>
      <c r="E55" s="3" t="s">
        <v>24</v>
      </c>
      <c r="F55" s="3" t="s">
        <v>25</v>
      </c>
      <c r="G55" s="3" t="b">
        <v>1</v>
      </c>
      <c r="H55" s="3" t="b">
        <v>1</v>
      </c>
      <c r="I55" s="3" t="b">
        <v>0</v>
      </c>
      <c r="J55" s="3" t="b">
        <v>1</v>
      </c>
      <c r="K55" s="3" t="b">
        <v>0</v>
      </c>
      <c r="L55" s="3">
        <v>200</v>
      </c>
      <c r="M55" s="3">
        <v>2</v>
      </c>
      <c r="N55" s="3">
        <v>0</v>
      </c>
      <c r="O55" s="3">
        <v>1</v>
      </c>
      <c r="P55" s="3">
        <v>1.5</v>
      </c>
      <c r="Q55" s="3">
        <v>100</v>
      </c>
      <c r="R55" s="3">
        <v>100</v>
      </c>
      <c r="S55" s="5">
        <v>1.2</v>
      </c>
      <c r="T55" s="3">
        <v>1</v>
      </c>
      <c r="U55" s="3" t="b">
        <v>1</v>
      </c>
      <c r="V55" s="3">
        <v>251</v>
      </c>
      <c r="W55" s="5">
        <v>2084.7600000000002</v>
      </c>
      <c r="X55" s="5">
        <v>2076.7800000000002</v>
      </c>
      <c r="Y55" s="3">
        <v>158</v>
      </c>
      <c r="Z55" s="3">
        <v>158</v>
      </c>
      <c r="AA55" s="51">
        <v>140.69999999999999</v>
      </c>
      <c r="AB55" s="51">
        <v>140.22999999999999</v>
      </c>
      <c r="AC55" s="17">
        <v>1.1232950795197501</v>
      </c>
      <c r="AD55" s="17">
        <v>1.1270154948536699</v>
      </c>
      <c r="AE55" s="51">
        <v>20.5</v>
      </c>
      <c r="AF55" s="51">
        <v>20.5</v>
      </c>
      <c r="AG55" s="51">
        <v>20.65</v>
      </c>
      <c r="AH55" s="51">
        <v>20.350000000000001</v>
      </c>
      <c r="AI55" s="17">
        <v>0.99437142758080799</v>
      </c>
      <c r="AJ55" s="17">
        <v>1.00914574314574</v>
      </c>
      <c r="AL55" s="6">
        <v>1.016581224742974E-2</v>
      </c>
      <c r="AN55" s="6">
        <v>6.5946934189748951E-3</v>
      </c>
      <c r="AP55" s="6">
        <v>-2.525252525252597E-3</v>
      </c>
      <c r="AR55" s="6">
        <v>-2.525252525252597E-3</v>
      </c>
      <c r="AT55" s="6">
        <v>-1.7949245493181776E-3</v>
      </c>
      <c r="AV55" s="6">
        <v>-4.5502622967112938E-3</v>
      </c>
      <c r="AX55" s="6">
        <v>-5.9679679672097752E-4</v>
      </c>
      <c r="AZ55" s="6">
        <v>2.1314001686667527E-3</v>
      </c>
      <c r="BB55" s="6">
        <v>2.4396194193720966E-4</v>
      </c>
      <c r="BD55" s="6">
        <v>-2.4384296513058068E-4</v>
      </c>
      <c r="BF55" s="6">
        <v>6.188179116113357E-3</v>
      </c>
      <c r="BH55" s="6">
        <v>-6.2020803828684024E-3</v>
      </c>
      <c r="BJ55" s="6">
        <v>-5.7710120604136383E-3</v>
      </c>
      <c r="BL55" s="6">
        <v>6.2445866705287401E-3</v>
      </c>
      <c r="BQ55" s="57">
        <v>1.5</v>
      </c>
      <c r="BR55" s="58">
        <v>1.1254263853189499</v>
      </c>
    </row>
    <row r="56" spans="1:70" x14ac:dyDescent="0.25">
      <c r="A56" s="3">
        <v>55</v>
      </c>
      <c r="B56" s="3" t="s">
        <v>21</v>
      </c>
      <c r="C56" s="3" t="s">
        <v>22</v>
      </c>
      <c r="D56" s="3" t="s">
        <v>23</v>
      </c>
      <c r="E56" s="3" t="s">
        <v>24</v>
      </c>
      <c r="F56" s="3" t="s">
        <v>25</v>
      </c>
      <c r="G56" s="3" t="b">
        <v>1</v>
      </c>
      <c r="H56" s="3" t="b">
        <v>1</v>
      </c>
      <c r="I56" s="3" t="b">
        <v>0</v>
      </c>
      <c r="J56" s="3" t="b">
        <v>1</v>
      </c>
      <c r="K56" s="3" t="b">
        <v>0</v>
      </c>
      <c r="L56" s="3">
        <v>200</v>
      </c>
      <c r="M56" s="3">
        <v>2</v>
      </c>
      <c r="N56" s="3">
        <v>0</v>
      </c>
      <c r="O56" s="3">
        <v>1</v>
      </c>
      <c r="P56" s="3">
        <v>1.5</v>
      </c>
      <c r="Q56" s="3">
        <v>100</v>
      </c>
      <c r="R56" s="3">
        <v>100</v>
      </c>
      <c r="S56" s="5">
        <v>1.2</v>
      </c>
      <c r="T56" s="3">
        <v>1</v>
      </c>
      <c r="U56" s="3" t="b">
        <v>1</v>
      </c>
      <c r="V56" s="3">
        <v>251</v>
      </c>
      <c r="W56" s="5">
        <v>2048.21</v>
      </c>
      <c r="X56" s="5">
        <v>2058.52</v>
      </c>
      <c r="Y56" s="3">
        <v>159</v>
      </c>
      <c r="Z56" s="3">
        <v>159</v>
      </c>
      <c r="AA56" s="51">
        <v>140.84</v>
      </c>
      <c r="AB56" s="51">
        <v>140.78</v>
      </c>
      <c r="AC56" s="17">
        <v>1.1290764283317001</v>
      </c>
      <c r="AD56" s="17">
        <v>1.1295942931071701</v>
      </c>
      <c r="AE56" s="51">
        <v>20.43</v>
      </c>
      <c r="AF56" s="51">
        <v>20.57</v>
      </c>
      <c r="AG56" s="51">
        <v>20.47</v>
      </c>
      <c r="AH56" s="51">
        <v>20.53</v>
      </c>
      <c r="AI56" s="17">
        <v>0.99941353383458498</v>
      </c>
      <c r="AJ56" s="17">
        <v>1.0033089542036899</v>
      </c>
      <c r="AL56" s="6">
        <v>-7.5444088032637913E-3</v>
      </c>
      <c r="AN56" s="6">
        <v>-2.2557476974797153E-3</v>
      </c>
      <c r="AP56" s="6">
        <v>3.7878787878786735E-3</v>
      </c>
      <c r="AR56" s="6">
        <v>3.7878787878786735E-3</v>
      </c>
      <c r="AT56" s="6">
        <v>-8.0168566827265586E-4</v>
      </c>
      <c r="AV56" s="6">
        <v>-6.459810748841166E-4</v>
      </c>
      <c r="AX56" s="6">
        <v>4.5469082072826517E-3</v>
      </c>
      <c r="AZ56" s="6">
        <v>4.4244429141599984E-3</v>
      </c>
      <c r="BB56" s="6">
        <v>-3.1715052451816161E-3</v>
      </c>
      <c r="BD56" s="6">
        <v>3.1699585466957725E-3</v>
      </c>
      <c r="BF56" s="6">
        <v>-2.5824684500318495E-3</v>
      </c>
      <c r="BH56" s="6">
        <v>2.5882697660792875E-3</v>
      </c>
      <c r="BJ56" s="6">
        <v>-7.2962806774146127E-4</v>
      </c>
      <c r="BL56" s="6">
        <v>4.2457770119197491E-4</v>
      </c>
      <c r="BQ56" s="57">
        <v>1.5</v>
      </c>
      <c r="BR56" s="58">
        <v>1.1232950795197501</v>
      </c>
    </row>
    <row r="57" spans="1:70" x14ac:dyDescent="0.25">
      <c r="A57" s="3">
        <v>56</v>
      </c>
      <c r="B57" s="3" t="s">
        <v>21</v>
      </c>
      <c r="C57" s="3" t="s">
        <v>22</v>
      </c>
      <c r="D57" s="3" t="s">
        <v>23</v>
      </c>
      <c r="E57" s="3" t="s">
        <v>24</v>
      </c>
      <c r="F57" s="3" t="s">
        <v>25</v>
      </c>
      <c r="G57" s="3" t="b">
        <v>1</v>
      </c>
      <c r="H57" s="3" t="b">
        <v>1</v>
      </c>
      <c r="I57" s="3" t="b">
        <v>0</v>
      </c>
      <c r="J57" s="3" t="b">
        <v>1</v>
      </c>
      <c r="K57" s="3" t="b">
        <v>0</v>
      </c>
      <c r="L57" s="3">
        <v>200</v>
      </c>
      <c r="M57" s="3">
        <v>2</v>
      </c>
      <c r="N57" s="3">
        <v>0</v>
      </c>
      <c r="O57" s="3">
        <v>1</v>
      </c>
      <c r="P57" s="3">
        <v>1.5</v>
      </c>
      <c r="Q57" s="3">
        <v>100</v>
      </c>
      <c r="R57" s="3">
        <v>100</v>
      </c>
      <c r="S57" s="5">
        <v>1.2</v>
      </c>
      <c r="T57" s="3">
        <v>1</v>
      </c>
      <c r="U57" s="3" t="b">
        <v>1</v>
      </c>
      <c r="V57" s="3">
        <v>251</v>
      </c>
      <c r="W57" s="5">
        <v>2074.63</v>
      </c>
      <c r="X57" s="5">
        <v>2070.0500000000002</v>
      </c>
      <c r="Y57" s="3">
        <v>158</v>
      </c>
      <c r="Z57" s="3">
        <v>158</v>
      </c>
      <c r="AA57" s="51">
        <v>141.01</v>
      </c>
      <c r="AB57" s="51">
        <v>140.76</v>
      </c>
      <c r="AC57" s="17">
        <v>1.12062135043478</v>
      </c>
      <c r="AD57" s="17">
        <v>1.1225769540869199</v>
      </c>
      <c r="AE57" s="51">
        <v>20.45</v>
      </c>
      <c r="AF57" s="51">
        <v>20.55</v>
      </c>
      <c r="AG57" s="51">
        <v>20.62</v>
      </c>
      <c r="AH57" s="51">
        <v>20.38</v>
      </c>
      <c r="AI57" s="17">
        <v>0.99318261067688796</v>
      </c>
      <c r="AJ57" s="17">
        <v>1.00985285182653</v>
      </c>
      <c r="AL57" s="6">
        <v>5.2573433214782028E-3</v>
      </c>
      <c r="AN57" s="6">
        <v>3.3327290863496284E-3</v>
      </c>
      <c r="AP57" s="6">
        <v>-2.525252525252597E-3</v>
      </c>
      <c r="AR57" s="6">
        <v>-2.525252525252597E-3</v>
      </c>
      <c r="AT57" s="6">
        <v>4.0439011585391427E-4</v>
      </c>
      <c r="AV57" s="6">
        <v>-7.879549374961714E-4</v>
      </c>
      <c r="AX57" s="6">
        <v>-2.9756315844237102E-3</v>
      </c>
      <c r="AZ57" s="6">
        <v>-1.815307834550528E-3</v>
      </c>
      <c r="BB57" s="6">
        <v>-2.1956574774334436E-3</v>
      </c>
      <c r="BD57" s="6">
        <v>2.1945866861741159E-3</v>
      </c>
      <c r="BF57" s="6">
        <v>4.7264045217558781E-3</v>
      </c>
      <c r="BH57" s="6">
        <v>-4.7370220247104911E-3</v>
      </c>
      <c r="BJ57" s="6">
        <v>-6.9596586711730968E-3</v>
      </c>
      <c r="BL57" s="6">
        <v>6.9496625102332121E-3</v>
      </c>
      <c r="BQ57" s="57">
        <v>1.5</v>
      </c>
      <c r="BR57" s="58">
        <v>1.1290764283317001</v>
      </c>
    </row>
    <row r="58" spans="1:70" x14ac:dyDescent="0.25">
      <c r="A58" s="3">
        <v>57</v>
      </c>
      <c r="B58" s="3" t="s">
        <v>21</v>
      </c>
      <c r="C58" s="3" t="s">
        <v>22</v>
      </c>
      <c r="D58" s="3" t="s">
        <v>23</v>
      </c>
      <c r="E58" s="3" t="s">
        <v>24</v>
      </c>
      <c r="F58" s="3" t="s">
        <v>25</v>
      </c>
      <c r="G58" s="3" t="b">
        <v>1</v>
      </c>
      <c r="H58" s="3" t="b">
        <v>1</v>
      </c>
      <c r="I58" s="3" t="b">
        <v>0</v>
      </c>
      <c r="J58" s="3" t="b">
        <v>1</v>
      </c>
      <c r="K58" s="3" t="b">
        <v>0</v>
      </c>
      <c r="L58" s="3">
        <v>200</v>
      </c>
      <c r="M58" s="3">
        <v>2</v>
      </c>
      <c r="N58" s="3">
        <v>0</v>
      </c>
      <c r="O58" s="3">
        <v>1</v>
      </c>
      <c r="P58" s="3">
        <v>1.5</v>
      </c>
      <c r="Q58" s="3">
        <v>100</v>
      </c>
      <c r="R58" s="3">
        <v>100</v>
      </c>
      <c r="S58" s="5">
        <v>1.2</v>
      </c>
      <c r="T58" s="3">
        <v>1</v>
      </c>
      <c r="U58" s="3" t="b">
        <v>1</v>
      </c>
      <c r="V58" s="3">
        <v>251</v>
      </c>
      <c r="W58" s="5">
        <v>2075.3200000000002</v>
      </c>
      <c r="X58" s="5">
        <v>2072.9299999999998</v>
      </c>
      <c r="Y58" s="3">
        <v>158</v>
      </c>
      <c r="Z58" s="3">
        <v>158</v>
      </c>
      <c r="AA58" s="51">
        <v>140.77000000000001</v>
      </c>
      <c r="AB58" s="51">
        <v>140.82</v>
      </c>
      <c r="AC58" s="17">
        <v>1.12264025338914</v>
      </c>
      <c r="AD58" s="17">
        <v>1.1221637290337201</v>
      </c>
      <c r="AE58" s="51">
        <v>20.62</v>
      </c>
      <c r="AF58" s="51">
        <v>20.38</v>
      </c>
      <c r="AG58" s="51">
        <v>20.43</v>
      </c>
      <c r="AH58" s="51">
        <v>20.57</v>
      </c>
      <c r="AI58" s="17">
        <v>1.0109150148097501</v>
      </c>
      <c r="AJ58" s="17">
        <v>0.992268497330281</v>
      </c>
      <c r="AL58" s="6">
        <v>5.5916812838578966E-3</v>
      </c>
      <c r="AN58" s="6">
        <v>4.7286365570717859E-3</v>
      </c>
      <c r="AP58" s="6">
        <v>-2.525252525252597E-3</v>
      </c>
      <c r="AR58" s="6">
        <v>-2.525252525252597E-3</v>
      </c>
      <c r="AT58" s="6">
        <v>-1.2983051087952502E-3</v>
      </c>
      <c r="AV58" s="6">
        <v>-3.6203334966045109E-4</v>
      </c>
      <c r="AX58" s="6">
        <v>-1.1794000186212683E-3</v>
      </c>
      <c r="AZ58" s="6">
        <v>-2.1827436001091716E-3</v>
      </c>
      <c r="BB58" s="6">
        <v>6.0990485484266888E-3</v>
      </c>
      <c r="BD58" s="6">
        <v>-6.0960741282615194E-3</v>
      </c>
      <c r="BF58" s="6">
        <v>-4.5315012425085621E-3</v>
      </c>
      <c r="BH58" s="6">
        <v>4.5416809102898359E-3</v>
      </c>
      <c r="BJ58" s="6">
        <v>1.0770205367301111E-2</v>
      </c>
      <c r="BL58" s="6">
        <v>-1.0584139363408185E-2</v>
      </c>
      <c r="BQ58" s="57">
        <v>1.5</v>
      </c>
      <c r="BR58" s="58">
        <v>1.12062135043478</v>
      </c>
    </row>
    <row r="59" spans="1:70" x14ac:dyDescent="0.25">
      <c r="A59" s="3">
        <v>58</v>
      </c>
      <c r="B59" s="3" t="s">
        <v>21</v>
      </c>
      <c r="C59" s="3" t="s">
        <v>22</v>
      </c>
      <c r="D59" s="3" t="s">
        <v>23</v>
      </c>
      <c r="E59" s="3" t="s">
        <v>24</v>
      </c>
      <c r="F59" s="3" t="s">
        <v>25</v>
      </c>
      <c r="G59" s="3" t="b">
        <v>1</v>
      </c>
      <c r="H59" s="3" t="b">
        <v>1</v>
      </c>
      <c r="I59" s="3" t="b">
        <v>0</v>
      </c>
      <c r="J59" s="3" t="b">
        <v>1</v>
      </c>
      <c r="K59" s="3" t="b">
        <v>0</v>
      </c>
      <c r="L59" s="3">
        <v>200</v>
      </c>
      <c r="M59" s="3">
        <v>2</v>
      </c>
      <c r="N59" s="3">
        <v>0</v>
      </c>
      <c r="O59" s="3">
        <v>1</v>
      </c>
      <c r="P59" s="3">
        <v>1.5</v>
      </c>
      <c r="Q59" s="3">
        <v>100</v>
      </c>
      <c r="R59" s="3">
        <v>100</v>
      </c>
      <c r="S59" s="5">
        <v>1.2</v>
      </c>
      <c r="T59" s="3">
        <v>1</v>
      </c>
      <c r="U59" s="3" t="b">
        <v>1</v>
      </c>
      <c r="V59" s="3">
        <v>251</v>
      </c>
      <c r="W59" s="5">
        <v>2086.5700000000002</v>
      </c>
      <c r="X59" s="5">
        <v>2090.0500000000002</v>
      </c>
      <c r="Y59" s="3">
        <v>158</v>
      </c>
      <c r="Z59" s="3">
        <v>158</v>
      </c>
      <c r="AA59" s="51">
        <v>140.01</v>
      </c>
      <c r="AB59" s="51">
        <v>140.22</v>
      </c>
      <c r="AC59" s="17">
        <v>1.1285894340331299</v>
      </c>
      <c r="AD59" s="17">
        <v>1.12695790066104</v>
      </c>
      <c r="AE59" s="51">
        <v>20.46</v>
      </c>
      <c r="AF59" s="51">
        <v>20.54</v>
      </c>
      <c r="AG59" s="51">
        <v>20.46</v>
      </c>
      <c r="AH59" s="51">
        <v>20.54</v>
      </c>
      <c r="AI59" s="17">
        <v>1.0010308726361301</v>
      </c>
      <c r="AJ59" s="17">
        <v>1.00102153110047</v>
      </c>
      <c r="AL59" s="6">
        <v>1.1042843713962025E-2</v>
      </c>
      <c r="AN59" s="6">
        <v>1.3026530966365524E-2</v>
      </c>
      <c r="AP59" s="6">
        <v>-2.525252525252597E-3</v>
      </c>
      <c r="AR59" s="6">
        <v>-2.525252525252597E-3</v>
      </c>
      <c r="AT59" s="6">
        <v>-6.6901733201850666E-3</v>
      </c>
      <c r="AV59" s="6">
        <v>-4.6212492280172102E-3</v>
      </c>
      <c r="AX59" s="6">
        <v>4.1136260975267458E-3</v>
      </c>
      <c r="AZ59" s="6">
        <v>2.0801879633640663E-3</v>
      </c>
      <c r="BB59" s="6">
        <v>-1.7077335935592464E-3</v>
      </c>
      <c r="BD59" s="6">
        <v>1.7069007559129545E-3</v>
      </c>
      <c r="BF59" s="6">
        <v>-3.0697266481509722E-3</v>
      </c>
      <c r="BH59" s="6">
        <v>3.0766225521317025E-3</v>
      </c>
      <c r="BJ59" s="6">
        <v>8.8747905663333349E-4</v>
      </c>
      <c r="BL59" s="6">
        <v>-1.8562693723588319E-3</v>
      </c>
      <c r="BQ59" s="57">
        <v>1.5</v>
      </c>
      <c r="BR59" s="58">
        <v>1.12264025338914</v>
      </c>
    </row>
    <row r="60" spans="1:70" x14ac:dyDescent="0.25">
      <c r="A60" s="3">
        <v>59</v>
      </c>
      <c r="B60" s="3" t="s">
        <v>21</v>
      </c>
      <c r="C60" s="3" t="s">
        <v>22</v>
      </c>
      <c r="D60" s="3" t="s">
        <v>23</v>
      </c>
      <c r="E60" s="3" t="s">
        <v>24</v>
      </c>
      <c r="F60" s="3" t="s">
        <v>25</v>
      </c>
      <c r="G60" s="3" t="b">
        <v>1</v>
      </c>
      <c r="H60" s="3" t="b">
        <v>1</v>
      </c>
      <c r="I60" s="3" t="b">
        <v>0</v>
      </c>
      <c r="J60" s="3" t="b">
        <v>1</v>
      </c>
      <c r="K60" s="3" t="b">
        <v>0</v>
      </c>
      <c r="L60" s="3">
        <v>200</v>
      </c>
      <c r="M60" s="3">
        <v>2</v>
      </c>
      <c r="N60" s="3">
        <v>0</v>
      </c>
      <c r="O60" s="3">
        <v>1</v>
      </c>
      <c r="P60" s="3">
        <v>1.5</v>
      </c>
      <c r="Q60" s="3">
        <v>100</v>
      </c>
      <c r="R60" s="3">
        <v>100</v>
      </c>
      <c r="S60" s="5">
        <v>1.2</v>
      </c>
      <c r="T60" s="3">
        <v>1</v>
      </c>
      <c r="U60" s="3" t="b">
        <v>1</v>
      </c>
      <c r="V60" s="3">
        <v>251</v>
      </c>
      <c r="W60" s="5">
        <v>2065.96</v>
      </c>
      <c r="X60" s="5">
        <v>2072.73</v>
      </c>
      <c r="Y60" s="3">
        <v>158</v>
      </c>
      <c r="Z60" s="3">
        <v>158</v>
      </c>
      <c r="AA60" s="51">
        <v>141.03</v>
      </c>
      <c r="AB60" s="51">
        <v>141.02000000000001</v>
      </c>
      <c r="AC60" s="17">
        <v>1.12053947291942</v>
      </c>
      <c r="AD60" s="17">
        <v>1.1205759421472801</v>
      </c>
      <c r="AE60" s="51">
        <v>20.48</v>
      </c>
      <c r="AF60" s="51">
        <v>20.52</v>
      </c>
      <c r="AG60" s="51">
        <v>20.46</v>
      </c>
      <c r="AH60" s="51">
        <v>20.54</v>
      </c>
      <c r="AI60" s="17">
        <v>1.0023861168071599</v>
      </c>
      <c r="AJ60" s="17">
        <v>1.0003867574073499</v>
      </c>
      <c r="AL60" s="6">
        <v>1.0563141420114608E-3</v>
      </c>
      <c r="AN60" s="6">
        <v>4.6316985382717224E-3</v>
      </c>
      <c r="AP60" s="6">
        <v>-2.525252525252597E-3</v>
      </c>
      <c r="AR60" s="6">
        <v>-2.525252525252597E-3</v>
      </c>
      <c r="AT60" s="6">
        <v>5.4628138457468722E-4</v>
      </c>
      <c r="AV60" s="6">
        <v>1.0577052764586536E-3</v>
      </c>
      <c r="AX60" s="6">
        <v>-3.0484785616898824E-3</v>
      </c>
      <c r="AZ60" s="6">
        <v>-3.5945885152353085E-3</v>
      </c>
      <c r="BB60" s="6">
        <v>-7.3188582581107386E-4</v>
      </c>
      <c r="BD60" s="6">
        <v>7.3152889539129795E-4</v>
      </c>
      <c r="BF60" s="6">
        <v>-3.0697266481509722E-3</v>
      </c>
      <c r="BH60" s="6">
        <v>3.0766225521317025E-3</v>
      </c>
      <c r="BJ60" s="6">
        <v>2.2425290944769749E-3</v>
      </c>
      <c r="BL60" s="6">
        <v>-2.4892181776242639E-3</v>
      </c>
      <c r="BQ60" s="57">
        <v>1.5</v>
      </c>
      <c r="BR60" s="58">
        <v>1.1285894340331299</v>
      </c>
    </row>
    <row r="61" spans="1:70" x14ac:dyDescent="0.25">
      <c r="A61" s="3">
        <v>60</v>
      </c>
      <c r="B61" s="3" t="s">
        <v>21</v>
      </c>
      <c r="C61" s="3" t="s">
        <v>22</v>
      </c>
      <c r="D61" s="3" t="s">
        <v>23</v>
      </c>
      <c r="E61" s="3" t="s">
        <v>24</v>
      </c>
      <c r="F61" s="3" t="s">
        <v>25</v>
      </c>
      <c r="G61" s="3" t="b">
        <v>1</v>
      </c>
      <c r="H61" s="3" t="b">
        <v>1</v>
      </c>
      <c r="I61" s="3" t="b">
        <v>0</v>
      </c>
      <c r="J61" s="3" t="b">
        <v>1</v>
      </c>
      <c r="K61" s="3" t="b">
        <v>0</v>
      </c>
      <c r="L61" s="3">
        <v>200</v>
      </c>
      <c r="M61" s="3">
        <v>2</v>
      </c>
      <c r="N61" s="3">
        <v>0</v>
      </c>
      <c r="O61" s="3">
        <v>1</v>
      </c>
      <c r="P61" s="3">
        <v>1.5</v>
      </c>
      <c r="Q61" s="3">
        <v>100</v>
      </c>
      <c r="R61" s="3">
        <v>100</v>
      </c>
      <c r="S61" s="5">
        <v>1.2</v>
      </c>
      <c r="T61" s="3">
        <v>1</v>
      </c>
      <c r="U61" s="3" t="b">
        <v>1</v>
      </c>
      <c r="V61" s="3">
        <v>251</v>
      </c>
      <c r="W61" s="5">
        <v>2036.68</v>
      </c>
      <c r="X61" s="5">
        <v>2033.67</v>
      </c>
      <c r="Y61" s="3">
        <v>159</v>
      </c>
      <c r="Z61" s="3">
        <v>159</v>
      </c>
      <c r="AA61" s="51">
        <v>141.68</v>
      </c>
      <c r="AB61" s="51">
        <v>141.66999999999999</v>
      </c>
      <c r="AC61" s="17">
        <v>1.1225073704184301</v>
      </c>
      <c r="AD61" s="17">
        <v>1.12254593158409</v>
      </c>
      <c r="AE61" s="51">
        <v>20.5</v>
      </c>
      <c r="AF61" s="51">
        <v>20.5</v>
      </c>
      <c r="AG61" s="51">
        <v>20.53</v>
      </c>
      <c r="AH61" s="51">
        <v>20.47</v>
      </c>
      <c r="AI61" s="17">
        <v>1.0003916560175099</v>
      </c>
      <c r="AJ61" s="17">
        <v>1.0033625351256901</v>
      </c>
      <c r="AL61" s="6">
        <v>-1.3131244609405845E-2</v>
      </c>
      <c r="AN61" s="6">
        <v>-1.4300296533399481E-2</v>
      </c>
      <c r="AP61" s="6">
        <v>3.7878787878786735E-3</v>
      </c>
      <c r="AR61" s="6">
        <v>3.7878787878786735E-3</v>
      </c>
      <c r="AT61" s="6">
        <v>5.1577476180002524E-3</v>
      </c>
      <c r="AV61" s="6">
        <v>5.6718558113448836E-3</v>
      </c>
      <c r="AX61" s="6">
        <v>-1.2976268932866075E-3</v>
      </c>
      <c r="AZ61" s="6">
        <v>-1.8428927473931322E-3</v>
      </c>
      <c r="BB61" s="6">
        <v>2.4396194193720966E-4</v>
      </c>
      <c r="BD61" s="6">
        <v>-2.4384296513058068E-4</v>
      </c>
      <c r="BF61" s="6">
        <v>3.4108073868321931E-4</v>
      </c>
      <c r="BH61" s="6">
        <v>-3.4184695023675715E-4</v>
      </c>
      <c r="BJ61" s="6">
        <v>2.4835400318012901E-4</v>
      </c>
      <c r="BL61" s="6">
        <v>4.7800458534386081E-4</v>
      </c>
      <c r="BQ61" s="57">
        <v>1.5</v>
      </c>
      <c r="BR61" s="58">
        <v>1.12053947291942</v>
      </c>
    </row>
    <row r="62" spans="1:70" x14ac:dyDescent="0.25">
      <c r="A62" s="1">
        <v>61</v>
      </c>
      <c r="B62" s="1" t="s">
        <v>21</v>
      </c>
      <c r="C62" s="1" t="s">
        <v>22</v>
      </c>
      <c r="D62" s="1" t="s">
        <v>23</v>
      </c>
      <c r="E62" s="1" t="s">
        <v>24</v>
      </c>
      <c r="F62" s="1" t="s">
        <v>25</v>
      </c>
      <c r="G62" s="1" t="b">
        <v>1</v>
      </c>
      <c r="H62" s="1" t="b">
        <v>1</v>
      </c>
      <c r="I62" s="1" t="b">
        <v>0</v>
      </c>
      <c r="J62" s="1" t="b">
        <v>1</v>
      </c>
      <c r="K62" s="1" t="b">
        <v>0</v>
      </c>
      <c r="L62" s="1">
        <v>200</v>
      </c>
      <c r="M62" s="1">
        <v>2</v>
      </c>
      <c r="N62" s="1">
        <v>0</v>
      </c>
      <c r="O62" s="1">
        <v>1</v>
      </c>
      <c r="P62" s="1">
        <v>1.6</v>
      </c>
      <c r="Q62" s="1">
        <v>100</v>
      </c>
      <c r="R62" s="1">
        <v>100</v>
      </c>
      <c r="S62" s="13">
        <v>1.2</v>
      </c>
      <c r="T62" s="1">
        <v>1</v>
      </c>
      <c r="U62" s="1" t="b">
        <v>1</v>
      </c>
      <c r="V62" s="1">
        <v>251</v>
      </c>
      <c r="W62" s="13">
        <v>2092.08</v>
      </c>
      <c r="X62" s="13">
        <v>2102.91</v>
      </c>
      <c r="Y62" s="1">
        <v>158</v>
      </c>
      <c r="Z62" s="1">
        <v>158</v>
      </c>
      <c r="AA62" s="50">
        <v>139.22999999999999</v>
      </c>
      <c r="AB62" s="50">
        <v>139.83000000000001</v>
      </c>
      <c r="AC62" s="16">
        <v>1.1355076304329199</v>
      </c>
      <c r="AD62" s="16">
        <v>1.13041023485035</v>
      </c>
      <c r="AE62" s="50">
        <v>20.51</v>
      </c>
      <c r="AF62" s="50">
        <v>20.49</v>
      </c>
      <c r="AG62" s="50">
        <v>20.309999999999999</v>
      </c>
      <c r="AH62" s="50">
        <v>20.69</v>
      </c>
      <c r="AI62" s="16">
        <v>1.01468058748358</v>
      </c>
      <c r="AJ62" s="16">
        <v>0.99505856640555002</v>
      </c>
      <c r="AL62" s="6" cm="1">
        <f t="array" ref="AL62:AL71">W62:W71/AM62-1</f>
        <v>-8.324485880613075E-4</v>
      </c>
      <c r="AM62" s="22">
        <f>AVERAGE(W62:W71)</f>
        <v>2093.8230000000003</v>
      </c>
      <c r="AN62" s="6" cm="1">
        <f t="array" ref="AN62:AN71">X62:X71/AO62-1</f>
        <v>-2.3865985360926878E-4</v>
      </c>
      <c r="AO62" s="22">
        <f>AVERAGE(X62:X71)</f>
        <v>2103.4119999999998</v>
      </c>
      <c r="AP62" s="6" cm="1">
        <f t="array" ref="AP62:AP71">Y62:Y71/AQ62-1</f>
        <v>0</v>
      </c>
      <c r="AQ62" s="22">
        <f>AVERAGE(Y62:Y71)</f>
        <v>158</v>
      </c>
      <c r="AR62" s="6" cm="1">
        <f t="array" ref="AR62:AR71">Z62:Z71/AS62-1</f>
        <v>0</v>
      </c>
      <c r="AS62" s="22">
        <f>AVERAGE(Z62:Z71)</f>
        <v>158</v>
      </c>
      <c r="AT62" s="6" cm="1">
        <f t="array" ref="AT62:AT71">AA62:AA71/AU62-1</f>
        <v>-3.1592400591651248E-4</v>
      </c>
      <c r="AU62" s="22">
        <f>AVERAGE(AA62:AA71)</f>
        <v>139.274</v>
      </c>
      <c r="AV62" s="6" cm="1">
        <f t="array" ref="AV62:AV71">AB62:AB71/AW62-1</f>
        <v>1.0523828955564252E-3</v>
      </c>
      <c r="AW62" s="22">
        <f>AVERAGE(AB62:AB71)</f>
        <v>139.68299999999999</v>
      </c>
      <c r="AX62" s="6" cm="1">
        <f t="array" ref="AX62:AX71">AC62:AC71/AY62-1</f>
        <v>4.7533334293303753E-5</v>
      </c>
      <c r="AY62" s="22">
        <f>AVERAGE(AC62:AC71)</f>
        <v>1.1354536585345942</v>
      </c>
      <c r="AZ62" s="6" cm="1">
        <f t="array" ref="AZ62:AZ71">AD62:AD71/BA62-1</f>
        <v>-1.3851034139741314E-3</v>
      </c>
      <c r="BA62" s="22">
        <f>AVERAGE(AD62:AD71)</f>
        <v>1.1319781416388781</v>
      </c>
      <c r="BB62" s="6" cm="1">
        <f t="array" ref="BB62:BB71">AE62:AE71/BC62-1</f>
        <v>8.2955155418917847E-4</v>
      </c>
      <c r="BC62" s="22">
        <f>AVERAGE(AE62:AE71)</f>
        <v>20.493000000000002</v>
      </c>
      <c r="BD62" s="6" cm="1">
        <f t="array" ref="BD62:BD71">AF62:AF71/BE62-1</f>
        <v>-8.2898522455743251E-4</v>
      </c>
      <c r="BE62" s="22">
        <f>AVERAGE(AF62:AF71)</f>
        <v>20.506999999999998</v>
      </c>
      <c r="BF62" s="6" cm="1">
        <f t="array" ref="BF62:BF71">AG62:AG71/BG62-1</f>
        <v>-2.5537766427661257E-3</v>
      </c>
      <c r="BG62" s="22">
        <f>AVERAGE(AG62:AG71)</f>
        <v>20.362000000000002</v>
      </c>
      <c r="BH62" s="6" cm="1">
        <f t="array" ref="BH62:BH71">AH62:AH71/BI62-1</f>
        <v>2.5196239945732835E-3</v>
      </c>
      <c r="BI62" s="22">
        <f>AVERAGE(AH62:AH71)</f>
        <v>20.637999999999998</v>
      </c>
      <c r="BJ62" s="6" cm="1">
        <f t="array" ref="BJ62:BJ71">AI62:AI71/BK62-1</f>
        <v>3.2672686123194072E-3</v>
      </c>
      <c r="BK62" s="22">
        <f t="shared" ref="BK62" si="6">AVERAGE(AI62:AI71)</f>
        <v>1.0113761499336533</v>
      </c>
      <c r="BL62" s="6" cm="1">
        <f t="array" ref="BL62:BL71">AJ62:AJ71/BM62-1</f>
        <v>-3.3528662362436457E-3</v>
      </c>
      <c r="BM62" s="22">
        <f>AVERAGE(AJ62:AJ71)</f>
        <v>0.99840608846963996</v>
      </c>
      <c r="BQ62" s="57">
        <v>1.5</v>
      </c>
      <c r="BR62" s="58">
        <v>1.1225073704184301</v>
      </c>
    </row>
    <row r="63" spans="1:70" x14ac:dyDescent="0.25">
      <c r="A63" s="1">
        <v>62</v>
      </c>
      <c r="B63" s="1" t="s">
        <v>21</v>
      </c>
      <c r="C63" s="1" t="s">
        <v>22</v>
      </c>
      <c r="D63" s="1" t="s">
        <v>23</v>
      </c>
      <c r="E63" s="1" t="s">
        <v>24</v>
      </c>
      <c r="F63" s="1" t="s">
        <v>25</v>
      </c>
      <c r="G63" s="1" t="b">
        <v>1</v>
      </c>
      <c r="H63" s="1" t="b">
        <v>1</v>
      </c>
      <c r="I63" s="1" t="b">
        <v>0</v>
      </c>
      <c r="J63" s="1" t="b">
        <v>1</v>
      </c>
      <c r="K63" s="1" t="b">
        <v>0</v>
      </c>
      <c r="L63" s="1">
        <v>200</v>
      </c>
      <c r="M63" s="1">
        <v>2</v>
      </c>
      <c r="N63" s="1">
        <v>0</v>
      </c>
      <c r="O63" s="1">
        <v>1</v>
      </c>
      <c r="P63" s="1">
        <v>1.6</v>
      </c>
      <c r="Q63" s="1">
        <v>100</v>
      </c>
      <c r="R63" s="1">
        <v>100</v>
      </c>
      <c r="S63" s="13">
        <v>1.2</v>
      </c>
      <c r="T63" s="1">
        <v>1</v>
      </c>
      <c r="U63" s="1" t="b">
        <v>1</v>
      </c>
      <c r="V63" s="1">
        <v>251</v>
      </c>
      <c r="W63" s="13">
        <v>2156.87</v>
      </c>
      <c r="X63" s="13">
        <v>2159</v>
      </c>
      <c r="Y63" s="1">
        <v>158</v>
      </c>
      <c r="Z63" s="1">
        <v>158</v>
      </c>
      <c r="AA63" s="50">
        <v>136.65</v>
      </c>
      <c r="AB63" s="50">
        <v>136.44999999999999</v>
      </c>
      <c r="AC63" s="16">
        <v>1.1578448585583101</v>
      </c>
      <c r="AD63" s="16">
        <v>1.1593041390446801</v>
      </c>
      <c r="AE63" s="50">
        <v>20.46</v>
      </c>
      <c r="AF63" s="50">
        <v>20.54</v>
      </c>
      <c r="AG63" s="50">
        <v>20.55</v>
      </c>
      <c r="AH63" s="50">
        <v>20.45</v>
      </c>
      <c r="AI63" s="16">
        <v>1.0016718840715599</v>
      </c>
      <c r="AJ63" s="16">
        <v>1.01046325663612</v>
      </c>
      <c r="AL63" s="6">
        <v>3.0110950161498673E-2</v>
      </c>
      <c r="AN63" s="6">
        <v>2.6427537733929585E-2</v>
      </c>
      <c r="AP63" s="6">
        <v>0</v>
      </c>
      <c r="AR63" s="6">
        <v>0</v>
      </c>
      <c r="AT63" s="6">
        <v>-1.8840558898286841E-2</v>
      </c>
      <c r="AV63" s="6">
        <v>-2.314526463492339E-2</v>
      </c>
      <c r="AX63" s="6">
        <v>1.9720047450121125E-2</v>
      </c>
      <c r="AZ63" s="6">
        <v>2.4140039812287739E-2</v>
      </c>
      <c r="BB63" s="6">
        <v>-1.6103059581320522E-3</v>
      </c>
      <c r="BD63" s="6">
        <v>1.6092066123762905E-3</v>
      </c>
      <c r="BF63" s="6">
        <v>9.2328847853844209E-3</v>
      </c>
      <c r="BH63" s="6">
        <v>-9.109409826533521E-3</v>
      </c>
      <c r="BJ63" s="6">
        <v>-9.595110447018107E-3</v>
      </c>
      <c r="BL63" s="6">
        <v>1.207641690663297E-2</v>
      </c>
      <c r="BQ63" s="57">
        <v>1.6</v>
      </c>
      <c r="BR63" s="58">
        <v>1.1355076304329199</v>
      </c>
    </row>
    <row r="64" spans="1:70" x14ac:dyDescent="0.25">
      <c r="A64" s="1">
        <v>63</v>
      </c>
      <c r="B64" s="1" t="s">
        <v>21</v>
      </c>
      <c r="C64" s="1" t="s">
        <v>22</v>
      </c>
      <c r="D64" s="1" t="s">
        <v>23</v>
      </c>
      <c r="E64" s="1" t="s">
        <v>24</v>
      </c>
      <c r="F64" s="1" t="s">
        <v>25</v>
      </c>
      <c r="G64" s="1" t="b">
        <v>1</v>
      </c>
      <c r="H64" s="1" t="b">
        <v>1</v>
      </c>
      <c r="I64" s="1" t="b">
        <v>0</v>
      </c>
      <c r="J64" s="1" t="b">
        <v>1</v>
      </c>
      <c r="K64" s="1" t="b">
        <v>0</v>
      </c>
      <c r="L64" s="1">
        <v>200</v>
      </c>
      <c r="M64" s="1">
        <v>2</v>
      </c>
      <c r="N64" s="1">
        <v>0</v>
      </c>
      <c r="O64" s="1">
        <v>1</v>
      </c>
      <c r="P64" s="1">
        <v>1.6</v>
      </c>
      <c r="Q64" s="1">
        <v>100</v>
      </c>
      <c r="R64" s="1">
        <v>100</v>
      </c>
      <c r="S64" s="13">
        <v>1.2</v>
      </c>
      <c r="T64" s="1">
        <v>1</v>
      </c>
      <c r="U64" s="1" t="b">
        <v>1</v>
      </c>
      <c r="V64" s="1">
        <v>251</v>
      </c>
      <c r="W64" s="13">
        <v>2097.98</v>
      </c>
      <c r="X64" s="13">
        <v>2105.36</v>
      </c>
      <c r="Y64" s="1">
        <v>158</v>
      </c>
      <c r="Z64" s="1">
        <v>158</v>
      </c>
      <c r="AA64" s="50">
        <v>139.31</v>
      </c>
      <c r="AB64" s="50">
        <v>139.41</v>
      </c>
      <c r="AC64" s="16">
        <v>1.1352320873236701</v>
      </c>
      <c r="AD64" s="16">
        <v>1.13394436993364</v>
      </c>
      <c r="AE64" s="50">
        <v>20.49</v>
      </c>
      <c r="AF64" s="50">
        <v>20.51</v>
      </c>
      <c r="AG64" s="50">
        <v>20.45</v>
      </c>
      <c r="AH64" s="50">
        <v>20.55</v>
      </c>
      <c r="AI64" s="16">
        <v>1.00591641818644</v>
      </c>
      <c r="AJ64" s="16">
        <v>1.0020116562816701</v>
      </c>
      <c r="AL64" s="6">
        <v>1.9853636147848519E-3</v>
      </c>
      <c r="AN64" s="6">
        <v>9.2611433233247276E-4</v>
      </c>
      <c r="AP64" s="6">
        <v>0</v>
      </c>
      <c r="AR64" s="6">
        <v>0</v>
      </c>
      <c r="AT64" s="6">
        <v>2.5848327756805567E-4</v>
      </c>
      <c r="AV64" s="6">
        <v>-1.9544253774618214E-3</v>
      </c>
      <c r="AX64" s="6">
        <v>-1.9513892906042329E-4</v>
      </c>
      <c r="AZ64" s="6">
        <v>1.736984330735547E-3</v>
      </c>
      <c r="BB64" s="6">
        <v>-1.4639145073946924E-4</v>
      </c>
      <c r="BD64" s="6">
        <v>1.4629151021616771E-4</v>
      </c>
      <c r="BF64" s="6">
        <v>4.3217758569884523E-3</v>
      </c>
      <c r="BH64" s="6">
        <v>-4.2639790677390099E-3</v>
      </c>
      <c r="BJ64" s="6">
        <v>-5.3983196534459488E-3</v>
      </c>
      <c r="BL64" s="6">
        <v>3.6113239429025334E-3</v>
      </c>
      <c r="BQ64" s="57">
        <v>1.6</v>
      </c>
      <c r="BR64" s="58">
        <v>1.1578448585583101</v>
      </c>
    </row>
    <row r="65" spans="1:70" x14ac:dyDescent="0.25">
      <c r="A65" s="1">
        <v>64</v>
      </c>
      <c r="B65" s="1" t="s">
        <v>21</v>
      </c>
      <c r="C65" s="1" t="s">
        <v>22</v>
      </c>
      <c r="D65" s="1" t="s">
        <v>23</v>
      </c>
      <c r="E65" s="1" t="s">
        <v>24</v>
      </c>
      <c r="F65" s="1" t="s">
        <v>25</v>
      </c>
      <c r="G65" s="1" t="b">
        <v>1</v>
      </c>
      <c r="H65" s="1" t="b">
        <v>1</v>
      </c>
      <c r="I65" s="1" t="b">
        <v>0</v>
      </c>
      <c r="J65" s="1" t="b">
        <v>1</v>
      </c>
      <c r="K65" s="1" t="b">
        <v>0</v>
      </c>
      <c r="L65" s="1">
        <v>200</v>
      </c>
      <c r="M65" s="1">
        <v>2</v>
      </c>
      <c r="N65" s="1">
        <v>0</v>
      </c>
      <c r="O65" s="1">
        <v>1</v>
      </c>
      <c r="P65" s="1">
        <v>1.6</v>
      </c>
      <c r="Q65" s="1">
        <v>100</v>
      </c>
      <c r="R65" s="1">
        <v>100</v>
      </c>
      <c r="S65" s="13">
        <v>1.2</v>
      </c>
      <c r="T65" s="1">
        <v>1</v>
      </c>
      <c r="U65" s="1" t="b">
        <v>1</v>
      </c>
      <c r="V65" s="1">
        <v>251</v>
      </c>
      <c r="W65" s="13">
        <v>2109.8000000000002</v>
      </c>
      <c r="X65" s="13">
        <v>2156.56</v>
      </c>
      <c r="Y65" s="1">
        <v>158</v>
      </c>
      <c r="Z65" s="1">
        <v>158</v>
      </c>
      <c r="AA65" s="50">
        <v>136.62</v>
      </c>
      <c r="AB65" s="50">
        <v>138.9</v>
      </c>
      <c r="AC65" s="16">
        <v>1.1575922935909999</v>
      </c>
      <c r="AD65" s="16">
        <v>1.1385438352028601</v>
      </c>
      <c r="AE65" s="50">
        <v>20.47</v>
      </c>
      <c r="AF65" s="50">
        <v>20.53</v>
      </c>
      <c r="AG65" s="50">
        <v>19.77</v>
      </c>
      <c r="AH65" s="50">
        <v>21.23</v>
      </c>
      <c r="AI65" s="16">
        <v>1.0406948897373201</v>
      </c>
      <c r="AJ65" s="16">
        <v>0.97119694245495003</v>
      </c>
      <c r="AL65" s="6">
        <v>7.6305399262497353E-3</v>
      </c>
      <c r="AN65" s="6">
        <v>2.5267517728338573E-2</v>
      </c>
      <c r="AP65" s="6">
        <v>0</v>
      </c>
      <c r="AR65" s="6">
        <v>0</v>
      </c>
      <c r="AT65" s="6">
        <v>-1.9055961629593443E-2</v>
      </c>
      <c r="AV65" s="6">
        <v>-5.6055497089838591E-3</v>
      </c>
      <c r="AX65" s="6">
        <v>1.9497612157045374E-2</v>
      </c>
      <c r="AZ65" s="6">
        <v>5.8001946525894077E-3</v>
      </c>
      <c r="BB65" s="6">
        <v>-1.1223344556678949E-3</v>
      </c>
      <c r="BD65" s="6">
        <v>1.1215682449896569E-3</v>
      </c>
      <c r="BF65" s="6">
        <v>-2.9073764856104578E-2</v>
      </c>
      <c r="BH65" s="6">
        <v>2.8684950092063399E-2</v>
      </c>
      <c r="BJ65" s="6">
        <v>2.898895708148741E-2</v>
      </c>
      <c r="BL65" s="6">
        <v>-2.7252584222914988E-2</v>
      </c>
      <c r="BQ65" s="57">
        <v>1.6</v>
      </c>
      <c r="BR65" s="58">
        <v>1.1352320873236701</v>
      </c>
    </row>
    <row r="66" spans="1:70" x14ac:dyDescent="0.25">
      <c r="A66" s="1">
        <v>65</v>
      </c>
      <c r="B66" s="1" t="s">
        <v>21</v>
      </c>
      <c r="C66" s="1" t="s">
        <v>22</v>
      </c>
      <c r="D66" s="1" t="s">
        <v>23</v>
      </c>
      <c r="E66" s="1" t="s">
        <v>24</v>
      </c>
      <c r="F66" s="1" t="s">
        <v>25</v>
      </c>
      <c r="G66" s="1" t="b">
        <v>1</v>
      </c>
      <c r="H66" s="1" t="b">
        <v>1</v>
      </c>
      <c r="I66" s="1" t="b">
        <v>0</v>
      </c>
      <c r="J66" s="1" t="b">
        <v>1</v>
      </c>
      <c r="K66" s="1" t="b">
        <v>0</v>
      </c>
      <c r="L66" s="1">
        <v>200</v>
      </c>
      <c r="M66" s="1">
        <v>2</v>
      </c>
      <c r="N66" s="1">
        <v>0</v>
      </c>
      <c r="O66" s="1">
        <v>1</v>
      </c>
      <c r="P66" s="1">
        <v>1.6</v>
      </c>
      <c r="Q66" s="1">
        <v>100</v>
      </c>
      <c r="R66" s="1">
        <v>100</v>
      </c>
      <c r="S66" s="13">
        <v>1.2</v>
      </c>
      <c r="T66" s="1">
        <v>1</v>
      </c>
      <c r="U66" s="1" t="b">
        <v>1</v>
      </c>
      <c r="V66" s="1">
        <v>251</v>
      </c>
      <c r="W66" s="13">
        <v>2066.16</v>
      </c>
      <c r="X66" s="13">
        <v>2068.73</v>
      </c>
      <c r="Y66" s="1">
        <v>158</v>
      </c>
      <c r="Z66" s="1">
        <v>158</v>
      </c>
      <c r="AA66" s="50">
        <v>140.94999999999999</v>
      </c>
      <c r="AB66" s="50">
        <v>141.04</v>
      </c>
      <c r="AC66" s="16">
        <v>1.12148751698694</v>
      </c>
      <c r="AD66" s="16">
        <v>1.1207859608686901</v>
      </c>
      <c r="AE66" s="50">
        <v>20.57</v>
      </c>
      <c r="AF66" s="50">
        <v>20.43</v>
      </c>
      <c r="AG66" s="50">
        <v>20.41</v>
      </c>
      <c r="AH66" s="50">
        <v>20.59</v>
      </c>
      <c r="AI66" s="16">
        <v>1.0128476312652499</v>
      </c>
      <c r="AJ66" s="16">
        <v>0.99716871579087196</v>
      </c>
      <c r="AL66" s="6">
        <v>-1.3211718469039901E-2</v>
      </c>
      <c r="AN66" s="6">
        <v>-1.6488448292583557E-2</v>
      </c>
      <c r="AP66" s="6">
        <v>0</v>
      </c>
      <c r="AR66" s="6">
        <v>0</v>
      </c>
      <c r="AT66" s="6">
        <v>1.203383258899704E-2</v>
      </c>
      <c r="AV66" s="6">
        <v>9.7148543487755035E-3</v>
      </c>
      <c r="AX66" s="6">
        <v>-1.2300054205363842E-2</v>
      </c>
      <c r="AZ66" s="6">
        <v>-9.8872764044577455E-3</v>
      </c>
      <c r="BB66" s="6">
        <v>3.7573805689747886E-3</v>
      </c>
      <c r="BD66" s="6">
        <v>-3.7548154288779001E-3</v>
      </c>
      <c r="BF66" s="6">
        <v>2.3573322856300649E-3</v>
      </c>
      <c r="BH66" s="6">
        <v>-2.3258067642212277E-3</v>
      </c>
      <c r="BJ66" s="6">
        <v>1.4549298316883785E-3</v>
      </c>
      <c r="BL66" s="6">
        <v>-1.2393480899787201E-3</v>
      </c>
      <c r="BQ66" s="57">
        <v>1.6</v>
      </c>
      <c r="BR66" s="58">
        <v>1.1575922935909999</v>
      </c>
    </row>
    <row r="67" spans="1:70" x14ac:dyDescent="0.25">
      <c r="A67" s="1">
        <v>66</v>
      </c>
      <c r="B67" s="1" t="s">
        <v>21</v>
      </c>
      <c r="C67" s="1" t="s">
        <v>22</v>
      </c>
      <c r="D67" s="1" t="s">
        <v>23</v>
      </c>
      <c r="E67" s="1" t="s">
        <v>24</v>
      </c>
      <c r="F67" s="1" t="s">
        <v>25</v>
      </c>
      <c r="G67" s="1" t="b">
        <v>1</v>
      </c>
      <c r="H67" s="1" t="b">
        <v>1</v>
      </c>
      <c r="I67" s="1" t="b">
        <v>0</v>
      </c>
      <c r="J67" s="1" t="b">
        <v>1</v>
      </c>
      <c r="K67" s="1" t="b">
        <v>0</v>
      </c>
      <c r="L67" s="1">
        <v>200</v>
      </c>
      <c r="M67" s="1">
        <v>2</v>
      </c>
      <c r="N67" s="1">
        <v>0</v>
      </c>
      <c r="O67" s="1">
        <v>1</v>
      </c>
      <c r="P67" s="1">
        <v>1.6</v>
      </c>
      <c r="Q67" s="1">
        <v>100</v>
      </c>
      <c r="R67" s="1">
        <v>100</v>
      </c>
      <c r="S67" s="13">
        <v>1.2</v>
      </c>
      <c r="T67" s="1">
        <v>1</v>
      </c>
      <c r="U67" s="1" t="b">
        <v>1</v>
      </c>
      <c r="V67" s="1">
        <v>251</v>
      </c>
      <c r="W67" s="13">
        <v>2064.14</v>
      </c>
      <c r="X67" s="13">
        <v>2089.17</v>
      </c>
      <c r="Y67" s="1">
        <v>158</v>
      </c>
      <c r="Z67" s="1">
        <v>158</v>
      </c>
      <c r="AA67" s="50">
        <v>139.78</v>
      </c>
      <c r="AB67" s="50">
        <v>141.32</v>
      </c>
      <c r="AC67" s="16">
        <v>1.13103279800291</v>
      </c>
      <c r="AD67" s="16">
        <v>1.11846064324492</v>
      </c>
      <c r="AE67" s="50">
        <v>20.56</v>
      </c>
      <c r="AF67" s="50">
        <v>20.440000000000001</v>
      </c>
      <c r="AG67" s="50">
        <v>19.989999999999998</v>
      </c>
      <c r="AH67" s="50">
        <v>21.01</v>
      </c>
      <c r="AI67" s="16">
        <v>1.03298110365427</v>
      </c>
      <c r="AJ67" s="16">
        <v>0.97669343566425804</v>
      </c>
      <c r="AL67" s="6">
        <v>-1.4176460952048164E-2</v>
      </c>
      <c r="AN67" s="6">
        <v>-6.7709036555841928E-3</v>
      </c>
      <c r="AP67" s="6">
        <v>0</v>
      </c>
      <c r="AR67" s="6">
        <v>0</v>
      </c>
      <c r="AT67" s="6">
        <v>3.6331260680384503E-3</v>
      </c>
      <c r="AV67" s="6">
        <v>1.1719393197454187E-2</v>
      </c>
      <c r="AX67" s="6">
        <v>-3.8934750867681833E-3</v>
      </c>
      <c r="AZ67" s="6">
        <v>-1.1941483582348589E-2</v>
      </c>
      <c r="BB67" s="6">
        <v>3.2694090665104092E-3</v>
      </c>
      <c r="BD67" s="6">
        <v>-3.2671770614910445E-3</v>
      </c>
      <c r="BF67" s="6">
        <v>-1.8269325213633447E-2</v>
      </c>
      <c r="BH67" s="6">
        <v>1.8025002422715541E-2</v>
      </c>
      <c r="BJ67" s="6">
        <v>2.1361937121054275E-2</v>
      </c>
      <c r="BL67" s="6">
        <v>-2.1747316103273295E-2</v>
      </c>
      <c r="BQ67" s="57">
        <v>1.6</v>
      </c>
      <c r="BR67" s="58">
        <v>1.12148751698694</v>
      </c>
    </row>
    <row r="68" spans="1:70" x14ac:dyDescent="0.25">
      <c r="A68" s="1">
        <v>67</v>
      </c>
      <c r="B68" s="1" t="s">
        <v>21</v>
      </c>
      <c r="C68" s="1" t="s">
        <v>22</v>
      </c>
      <c r="D68" s="1" t="s">
        <v>23</v>
      </c>
      <c r="E68" s="1" t="s">
        <v>24</v>
      </c>
      <c r="F68" s="1" t="s">
        <v>25</v>
      </c>
      <c r="G68" s="1" t="b">
        <v>1</v>
      </c>
      <c r="H68" s="1" t="b">
        <v>1</v>
      </c>
      <c r="I68" s="1" t="b">
        <v>0</v>
      </c>
      <c r="J68" s="1" t="b">
        <v>1</v>
      </c>
      <c r="K68" s="1" t="b">
        <v>0</v>
      </c>
      <c r="L68" s="1">
        <v>200</v>
      </c>
      <c r="M68" s="1">
        <v>2</v>
      </c>
      <c r="N68" s="1">
        <v>0</v>
      </c>
      <c r="O68" s="1">
        <v>1</v>
      </c>
      <c r="P68" s="1">
        <v>1.6</v>
      </c>
      <c r="Q68" s="1">
        <v>100</v>
      </c>
      <c r="R68" s="1">
        <v>100</v>
      </c>
      <c r="S68" s="13">
        <v>1.2</v>
      </c>
      <c r="T68" s="1">
        <v>1</v>
      </c>
      <c r="U68" s="1" t="b">
        <v>1</v>
      </c>
      <c r="V68" s="1">
        <v>251</v>
      </c>
      <c r="W68" s="13">
        <v>2091.1799999999998</v>
      </c>
      <c r="X68" s="13">
        <v>2099.3200000000002</v>
      </c>
      <c r="Y68" s="1">
        <v>158</v>
      </c>
      <c r="Z68" s="1">
        <v>158</v>
      </c>
      <c r="AA68" s="50">
        <v>139.46</v>
      </c>
      <c r="AB68" s="50">
        <v>139.88999999999999</v>
      </c>
      <c r="AC68" s="16">
        <v>1.13372124637129</v>
      </c>
      <c r="AD68" s="16">
        <v>1.13025308996728</v>
      </c>
      <c r="AE68" s="50">
        <v>20.47</v>
      </c>
      <c r="AF68" s="50">
        <v>20.53</v>
      </c>
      <c r="AG68" s="50">
        <v>20.38</v>
      </c>
      <c r="AH68" s="50">
        <v>20.62</v>
      </c>
      <c r="AI68" s="16">
        <v>1.0083274292450399</v>
      </c>
      <c r="AJ68" s="16">
        <v>0.99943814575965495</v>
      </c>
      <c r="AL68" s="6">
        <v>-1.2622843478176105E-3</v>
      </c>
      <c r="AN68" s="6">
        <v>-1.9454105995400095E-3</v>
      </c>
      <c r="AP68" s="6">
        <v>0</v>
      </c>
      <c r="AR68" s="6">
        <v>0</v>
      </c>
      <c r="AT68" s="6">
        <v>1.3354969341010658E-3</v>
      </c>
      <c r="AV68" s="6">
        <v>1.4819269345589525E-3</v>
      </c>
      <c r="AX68" s="6">
        <v>-1.5257444901274342E-3</v>
      </c>
      <c r="AZ68" s="6">
        <v>-1.5239266626655423E-3</v>
      </c>
      <c r="BB68" s="6">
        <v>-1.1223344556678949E-3</v>
      </c>
      <c r="BD68" s="6">
        <v>1.1215682449896569E-3</v>
      </c>
      <c r="BF68" s="6">
        <v>8.839996071110523E-4</v>
      </c>
      <c r="BH68" s="6">
        <v>-8.7217753658286323E-4</v>
      </c>
      <c r="BJ68" s="6">
        <v>-3.0144281025544784E-3</v>
      </c>
      <c r="BL68" s="6">
        <v>1.0337049242126195E-3</v>
      </c>
      <c r="BQ68" s="57">
        <v>1.6</v>
      </c>
      <c r="BR68" s="58">
        <v>1.13103279800291</v>
      </c>
    </row>
    <row r="69" spans="1:70" x14ac:dyDescent="0.25">
      <c r="A69" s="1">
        <v>68</v>
      </c>
      <c r="B69" s="1" t="s">
        <v>21</v>
      </c>
      <c r="C69" s="1" t="s">
        <v>22</v>
      </c>
      <c r="D69" s="1" t="s">
        <v>23</v>
      </c>
      <c r="E69" s="1" t="s">
        <v>24</v>
      </c>
      <c r="F69" s="1" t="s">
        <v>25</v>
      </c>
      <c r="G69" s="1" t="b">
        <v>1</v>
      </c>
      <c r="H69" s="1" t="b">
        <v>1</v>
      </c>
      <c r="I69" s="1" t="b">
        <v>0</v>
      </c>
      <c r="J69" s="1" t="b">
        <v>1</v>
      </c>
      <c r="K69" s="1" t="b">
        <v>0</v>
      </c>
      <c r="L69" s="1">
        <v>200</v>
      </c>
      <c r="M69" s="1">
        <v>2</v>
      </c>
      <c r="N69" s="1">
        <v>0</v>
      </c>
      <c r="O69" s="1">
        <v>1</v>
      </c>
      <c r="P69" s="1">
        <v>1.6</v>
      </c>
      <c r="Q69" s="1">
        <v>100</v>
      </c>
      <c r="R69" s="1">
        <v>100</v>
      </c>
      <c r="S69" s="13">
        <v>1.2</v>
      </c>
      <c r="T69" s="1">
        <v>1</v>
      </c>
      <c r="U69" s="1" t="b">
        <v>1</v>
      </c>
      <c r="V69" s="1">
        <v>251</v>
      </c>
      <c r="W69" s="13">
        <v>2047.49</v>
      </c>
      <c r="X69" s="13">
        <v>2062.0500000000002</v>
      </c>
      <c r="Y69" s="1">
        <v>158</v>
      </c>
      <c r="Z69" s="1">
        <v>158</v>
      </c>
      <c r="AA69" s="50">
        <v>141.16</v>
      </c>
      <c r="AB69" s="50">
        <v>142.11000000000001</v>
      </c>
      <c r="AC69" s="16">
        <v>1.1200107384340801</v>
      </c>
      <c r="AD69" s="16">
        <v>1.1123181362621399</v>
      </c>
      <c r="AE69" s="50">
        <v>20.51</v>
      </c>
      <c r="AF69" s="50">
        <v>20.49</v>
      </c>
      <c r="AG69" s="50">
        <v>20.21</v>
      </c>
      <c r="AH69" s="50">
        <v>20.79</v>
      </c>
      <c r="AI69" s="16">
        <v>1.0194067815046399</v>
      </c>
      <c r="AJ69" s="16">
        <v>0.98980855980142401</v>
      </c>
      <c r="AL69" s="6">
        <v>-2.2128422507537771E-2</v>
      </c>
      <c r="AN69" s="6">
        <v>-1.9664240766906205E-2</v>
      </c>
      <c r="AP69" s="6">
        <v>0</v>
      </c>
      <c r="AR69" s="6">
        <v>0</v>
      </c>
      <c r="AT69" s="6">
        <v>1.3541651708143698E-2</v>
      </c>
      <c r="AV69" s="6">
        <v>1.7375056377655351E-2</v>
      </c>
      <c r="AX69" s="6">
        <v>-1.3600660832292055E-2</v>
      </c>
      <c r="AZ69" s="6">
        <v>-1.7367831280093782E-2</v>
      </c>
      <c r="BB69" s="6">
        <v>8.2955155418917847E-4</v>
      </c>
      <c r="BD69" s="6">
        <v>-8.2898522455743251E-4</v>
      </c>
      <c r="BF69" s="6">
        <v>-7.4648855711619833E-3</v>
      </c>
      <c r="BH69" s="6">
        <v>7.3650547533676836E-3</v>
      </c>
      <c r="BJ69" s="6">
        <v>7.9403015104848595E-3</v>
      </c>
      <c r="BL69" s="6">
        <v>-8.6112542456489027E-3</v>
      </c>
      <c r="BQ69" s="57">
        <v>1.6</v>
      </c>
      <c r="BR69" s="58">
        <v>1.13372124637129</v>
      </c>
    </row>
    <row r="70" spans="1:70" x14ac:dyDescent="0.25">
      <c r="A70" s="1">
        <v>69</v>
      </c>
      <c r="B70" s="1" t="s">
        <v>21</v>
      </c>
      <c r="C70" s="1" t="s">
        <v>22</v>
      </c>
      <c r="D70" s="1" t="s">
        <v>23</v>
      </c>
      <c r="E70" s="1" t="s">
        <v>24</v>
      </c>
      <c r="F70" s="1" t="s">
        <v>25</v>
      </c>
      <c r="G70" s="1" t="b">
        <v>1</v>
      </c>
      <c r="H70" s="1" t="b">
        <v>1</v>
      </c>
      <c r="I70" s="1" t="b">
        <v>0</v>
      </c>
      <c r="J70" s="1" t="b">
        <v>1</v>
      </c>
      <c r="K70" s="1" t="b">
        <v>0</v>
      </c>
      <c r="L70" s="1">
        <v>200</v>
      </c>
      <c r="M70" s="1">
        <v>2</v>
      </c>
      <c r="N70" s="1">
        <v>0</v>
      </c>
      <c r="O70" s="1">
        <v>1</v>
      </c>
      <c r="P70" s="1">
        <v>1.6</v>
      </c>
      <c r="Q70" s="1">
        <v>100</v>
      </c>
      <c r="R70" s="1">
        <v>100</v>
      </c>
      <c r="S70" s="13">
        <v>1.2</v>
      </c>
      <c r="T70" s="1">
        <v>1</v>
      </c>
      <c r="U70" s="1" t="b">
        <v>1</v>
      </c>
      <c r="V70" s="1">
        <v>251</v>
      </c>
      <c r="W70" s="13">
        <v>2093.2199999999998</v>
      </c>
      <c r="X70" s="13">
        <v>2076.11</v>
      </c>
      <c r="Y70" s="1">
        <v>158</v>
      </c>
      <c r="Z70" s="1">
        <v>158</v>
      </c>
      <c r="AA70" s="50">
        <v>140.76</v>
      </c>
      <c r="AB70" s="50">
        <v>139.51</v>
      </c>
      <c r="AC70" s="16">
        <v>1.12326645841224</v>
      </c>
      <c r="AD70" s="16">
        <v>1.1332483759442</v>
      </c>
      <c r="AE70" s="50">
        <v>20.43</v>
      </c>
      <c r="AF70" s="50">
        <v>20.57</v>
      </c>
      <c r="AG70" s="50">
        <v>20.91</v>
      </c>
      <c r="AH70" s="50">
        <v>20.09</v>
      </c>
      <c r="AI70" s="16">
        <v>0.98169310215591599</v>
      </c>
      <c r="AJ70" s="16">
        <v>1.02910918222083</v>
      </c>
      <c r="AL70" s="6">
        <v>-2.8798995903689395E-4</v>
      </c>
      <c r="AN70" s="6">
        <v>-1.2979863193706032E-2</v>
      </c>
      <c r="AP70" s="6">
        <v>0</v>
      </c>
      <c r="AR70" s="6">
        <v>0</v>
      </c>
      <c r="AT70" s="6">
        <v>1.0669615290721746E-2</v>
      </c>
      <c r="AV70" s="6">
        <v>-1.2385186457908315E-3</v>
      </c>
      <c r="AX70" s="6">
        <v>-1.0733331149844427E-2</v>
      </c>
      <c r="AZ70" s="6">
        <v>1.1221367786156122E-3</v>
      </c>
      <c r="BB70" s="6">
        <v>-3.0742204655249683E-3</v>
      </c>
      <c r="BD70" s="6">
        <v>3.0721217145366353E-3</v>
      </c>
      <c r="BF70" s="6">
        <v>2.691287692761013E-2</v>
      </c>
      <c r="BH70" s="6">
        <v>-2.6552960558193561E-2</v>
      </c>
      <c r="BJ70" s="6">
        <v>-2.9349167250665942E-2</v>
      </c>
      <c r="BL70" s="6">
        <v>3.0752109893732671E-2</v>
      </c>
      <c r="BQ70" s="57">
        <v>1.6</v>
      </c>
      <c r="BR70" s="58">
        <v>1.1200107384340801</v>
      </c>
    </row>
    <row r="71" spans="1:70" x14ac:dyDescent="0.25">
      <c r="A71" s="1">
        <v>70</v>
      </c>
      <c r="B71" s="1" t="s">
        <v>21</v>
      </c>
      <c r="C71" s="1" t="s">
        <v>22</v>
      </c>
      <c r="D71" s="1" t="s">
        <v>23</v>
      </c>
      <c r="E71" s="1" t="s">
        <v>24</v>
      </c>
      <c r="F71" s="1" t="s">
        <v>25</v>
      </c>
      <c r="G71" s="1" t="b">
        <v>1</v>
      </c>
      <c r="H71" s="1" t="b">
        <v>1</v>
      </c>
      <c r="I71" s="1" t="b">
        <v>0</v>
      </c>
      <c r="J71" s="1" t="b">
        <v>1</v>
      </c>
      <c r="K71" s="1" t="b">
        <v>0</v>
      </c>
      <c r="L71" s="1">
        <v>200</v>
      </c>
      <c r="M71" s="1">
        <v>2</v>
      </c>
      <c r="N71" s="1">
        <v>0</v>
      </c>
      <c r="O71" s="1">
        <v>1</v>
      </c>
      <c r="P71" s="1">
        <v>1.6</v>
      </c>
      <c r="Q71" s="1">
        <v>100</v>
      </c>
      <c r="R71" s="1">
        <v>100</v>
      </c>
      <c r="S71" s="13">
        <v>1.2</v>
      </c>
      <c r="T71" s="1">
        <v>1</v>
      </c>
      <c r="U71" s="1" t="b">
        <v>1</v>
      </c>
      <c r="V71" s="1">
        <v>251</v>
      </c>
      <c r="W71" s="13">
        <v>2119.31</v>
      </c>
      <c r="X71" s="13">
        <v>2114.91</v>
      </c>
      <c r="Y71" s="1">
        <v>158</v>
      </c>
      <c r="Z71" s="1">
        <v>158</v>
      </c>
      <c r="AA71" s="50">
        <v>138.82</v>
      </c>
      <c r="AB71" s="50">
        <v>138.37</v>
      </c>
      <c r="AC71" s="16">
        <v>1.1388409572325799</v>
      </c>
      <c r="AD71" s="16">
        <v>1.14251263107002</v>
      </c>
      <c r="AE71" s="50">
        <v>20.46</v>
      </c>
      <c r="AF71" s="50">
        <v>20.54</v>
      </c>
      <c r="AG71" s="50">
        <v>20.64</v>
      </c>
      <c r="AH71" s="50">
        <v>20.36</v>
      </c>
      <c r="AI71" s="16">
        <v>0.99554167203251798</v>
      </c>
      <c r="AJ71" s="16">
        <v>1.01311242368107</v>
      </c>
      <c r="AL71" s="6">
        <v>1.2172471121006723E-2</v>
      </c>
      <c r="AN71" s="6">
        <v>5.4663565673296333E-3</v>
      </c>
      <c r="AP71" s="6">
        <v>0</v>
      </c>
      <c r="AR71" s="6">
        <v>0</v>
      </c>
      <c r="AT71" s="6">
        <v>-3.2597613337738141E-3</v>
      </c>
      <c r="AV71" s="6">
        <v>-9.3998553868400725E-3</v>
      </c>
      <c r="AX71" s="6">
        <v>2.9832117519945633E-3</v>
      </c>
      <c r="AZ71" s="6">
        <v>9.3062657693108175E-3</v>
      </c>
      <c r="BB71" s="6">
        <v>-1.6103059581320522E-3</v>
      </c>
      <c r="BD71" s="6">
        <v>1.6092066123762905E-3</v>
      </c>
      <c r="BF71" s="6">
        <v>1.3652882820940793E-2</v>
      </c>
      <c r="BH71" s="6">
        <v>-1.3470297509448503E-2</v>
      </c>
      <c r="BJ71" s="6">
        <v>-1.5656368703349521E-2</v>
      </c>
      <c r="BL71" s="6">
        <v>1.4729813230578426E-2</v>
      </c>
      <c r="BQ71" s="57">
        <v>1.6</v>
      </c>
      <c r="BR71" s="58">
        <v>1.12326645841224</v>
      </c>
    </row>
    <row r="72" spans="1:70" x14ac:dyDescent="0.25">
      <c r="A72" s="3">
        <v>71</v>
      </c>
      <c r="B72" s="3" t="s">
        <v>21</v>
      </c>
      <c r="C72" s="3" t="s">
        <v>22</v>
      </c>
      <c r="D72" s="3" t="s">
        <v>23</v>
      </c>
      <c r="E72" s="3" t="s">
        <v>24</v>
      </c>
      <c r="F72" s="3" t="s">
        <v>25</v>
      </c>
      <c r="G72" s="3" t="b">
        <v>1</v>
      </c>
      <c r="H72" s="3" t="b">
        <v>1</v>
      </c>
      <c r="I72" s="3" t="b">
        <v>0</v>
      </c>
      <c r="J72" s="3" t="b">
        <v>1</v>
      </c>
      <c r="K72" s="3" t="b">
        <v>0</v>
      </c>
      <c r="L72" s="3">
        <v>200</v>
      </c>
      <c r="M72" s="3">
        <v>2</v>
      </c>
      <c r="N72" s="3">
        <v>0</v>
      </c>
      <c r="O72" s="3">
        <v>1</v>
      </c>
      <c r="P72" s="3">
        <v>1.7</v>
      </c>
      <c r="Q72" s="3">
        <v>100</v>
      </c>
      <c r="R72" s="3">
        <v>100</v>
      </c>
      <c r="S72" s="5">
        <v>1.2</v>
      </c>
      <c r="T72" s="3">
        <v>1</v>
      </c>
      <c r="U72" s="3" t="b">
        <v>1</v>
      </c>
      <c r="V72" s="3">
        <v>251</v>
      </c>
      <c r="W72" s="5">
        <v>2170.19</v>
      </c>
      <c r="X72" s="5">
        <v>2158.2199999999998</v>
      </c>
      <c r="Y72" s="3">
        <v>158</v>
      </c>
      <c r="Z72" s="3">
        <v>158</v>
      </c>
      <c r="AA72" s="51">
        <v>136.27000000000001</v>
      </c>
      <c r="AB72" s="51">
        <v>136.19999999999999</v>
      </c>
      <c r="AC72" s="17">
        <v>1.16068684953285</v>
      </c>
      <c r="AD72" s="17">
        <v>1.1612733895427301</v>
      </c>
      <c r="AE72" s="51">
        <v>20.6</v>
      </c>
      <c r="AF72" s="51">
        <v>20.399999999999999</v>
      </c>
      <c r="AG72" s="51">
        <v>20.54</v>
      </c>
      <c r="AH72" s="51">
        <v>20.46</v>
      </c>
      <c r="AI72" s="17">
        <v>1.0092524737791899</v>
      </c>
      <c r="AJ72" s="17">
        <v>1.00325601820368</v>
      </c>
      <c r="AL72" s="6" cm="1">
        <f t="array" ref="AL72:AL81">W72:W81/AM72-1</f>
        <v>1.0156882787175636E-3</v>
      </c>
      <c r="AM72" s="22">
        <f>AVERAGE(W72:W81)</f>
        <v>2167.9879999999998</v>
      </c>
      <c r="AN72" s="6" cm="1">
        <f t="array" ref="AN72:AN81">X72:X81/AO72-1</f>
        <v>-2.5105700916782103E-3</v>
      </c>
      <c r="AO72" s="22">
        <f>AVERAGE(X72:X81)</f>
        <v>2163.6519999999996</v>
      </c>
      <c r="AP72" s="6" cm="1">
        <f t="array" ref="AP72:AP81">Y72:Y81/AQ72-1</f>
        <v>-6.3251106894368636E-4</v>
      </c>
      <c r="AQ72" s="22">
        <f>AVERAGE(Y72:Y81)</f>
        <v>158.1</v>
      </c>
      <c r="AR72" s="6" cm="1">
        <f t="array" ref="AR72:AR81">Z72:Z81/AS72-1</f>
        <v>-6.3251106894368636E-4</v>
      </c>
      <c r="AS72" s="22">
        <f>AVERAGE(Z72:Z81)</f>
        <v>158.1</v>
      </c>
      <c r="AT72" s="6" cm="1">
        <f t="array" ref="AT72:AT81">AA72:AA81/AU72-1</f>
        <v>9.990156757311297E-4</v>
      </c>
      <c r="AU72" s="22">
        <f>AVERAGE(AA72:AA81)</f>
        <v>136.13400000000001</v>
      </c>
      <c r="AV72" s="6" cm="1">
        <f t="array" ref="AV72:AV81">AB72:AB81/AW72-1</f>
        <v>1.4264076584855623E-3</v>
      </c>
      <c r="AW72" s="22">
        <f>AVERAGE(AB72:AB81)</f>
        <v>136.006</v>
      </c>
      <c r="AX72" s="6" cm="1">
        <f t="array" ref="AX72:AX81">AC72:AC81/AY72-1</f>
        <v>-1.8545354144601234E-3</v>
      </c>
      <c r="AY72" s="22">
        <f>AVERAGE(AC72:AC81)</f>
        <v>1.1628433837695211</v>
      </c>
      <c r="AZ72" s="6" cm="1">
        <f t="array" ref="AZ72:AZ81">AD72:AD81/BA72-1</f>
        <v>-2.2232401624989739E-3</v>
      </c>
      <c r="BA72" s="22">
        <f>AVERAGE(AD72:AD81)</f>
        <v>1.1638609319101161</v>
      </c>
      <c r="BB72" s="6" cm="1">
        <f t="array" ref="BB72:BB81">AE72:AE81/BC72-1</f>
        <v>3.9475607973098459E-3</v>
      </c>
      <c r="BC72" s="22">
        <f>AVERAGE(AE72:AE81)</f>
        <v>20.519000000000002</v>
      </c>
      <c r="BD72" s="6" cm="1">
        <f t="array" ref="BD72:BD81">AF72:AF81/BE72-1</f>
        <v>-3.9548850153801052E-3</v>
      </c>
      <c r="BE72" s="22">
        <f>AVERAGE(AF72:AF81)</f>
        <v>20.480999999999998</v>
      </c>
      <c r="BF72" s="6" cm="1">
        <f t="array" ref="BF72:BF81">AG72:AG81/BG72-1</f>
        <v>-2.4336821611092851E-4</v>
      </c>
      <c r="BG72" s="22">
        <f>AVERAGE(AG72:AG81)</f>
        <v>20.544999999999998</v>
      </c>
      <c r="BH72" s="6" cm="1">
        <f t="array" ref="BH72:BH81">AH72:AH81/BI72-1</f>
        <v>2.4443901246629096E-4</v>
      </c>
      <c r="BI72" s="22">
        <f>AVERAGE(AH72:AH81)</f>
        <v>20.455000000000002</v>
      </c>
      <c r="BJ72" s="6" cm="1">
        <f t="array" ref="BJ72:BJ81">AI72:AI81/BK72-1</f>
        <v>4.9681087191106865E-3</v>
      </c>
      <c r="BK72" s="22">
        <f t="shared" ref="BK72" si="7">AVERAGE(AI72:AI81)</f>
        <v>1.0042631850930472</v>
      </c>
      <c r="BL72" s="6" cm="1">
        <f t="array" ref="BL72:BL81">AJ72:AJ81/BM72-1</f>
        <v>-3.5090828006862917E-3</v>
      </c>
      <c r="BM72" s="22">
        <f>AVERAGE(AJ72:AJ81)</f>
        <v>1.0067889239004606</v>
      </c>
      <c r="BQ72" s="57">
        <v>1.6</v>
      </c>
      <c r="BR72" s="58">
        <v>1.1388409572325799</v>
      </c>
    </row>
    <row r="73" spans="1:70" x14ac:dyDescent="0.25">
      <c r="A73" s="3">
        <v>72</v>
      </c>
      <c r="B73" s="3" t="s">
        <v>21</v>
      </c>
      <c r="C73" s="3" t="s">
        <v>22</v>
      </c>
      <c r="D73" s="3" t="s">
        <v>23</v>
      </c>
      <c r="E73" s="3" t="s">
        <v>24</v>
      </c>
      <c r="F73" s="3" t="s">
        <v>25</v>
      </c>
      <c r="G73" s="3" t="b">
        <v>1</v>
      </c>
      <c r="H73" s="3" t="b">
        <v>1</v>
      </c>
      <c r="I73" s="3" t="b">
        <v>0</v>
      </c>
      <c r="J73" s="3" t="b">
        <v>1</v>
      </c>
      <c r="K73" s="3" t="b">
        <v>0</v>
      </c>
      <c r="L73" s="3">
        <v>200</v>
      </c>
      <c r="M73" s="3">
        <v>2</v>
      </c>
      <c r="N73" s="3">
        <v>0</v>
      </c>
      <c r="O73" s="3">
        <v>1</v>
      </c>
      <c r="P73" s="3">
        <v>1.7</v>
      </c>
      <c r="Q73" s="3">
        <v>100</v>
      </c>
      <c r="R73" s="3">
        <v>100</v>
      </c>
      <c r="S73" s="5">
        <v>1.2</v>
      </c>
      <c r="T73" s="3">
        <v>1</v>
      </c>
      <c r="U73" s="3" t="b">
        <v>1</v>
      </c>
      <c r="V73" s="3">
        <v>251</v>
      </c>
      <c r="W73" s="5">
        <v>2142.4299999999998</v>
      </c>
      <c r="X73" s="5">
        <v>2146.66</v>
      </c>
      <c r="Y73" s="3">
        <v>159</v>
      </c>
      <c r="Z73" s="3">
        <v>159</v>
      </c>
      <c r="AA73" s="51">
        <v>136.11000000000001</v>
      </c>
      <c r="AB73" s="51">
        <v>136.30000000000001</v>
      </c>
      <c r="AC73" s="17">
        <v>1.1692841302191499</v>
      </c>
      <c r="AD73" s="17">
        <v>1.1674526238264</v>
      </c>
      <c r="AE73" s="51">
        <v>20.49</v>
      </c>
      <c r="AF73" s="51">
        <v>20.51</v>
      </c>
      <c r="AG73" s="51">
        <v>20.45</v>
      </c>
      <c r="AH73" s="51">
        <v>20.55</v>
      </c>
      <c r="AI73" s="17">
        <v>1.0077608703907299</v>
      </c>
      <c r="AJ73" s="17">
        <v>1.00394404275821</v>
      </c>
      <c r="AL73" s="6">
        <v>-1.1788810639173253E-2</v>
      </c>
      <c r="AN73" s="6">
        <v>-7.8533886225694571E-3</v>
      </c>
      <c r="AP73" s="6">
        <v>5.6925996204932883E-3</v>
      </c>
      <c r="AR73" s="6">
        <v>5.6925996204932883E-3</v>
      </c>
      <c r="AT73" s="6">
        <v>-1.7629688395259802E-4</v>
      </c>
      <c r="AV73" s="6">
        <v>2.1616693381174557E-3</v>
      </c>
      <c r="AX73" s="6">
        <v>5.5387909838298111E-3</v>
      </c>
      <c r="AZ73" s="6">
        <v>3.0860146756446216E-3</v>
      </c>
      <c r="BB73" s="6">
        <v>-1.4133242360740983E-3</v>
      </c>
      <c r="BD73" s="6">
        <v>1.4159464869880622E-3</v>
      </c>
      <c r="BF73" s="6">
        <v>-4.62399610610853E-3</v>
      </c>
      <c r="BH73" s="6">
        <v>4.6443412368613046E-3</v>
      </c>
      <c r="BJ73" s="6">
        <v>3.482837317549059E-3</v>
      </c>
      <c r="BL73" s="6">
        <v>-2.8256976956292368E-3</v>
      </c>
      <c r="BQ73" s="57">
        <v>1.7</v>
      </c>
      <c r="BR73" s="58">
        <v>1.16068684953285</v>
      </c>
    </row>
    <row r="74" spans="1:70" x14ac:dyDescent="0.25">
      <c r="A74" s="3">
        <v>73</v>
      </c>
      <c r="B74" s="3" t="s">
        <v>21</v>
      </c>
      <c r="C74" s="3" t="s">
        <v>22</v>
      </c>
      <c r="D74" s="3" t="s">
        <v>23</v>
      </c>
      <c r="E74" s="3" t="s">
        <v>24</v>
      </c>
      <c r="F74" s="3" t="s">
        <v>25</v>
      </c>
      <c r="G74" s="3" t="b">
        <v>1</v>
      </c>
      <c r="H74" s="3" t="b">
        <v>1</v>
      </c>
      <c r="I74" s="3" t="b">
        <v>0</v>
      </c>
      <c r="J74" s="3" t="b">
        <v>1</v>
      </c>
      <c r="K74" s="3" t="b">
        <v>0</v>
      </c>
      <c r="L74" s="3">
        <v>200</v>
      </c>
      <c r="M74" s="3">
        <v>2</v>
      </c>
      <c r="N74" s="3">
        <v>0</v>
      </c>
      <c r="O74" s="3">
        <v>1</v>
      </c>
      <c r="P74" s="3">
        <v>1.7</v>
      </c>
      <c r="Q74" s="3">
        <v>100</v>
      </c>
      <c r="R74" s="3">
        <v>100</v>
      </c>
      <c r="S74" s="5">
        <v>1.2</v>
      </c>
      <c r="T74" s="3">
        <v>1</v>
      </c>
      <c r="U74" s="3" t="b">
        <v>1</v>
      </c>
      <c r="V74" s="3">
        <v>251</v>
      </c>
      <c r="W74" s="5">
        <v>2198.4299999999998</v>
      </c>
      <c r="X74" s="5">
        <v>2195.19</v>
      </c>
      <c r="Y74" s="3">
        <v>158</v>
      </c>
      <c r="Z74" s="3">
        <v>158</v>
      </c>
      <c r="AA74" s="51">
        <v>134.81</v>
      </c>
      <c r="AB74" s="51">
        <v>134.51</v>
      </c>
      <c r="AC74" s="17">
        <v>1.1733865008655799</v>
      </c>
      <c r="AD74" s="17">
        <v>1.17588407940141</v>
      </c>
      <c r="AE74" s="51">
        <v>20.48</v>
      </c>
      <c r="AF74" s="51">
        <v>20.52</v>
      </c>
      <c r="AG74" s="51">
        <v>20.59</v>
      </c>
      <c r="AH74" s="51">
        <v>20.41</v>
      </c>
      <c r="AI74" s="17">
        <v>0.99977185154624804</v>
      </c>
      <c r="AJ74" s="17">
        <v>1.0105556769063599</v>
      </c>
      <c r="AL74" s="6">
        <v>1.4041590636110435E-2</v>
      </c>
      <c r="AN74" s="6">
        <v>1.457628121343002E-2</v>
      </c>
      <c r="AP74" s="6">
        <v>-6.3251106894368636E-4</v>
      </c>
      <c r="AR74" s="6">
        <v>-6.3251106894368636E-4</v>
      </c>
      <c r="AT74" s="6">
        <v>-9.7257114313838988E-3</v>
      </c>
      <c r="AV74" s="6">
        <v>-1.0999514727291548E-2</v>
      </c>
      <c r="AX74" s="6">
        <v>9.0666698914190214E-3</v>
      </c>
      <c r="AZ74" s="6">
        <v>1.0330398728619405E-2</v>
      </c>
      <c r="BB74" s="6">
        <v>-1.9006774209270327E-3</v>
      </c>
      <c r="BD74" s="6">
        <v>1.9042038962941987E-3</v>
      </c>
      <c r="BF74" s="6">
        <v>2.1903139449988007E-3</v>
      </c>
      <c r="BH74" s="6">
        <v>-2.1999511121976179E-3</v>
      </c>
      <c r="BJ74" s="6">
        <v>-4.4722674429045206E-3</v>
      </c>
      <c r="BL74" s="6">
        <v>3.7413532434449337E-3</v>
      </c>
      <c r="BQ74" s="57">
        <v>1.7</v>
      </c>
      <c r="BR74" s="58">
        <v>1.1692841302191499</v>
      </c>
    </row>
    <row r="75" spans="1:70" x14ac:dyDescent="0.25">
      <c r="A75" s="3">
        <v>74</v>
      </c>
      <c r="B75" s="3" t="s">
        <v>21</v>
      </c>
      <c r="C75" s="3" t="s">
        <v>22</v>
      </c>
      <c r="D75" s="3" t="s">
        <v>23</v>
      </c>
      <c r="E75" s="3" t="s">
        <v>24</v>
      </c>
      <c r="F75" s="3" t="s">
        <v>25</v>
      </c>
      <c r="G75" s="3" t="b">
        <v>1</v>
      </c>
      <c r="H75" s="3" t="b">
        <v>1</v>
      </c>
      <c r="I75" s="3" t="b">
        <v>0</v>
      </c>
      <c r="J75" s="3" t="b">
        <v>1</v>
      </c>
      <c r="K75" s="3" t="b">
        <v>0</v>
      </c>
      <c r="L75" s="3">
        <v>200</v>
      </c>
      <c r="M75" s="3">
        <v>2</v>
      </c>
      <c r="N75" s="3">
        <v>0</v>
      </c>
      <c r="O75" s="3">
        <v>1</v>
      </c>
      <c r="P75" s="3">
        <v>1.7</v>
      </c>
      <c r="Q75" s="3">
        <v>100</v>
      </c>
      <c r="R75" s="3">
        <v>100</v>
      </c>
      <c r="S75" s="5">
        <v>1.2</v>
      </c>
      <c r="T75" s="3">
        <v>1</v>
      </c>
      <c r="U75" s="3" t="b">
        <v>1</v>
      </c>
      <c r="V75" s="3">
        <v>251</v>
      </c>
      <c r="W75" s="5">
        <v>2193.09</v>
      </c>
      <c r="X75" s="5">
        <v>2171.73</v>
      </c>
      <c r="Y75" s="3">
        <v>158</v>
      </c>
      <c r="Z75" s="3">
        <v>158</v>
      </c>
      <c r="AA75" s="51">
        <v>136.07</v>
      </c>
      <c r="AB75" s="51">
        <v>134.63</v>
      </c>
      <c r="AC75" s="17">
        <v>1.1630415426440299</v>
      </c>
      <c r="AD75" s="17">
        <v>1.1750515190566699</v>
      </c>
      <c r="AE75" s="51">
        <v>20.47</v>
      </c>
      <c r="AF75" s="51">
        <v>20.53</v>
      </c>
      <c r="AG75" s="51">
        <v>20.93</v>
      </c>
      <c r="AH75" s="51">
        <v>20.07</v>
      </c>
      <c r="AI75" s="17">
        <v>0.98296678289927597</v>
      </c>
      <c r="AJ75" s="17">
        <v>1.0282952985229801</v>
      </c>
      <c r="AL75" s="6">
        <v>1.1578477371646079E-2</v>
      </c>
      <c r="AN75" s="6">
        <v>3.7335024301508035E-3</v>
      </c>
      <c r="AP75" s="6">
        <v>-6.3251106894368636E-4</v>
      </c>
      <c r="AR75" s="6">
        <v>-6.3251106894368636E-4</v>
      </c>
      <c r="AT75" s="6">
        <v>-4.7012502387366872E-4</v>
      </c>
      <c r="AV75" s="6">
        <v>-1.0117200711733387E-2</v>
      </c>
      <c r="AX75" s="6">
        <v>1.7040891084274534E-4</v>
      </c>
      <c r="AZ75" s="6">
        <v>9.6150552353260199E-3</v>
      </c>
      <c r="BB75" s="6">
        <v>-2.3880306057801892E-3</v>
      </c>
      <c r="BD75" s="6">
        <v>2.3924613056005573E-3</v>
      </c>
      <c r="BF75" s="6">
        <v>1.873935264054527E-2</v>
      </c>
      <c r="BH75" s="6">
        <v>-1.8821803959912065E-2</v>
      </c>
      <c r="BJ75" s="6">
        <v>-2.1205997103038388E-2</v>
      </c>
      <c r="BL75" s="6">
        <v>2.1361354015696055E-2</v>
      </c>
      <c r="BQ75" s="57">
        <v>1.7</v>
      </c>
      <c r="BR75" s="58">
        <v>1.1733865008655799</v>
      </c>
    </row>
    <row r="76" spans="1:70" x14ac:dyDescent="0.25">
      <c r="A76" s="3">
        <v>75</v>
      </c>
      <c r="B76" s="3" t="s">
        <v>21</v>
      </c>
      <c r="C76" s="3" t="s">
        <v>22</v>
      </c>
      <c r="D76" s="3" t="s">
        <v>23</v>
      </c>
      <c r="E76" s="3" t="s">
        <v>24</v>
      </c>
      <c r="F76" s="3" t="s">
        <v>25</v>
      </c>
      <c r="G76" s="3" t="b">
        <v>1</v>
      </c>
      <c r="H76" s="3" t="b">
        <v>1</v>
      </c>
      <c r="I76" s="3" t="b">
        <v>0</v>
      </c>
      <c r="J76" s="3" t="b">
        <v>1</v>
      </c>
      <c r="K76" s="3" t="b">
        <v>0</v>
      </c>
      <c r="L76" s="3">
        <v>200</v>
      </c>
      <c r="M76" s="3">
        <v>2</v>
      </c>
      <c r="N76" s="3">
        <v>0</v>
      </c>
      <c r="O76" s="3">
        <v>1</v>
      </c>
      <c r="P76" s="3">
        <v>1.7</v>
      </c>
      <c r="Q76" s="3">
        <v>100</v>
      </c>
      <c r="R76" s="3">
        <v>100</v>
      </c>
      <c r="S76" s="5">
        <v>1.2</v>
      </c>
      <c r="T76" s="3">
        <v>1</v>
      </c>
      <c r="U76" s="3" t="b">
        <v>1</v>
      </c>
      <c r="V76" s="3">
        <v>251</v>
      </c>
      <c r="W76" s="5">
        <v>2183.25</v>
      </c>
      <c r="X76" s="5">
        <v>2194.3000000000002</v>
      </c>
      <c r="Y76" s="3">
        <v>158</v>
      </c>
      <c r="Z76" s="3">
        <v>158</v>
      </c>
      <c r="AA76" s="51">
        <v>134.69999999999999</v>
      </c>
      <c r="AB76" s="51">
        <v>135.41</v>
      </c>
      <c r="AC76" s="17">
        <v>1.17516332149521</v>
      </c>
      <c r="AD76" s="17">
        <v>1.1694334130499999</v>
      </c>
      <c r="AE76" s="51">
        <v>20.51</v>
      </c>
      <c r="AF76" s="51">
        <v>20.49</v>
      </c>
      <c r="AG76" s="51">
        <v>20.28</v>
      </c>
      <c r="AH76" s="51">
        <v>20.72</v>
      </c>
      <c r="AI76" s="17">
        <v>1.01663729035057</v>
      </c>
      <c r="AJ76" s="17">
        <v>0.99371387460746596</v>
      </c>
      <c r="AL76" s="6">
        <v>7.0397068618461844E-3</v>
      </c>
      <c r="AN76" s="6">
        <v>1.416493964833565E-2</v>
      </c>
      <c r="AP76" s="6">
        <v>-6.3251106894368636E-4</v>
      </c>
      <c r="AR76" s="6">
        <v>-6.3251106894368636E-4</v>
      </c>
      <c r="AT76" s="6">
        <v>-1.0533738816166593E-2</v>
      </c>
      <c r="AV76" s="6">
        <v>-4.3821596106053962E-3</v>
      </c>
      <c r="AX76" s="6">
        <v>1.0594666399315056E-2</v>
      </c>
      <c r="AZ76" s="6">
        <v>4.7879269654136358E-3</v>
      </c>
      <c r="BB76" s="6">
        <v>-4.3861786636778533E-4</v>
      </c>
      <c r="BD76" s="6">
        <v>4.3943166837556724E-4</v>
      </c>
      <c r="BF76" s="6">
        <v>-1.2898515453881543E-2</v>
      </c>
      <c r="BH76" s="6">
        <v>1.2955267660718528E-2</v>
      </c>
      <c r="BJ76" s="6">
        <v>1.2321576097979126E-2</v>
      </c>
      <c r="BL76" s="6">
        <v>-1.2986882337103767E-2</v>
      </c>
      <c r="BQ76" s="57">
        <v>1.7</v>
      </c>
      <c r="BR76" s="58">
        <v>1.1630415426440299</v>
      </c>
    </row>
    <row r="77" spans="1:70" x14ac:dyDescent="0.25">
      <c r="A77" s="3">
        <v>76</v>
      </c>
      <c r="B77" s="3" t="s">
        <v>21</v>
      </c>
      <c r="C77" s="3" t="s">
        <v>22</v>
      </c>
      <c r="D77" s="3" t="s">
        <v>23</v>
      </c>
      <c r="E77" s="3" t="s">
        <v>24</v>
      </c>
      <c r="F77" s="3" t="s">
        <v>25</v>
      </c>
      <c r="G77" s="3" t="b">
        <v>1</v>
      </c>
      <c r="H77" s="3" t="b">
        <v>1</v>
      </c>
      <c r="I77" s="3" t="b">
        <v>0</v>
      </c>
      <c r="J77" s="3" t="b">
        <v>1</v>
      </c>
      <c r="K77" s="3" t="b">
        <v>0</v>
      </c>
      <c r="L77" s="3">
        <v>200</v>
      </c>
      <c r="M77" s="3">
        <v>2</v>
      </c>
      <c r="N77" s="3">
        <v>0</v>
      </c>
      <c r="O77" s="3">
        <v>1</v>
      </c>
      <c r="P77" s="3">
        <v>1.7</v>
      </c>
      <c r="Q77" s="3">
        <v>100</v>
      </c>
      <c r="R77" s="3">
        <v>100</v>
      </c>
      <c r="S77" s="5">
        <v>1.2</v>
      </c>
      <c r="T77" s="3">
        <v>1</v>
      </c>
      <c r="U77" s="3" t="b">
        <v>1</v>
      </c>
      <c r="V77" s="3">
        <v>251</v>
      </c>
      <c r="W77" s="5">
        <v>2105.71</v>
      </c>
      <c r="X77" s="5">
        <v>2090.2600000000002</v>
      </c>
      <c r="Y77" s="3">
        <v>158</v>
      </c>
      <c r="Z77" s="3">
        <v>158</v>
      </c>
      <c r="AA77" s="51">
        <v>139.68</v>
      </c>
      <c r="AB77" s="51">
        <v>139.38</v>
      </c>
      <c r="AC77" s="17">
        <v>1.1318323650302899</v>
      </c>
      <c r="AD77" s="17">
        <v>1.1348677754364001</v>
      </c>
      <c r="AE77" s="51">
        <v>20.56</v>
      </c>
      <c r="AF77" s="51">
        <v>20.440000000000001</v>
      </c>
      <c r="AG77" s="51">
        <v>20.61</v>
      </c>
      <c r="AH77" s="51">
        <v>20.39</v>
      </c>
      <c r="AI77" s="17">
        <v>1.0015530806594799</v>
      </c>
      <c r="AJ77" s="17">
        <v>1.0065630266668699</v>
      </c>
      <c r="AL77" s="6">
        <v>-2.8726173761109308E-2</v>
      </c>
      <c r="AN77" s="6">
        <v>-3.3920427129686015E-2</v>
      </c>
      <c r="AP77" s="6">
        <v>-6.3251106894368636E-4</v>
      </c>
      <c r="AR77" s="6">
        <v>-6.3251106894368636E-4</v>
      </c>
      <c r="AT77" s="6">
        <v>2.6047864603992998E-2</v>
      </c>
      <c r="AV77" s="6">
        <v>2.4807729070776219E-2</v>
      </c>
      <c r="AX77" s="6">
        <v>-2.6668267775411536E-2</v>
      </c>
      <c r="AZ77" s="6">
        <v>-2.4911186275608399E-2</v>
      </c>
      <c r="BB77" s="6">
        <v>1.998148057897442E-3</v>
      </c>
      <c r="BD77" s="6">
        <v>-2.0018553781552262E-3</v>
      </c>
      <c r="BF77" s="6">
        <v>3.1637868094427368E-3</v>
      </c>
      <c r="BH77" s="6">
        <v>-3.1777071620631148E-3</v>
      </c>
      <c r="BJ77" s="6">
        <v>-2.6985998031145986E-3</v>
      </c>
      <c r="BL77" s="6">
        <v>-2.2437397574415208E-4</v>
      </c>
      <c r="BQ77" s="57">
        <v>1.7</v>
      </c>
      <c r="BR77" s="58">
        <v>1.17516332149521</v>
      </c>
    </row>
    <row r="78" spans="1:70" x14ac:dyDescent="0.25">
      <c r="A78" s="3">
        <v>77</v>
      </c>
      <c r="B78" s="3" t="s">
        <v>21</v>
      </c>
      <c r="C78" s="3" t="s">
        <v>22</v>
      </c>
      <c r="D78" s="3" t="s">
        <v>23</v>
      </c>
      <c r="E78" s="3" t="s">
        <v>24</v>
      </c>
      <c r="F78" s="3" t="s">
        <v>25</v>
      </c>
      <c r="G78" s="3" t="b">
        <v>1</v>
      </c>
      <c r="H78" s="3" t="b">
        <v>1</v>
      </c>
      <c r="I78" s="3" t="b">
        <v>0</v>
      </c>
      <c r="J78" s="3" t="b">
        <v>1</v>
      </c>
      <c r="K78" s="3" t="b">
        <v>0</v>
      </c>
      <c r="L78" s="3">
        <v>200</v>
      </c>
      <c r="M78" s="3">
        <v>2</v>
      </c>
      <c r="N78" s="3">
        <v>0</v>
      </c>
      <c r="O78" s="3">
        <v>1</v>
      </c>
      <c r="P78" s="3">
        <v>1.7</v>
      </c>
      <c r="Q78" s="3">
        <v>100</v>
      </c>
      <c r="R78" s="3">
        <v>100</v>
      </c>
      <c r="S78" s="5">
        <v>1.2</v>
      </c>
      <c r="T78" s="3">
        <v>1</v>
      </c>
      <c r="U78" s="3" t="b">
        <v>1</v>
      </c>
      <c r="V78" s="3">
        <v>251</v>
      </c>
      <c r="W78" s="5">
        <v>2168.94</v>
      </c>
      <c r="X78" s="5">
        <v>2159.6799999999998</v>
      </c>
      <c r="Y78" s="3">
        <v>158</v>
      </c>
      <c r="Z78" s="3">
        <v>158</v>
      </c>
      <c r="AA78" s="51">
        <v>136.16999999999999</v>
      </c>
      <c r="AB78" s="51">
        <v>136.27000000000001</v>
      </c>
      <c r="AC78" s="17">
        <v>1.16172644391596</v>
      </c>
      <c r="AD78" s="17">
        <v>1.1608083491007799</v>
      </c>
      <c r="AE78" s="51">
        <v>20.59</v>
      </c>
      <c r="AF78" s="51">
        <v>20.41</v>
      </c>
      <c r="AG78" s="51">
        <v>20.5</v>
      </c>
      <c r="AH78" s="51">
        <v>20.5</v>
      </c>
      <c r="AI78" s="17">
        <v>1.0105492053974301</v>
      </c>
      <c r="AJ78" s="17">
        <v>1.00164286146467</v>
      </c>
      <c r="AL78" s="6">
        <v>4.3911682167996346E-4</v>
      </c>
      <c r="AN78" s="6">
        <v>-1.8357850523096353E-3</v>
      </c>
      <c r="AP78" s="6">
        <v>-6.3251106894368636E-4</v>
      </c>
      <c r="AR78" s="6">
        <v>-6.3251106894368636E-4</v>
      </c>
      <c r="AT78" s="6">
        <v>2.6444532592861947E-4</v>
      </c>
      <c r="AV78" s="6">
        <v>1.9410908342278876E-3</v>
      </c>
      <c r="AX78" s="6">
        <v>-9.6052475264585269E-4</v>
      </c>
      <c r="AZ78" s="6">
        <v>-2.6228071805162179E-3</v>
      </c>
      <c r="BB78" s="6">
        <v>3.4602076124565784E-3</v>
      </c>
      <c r="BD78" s="6">
        <v>-3.4666276060738577E-3</v>
      </c>
      <c r="BF78" s="6">
        <v>-2.1903139449986897E-3</v>
      </c>
      <c r="BH78" s="6">
        <v>2.1999511121975068E-3</v>
      </c>
      <c r="BJ78" s="6">
        <v>6.2593355981683807E-3</v>
      </c>
      <c r="BL78" s="6">
        <v>-5.1113617895734986E-3</v>
      </c>
      <c r="BQ78" s="57">
        <v>1.7</v>
      </c>
      <c r="BR78" s="58">
        <v>1.1318323650302899</v>
      </c>
    </row>
    <row r="79" spans="1:70" x14ac:dyDescent="0.25">
      <c r="A79" s="3">
        <v>78</v>
      </c>
      <c r="B79" s="3" t="s">
        <v>21</v>
      </c>
      <c r="C79" s="3" t="s">
        <v>22</v>
      </c>
      <c r="D79" s="3" t="s">
        <v>23</v>
      </c>
      <c r="E79" s="3" t="s">
        <v>24</v>
      </c>
      <c r="F79" s="3" t="s">
        <v>25</v>
      </c>
      <c r="G79" s="3" t="b">
        <v>1</v>
      </c>
      <c r="H79" s="3" t="b">
        <v>1</v>
      </c>
      <c r="I79" s="3" t="b">
        <v>0</v>
      </c>
      <c r="J79" s="3" t="b">
        <v>1</v>
      </c>
      <c r="K79" s="3" t="b">
        <v>0</v>
      </c>
      <c r="L79" s="3">
        <v>200</v>
      </c>
      <c r="M79" s="3">
        <v>2</v>
      </c>
      <c r="N79" s="3">
        <v>0</v>
      </c>
      <c r="O79" s="3">
        <v>1</v>
      </c>
      <c r="P79" s="3">
        <v>1.7</v>
      </c>
      <c r="Q79" s="3">
        <v>100</v>
      </c>
      <c r="R79" s="3">
        <v>100</v>
      </c>
      <c r="S79" s="5">
        <v>1.2</v>
      </c>
      <c r="T79" s="3">
        <v>1</v>
      </c>
      <c r="U79" s="3" t="b">
        <v>1</v>
      </c>
      <c r="V79" s="3">
        <v>251</v>
      </c>
      <c r="W79" s="5">
        <v>2212.84</v>
      </c>
      <c r="X79" s="5">
        <v>2204.29</v>
      </c>
      <c r="Y79" s="3">
        <v>158</v>
      </c>
      <c r="Z79" s="3">
        <v>158</v>
      </c>
      <c r="AA79" s="51">
        <v>134.37</v>
      </c>
      <c r="AB79" s="51">
        <v>133.82</v>
      </c>
      <c r="AC79" s="17">
        <v>1.1770400626381801</v>
      </c>
      <c r="AD79" s="17">
        <v>1.18142390696514</v>
      </c>
      <c r="AE79" s="51">
        <v>20.51</v>
      </c>
      <c r="AF79" s="51">
        <v>20.49</v>
      </c>
      <c r="AG79" s="51">
        <v>20.66</v>
      </c>
      <c r="AH79" s="51">
        <v>20.34</v>
      </c>
      <c r="AI79" s="17">
        <v>0.99768247033921997</v>
      </c>
      <c r="AJ79" s="17">
        <v>1.01248988743267</v>
      </c>
      <c r="AL79" s="6">
        <v>2.0688306392840028E-2</v>
      </c>
      <c r="AN79" s="6">
        <v>1.8782133171138637E-2</v>
      </c>
      <c r="AP79" s="6">
        <v>-6.3251106894368636E-4</v>
      </c>
      <c r="AR79" s="6">
        <v>-6.3251106894368636E-4</v>
      </c>
      <c r="AT79" s="6">
        <v>-1.2957820970514455E-2</v>
      </c>
      <c r="AV79" s="6">
        <v>-1.6072820316750835E-2</v>
      </c>
      <c r="AX79" s="6">
        <v>1.2208590655294005E-2</v>
      </c>
      <c r="AZ79" s="6">
        <v>1.5090269441555781E-2</v>
      </c>
      <c r="BB79" s="6">
        <v>-4.3861786636778533E-4</v>
      </c>
      <c r="BD79" s="6">
        <v>4.3943166837556724E-4</v>
      </c>
      <c r="BF79" s="6">
        <v>5.5974689705524661E-3</v>
      </c>
      <c r="BH79" s="6">
        <v>-5.6220972867270236E-3</v>
      </c>
      <c r="BJ79" s="6">
        <v>-6.5527790438892897E-3</v>
      </c>
      <c r="BL79" s="6">
        <v>5.6625211073269011E-3</v>
      </c>
      <c r="BQ79" s="57">
        <v>1.7</v>
      </c>
      <c r="BR79" s="58">
        <v>1.16172644391596</v>
      </c>
    </row>
    <row r="80" spans="1:70" x14ac:dyDescent="0.25">
      <c r="A80" s="3">
        <v>79</v>
      </c>
      <c r="B80" s="3" t="s">
        <v>21</v>
      </c>
      <c r="C80" s="3" t="s">
        <v>22</v>
      </c>
      <c r="D80" s="3" t="s">
        <v>23</v>
      </c>
      <c r="E80" s="3" t="s">
        <v>24</v>
      </c>
      <c r="F80" s="3" t="s">
        <v>25</v>
      </c>
      <c r="G80" s="3" t="b">
        <v>1</v>
      </c>
      <c r="H80" s="3" t="b">
        <v>1</v>
      </c>
      <c r="I80" s="3" t="b">
        <v>0</v>
      </c>
      <c r="J80" s="3" t="b">
        <v>1</v>
      </c>
      <c r="K80" s="3" t="b">
        <v>0</v>
      </c>
      <c r="L80" s="3">
        <v>200</v>
      </c>
      <c r="M80" s="3">
        <v>2</v>
      </c>
      <c r="N80" s="3">
        <v>0</v>
      </c>
      <c r="O80" s="3">
        <v>1</v>
      </c>
      <c r="P80" s="3">
        <v>1.7</v>
      </c>
      <c r="Q80" s="3">
        <v>100</v>
      </c>
      <c r="R80" s="3">
        <v>100</v>
      </c>
      <c r="S80" s="5">
        <v>1.2</v>
      </c>
      <c r="T80" s="3">
        <v>1</v>
      </c>
      <c r="U80" s="3" t="b">
        <v>1</v>
      </c>
      <c r="V80" s="3">
        <v>251</v>
      </c>
      <c r="W80" s="5">
        <v>2179.15</v>
      </c>
      <c r="X80" s="5">
        <v>2185.5</v>
      </c>
      <c r="Y80" s="3">
        <v>158</v>
      </c>
      <c r="Z80" s="3">
        <v>158</v>
      </c>
      <c r="AA80" s="51">
        <v>135.15</v>
      </c>
      <c r="AB80" s="51">
        <v>135.54</v>
      </c>
      <c r="AC80" s="17">
        <v>1.1703707534961301</v>
      </c>
      <c r="AD80" s="17">
        <v>1.16693398884453</v>
      </c>
      <c r="AE80" s="51">
        <v>20.49</v>
      </c>
      <c r="AF80" s="51">
        <v>20.51</v>
      </c>
      <c r="AG80" s="51">
        <v>20.399999999999999</v>
      </c>
      <c r="AH80" s="51">
        <v>20.6</v>
      </c>
      <c r="AI80" s="17">
        <v>1.010925163894</v>
      </c>
      <c r="AJ80" s="17">
        <v>1.0018783206369</v>
      </c>
      <c r="AL80" s="6">
        <v>5.1485524827630247E-3</v>
      </c>
      <c r="AN80" s="6">
        <v>1.0097742150771305E-2</v>
      </c>
      <c r="AP80" s="6">
        <v>-6.3251106894368636E-4</v>
      </c>
      <c r="AR80" s="6">
        <v>-6.3251106894368636E-4</v>
      </c>
      <c r="AT80" s="6">
        <v>-7.2281722420557415E-3</v>
      </c>
      <c r="AV80" s="6">
        <v>-3.4263194270841568E-3</v>
      </c>
      <c r="AX80" s="6">
        <v>6.4732446618975814E-3</v>
      </c>
      <c r="AZ80" s="6">
        <v>2.64039873678934E-3</v>
      </c>
      <c r="BB80" s="6">
        <v>-1.4133242360740983E-3</v>
      </c>
      <c r="BD80" s="6">
        <v>1.4159464869880622E-3</v>
      </c>
      <c r="BF80" s="6">
        <v>-7.0576782672182592E-3</v>
      </c>
      <c r="BH80" s="6">
        <v>7.0887313615253245E-3</v>
      </c>
      <c r="BJ80" s="6">
        <v>6.6336981180241672E-3</v>
      </c>
      <c r="BL80" s="6">
        <v>-4.8774903527306623E-3</v>
      </c>
      <c r="BQ80" s="57">
        <v>1.7</v>
      </c>
      <c r="BR80" s="58">
        <v>1.1770400626381801</v>
      </c>
    </row>
    <row r="81" spans="1:70" x14ac:dyDescent="0.25">
      <c r="A81" s="3">
        <v>80</v>
      </c>
      <c r="B81" s="3" t="s">
        <v>21</v>
      </c>
      <c r="C81" s="3" t="s">
        <v>22</v>
      </c>
      <c r="D81" s="3" t="s">
        <v>23</v>
      </c>
      <c r="E81" s="3" t="s">
        <v>24</v>
      </c>
      <c r="F81" s="3" t="s">
        <v>25</v>
      </c>
      <c r="G81" s="3" t="b">
        <v>1</v>
      </c>
      <c r="H81" s="3" t="b">
        <v>1</v>
      </c>
      <c r="I81" s="3" t="b">
        <v>0</v>
      </c>
      <c r="J81" s="3" t="b">
        <v>1</v>
      </c>
      <c r="K81" s="3" t="b">
        <v>0</v>
      </c>
      <c r="L81" s="3">
        <v>200</v>
      </c>
      <c r="M81" s="3">
        <v>2</v>
      </c>
      <c r="N81" s="3">
        <v>0</v>
      </c>
      <c r="O81" s="3">
        <v>1</v>
      </c>
      <c r="P81" s="3">
        <v>1.7</v>
      </c>
      <c r="Q81" s="3">
        <v>100</v>
      </c>
      <c r="R81" s="3">
        <v>100</v>
      </c>
      <c r="S81" s="5">
        <v>1.2</v>
      </c>
      <c r="T81" s="3">
        <v>1</v>
      </c>
      <c r="U81" s="3" t="b">
        <v>1</v>
      </c>
      <c r="V81" s="3">
        <v>251</v>
      </c>
      <c r="W81" s="5">
        <v>2125.85</v>
      </c>
      <c r="X81" s="5">
        <v>2130.69</v>
      </c>
      <c r="Y81" s="3">
        <v>158</v>
      </c>
      <c r="Z81" s="3">
        <v>158</v>
      </c>
      <c r="AA81" s="51">
        <v>138.01</v>
      </c>
      <c r="AB81" s="51">
        <v>138</v>
      </c>
      <c r="AC81" s="17">
        <v>1.1459018678578301</v>
      </c>
      <c r="AD81" s="17">
        <v>1.1454802738770999</v>
      </c>
      <c r="AE81" s="51">
        <v>20.49</v>
      </c>
      <c r="AF81" s="51">
        <v>20.51</v>
      </c>
      <c r="AG81" s="51">
        <v>20.49</v>
      </c>
      <c r="AH81" s="51">
        <v>20.51</v>
      </c>
      <c r="AI81" s="17">
        <v>1.0055326616743301</v>
      </c>
      <c r="AJ81" s="17">
        <v>1.0055502318048</v>
      </c>
      <c r="AL81" s="6">
        <v>-1.9436454445319717E-2</v>
      </c>
      <c r="AN81" s="6">
        <v>-1.5234427717580989E-2</v>
      </c>
      <c r="AP81" s="6">
        <v>-6.3251106894368636E-4</v>
      </c>
      <c r="AR81" s="6">
        <v>-6.3251106894368636E-4</v>
      </c>
      <c r="AT81" s="6">
        <v>1.3780539762292765E-2</v>
      </c>
      <c r="AV81" s="6">
        <v>1.4661117891857645E-2</v>
      </c>
      <c r="AX81" s="6">
        <v>-1.4569043560081707E-2</v>
      </c>
      <c r="AZ81" s="6">
        <v>-1.5792830164725991E-2</v>
      </c>
      <c r="BB81" s="6">
        <v>-1.4133242360740983E-3</v>
      </c>
      <c r="BD81" s="6">
        <v>1.4159464869880622E-3</v>
      </c>
      <c r="BF81" s="6">
        <v>-2.6770503772207688E-3</v>
      </c>
      <c r="BH81" s="6">
        <v>2.6888291371303108E-3</v>
      </c>
      <c r="BJ81" s="6">
        <v>1.2640875421170428E-3</v>
      </c>
      <c r="BL81" s="6">
        <v>-1.2303394150005031E-3</v>
      </c>
      <c r="BQ81" s="57">
        <v>1.7</v>
      </c>
      <c r="BR81" s="58">
        <v>1.1703707534961301</v>
      </c>
    </row>
    <row r="82" spans="1:70" x14ac:dyDescent="0.25">
      <c r="A82" s="1">
        <v>81</v>
      </c>
      <c r="B82" s="1" t="s">
        <v>21</v>
      </c>
      <c r="C82" s="1" t="s">
        <v>22</v>
      </c>
      <c r="D82" s="1" t="s">
        <v>23</v>
      </c>
      <c r="E82" s="1" t="s">
        <v>24</v>
      </c>
      <c r="F82" s="1" t="s">
        <v>25</v>
      </c>
      <c r="G82" s="1" t="b">
        <v>1</v>
      </c>
      <c r="H82" s="1" t="b">
        <v>1</v>
      </c>
      <c r="I82" s="1" t="b">
        <v>0</v>
      </c>
      <c r="J82" s="1" t="b">
        <v>1</v>
      </c>
      <c r="K82" s="1" t="b">
        <v>0</v>
      </c>
      <c r="L82" s="1">
        <v>200</v>
      </c>
      <c r="M82" s="1">
        <v>2</v>
      </c>
      <c r="N82" s="1">
        <v>0</v>
      </c>
      <c r="O82" s="1">
        <v>1</v>
      </c>
      <c r="P82" s="1">
        <v>1.8</v>
      </c>
      <c r="Q82" s="1">
        <v>100</v>
      </c>
      <c r="R82" s="1">
        <v>100</v>
      </c>
      <c r="S82" s="13">
        <v>1.2</v>
      </c>
      <c r="T82" s="1">
        <v>1</v>
      </c>
      <c r="U82" s="1" t="b">
        <v>1</v>
      </c>
      <c r="V82" s="1">
        <v>251</v>
      </c>
      <c r="W82" s="13">
        <v>2323.02</v>
      </c>
      <c r="X82" s="13">
        <v>2352.4899999999998</v>
      </c>
      <c r="Y82" s="1">
        <v>158</v>
      </c>
      <c r="Z82" s="1">
        <v>158</v>
      </c>
      <c r="AA82" s="50">
        <v>127.02</v>
      </c>
      <c r="AB82" s="50">
        <v>128.55000000000001</v>
      </c>
      <c r="AC82" s="16">
        <v>1.24485181752424</v>
      </c>
      <c r="AD82" s="16">
        <v>1.23001393170309</v>
      </c>
      <c r="AE82" s="50">
        <v>20.5</v>
      </c>
      <c r="AF82" s="50">
        <v>20.5</v>
      </c>
      <c r="AG82" s="50">
        <v>20.079999999999998</v>
      </c>
      <c r="AH82" s="50">
        <v>20.92</v>
      </c>
      <c r="AI82" s="16">
        <v>1.02599153020892</v>
      </c>
      <c r="AJ82" s="16">
        <v>0.98459180725198903</v>
      </c>
      <c r="AL82" s="6" cm="1">
        <f t="array" ref="AL82:AL91">W82:W91/AM82-1</f>
        <v>1.6482362454448785E-2</v>
      </c>
      <c r="AM82" s="22">
        <f>AVERAGE(W82:W91)</f>
        <v>2285.3520000000003</v>
      </c>
      <c r="AN82" s="6" cm="1">
        <f t="array" ref="AN82:AN91">X82:X91/AO82-1</f>
        <v>3.3312557183825753E-2</v>
      </c>
      <c r="AO82" s="22">
        <f>AVERAGE(X82:X91)</f>
        <v>2276.6489999999999</v>
      </c>
      <c r="AP82" s="6" cm="1">
        <f t="array" ref="AP82:AP91">Y82:Y91/AQ82-1</f>
        <v>-6.3251106894368636E-4</v>
      </c>
      <c r="AQ82" s="22">
        <f>AVERAGE(Y82:Y91)</f>
        <v>158.1</v>
      </c>
      <c r="AR82" s="6" cm="1">
        <f t="array" ref="AR82:AR91">Z82:Z91/AS82-1</f>
        <v>-6.3251106894368636E-4</v>
      </c>
      <c r="AS82" s="22">
        <f>AVERAGE(Z82:Z91)</f>
        <v>158.1</v>
      </c>
      <c r="AT82" s="6" cm="1">
        <f t="array" ref="AT82:AT91">AA82:AA91/AU82-1</f>
        <v>-2.7136324992532268E-2</v>
      </c>
      <c r="AU82" s="22">
        <f>AVERAGE(AA82:AA91)</f>
        <v>130.56299999999999</v>
      </c>
      <c r="AV82" s="6" cm="1">
        <f t="array" ref="AV82:AV91">AB82:AB91/AW82-1</f>
        <v>-1.3013935275826283E-2</v>
      </c>
      <c r="AW82" s="22">
        <f>AVERAGE(AB82:AB91)</f>
        <v>130.245</v>
      </c>
      <c r="AX82" s="6" cm="1">
        <f t="array" ref="AX82:AX91">AC82:AC91/AY82-1</f>
        <v>2.6649774706507978E-2</v>
      </c>
      <c r="AY82" s="22">
        <f>AVERAGE(AC82:AC91)</f>
        <v>1.2125379542211561</v>
      </c>
      <c r="AZ82" s="6" cm="1">
        <f t="array" ref="AZ82:AZ91">AD82:AD91/BA82-1</f>
        <v>1.190843609434622E-2</v>
      </c>
      <c r="BA82" s="22">
        <f>AVERAGE(AD82:AD91)</f>
        <v>1.2155387659881201</v>
      </c>
      <c r="BB82" s="6" cm="1">
        <f t="array" ref="BB82:BB91">AE82:AE91/BC82-1</f>
        <v>-6.3374445473596275E-4</v>
      </c>
      <c r="BC82" s="22">
        <f>AVERAGE(AE82:AE91)</f>
        <v>20.512999999999998</v>
      </c>
      <c r="BD82" s="6" cm="1">
        <f t="array" ref="BD82:BD91">AF82:AF91/BE82-1</f>
        <v>6.3454873822421654E-4</v>
      </c>
      <c r="BE82" s="22">
        <f>AVERAGE(AF82:AF91)</f>
        <v>20.487000000000002</v>
      </c>
      <c r="BF82" s="6" cm="1">
        <f t="array" ref="BF82:BF91">AG82:AG91/BG82-1</f>
        <v>-2.5242718446601975E-2</v>
      </c>
      <c r="BG82" s="22">
        <f>AVERAGE(AG82:AG91)</f>
        <v>20.599999999999998</v>
      </c>
      <c r="BH82" s="6" cm="1">
        <f t="array" ref="BH82:BH91">AH82:AH91/BI82-1</f>
        <v>2.5490196078431282E-2</v>
      </c>
      <c r="BI82" s="22">
        <f>AVERAGE(AH82:AH91)</f>
        <v>20.400000000000002</v>
      </c>
      <c r="BJ82" s="6" cm="1">
        <f t="array" ref="BJ82:BJ91">AI82:AI91/BK82-1</f>
        <v>2.368177571697716E-2</v>
      </c>
      <c r="BK82" s="22">
        <f t="shared" ref="BK82" si="8">AVERAGE(AI82:AI91)</f>
        <v>1.0022563208086077</v>
      </c>
      <c r="BL82" s="6" cm="1">
        <f t="array" ref="BL82:BL91">AJ82:AJ91/BM82-1</f>
        <v>-2.6014185289582548E-2</v>
      </c>
      <c r="BM82" s="22">
        <f>AVERAGE(AJ82:AJ91)</f>
        <v>1.010889267976377</v>
      </c>
      <c r="BQ82" s="57">
        <v>1.7</v>
      </c>
      <c r="BR82" s="58">
        <v>1.1459018678578301</v>
      </c>
    </row>
    <row r="83" spans="1:70" x14ac:dyDescent="0.25">
      <c r="A83" s="1">
        <v>82</v>
      </c>
      <c r="B83" s="1" t="s">
        <v>21</v>
      </c>
      <c r="C83" s="1" t="s">
        <v>22</v>
      </c>
      <c r="D83" s="1" t="s">
        <v>23</v>
      </c>
      <c r="E83" s="1" t="s">
        <v>24</v>
      </c>
      <c r="F83" s="1" t="s">
        <v>25</v>
      </c>
      <c r="G83" s="1" t="b">
        <v>1</v>
      </c>
      <c r="H83" s="1" t="b">
        <v>1</v>
      </c>
      <c r="I83" s="1" t="b">
        <v>0</v>
      </c>
      <c r="J83" s="1" t="b">
        <v>1</v>
      </c>
      <c r="K83" s="1" t="b">
        <v>0</v>
      </c>
      <c r="L83" s="1">
        <v>200</v>
      </c>
      <c r="M83" s="1">
        <v>2</v>
      </c>
      <c r="N83" s="1">
        <v>0</v>
      </c>
      <c r="O83" s="1">
        <v>1</v>
      </c>
      <c r="P83" s="1">
        <v>1.8</v>
      </c>
      <c r="Q83" s="1">
        <v>100</v>
      </c>
      <c r="R83" s="1">
        <v>100</v>
      </c>
      <c r="S83" s="13">
        <v>1.2</v>
      </c>
      <c r="T83" s="1">
        <v>1</v>
      </c>
      <c r="U83" s="1" t="b">
        <v>1</v>
      </c>
      <c r="V83" s="1">
        <v>251</v>
      </c>
      <c r="W83" s="13">
        <v>2258.4</v>
      </c>
      <c r="X83" s="13">
        <v>2239.1799999999998</v>
      </c>
      <c r="Y83" s="1">
        <v>158</v>
      </c>
      <c r="Z83" s="1">
        <v>158</v>
      </c>
      <c r="AA83" s="50">
        <v>132.44999999999999</v>
      </c>
      <c r="AB83" s="50">
        <v>131.6</v>
      </c>
      <c r="AC83" s="16">
        <v>1.1950426102598699</v>
      </c>
      <c r="AD83" s="16">
        <v>1.2021930990837999</v>
      </c>
      <c r="AE83" s="50">
        <v>20.56</v>
      </c>
      <c r="AF83" s="50">
        <v>20.440000000000001</v>
      </c>
      <c r="AG83" s="50">
        <v>20.75</v>
      </c>
      <c r="AH83" s="50">
        <v>20.25</v>
      </c>
      <c r="AI83" s="16">
        <v>0.99845127228479502</v>
      </c>
      <c r="AJ83" s="16">
        <v>1.0174314569944101</v>
      </c>
      <c r="AL83" s="6">
        <v>-1.1793369249026076E-2</v>
      </c>
      <c r="AN83" s="6">
        <v>-1.6457960801160021E-2</v>
      </c>
      <c r="AP83" s="6">
        <v>-6.3251106894368636E-4</v>
      </c>
      <c r="AR83" s="6">
        <v>-6.3251106894368636E-4</v>
      </c>
      <c r="AT83" s="6">
        <v>1.4452792904574796E-2</v>
      </c>
      <c r="AV83" s="6">
        <v>1.0403470382740032E-2</v>
      </c>
      <c r="AX83" s="6">
        <v>-1.4428698005188534E-2</v>
      </c>
      <c r="AZ83" s="6">
        <v>-1.0979219485008684E-2</v>
      </c>
      <c r="BB83" s="6">
        <v>2.2912299517379164E-3</v>
      </c>
      <c r="BD83" s="6">
        <v>-2.2941377458877144E-3</v>
      </c>
      <c r="BF83" s="6">
        <v>7.2815533980583602E-3</v>
      </c>
      <c r="BH83" s="6">
        <v>-7.3529411764706731E-3</v>
      </c>
      <c r="BJ83" s="6">
        <v>-3.7964824414804532E-3</v>
      </c>
      <c r="BL83" s="6">
        <v>6.4717167599666059E-3</v>
      </c>
      <c r="BQ83" s="57">
        <v>1.8</v>
      </c>
      <c r="BR83" s="58">
        <v>1.24485181752424</v>
      </c>
    </row>
    <row r="84" spans="1:70" x14ac:dyDescent="0.25">
      <c r="A84" s="1">
        <v>83</v>
      </c>
      <c r="B84" s="1" t="s">
        <v>21</v>
      </c>
      <c r="C84" s="1" t="s">
        <v>22</v>
      </c>
      <c r="D84" s="1" t="s">
        <v>23</v>
      </c>
      <c r="E84" s="1" t="s">
        <v>24</v>
      </c>
      <c r="F84" s="1" t="s">
        <v>25</v>
      </c>
      <c r="G84" s="1" t="b">
        <v>1</v>
      </c>
      <c r="H84" s="1" t="b">
        <v>1</v>
      </c>
      <c r="I84" s="1" t="b">
        <v>0</v>
      </c>
      <c r="J84" s="1" t="b">
        <v>1</v>
      </c>
      <c r="K84" s="1" t="b">
        <v>0</v>
      </c>
      <c r="L84" s="1">
        <v>200</v>
      </c>
      <c r="M84" s="1">
        <v>2</v>
      </c>
      <c r="N84" s="1">
        <v>0</v>
      </c>
      <c r="O84" s="1">
        <v>1</v>
      </c>
      <c r="P84" s="1">
        <v>1.8</v>
      </c>
      <c r="Q84" s="1">
        <v>100</v>
      </c>
      <c r="R84" s="1">
        <v>100</v>
      </c>
      <c r="S84" s="13">
        <v>1.2</v>
      </c>
      <c r="T84" s="1">
        <v>1</v>
      </c>
      <c r="U84" s="1" t="b">
        <v>1</v>
      </c>
      <c r="V84" s="1">
        <v>251</v>
      </c>
      <c r="W84" s="13">
        <v>2276.5100000000002</v>
      </c>
      <c r="X84" s="13">
        <v>2275.2600000000002</v>
      </c>
      <c r="Y84" s="1">
        <v>158</v>
      </c>
      <c r="Z84" s="1">
        <v>158</v>
      </c>
      <c r="AA84" s="50">
        <v>130.68</v>
      </c>
      <c r="AB84" s="50">
        <v>130.85</v>
      </c>
      <c r="AC84" s="16">
        <v>1.21038481514067</v>
      </c>
      <c r="AD84" s="16">
        <v>1.20889145057013</v>
      </c>
      <c r="AE84" s="50">
        <v>20.47</v>
      </c>
      <c r="AF84" s="50">
        <v>20.53</v>
      </c>
      <c r="AG84" s="50">
        <v>20.5</v>
      </c>
      <c r="AH84" s="50">
        <v>20.5</v>
      </c>
      <c r="AI84" s="16">
        <v>1.0047801978984501</v>
      </c>
      <c r="AJ84" s="16">
        <v>1.00787649289658</v>
      </c>
      <c r="AL84" s="6">
        <v>-3.8689882346352178E-3</v>
      </c>
      <c r="AN84" s="6">
        <v>-6.1010722337950796E-4</v>
      </c>
      <c r="AP84" s="6">
        <v>-6.3251106894368636E-4</v>
      </c>
      <c r="AR84" s="6">
        <v>-6.3251106894368636E-4</v>
      </c>
      <c r="AT84" s="6">
        <v>8.9611911491016549E-4</v>
      </c>
      <c r="AV84" s="6">
        <v>4.6450919421090475E-3</v>
      </c>
      <c r="AX84" s="6">
        <v>-1.7757292239722888E-3</v>
      </c>
      <c r="AZ84" s="6">
        <v>-5.4686165542292553E-3</v>
      </c>
      <c r="BB84" s="6">
        <v>-2.0962316579729023E-3</v>
      </c>
      <c r="BD84" s="6">
        <v>2.0988919802802375E-3</v>
      </c>
      <c r="BF84" s="6">
        <v>-4.8543689320387218E-3</v>
      </c>
      <c r="BH84" s="6">
        <v>4.9019607843137081E-3</v>
      </c>
      <c r="BJ84" s="6">
        <v>2.5181952335366908E-3</v>
      </c>
      <c r="BL84" s="6">
        <v>-2.9803215596778676E-3</v>
      </c>
      <c r="BQ84" s="57">
        <v>1.8</v>
      </c>
      <c r="BR84" s="58">
        <v>1.1950426102598699</v>
      </c>
    </row>
    <row r="85" spans="1:70" x14ac:dyDescent="0.25">
      <c r="A85" s="1">
        <v>84</v>
      </c>
      <c r="B85" s="1" t="s">
        <v>21</v>
      </c>
      <c r="C85" s="1" t="s">
        <v>22</v>
      </c>
      <c r="D85" s="1" t="s">
        <v>23</v>
      </c>
      <c r="E85" s="1" t="s">
        <v>24</v>
      </c>
      <c r="F85" s="1" t="s">
        <v>25</v>
      </c>
      <c r="G85" s="1" t="b">
        <v>1</v>
      </c>
      <c r="H85" s="1" t="b">
        <v>1</v>
      </c>
      <c r="I85" s="1" t="b">
        <v>0</v>
      </c>
      <c r="J85" s="1" t="b">
        <v>1</v>
      </c>
      <c r="K85" s="1" t="b">
        <v>0</v>
      </c>
      <c r="L85" s="1">
        <v>200</v>
      </c>
      <c r="M85" s="1">
        <v>2</v>
      </c>
      <c r="N85" s="1">
        <v>0</v>
      </c>
      <c r="O85" s="1">
        <v>1</v>
      </c>
      <c r="P85" s="1">
        <v>1.8</v>
      </c>
      <c r="Q85" s="1">
        <v>100</v>
      </c>
      <c r="R85" s="1">
        <v>100</v>
      </c>
      <c r="S85" s="13">
        <v>1.2</v>
      </c>
      <c r="T85" s="1">
        <v>1</v>
      </c>
      <c r="U85" s="1" t="b">
        <v>1</v>
      </c>
      <c r="V85" s="1">
        <v>251</v>
      </c>
      <c r="W85" s="13">
        <v>2235.96</v>
      </c>
      <c r="X85" s="13">
        <v>2253.1799999999998</v>
      </c>
      <c r="Y85" s="1">
        <v>158</v>
      </c>
      <c r="Z85" s="1">
        <v>158</v>
      </c>
      <c r="AA85" s="50">
        <v>131.69</v>
      </c>
      <c r="AB85" s="50">
        <v>132.87</v>
      </c>
      <c r="AC85" s="16">
        <v>1.2009853966134201</v>
      </c>
      <c r="AD85" s="16">
        <v>1.1914216577560399</v>
      </c>
      <c r="AE85" s="50">
        <v>20.48</v>
      </c>
      <c r="AF85" s="50">
        <v>20.52</v>
      </c>
      <c r="AG85" s="50">
        <v>20.170000000000002</v>
      </c>
      <c r="AH85" s="50">
        <v>20.83</v>
      </c>
      <c r="AI85" s="16">
        <v>1.0220468076628</v>
      </c>
      <c r="AJ85" s="16">
        <v>0.991327860504162</v>
      </c>
      <c r="AL85" s="6">
        <v>-2.1612425569452864E-2</v>
      </c>
      <c r="AN85" s="6">
        <v>-1.0308571940602196E-2</v>
      </c>
      <c r="AP85" s="6">
        <v>-6.3251106894368636E-4</v>
      </c>
      <c r="AR85" s="6">
        <v>-6.3251106894368636E-4</v>
      </c>
      <c r="AT85" s="6">
        <v>8.6318482265266283E-3</v>
      </c>
      <c r="AV85" s="6">
        <v>2.015432454220889E-2</v>
      </c>
      <c r="AX85" s="6">
        <v>-9.5275843263450399E-3</v>
      </c>
      <c r="AZ85" s="6">
        <v>-1.9840673869808811E-2</v>
      </c>
      <c r="BB85" s="6">
        <v>-1.6087359235605891E-3</v>
      </c>
      <c r="BD85" s="6">
        <v>1.6107775662614898E-3</v>
      </c>
      <c r="BF85" s="6">
        <v>-2.0873786407766826E-2</v>
      </c>
      <c r="BH85" s="6">
        <v>2.1078431372548723E-2</v>
      </c>
      <c r="BJ85" s="6">
        <v>1.974593369311517E-2</v>
      </c>
      <c r="BL85" s="6">
        <v>-1.9350692595019314E-2</v>
      </c>
      <c r="BQ85" s="57">
        <v>1.8</v>
      </c>
      <c r="BR85" s="58">
        <v>1.21038481514067</v>
      </c>
    </row>
    <row r="86" spans="1:70" x14ac:dyDescent="0.25">
      <c r="A86" s="1">
        <v>85</v>
      </c>
      <c r="B86" s="1" t="s">
        <v>21</v>
      </c>
      <c r="C86" s="1" t="s">
        <v>22</v>
      </c>
      <c r="D86" s="1" t="s">
        <v>23</v>
      </c>
      <c r="E86" s="1" t="s">
        <v>24</v>
      </c>
      <c r="F86" s="1" t="s">
        <v>25</v>
      </c>
      <c r="G86" s="1" t="b">
        <v>1</v>
      </c>
      <c r="H86" s="1" t="b">
        <v>1</v>
      </c>
      <c r="I86" s="1" t="b">
        <v>0</v>
      </c>
      <c r="J86" s="1" t="b">
        <v>1</v>
      </c>
      <c r="K86" s="1" t="b">
        <v>0</v>
      </c>
      <c r="L86" s="1">
        <v>200</v>
      </c>
      <c r="M86" s="1">
        <v>2</v>
      </c>
      <c r="N86" s="1">
        <v>0</v>
      </c>
      <c r="O86" s="1">
        <v>1</v>
      </c>
      <c r="P86" s="1">
        <v>1.8</v>
      </c>
      <c r="Q86" s="1">
        <v>100</v>
      </c>
      <c r="R86" s="1">
        <v>100</v>
      </c>
      <c r="S86" s="13">
        <v>1.2</v>
      </c>
      <c r="T86" s="1">
        <v>1</v>
      </c>
      <c r="U86" s="1" t="b">
        <v>1</v>
      </c>
      <c r="V86" s="1">
        <v>251</v>
      </c>
      <c r="W86" s="13">
        <v>2288.85</v>
      </c>
      <c r="X86" s="13">
        <v>2247.81</v>
      </c>
      <c r="Y86" s="1">
        <v>158</v>
      </c>
      <c r="Z86" s="1">
        <v>158</v>
      </c>
      <c r="AA86" s="50">
        <v>132.03</v>
      </c>
      <c r="AB86" s="50">
        <v>130.25</v>
      </c>
      <c r="AC86" s="16">
        <v>1.19787539233482</v>
      </c>
      <c r="AD86" s="16">
        <v>1.2146833786248501</v>
      </c>
      <c r="AE86" s="50">
        <v>20.55</v>
      </c>
      <c r="AF86" s="50">
        <v>20.45</v>
      </c>
      <c r="AG86" s="50">
        <v>21.02</v>
      </c>
      <c r="AH86" s="50">
        <v>19.98</v>
      </c>
      <c r="AI86" s="16">
        <v>0.98277377752293504</v>
      </c>
      <c r="AJ86" s="16">
        <v>1.02923319235467</v>
      </c>
      <c r="AL86" s="6">
        <v>1.5306176028899721E-3</v>
      </c>
      <c r="AN86" s="6">
        <v>-1.2667301810687537E-2</v>
      </c>
      <c r="AP86" s="6">
        <v>-6.3251106894368636E-4</v>
      </c>
      <c r="AR86" s="6">
        <v>-6.3251106894368636E-4</v>
      </c>
      <c r="AT86" s="6">
        <v>1.1235955056179803E-2</v>
      </c>
      <c r="AV86" s="6">
        <v>3.8389189604082219E-5</v>
      </c>
      <c r="AX86" s="6">
        <v>-1.2092456021926545E-2</v>
      </c>
      <c r="AZ86" s="6">
        <v>-7.0371047572026502E-4</v>
      </c>
      <c r="BB86" s="6">
        <v>1.8037342173258253E-3</v>
      </c>
      <c r="BD86" s="6">
        <v>-1.8060233318690777E-3</v>
      </c>
      <c r="BF86" s="6">
        <v>2.0388349514563142E-2</v>
      </c>
      <c r="BH86" s="6">
        <v>-2.0588235294117685E-2</v>
      </c>
      <c r="BJ86" s="6">
        <v>-1.9438683379870758E-2</v>
      </c>
      <c r="BL86" s="6">
        <v>1.8146324191386842E-2</v>
      </c>
      <c r="BQ86" s="57">
        <v>1.8</v>
      </c>
      <c r="BR86" s="58">
        <v>1.2009853966134201</v>
      </c>
    </row>
    <row r="87" spans="1:70" x14ac:dyDescent="0.25">
      <c r="A87" s="1">
        <v>86</v>
      </c>
      <c r="B87" s="1" t="s">
        <v>21</v>
      </c>
      <c r="C87" s="1" t="s">
        <v>22</v>
      </c>
      <c r="D87" s="1" t="s">
        <v>23</v>
      </c>
      <c r="E87" s="1" t="s">
        <v>24</v>
      </c>
      <c r="F87" s="1" t="s">
        <v>25</v>
      </c>
      <c r="G87" s="1" t="b">
        <v>1</v>
      </c>
      <c r="H87" s="1" t="b">
        <v>1</v>
      </c>
      <c r="I87" s="1" t="b">
        <v>0</v>
      </c>
      <c r="J87" s="1" t="b">
        <v>1</v>
      </c>
      <c r="K87" s="1" t="b">
        <v>0</v>
      </c>
      <c r="L87" s="1">
        <v>200</v>
      </c>
      <c r="M87" s="1">
        <v>2</v>
      </c>
      <c r="N87" s="1">
        <v>0</v>
      </c>
      <c r="O87" s="1">
        <v>1</v>
      </c>
      <c r="P87" s="1">
        <v>1.8</v>
      </c>
      <c r="Q87" s="1">
        <v>100</v>
      </c>
      <c r="R87" s="1">
        <v>100</v>
      </c>
      <c r="S87" s="13">
        <v>1.2</v>
      </c>
      <c r="T87" s="1">
        <v>1</v>
      </c>
      <c r="U87" s="1" t="b">
        <v>1</v>
      </c>
      <c r="V87" s="1">
        <v>251</v>
      </c>
      <c r="W87" s="13">
        <v>2308.52</v>
      </c>
      <c r="X87" s="13">
        <v>2283.66</v>
      </c>
      <c r="Y87" s="1">
        <v>158</v>
      </c>
      <c r="Z87" s="1">
        <v>158</v>
      </c>
      <c r="AA87" s="50">
        <v>130.29</v>
      </c>
      <c r="AB87" s="50">
        <v>129.24</v>
      </c>
      <c r="AC87" s="16">
        <v>1.2141531738595299</v>
      </c>
      <c r="AD87" s="16">
        <v>1.2240223385137701</v>
      </c>
      <c r="AE87" s="50">
        <v>20.53</v>
      </c>
      <c r="AF87" s="50">
        <v>20.47</v>
      </c>
      <c r="AG87" s="50">
        <v>20.81</v>
      </c>
      <c r="AH87" s="50">
        <v>20.190000000000001</v>
      </c>
      <c r="AI87" s="16">
        <v>0.99260323763372504</v>
      </c>
      <c r="AJ87" s="16">
        <v>1.0203077596339101</v>
      </c>
      <c r="AL87" s="6">
        <v>1.0137606810679323E-2</v>
      </c>
      <c r="AN87" s="6">
        <v>3.0795260929550317E-3</v>
      </c>
      <c r="AP87" s="6">
        <v>-6.3251106894368636E-4</v>
      </c>
      <c r="AR87" s="6">
        <v>-6.3251106894368636E-4</v>
      </c>
      <c r="AT87" s="6">
        <v>-2.0909446014567568E-3</v>
      </c>
      <c r="AV87" s="6">
        <v>-7.716227110445617E-3</v>
      </c>
      <c r="AX87" s="6">
        <v>1.3320982099989109E-3</v>
      </c>
      <c r="AZ87" s="6">
        <v>6.9792694096051378E-3</v>
      </c>
      <c r="BB87" s="6">
        <v>8.2874274850119889E-4</v>
      </c>
      <c r="BD87" s="6">
        <v>-8.2979450383180442E-4</v>
      </c>
      <c r="BF87" s="6">
        <v>1.0194174757281571E-2</v>
      </c>
      <c r="BH87" s="6">
        <v>-1.0294117647058898E-2</v>
      </c>
      <c r="BJ87" s="6">
        <v>-9.6313517555016714E-3</v>
      </c>
      <c r="BL87" s="6">
        <v>9.3170359562597671E-3</v>
      </c>
      <c r="BQ87" s="57">
        <v>1.8</v>
      </c>
      <c r="BR87" s="58">
        <v>1.19787539233482</v>
      </c>
    </row>
    <row r="88" spans="1:70" x14ac:dyDescent="0.25">
      <c r="A88" s="1">
        <v>87</v>
      </c>
      <c r="B88" s="1" t="s">
        <v>21</v>
      </c>
      <c r="C88" s="1" t="s">
        <v>22</v>
      </c>
      <c r="D88" s="1" t="s">
        <v>23</v>
      </c>
      <c r="E88" s="1" t="s">
        <v>24</v>
      </c>
      <c r="F88" s="1" t="s">
        <v>25</v>
      </c>
      <c r="G88" s="1" t="b">
        <v>1</v>
      </c>
      <c r="H88" s="1" t="b">
        <v>1</v>
      </c>
      <c r="I88" s="1" t="b">
        <v>0</v>
      </c>
      <c r="J88" s="1" t="b">
        <v>1</v>
      </c>
      <c r="K88" s="1" t="b">
        <v>0</v>
      </c>
      <c r="L88" s="1">
        <v>200</v>
      </c>
      <c r="M88" s="1">
        <v>2</v>
      </c>
      <c r="N88" s="1">
        <v>0</v>
      </c>
      <c r="O88" s="1">
        <v>1</v>
      </c>
      <c r="P88" s="1">
        <v>1.8</v>
      </c>
      <c r="Q88" s="1">
        <v>100</v>
      </c>
      <c r="R88" s="1">
        <v>100</v>
      </c>
      <c r="S88" s="13">
        <v>1.2</v>
      </c>
      <c r="T88" s="1">
        <v>1</v>
      </c>
      <c r="U88" s="1" t="b">
        <v>1</v>
      </c>
      <c r="V88" s="1">
        <v>251</v>
      </c>
      <c r="W88" s="13">
        <v>2310.4899999999998</v>
      </c>
      <c r="X88" s="13">
        <v>2286.86</v>
      </c>
      <c r="Y88" s="1">
        <v>158</v>
      </c>
      <c r="Z88" s="1">
        <v>158</v>
      </c>
      <c r="AA88" s="50">
        <v>130.22999999999999</v>
      </c>
      <c r="AB88" s="50">
        <v>128.97</v>
      </c>
      <c r="AC88" s="16">
        <v>1.2151658924001101</v>
      </c>
      <c r="AD88" s="16">
        <v>1.22725467583146</v>
      </c>
      <c r="AE88" s="50">
        <v>20.51</v>
      </c>
      <c r="AF88" s="50">
        <v>20.49</v>
      </c>
      <c r="AG88" s="50">
        <v>20.84</v>
      </c>
      <c r="AH88" s="50">
        <v>20.16</v>
      </c>
      <c r="AI88" s="16">
        <v>0.99101444914697001</v>
      </c>
      <c r="AJ88" s="16">
        <v>1.02391588524321</v>
      </c>
      <c r="AL88" s="6">
        <v>1.0999618439522463E-2</v>
      </c>
      <c r="AN88" s="6">
        <v>4.4851006896540202E-3</v>
      </c>
      <c r="AP88" s="6">
        <v>-6.3251106894368636E-4</v>
      </c>
      <c r="AR88" s="6">
        <v>-6.3251106894368636E-4</v>
      </c>
      <c r="AT88" s="6">
        <v>-2.550492865513232E-3</v>
      </c>
      <c r="AV88" s="6">
        <v>-9.7892433490729402E-3</v>
      </c>
      <c r="AX88" s="6">
        <v>2.1673038520613197E-3</v>
      </c>
      <c r="AZ88" s="6">
        <v>9.6384501845285797E-3</v>
      </c>
      <c r="BB88" s="6">
        <v>-1.4624872032353853E-4</v>
      </c>
      <c r="BD88" s="6">
        <v>1.4643432420546887E-4</v>
      </c>
      <c r="BF88" s="6">
        <v>1.1650485436893288E-2</v>
      </c>
      <c r="BH88" s="6">
        <v>-1.176470588235301E-2</v>
      </c>
      <c r="BJ88" s="6">
        <v>-1.1216563496020515E-2</v>
      </c>
      <c r="BL88" s="6">
        <v>1.2886294947922483E-2</v>
      </c>
      <c r="BQ88" s="57">
        <v>1.8</v>
      </c>
      <c r="BR88" s="58">
        <v>1.2141531738595299</v>
      </c>
    </row>
    <row r="89" spans="1:70" x14ac:dyDescent="0.25">
      <c r="A89" s="1">
        <v>88</v>
      </c>
      <c r="B89" s="1" t="s">
        <v>21</v>
      </c>
      <c r="C89" s="1" t="s">
        <v>22</v>
      </c>
      <c r="D89" s="1" t="s">
        <v>23</v>
      </c>
      <c r="E89" s="1" t="s">
        <v>24</v>
      </c>
      <c r="F89" s="1" t="s">
        <v>25</v>
      </c>
      <c r="G89" s="1" t="b">
        <v>1</v>
      </c>
      <c r="H89" s="1" t="b">
        <v>1</v>
      </c>
      <c r="I89" s="1" t="b">
        <v>0</v>
      </c>
      <c r="J89" s="1" t="b">
        <v>1</v>
      </c>
      <c r="K89" s="1" t="b">
        <v>0</v>
      </c>
      <c r="L89" s="1">
        <v>200</v>
      </c>
      <c r="M89" s="1">
        <v>2</v>
      </c>
      <c r="N89" s="1">
        <v>0</v>
      </c>
      <c r="O89" s="1">
        <v>1</v>
      </c>
      <c r="P89" s="1">
        <v>1.8</v>
      </c>
      <c r="Q89" s="1">
        <v>100</v>
      </c>
      <c r="R89" s="1">
        <v>100</v>
      </c>
      <c r="S89" s="13">
        <v>1.2</v>
      </c>
      <c r="T89" s="1">
        <v>1</v>
      </c>
      <c r="U89" s="1" t="b">
        <v>1</v>
      </c>
      <c r="V89" s="1">
        <v>251</v>
      </c>
      <c r="W89" s="13">
        <v>2273.5100000000002</v>
      </c>
      <c r="X89" s="13">
        <v>2279.61</v>
      </c>
      <c r="Y89" s="1">
        <v>158</v>
      </c>
      <c r="Z89" s="1">
        <v>158</v>
      </c>
      <c r="AA89" s="50">
        <v>130.56</v>
      </c>
      <c r="AB89" s="50">
        <v>130.93</v>
      </c>
      <c r="AC89" s="16">
        <v>1.2113521878706</v>
      </c>
      <c r="AD89" s="16">
        <v>1.20786813779112</v>
      </c>
      <c r="AE89" s="50">
        <v>20.49</v>
      </c>
      <c r="AF89" s="50">
        <v>20.51</v>
      </c>
      <c r="AG89" s="50">
        <v>20.41</v>
      </c>
      <c r="AH89" s="50">
        <v>20.59</v>
      </c>
      <c r="AI89" s="16">
        <v>1.0099325028742501</v>
      </c>
      <c r="AJ89" s="16">
        <v>1.0021544679240499</v>
      </c>
      <c r="AL89" s="6">
        <v>-5.1816962988634474E-3</v>
      </c>
      <c r="AN89" s="6">
        <v>1.3005957440079818E-3</v>
      </c>
      <c r="AP89" s="6">
        <v>-6.3251106894368636E-4</v>
      </c>
      <c r="AR89" s="6">
        <v>-6.3251106894368636E-4</v>
      </c>
      <c r="AT89" s="6">
        <v>-2.297741320267388E-5</v>
      </c>
      <c r="AV89" s="6">
        <v>5.2593189757763614E-3</v>
      </c>
      <c r="AX89" s="6">
        <v>-9.7792101800042719E-4</v>
      </c>
      <c r="AZ89" s="6">
        <v>-6.3104759894387907E-3</v>
      </c>
      <c r="BB89" s="6">
        <v>-1.1212401891482759E-3</v>
      </c>
      <c r="BD89" s="6">
        <v>1.1226631522429642E-3</v>
      </c>
      <c r="BF89" s="6">
        <v>-9.2233009708736491E-3</v>
      </c>
      <c r="BH89" s="6">
        <v>9.3137254901960453E-3</v>
      </c>
      <c r="BJ89" s="6">
        <v>7.6589011276568808E-3</v>
      </c>
      <c r="BL89" s="6">
        <v>-8.6407090559112998E-3</v>
      </c>
      <c r="BQ89" s="57">
        <v>1.8</v>
      </c>
      <c r="BR89" s="58">
        <v>1.2151658924001101</v>
      </c>
    </row>
    <row r="90" spans="1:70" x14ac:dyDescent="0.25">
      <c r="A90" s="1">
        <v>89</v>
      </c>
      <c r="B90" s="1" t="s">
        <v>21</v>
      </c>
      <c r="C90" s="1" t="s">
        <v>22</v>
      </c>
      <c r="D90" s="1" t="s">
        <v>23</v>
      </c>
      <c r="E90" s="1" t="s">
        <v>24</v>
      </c>
      <c r="F90" s="1" t="s">
        <v>25</v>
      </c>
      <c r="G90" s="1" t="b">
        <v>1</v>
      </c>
      <c r="H90" s="1" t="b">
        <v>1</v>
      </c>
      <c r="I90" s="1" t="b">
        <v>0</v>
      </c>
      <c r="J90" s="1" t="b">
        <v>1</v>
      </c>
      <c r="K90" s="1" t="b">
        <v>0</v>
      </c>
      <c r="L90" s="1">
        <v>200</v>
      </c>
      <c r="M90" s="1">
        <v>2</v>
      </c>
      <c r="N90" s="1">
        <v>0</v>
      </c>
      <c r="O90" s="1">
        <v>1</v>
      </c>
      <c r="P90" s="1">
        <v>1.8</v>
      </c>
      <c r="Q90" s="1">
        <v>100</v>
      </c>
      <c r="R90" s="1">
        <v>100</v>
      </c>
      <c r="S90" s="13">
        <v>1.2</v>
      </c>
      <c r="T90" s="1">
        <v>1</v>
      </c>
      <c r="U90" s="1" t="b">
        <v>1</v>
      </c>
      <c r="V90" s="1">
        <v>251</v>
      </c>
      <c r="W90" s="13">
        <v>2330.4</v>
      </c>
      <c r="X90" s="13">
        <v>2276.3000000000002</v>
      </c>
      <c r="Y90" s="1">
        <v>158</v>
      </c>
      <c r="Z90" s="1">
        <v>158</v>
      </c>
      <c r="AA90" s="50">
        <v>130.9</v>
      </c>
      <c r="AB90" s="50">
        <v>127.96</v>
      </c>
      <c r="AC90" s="16">
        <v>1.2083090152792699</v>
      </c>
      <c r="AD90" s="16">
        <v>1.23548947364879</v>
      </c>
      <c r="AE90" s="50">
        <v>20.51</v>
      </c>
      <c r="AF90" s="50">
        <v>20.49</v>
      </c>
      <c r="AG90" s="50">
        <v>21.32</v>
      </c>
      <c r="AH90" s="50">
        <v>19.68</v>
      </c>
      <c r="AI90" s="16">
        <v>0.96627514307158102</v>
      </c>
      <c r="AJ90" s="16">
        <v>1.0461090575679599</v>
      </c>
      <c r="AL90" s="6">
        <v>1.9711624292450214E-2</v>
      </c>
      <c r="AN90" s="6">
        <v>-1.5329547945230892E-4</v>
      </c>
      <c r="AP90" s="6">
        <v>-6.3251106894368636E-4</v>
      </c>
      <c r="AR90" s="6">
        <v>-6.3251106894368636E-4</v>
      </c>
      <c r="AT90" s="6">
        <v>2.5811294164503895E-3</v>
      </c>
      <c r="AV90" s="6">
        <v>-1.7543859649122862E-2</v>
      </c>
      <c r="AX90" s="6">
        <v>-3.4876755215489386E-3</v>
      </c>
      <c r="AZ90" s="6">
        <v>1.6413057500845651E-2</v>
      </c>
      <c r="BB90" s="6">
        <v>-1.4624872032353853E-4</v>
      </c>
      <c r="BD90" s="6">
        <v>1.4643432420546887E-4</v>
      </c>
      <c r="BF90" s="6">
        <v>3.4951456310679641E-2</v>
      </c>
      <c r="BH90" s="6">
        <v>-3.529411764705892E-2</v>
      </c>
      <c r="BJ90" s="6">
        <v>-3.5900175424184444E-2</v>
      </c>
      <c r="BL90" s="6">
        <v>3.4840403105759199E-2</v>
      </c>
      <c r="BQ90" s="57">
        <v>1.8</v>
      </c>
      <c r="BR90" s="58">
        <v>1.2113521878706</v>
      </c>
    </row>
    <row r="91" spans="1:70" x14ac:dyDescent="0.25">
      <c r="A91" s="1">
        <v>90</v>
      </c>
      <c r="B91" s="1" t="s">
        <v>21</v>
      </c>
      <c r="C91" s="1" t="s">
        <v>22</v>
      </c>
      <c r="D91" s="1" t="s">
        <v>23</v>
      </c>
      <c r="E91" s="1" t="s">
        <v>24</v>
      </c>
      <c r="F91" s="1" t="s">
        <v>25</v>
      </c>
      <c r="G91" s="1" t="b">
        <v>1</v>
      </c>
      <c r="H91" s="1" t="b">
        <v>1</v>
      </c>
      <c r="I91" s="1" t="b">
        <v>0</v>
      </c>
      <c r="J91" s="1" t="b">
        <v>1</v>
      </c>
      <c r="K91" s="1" t="b">
        <v>0</v>
      </c>
      <c r="L91" s="1">
        <v>200</v>
      </c>
      <c r="M91" s="1">
        <v>2</v>
      </c>
      <c r="N91" s="1">
        <v>0</v>
      </c>
      <c r="O91" s="1">
        <v>1</v>
      </c>
      <c r="P91" s="1">
        <v>1.8</v>
      </c>
      <c r="Q91" s="1">
        <v>100</v>
      </c>
      <c r="R91" s="1">
        <v>100</v>
      </c>
      <c r="S91" s="13">
        <v>1.2</v>
      </c>
      <c r="T91" s="1">
        <v>1</v>
      </c>
      <c r="U91" s="1" t="b">
        <v>1</v>
      </c>
      <c r="V91" s="1">
        <v>251</v>
      </c>
      <c r="W91" s="13">
        <v>2247.86</v>
      </c>
      <c r="X91" s="13">
        <v>2272.14</v>
      </c>
      <c r="Y91" s="1">
        <v>159</v>
      </c>
      <c r="Z91" s="1">
        <v>159</v>
      </c>
      <c r="AA91" s="50">
        <v>129.78</v>
      </c>
      <c r="AB91" s="50">
        <v>131.22999999999999</v>
      </c>
      <c r="AC91" s="16">
        <v>1.2272592409290299</v>
      </c>
      <c r="AD91" s="16">
        <v>1.21354951635815</v>
      </c>
      <c r="AE91" s="50">
        <v>20.53</v>
      </c>
      <c r="AF91" s="50">
        <v>20.47</v>
      </c>
      <c r="AG91" s="50">
        <v>20.100000000000001</v>
      </c>
      <c r="AH91" s="50">
        <v>20.9</v>
      </c>
      <c r="AI91" s="16">
        <v>1.02869428978165</v>
      </c>
      <c r="AJ91" s="16">
        <v>0.98594469939282803</v>
      </c>
      <c r="AL91" s="6">
        <v>-1.6405350248014372E-2</v>
      </c>
      <c r="AN91" s="6">
        <v>-1.9805424551611051E-3</v>
      </c>
      <c r="AP91" s="6">
        <v>5.6925996204932883E-3</v>
      </c>
      <c r="AR91" s="6">
        <v>5.6925996204932883E-3</v>
      </c>
      <c r="AT91" s="6">
        <v>-5.9971048459362963E-3</v>
      </c>
      <c r="AV91" s="6">
        <v>7.5626703520288441E-3</v>
      </c>
      <c r="AX91" s="6">
        <v>1.2140887348412788E-2</v>
      </c>
      <c r="AZ91" s="6">
        <v>-1.6365168151202258E-3</v>
      </c>
      <c r="BB91" s="6">
        <v>8.2874274850119889E-4</v>
      </c>
      <c r="BD91" s="6">
        <v>-8.2979450383180442E-4</v>
      </c>
      <c r="BF91" s="6">
        <v>-2.4271844660194053E-2</v>
      </c>
      <c r="BH91" s="6">
        <v>2.450980392156854E-2</v>
      </c>
      <c r="BJ91" s="6">
        <v>2.6378450725770941E-2</v>
      </c>
      <c r="BL91" s="6">
        <v>-2.4675866461104756E-2</v>
      </c>
      <c r="BQ91" s="57">
        <v>1.8</v>
      </c>
      <c r="BR91" s="58">
        <v>1.2083090152792699</v>
      </c>
    </row>
    <row r="92" spans="1:70" x14ac:dyDescent="0.25">
      <c r="A92" s="3">
        <v>91</v>
      </c>
      <c r="B92" s="3" t="s">
        <v>21</v>
      </c>
      <c r="C92" s="3" t="s">
        <v>22</v>
      </c>
      <c r="D92" s="3" t="s">
        <v>23</v>
      </c>
      <c r="E92" s="3" t="s">
        <v>24</v>
      </c>
      <c r="F92" s="3" t="s">
        <v>25</v>
      </c>
      <c r="G92" s="3" t="b">
        <v>1</v>
      </c>
      <c r="H92" s="3" t="b">
        <v>1</v>
      </c>
      <c r="I92" s="3" t="b">
        <v>0</v>
      </c>
      <c r="J92" s="3" t="b">
        <v>1</v>
      </c>
      <c r="K92" s="3" t="b">
        <v>0</v>
      </c>
      <c r="L92" s="3">
        <v>200</v>
      </c>
      <c r="M92" s="3">
        <v>2</v>
      </c>
      <c r="N92" s="3">
        <v>0</v>
      </c>
      <c r="O92" s="3">
        <v>1</v>
      </c>
      <c r="P92" s="3">
        <v>1.9</v>
      </c>
      <c r="Q92" s="3">
        <v>100</v>
      </c>
      <c r="R92" s="3">
        <v>100</v>
      </c>
      <c r="S92" s="5">
        <v>1.2</v>
      </c>
      <c r="T92" s="3">
        <v>1</v>
      </c>
      <c r="U92" s="3" t="b">
        <v>1</v>
      </c>
      <c r="V92" s="3">
        <v>251</v>
      </c>
      <c r="W92" s="5">
        <v>2358.56</v>
      </c>
      <c r="X92" s="5">
        <v>2335.2199999999998</v>
      </c>
      <c r="Y92" s="3">
        <v>158</v>
      </c>
      <c r="Z92" s="3">
        <v>158</v>
      </c>
      <c r="AA92" s="51">
        <v>127.87</v>
      </c>
      <c r="AB92" s="51">
        <v>126.75</v>
      </c>
      <c r="AC92" s="17">
        <v>1.2369669582526399</v>
      </c>
      <c r="AD92" s="17">
        <v>1.24801416821844</v>
      </c>
      <c r="AE92" s="51">
        <v>20.58</v>
      </c>
      <c r="AF92" s="51">
        <v>20.420000000000002</v>
      </c>
      <c r="AG92" s="51">
        <v>20.77</v>
      </c>
      <c r="AH92" s="51">
        <v>20.23</v>
      </c>
      <c r="AI92" s="17">
        <v>0.99656088362811901</v>
      </c>
      <c r="AJ92" s="17">
        <v>1.0153139766412</v>
      </c>
      <c r="AL92" s="6" cm="1">
        <f t="array" ref="AL92:AL101">W92:W101/AM92-1</f>
        <v>9.0972606391059863E-3</v>
      </c>
      <c r="AM92" s="22">
        <f>AVERAGE(W92:W101)</f>
        <v>2337.2969999999996</v>
      </c>
      <c r="AN92" s="6" cm="1">
        <f t="array" ref="AN92:AN101">X92:X101/AO92-1</f>
        <v>2.6405389275547808E-3</v>
      </c>
      <c r="AO92" s="22">
        <f>AVERAGE(X92:X101)</f>
        <v>2329.0699999999997</v>
      </c>
      <c r="AP92" s="6" cm="1">
        <f t="array" ref="AP92:AP101">Y92:Y101/AQ92-1</f>
        <v>-6.3251106894368636E-4</v>
      </c>
      <c r="AQ92" s="22">
        <f>AVERAGE(Y92:Y101)</f>
        <v>158.1</v>
      </c>
      <c r="AR92" s="6" cm="1">
        <f t="array" ref="AR92:AR101">Z92:Z101/AS92-1</f>
        <v>-6.3251106894368636E-4</v>
      </c>
      <c r="AS92" s="22">
        <f>AVERAGE(Z92:Z101)</f>
        <v>158.1</v>
      </c>
      <c r="AT92" s="6" cm="1">
        <f t="array" ref="AT92:AT101">AA92:AA101/AU92-1</f>
        <v>-1.1950977558718989E-3</v>
      </c>
      <c r="AU92" s="22">
        <f>AVERAGE(AA92:AA101)</f>
        <v>128.023</v>
      </c>
      <c r="AV92" s="6" cm="1">
        <f t="array" ref="AV92:AV101">AB92:AB101/AW92-1</f>
        <v>-7.4082195213631685E-3</v>
      </c>
      <c r="AW92" s="22">
        <f>AVERAGE(AB92:AB101)</f>
        <v>127.696</v>
      </c>
      <c r="AX92" s="6" cm="1">
        <f t="array" ref="AX92:AX101">AC92:AC101/AY92-1</f>
        <v>6.0163023799986171E-4</v>
      </c>
      <c r="AY92" s="22">
        <f>AVERAGE(AC92:AC101)</f>
        <v>1.2362232089891949</v>
      </c>
      <c r="AZ92" s="6" cm="1">
        <f t="array" ref="AZ92:AZ101">AD92:AD101/BA92-1</f>
        <v>6.8571303455025046E-3</v>
      </c>
      <c r="BA92" s="22">
        <f>AVERAGE(AD92:AD101)</f>
        <v>1.2395146546662332</v>
      </c>
      <c r="BB92" s="6" cm="1">
        <f t="array" ref="BB92:BB101">AE92:AE101/BC92-1</f>
        <v>3.0706243602862671E-3</v>
      </c>
      <c r="BC92" s="22">
        <f>AVERAGE(AE92:AE101)</f>
        <v>20.517000000000003</v>
      </c>
      <c r="BD92" s="6" cm="1">
        <f t="array" ref="BD92:BD101">AF92:AF101/BE92-1</f>
        <v>-3.0757213298830965E-3</v>
      </c>
      <c r="BE92" s="22">
        <f>AVERAGE(AF92:AF101)</f>
        <v>20.482999999999997</v>
      </c>
      <c r="BF92" s="6" cm="1">
        <f t="array" ref="BF92:BF101">AG92:AG101/BG92-1</f>
        <v>8.7421078193294921E-3</v>
      </c>
      <c r="BG92" s="22">
        <f>AVERAGE(AG92:AG101)</f>
        <v>20.590000000000003</v>
      </c>
      <c r="BH92" s="6" cm="1">
        <f t="array" ref="BH92:BH101">AH92:AH101/BI92-1</f>
        <v>-8.819206271435398E-3</v>
      </c>
      <c r="BI92" s="22">
        <f>AVERAGE(AH92:AH101)</f>
        <v>20.409999999999997</v>
      </c>
      <c r="BJ92" s="6" cm="1">
        <f t="array" ref="BJ92:BJ101">AI92:AI101/BK92-1</f>
        <v>-6.1114791936468515E-3</v>
      </c>
      <c r="BK92" s="22">
        <f t="shared" ref="BK92" si="9">AVERAGE(AI92:AI101)</f>
        <v>1.0026887953385333</v>
      </c>
      <c r="BL92" s="6" cm="1">
        <f t="array" ref="BL92:BL101">AJ92:AJ101/BM92-1</f>
        <v>5.3365897263526474E-3</v>
      </c>
      <c r="BM92" s="22">
        <f>AVERAGE(AJ92:AJ101)</f>
        <v>1.0099244243339072</v>
      </c>
      <c r="BQ92" s="57">
        <v>1.8</v>
      </c>
      <c r="BR92" s="58">
        <v>1.2272592409290299</v>
      </c>
    </row>
    <row r="93" spans="1:70" x14ac:dyDescent="0.25">
      <c r="A93" s="3">
        <v>92</v>
      </c>
      <c r="B93" s="3" t="s">
        <v>21</v>
      </c>
      <c r="C93" s="3" t="s">
        <v>22</v>
      </c>
      <c r="D93" s="3" t="s">
        <v>23</v>
      </c>
      <c r="E93" s="3" t="s">
        <v>24</v>
      </c>
      <c r="F93" s="3" t="s">
        <v>25</v>
      </c>
      <c r="G93" s="3" t="b">
        <v>1</v>
      </c>
      <c r="H93" s="3" t="b">
        <v>1</v>
      </c>
      <c r="I93" s="3" t="b">
        <v>0</v>
      </c>
      <c r="J93" s="3" t="b">
        <v>1</v>
      </c>
      <c r="K93" s="3" t="b">
        <v>0</v>
      </c>
      <c r="L93" s="3">
        <v>200</v>
      </c>
      <c r="M93" s="3">
        <v>2</v>
      </c>
      <c r="N93" s="3">
        <v>0</v>
      </c>
      <c r="O93" s="3">
        <v>1</v>
      </c>
      <c r="P93" s="3">
        <v>1.9</v>
      </c>
      <c r="Q93" s="3">
        <v>100</v>
      </c>
      <c r="R93" s="3">
        <v>100</v>
      </c>
      <c r="S93" s="5">
        <v>1.2</v>
      </c>
      <c r="T93" s="3">
        <v>1</v>
      </c>
      <c r="U93" s="3" t="b">
        <v>1</v>
      </c>
      <c r="V93" s="3">
        <v>251</v>
      </c>
      <c r="W93" s="5">
        <v>2365.38</v>
      </c>
      <c r="X93" s="5">
        <v>2351.06</v>
      </c>
      <c r="Y93" s="3">
        <v>158</v>
      </c>
      <c r="Z93" s="3">
        <v>158</v>
      </c>
      <c r="AA93" s="51">
        <v>127.07</v>
      </c>
      <c r="AB93" s="51">
        <v>126.46</v>
      </c>
      <c r="AC93" s="17">
        <v>1.2444161230583399</v>
      </c>
      <c r="AD93" s="17">
        <v>1.2505662975004901</v>
      </c>
      <c r="AE93" s="51">
        <v>20.48</v>
      </c>
      <c r="AF93" s="51">
        <v>20.52</v>
      </c>
      <c r="AG93" s="51">
        <v>20.69</v>
      </c>
      <c r="AH93" s="51">
        <v>20.309999999999999</v>
      </c>
      <c r="AI93" s="17">
        <v>0.99527554266974005</v>
      </c>
      <c r="AJ93" s="17">
        <v>1.01598679038913</v>
      </c>
      <c r="AL93" s="6">
        <v>1.201516110276124E-2</v>
      </c>
      <c r="AN93" s="6">
        <v>9.4415367507203474E-3</v>
      </c>
      <c r="AP93" s="6">
        <v>-6.3251106894368636E-4</v>
      </c>
      <c r="AR93" s="6">
        <v>-6.3251106894368636E-4</v>
      </c>
      <c r="AT93" s="6">
        <v>-7.4439749107582109E-3</v>
      </c>
      <c r="AV93" s="6">
        <v>-9.6792381907029323E-3</v>
      </c>
      <c r="AX93" s="6">
        <v>6.6273744171523319E-3</v>
      </c>
      <c r="AZ93" s="6">
        <v>8.9161050195349922E-3</v>
      </c>
      <c r="BB93" s="6">
        <v>-1.8033825608033682E-3</v>
      </c>
      <c r="BD93" s="6">
        <v>1.8063760191380229E-3</v>
      </c>
      <c r="BF93" s="6">
        <v>4.8567265662942116E-3</v>
      </c>
      <c r="BH93" s="6">
        <v>-4.8995590396863076E-3</v>
      </c>
      <c r="BJ93" s="6">
        <v>-7.3933734008569951E-3</v>
      </c>
      <c r="BL93" s="6">
        <v>6.0027918021898774E-3</v>
      </c>
      <c r="BQ93" s="57">
        <v>1.9</v>
      </c>
      <c r="BR93" s="58">
        <v>1.2369669582526399</v>
      </c>
    </row>
    <row r="94" spans="1:70" x14ac:dyDescent="0.25">
      <c r="A94" s="3">
        <v>93</v>
      </c>
      <c r="B94" s="3" t="s">
        <v>21</v>
      </c>
      <c r="C94" s="3" t="s">
        <v>22</v>
      </c>
      <c r="D94" s="3" t="s">
        <v>23</v>
      </c>
      <c r="E94" s="3" t="s">
        <v>24</v>
      </c>
      <c r="F94" s="3" t="s">
        <v>25</v>
      </c>
      <c r="G94" s="3" t="b">
        <v>1</v>
      </c>
      <c r="H94" s="3" t="b">
        <v>1</v>
      </c>
      <c r="I94" s="3" t="b">
        <v>0</v>
      </c>
      <c r="J94" s="3" t="b">
        <v>1</v>
      </c>
      <c r="K94" s="3" t="b">
        <v>0</v>
      </c>
      <c r="L94" s="3">
        <v>200</v>
      </c>
      <c r="M94" s="3">
        <v>2</v>
      </c>
      <c r="N94" s="3">
        <v>0</v>
      </c>
      <c r="O94" s="3">
        <v>1</v>
      </c>
      <c r="P94" s="3">
        <v>1.9</v>
      </c>
      <c r="Q94" s="3">
        <v>100</v>
      </c>
      <c r="R94" s="3">
        <v>100</v>
      </c>
      <c r="S94" s="5">
        <v>1.2</v>
      </c>
      <c r="T94" s="3">
        <v>1</v>
      </c>
      <c r="U94" s="3" t="b">
        <v>1</v>
      </c>
      <c r="V94" s="3">
        <v>251</v>
      </c>
      <c r="W94" s="5">
        <v>2306.12</v>
      </c>
      <c r="X94" s="5">
        <v>2338.7600000000002</v>
      </c>
      <c r="Y94" s="3">
        <v>158</v>
      </c>
      <c r="Z94" s="3">
        <v>158</v>
      </c>
      <c r="AA94" s="51">
        <v>127.54</v>
      </c>
      <c r="AB94" s="51">
        <v>129.41999999999999</v>
      </c>
      <c r="AC94" s="17">
        <v>1.2399978234793101</v>
      </c>
      <c r="AD94" s="17">
        <v>1.22197402503891</v>
      </c>
      <c r="AE94" s="51">
        <v>20.5</v>
      </c>
      <c r="AF94" s="51">
        <v>20.5</v>
      </c>
      <c r="AG94" s="51">
        <v>20</v>
      </c>
      <c r="AH94" s="51">
        <v>21</v>
      </c>
      <c r="AI94" s="17">
        <v>1.0313899509876701</v>
      </c>
      <c r="AJ94" s="17">
        <v>0.98197973378381098</v>
      </c>
      <c r="AL94" s="6">
        <v>-1.3338912427474869E-2</v>
      </c>
      <c r="AN94" s="6">
        <v>4.1604588956110078E-3</v>
      </c>
      <c r="AP94" s="6">
        <v>-6.3251106894368636E-4</v>
      </c>
      <c r="AR94" s="6">
        <v>-6.3251106894368636E-4</v>
      </c>
      <c r="AT94" s="6">
        <v>-3.7727595822625304E-3</v>
      </c>
      <c r="AV94" s="6">
        <v>1.3500814434281416E-2</v>
      </c>
      <c r="AX94" s="6">
        <v>3.0533438157995807E-3</v>
      </c>
      <c r="AZ94" s="6">
        <v>-1.4151207943601474E-2</v>
      </c>
      <c r="BB94" s="6">
        <v>-8.2858117658546337E-4</v>
      </c>
      <c r="BD94" s="6">
        <v>8.2995654933371021E-4</v>
      </c>
      <c r="BF94" s="6">
        <v>-2.8654686741136581E-2</v>
      </c>
      <c r="BH94" s="6">
        <v>2.8907398334150125E-2</v>
      </c>
      <c r="BJ94" s="6">
        <v>2.8624191057651682E-2</v>
      </c>
      <c r="BL94" s="6">
        <v>-2.7670080925636609E-2</v>
      </c>
      <c r="BQ94" s="57">
        <v>1.9</v>
      </c>
      <c r="BR94" s="58">
        <v>1.2444161230583399</v>
      </c>
    </row>
    <row r="95" spans="1:70" x14ac:dyDescent="0.25">
      <c r="A95" s="3">
        <v>94</v>
      </c>
      <c r="B95" s="3" t="s">
        <v>21</v>
      </c>
      <c r="C95" s="3" t="s">
        <v>22</v>
      </c>
      <c r="D95" s="3" t="s">
        <v>23</v>
      </c>
      <c r="E95" s="3" t="s">
        <v>24</v>
      </c>
      <c r="F95" s="3" t="s">
        <v>25</v>
      </c>
      <c r="G95" s="3" t="b">
        <v>1</v>
      </c>
      <c r="H95" s="3" t="b">
        <v>1</v>
      </c>
      <c r="I95" s="3" t="b">
        <v>0</v>
      </c>
      <c r="J95" s="3" t="b">
        <v>1</v>
      </c>
      <c r="K95" s="3" t="b">
        <v>0</v>
      </c>
      <c r="L95" s="3">
        <v>200</v>
      </c>
      <c r="M95" s="3">
        <v>2</v>
      </c>
      <c r="N95" s="3">
        <v>0</v>
      </c>
      <c r="O95" s="3">
        <v>1</v>
      </c>
      <c r="P95" s="3">
        <v>1.9</v>
      </c>
      <c r="Q95" s="3">
        <v>100</v>
      </c>
      <c r="R95" s="3">
        <v>100</v>
      </c>
      <c r="S95" s="5">
        <v>1.2</v>
      </c>
      <c r="T95" s="3">
        <v>1</v>
      </c>
      <c r="U95" s="3" t="b">
        <v>1</v>
      </c>
      <c r="V95" s="3">
        <v>251</v>
      </c>
      <c r="W95" s="5">
        <v>2366.92</v>
      </c>
      <c r="X95" s="5">
        <v>2318.1799999999998</v>
      </c>
      <c r="Y95" s="3">
        <v>158</v>
      </c>
      <c r="Z95" s="3">
        <v>158</v>
      </c>
      <c r="AA95" s="51">
        <v>128.58000000000001</v>
      </c>
      <c r="AB95" s="51">
        <v>126.39</v>
      </c>
      <c r="AC95" s="17">
        <v>1.2303713779214001</v>
      </c>
      <c r="AD95" s="17">
        <v>1.25127874002008</v>
      </c>
      <c r="AE95" s="51">
        <v>20.58</v>
      </c>
      <c r="AF95" s="51">
        <v>20.420000000000002</v>
      </c>
      <c r="AG95" s="51">
        <v>21.11</v>
      </c>
      <c r="AH95" s="51">
        <v>19.89</v>
      </c>
      <c r="AI95" s="17">
        <v>0.98032486106570704</v>
      </c>
      <c r="AJ95" s="17">
        <v>1.03283152856177</v>
      </c>
      <c r="AL95" s="6">
        <v>1.2674041852618778E-2</v>
      </c>
      <c r="AN95" s="6">
        <v>-4.6756860034261605E-3</v>
      </c>
      <c r="AP95" s="6">
        <v>-6.3251106894368636E-4</v>
      </c>
      <c r="AR95" s="6">
        <v>-6.3251106894368636E-4</v>
      </c>
      <c r="AT95" s="6">
        <v>4.3507807190896752E-3</v>
      </c>
      <c r="AV95" s="6">
        <v>-1.0227415110888316E-2</v>
      </c>
      <c r="AX95" s="6">
        <v>-4.7336363087533417E-3</v>
      </c>
      <c r="AZ95" s="6">
        <v>9.4908804099733679E-3</v>
      </c>
      <c r="BB95" s="6">
        <v>3.0706243602862671E-3</v>
      </c>
      <c r="BD95" s="6">
        <v>-3.0757213298830965E-3</v>
      </c>
      <c r="BF95" s="6">
        <v>2.5254978144730211E-2</v>
      </c>
      <c r="BH95" s="6">
        <v>-2.5477707006369199E-2</v>
      </c>
      <c r="BJ95" s="6">
        <v>-2.2303963479790911E-2</v>
      </c>
      <c r="BL95" s="6">
        <v>2.2681998450499119E-2</v>
      </c>
      <c r="BQ95" s="57">
        <v>1.9</v>
      </c>
      <c r="BR95" s="58">
        <v>1.2399978234793101</v>
      </c>
    </row>
    <row r="96" spans="1:70" x14ac:dyDescent="0.25">
      <c r="A96" s="3">
        <v>95</v>
      </c>
      <c r="B96" s="3" t="s">
        <v>21</v>
      </c>
      <c r="C96" s="3" t="s">
        <v>22</v>
      </c>
      <c r="D96" s="3" t="s">
        <v>23</v>
      </c>
      <c r="E96" s="3" t="s">
        <v>24</v>
      </c>
      <c r="F96" s="3" t="s">
        <v>25</v>
      </c>
      <c r="G96" s="3" t="b">
        <v>1</v>
      </c>
      <c r="H96" s="3" t="b">
        <v>1</v>
      </c>
      <c r="I96" s="3" t="b">
        <v>0</v>
      </c>
      <c r="J96" s="3" t="b">
        <v>1</v>
      </c>
      <c r="K96" s="3" t="b">
        <v>0</v>
      </c>
      <c r="L96" s="3">
        <v>200</v>
      </c>
      <c r="M96" s="3">
        <v>2</v>
      </c>
      <c r="N96" s="3">
        <v>0</v>
      </c>
      <c r="O96" s="3">
        <v>1</v>
      </c>
      <c r="P96" s="3">
        <v>1.9</v>
      </c>
      <c r="Q96" s="3">
        <v>100</v>
      </c>
      <c r="R96" s="3">
        <v>100</v>
      </c>
      <c r="S96" s="5">
        <v>1.2</v>
      </c>
      <c r="T96" s="3">
        <v>1</v>
      </c>
      <c r="U96" s="3" t="b">
        <v>1</v>
      </c>
      <c r="V96" s="3">
        <v>251</v>
      </c>
      <c r="W96" s="5">
        <v>2324.0500000000002</v>
      </c>
      <c r="X96" s="5">
        <v>2334.15</v>
      </c>
      <c r="Y96" s="3">
        <v>158</v>
      </c>
      <c r="Z96" s="3">
        <v>158</v>
      </c>
      <c r="AA96" s="51">
        <v>127.81</v>
      </c>
      <c r="AB96" s="51">
        <v>128.53</v>
      </c>
      <c r="AC96" s="17">
        <v>1.2373061473775899</v>
      </c>
      <c r="AD96" s="17">
        <v>1.23051412666375</v>
      </c>
      <c r="AE96" s="51">
        <v>20.52</v>
      </c>
      <c r="AF96" s="51">
        <v>20.48</v>
      </c>
      <c r="AG96" s="51">
        <v>20.309999999999999</v>
      </c>
      <c r="AH96" s="51">
        <v>20.69</v>
      </c>
      <c r="AI96" s="17">
        <v>1.01652798289414</v>
      </c>
      <c r="AJ96" s="17">
        <v>0.99570104706468898</v>
      </c>
      <c r="AL96" s="6">
        <v>-5.6676579827037443E-3</v>
      </c>
      <c r="AN96" s="6">
        <v>2.1811280897527929E-3</v>
      </c>
      <c r="AP96" s="6">
        <v>-6.3251106894368636E-4</v>
      </c>
      <c r="AR96" s="6">
        <v>-6.3251106894368636E-4</v>
      </c>
      <c r="AT96" s="6">
        <v>-1.6637635424884278E-3</v>
      </c>
      <c r="AV96" s="6">
        <v>6.5311364490665547E-3</v>
      </c>
      <c r="AX96" s="6">
        <v>8.7600554699207578E-4</v>
      </c>
      <c r="AZ96" s="6">
        <v>-7.261332464767678E-3</v>
      </c>
      <c r="BB96" s="6">
        <v>1.462202076325525E-4</v>
      </c>
      <c r="BD96" s="6">
        <v>-1.4646292047049148E-4</v>
      </c>
      <c r="BF96" s="6">
        <v>-1.359883438562437E-2</v>
      </c>
      <c r="BH96" s="6">
        <v>1.371876531112215E-2</v>
      </c>
      <c r="BJ96" s="6">
        <v>1.380207659639221E-2</v>
      </c>
      <c r="BL96" s="6">
        <v>-1.4083605591179937E-2</v>
      </c>
      <c r="BQ96" s="57">
        <v>1.9</v>
      </c>
      <c r="BR96" s="58">
        <v>1.2303713779214001</v>
      </c>
    </row>
    <row r="97" spans="1:70" x14ac:dyDescent="0.25">
      <c r="A97" s="3">
        <v>96</v>
      </c>
      <c r="B97" s="3" t="s">
        <v>21</v>
      </c>
      <c r="C97" s="3" t="s">
        <v>22</v>
      </c>
      <c r="D97" s="3" t="s">
        <v>23</v>
      </c>
      <c r="E97" s="3" t="s">
        <v>24</v>
      </c>
      <c r="F97" s="3" t="s">
        <v>25</v>
      </c>
      <c r="G97" s="3" t="b">
        <v>1</v>
      </c>
      <c r="H97" s="3" t="b">
        <v>1</v>
      </c>
      <c r="I97" s="3" t="b">
        <v>0</v>
      </c>
      <c r="J97" s="3" t="b">
        <v>1</v>
      </c>
      <c r="K97" s="3" t="b">
        <v>0</v>
      </c>
      <c r="L97" s="3">
        <v>200</v>
      </c>
      <c r="M97" s="3">
        <v>2</v>
      </c>
      <c r="N97" s="3">
        <v>0</v>
      </c>
      <c r="O97" s="3">
        <v>1</v>
      </c>
      <c r="P97" s="3">
        <v>1.9</v>
      </c>
      <c r="Q97" s="3">
        <v>100</v>
      </c>
      <c r="R97" s="3">
        <v>100</v>
      </c>
      <c r="S97" s="5">
        <v>1.2</v>
      </c>
      <c r="T97" s="3">
        <v>1</v>
      </c>
      <c r="U97" s="3" t="b">
        <v>1</v>
      </c>
      <c r="V97" s="3">
        <v>251</v>
      </c>
      <c r="W97" s="5">
        <v>2289.87</v>
      </c>
      <c r="X97" s="5">
        <v>2329.0300000000002</v>
      </c>
      <c r="Y97" s="3">
        <v>158</v>
      </c>
      <c r="Z97" s="3">
        <v>158</v>
      </c>
      <c r="AA97" s="51">
        <v>128.18</v>
      </c>
      <c r="AB97" s="51">
        <v>130.08000000000001</v>
      </c>
      <c r="AC97" s="17">
        <v>1.23408805327502</v>
      </c>
      <c r="AD97" s="17">
        <v>1.2161289921295899</v>
      </c>
      <c r="AE97" s="51">
        <v>20.440000000000001</v>
      </c>
      <c r="AF97" s="51">
        <v>20.56</v>
      </c>
      <c r="AG97" s="51">
        <v>19.98</v>
      </c>
      <c r="AH97" s="51">
        <v>21.02</v>
      </c>
      <c r="AI97" s="17">
        <v>1.0288467358720701</v>
      </c>
      <c r="AJ97" s="17">
        <v>0.98330902121614105</v>
      </c>
      <c r="AL97" s="6">
        <v>-2.0291387872401145E-2</v>
      </c>
      <c r="AN97" s="6">
        <v>-1.7174236926931208E-5</v>
      </c>
      <c r="AP97" s="6">
        <v>-6.3251106894368636E-4</v>
      </c>
      <c r="AR97" s="6">
        <v>-6.3251106894368636E-4</v>
      </c>
      <c r="AT97" s="6">
        <v>1.2263421416465192E-3</v>
      </c>
      <c r="AV97" s="6">
        <v>1.8669339681744335E-2</v>
      </c>
      <c r="AX97" s="6">
        <v>-1.7271603531215929E-3</v>
      </c>
      <c r="AZ97" s="6">
        <v>-1.8866789875058299E-2</v>
      </c>
      <c r="BB97" s="6">
        <v>-3.752985329239289E-3</v>
      </c>
      <c r="BD97" s="6">
        <v>3.7592149587464263E-3</v>
      </c>
      <c r="BF97" s="6">
        <v>-2.9626032054395512E-2</v>
      </c>
      <c r="BH97" s="6">
        <v>2.9887310142087342E-2</v>
      </c>
      <c r="BJ97" s="6">
        <v>2.6087795789824453E-2</v>
      </c>
      <c r="BL97" s="6">
        <v>-2.6353856265353914E-2</v>
      </c>
      <c r="BQ97" s="57">
        <v>1.9</v>
      </c>
      <c r="BR97" s="58">
        <v>1.2373061473775899</v>
      </c>
    </row>
    <row r="98" spans="1:70" x14ac:dyDescent="0.25">
      <c r="A98" s="3">
        <v>97</v>
      </c>
      <c r="B98" s="3" t="s">
        <v>21</v>
      </c>
      <c r="C98" s="3" t="s">
        <v>22</v>
      </c>
      <c r="D98" s="3" t="s">
        <v>23</v>
      </c>
      <c r="E98" s="3" t="s">
        <v>24</v>
      </c>
      <c r="F98" s="3" t="s">
        <v>25</v>
      </c>
      <c r="G98" s="3" t="b">
        <v>1</v>
      </c>
      <c r="H98" s="3" t="b">
        <v>1</v>
      </c>
      <c r="I98" s="3" t="b">
        <v>0</v>
      </c>
      <c r="J98" s="3" t="b">
        <v>1</v>
      </c>
      <c r="K98" s="3" t="b">
        <v>0</v>
      </c>
      <c r="L98" s="3">
        <v>200</v>
      </c>
      <c r="M98" s="3">
        <v>2</v>
      </c>
      <c r="N98" s="3">
        <v>0</v>
      </c>
      <c r="O98" s="3">
        <v>1</v>
      </c>
      <c r="P98" s="3">
        <v>1.9</v>
      </c>
      <c r="Q98" s="3">
        <v>100</v>
      </c>
      <c r="R98" s="3">
        <v>100</v>
      </c>
      <c r="S98" s="5">
        <v>1.2</v>
      </c>
      <c r="T98" s="3">
        <v>1</v>
      </c>
      <c r="U98" s="3" t="b">
        <v>1</v>
      </c>
      <c r="V98" s="3">
        <v>251</v>
      </c>
      <c r="W98" s="5">
        <v>2376.94</v>
      </c>
      <c r="X98" s="5">
        <v>2324.08</v>
      </c>
      <c r="Y98" s="3">
        <v>158</v>
      </c>
      <c r="Z98" s="3">
        <v>158</v>
      </c>
      <c r="AA98" s="51">
        <v>128.53</v>
      </c>
      <c r="AB98" s="51">
        <v>125.68</v>
      </c>
      <c r="AC98" s="17">
        <v>1.23045553656392</v>
      </c>
      <c r="AD98" s="17">
        <v>1.2582655393953099</v>
      </c>
      <c r="AE98" s="51">
        <v>20.53</v>
      </c>
      <c r="AF98" s="51">
        <v>20.47</v>
      </c>
      <c r="AG98" s="51">
        <v>21.25</v>
      </c>
      <c r="AH98" s="51">
        <v>19.75</v>
      </c>
      <c r="AI98" s="17">
        <v>0.970856516290726</v>
      </c>
      <c r="AJ98" s="17">
        <v>1.04196435539752</v>
      </c>
      <c r="AL98" s="6">
        <v>1.6961045173121025E-2</v>
      </c>
      <c r="AN98" s="6">
        <v>-2.1424860566663373E-3</v>
      </c>
      <c r="AP98" s="6">
        <v>-6.3251106894368636E-4</v>
      </c>
      <c r="AR98" s="6">
        <v>-6.3251106894368636E-4</v>
      </c>
      <c r="AT98" s="6">
        <v>3.960225896909142E-3</v>
      </c>
      <c r="AV98" s="6">
        <v>-1.5787495301340604E-2</v>
      </c>
      <c r="AX98" s="6">
        <v>-4.6655590862032525E-3</v>
      </c>
      <c r="AZ98" s="6">
        <v>1.5127602290531783E-2</v>
      </c>
      <c r="BB98" s="6">
        <v>6.3362089974150493E-4</v>
      </c>
      <c r="BD98" s="6">
        <v>-6.3467265537264783E-4</v>
      </c>
      <c r="BF98" s="6">
        <v>3.2054395337542285E-2</v>
      </c>
      <c r="BH98" s="6">
        <v>-3.2337089661930274E-2</v>
      </c>
      <c r="BJ98" s="6">
        <v>-3.1746918082454334E-2</v>
      </c>
      <c r="BL98" s="6">
        <v>3.1725077928226764E-2</v>
      </c>
      <c r="BQ98" s="57">
        <v>1.9</v>
      </c>
      <c r="BR98" s="58">
        <v>1.23408805327502</v>
      </c>
    </row>
    <row r="99" spans="1:70" x14ac:dyDescent="0.25">
      <c r="A99" s="3">
        <v>98</v>
      </c>
      <c r="B99" s="3" t="s">
        <v>21</v>
      </c>
      <c r="C99" s="3" t="s">
        <v>22</v>
      </c>
      <c r="D99" s="3" t="s">
        <v>23</v>
      </c>
      <c r="E99" s="3" t="s">
        <v>24</v>
      </c>
      <c r="F99" s="3" t="s">
        <v>25</v>
      </c>
      <c r="G99" s="3" t="b">
        <v>1</v>
      </c>
      <c r="H99" s="3" t="b">
        <v>1</v>
      </c>
      <c r="I99" s="3" t="b">
        <v>0</v>
      </c>
      <c r="J99" s="3" t="b">
        <v>1</v>
      </c>
      <c r="K99" s="3" t="b">
        <v>0</v>
      </c>
      <c r="L99" s="3">
        <v>200</v>
      </c>
      <c r="M99" s="3">
        <v>2</v>
      </c>
      <c r="N99" s="3">
        <v>0</v>
      </c>
      <c r="O99" s="3">
        <v>1</v>
      </c>
      <c r="P99" s="3">
        <v>1.9</v>
      </c>
      <c r="Q99" s="3">
        <v>100</v>
      </c>
      <c r="R99" s="3">
        <v>100</v>
      </c>
      <c r="S99" s="5">
        <v>1.2</v>
      </c>
      <c r="T99" s="3">
        <v>1</v>
      </c>
      <c r="U99" s="3" t="b">
        <v>1</v>
      </c>
      <c r="V99" s="3">
        <v>251</v>
      </c>
      <c r="W99" s="5">
        <v>2333.8000000000002</v>
      </c>
      <c r="X99" s="5">
        <v>2325.5300000000002</v>
      </c>
      <c r="Y99" s="3">
        <v>158</v>
      </c>
      <c r="Z99" s="3">
        <v>158</v>
      </c>
      <c r="AA99" s="51">
        <v>128.29</v>
      </c>
      <c r="AB99" s="51">
        <v>127.94</v>
      </c>
      <c r="AC99" s="17">
        <v>1.23274381023268</v>
      </c>
      <c r="AD99" s="17">
        <v>1.2363113104569401</v>
      </c>
      <c r="AE99" s="51">
        <v>20.49</v>
      </c>
      <c r="AF99" s="51">
        <v>20.51</v>
      </c>
      <c r="AG99" s="51">
        <v>20.61</v>
      </c>
      <c r="AH99" s="51">
        <v>20.39</v>
      </c>
      <c r="AI99" s="17">
        <v>1.0005982033476299</v>
      </c>
      <c r="AJ99" s="17">
        <v>1.01270755319671</v>
      </c>
      <c r="AL99" s="6">
        <v>-1.4961727157478677E-3</v>
      </c>
      <c r="AN99" s="6">
        <v>-1.5199199680556719E-3</v>
      </c>
      <c r="AP99" s="6">
        <v>-6.3251106894368636E-4</v>
      </c>
      <c r="AR99" s="6">
        <v>-6.3251106894368636E-4</v>
      </c>
      <c r="AT99" s="6">
        <v>2.0855627504432483E-3</v>
      </c>
      <c r="AV99" s="6">
        <v>1.910788121789242E-3</v>
      </c>
      <c r="AX99" s="6">
        <v>-2.8145392605595232E-3</v>
      </c>
      <c r="AZ99" s="6">
        <v>-2.5843536397363032E-3</v>
      </c>
      <c r="BB99" s="6">
        <v>-1.3159818686945268E-3</v>
      </c>
      <c r="BD99" s="6">
        <v>1.3181662842358666E-3</v>
      </c>
      <c r="BF99" s="6">
        <v>9.713453132587091E-4</v>
      </c>
      <c r="BH99" s="6">
        <v>-9.7991180793710608E-4</v>
      </c>
      <c r="BJ99" s="6">
        <v>-2.0849858905599428E-3</v>
      </c>
      <c r="BL99" s="6">
        <v>2.7557793392694041E-3</v>
      </c>
      <c r="BQ99" s="57">
        <v>1.9</v>
      </c>
      <c r="BR99" s="58">
        <v>1.23045553656392</v>
      </c>
    </row>
    <row r="100" spans="1:70" x14ac:dyDescent="0.25">
      <c r="A100" s="3">
        <v>99</v>
      </c>
      <c r="B100" s="3" t="s">
        <v>21</v>
      </c>
      <c r="C100" s="3" t="s">
        <v>22</v>
      </c>
      <c r="D100" s="3" t="s">
        <v>23</v>
      </c>
      <c r="E100" s="3" t="s">
        <v>24</v>
      </c>
      <c r="F100" s="3" t="s">
        <v>25</v>
      </c>
      <c r="G100" s="3" t="b">
        <v>1</v>
      </c>
      <c r="H100" s="3" t="b">
        <v>1</v>
      </c>
      <c r="I100" s="3" t="b">
        <v>0</v>
      </c>
      <c r="J100" s="3" t="b">
        <v>1</v>
      </c>
      <c r="K100" s="3" t="b">
        <v>0</v>
      </c>
      <c r="L100" s="3">
        <v>200</v>
      </c>
      <c r="M100" s="3">
        <v>2</v>
      </c>
      <c r="N100" s="3">
        <v>0</v>
      </c>
      <c r="O100" s="3">
        <v>1</v>
      </c>
      <c r="P100" s="3">
        <v>1.9</v>
      </c>
      <c r="Q100" s="3">
        <v>100</v>
      </c>
      <c r="R100" s="3">
        <v>100</v>
      </c>
      <c r="S100" s="5">
        <v>1.2</v>
      </c>
      <c r="T100" s="3">
        <v>1</v>
      </c>
      <c r="U100" s="3" t="b">
        <v>1</v>
      </c>
      <c r="V100" s="3">
        <v>251</v>
      </c>
      <c r="W100" s="5">
        <v>2314.46</v>
      </c>
      <c r="X100" s="5">
        <v>2297.0300000000002</v>
      </c>
      <c r="Y100" s="3">
        <v>159</v>
      </c>
      <c r="Z100" s="3">
        <v>159</v>
      </c>
      <c r="AA100" s="51">
        <v>128.58000000000001</v>
      </c>
      <c r="AB100" s="51">
        <v>127.98</v>
      </c>
      <c r="AC100" s="17">
        <v>1.23775083764181</v>
      </c>
      <c r="AD100" s="17">
        <v>1.2436313631770901</v>
      </c>
      <c r="AE100" s="51">
        <v>20.56</v>
      </c>
      <c r="AF100" s="51">
        <v>20.440000000000001</v>
      </c>
      <c r="AG100" s="51">
        <v>20.67</v>
      </c>
      <c r="AH100" s="51">
        <v>20.329999999999998</v>
      </c>
      <c r="AI100" s="17">
        <v>1.00123470766158</v>
      </c>
      <c r="AJ100" s="17">
        <v>1.0121725349664099</v>
      </c>
      <c r="AL100" s="6">
        <v>-9.7706881068172491E-3</v>
      </c>
      <c r="AN100" s="6">
        <v>-1.3756563778675401E-2</v>
      </c>
      <c r="AP100" s="6">
        <v>5.6925996204932883E-3</v>
      </c>
      <c r="AR100" s="6">
        <v>5.6925996204932883E-3</v>
      </c>
      <c r="AT100" s="6">
        <v>4.3507807190896752E-3</v>
      </c>
      <c r="AV100" s="6">
        <v>2.2240320761810484E-3</v>
      </c>
      <c r="AX100" s="6">
        <v>1.2357223529755323E-3</v>
      </c>
      <c r="AZ100" s="6">
        <v>3.3212261713559954E-3</v>
      </c>
      <c r="BB100" s="6">
        <v>2.0958229760683622E-3</v>
      </c>
      <c r="BD100" s="6">
        <v>-2.0993018600788949E-3</v>
      </c>
      <c r="BF100" s="6">
        <v>3.8853812530352805E-3</v>
      </c>
      <c r="BH100" s="6">
        <v>-3.9196472317490905E-3</v>
      </c>
      <c r="BJ100" s="6">
        <v>-1.4501884170974311E-3</v>
      </c>
      <c r="BL100" s="6">
        <v>2.2260186785614255E-3</v>
      </c>
      <c r="BQ100" s="57">
        <v>1.9</v>
      </c>
      <c r="BR100" s="58">
        <v>1.23274381023268</v>
      </c>
    </row>
    <row r="101" spans="1:70" x14ac:dyDescent="0.25">
      <c r="A101" s="3">
        <v>100</v>
      </c>
      <c r="B101" s="3" t="s">
        <v>21</v>
      </c>
      <c r="C101" s="3" t="s">
        <v>22</v>
      </c>
      <c r="D101" s="3" t="s">
        <v>23</v>
      </c>
      <c r="E101" s="3" t="s">
        <v>24</v>
      </c>
      <c r="F101" s="3" t="s">
        <v>25</v>
      </c>
      <c r="G101" s="3" t="b">
        <v>1</v>
      </c>
      <c r="H101" s="3" t="b">
        <v>1</v>
      </c>
      <c r="I101" s="3" t="b">
        <v>0</v>
      </c>
      <c r="J101" s="3" t="b">
        <v>1</v>
      </c>
      <c r="K101" s="3" t="b">
        <v>0</v>
      </c>
      <c r="L101" s="3">
        <v>200</v>
      </c>
      <c r="M101" s="3">
        <v>2</v>
      </c>
      <c r="N101" s="3">
        <v>0</v>
      </c>
      <c r="O101" s="3">
        <v>1</v>
      </c>
      <c r="P101" s="3">
        <v>1.9</v>
      </c>
      <c r="Q101" s="3">
        <v>100</v>
      </c>
      <c r="R101" s="3">
        <v>100</v>
      </c>
      <c r="S101" s="5">
        <v>1.2</v>
      </c>
      <c r="T101" s="3">
        <v>1</v>
      </c>
      <c r="U101" s="3" t="b">
        <v>1</v>
      </c>
      <c r="V101" s="3">
        <v>251</v>
      </c>
      <c r="W101" s="5">
        <v>2336.87</v>
      </c>
      <c r="X101" s="5">
        <v>2337.66</v>
      </c>
      <c r="Y101" s="3">
        <v>158</v>
      </c>
      <c r="Z101" s="3">
        <v>158</v>
      </c>
      <c r="AA101" s="51">
        <v>127.78</v>
      </c>
      <c r="AB101" s="51">
        <v>127.73</v>
      </c>
      <c r="AC101" s="17">
        <v>1.23813542208924</v>
      </c>
      <c r="AD101" s="17">
        <v>1.2384619840617299</v>
      </c>
      <c r="AE101" s="51">
        <v>20.49</v>
      </c>
      <c r="AF101" s="51">
        <v>20.51</v>
      </c>
      <c r="AG101" s="51">
        <v>20.51</v>
      </c>
      <c r="AH101" s="51">
        <v>20.49</v>
      </c>
      <c r="AI101" s="17">
        <v>1.00527256896795</v>
      </c>
      <c r="AJ101" s="17">
        <v>1.0072777021216901</v>
      </c>
      <c r="AL101" s="6">
        <v>-1.8268966246037799E-4</v>
      </c>
      <c r="AN101" s="6">
        <v>3.6881673801132386E-3</v>
      </c>
      <c r="AP101" s="6">
        <v>-6.3251106894368636E-4</v>
      </c>
      <c r="AR101" s="6">
        <v>-6.3251106894368636E-4</v>
      </c>
      <c r="AT101" s="6">
        <v>-1.8980964357966368E-3</v>
      </c>
      <c r="AV101" s="6">
        <v>2.6625736123286892E-4</v>
      </c>
      <c r="AX101" s="6">
        <v>1.546818637718772E-3</v>
      </c>
      <c r="AZ101" s="6">
        <v>-8.4926031373688815E-4</v>
      </c>
      <c r="BB101" s="6">
        <v>-1.3159818686945268E-3</v>
      </c>
      <c r="BD101" s="6">
        <v>1.3181662842358666E-3</v>
      </c>
      <c r="BF101" s="6">
        <v>-3.8853812530355025E-3</v>
      </c>
      <c r="BH101" s="6">
        <v>3.9196472317493125E-3</v>
      </c>
      <c r="BJ101" s="6">
        <v>2.5768450205374549E-3</v>
      </c>
      <c r="BL101" s="6">
        <v>-2.6207131429292208E-3</v>
      </c>
      <c r="BQ101" s="57">
        <v>1.9</v>
      </c>
      <c r="BR101" s="58">
        <v>1.23775083764181</v>
      </c>
    </row>
    <row r="102" spans="1:70" x14ac:dyDescent="0.25">
      <c r="A102" s="1">
        <v>101</v>
      </c>
      <c r="B102" s="1" t="s">
        <v>21</v>
      </c>
      <c r="C102" s="1" t="s">
        <v>22</v>
      </c>
      <c r="D102" s="1" t="s">
        <v>23</v>
      </c>
      <c r="E102" s="1" t="s">
        <v>24</v>
      </c>
      <c r="F102" s="1" t="s">
        <v>25</v>
      </c>
      <c r="G102" s="1" t="b">
        <v>1</v>
      </c>
      <c r="H102" s="1" t="b">
        <v>1</v>
      </c>
      <c r="I102" s="1" t="b">
        <v>0</v>
      </c>
      <c r="J102" s="1" t="b">
        <v>1</v>
      </c>
      <c r="K102" s="1" t="b">
        <v>0</v>
      </c>
      <c r="L102" s="1">
        <v>200</v>
      </c>
      <c r="M102" s="1">
        <v>2</v>
      </c>
      <c r="N102" s="1">
        <v>0</v>
      </c>
      <c r="O102" s="1">
        <v>1</v>
      </c>
      <c r="P102" s="1">
        <v>2</v>
      </c>
      <c r="Q102" s="1">
        <v>100</v>
      </c>
      <c r="R102" s="1">
        <v>100</v>
      </c>
      <c r="S102" s="13">
        <v>1.2</v>
      </c>
      <c r="T102" s="1">
        <v>1</v>
      </c>
      <c r="U102" s="1" t="b">
        <v>1</v>
      </c>
      <c r="V102" s="1">
        <v>251</v>
      </c>
      <c r="W102" s="13">
        <v>2498.7600000000002</v>
      </c>
      <c r="X102" s="13">
        <v>2480.65</v>
      </c>
      <c r="Y102" s="1">
        <v>158</v>
      </c>
      <c r="Z102" s="1">
        <v>158</v>
      </c>
      <c r="AA102" s="50">
        <v>120.63</v>
      </c>
      <c r="AB102" s="50">
        <v>120.4</v>
      </c>
      <c r="AC102" s="16">
        <v>1.3102406309652399</v>
      </c>
      <c r="AD102" s="16">
        <v>1.31270255514884</v>
      </c>
      <c r="AE102" s="50">
        <v>20.6</v>
      </c>
      <c r="AF102" s="50">
        <v>20.399999999999999</v>
      </c>
      <c r="AG102" s="50">
        <v>20.59</v>
      </c>
      <c r="AH102" s="50">
        <v>20.41</v>
      </c>
      <c r="AI102" s="16">
        <v>1.00183276372749</v>
      </c>
      <c r="AJ102" s="16">
        <v>1.0008659147869601</v>
      </c>
      <c r="AL102" s="6" cm="1">
        <f t="array" ref="AL102:AL111">W102:W111/AM102-1</f>
        <v>1.0228586676154228E-2</v>
      </c>
      <c r="AM102" s="22">
        <f>AVERAGE(W102:W111)</f>
        <v>2473.46</v>
      </c>
      <c r="AN102" s="6" cm="1">
        <f t="array" ref="AN102:AN111">X102:X111/AO102-1</f>
        <v>4.58383262511175E-3</v>
      </c>
      <c r="AO102" s="22">
        <f>AVERAGE(X102:X111)</f>
        <v>2469.3310000000001</v>
      </c>
      <c r="AP102" s="6" cm="1">
        <f t="array" ref="AP102:AP111">Y102:Y111/AQ102-1</f>
        <v>-1.2642225031604948E-3</v>
      </c>
      <c r="AQ102" s="22">
        <f>AVERAGE(Y102:Y111)</f>
        <v>158.19999999999999</v>
      </c>
      <c r="AR102" s="6" cm="1">
        <f t="array" ref="AR102:AR111">Z102:Z111/AS102-1</f>
        <v>-1.2642225031604948E-3</v>
      </c>
      <c r="AS102" s="22">
        <f>AVERAGE(Z102:Z111)</f>
        <v>158.19999999999999</v>
      </c>
      <c r="AT102" s="6" cm="1">
        <f t="array" ref="AT102:AT111">AA102:AA111/AU102-1</f>
        <v>-5.1298122917560196E-3</v>
      </c>
      <c r="AU102" s="22">
        <f>AVERAGE(AA102:AA111)</f>
        <v>121.252</v>
      </c>
      <c r="AV102" s="6" cm="1">
        <f t="array" ref="AV102:AV111">AB102:AB111/AW102-1</f>
        <v>-6.2316866823489692E-3</v>
      </c>
      <c r="AW102" s="22">
        <f>AVERAGE(AB102:AB111)</f>
        <v>121.155</v>
      </c>
      <c r="AX102" s="6" cm="1">
        <f t="array" ref="AX102:AX111">AC102:AC111/AY102-1</f>
        <v>3.7599069347309388E-3</v>
      </c>
      <c r="AY102" s="22">
        <f>AVERAGE(AC102:AC111)</f>
        <v>1.3053327014887812</v>
      </c>
      <c r="AZ102" s="6" cm="1">
        <f t="array" ref="AZ102:AZ111">AD102:AD111/BA102-1</f>
        <v>4.844891609403712E-3</v>
      </c>
      <c r="BA102" s="22">
        <f>AVERAGE(AD102:AD111)</f>
        <v>1.3063733180216082</v>
      </c>
      <c r="BB102" s="6" cm="1">
        <f t="array" ref="BB102:BB111">AE102:AE111/BC102-1</f>
        <v>3.3119033703485901E-3</v>
      </c>
      <c r="BC102" s="22">
        <f>AVERAGE(AE102:AE111)</f>
        <v>20.532000000000004</v>
      </c>
      <c r="BD102" s="6" cm="1">
        <f t="array" ref="BD102:BD111">AF102:AF111/BE102-1</f>
        <v>-3.3222591362125353E-3</v>
      </c>
      <c r="BE102" s="22">
        <f>AVERAGE(AF102:AF111)</f>
        <v>20.467999999999996</v>
      </c>
      <c r="BF102" s="6" cm="1">
        <f t="array" ref="BF102:BF111">AG102:AG111/BG102-1</f>
        <v>3.3135172010525515E-3</v>
      </c>
      <c r="BG102" s="22">
        <f>AVERAGE(AG102:AG111)</f>
        <v>20.521999999999998</v>
      </c>
      <c r="BH102" s="6" cm="1">
        <f t="array" ref="BH102:BH111">AH102:AH111/BI102-1</f>
        <v>-3.3206367809357484E-3</v>
      </c>
      <c r="BI102" s="22">
        <f>AVERAGE(AH102:AH111)</f>
        <v>20.478000000000002</v>
      </c>
      <c r="BJ102" s="6" cm="1">
        <f t="array" ref="BJ102:BJ111">AI102:AI111/BK102-1</f>
        <v>-1.8546851309642065E-4</v>
      </c>
      <c r="BK102" s="22">
        <f t="shared" ref="BK102" si="10">AVERAGE(AI102:AI111)</f>
        <v>1.0020186066285564</v>
      </c>
      <c r="BL102" s="6" cm="1">
        <f t="array" ref="BL102:BL111">AJ102:AJ111/BM102-1</f>
        <v>-1.6966471321500087E-4</v>
      </c>
      <c r="BM102" s="22">
        <f>AVERAGE(AJ102:AJ111)</f>
        <v>1.0010357552312894</v>
      </c>
      <c r="BQ102" s="57">
        <v>1.9</v>
      </c>
      <c r="BR102" s="58">
        <v>1.23813542208924</v>
      </c>
    </row>
    <row r="103" spans="1:70" x14ac:dyDescent="0.25">
      <c r="A103" s="1">
        <v>102</v>
      </c>
      <c r="B103" s="1" t="s">
        <v>21</v>
      </c>
      <c r="C103" s="1" t="s">
        <v>22</v>
      </c>
      <c r="D103" s="1" t="s">
        <v>23</v>
      </c>
      <c r="E103" s="1" t="s">
        <v>24</v>
      </c>
      <c r="F103" s="1" t="s">
        <v>25</v>
      </c>
      <c r="G103" s="1" t="b">
        <v>1</v>
      </c>
      <c r="H103" s="1" t="b">
        <v>1</v>
      </c>
      <c r="I103" s="1" t="b">
        <v>0</v>
      </c>
      <c r="J103" s="1" t="b">
        <v>1</v>
      </c>
      <c r="K103" s="1" t="b">
        <v>0</v>
      </c>
      <c r="L103" s="1">
        <v>200</v>
      </c>
      <c r="M103" s="1">
        <v>2</v>
      </c>
      <c r="N103" s="1">
        <v>0</v>
      </c>
      <c r="O103" s="1">
        <v>1</v>
      </c>
      <c r="P103" s="1">
        <v>2</v>
      </c>
      <c r="Q103" s="1">
        <v>100</v>
      </c>
      <c r="R103" s="1">
        <v>100</v>
      </c>
      <c r="S103" s="13">
        <v>1.2</v>
      </c>
      <c r="T103" s="1">
        <v>1</v>
      </c>
      <c r="U103" s="1" t="b">
        <v>1</v>
      </c>
      <c r="V103" s="1">
        <v>251</v>
      </c>
      <c r="W103" s="13">
        <v>2444.08</v>
      </c>
      <c r="X103" s="13">
        <v>2452.64</v>
      </c>
      <c r="Y103" s="1">
        <v>159</v>
      </c>
      <c r="Z103" s="1">
        <v>159</v>
      </c>
      <c r="AA103" s="50">
        <v>121.31</v>
      </c>
      <c r="AB103" s="50">
        <v>121.75</v>
      </c>
      <c r="AC103" s="16">
        <v>1.3109688050833299</v>
      </c>
      <c r="AD103" s="16">
        <v>1.3066767790329299</v>
      </c>
      <c r="AE103" s="50">
        <v>20.54</v>
      </c>
      <c r="AF103" s="50">
        <v>20.46</v>
      </c>
      <c r="AG103" s="50">
        <v>20.36</v>
      </c>
      <c r="AH103" s="50">
        <v>20.64</v>
      </c>
      <c r="AI103" s="16">
        <v>1.0103112326270201</v>
      </c>
      <c r="AJ103" s="16">
        <v>0.99265105946684695</v>
      </c>
      <c r="AL103" s="6">
        <v>-1.1878097887170203E-2</v>
      </c>
      <c r="AN103" s="6">
        <v>-6.7593206419067631E-3</v>
      </c>
      <c r="AP103" s="6">
        <v>5.0568900126422012E-3</v>
      </c>
      <c r="AR103" s="6">
        <v>5.0568900126422012E-3</v>
      </c>
      <c r="AT103" s="6">
        <v>4.7834262527635119E-4</v>
      </c>
      <c r="AV103" s="6">
        <v>4.9110643390697373E-3</v>
      </c>
      <c r="AX103" s="6">
        <v>4.3177525454778376E-3</v>
      </c>
      <c r="AZ103" s="6">
        <v>2.3229271995650613E-4</v>
      </c>
      <c r="BB103" s="6">
        <v>3.8963569062899772E-4</v>
      </c>
      <c r="BD103" s="6">
        <v>-3.9085401602478864E-4</v>
      </c>
      <c r="BF103" s="6">
        <v>-7.8939674495662748E-3</v>
      </c>
      <c r="BH103" s="6">
        <v>7.910928801640793E-3</v>
      </c>
      <c r="BJ103" s="6">
        <v>8.275920171148865E-3</v>
      </c>
      <c r="BL103" s="6">
        <v>-8.3760202576431686E-3</v>
      </c>
      <c r="BQ103" s="57">
        <v>2</v>
      </c>
      <c r="BR103" s="58">
        <v>1.3102406309652399</v>
      </c>
    </row>
    <row r="104" spans="1:70" x14ac:dyDescent="0.25">
      <c r="A104" s="1">
        <v>103</v>
      </c>
      <c r="B104" s="1" t="s">
        <v>21</v>
      </c>
      <c r="C104" s="1" t="s">
        <v>22</v>
      </c>
      <c r="D104" s="1" t="s">
        <v>23</v>
      </c>
      <c r="E104" s="1" t="s">
        <v>24</v>
      </c>
      <c r="F104" s="1" t="s">
        <v>25</v>
      </c>
      <c r="G104" s="1" t="b">
        <v>1</v>
      </c>
      <c r="H104" s="1" t="b">
        <v>1</v>
      </c>
      <c r="I104" s="1" t="b">
        <v>0</v>
      </c>
      <c r="J104" s="1" t="b">
        <v>1</v>
      </c>
      <c r="K104" s="1" t="b">
        <v>0</v>
      </c>
      <c r="L104" s="1">
        <v>200</v>
      </c>
      <c r="M104" s="1">
        <v>2</v>
      </c>
      <c r="N104" s="1">
        <v>0</v>
      </c>
      <c r="O104" s="1">
        <v>1</v>
      </c>
      <c r="P104" s="1">
        <v>2</v>
      </c>
      <c r="Q104" s="1">
        <v>100</v>
      </c>
      <c r="R104" s="1">
        <v>100</v>
      </c>
      <c r="S104" s="13">
        <v>1.2</v>
      </c>
      <c r="T104" s="1">
        <v>1</v>
      </c>
      <c r="U104" s="1" t="b">
        <v>1</v>
      </c>
      <c r="V104" s="1">
        <v>251</v>
      </c>
      <c r="W104" s="13">
        <v>2453.7199999999998</v>
      </c>
      <c r="X104" s="13">
        <v>2458.83</v>
      </c>
      <c r="Y104" s="1">
        <v>158</v>
      </c>
      <c r="Z104" s="1">
        <v>158</v>
      </c>
      <c r="AA104" s="50">
        <v>122.17</v>
      </c>
      <c r="AB104" s="50">
        <v>122.06</v>
      </c>
      <c r="AC104" s="16">
        <v>1.29412704042141</v>
      </c>
      <c r="AD104" s="16">
        <v>1.2952557266557301</v>
      </c>
      <c r="AE104" s="50">
        <v>20.43</v>
      </c>
      <c r="AF104" s="50">
        <v>20.57</v>
      </c>
      <c r="AG104" s="50">
        <v>20.52</v>
      </c>
      <c r="AH104" s="50">
        <v>20.48</v>
      </c>
      <c r="AI104" s="16">
        <v>0.99776023391812796</v>
      </c>
      <c r="AJ104" s="16">
        <v>1.00647947437764</v>
      </c>
      <c r="AL104" s="6">
        <v>-7.9807233591812077E-3</v>
      </c>
      <c r="AN104" s="6">
        <v>-4.2525688131725969E-3</v>
      </c>
      <c r="AP104" s="6">
        <v>-1.2642225031604948E-3</v>
      </c>
      <c r="AR104" s="6">
        <v>-1.2642225031604948E-3</v>
      </c>
      <c r="AT104" s="6">
        <v>7.5710091379936895E-3</v>
      </c>
      <c r="AV104" s="6">
        <v>7.4697701291734919E-3</v>
      </c>
      <c r="AX104" s="6">
        <v>-8.584524891309897E-3</v>
      </c>
      <c r="AZ104" s="6">
        <v>-8.5102713079862058E-3</v>
      </c>
      <c r="BB104" s="6">
        <v>-4.9678550555232182E-3</v>
      </c>
      <c r="BD104" s="6">
        <v>4.9833887043191361E-3</v>
      </c>
      <c r="BF104" s="6">
        <v>-9.7456388266192739E-5</v>
      </c>
      <c r="BH104" s="6">
        <v>9.7665787674561244E-5</v>
      </c>
      <c r="BJ104" s="6">
        <v>-4.2497940479930829E-3</v>
      </c>
      <c r="BL104" s="6">
        <v>5.4380866196859223E-3</v>
      </c>
      <c r="BQ104" s="57">
        <v>2</v>
      </c>
      <c r="BR104" s="58">
        <v>1.3109688050833299</v>
      </c>
    </row>
    <row r="105" spans="1:70" x14ac:dyDescent="0.25">
      <c r="A105" s="1">
        <v>104</v>
      </c>
      <c r="B105" s="1" t="s">
        <v>21</v>
      </c>
      <c r="C105" s="1" t="s">
        <v>22</v>
      </c>
      <c r="D105" s="1" t="s">
        <v>23</v>
      </c>
      <c r="E105" s="1" t="s">
        <v>24</v>
      </c>
      <c r="F105" s="1" t="s">
        <v>25</v>
      </c>
      <c r="G105" s="1" t="b">
        <v>1</v>
      </c>
      <c r="H105" s="1" t="b">
        <v>1</v>
      </c>
      <c r="I105" s="1" t="b">
        <v>0</v>
      </c>
      <c r="J105" s="1" t="b">
        <v>1</v>
      </c>
      <c r="K105" s="1" t="b">
        <v>0</v>
      </c>
      <c r="L105" s="1">
        <v>200</v>
      </c>
      <c r="M105" s="1">
        <v>2</v>
      </c>
      <c r="N105" s="1">
        <v>0</v>
      </c>
      <c r="O105" s="1">
        <v>1</v>
      </c>
      <c r="P105" s="1">
        <v>2</v>
      </c>
      <c r="Q105" s="1">
        <v>100</v>
      </c>
      <c r="R105" s="1">
        <v>100</v>
      </c>
      <c r="S105" s="13">
        <v>1.2</v>
      </c>
      <c r="T105" s="1">
        <v>1</v>
      </c>
      <c r="U105" s="1" t="b">
        <v>1</v>
      </c>
      <c r="V105" s="1">
        <v>251</v>
      </c>
      <c r="W105" s="13">
        <v>2469.77</v>
      </c>
      <c r="X105" s="13">
        <v>2462.2600000000002</v>
      </c>
      <c r="Y105" s="1">
        <v>158</v>
      </c>
      <c r="Z105" s="1">
        <v>158</v>
      </c>
      <c r="AA105" s="50">
        <v>121.76</v>
      </c>
      <c r="AB105" s="50">
        <v>121.58</v>
      </c>
      <c r="AC105" s="16">
        <v>1.2981412904063401</v>
      </c>
      <c r="AD105" s="16">
        <v>1.29995757601186</v>
      </c>
      <c r="AE105" s="50">
        <v>20.56</v>
      </c>
      <c r="AF105" s="50">
        <v>20.440000000000001</v>
      </c>
      <c r="AG105" s="50">
        <v>20.54</v>
      </c>
      <c r="AH105" s="50">
        <v>20.46</v>
      </c>
      <c r="AI105" s="16">
        <v>1.00245146958304</v>
      </c>
      <c r="AJ105" s="16">
        <v>1.00046598710214</v>
      </c>
      <c r="AL105" s="6">
        <v>-1.4918373452572631E-3</v>
      </c>
      <c r="AN105" s="6">
        <v>-2.8635286237446156E-3</v>
      </c>
      <c r="AP105" s="6">
        <v>-1.2642225031604948E-3</v>
      </c>
      <c r="AR105" s="6">
        <v>-1.2642225031604948E-3</v>
      </c>
      <c r="AT105" s="6">
        <v>4.189621614488992E-3</v>
      </c>
      <c r="AV105" s="6">
        <v>3.5079030993354632E-3</v>
      </c>
      <c r="AX105" s="6">
        <v>-5.5092552835296349E-3</v>
      </c>
      <c r="AZ105" s="6">
        <v>-4.9111091915626792E-3</v>
      </c>
      <c r="BB105" s="6">
        <v>1.3637249172022692E-3</v>
      </c>
      <c r="BD105" s="6">
        <v>-1.3679890560872598E-3</v>
      </c>
      <c r="BF105" s="6">
        <v>8.7710749439628977E-4</v>
      </c>
      <c r="BH105" s="6">
        <v>-8.7899208907127324E-4</v>
      </c>
      <c r="BJ105" s="6">
        <v>4.3199093471923966E-4</v>
      </c>
      <c r="BL105" s="6">
        <v>-5.6917859943750315E-4</v>
      </c>
      <c r="BQ105" s="57">
        <v>2</v>
      </c>
      <c r="BR105" s="58">
        <v>1.29412704042141</v>
      </c>
    </row>
    <row r="106" spans="1:70" x14ac:dyDescent="0.25">
      <c r="A106" s="1">
        <v>105</v>
      </c>
      <c r="B106" s="1" t="s">
        <v>21</v>
      </c>
      <c r="C106" s="1" t="s">
        <v>22</v>
      </c>
      <c r="D106" s="1" t="s">
        <v>23</v>
      </c>
      <c r="E106" s="1" t="s">
        <v>24</v>
      </c>
      <c r="F106" s="1" t="s">
        <v>25</v>
      </c>
      <c r="G106" s="1" t="b">
        <v>1</v>
      </c>
      <c r="H106" s="1" t="b">
        <v>1</v>
      </c>
      <c r="I106" s="1" t="b">
        <v>0</v>
      </c>
      <c r="J106" s="1" t="b">
        <v>1</v>
      </c>
      <c r="K106" s="1" t="b">
        <v>0</v>
      </c>
      <c r="L106" s="1">
        <v>200</v>
      </c>
      <c r="M106" s="1">
        <v>2</v>
      </c>
      <c r="N106" s="1">
        <v>0</v>
      </c>
      <c r="O106" s="1">
        <v>1</v>
      </c>
      <c r="P106" s="1">
        <v>2</v>
      </c>
      <c r="Q106" s="1">
        <v>100</v>
      </c>
      <c r="R106" s="1">
        <v>100</v>
      </c>
      <c r="S106" s="13">
        <v>1.2</v>
      </c>
      <c r="T106" s="1">
        <v>1</v>
      </c>
      <c r="U106" s="1" t="b">
        <v>1</v>
      </c>
      <c r="V106" s="1">
        <v>251</v>
      </c>
      <c r="W106" s="13">
        <v>2488.4</v>
      </c>
      <c r="X106" s="13">
        <v>2484.6</v>
      </c>
      <c r="Y106" s="1">
        <v>158</v>
      </c>
      <c r="Z106" s="1">
        <v>158</v>
      </c>
      <c r="AA106" s="50">
        <v>120.61</v>
      </c>
      <c r="AB106" s="50">
        <v>120.73</v>
      </c>
      <c r="AC106" s="16">
        <v>1.3105543120188701</v>
      </c>
      <c r="AD106" s="16">
        <v>1.3093808780443501</v>
      </c>
      <c r="AE106" s="50">
        <v>20.53</v>
      </c>
      <c r="AF106" s="50">
        <v>20.47</v>
      </c>
      <c r="AG106" s="50">
        <v>20.49</v>
      </c>
      <c r="AH106" s="50">
        <v>20.51</v>
      </c>
      <c r="AI106" s="16">
        <v>1.00348348143084</v>
      </c>
      <c r="AJ106" s="16">
        <v>0.99957404875825795</v>
      </c>
      <c r="AL106" s="6">
        <v>6.040121934456133E-3</v>
      </c>
      <c r="AN106" s="6">
        <v>6.1834561668725474E-3</v>
      </c>
      <c r="AP106" s="6">
        <v>-1.2642225031604948E-3</v>
      </c>
      <c r="AR106" s="6">
        <v>-1.2642225031604948E-3</v>
      </c>
      <c r="AT106" s="6">
        <v>-5.2947580246098802E-3</v>
      </c>
      <c r="AV106" s="6">
        <v>-3.5079030993355742E-3</v>
      </c>
      <c r="AX106" s="6">
        <v>4.0002142933623919E-3</v>
      </c>
      <c r="AZ106" s="6">
        <v>2.3022209511265324E-3</v>
      </c>
      <c r="BB106" s="6">
        <v>-9.7408922657415964E-5</v>
      </c>
      <c r="BD106" s="6">
        <v>9.7713504006335938E-5</v>
      </c>
      <c r="BF106" s="6">
        <v>-1.559302212259972E-3</v>
      </c>
      <c r="BH106" s="6">
        <v>1.562652602793202E-3</v>
      </c>
      <c r="BJ106" s="6">
        <v>1.4619237533046725E-3</v>
      </c>
      <c r="BL106" s="6">
        <v>-1.4601940693853566E-3</v>
      </c>
      <c r="BQ106" s="57">
        <v>2</v>
      </c>
      <c r="BR106" s="58">
        <v>1.2981412904063401</v>
      </c>
    </row>
    <row r="107" spans="1:70" x14ac:dyDescent="0.25">
      <c r="A107" s="1">
        <v>106</v>
      </c>
      <c r="B107" s="1" t="s">
        <v>21</v>
      </c>
      <c r="C107" s="1" t="s">
        <v>22</v>
      </c>
      <c r="D107" s="1" t="s">
        <v>23</v>
      </c>
      <c r="E107" s="1" t="s">
        <v>24</v>
      </c>
      <c r="F107" s="1" t="s">
        <v>25</v>
      </c>
      <c r="G107" s="1" t="b">
        <v>1</v>
      </c>
      <c r="H107" s="1" t="b">
        <v>1</v>
      </c>
      <c r="I107" s="1" t="b">
        <v>0</v>
      </c>
      <c r="J107" s="1" t="b">
        <v>1</v>
      </c>
      <c r="K107" s="1" t="b">
        <v>0</v>
      </c>
      <c r="L107" s="1">
        <v>200</v>
      </c>
      <c r="M107" s="1">
        <v>2</v>
      </c>
      <c r="N107" s="1">
        <v>0</v>
      </c>
      <c r="O107" s="1">
        <v>1</v>
      </c>
      <c r="P107" s="1">
        <v>2</v>
      </c>
      <c r="Q107" s="1">
        <v>100</v>
      </c>
      <c r="R107" s="1">
        <v>100</v>
      </c>
      <c r="S107" s="13">
        <v>1.2</v>
      </c>
      <c r="T107" s="1">
        <v>1</v>
      </c>
      <c r="U107" s="1" t="b">
        <v>1</v>
      </c>
      <c r="V107" s="1">
        <v>251</v>
      </c>
      <c r="W107" s="13">
        <v>2471.5500000000002</v>
      </c>
      <c r="X107" s="13">
        <v>2471.54</v>
      </c>
      <c r="Y107" s="1">
        <v>158</v>
      </c>
      <c r="Z107" s="1">
        <v>158</v>
      </c>
      <c r="AA107" s="50">
        <v>121.26</v>
      </c>
      <c r="AB107" s="50">
        <v>121.52</v>
      </c>
      <c r="AC107" s="16">
        <v>1.3036467305683399</v>
      </c>
      <c r="AD107" s="16">
        <v>1.3006740809039199</v>
      </c>
      <c r="AE107" s="50">
        <v>20.52</v>
      </c>
      <c r="AF107" s="50">
        <v>20.48</v>
      </c>
      <c r="AG107" s="50">
        <v>20.46</v>
      </c>
      <c r="AH107" s="50">
        <v>20.54</v>
      </c>
      <c r="AI107" s="16">
        <v>1.00465584415584</v>
      </c>
      <c r="AJ107" s="16">
        <v>0.998784688995214</v>
      </c>
      <c r="AL107" s="6">
        <v>-7.721976502550465E-4</v>
      </c>
      <c r="AN107" s="6">
        <v>8.9457427943018253E-4</v>
      </c>
      <c r="AP107" s="6">
        <v>-1.2642225031604948E-3</v>
      </c>
      <c r="AR107" s="6">
        <v>-1.2642225031604948E-3</v>
      </c>
      <c r="AT107" s="6">
        <v>6.5978293141588651E-5</v>
      </c>
      <c r="AV107" s="6">
        <v>3.0126697206058761E-3</v>
      </c>
      <c r="AX107" s="6">
        <v>-1.291602453932561E-3</v>
      </c>
      <c r="AZ107" s="6">
        <v>-4.3626404788481565E-3</v>
      </c>
      <c r="BB107" s="6">
        <v>-5.8445353594405169E-4</v>
      </c>
      <c r="BD107" s="6">
        <v>5.8628102403779359E-4</v>
      </c>
      <c r="BF107" s="6">
        <v>-3.0211480362536403E-3</v>
      </c>
      <c r="BH107" s="6">
        <v>3.0276394179118427E-3</v>
      </c>
      <c r="BJ107" s="6">
        <v>2.6319247066248774E-3</v>
      </c>
      <c r="BL107" s="6">
        <v>-2.248737094865616E-3</v>
      </c>
      <c r="BQ107" s="57">
        <v>2</v>
      </c>
      <c r="BR107" s="58">
        <v>1.3105543120188701</v>
      </c>
    </row>
    <row r="108" spans="1:70" x14ac:dyDescent="0.25">
      <c r="A108" s="1">
        <v>107</v>
      </c>
      <c r="B108" s="1" t="s">
        <v>21</v>
      </c>
      <c r="C108" s="1" t="s">
        <v>22</v>
      </c>
      <c r="D108" s="1" t="s">
        <v>23</v>
      </c>
      <c r="E108" s="1" t="s">
        <v>24</v>
      </c>
      <c r="F108" s="1" t="s">
        <v>25</v>
      </c>
      <c r="G108" s="1" t="b">
        <v>1</v>
      </c>
      <c r="H108" s="1" t="b">
        <v>1</v>
      </c>
      <c r="I108" s="1" t="b">
        <v>0</v>
      </c>
      <c r="J108" s="1" t="b">
        <v>1</v>
      </c>
      <c r="K108" s="1" t="b">
        <v>0</v>
      </c>
      <c r="L108" s="1">
        <v>200</v>
      </c>
      <c r="M108" s="1">
        <v>2</v>
      </c>
      <c r="N108" s="1">
        <v>0</v>
      </c>
      <c r="O108" s="1">
        <v>1</v>
      </c>
      <c r="P108" s="1">
        <v>2</v>
      </c>
      <c r="Q108" s="1">
        <v>100</v>
      </c>
      <c r="R108" s="1">
        <v>100</v>
      </c>
      <c r="S108" s="13">
        <v>1.2</v>
      </c>
      <c r="T108" s="1">
        <v>1</v>
      </c>
      <c r="U108" s="1" t="b">
        <v>1</v>
      </c>
      <c r="V108" s="1">
        <v>251</v>
      </c>
      <c r="W108" s="13">
        <v>2470.59</v>
      </c>
      <c r="X108" s="13">
        <v>2479.3200000000002</v>
      </c>
      <c r="Y108" s="1">
        <v>158</v>
      </c>
      <c r="Z108" s="1">
        <v>158</v>
      </c>
      <c r="AA108" s="50">
        <v>121.18</v>
      </c>
      <c r="AB108" s="50">
        <v>121.28</v>
      </c>
      <c r="AC108" s="16">
        <v>1.3042949665736301</v>
      </c>
      <c r="AD108" s="16">
        <v>1.30322596364813</v>
      </c>
      <c r="AE108" s="50">
        <v>20.54</v>
      </c>
      <c r="AF108" s="50">
        <v>20.46</v>
      </c>
      <c r="AG108" s="50">
        <v>20.41</v>
      </c>
      <c r="AH108" s="50">
        <v>20.59</v>
      </c>
      <c r="AI108" s="16">
        <v>1.00790578224216</v>
      </c>
      <c r="AJ108" s="16">
        <v>0.99522491835649596</v>
      </c>
      <c r="AL108" s="6">
        <v>-1.1603179351999948E-3</v>
      </c>
      <c r="AN108" s="6">
        <v>4.0452252047213921E-3</v>
      </c>
      <c r="AP108" s="6">
        <v>-1.2642225031604948E-3</v>
      </c>
      <c r="AR108" s="6">
        <v>-1.2642225031604948E-3</v>
      </c>
      <c r="AT108" s="6">
        <v>-5.9380463827396479E-4</v>
      </c>
      <c r="AV108" s="6">
        <v>1.0317362056868618E-3</v>
      </c>
      <c r="AX108" s="6">
        <v>-7.9499648937586542E-4</v>
      </c>
      <c r="AZ108" s="6">
        <v>-2.4092304474225834E-3</v>
      </c>
      <c r="BB108" s="6">
        <v>3.8963569062899772E-4</v>
      </c>
      <c r="BD108" s="6">
        <v>-3.9085401602478864E-4</v>
      </c>
      <c r="BF108" s="6">
        <v>-5.4575577429100131E-3</v>
      </c>
      <c r="BH108" s="6">
        <v>5.4692841097763178E-3</v>
      </c>
      <c r="BJ108" s="6">
        <v>5.8753156624624658E-3</v>
      </c>
      <c r="BL108" s="6">
        <v>-5.8048244974534535E-3</v>
      </c>
      <c r="BQ108" s="57">
        <v>2</v>
      </c>
      <c r="BR108" s="58">
        <v>1.3036467305683399</v>
      </c>
    </row>
    <row r="109" spans="1:70" x14ac:dyDescent="0.25">
      <c r="A109" s="1">
        <v>108</v>
      </c>
      <c r="B109" s="1" t="s">
        <v>21</v>
      </c>
      <c r="C109" s="1" t="s">
        <v>22</v>
      </c>
      <c r="D109" s="1" t="s">
        <v>23</v>
      </c>
      <c r="E109" s="1" t="s">
        <v>24</v>
      </c>
      <c r="F109" s="1" t="s">
        <v>25</v>
      </c>
      <c r="G109" s="1" t="b">
        <v>1</v>
      </c>
      <c r="H109" s="1" t="b">
        <v>1</v>
      </c>
      <c r="I109" s="1" t="b">
        <v>0</v>
      </c>
      <c r="J109" s="1" t="b">
        <v>1</v>
      </c>
      <c r="K109" s="1" t="b">
        <v>0</v>
      </c>
      <c r="L109" s="1">
        <v>200</v>
      </c>
      <c r="M109" s="1">
        <v>2</v>
      </c>
      <c r="N109" s="1">
        <v>0</v>
      </c>
      <c r="O109" s="1">
        <v>1</v>
      </c>
      <c r="P109" s="1">
        <v>2</v>
      </c>
      <c r="Q109" s="1">
        <v>100</v>
      </c>
      <c r="R109" s="1">
        <v>100</v>
      </c>
      <c r="S109" s="13">
        <v>1.2</v>
      </c>
      <c r="T109" s="1">
        <v>1</v>
      </c>
      <c r="U109" s="1" t="b">
        <v>1</v>
      </c>
      <c r="V109" s="1">
        <v>251</v>
      </c>
      <c r="W109" s="13">
        <v>2475.16</v>
      </c>
      <c r="X109" s="13">
        <v>2467.4899999999998</v>
      </c>
      <c r="Y109" s="1">
        <v>158</v>
      </c>
      <c r="Z109" s="1">
        <v>158</v>
      </c>
      <c r="AA109" s="50">
        <v>121.61</v>
      </c>
      <c r="AB109" s="50">
        <v>121.21</v>
      </c>
      <c r="AC109" s="16">
        <v>1.3000111915988299</v>
      </c>
      <c r="AD109" s="16">
        <v>1.3041684634396999</v>
      </c>
      <c r="AE109" s="50">
        <v>20.49</v>
      </c>
      <c r="AF109" s="50">
        <v>20.51</v>
      </c>
      <c r="AG109" s="50">
        <v>20.61</v>
      </c>
      <c r="AH109" s="50">
        <v>20.39</v>
      </c>
      <c r="AI109" s="16">
        <v>0.99569355206197196</v>
      </c>
      <c r="AJ109" s="16">
        <v>1.0074592162223699</v>
      </c>
      <c r="AL109" s="6">
        <v>6.8729633792341538E-4</v>
      </c>
      <c r="AN109" s="6">
        <v>-7.4554606085630581E-4</v>
      </c>
      <c r="AP109" s="6">
        <v>-1.2642225031604948E-3</v>
      </c>
      <c r="AR109" s="6">
        <v>-1.2642225031604948E-3</v>
      </c>
      <c r="AT109" s="6">
        <v>2.9525286180847043E-3</v>
      </c>
      <c r="AV109" s="6">
        <v>4.5396393050212147E-4</v>
      </c>
      <c r="AX109" s="6">
        <v>-4.0767460156954094E-3</v>
      </c>
      <c r="AZ109" s="6">
        <v>-1.6877676170294897E-3</v>
      </c>
      <c r="BB109" s="6">
        <v>-2.0455873758038479E-3</v>
      </c>
      <c r="BD109" s="6">
        <v>2.0519835841315004E-3</v>
      </c>
      <c r="BF109" s="6">
        <v>4.2880810837151451E-3</v>
      </c>
      <c r="BH109" s="6">
        <v>-4.2972946576814719E-3</v>
      </c>
      <c r="BJ109" s="6">
        <v>-6.3123124907490391E-3</v>
      </c>
      <c r="BL109" s="6">
        <v>6.4168147416436838E-3</v>
      </c>
      <c r="BQ109" s="57">
        <v>2</v>
      </c>
      <c r="BR109" s="58">
        <v>1.3042949665736301</v>
      </c>
    </row>
    <row r="110" spans="1:70" x14ac:dyDescent="0.25">
      <c r="A110" s="1">
        <v>109</v>
      </c>
      <c r="B110" s="1" t="s">
        <v>21</v>
      </c>
      <c r="C110" s="1" t="s">
        <v>22</v>
      </c>
      <c r="D110" s="1" t="s">
        <v>23</v>
      </c>
      <c r="E110" s="1" t="s">
        <v>24</v>
      </c>
      <c r="F110" s="1" t="s">
        <v>25</v>
      </c>
      <c r="G110" s="1" t="b">
        <v>1</v>
      </c>
      <c r="H110" s="1" t="b">
        <v>1</v>
      </c>
      <c r="I110" s="1" t="b">
        <v>0</v>
      </c>
      <c r="J110" s="1" t="b">
        <v>1</v>
      </c>
      <c r="K110" s="1" t="b">
        <v>0</v>
      </c>
      <c r="L110" s="1">
        <v>200</v>
      </c>
      <c r="M110" s="1">
        <v>2</v>
      </c>
      <c r="N110" s="1">
        <v>0</v>
      </c>
      <c r="O110" s="1">
        <v>1</v>
      </c>
      <c r="P110" s="1">
        <v>2</v>
      </c>
      <c r="Q110" s="1">
        <v>100</v>
      </c>
      <c r="R110" s="1">
        <v>100</v>
      </c>
      <c r="S110" s="13">
        <v>1.2</v>
      </c>
      <c r="T110" s="1">
        <v>1</v>
      </c>
      <c r="U110" s="1" t="b">
        <v>1</v>
      </c>
      <c r="V110" s="1">
        <v>251</v>
      </c>
      <c r="W110" s="13">
        <v>2469.79</v>
      </c>
      <c r="X110" s="13">
        <v>2452.84</v>
      </c>
      <c r="Y110" s="1">
        <v>159</v>
      </c>
      <c r="Z110" s="1">
        <v>159</v>
      </c>
      <c r="AA110" s="50">
        <v>121.23</v>
      </c>
      <c r="AB110" s="50">
        <v>120.58</v>
      </c>
      <c r="AC110" s="16">
        <v>1.3123344884833801</v>
      </c>
      <c r="AD110" s="16">
        <v>1.31944139227653</v>
      </c>
      <c r="AE110" s="50">
        <v>20.56</v>
      </c>
      <c r="AF110" s="50">
        <v>20.440000000000001</v>
      </c>
      <c r="AG110" s="50">
        <v>20.66</v>
      </c>
      <c r="AH110" s="50">
        <v>20.34</v>
      </c>
      <c r="AI110" s="16">
        <v>0.99622066529961195</v>
      </c>
      <c r="AJ110" s="16">
        <v>1.00602460697197</v>
      </c>
      <c r="AL110" s="6">
        <v>-1.4837515059875628E-3</v>
      </c>
      <c r="AN110" s="6">
        <v>-6.6783270448554921E-3</v>
      </c>
      <c r="AP110" s="6">
        <v>5.0568900126422012E-3</v>
      </c>
      <c r="AR110" s="6">
        <v>5.0568900126422012E-3</v>
      </c>
      <c r="AT110" s="6">
        <v>-1.8144030613920226E-4</v>
      </c>
      <c r="AV110" s="6">
        <v>-4.7459865461598749E-3</v>
      </c>
      <c r="AX110" s="6">
        <v>5.3639865044468049E-3</v>
      </c>
      <c r="AZ110" s="6">
        <v>1.0003322997068187E-2</v>
      </c>
      <c r="BB110" s="6">
        <v>1.3637249172022692E-3</v>
      </c>
      <c r="BD110" s="6">
        <v>-1.3679890560872598E-3</v>
      </c>
      <c r="BF110" s="6">
        <v>6.7244907903714068E-3</v>
      </c>
      <c r="BH110" s="6">
        <v>-6.7389393495459471E-3</v>
      </c>
      <c r="BJ110" s="6">
        <v>-5.7862611438448397E-3</v>
      </c>
      <c r="BL110" s="6">
        <v>4.9836898578392574E-3</v>
      </c>
      <c r="BQ110" s="57">
        <v>2</v>
      </c>
      <c r="BR110" s="58">
        <v>1.3000111915988299</v>
      </c>
    </row>
    <row r="111" spans="1:70" x14ac:dyDescent="0.25">
      <c r="A111" s="1">
        <v>110</v>
      </c>
      <c r="B111" s="1" t="s">
        <v>21</v>
      </c>
      <c r="C111" s="1" t="s">
        <v>22</v>
      </c>
      <c r="D111" s="1" t="s">
        <v>23</v>
      </c>
      <c r="E111" s="1" t="s">
        <v>24</v>
      </c>
      <c r="F111" s="1" t="s">
        <v>25</v>
      </c>
      <c r="G111" s="1" t="b">
        <v>1</v>
      </c>
      <c r="H111" s="1" t="b">
        <v>1</v>
      </c>
      <c r="I111" s="1" t="b">
        <v>0</v>
      </c>
      <c r="J111" s="1" t="b">
        <v>1</v>
      </c>
      <c r="K111" s="1" t="b">
        <v>0</v>
      </c>
      <c r="L111" s="1">
        <v>200</v>
      </c>
      <c r="M111" s="1">
        <v>2</v>
      </c>
      <c r="N111" s="1">
        <v>0</v>
      </c>
      <c r="O111" s="1">
        <v>1</v>
      </c>
      <c r="P111" s="1">
        <v>2</v>
      </c>
      <c r="Q111" s="1">
        <v>100</v>
      </c>
      <c r="R111" s="1">
        <v>100</v>
      </c>
      <c r="S111" s="13">
        <v>1.2</v>
      </c>
      <c r="T111" s="1">
        <v>1</v>
      </c>
      <c r="U111" s="1" t="b">
        <v>1</v>
      </c>
      <c r="V111" s="1">
        <v>251</v>
      </c>
      <c r="W111" s="13">
        <v>2492.7800000000002</v>
      </c>
      <c r="X111" s="13">
        <v>2483.14</v>
      </c>
      <c r="Y111" s="1">
        <v>158</v>
      </c>
      <c r="Z111" s="1">
        <v>158</v>
      </c>
      <c r="AA111" s="50">
        <v>120.76</v>
      </c>
      <c r="AB111" s="50">
        <v>120.44</v>
      </c>
      <c r="AC111" s="16">
        <v>1.30900755876844</v>
      </c>
      <c r="AD111" s="16">
        <v>1.3122497650540901</v>
      </c>
      <c r="AE111" s="50">
        <v>20.55</v>
      </c>
      <c r="AF111" s="50">
        <v>20.45</v>
      </c>
      <c r="AG111" s="50">
        <v>20.58</v>
      </c>
      <c r="AH111" s="50">
        <v>20.420000000000002</v>
      </c>
      <c r="AI111" s="16">
        <v>0.99987104123946102</v>
      </c>
      <c r="AJ111" s="16">
        <v>1.002827637275</v>
      </c>
      <c r="AL111" s="6">
        <v>7.8109207345176124E-3</v>
      </c>
      <c r="AN111" s="6">
        <v>5.5922029083990132E-3</v>
      </c>
      <c r="AP111" s="6">
        <v>-1.2642225031604948E-3</v>
      </c>
      <c r="AR111" s="6">
        <v>-1.2642225031604948E-3</v>
      </c>
      <c r="AT111" s="6">
        <v>-4.0576650282055926E-3</v>
      </c>
      <c r="AV111" s="6">
        <v>-5.9015310965292445E-3</v>
      </c>
      <c r="AX111" s="6">
        <v>2.8152648558237292E-3</v>
      </c>
      <c r="AZ111" s="6">
        <v>4.498290765293067E-3</v>
      </c>
      <c r="BB111" s="6">
        <v>8.7668030391574447E-4</v>
      </c>
      <c r="BD111" s="6">
        <v>-8.7942153605613527E-4</v>
      </c>
      <c r="BF111" s="6">
        <v>2.8262352597212548E-3</v>
      </c>
      <c r="BH111" s="6">
        <v>-2.8323078425627202E-3</v>
      </c>
      <c r="BJ111" s="6">
        <v>-2.1432390325776263E-3</v>
      </c>
      <c r="BL111" s="6">
        <v>1.7900280128322343E-3</v>
      </c>
      <c r="BQ111" s="57">
        <v>2</v>
      </c>
      <c r="BR111" s="58">
        <v>1.3123344884833801</v>
      </c>
    </row>
    <row r="112" spans="1:70" x14ac:dyDescent="0.25">
      <c r="A112" s="3">
        <v>111</v>
      </c>
      <c r="B112" s="3" t="s">
        <v>21</v>
      </c>
      <c r="C112" s="3" t="s">
        <v>22</v>
      </c>
      <c r="D112" s="3" t="s">
        <v>23</v>
      </c>
      <c r="E112" s="3" t="s">
        <v>24</v>
      </c>
      <c r="F112" s="3" t="s">
        <v>25</v>
      </c>
      <c r="G112" s="3" t="b">
        <v>1</v>
      </c>
      <c r="H112" s="3" t="b">
        <v>1</v>
      </c>
      <c r="I112" s="3" t="b">
        <v>0</v>
      </c>
      <c r="J112" s="3" t="b">
        <v>1</v>
      </c>
      <c r="K112" s="3" t="b">
        <v>0</v>
      </c>
      <c r="L112" s="3">
        <v>200</v>
      </c>
      <c r="M112" s="3">
        <v>2</v>
      </c>
      <c r="N112" s="3">
        <v>0</v>
      </c>
      <c r="O112" s="3">
        <v>1</v>
      </c>
      <c r="P112" s="3">
        <v>2.1</v>
      </c>
      <c r="Q112" s="3">
        <v>100</v>
      </c>
      <c r="R112" s="3">
        <v>100</v>
      </c>
      <c r="S112" s="5">
        <v>1.2</v>
      </c>
      <c r="T112" s="3">
        <v>1</v>
      </c>
      <c r="U112" s="3" t="b">
        <v>1</v>
      </c>
      <c r="V112" s="3">
        <v>251</v>
      </c>
      <c r="W112" s="5">
        <v>2425.34</v>
      </c>
      <c r="X112" s="5">
        <v>2427.6799999999998</v>
      </c>
      <c r="Y112" s="3">
        <v>159</v>
      </c>
      <c r="Z112" s="3">
        <v>159</v>
      </c>
      <c r="AA112" s="51">
        <v>122.15</v>
      </c>
      <c r="AB112" s="51">
        <v>122.67</v>
      </c>
      <c r="AC112" s="17">
        <v>1.3056529651537501</v>
      </c>
      <c r="AD112" s="17">
        <v>1.2993575096510399</v>
      </c>
      <c r="AE112" s="51">
        <v>20.53</v>
      </c>
      <c r="AF112" s="51">
        <v>20.47</v>
      </c>
      <c r="AG112" s="51">
        <v>20.41</v>
      </c>
      <c r="AH112" s="51">
        <v>20.59</v>
      </c>
      <c r="AI112" s="17">
        <v>1.01116651656848</v>
      </c>
      <c r="AJ112" s="17">
        <v>0.99959841035783104</v>
      </c>
      <c r="AL112" s="6" cm="1">
        <f t="array" ref="AL112:AL121">W112:W121/AM112-1</f>
        <v>-1.1476272438890378E-2</v>
      </c>
      <c r="AM112" s="22">
        <f>AVERAGE(W112:W121)</f>
        <v>2453.4970000000003</v>
      </c>
      <c r="AN112" s="6" cm="1">
        <f t="array" ref="AN112:AN121">X112:X121/AO112-1</f>
        <v>-5.2012540705866916E-3</v>
      </c>
      <c r="AO112" s="22">
        <f>AVERAGE(X112:X121)</f>
        <v>2440.3729999999996</v>
      </c>
      <c r="AP112" s="6" cm="1">
        <f t="array" ref="AP112:AP121">Y112:Y121/AQ112-1</f>
        <v>5.0568900126422012E-3</v>
      </c>
      <c r="AQ112" s="22">
        <f>AVERAGE(Y112:Y121)</f>
        <v>158.19999999999999</v>
      </c>
      <c r="AR112" s="6" cm="1">
        <f t="array" ref="AR112:AR121">Z112:Z121/AS112-1</f>
        <v>5.0568900126422012E-3</v>
      </c>
      <c r="AS112" s="22">
        <f>AVERAGE(Z112:Z121)</f>
        <v>158.19999999999999</v>
      </c>
      <c r="AT112" s="6" cm="1">
        <f t="array" ref="AT112:AT121">AA112:AA121/AU112-1</f>
        <v>-3.7273565130864217E-3</v>
      </c>
      <c r="AU112" s="22">
        <f>AVERAGE(AA112:AA121)</f>
        <v>122.607</v>
      </c>
      <c r="AV112" s="6" cm="1">
        <f t="array" ref="AV112:AV121">AB112:AB121/AW112-1</f>
        <v>6.9444444444444198E-3</v>
      </c>
      <c r="AW112" s="22">
        <f>AVERAGE(AB112:AB121)</f>
        <v>121.824</v>
      </c>
      <c r="AX112" s="6" cm="1">
        <f t="array" ref="AX112:AX121">AC112:AC121/AY112-1</f>
        <v>9.610070916046265E-3</v>
      </c>
      <c r="AY112" s="22">
        <f>AVERAGE(AC112:AC121)</f>
        <v>1.2932249813723591</v>
      </c>
      <c r="AZ112" s="6" cm="1">
        <f t="array" ref="AZ112:AZ121">AD112:AD121/BA112-1</f>
        <v>-1.8910432369063646E-3</v>
      </c>
      <c r="BA112" s="22">
        <f>AVERAGE(AD112:AD121)</f>
        <v>1.3018193062457901</v>
      </c>
      <c r="BB112" s="6" cm="1">
        <f t="array" ref="BB112:BB121">AE112:AE121/BC112-1</f>
        <v>1.5122688911652915E-3</v>
      </c>
      <c r="BC112" s="22">
        <f>AVERAGE(AE112:AE121)</f>
        <v>20.499000000000002</v>
      </c>
      <c r="BD112" s="6" cm="1">
        <f t="array" ref="BD112:BD121">AF112:AF121/BE112-1</f>
        <v>-1.5121213599336158E-3</v>
      </c>
      <c r="BE112" s="22">
        <f>AVERAGE(AF112:AF121)</f>
        <v>20.500999999999998</v>
      </c>
      <c r="BF112" s="6" cm="1">
        <f t="array" ref="BF112:BF121">AG112:AG121/BG112-1</f>
        <v>-1.3246954167472458E-2</v>
      </c>
      <c r="BG112" s="22">
        <f>AVERAGE(AG112:AG121)</f>
        <v>20.684000000000001</v>
      </c>
      <c r="BH112" s="6" cm="1">
        <f t="array" ref="BH112:BH121">AH112:AH121/BI112-1</f>
        <v>1.3486906871431392E-2</v>
      </c>
      <c r="BI112" s="22">
        <f>AVERAGE(AH112:AH121)</f>
        <v>20.315999999999999</v>
      </c>
      <c r="BJ112" s="6" cm="1">
        <f t="array" ref="BJ112:BJ121">AI112:AI121/BK112-1</f>
        <v>1.4819051818963924E-2</v>
      </c>
      <c r="BK112" s="22">
        <f t="shared" ref="BK112" si="11">AVERAGE(AI112:AI121)</f>
        <v>0.99640080145919896</v>
      </c>
      <c r="BL112" s="6" cm="1">
        <f t="array" ref="BL112:BL121">AJ112:AJ121/BM112-1</f>
        <v>-1.4867564311267012E-2</v>
      </c>
      <c r="BM112" s="22">
        <f>AVERAGE(AJ112:AJ121)</f>
        <v>1.0146842943598589</v>
      </c>
      <c r="BQ112" s="57">
        <v>2</v>
      </c>
      <c r="BR112" s="58">
        <v>1.30900755876844</v>
      </c>
    </row>
    <row r="113" spans="1:70" x14ac:dyDescent="0.25">
      <c r="A113" s="3">
        <v>112</v>
      </c>
      <c r="B113" s="3" t="s">
        <v>21</v>
      </c>
      <c r="C113" s="3" t="s">
        <v>22</v>
      </c>
      <c r="D113" s="3" t="s">
        <v>23</v>
      </c>
      <c r="E113" s="3" t="s">
        <v>24</v>
      </c>
      <c r="F113" s="3" t="s">
        <v>25</v>
      </c>
      <c r="G113" s="3" t="b">
        <v>1</v>
      </c>
      <c r="H113" s="3" t="b">
        <v>1</v>
      </c>
      <c r="I113" s="3" t="b">
        <v>0</v>
      </c>
      <c r="J113" s="3" t="b">
        <v>1</v>
      </c>
      <c r="K113" s="3" t="b">
        <v>0</v>
      </c>
      <c r="L113" s="3">
        <v>200</v>
      </c>
      <c r="M113" s="3">
        <v>2</v>
      </c>
      <c r="N113" s="3">
        <v>0</v>
      </c>
      <c r="O113" s="3">
        <v>1</v>
      </c>
      <c r="P113" s="3">
        <v>2.1</v>
      </c>
      <c r="Q113" s="3">
        <v>100</v>
      </c>
      <c r="R113" s="3">
        <v>100</v>
      </c>
      <c r="S113" s="5">
        <v>1.2</v>
      </c>
      <c r="T113" s="3">
        <v>1</v>
      </c>
      <c r="U113" s="3" t="b">
        <v>1</v>
      </c>
      <c r="V113" s="3">
        <v>251</v>
      </c>
      <c r="W113" s="5">
        <v>2480.7199999999998</v>
      </c>
      <c r="X113" s="5">
        <v>2467.79</v>
      </c>
      <c r="Y113" s="3">
        <v>158</v>
      </c>
      <c r="Z113" s="3">
        <v>158</v>
      </c>
      <c r="AA113" s="51">
        <v>122.05</v>
      </c>
      <c r="AB113" s="51">
        <v>120.25</v>
      </c>
      <c r="AC113" s="17">
        <v>1.2972266049782399</v>
      </c>
      <c r="AD113" s="17">
        <v>1.31639785900011</v>
      </c>
      <c r="AE113" s="51">
        <v>20.41</v>
      </c>
      <c r="AF113" s="51">
        <v>20.59</v>
      </c>
      <c r="AG113" s="51">
        <v>20.87</v>
      </c>
      <c r="AH113" s="51">
        <v>20.13</v>
      </c>
      <c r="AI113" s="17">
        <v>0.98155033416875404</v>
      </c>
      <c r="AJ113" s="17">
        <v>1.02682310121191</v>
      </c>
      <c r="AL113" s="6">
        <v>1.1095591313133646E-2</v>
      </c>
      <c r="AN113" s="6">
        <v>1.1234757965278508E-2</v>
      </c>
      <c r="AP113" s="6">
        <v>-1.2642225031604948E-3</v>
      </c>
      <c r="AR113" s="6">
        <v>-1.2642225031604948E-3</v>
      </c>
      <c r="AT113" s="6">
        <v>-4.542970629735632E-3</v>
      </c>
      <c r="AV113" s="6">
        <v>-1.2920278434462862E-2</v>
      </c>
      <c r="AX113" s="6">
        <v>3.0942981024340011E-3</v>
      </c>
      <c r="AZ113" s="6">
        <v>1.1198599286687205E-2</v>
      </c>
      <c r="BB113" s="6">
        <v>-4.3416752036685713E-3</v>
      </c>
      <c r="BD113" s="6">
        <v>4.3412516462613127E-3</v>
      </c>
      <c r="BF113" s="6">
        <v>8.9924579385032288E-3</v>
      </c>
      <c r="BH113" s="6">
        <v>-9.1553455404607131E-3</v>
      </c>
      <c r="BJ113" s="6">
        <v>-1.4904110141919613E-2</v>
      </c>
      <c r="BL113" s="6">
        <v>1.1963136632275662E-2</v>
      </c>
      <c r="BQ113" s="57">
        <v>2.1</v>
      </c>
      <c r="BR113" s="58">
        <v>1.3056529651537501</v>
      </c>
    </row>
    <row r="114" spans="1:70" x14ac:dyDescent="0.25">
      <c r="A114" s="3">
        <v>113</v>
      </c>
      <c r="B114" s="3" t="s">
        <v>21</v>
      </c>
      <c r="C114" s="3" t="s">
        <v>22</v>
      </c>
      <c r="D114" s="3" t="s">
        <v>23</v>
      </c>
      <c r="E114" s="3" t="s">
        <v>24</v>
      </c>
      <c r="F114" s="3" t="s">
        <v>25</v>
      </c>
      <c r="G114" s="3" t="b">
        <v>1</v>
      </c>
      <c r="H114" s="3" t="b">
        <v>1</v>
      </c>
      <c r="I114" s="3" t="b">
        <v>0</v>
      </c>
      <c r="J114" s="3" t="b">
        <v>1</v>
      </c>
      <c r="K114" s="3" t="b">
        <v>0</v>
      </c>
      <c r="L114" s="3">
        <v>200</v>
      </c>
      <c r="M114" s="3">
        <v>2</v>
      </c>
      <c r="N114" s="3">
        <v>0</v>
      </c>
      <c r="O114" s="3">
        <v>1</v>
      </c>
      <c r="P114" s="3">
        <v>2.1</v>
      </c>
      <c r="Q114" s="3">
        <v>100</v>
      </c>
      <c r="R114" s="3">
        <v>100</v>
      </c>
      <c r="S114" s="5">
        <v>1.2</v>
      </c>
      <c r="T114" s="3">
        <v>1</v>
      </c>
      <c r="U114" s="3" t="b">
        <v>1</v>
      </c>
      <c r="V114" s="3">
        <v>251</v>
      </c>
      <c r="W114" s="5">
        <v>2421.36</v>
      </c>
      <c r="X114" s="5">
        <v>2432.3200000000002</v>
      </c>
      <c r="Y114" s="3">
        <v>158</v>
      </c>
      <c r="Z114" s="3">
        <v>158</v>
      </c>
      <c r="AA114" s="51">
        <v>123.15</v>
      </c>
      <c r="AB114" s="51">
        <v>123.67</v>
      </c>
      <c r="AC114" s="17">
        <v>1.2846274363374499</v>
      </c>
      <c r="AD114" s="17">
        <v>1.2787975755281999</v>
      </c>
      <c r="AE114" s="51">
        <v>20.53</v>
      </c>
      <c r="AF114" s="51">
        <v>20.47</v>
      </c>
      <c r="AG114" s="51">
        <v>20.350000000000001</v>
      </c>
      <c r="AH114" s="51">
        <v>20.65</v>
      </c>
      <c r="AI114" s="17">
        <v>1.0141545334311499</v>
      </c>
      <c r="AJ114" s="17">
        <v>0.99645631720547501</v>
      </c>
      <c r="AL114" s="6">
        <v>-1.3098446829158616E-2</v>
      </c>
      <c r="AN114" s="6">
        <v>-3.2999053833161485E-3</v>
      </c>
      <c r="AP114" s="6">
        <v>-1.2642225031604948E-3</v>
      </c>
      <c r="AR114" s="6">
        <v>-1.2642225031604948E-3</v>
      </c>
      <c r="AT114" s="6">
        <v>4.4287846534047937E-3</v>
      </c>
      <c r="AV114" s="6">
        <v>1.5153007617546566E-2</v>
      </c>
      <c r="AX114" s="6">
        <v>-6.6481433306256887E-3</v>
      </c>
      <c r="AZ114" s="6">
        <v>-1.7684275081140566E-2</v>
      </c>
      <c r="BB114" s="6">
        <v>1.5122688911652915E-3</v>
      </c>
      <c r="BD114" s="6">
        <v>-1.5121213599336158E-3</v>
      </c>
      <c r="BF114" s="6">
        <v>-1.6147747050860528E-2</v>
      </c>
      <c r="BH114" s="6">
        <v>1.6440244142547744E-2</v>
      </c>
      <c r="BJ114" s="6">
        <v>1.7817861994843032E-2</v>
      </c>
      <c r="BL114" s="6">
        <v>-1.7964185762709084E-2</v>
      </c>
      <c r="BQ114" s="57">
        <v>2.1</v>
      </c>
      <c r="BR114" s="58">
        <v>1.2972266049782399</v>
      </c>
    </row>
    <row r="115" spans="1:70" x14ac:dyDescent="0.25">
      <c r="A115" s="3">
        <v>114</v>
      </c>
      <c r="B115" s="3" t="s">
        <v>21</v>
      </c>
      <c r="C115" s="3" t="s">
        <v>22</v>
      </c>
      <c r="D115" s="3" t="s">
        <v>23</v>
      </c>
      <c r="E115" s="3" t="s">
        <v>24</v>
      </c>
      <c r="F115" s="3" t="s">
        <v>25</v>
      </c>
      <c r="G115" s="3" t="b">
        <v>1</v>
      </c>
      <c r="H115" s="3" t="b">
        <v>1</v>
      </c>
      <c r="I115" s="3" t="b">
        <v>0</v>
      </c>
      <c r="J115" s="3" t="b">
        <v>1</v>
      </c>
      <c r="K115" s="3" t="b">
        <v>0</v>
      </c>
      <c r="L115" s="3">
        <v>200</v>
      </c>
      <c r="M115" s="3">
        <v>2</v>
      </c>
      <c r="N115" s="3">
        <v>0</v>
      </c>
      <c r="O115" s="3">
        <v>1</v>
      </c>
      <c r="P115" s="3">
        <v>2.1</v>
      </c>
      <c r="Q115" s="3">
        <v>100</v>
      </c>
      <c r="R115" s="3">
        <v>100</v>
      </c>
      <c r="S115" s="5">
        <v>1.2</v>
      </c>
      <c r="T115" s="3">
        <v>1</v>
      </c>
      <c r="U115" s="3" t="b">
        <v>1</v>
      </c>
      <c r="V115" s="3">
        <v>251</v>
      </c>
      <c r="W115" s="5">
        <v>2442.4</v>
      </c>
      <c r="X115" s="5">
        <v>2425.02</v>
      </c>
      <c r="Y115" s="3">
        <v>158</v>
      </c>
      <c r="Z115" s="3">
        <v>158</v>
      </c>
      <c r="AA115" s="51">
        <v>123.75</v>
      </c>
      <c r="AB115" s="51">
        <v>122.36</v>
      </c>
      <c r="AC115" s="17">
        <v>1.27949443654595</v>
      </c>
      <c r="AD115" s="17">
        <v>1.2944799622410299</v>
      </c>
      <c r="AE115" s="51">
        <v>20.45</v>
      </c>
      <c r="AF115" s="51">
        <v>20.55</v>
      </c>
      <c r="AG115" s="51">
        <v>20.82</v>
      </c>
      <c r="AH115" s="51">
        <v>20.18</v>
      </c>
      <c r="AI115" s="17">
        <v>0.98762194221700805</v>
      </c>
      <c r="AJ115" s="17">
        <v>1.02403727897788</v>
      </c>
      <c r="AL115" s="6">
        <v>-4.5229319620118114E-3</v>
      </c>
      <c r="AN115" s="6">
        <v>-6.2912513783751622E-3</v>
      </c>
      <c r="AP115" s="6">
        <v>-1.2642225031604948E-3</v>
      </c>
      <c r="AR115" s="6">
        <v>-1.2642225031604948E-3</v>
      </c>
      <c r="AT115" s="6">
        <v>9.3224693532996117E-3</v>
      </c>
      <c r="AV115" s="6">
        <v>4.3997898607828212E-3</v>
      </c>
      <c r="AX115" s="6">
        <v>-1.0617290126763823E-2</v>
      </c>
      <c r="AZ115" s="6">
        <v>-5.6377593799292747E-3</v>
      </c>
      <c r="BB115" s="6">
        <v>-2.390360505390654E-3</v>
      </c>
      <c r="BD115" s="6">
        <v>2.3901273108630772E-3</v>
      </c>
      <c r="BF115" s="6">
        <v>6.5751305356798184E-3</v>
      </c>
      <c r="BH115" s="6">
        <v>-6.6942311478637162E-3</v>
      </c>
      <c r="BJ115" s="6">
        <v>-8.8105702337197833E-3</v>
      </c>
      <c r="BL115" s="6">
        <v>9.2176302225330797E-3</v>
      </c>
      <c r="BQ115" s="57">
        <v>2.1</v>
      </c>
      <c r="BR115" s="58">
        <v>1.2846274363374499</v>
      </c>
    </row>
    <row r="116" spans="1:70" x14ac:dyDescent="0.25">
      <c r="A116" s="3">
        <v>115</v>
      </c>
      <c r="B116" s="3" t="s">
        <v>21</v>
      </c>
      <c r="C116" s="3" t="s">
        <v>22</v>
      </c>
      <c r="D116" s="3" t="s">
        <v>23</v>
      </c>
      <c r="E116" s="3" t="s">
        <v>24</v>
      </c>
      <c r="F116" s="3" t="s">
        <v>25</v>
      </c>
      <c r="G116" s="3" t="b">
        <v>1</v>
      </c>
      <c r="H116" s="3" t="b">
        <v>1</v>
      </c>
      <c r="I116" s="3" t="b">
        <v>0</v>
      </c>
      <c r="J116" s="3" t="b">
        <v>1</v>
      </c>
      <c r="K116" s="3" t="b">
        <v>0</v>
      </c>
      <c r="L116" s="3">
        <v>200</v>
      </c>
      <c r="M116" s="3">
        <v>2</v>
      </c>
      <c r="N116" s="3">
        <v>0</v>
      </c>
      <c r="O116" s="3">
        <v>1</v>
      </c>
      <c r="P116" s="3">
        <v>2.1</v>
      </c>
      <c r="Q116" s="3">
        <v>100</v>
      </c>
      <c r="R116" s="3">
        <v>100</v>
      </c>
      <c r="S116" s="5">
        <v>1.2</v>
      </c>
      <c r="T116" s="3">
        <v>1</v>
      </c>
      <c r="U116" s="3" t="b">
        <v>1</v>
      </c>
      <c r="V116" s="3">
        <v>251</v>
      </c>
      <c r="W116" s="5">
        <v>2419.6799999999998</v>
      </c>
      <c r="X116" s="5">
        <v>2401.9299999999998</v>
      </c>
      <c r="Y116" s="3">
        <v>158</v>
      </c>
      <c r="Z116" s="3">
        <v>158</v>
      </c>
      <c r="AA116" s="51">
        <v>124.82</v>
      </c>
      <c r="AB116" s="51">
        <v>123.56</v>
      </c>
      <c r="AC116" s="17">
        <v>1.2674977424607501</v>
      </c>
      <c r="AD116" s="17">
        <v>1.28071205981235</v>
      </c>
      <c r="AE116" s="51">
        <v>20.49</v>
      </c>
      <c r="AF116" s="51">
        <v>20.51</v>
      </c>
      <c r="AG116" s="51">
        <v>20.79</v>
      </c>
      <c r="AH116" s="51">
        <v>20.21</v>
      </c>
      <c r="AI116" s="17">
        <v>0.99028652494212999</v>
      </c>
      <c r="AJ116" s="17">
        <v>1.01993172509278</v>
      </c>
      <c r="AL116" s="6">
        <v>-1.3783183757714146E-2</v>
      </c>
      <c r="AN116" s="6">
        <v>-1.5752919738089122E-2</v>
      </c>
      <c r="AP116" s="6">
        <v>-1.2642225031604948E-3</v>
      </c>
      <c r="AR116" s="6">
        <v>-1.2642225031604948E-3</v>
      </c>
      <c r="AT116" s="6">
        <v>1.804954040144513E-2</v>
      </c>
      <c r="AV116" s="6">
        <v>1.4250065668505396E-2</v>
      </c>
      <c r="AX116" s="6">
        <v>-1.9893861688557446E-2</v>
      </c>
      <c r="AZ116" s="6">
        <v>-1.6213652948740997E-2</v>
      </c>
      <c r="BB116" s="6">
        <v>-4.3904580711273677E-4</v>
      </c>
      <c r="BD116" s="6">
        <v>4.3900297546484168E-4</v>
      </c>
      <c r="BF116" s="6">
        <v>5.1247340939855057E-3</v>
      </c>
      <c r="BH116" s="6">
        <v>-5.2175625123054292E-3</v>
      </c>
      <c r="BJ116" s="6">
        <v>-6.1363625040393721E-3</v>
      </c>
      <c r="BL116" s="6">
        <v>5.1714910362652411E-3</v>
      </c>
      <c r="BQ116" s="57">
        <v>2.1</v>
      </c>
      <c r="BR116" s="58">
        <v>1.27949443654595</v>
      </c>
    </row>
    <row r="117" spans="1:70" x14ac:dyDescent="0.25">
      <c r="A117" s="3">
        <v>116</v>
      </c>
      <c r="B117" s="3" t="s">
        <v>21</v>
      </c>
      <c r="C117" s="3" t="s">
        <v>22</v>
      </c>
      <c r="D117" s="3" t="s">
        <v>23</v>
      </c>
      <c r="E117" s="3" t="s">
        <v>24</v>
      </c>
      <c r="F117" s="3" t="s">
        <v>25</v>
      </c>
      <c r="G117" s="3" t="b">
        <v>1</v>
      </c>
      <c r="H117" s="3" t="b">
        <v>1</v>
      </c>
      <c r="I117" s="3" t="b">
        <v>0</v>
      </c>
      <c r="J117" s="3" t="b">
        <v>1</v>
      </c>
      <c r="K117" s="3" t="b">
        <v>0</v>
      </c>
      <c r="L117" s="3">
        <v>200</v>
      </c>
      <c r="M117" s="3">
        <v>2</v>
      </c>
      <c r="N117" s="3">
        <v>0</v>
      </c>
      <c r="O117" s="3">
        <v>1</v>
      </c>
      <c r="P117" s="3">
        <v>2.1</v>
      </c>
      <c r="Q117" s="3">
        <v>100</v>
      </c>
      <c r="R117" s="3">
        <v>100</v>
      </c>
      <c r="S117" s="5">
        <v>1.2</v>
      </c>
      <c r="T117" s="3">
        <v>1</v>
      </c>
      <c r="U117" s="3" t="b">
        <v>1</v>
      </c>
      <c r="V117" s="3">
        <v>251</v>
      </c>
      <c r="W117" s="5">
        <v>2419.38</v>
      </c>
      <c r="X117" s="5">
        <v>2395.41</v>
      </c>
      <c r="Y117" s="3">
        <v>159</v>
      </c>
      <c r="Z117" s="3">
        <v>159</v>
      </c>
      <c r="AA117" s="51">
        <v>124.15</v>
      </c>
      <c r="AB117" s="51">
        <v>122.51</v>
      </c>
      <c r="AC117" s="17">
        <v>1.2828644884163101</v>
      </c>
      <c r="AD117" s="17">
        <v>1.2999716983577501</v>
      </c>
      <c r="AE117" s="51">
        <v>20.46</v>
      </c>
      <c r="AF117" s="51">
        <v>20.54</v>
      </c>
      <c r="AG117" s="51">
        <v>20.9</v>
      </c>
      <c r="AH117" s="51">
        <v>20.100000000000001</v>
      </c>
      <c r="AI117" s="17">
        <v>0.98424235111144398</v>
      </c>
      <c r="AJ117" s="17">
        <v>1.0276899111006901</v>
      </c>
      <c r="AL117" s="6">
        <v>-1.3905458209241828E-2</v>
      </c>
      <c r="AN117" s="6">
        <v>-1.842464246244313E-2</v>
      </c>
      <c r="AP117" s="6">
        <v>5.0568900126422012E-3</v>
      </c>
      <c r="AR117" s="6">
        <v>5.0568900126422012E-3</v>
      </c>
      <c r="AT117" s="6">
        <v>1.2584925819896231E-2</v>
      </c>
      <c r="AV117" s="6">
        <v>5.6310743367482541E-3</v>
      </c>
      <c r="AX117" s="6">
        <v>-8.0113616000941912E-3</v>
      </c>
      <c r="AZ117" s="6">
        <v>-1.4192506434462793E-3</v>
      </c>
      <c r="BB117" s="6">
        <v>-1.9025318308211192E-3</v>
      </c>
      <c r="BD117" s="6">
        <v>1.9023462270133518E-3</v>
      </c>
      <c r="BF117" s="6">
        <v>1.0442854380197097E-2</v>
      </c>
      <c r="BH117" s="6">
        <v>-1.0632014176018778E-2</v>
      </c>
      <c r="BJ117" s="6">
        <v>-1.2202369096802501E-2</v>
      </c>
      <c r="BL117" s="6">
        <v>1.2817402233505693E-2</v>
      </c>
      <c r="BQ117" s="57">
        <v>2.1</v>
      </c>
      <c r="BR117" s="58">
        <v>1.2674977424607501</v>
      </c>
    </row>
    <row r="118" spans="1:70" x14ac:dyDescent="0.25">
      <c r="A118" s="3">
        <v>117</v>
      </c>
      <c r="B118" s="3" t="s">
        <v>21</v>
      </c>
      <c r="C118" s="3" t="s">
        <v>22</v>
      </c>
      <c r="D118" s="3" t="s">
        <v>23</v>
      </c>
      <c r="E118" s="3" t="s">
        <v>24</v>
      </c>
      <c r="F118" s="3" t="s">
        <v>25</v>
      </c>
      <c r="G118" s="3" t="b">
        <v>1</v>
      </c>
      <c r="H118" s="3" t="b">
        <v>1</v>
      </c>
      <c r="I118" s="3" t="b">
        <v>0</v>
      </c>
      <c r="J118" s="3" t="b">
        <v>1</v>
      </c>
      <c r="K118" s="3" t="b">
        <v>0</v>
      </c>
      <c r="L118" s="3">
        <v>200</v>
      </c>
      <c r="M118" s="3">
        <v>2</v>
      </c>
      <c r="N118" s="3">
        <v>0</v>
      </c>
      <c r="O118" s="3">
        <v>1</v>
      </c>
      <c r="P118" s="3">
        <v>2.1</v>
      </c>
      <c r="Q118" s="3">
        <v>100</v>
      </c>
      <c r="R118" s="3">
        <v>100</v>
      </c>
      <c r="S118" s="5">
        <v>1.2</v>
      </c>
      <c r="T118" s="3">
        <v>1</v>
      </c>
      <c r="U118" s="3" t="b">
        <v>1</v>
      </c>
      <c r="V118" s="3">
        <v>251</v>
      </c>
      <c r="W118" s="5">
        <v>2374.29</v>
      </c>
      <c r="X118" s="5">
        <v>2391.34</v>
      </c>
      <c r="Y118" s="3">
        <v>158</v>
      </c>
      <c r="Z118" s="3">
        <v>158</v>
      </c>
      <c r="AA118" s="51">
        <v>124.67</v>
      </c>
      <c r="AB118" s="51">
        <v>126.4</v>
      </c>
      <c r="AC118" s="17">
        <v>1.2687227927398801</v>
      </c>
      <c r="AD118" s="17">
        <v>1.25151842533281</v>
      </c>
      <c r="AE118" s="51">
        <v>20.54</v>
      </c>
      <c r="AF118" s="51">
        <v>20.46</v>
      </c>
      <c r="AG118" s="51">
        <v>20.12</v>
      </c>
      <c r="AH118" s="51">
        <v>20.88</v>
      </c>
      <c r="AI118" s="17">
        <v>1.0266083005700699</v>
      </c>
      <c r="AJ118" s="17">
        <v>0.985162951020502</v>
      </c>
      <c r="AL118" s="6">
        <v>-3.2283308273863942E-2</v>
      </c>
      <c r="AN118" s="6">
        <v>-2.0092420298044367E-2</v>
      </c>
      <c r="AP118" s="6">
        <v>-1.2642225031604948E-3</v>
      </c>
      <c r="AR118" s="6">
        <v>-1.2642225031604948E-3</v>
      </c>
      <c r="AT118" s="6">
        <v>1.6826119226471592E-2</v>
      </c>
      <c r="AV118" s="6">
        <v>3.7562385080115668E-2</v>
      </c>
      <c r="AX118" s="6">
        <v>-1.8946578503670319E-2</v>
      </c>
      <c r="AZ118" s="6">
        <v>-3.8638911461559733E-2</v>
      </c>
      <c r="BB118" s="6">
        <v>2.0000975657348263E-3</v>
      </c>
      <c r="BD118" s="6">
        <v>-1.9999024437831192E-3</v>
      </c>
      <c r="BF118" s="6">
        <v>-2.7267453103848371E-2</v>
      </c>
      <c r="BH118" s="6">
        <v>2.7761370348493797E-2</v>
      </c>
      <c r="BJ118" s="6">
        <v>3.0316614625994776E-2</v>
      </c>
      <c r="BL118" s="6">
        <v>-2.9094116764644684E-2</v>
      </c>
      <c r="BQ118" s="57">
        <v>2.1</v>
      </c>
      <c r="BR118" s="58">
        <v>1.2828644884163101</v>
      </c>
    </row>
    <row r="119" spans="1:70" x14ac:dyDescent="0.25">
      <c r="A119" s="3">
        <v>118</v>
      </c>
      <c r="B119" s="3" t="s">
        <v>21</v>
      </c>
      <c r="C119" s="3" t="s">
        <v>22</v>
      </c>
      <c r="D119" s="3" t="s">
        <v>23</v>
      </c>
      <c r="E119" s="3" t="s">
        <v>24</v>
      </c>
      <c r="F119" s="3" t="s">
        <v>25</v>
      </c>
      <c r="G119" s="3" t="b">
        <v>1</v>
      </c>
      <c r="H119" s="3" t="b">
        <v>1</v>
      </c>
      <c r="I119" s="3" t="b">
        <v>0</v>
      </c>
      <c r="J119" s="3" t="b">
        <v>1</v>
      </c>
      <c r="K119" s="3" t="b">
        <v>0</v>
      </c>
      <c r="L119" s="3">
        <v>200</v>
      </c>
      <c r="M119" s="3">
        <v>2</v>
      </c>
      <c r="N119" s="3">
        <v>0</v>
      </c>
      <c r="O119" s="3">
        <v>1</v>
      </c>
      <c r="P119" s="3">
        <v>2.1</v>
      </c>
      <c r="Q119" s="3">
        <v>100</v>
      </c>
      <c r="R119" s="3">
        <v>100</v>
      </c>
      <c r="S119" s="5">
        <v>1.2</v>
      </c>
      <c r="T119" s="3">
        <v>1</v>
      </c>
      <c r="U119" s="3" t="b">
        <v>1</v>
      </c>
      <c r="V119" s="3">
        <v>251</v>
      </c>
      <c r="W119" s="5">
        <v>2516.6799999999998</v>
      </c>
      <c r="X119" s="5">
        <v>2496.2399999999998</v>
      </c>
      <c r="Y119" s="3">
        <v>158</v>
      </c>
      <c r="Z119" s="3">
        <v>158</v>
      </c>
      <c r="AA119" s="51">
        <v>119.94</v>
      </c>
      <c r="AB119" s="51">
        <v>119.08</v>
      </c>
      <c r="AC119" s="17">
        <v>1.3217583895803799</v>
      </c>
      <c r="AD119" s="17">
        <v>1.33081463442028</v>
      </c>
      <c r="AE119" s="51">
        <v>20.53</v>
      </c>
      <c r="AF119" s="51">
        <v>20.47</v>
      </c>
      <c r="AG119" s="51">
        <v>20.73</v>
      </c>
      <c r="AH119" s="51">
        <v>20.27</v>
      </c>
      <c r="AI119" s="17">
        <v>0.99563936953326404</v>
      </c>
      <c r="AJ119" s="17">
        <v>1.0154988949743899</v>
      </c>
      <c r="AL119" s="6">
        <v>2.5752222236260947E-2</v>
      </c>
      <c r="AN119" s="6">
        <v>2.2892811877528674E-2</v>
      </c>
      <c r="AP119" s="6">
        <v>-1.2642225031604948E-3</v>
      </c>
      <c r="AR119" s="6">
        <v>-1.2642225031604948E-3</v>
      </c>
      <c r="AT119" s="6">
        <v>-2.1752428491032316E-2</v>
      </c>
      <c r="AV119" s="6">
        <v>-2.252429734699235E-2</v>
      </c>
      <c r="AX119" s="6">
        <v>2.2063762005077869E-2</v>
      </c>
      <c r="AZ119" s="6">
        <v>2.2272928382132573E-2</v>
      </c>
      <c r="BB119" s="6">
        <v>1.5122688911652915E-3</v>
      </c>
      <c r="BD119" s="6">
        <v>-1.5121213599336158E-3</v>
      </c>
      <c r="BF119" s="6">
        <v>2.2239412105975465E-3</v>
      </c>
      <c r="BH119" s="6">
        <v>-2.2642252411891883E-3</v>
      </c>
      <c r="BJ119" s="6">
        <v>-7.6418237000597244E-4</v>
      </c>
      <c r="BL119" s="6">
        <v>8.0281188844555373E-4</v>
      </c>
      <c r="BQ119" s="57">
        <v>2.1</v>
      </c>
      <c r="BR119" s="58">
        <v>1.2687227927398801</v>
      </c>
    </row>
    <row r="120" spans="1:70" x14ac:dyDescent="0.25">
      <c r="A120" s="3">
        <v>119</v>
      </c>
      <c r="B120" s="3" t="s">
        <v>21</v>
      </c>
      <c r="C120" s="3" t="s">
        <v>22</v>
      </c>
      <c r="D120" s="3" t="s">
        <v>23</v>
      </c>
      <c r="E120" s="3" t="s">
        <v>24</v>
      </c>
      <c r="F120" s="3" t="s">
        <v>25</v>
      </c>
      <c r="G120" s="3" t="b">
        <v>1</v>
      </c>
      <c r="H120" s="3" t="b">
        <v>1</v>
      </c>
      <c r="I120" s="3" t="b">
        <v>0</v>
      </c>
      <c r="J120" s="3" t="b">
        <v>1</v>
      </c>
      <c r="K120" s="3" t="b">
        <v>0</v>
      </c>
      <c r="L120" s="3">
        <v>200</v>
      </c>
      <c r="M120" s="3">
        <v>2</v>
      </c>
      <c r="N120" s="3">
        <v>0</v>
      </c>
      <c r="O120" s="3">
        <v>1</v>
      </c>
      <c r="P120" s="3">
        <v>2.1</v>
      </c>
      <c r="Q120" s="3">
        <v>100</v>
      </c>
      <c r="R120" s="3">
        <v>100</v>
      </c>
      <c r="S120" s="5">
        <v>1.2</v>
      </c>
      <c r="T120" s="3">
        <v>1</v>
      </c>
      <c r="U120" s="3" t="b">
        <v>1</v>
      </c>
      <c r="V120" s="3">
        <v>251</v>
      </c>
      <c r="W120" s="5">
        <v>2491.46</v>
      </c>
      <c r="X120" s="5">
        <v>2481.1799999999998</v>
      </c>
      <c r="Y120" s="3">
        <v>158</v>
      </c>
      <c r="Z120" s="3">
        <v>158</v>
      </c>
      <c r="AA120" s="51">
        <v>120.78</v>
      </c>
      <c r="AB120" s="51">
        <v>120.13</v>
      </c>
      <c r="AC120" s="17">
        <v>1.3098285772292899</v>
      </c>
      <c r="AD120" s="17">
        <v>1.3190029725674099</v>
      </c>
      <c r="AE120" s="51">
        <v>20.47</v>
      </c>
      <c r="AF120" s="51">
        <v>20.53</v>
      </c>
      <c r="AG120" s="51">
        <v>20.63</v>
      </c>
      <c r="AH120" s="51">
        <v>20.37</v>
      </c>
      <c r="AI120" s="17">
        <v>0.99859901045918598</v>
      </c>
      <c r="AJ120" s="17">
        <v>1.0142000300293399</v>
      </c>
      <c r="AL120" s="6">
        <v>1.5473016677827411E-2</v>
      </c>
      <c r="AN120" s="6">
        <v>1.6721624112379541E-2</v>
      </c>
      <c r="AP120" s="6">
        <v>-1.2642225031604948E-3</v>
      </c>
      <c r="AR120" s="6">
        <v>-1.2642225031604948E-3</v>
      </c>
      <c r="AT120" s="6">
        <v>-1.4901269911179571E-2</v>
      </c>
      <c r="AV120" s="6">
        <v>-1.3905306015235097E-2</v>
      </c>
      <c r="AX120" s="6">
        <v>1.2838907457008109E-2</v>
      </c>
      <c r="AZ120" s="6">
        <v>1.3199732281720777E-2</v>
      </c>
      <c r="BB120" s="6">
        <v>-1.4147031562516954E-3</v>
      </c>
      <c r="BD120" s="6">
        <v>1.4145651431638484E-3</v>
      </c>
      <c r="BF120" s="6">
        <v>-2.6107135950493854E-3</v>
      </c>
      <c r="BH120" s="6">
        <v>2.6580035440049166E-3</v>
      </c>
      <c r="BJ120" s="6">
        <v>2.2061493695788581E-3</v>
      </c>
      <c r="BL120" s="6">
        <v>-4.7725616057203712E-4</v>
      </c>
      <c r="BQ120" s="57">
        <v>2.1</v>
      </c>
      <c r="BR120" s="58">
        <v>1.3217583895803799</v>
      </c>
    </row>
    <row r="121" spans="1:70" x14ac:dyDescent="0.25">
      <c r="A121" s="3">
        <v>120</v>
      </c>
      <c r="B121" s="3" t="s">
        <v>21</v>
      </c>
      <c r="C121" s="3" t="s">
        <v>22</v>
      </c>
      <c r="D121" s="3" t="s">
        <v>23</v>
      </c>
      <c r="E121" s="3" t="s">
        <v>24</v>
      </c>
      <c r="F121" s="3" t="s">
        <v>25</v>
      </c>
      <c r="G121" s="3" t="b">
        <v>1</v>
      </c>
      <c r="H121" s="3" t="b">
        <v>1</v>
      </c>
      <c r="I121" s="3" t="b">
        <v>0</v>
      </c>
      <c r="J121" s="3" t="b">
        <v>1</v>
      </c>
      <c r="K121" s="3" t="b">
        <v>0</v>
      </c>
      <c r="L121" s="3">
        <v>200</v>
      </c>
      <c r="M121" s="3">
        <v>2</v>
      </c>
      <c r="N121" s="3">
        <v>0</v>
      </c>
      <c r="O121" s="3">
        <v>1</v>
      </c>
      <c r="P121" s="3">
        <v>2.1</v>
      </c>
      <c r="Q121" s="3">
        <v>100</v>
      </c>
      <c r="R121" s="3">
        <v>100</v>
      </c>
      <c r="S121" s="5">
        <v>1.2</v>
      </c>
      <c r="T121" s="3">
        <v>1</v>
      </c>
      <c r="U121" s="3" t="b">
        <v>1</v>
      </c>
      <c r="V121" s="3">
        <v>251</v>
      </c>
      <c r="W121" s="5">
        <v>2543.66</v>
      </c>
      <c r="X121" s="5">
        <v>2484.8200000000002</v>
      </c>
      <c r="Y121" s="3">
        <v>158</v>
      </c>
      <c r="Z121" s="3">
        <v>158</v>
      </c>
      <c r="AA121" s="51">
        <v>120.61</v>
      </c>
      <c r="AB121" s="51">
        <v>117.61</v>
      </c>
      <c r="AC121" s="17">
        <v>1.31457638028159</v>
      </c>
      <c r="AD121" s="17">
        <v>1.3471403655469201</v>
      </c>
      <c r="AE121" s="51">
        <v>20.58</v>
      </c>
      <c r="AF121" s="51">
        <v>20.420000000000002</v>
      </c>
      <c r="AG121" s="51">
        <v>21.22</v>
      </c>
      <c r="AH121" s="51">
        <v>19.78</v>
      </c>
      <c r="AI121" s="17">
        <v>0.97413913159050403</v>
      </c>
      <c r="AJ121" s="17">
        <v>1.0374443236277899</v>
      </c>
      <c r="AL121" s="6">
        <v>3.6748771243657385E-2</v>
      </c>
      <c r="AN121" s="6">
        <v>1.8213199375669342E-2</v>
      </c>
      <c r="AP121" s="6">
        <v>-1.2642225031604948E-3</v>
      </c>
      <c r="AR121" s="6">
        <v>-1.2642225031604948E-3</v>
      </c>
      <c r="AT121" s="6">
        <v>-1.6287813909483195E-2</v>
      </c>
      <c r="AV121" s="6">
        <v>-3.4590885211452593E-2</v>
      </c>
      <c r="AX121" s="6">
        <v>1.6510196769144558E-2</v>
      </c>
      <c r="AZ121" s="6">
        <v>3.481363280118166E-2</v>
      </c>
      <c r="BB121" s="6">
        <v>3.9514122640127436E-3</v>
      </c>
      <c r="BD121" s="6">
        <v>-3.9510267791813547E-3</v>
      </c>
      <c r="BF121" s="6">
        <v>2.5913749758267102E-2</v>
      </c>
      <c r="BH121" s="6">
        <v>-2.6383146288639359E-2</v>
      </c>
      <c r="BJ121" s="6">
        <v>-2.2342083462893014E-2</v>
      </c>
      <c r="BL121" s="6">
        <v>2.2430650986166922E-2</v>
      </c>
      <c r="BQ121" s="57">
        <v>2.1</v>
      </c>
      <c r="BR121" s="58">
        <v>1.3098285772292899</v>
      </c>
    </row>
    <row r="122" spans="1:70" x14ac:dyDescent="0.25">
      <c r="A122" s="1">
        <v>121</v>
      </c>
      <c r="B122" s="1" t="s">
        <v>21</v>
      </c>
      <c r="C122" s="1" t="s">
        <v>22</v>
      </c>
      <c r="D122" s="1" t="s">
        <v>23</v>
      </c>
      <c r="E122" s="1" t="s">
        <v>24</v>
      </c>
      <c r="F122" s="1" t="s">
        <v>25</v>
      </c>
      <c r="G122" s="1" t="b">
        <v>1</v>
      </c>
      <c r="H122" s="1" t="b">
        <v>1</v>
      </c>
      <c r="I122" s="1" t="b">
        <v>0</v>
      </c>
      <c r="J122" s="1" t="b">
        <v>1</v>
      </c>
      <c r="K122" s="1" t="b">
        <v>0</v>
      </c>
      <c r="L122" s="1">
        <v>200</v>
      </c>
      <c r="M122" s="1">
        <v>2</v>
      </c>
      <c r="N122" s="1">
        <v>0</v>
      </c>
      <c r="O122" s="1">
        <v>1</v>
      </c>
      <c r="P122" s="1">
        <v>2.2000000000000002</v>
      </c>
      <c r="Q122" s="1">
        <v>100</v>
      </c>
      <c r="R122" s="1">
        <v>100</v>
      </c>
      <c r="S122" s="13">
        <v>1.2</v>
      </c>
      <c r="T122" s="1">
        <v>1</v>
      </c>
      <c r="U122" s="1" t="b">
        <v>1</v>
      </c>
      <c r="V122" s="1">
        <v>251</v>
      </c>
      <c r="W122" s="13">
        <v>2495.75</v>
      </c>
      <c r="X122" s="13">
        <v>2489.77</v>
      </c>
      <c r="Y122" s="1">
        <v>158</v>
      </c>
      <c r="Z122" s="1">
        <v>158</v>
      </c>
      <c r="AA122" s="50">
        <v>120.49</v>
      </c>
      <c r="AB122" s="50">
        <v>119.91</v>
      </c>
      <c r="AC122" s="16">
        <v>1.3140041147821999</v>
      </c>
      <c r="AD122" s="16">
        <v>1.3198833173739799</v>
      </c>
      <c r="AE122" s="50">
        <v>20.48</v>
      </c>
      <c r="AF122" s="50">
        <v>20.52</v>
      </c>
      <c r="AG122" s="50">
        <v>20.63</v>
      </c>
      <c r="AH122" s="50">
        <v>20.37</v>
      </c>
      <c r="AI122" s="16">
        <v>0.99744694342614504</v>
      </c>
      <c r="AJ122" s="16">
        <v>1.0123639642875999</v>
      </c>
      <c r="AL122" s="6" cm="1">
        <f t="array" ref="AL122:AL131">W122:W131/AM122-1</f>
        <v>-1.4244332324570341E-2</v>
      </c>
      <c r="AM122" s="22">
        <f>AVERAGE(W122:W131)</f>
        <v>2531.8139999999999</v>
      </c>
      <c r="AN122" s="6" cm="1">
        <f t="array" ref="AN122:AN131">X122:X131/AO122-1</f>
        <v>-1.9892123062533407E-2</v>
      </c>
      <c r="AO122" s="22">
        <f>AVERAGE(X122:X131)</f>
        <v>2540.3019999999997</v>
      </c>
      <c r="AP122" s="6" cm="1">
        <f t="array" ref="AP122:AP131">Y122:Y131/AQ122-1</f>
        <v>-3.154574132492094E-3</v>
      </c>
      <c r="AQ122" s="22">
        <f>AVERAGE(Y122:Y131)</f>
        <v>158.5</v>
      </c>
      <c r="AR122" s="6" cm="1">
        <f t="array" ref="AR122:AR131">Z122:Z131/AS122-1</f>
        <v>-3.154574132492094E-3</v>
      </c>
      <c r="AS122" s="22">
        <f>AVERAGE(Z122:Z131)</f>
        <v>158.5</v>
      </c>
      <c r="AT122" s="6" cm="1">
        <f t="array" ref="AT122:AT131">AA122:AA131/AU122-1</f>
        <v>2.7510574430345214E-2</v>
      </c>
      <c r="AU122" s="22">
        <f>AVERAGE(AA122:AA131)</f>
        <v>117.26399999999998</v>
      </c>
      <c r="AV122" s="6" cm="1">
        <f t="array" ref="AV122:AV131">AB122:AB131/AW122-1</f>
        <v>1.7928997096724908E-2</v>
      </c>
      <c r="AW122" s="22">
        <f>AVERAGE(AB122:AB131)</f>
        <v>117.798</v>
      </c>
      <c r="AX122" s="6" cm="1">
        <f t="array" ref="AX122:AX131">AC122:AC131/AY122-1</f>
        <v>-3.0719040262924491E-2</v>
      </c>
      <c r="AY122" s="22">
        <f>AVERAGE(AC122:AC131)</f>
        <v>1.3556483304269518</v>
      </c>
      <c r="AZ122" s="6" cm="1">
        <f t="array" ref="AZ122:AZ131">AD122:AD131/BA122-1</f>
        <v>-2.2536323798635238E-2</v>
      </c>
      <c r="BA122" s="22">
        <f>AVERAGE(AD122:AD131)</f>
        <v>1.3503144408427861</v>
      </c>
      <c r="BB122" s="6" cm="1">
        <f t="array" ref="BB122:BB131">AE122:AE131/BC122-1</f>
        <v>1.4650583581587995E-4</v>
      </c>
      <c r="BC122" s="22">
        <f>AVERAGE(AE122:AE131)</f>
        <v>20.477</v>
      </c>
      <c r="BD122" s="6" cm="1">
        <f t="array" ref="BD122:BD131">AF122:AF131/BE122-1</f>
        <v>-1.461774594357923E-4</v>
      </c>
      <c r="BE122" s="22">
        <f>AVERAGE(AF122:AF131)</f>
        <v>20.523</v>
      </c>
      <c r="BF122" s="6" cm="1">
        <f t="array" ref="BF122:BF131">AG122:AG131/BG122-1</f>
        <v>1.2167598861740903E-2</v>
      </c>
      <c r="BG122" s="22">
        <f>AVERAGE(AG122:AG131)</f>
        <v>20.381999999999998</v>
      </c>
      <c r="BH122" s="6" cm="1">
        <f t="array" ref="BH122:BH131">AH122:AH131/BI122-1</f>
        <v>-1.2028324764768672E-2</v>
      </c>
      <c r="BI122" s="22">
        <f>AVERAGE(AH122:AH131)</f>
        <v>20.618000000000002</v>
      </c>
      <c r="BJ122" s="6" cm="1">
        <f t="array" ref="BJ122:BJ131">AI122:AI131/BK122-1</f>
        <v>-1.3293065981596075E-2</v>
      </c>
      <c r="BK122" s="22">
        <f t="shared" ref="BK122" si="12">AVERAGE(AI122:AI131)</f>
        <v>1.0108847004489996</v>
      </c>
      <c r="BL122" s="6" cm="1">
        <f t="array" ref="BL122:BL131">AJ122:AJ131/BM122-1</f>
        <v>1.0875215343818967E-2</v>
      </c>
      <c r="BM122" s="22">
        <f>AVERAGE(AJ122:AJ131)</f>
        <v>1.0014727326589707</v>
      </c>
      <c r="BQ122" s="57">
        <v>2.1</v>
      </c>
      <c r="BR122" s="58">
        <v>1.31457638028159</v>
      </c>
    </row>
    <row r="123" spans="1:70" x14ac:dyDescent="0.25">
      <c r="A123" s="1">
        <v>122</v>
      </c>
      <c r="B123" s="1" t="s">
        <v>21</v>
      </c>
      <c r="C123" s="1" t="s">
        <v>22</v>
      </c>
      <c r="D123" s="1" t="s">
        <v>23</v>
      </c>
      <c r="E123" s="1" t="s">
        <v>24</v>
      </c>
      <c r="F123" s="1" t="s">
        <v>25</v>
      </c>
      <c r="G123" s="1" t="b">
        <v>1</v>
      </c>
      <c r="H123" s="1" t="b">
        <v>1</v>
      </c>
      <c r="I123" s="1" t="b">
        <v>0</v>
      </c>
      <c r="J123" s="1" t="b">
        <v>1</v>
      </c>
      <c r="K123" s="1" t="b">
        <v>0</v>
      </c>
      <c r="L123" s="1">
        <v>200</v>
      </c>
      <c r="M123" s="1">
        <v>2</v>
      </c>
      <c r="N123" s="1">
        <v>0</v>
      </c>
      <c r="O123" s="1">
        <v>1</v>
      </c>
      <c r="P123" s="1">
        <v>2.2000000000000002</v>
      </c>
      <c r="Q123" s="1">
        <v>100</v>
      </c>
      <c r="R123" s="1">
        <v>100</v>
      </c>
      <c r="S123" s="13">
        <v>1.2</v>
      </c>
      <c r="T123" s="1">
        <v>1</v>
      </c>
      <c r="U123" s="1" t="b">
        <v>1</v>
      </c>
      <c r="V123" s="1">
        <v>251</v>
      </c>
      <c r="W123" s="13">
        <v>2554.08</v>
      </c>
      <c r="X123" s="13">
        <v>2547.96</v>
      </c>
      <c r="Y123" s="1">
        <v>158</v>
      </c>
      <c r="Z123" s="1">
        <v>158</v>
      </c>
      <c r="AA123" s="50">
        <v>117.46</v>
      </c>
      <c r="AB123" s="50">
        <v>117.16</v>
      </c>
      <c r="AC123" s="16">
        <v>1.3495980419446501</v>
      </c>
      <c r="AD123" s="16">
        <v>1.35209885753269</v>
      </c>
      <c r="AE123" s="50">
        <v>20.46</v>
      </c>
      <c r="AF123" s="50">
        <v>20.54</v>
      </c>
      <c r="AG123" s="50">
        <v>20.61</v>
      </c>
      <c r="AH123" s="50">
        <v>20.39</v>
      </c>
      <c r="AI123" s="16">
        <v>0.99888299324999996</v>
      </c>
      <c r="AJ123" s="16">
        <v>1.0134657539765</v>
      </c>
      <c r="AL123" s="6">
        <v>8.7944849029193417E-3</v>
      </c>
      <c r="AN123" s="6">
        <v>3.0146022008408213E-3</v>
      </c>
      <c r="AP123" s="6">
        <v>-3.154574132492094E-3</v>
      </c>
      <c r="AR123" s="6">
        <v>-3.154574132492094E-3</v>
      </c>
      <c r="AT123" s="6">
        <v>1.6714422158550235E-3</v>
      </c>
      <c r="AV123" s="6">
        <v>-5.4160512063023969E-3</v>
      </c>
      <c r="AX123" s="6">
        <v>-4.4630221175400164E-3</v>
      </c>
      <c r="AZ123" s="6">
        <v>1.3214823421352495E-3</v>
      </c>
      <c r="BB123" s="6">
        <v>-8.3019973628950527E-4</v>
      </c>
      <c r="BD123" s="6">
        <v>8.2833893680267501E-4</v>
      </c>
      <c r="BF123" s="6">
        <v>1.1186340889019819E-2</v>
      </c>
      <c r="BH123" s="6">
        <v>-1.1058298574061598E-2</v>
      </c>
      <c r="BJ123" s="6">
        <v>-1.1872478823419574E-2</v>
      </c>
      <c r="BL123" s="6">
        <v>1.1975384777263898E-2</v>
      </c>
      <c r="BQ123" s="57">
        <v>2.2000000000000002</v>
      </c>
      <c r="BR123" s="58">
        <v>1.3140041147821999</v>
      </c>
    </row>
    <row r="124" spans="1:70" x14ac:dyDescent="0.25">
      <c r="A124" s="1">
        <v>123</v>
      </c>
      <c r="B124" s="1" t="s">
        <v>21</v>
      </c>
      <c r="C124" s="1" t="s">
        <v>22</v>
      </c>
      <c r="D124" s="1" t="s">
        <v>23</v>
      </c>
      <c r="E124" s="1" t="s">
        <v>24</v>
      </c>
      <c r="F124" s="1" t="s">
        <v>25</v>
      </c>
      <c r="G124" s="1" t="b">
        <v>1</v>
      </c>
      <c r="H124" s="1" t="b">
        <v>1</v>
      </c>
      <c r="I124" s="1" t="b">
        <v>0</v>
      </c>
      <c r="J124" s="1" t="b">
        <v>1</v>
      </c>
      <c r="K124" s="1" t="b">
        <v>0</v>
      </c>
      <c r="L124" s="1">
        <v>200</v>
      </c>
      <c r="M124" s="1">
        <v>2</v>
      </c>
      <c r="N124" s="1">
        <v>0</v>
      </c>
      <c r="O124" s="1">
        <v>1</v>
      </c>
      <c r="P124" s="1">
        <v>2.2000000000000002</v>
      </c>
      <c r="Q124" s="1">
        <v>100</v>
      </c>
      <c r="R124" s="1">
        <v>100</v>
      </c>
      <c r="S124" s="13">
        <v>1.2</v>
      </c>
      <c r="T124" s="1">
        <v>1</v>
      </c>
      <c r="U124" s="1" t="b">
        <v>1</v>
      </c>
      <c r="V124" s="1">
        <v>251</v>
      </c>
      <c r="W124" s="13">
        <v>2528.4499999999998</v>
      </c>
      <c r="X124" s="13">
        <v>2535.2600000000002</v>
      </c>
      <c r="Y124" s="1">
        <v>160</v>
      </c>
      <c r="Z124" s="1">
        <v>160</v>
      </c>
      <c r="AA124" s="50">
        <v>116</v>
      </c>
      <c r="AB124" s="50">
        <v>116.35</v>
      </c>
      <c r="AC124" s="16">
        <v>1.38368569618294</v>
      </c>
      <c r="AD124" s="16">
        <v>1.3822132155689999</v>
      </c>
      <c r="AE124" s="50">
        <v>20.41</v>
      </c>
      <c r="AF124" s="50">
        <v>20.59</v>
      </c>
      <c r="AG124" s="50">
        <v>20.420000000000002</v>
      </c>
      <c r="AH124" s="50">
        <v>20.58</v>
      </c>
      <c r="AI124" s="16">
        <v>1.0071197932539599</v>
      </c>
      <c r="AJ124" s="16">
        <v>1.0080637243733199</v>
      </c>
      <c r="AL124" s="6">
        <v>-1.328691602147769E-3</v>
      </c>
      <c r="AN124" s="6">
        <v>-1.9848033816449728E-3</v>
      </c>
      <c r="AP124" s="6">
        <v>9.4637223974762819E-3</v>
      </c>
      <c r="AR124" s="6">
        <v>9.4637223974762819E-3</v>
      </c>
      <c r="AT124" s="6">
        <v>-1.0779096738981919E-2</v>
      </c>
      <c r="AV124" s="6">
        <v>-1.2292229070103078E-2</v>
      </c>
      <c r="AX124" s="6">
        <v>2.068188712861696E-2</v>
      </c>
      <c r="AZ124" s="6">
        <v>2.3623219719330235E-2</v>
      </c>
      <c r="BB124" s="6">
        <v>-3.2719636665526908E-3</v>
      </c>
      <c r="BD124" s="6">
        <v>3.2646299273986212E-3</v>
      </c>
      <c r="BF124" s="6">
        <v>1.8643901481700809E-3</v>
      </c>
      <c r="BH124" s="6">
        <v>-1.8430497623437292E-3</v>
      </c>
      <c r="BJ124" s="6">
        <v>-3.7243685589142261E-3</v>
      </c>
      <c r="BL124" s="6">
        <v>6.5812992200493525E-3</v>
      </c>
      <c r="BQ124" s="57">
        <v>2.2000000000000002</v>
      </c>
      <c r="BR124" s="58">
        <v>1.3495980419446501</v>
      </c>
    </row>
    <row r="125" spans="1:70" x14ac:dyDescent="0.25">
      <c r="A125" s="1">
        <v>124</v>
      </c>
      <c r="B125" s="1" t="s">
        <v>21</v>
      </c>
      <c r="C125" s="1" t="s">
        <v>22</v>
      </c>
      <c r="D125" s="1" t="s">
        <v>23</v>
      </c>
      <c r="E125" s="1" t="s">
        <v>24</v>
      </c>
      <c r="F125" s="1" t="s">
        <v>25</v>
      </c>
      <c r="G125" s="1" t="b">
        <v>1</v>
      </c>
      <c r="H125" s="1" t="b">
        <v>1</v>
      </c>
      <c r="I125" s="1" t="b">
        <v>0</v>
      </c>
      <c r="J125" s="1" t="b">
        <v>1</v>
      </c>
      <c r="K125" s="1" t="b">
        <v>0</v>
      </c>
      <c r="L125" s="1">
        <v>200</v>
      </c>
      <c r="M125" s="1">
        <v>2</v>
      </c>
      <c r="N125" s="1">
        <v>0</v>
      </c>
      <c r="O125" s="1">
        <v>1</v>
      </c>
      <c r="P125" s="1">
        <v>2.2000000000000002</v>
      </c>
      <c r="Q125" s="1">
        <v>100</v>
      </c>
      <c r="R125" s="1">
        <v>100</v>
      </c>
      <c r="S125" s="13">
        <v>1.2</v>
      </c>
      <c r="T125" s="1">
        <v>1</v>
      </c>
      <c r="U125" s="1" t="b">
        <v>1</v>
      </c>
      <c r="V125" s="1">
        <v>251</v>
      </c>
      <c r="W125" s="13">
        <v>2492.2800000000002</v>
      </c>
      <c r="X125" s="13">
        <v>2515.9499999999998</v>
      </c>
      <c r="Y125" s="1">
        <v>159</v>
      </c>
      <c r="Z125" s="1">
        <v>159</v>
      </c>
      <c r="AA125" s="50">
        <v>117.95</v>
      </c>
      <c r="AB125" s="50">
        <v>119.25</v>
      </c>
      <c r="AC125" s="16">
        <v>1.3505414219720999</v>
      </c>
      <c r="AD125" s="16">
        <v>1.3357808376704701</v>
      </c>
      <c r="AE125" s="50">
        <v>20.46</v>
      </c>
      <c r="AF125" s="50">
        <v>20.54</v>
      </c>
      <c r="AG125" s="50">
        <v>20.21</v>
      </c>
      <c r="AH125" s="50">
        <v>20.79</v>
      </c>
      <c r="AI125" s="16">
        <v>1.01782079059347</v>
      </c>
      <c r="AJ125" s="16">
        <v>0.99324679797027904</v>
      </c>
      <c r="AL125" s="6">
        <v>-1.561489114129222E-2</v>
      </c>
      <c r="AN125" s="6">
        <v>-9.5862617909208137E-3</v>
      </c>
      <c r="AP125" s="6">
        <v>3.154574132492094E-3</v>
      </c>
      <c r="AR125" s="6">
        <v>3.154574132492094E-3</v>
      </c>
      <c r="AT125" s="6">
        <v>5.8500477554921382E-3</v>
      </c>
      <c r="AV125" s="6">
        <v>1.2326185503998444E-2</v>
      </c>
      <c r="AX125" s="6">
        <v>-3.7671336586557747E-3</v>
      </c>
      <c r="AZ125" s="6">
        <v>-1.0763125041634791E-2</v>
      </c>
      <c r="BB125" s="6">
        <v>-8.3019973628950527E-4</v>
      </c>
      <c r="BD125" s="6">
        <v>8.2833893680267501E-4</v>
      </c>
      <c r="BF125" s="6">
        <v>-8.4388185654007408E-3</v>
      </c>
      <c r="BH125" s="6">
        <v>8.3422252400813246E-3</v>
      </c>
      <c r="BJ125" s="6">
        <v>6.8614057977034459E-3</v>
      </c>
      <c r="BL125" s="6">
        <v>-8.213837901358878E-3</v>
      </c>
      <c r="BQ125" s="57">
        <v>2.2000000000000002</v>
      </c>
      <c r="BR125" s="58">
        <v>1.38368569618294</v>
      </c>
    </row>
    <row r="126" spans="1:70" x14ac:dyDescent="0.25">
      <c r="A126" s="1">
        <v>125</v>
      </c>
      <c r="B126" s="1" t="s">
        <v>21</v>
      </c>
      <c r="C126" s="1" t="s">
        <v>22</v>
      </c>
      <c r="D126" s="1" t="s">
        <v>23</v>
      </c>
      <c r="E126" s="1" t="s">
        <v>24</v>
      </c>
      <c r="F126" s="1" t="s">
        <v>25</v>
      </c>
      <c r="G126" s="1" t="b">
        <v>1</v>
      </c>
      <c r="H126" s="1" t="b">
        <v>1</v>
      </c>
      <c r="I126" s="1" t="b">
        <v>0</v>
      </c>
      <c r="J126" s="1" t="b">
        <v>1</v>
      </c>
      <c r="K126" s="1" t="b">
        <v>0</v>
      </c>
      <c r="L126" s="1">
        <v>200</v>
      </c>
      <c r="M126" s="1">
        <v>2</v>
      </c>
      <c r="N126" s="1">
        <v>0</v>
      </c>
      <c r="O126" s="1">
        <v>1</v>
      </c>
      <c r="P126" s="1">
        <v>2.2000000000000002</v>
      </c>
      <c r="Q126" s="1">
        <v>100</v>
      </c>
      <c r="R126" s="1">
        <v>100</v>
      </c>
      <c r="S126" s="13">
        <v>1.2</v>
      </c>
      <c r="T126" s="1">
        <v>1</v>
      </c>
      <c r="U126" s="1" t="b">
        <v>1</v>
      </c>
      <c r="V126" s="1">
        <v>251</v>
      </c>
      <c r="W126" s="13">
        <v>2571.3200000000002</v>
      </c>
      <c r="X126" s="13">
        <v>2592</v>
      </c>
      <c r="Y126" s="1">
        <v>158</v>
      </c>
      <c r="Z126" s="1">
        <v>158</v>
      </c>
      <c r="AA126" s="50">
        <v>115.37</v>
      </c>
      <c r="AB126" s="50">
        <v>116.36</v>
      </c>
      <c r="AC126" s="16">
        <v>1.37510223996435</v>
      </c>
      <c r="AD126" s="16">
        <v>1.36357730268087</v>
      </c>
      <c r="AE126" s="50">
        <v>20.47</v>
      </c>
      <c r="AF126" s="50">
        <v>20.53</v>
      </c>
      <c r="AG126" s="50">
        <v>20.27</v>
      </c>
      <c r="AH126" s="50">
        <v>20.73</v>
      </c>
      <c r="AI126" s="16">
        <v>1.01468162850744</v>
      </c>
      <c r="AJ126" s="16">
        <v>0.99480713311605695</v>
      </c>
      <c r="AL126" s="6">
        <v>1.5603831877065266E-2</v>
      </c>
      <c r="AN126" s="6">
        <v>2.0351123606563437E-2</v>
      </c>
      <c r="AP126" s="6">
        <v>-3.154574132492094E-3</v>
      </c>
      <c r="AR126" s="6">
        <v>-3.154574132492094E-3</v>
      </c>
      <c r="AT126" s="6">
        <v>-1.6151589575658098E-2</v>
      </c>
      <c r="AV126" s="6">
        <v>-1.2207337985364775E-2</v>
      </c>
      <c r="AX126" s="6">
        <v>1.4350262601858788E-2</v>
      </c>
      <c r="AZ126" s="6">
        <v>9.8220543578027009E-3</v>
      </c>
      <c r="BB126" s="6">
        <v>-3.4184695023686817E-4</v>
      </c>
      <c r="BD126" s="6">
        <v>3.4108073868344135E-4</v>
      </c>
      <c r="BF126" s="6">
        <v>-5.4950446472377124E-3</v>
      </c>
      <c r="BH126" s="6">
        <v>5.4321466679598807E-3</v>
      </c>
      <c r="BJ126" s="6">
        <v>3.7560446376860845E-3</v>
      </c>
      <c r="BL126" s="6">
        <v>-6.6557973328102982E-3</v>
      </c>
      <c r="BQ126" s="57">
        <v>2.2000000000000002</v>
      </c>
      <c r="BR126" s="58">
        <v>1.3505414219720999</v>
      </c>
    </row>
    <row r="127" spans="1:70" x14ac:dyDescent="0.25">
      <c r="A127" s="1">
        <v>126</v>
      </c>
      <c r="B127" s="1" t="s">
        <v>21</v>
      </c>
      <c r="C127" s="1" t="s">
        <v>22</v>
      </c>
      <c r="D127" s="1" t="s">
        <v>23</v>
      </c>
      <c r="E127" s="1" t="s">
        <v>24</v>
      </c>
      <c r="F127" s="1" t="s">
        <v>25</v>
      </c>
      <c r="G127" s="1" t="b">
        <v>1</v>
      </c>
      <c r="H127" s="1" t="b">
        <v>1</v>
      </c>
      <c r="I127" s="1" t="b">
        <v>0</v>
      </c>
      <c r="J127" s="1" t="b">
        <v>1</v>
      </c>
      <c r="K127" s="1" t="b">
        <v>0</v>
      </c>
      <c r="L127" s="1">
        <v>200</v>
      </c>
      <c r="M127" s="1">
        <v>2</v>
      </c>
      <c r="N127" s="1">
        <v>0</v>
      </c>
      <c r="O127" s="1">
        <v>1</v>
      </c>
      <c r="P127" s="1">
        <v>2.2000000000000002</v>
      </c>
      <c r="Q127" s="1">
        <v>100</v>
      </c>
      <c r="R127" s="1">
        <v>100</v>
      </c>
      <c r="S127" s="13">
        <v>1.2</v>
      </c>
      <c r="T127" s="1">
        <v>1</v>
      </c>
      <c r="U127" s="1" t="b">
        <v>1</v>
      </c>
      <c r="V127" s="1">
        <v>251</v>
      </c>
      <c r="W127" s="13">
        <v>2582.46</v>
      </c>
      <c r="X127" s="13">
        <v>2566.5100000000002</v>
      </c>
      <c r="Y127" s="1">
        <v>159</v>
      </c>
      <c r="Z127" s="1">
        <v>159</v>
      </c>
      <c r="AA127" s="50">
        <v>115.76</v>
      </c>
      <c r="AB127" s="50">
        <v>114.6</v>
      </c>
      <c r="AC127" s="16">
        <v>1.3785422502783999</v>
      </c>
      <c r="AD127" s="16">
        <v>1.3925696359059501</v>
      </c>
      <c r="AE127" s="50">
        <v>20.43</v>
      </c>
      <c r="AF127" s="50">
        <v>20.57</v>
      </c>
      <c r="AG127" s="50">
        <v>20.77</v>
      </c>
      <c r="AH127" s="50">
        <v>20.23</v>
      </c>
      <c r="AI127" s="16">
        <v>0.98893457307338595</v>
      </c>
      <c r="AJ127" s="16">
        <v>1.02239317841414</v>
      </c>
      <c r="AL127" s="6">
        <v>2.0003839144581814E-2</v>
      </c>
      <c r="AN127" s="6">
        <v>1.0316883583133318E-2</v>
      </c>
      <c r="AP127" s="6">
        <v>3.154574132492094E-3</v>
      </c>
      <c r="AR127" s="6">
        <v>3.154574132492094E-3</v>
      </c>
      <c r="AT127" s="6">
        <v>-1.2825760676763331E-2</v>
      </c>
      <c r="AV127" s="6">
        <v>-2.7148168899302272E-2</v>
      </c>
      <c r="AX127" s="6">
        <v>1.6887801458242313E-2</v>
      </c>
      <c r="AZ127" s="6">
        <v>3.1292855786086982E-2</v>
      </c>
      <c r="BB127" s="6">
        <v>-2.2952580944474166E-3</v>
      </c>
      <c r="BD127" s="6">
        <v>2.2901135311601539E-3</v>
      </c>
      <c r="BF127" s="6">
        <v>1.9036404670788043E-2</v>
      </c>
      <c r="BH127" s="6">
        <v>-1.8818508099718745E-2</v>
      </c>
      <c r="BJ127" s="6">
        <v>-2.1713779391323462E-2</v>
      </c>
      <c r="BL127" s="6">
        <v>2.0889680839960789E-2</v>
      </c>
      <c r="BQ127" s="57">
        <v>2.2000000000000002</v>
      </c>
      <c r="BR127" s="58">
        <v>1.37510223996435</v>
      </c>
    </row>
    <row r="128" spans="1:70" x14ac:dyDescent="0.25">
      <c r="A128" s="1">
        <v>127</v>
      </c>
      <c r="B128" s="1" t="s">
        <v>21</v>
      </c>
      <c r="C128" s="1" t="s">
        <v>22</v>
      </c>
      <c r="D128" s="1" t="s">
        <v>23</v>
      </c>
      <c r="E128" s="1" t="s">
        <v>24</v>
      </c>
      <c r="F128" s="1" t="s">
        <v>25</v>
      </c>
      <c r="G128" s="1" t="b">
        <v>1</v>
      </c>
      <c r="H128" s="1" t="b">
        <v>1</v>
      </c>
      <c r="I128" s="1" t="b">
        <v>0</v>
      </c>
      <c r="J128" s="1" t="b">
        <v>1</v>
      </c>
      <c r="K128" s="1" t="b">
        <v>0</v>
      </c>
      <c r="L128" s="1">
        <v>200</v>
      </c>
      <c r="M128" s="1">
        <v>2</v>
      </c>
      <c r="N128" s="1">
        <v>0</v>
      </c>
      <c r="O128" s="1">
        <v>1</v>
      </c>
      <c r="P128" s="1">
        <v>2.2000000000000002</v>
      </c>
      <c r="Q128" s="1">
        <v>100</v>
      </c>
      <c r="R128" s="1">
        <v>100</v>
      </c>
      <c r="S128" s="13">
        <v>1.2</v>
      </c>
      <c r="T128" s="1">
        <v>1</v>
      </c>
      <c r="U128" s="1" t="b">
        <v>1</v>
      </c>
      <c r="V128" s="1">
        <v>251</v>
      </c>
      <c r="W128" s="13">
        <v>2451.66</v>
      </c>
      <c r="X128" s="13">
        <v>2464.15</v>
      </c>
      <c r="Y128" s="1">
        <v>158</v>
      </c>
      <c r="Z128" s="1">
        <v>158</v>
      </c>
      <c r="AA128" s="50">
        <v>120.97</v>
      </c>
      <c r="AB128" s="50">
        <v>122.69</v>
      </c>
      <c r="AC128" s="16">
        <v>1.30797146531096</v>
      </c>
      <c r="AD128" s="16">
        <v>1.2916983743178101</v>
      </c>
      <c r="AE128" s="50">
        <v>20.61</v>
      </c>
      <c r="AF128" s="50">
        <v>20.39</v>
      </c>
      <c r="AG128" s="50">
        <v>20.100000000000001</v>
      </c>
      <c r="AH128" s="50">
        <v>20.9</v>
      </c>
      <c r="AI128" s="16">
        <v>1.0315166596934799</v>
      </c>
      <c r="AJ128" s="16">
        <v>0.98145900916361195</v>
      </c>
      <c r="AL128" s="6">
        <v>-3.1658723745109252E-2</v>
      </c>
      <c r="AN128" s="6">
        <v>-2.9977538103737156E-2</v>
      </c>
      <c r="AP128" s="6">
        <v>-3.154574132492094E-3</v>
      </c>
      <c r="AR128" s="6">
        <v>-3.154574132492094E-3</v>
      </c>
      <c r="AT128" s="6">
        <v>3.160390230590826E-2</v>
      </c>
      <c r="AV128" s="6">
        <v>4.1528718653967012E-2</v>
      </c>
      <c r="AX128" s="6">
        <v>-3.5169050885767938E-2</v>
      </c>
      <c r="AZ128" s="6">
        <v>-4.3409197703900171E-2</v>
      </c>
      <c r="BB128" s="6">
        <v>6.4950920545001622E-3</v>
      </c>
      <c r="BD128" s="6">
        <v>-6.4805340349850526E-3</v>
      </c>
      <c r="BF128" s="6">
        <v>-1.3835737415366367E-2</v>
      </c>
      <c r="BH128" s="6">
        <v>1.3677369288970675E-2</v>
      </c>
      <c r="BJ128" s="6">
        <v>2.0409804634807793E-2</v>
      </c>
      <c r="BL128" s="6">
        <v>-1.998429197589946E-2</v>
      </c>
      <c r="BQ128" s="57">
        <v>2.2000000000000002</v>
      </c>
      <c r="BR128" s="58">
        <v>1.3785422502783999</v>
      </c>
    </row>
    <row r="129" spans="1:70" x14ac:dyDescent="0.25">
      <c r="A129" s="1">
        <v>128</v>
      </c>
      <c r="B129" s="1" t="s">
        <v>21</v>
      </c>
      <c r="C129" s="1" t="s">
        <v>22</v>
      </c>
      <c r="D129" s="1" t="s">
        <v>23</v>
      </c>
      <c r="E129" s="1" t="s">
        <v>24</v>
      </c>
      <c r="F129" s="1" t="s">
        <v>25</v>
      </c>
      <c r="G129" s="1" t="b">
        <v>1</v>
      </c>
      <c r="H129" s="1" t="b">
        <v>1</v>
      </c>
      <c r="I129" s="1" t="b">
        <v>0</v>
      </c>
      <c r="J129" s="1" t="b">
        <v>1</v>
      </c>
      <c r="K129" s="1" t="b">
        <v>0</v>
      </c>
      <c r="L129" s="1">
        <v>200</v>
      </c>
      <c r="M129" s="1">
        <v>2</v>
      </c>
      <c r="N129" s="1">
        <v>0</v>
      </c>
      <c r="O129" s="1">
        <v>1</v>
      </c>
      <c r="P129" s="1">
        <v>2.2000000000000002</v>
      </c>
      <c r="Q129" s="1">
        <v>100</v>
      </c>
      <c r="R129" s="1">
        <v>100</v>
      </c>
      <c r="S129" s="13">
        <v>1.2</v>
      </c>
      <c r="T129" s="1">
        <v>1</v>
      </c>
      <c r="U129" s="1" t="b">
        <v>1</v>
      </c>
      <c r="V129" s="1">
        <v>251</v>
      </c>
      <c r="W129" s="13">
        <v>2554.27</v>
      </c>
      <c r="X129" s="13">
        <v>2593.15</v>
      </c>
      <c r="Y129" s="1">
        <v>158</v>
      </c>
      <c r="Z129" s="1">
        <v>158</v>
      </c>
      <c r="AA129" s="50">
        <v>114.92</v>
      </c>
      <c r="AB129" s="50">
        <v>117.34</v>
      </c>
      <c r="AC129" s="16">
        <v>1.37860016947425</v>
      </c>
      <c r="AD129" s="16">
        <v>1.35158785582476</v>
      </c>
      <c r="AE129" s="50">
        <v>20.49</v>
      </c>
      <c r="AF129" s="50">
        <v>20.51</v>
      </c>
      <c r="AG129" s="50">
        <v>19.96</v>
      </c>
      <c r="AH129" s="50">
        <v>21.04</v>
      </c>
      <c r="AI129" s="16">
        <v>1.03423872726748</v>
      </c>
      <c r="AJ129" s="16">
        <v>0.98145492057858996</v>
      </c>
      <c r="AL129" s="6">
        <v>8.8695299101750891E-3</v>
      </c>
      <c r="AN129" s="6">
        <v>2.0803825686867228E-2</v>
      </c>
      <c r="AP129" s="6">
        <v>-3.154574132492094E-3</v>
      </c>
      <c r="AR129" s="6">
        <v>-3.154574132492094E-3</v>
      </c>
      <c r="AT129" s="6">
        <v>-1.9989084458998385E-2</v>
      </c>
      <c r="AV129" s="6">
        <v>-3.8880116810132703E-3</v>
      </c>
      <c r="AX129" s="6">
        <v>1.6930525809794483E-2</v>
      </c>
      <c r="AZ129" s="6">
        <v>9.4305070245659373E-4</v>
      </c>
      <c r="BB129" s="6">
        <v>6.34858621868295E-4</v>
      </c>
      <c r="BD129" s="6">
        <v>-6.3343565755480391E-4</v>
      </c>
      <c r="BF129" s="6">
        <v>-2.0704543224413507E-2</v>
      </c>
      <c r="BH129" s="6">
        <v>2.0467552623920637E-2</v>
      </c>
      <c r="BJ129" s="6">
        <v>2.3102562347721234E-2</v>
      </c>
      <c r="BL129" s="6">
        <v>-1.9988374548383647E-2</v>
      </c>
      <c r="BQ129" s="57">
        <v>2.2000000000000002</v>
      </c>
      <c r="BR129" s="58">
        <v>1.30797146531096</v>
      </c>
    </row>
    <row r="130" spans="1:70" x14ac:dyDescent="0.25">
      <c r="A130" s="1">
        <v>129</v>
      </c>
      <c r="B130" s="1" t="s">
        <v>21</v>
      </c>
      <c r="C130" s="1" t="s">
        <v>22</v>
      </c>
      <c r="D130" s="1" t="s">
        <v>23</v>
      </c>
      <c r="E130" s="1" t="s">
        <v>24</v>
      </c>
      <c r="F130" s="1" t="s">
        <v>25</v>
      </c>
      <c r="G130" s="1" t="b">
        <v>1</v>
      </c>
      <c r="H130" s="1" t="b">
        <v>1</v>
      </c>
      <c r="I130" s="1" t="b">
        <v>0</v>
      </c>
      <c r="J130" s="1" t="b">
        <v>1</v>
      </c>
      <c r="K130" s="1" t="b">
        <v>0</v>
      </c>
      <c r="L130" s="1">
        <v>200</v>
      </c>
      <c r="M130" s="1">
        <v>2</v>
      </c>
      <c r="N130" s="1">
        <v>0</v>
      </c>
      <c r="O130" s="1">
        <v>1</v>
      </c>
      <c r="P130" s="1">
        <v>2.2000000000000002</v>
      </c>
      <c r="Q130" s="1">
        <v>100</v>
      </c>
      <c r="R130" s="1">
        <v>100</v>
      </c>
      <c r="S130" s="13">
        <v>1.2</v>
      </c>
      <c r="T130" s="1">
        <v>1</v>
      </c>
      <c r="U130" s="1" t="b">
        <v>1</v>
      </c>
      <c r="V130" s="1">
        <v>251</v>
      </c>
      <c r="W130" s="13">
        <v>2559.7600000000002</v>
      </c>
      <c r="X130" s="13">
        <v>2545.67</v>
      </c>
      <c r="Y130" s="1">
        <v>158</v>
      </c>
      <c r="Z130" s="1">
        <v>158</v>
      </c>
      <c r="AA130" s="50">
        <v>117.59</v>
      </c>
      <c r="AB130" s="50">
        <v>116.94</v>
      </c>
      <c r="AC130" s="16">
        <v>1.3460418365063</v>
      </c>
      <c r="AD130" s="16">
        <v>1.35327805175644</v>
      </c>
      <c r="AE130" s="50">
        <v>20.5</v>
      </c>
      <c r="AF130" s="50">
        <v>20.5</v>
      </c>
      <c r="AG130" s="50">
        <v>20.67</v>
      </c>
      <c r="AH130" s="50">
        <v>20.329999999999998</v>
      </c>
      <c r="AI130" s="16">
        <v>0.99666503132006501</v>
      </c>
      <c r="AJ130" s="16">
        <v>1.0135744313119399</v>
      </c>
      <c r="AL130" s="6">
        <v>1.1037935646141639E-2</v>
      </c>
      <c r="AN130" s="6">
        <v>2.1131345800617929E-3</v>
      </c>
      <c r="AP130" s="6">
        <v>-3.154574132492094E-3</v>
      </c>
      <c r="AR130" s="6">
        <v>-3.154574132492094E-3</v>
      </c>
      <c r="AT130" s="6">
        <v>2.7800518488199089E-3</v>
      </c>
      <c r="AV130" s="6">
        <v>-7.2836550705445147E-3</v>
      </c>
      <c r="AX130" s="6">
        <v>-7.0862728224112548E-3</v>
      </c>
      <c r="AZ130" s="6">
        <v>2.194756142728016E-3</v>
      </c>
      <c r="BB130" s="6">
        <v>1.1232114079211541E-3</v>
      </c>
      <c r="BD130" s="6">
        <v>-1.1206938556741486E-3</v>
      </c>
      <c r="BF130" s="6">
        <v>1.413011480718307E-2</v>
      </c>
      <c r="BH130" s="6">
        <v>-1.3968377146183153E-2</v>
      </c>
      <c r="BJ130" s="6">
        <v>-1.406655884950947E-2</v>
      </c>
      <c r="BL130" s="6">
        <v>1.2083902295410898E-2</v>
      </c>
      <c r="BQ130" s="57">
        <v>2.2000000000000002</v>
      </c>
      <c r="BR130" s="58">
        <v>1.37860016947425</v>
      </c>
    </row>
    <row r="131" spans="1:70" x14ac:dyDescent="0.25">
      <c r="A131" s="1">
        <v>130</v>
      </c>
      <c r="B131" s="1" t="s">
        <v>21</v>
      </c>
      <c r="C131" s="1" t="s">
        <v>22</v>
      </c>
      <c r="D131" s="1" t="s">
        <v>23</v>
      </c>
      <c r="E131" s="1" t="s">
        <v>24</v>
      </c>
      <c r="F131" s="1" t="s">
        <v>25</v>
      </c>
      <c r="G131" s="1" t="b">
        <v>1</v>
      </c>
      <c r="H131" s="1" t="b">
        <v>1</v>
      </c>
      <c r="I131" s="1" t="b">
        <v>0</v>
      </c>
      <c r="J131" s="1" t="b">
        <v>1</v>
      </c>
      <c r="K131" s="1" t="b">
        <v>0</v>
      </c>
      <c r="L131" s="1">
        <v>200</v>
      </c>
      <c r="M131" s="1">
        <v>2</v>
      </c>
      <c r="N131" s="1">
        <v>0</v>
      </c>
      <c r="O131" s="1">
        <v>1</v>
      </c>
      <c r="P131" s="1">
        <v>2.2000000000000002</v>
      </c>
      <c r="Q131" s="1">
        <v>100</v>
      </c>
      <c r="R131" s="1">
        <v>100</v>
      </c>
      <c r="S131" s="13">
        <v>1.2</v>
      </c>
      <c r="T131" s="1">
        <v>1</v>
      </c>
      <c r="U131" s="1" t="b">
        <v>1</v>
      </c>
      <c r="V131" s="1">
        <v>251</v>
      </c>
      <c r="W131" s="13">
        <v>2528.11</v>
      </c>
      <c r="X131" s="13">
        <v>2552.6</v>
      </c>
      <c r="Y131" s="1">
        <v>159</v>
      </c>
      <c r="Z131" s="1">
        <v>159</v>
      </c>
      <c r="AA131" s="50">
        <v>116.13</v>
      </c>
      <c r="AB131" s="50">
        <v>117.38</v>
      </c>
      <c r="AC131" s="16">
        <v>1.37239606785337</v>
      </c>
      <c r="AD131" s="16">
        <v>1.36045695979589</v>
      </c>
      <c r="AE131" s="50">
        <v>20.46</v>
      </c>
      <c r="AF131" s="50">
        <v>20.54</v>
      </c>
      <c r="AG131" s="50">
        <v>20.18</v>
      </c>
      <c r="AH131" s="50">
        <v>20.82</v>
      </c>
      <c r="AI131" s="16">
        <v>1.0215398641045701</v>
      </c>
      <c r="AJ131" s="16">
        <v>0.99389841339767204</v>
      </c>
      <c r="AL131" s="6">
        <v>-1.4629826677630131E-3</v>
      </c>
      <c r="AN131" s="6">
        <v>4.8411566813710838E-3</v>
      </c>
      <c r="AP131" s="6">
        <v>3.154574132492094E-3</v>
      </c>
      <c r="AR131" s="6">
        <v>3.154574132492094E-3</v>
      </c>
      <c r="AT131" s="6">
        <v>-9.6704871060170339E-3</v>
      </c>
      <c r="AV131" s="6">
        <v>-3.5484473420601681E-3</v>
      </c>
      <c r="AX131" s="6">
        <v>1.2354042748788485E-2</v>
      </c>
      <c r="AZ131" s="6">
        <v>7.5112274936299794E-3</v>
      </c>
      <c r="BB131" s="6">
        <v>-8.3019973628950527E-4</v>
      </c>
      <c r="BD131" s="6">
        <v>8.2833893680267501E-4</v>
      </c>
      <c r="BF131" s="6">
        <v>-9.9107055244822551E-3</v>
      </c>
      <c r="BH131" s="6">
        <v>9.7972645261421576E-3</v>
      </c>
      <c r="BJ131" s="6">
        <v>1.054043418684425E-2</v>
      </c>
      <c r="BL131" s="6">
        <v>-7.5631807180495114E-3</v>
      </c>
      <c r="BQ131" s="57">
        <v>2.2000000000000002</v>
      </c>
      <c r="BR131" s="58">
        <v>1.3460418365063</v>
      </c>
    </row>
    <row r="132" spans="1:70" x14ac:dyDescent="0.25">
      <c r="A132" s="3">
        <v>131</v>
      </c>
      <c r="B132" s="3" t="s">
        <v>21</v>
      </c>
      <c r="C132" s="3" t="s">
        <v>22</v>
      </c>
      <c r="D132" s="3" t="s">
        <v>23</v>
      </c>
      <c r="E132" s="3" t="s">
        <v>24</v>
      </c>
      <c r="F132" s="3" t="s">
        <v>25</v>
      </c>
      <c r="G132" s="3" t="b">
        <v>1</v>
      </c>
      <c r="H132" s="3" t="b">
        <v>1</v>
      </c>
      <c r="I132" s="3" t="b">
        <v>0</v>
      </c>
      <c r="J132" s="3" t="b">
        <v>1</v>
      </c>
      <c r="K132" s="3" t="b">
        <v>0</v>
      </c>
      <c r="L132" s="3">
        <v>200</v>
      </c>
      <c r="M132" s="3">
        <v>2</v>
      </c>
      <c r="N132" s="3">
        <v>0</v>
      </c>
      <c r="O132" s="3">
        <v>1</v>
      </c>
      <c r="P132" s="3">
        <v>2.2999999999999998</v>
      </c>
      <c r="Q132" s="3">
        <v>100</v>
      </c>
      <c r="R132" s="3">
        <v>100</v>
      </c>
      <c r="S132" s="5">
        <v>1.2</v>
      </c>
      <c r="T132" s="3">
        <v>1</v>
      </c>
      <c r="U132" s="3" t="b">
        <v>1</v>
      </c>
      <c r="V132" s="3">
        <v>251</v>
      </c>
      <c r="W132" s="5">
        <v>2667.97</v>
      </c>
      <c r="X132" s="5">
        <v>2635.68</v>
      </c>
      <c r="Y132" s="3">
        <v>158</v>
      </c>
      <c r="Z132" s="3">
        <v>158</v>
      </c>
      <c r="AA132" s="51">
        <v>113.33</v>
      </c>
      <c r="AB132" s="51">
        <v>111.38</v>
      </c>
      <c r="AC132" s="17">
        <v>1.4000554868139301</v>
      </c>
      <c r="AD132" s="17">
        <v>1.4221903273147201</v>
      </c>
      <c r="AE132" s="51">
        <v>20.58</v>
      </c>
      <c r="AF132" s="51">
        <v>20.420000000000002</v>
      </c>
      <c r="AG132" s="51">
        <v>20.9</v>
      </c>
      <c r="AH132" s="51">
        <v>20.100000000000001</v>
      </c>
      <c r="AI132" s="17">
        <v>0.99088350438989703</v>
      </c>
      <c r="AJ132" s="17">
        <v>1.02265718299662</v>
      </c>
      <c r="AL132" s="6" cm="1">
        <f t="array" ref="AL132:AL141">W132:W141/AM132-1</f>
        <v>-3.9632851063958752E-3</v>
      </c>
      <c r="AM132" s="22">
        <f>AVERAGE(W132:W141)</f>
        <v>2678.5860000000002</v>
      </c>
      <c r="AN132" s="6" cm="1">
        <f t="array" ref="AN132:AN141">X132:X141/AO132-1</f>
        <v>-9.4016788846524868E-3</v>
      </c>
      <c r="AO132" s="22">
        <f>AVERAGE(X132:X141)</f>
        <v>2660.6950000000002</v>
      </c>
      <c r="AP132" s="6" cm="1">
        <f t="array" ref="AP132:AP141">Y132:Y141/AQ132-1</f>
        <v>0</v>
      </c>
      <c r="AQ132" s="22">
        <f>AVERAGE(Y132:Y141)</f>
        <v>158</v>
      </c>
      <c r="AR132" s="6" cm="1">
        <f t="array" ref="AR132:AR141">Z132:Z141/AS132-1</f>
        <v>0</v>
      </c>
      <c r="AS132" s="22">
        <f>AVERAGE(Z132:Z141)</f>
        <v>158</v>
      </c>
      <c r="AT132" s="6" cm="1">
        <f t="array" ref="AT132:AT141">AA132:AA141/AU132-1</f>
        <v>1.1983426795727947E-2</v>
      </c>
      <c r="AU132" s="22">
        <f>AVERAGE(AA132:AA141)</f>
        <v>111.98800000000001</v>
      </c>
      <c r="AV132" s="6" cm="1">
        <f t="array" ref="AV132:AV141">AB132:AB141/AW132-1</f>
        <v>4.0023076368356225E-3</v>
      </c>
      <c r="AW132" s="22">
        <f>AVERAGE(AB132:AB141)</f>
        <v>110.93599999999999</v>
      </c>
      <c r="AX132" s="6" cm="1">
        <f t="array" ref="AX132:AX141">AC132:AC141/AY132-1</f>
        <v>-1.0855524626420698E-2</v>
      </c>
      <c r="AY132" s="22">
        <f>AVERAGE(AC132:AC141)</f>
        <v>1.4154206202134003</v>
      </c>
      <c r="AZ132" s="6" cm="1">
        <f t="array" ref="AZ132:AZ141">AD132:AD141/BA132-1</f>
        <v>-4.3874522978475383E-3</v>
      </c>
      <c r="BA132" s="22">
        <f>AVERAGE(AD132:AD141)</f>
        <v>1.4284576169686671</v>
      </c>
      <c r="BB132" s="6" cm="1">
        <f t="array" ref="BB132:BB141">AE132:AE141/BC132-1</f>
        <v>4.6865846514350107E-3</v>
      </c>
      <c r="BC132" s="22">
        <f>AVERAGE(AE132:AE141)</f>
        <v>20.484000000000002</v>
      </c>
      <c r="BD132" s="6" cm="1">
        <f t="array" ref="BD132:BD141">AF132:AF141/BE132-1</f>
        <v>-4.6792747124193568E-3</v>
      </c>
      <c r="BE132" s="22">
        <f>AVERAGE(AF132:AF141)</f>
        <v>20.515999999999998</v>
      </c>
      <c r="BF132" s="6" cm="1">
        <f t="array" ref="BF132:BF141">AG132:AG141/BG132-1</f>
        <v>7.9575596816974237E-3</v>
      </c>
      <c r="BG132" s="22">
        <f>AVERAGE(AG132:AG141)</f>
        <v>20.735000000000003</v>
      </c>
      <c r="BH132" s="6" cm="1">
        <f t="array" ref="BH132:BH141">AH132:AH141/BI132-1</f>
        <v>-8.1421169504068969E-3</v>
      </c>
      <c r="BI132" s="22">
        <f>AVERAGE(AH132:AH141)</f>
        <v>20.264999999999997</v>
      </c>
      <c r="BJ132" s="6" cm="1">
        <f t="array" ref="BJ132:BJ141">AI132:AI141/BK132-1</f>
        <v>-3.9346394558301689E-3</v>
      </c>
      <c r="BK132" s="22">
        <f t="shared" ref="BK132" si="13">AVERAGE(AI132:AI141)</f>
        <v>0.99479767457083157</v>
      </c>
      <c r="BL132" s="6" cm="1">
        <f t="array" ref="BL132:BL141">AJ132:AJ141/BM132-1</f>
        <v>3.0067084848728332E-3</v>
      </c>
      <c r="BM132" s="22">
        <f>AVERAGE(AJ132:AJ141)</f>
        <v>1.0195915683768764</v>
      </c>
      <c r="BQ132" s="57">
        <v>2.2000000000000002</v>
      </c>
      <c r="BR132" s="58">
        <v>1.37239606785337</v>
      </c>
    </row>
    <row r="133" spans="1:70" x14ac:dyDescent="0.25">
      <c r="A133" s="3">
        <v>132</v>
      </c>
      <c r="B133" s="3" t="s">
        <v>21</v>
      </c>
      <c r="C133" s="3" t="s">
        <v>22</v>
      </c>
      <c r="D133" s="3" t="s">
        <v>23</v>
      </c>
      <c r="E133" s="3" t="s">
        <v>24</v>
      </c>
      <c r="F133" s="3" t="s">
        <v>25</v>
      </c>
      <c r="G133" s="3" t="b">
        <v>1</v>
      </c>
      <c r="H133" s="3" t="b">
        <v>1</v>
      </c>
      <c r="I133" s="3" t="b">
        <v>0</v>
      </c>
      <c r="J133" s="3" t="b">
        <v>1</v>
      </c>
      <c r="K133" s="3" t="b">
        <v>0</v>
      </c>
      <c r="L133" s="3">
        <v>200</v>
      </c>
      <c r="M133" s="3">
        <v>2</v>
      </c>
      <c r="N133" s="3">
        <v>0</v>
      </c>
      <c r="O133" s="3">
        <v>1</v>
      </c>
      <c r="P133" s="3">
        <v>2.2999999999999998</v>
      </c>
      <c r="Q133" s="3">
        <v>100</v>
      </c>
      <c r="R133" s="3">
        <v>100</v>
      </c>
      <c r="S133" s="5">
        <v>1.2</v>
      </c>
      <c r="T133" s="3">
        <v>1</v>
      </c>
      <c r="U133" s="3" t="b">
        <v>1</v>
      </c>
      <c r="V133" s="3">
        <v>251</v>
      </c>
      <c r="W133" s="5">
        <v>2731.29</v>
      </c>
      <c r="X133" s="5">
        <v>2730.73</v>
      </c>
      <c r="Y133" s="3">
        <v>158</v>
      </c>
      <c r="Z133" s="3">
        <v>158</v>
      </c>
      <c r="AA133" s="51">
        <v>108.35</v>
      </c>
      <c r="AB133" s="51">
        <v>108.62</v>
      </c>
      <c r="AC133" s="17">
        <v>1.46079958918288</v>
      </c>
      <c r="AD133" s="17">
        <v>1.45841122914891</v>
      </c>
      <c r="AE133" s="51">
        <v>20.5</v>
      </c>
      <c r="AF133" s="51">
        <v>20.5</v>
      </c>
      <c r="AG133" s="51">
        <v>20.46</v>
      </c>
      <c r="AH133" s="51">
        <v>20.54</v>
      </c>
      <c r="AI133" s="17">
        <v>1.0086674423115001</v>
      </c>
      <c r="AJ133" s="17">
        <v>1.0046086784620201</v>
      </c>
      <c r="AL133" s="6">
        <v>1.9676052962271706E-2</v>
      </c>
      <c r="AN133" s="6">
        <v>2.6322069985473595E-2</v>
      </c>
      <c r="AP133" s="6">
        <v>0</v>
      </c>
      <c r="AR133" s="6">
        <v>0</v>
      </c>
      <c r="AT133" s="6">
        <v>-3.2485623459656554E-2</v>
      </c>
      <c r="AV133" s="6">
        <v>-2.0876901997547992E-2</v>
      </c>
      <c r="AX133" s="6">
        <v>3.2060412517261438E-2</v>
      </c>
      <c r="AZ133" s="6">
        <v>2.0969199102880864E-2</v>
      </c>
      <c r="BB133" s="6">
        <v>7.8109744190579811E-4</v>
      </c>
      <c r="BD133" s="6">
        <v>-7.7987911873655946E-4</v>
      </c>
      <c r="BF133" s="6">
        <v>-1.326259946949615E-2</v>
      </c>
      <c r="BH133" s="6">
        <v>1.3570194917345235E-2</v>
      </c>
      <c r="BJ133" s="6">
        <v>1.3942300123140239E-2</v>
      </c>
      <c r="BL133" s="6">
        <v>-1.4694991974784632E-2</v>
      </c>
      <c r="BQ133" s="57">
        <v>2.2999999999999998</v>
      </c>
      <c r="BR133" s="58">
        <v>1.4000554868139301</v>
      </c>
    </row>
    <row r="134" spans="1:70" x14ac:dyDescent="0.25">
      <c r="A134" s="3">
        <v>133</v>
      </c>
      <c r="B134" s="3" t="s">
        <v>21</v>
      </c>
      <c r="C134" s="3" t="s">
        <v>22</v>
      </c>
      <c r="D134" s="3" t="s">
        <v>23</v>
      </c>
      <c r="E134" s="3" t="s">
        <v>24</v>
      </c>
      <c r="F134" s="3" t="s">
        <v>25</v>
      </c>
      <c r="G134" s="3" t="b">
        <v>1</v>
      </c>
      <c r="H134" s="3" t="b">
        <v>1</v>
      </c>
      <c r="I134" s="3" t="b">
        <v>0</v>
      </c>
      <c r="J134" s="3" t="b">
        <v>1</v>
      </c>
      <c r="K134" s="3" t="b">
        <v>0</v>
      </c>
      <c r="L134" s="3">
        <v>200</v>
      </c>
      <c r="M134" s="3">
        <v>2</v>
      </c>
      <c r="N134" s="3">
        <v>0</v>
      </c>
      <c r="O134" s="3">
        <v>1</v>
      </c>
      <c r="P134" s="3">
        <v>2.2999999999999998</v>
      </c>
      <c r="Q134" s="3">
        <v>100</v>
      </c>
      <c r="R134" s="3">
        <v>100</v>
      </c>
      <c r="S134" s="5">
        <v>1.2</v>
      </c>
      <c r="T134" s="3">
        <v>1</v>
      </c>
      <c r="U134" s="3" t="b">
        <v>1</v>
      </c>
      <c r="V134" s="3">
        <v>251</v>
      </c>
      <c r="W134" s="5">
        <v>2625.7</v>
      </c>
      <c r="X134" s="5">
        <v>2661.2</v>
      </c>
      <c r="Y134" s="3">
        <v>158</v>
      </c>
      <c r="Z134" s="3">
        <v>158</v>
      </c>
      <c r="AA134" s="51">
        <v>111.84</v>
      </c>
      <c r="AB134" s="51">
        <v>113.68</v>
      </c>
      <c r="AC134" s="17">
        <v>1.4181248770144901</v>
      </c>
      <c r="AD134" s="17">
        <v>1.39470626373477</v>
      </c>
      <c r="AE134" s="51">
        <v>20.53</v>
      </c>
      <c r="AF134" s="51">
        <v>20.47</v>
      </c>
      <c r="AG134" s="51">
        <v>20.07</v>
      </c>
      <c r="AH134" s="51">
        <v>20.93</v>
      </c>
      <c r="AI134" s="17">
        <v>1.0293837147507201</v>
      </c>
      <c r="AJ134" s="17">
        <v>0.98382216842773296</v>
      </c>
      <c r="AL134" s="6">
        <v>-1.9743999259310807E-2</v>
      </c>
      <c r="AN134" s="6">
        <v>1.898000334497052E-4</v>
      </c>
      <c r="AP134" s="6">
        <v>0</v>
      </c>
      <c r="AR134" s="6">
        <v>0</v>
      </c>
      <c r="AT134" s="6">
        <v>-1.3215701682324221E-3</v>
      </c>
      <c r="AV134" s="6">
        <v>2.4734982332155653E-2</v>
      </c>
      <c r="AX134" s="6">
        <v>1.9105676167709973E-3</v>
      </c>
      <c r="AZ134" s="6">
        <v>-2.3627829648541376E-2</v>
      </c>
      <c r="BB134" s="6">
        <v>2.2456551454794749E-3</v>
      </c>
      <c r="BD134" s="6">
        <v>-2.2421524663677195E-3</v>
      </c>
      <c r="BF134" s="6">
        <v>-3.2071376898963222E-2</v>
      </c>
      <c r="BH134" s="6">
        <v>3.2815198618307617E-2</v>
      </c>
      <c r="BJ134" s="6">
        <v>3.4766908954435793E-2</v>
      </c>
      <c r="BL134" s="6">
        <v>-3.508208684589853E-2</v>
      </c>
      <c r="BQ134" s="57">
        <v>2.2999999999999998</v>
      </c>
      <c r="BR134" s="58">
        <v>1.46079958918288</v>
      </c>
    </row>
    <row r="135" spans="1:70" x14ac:dyDescent="0.25">
      <c r="A135" s="3">
        <v>134</v>
      </c>
      <c r="B135" s="3" t="s">
        <v>21</v>
      </c>
      <c r="C135" s="3" t="s">
        <v>22</v>
      </c>
      <c r="D135" s="3" t="s">
        <v>23</v>
      </c>
      <c r="E135" s="3" t="s">
        <v>24</v>
      </c>
      <c r="F135" s="3" t="s">
        <v>25</v>
      </c>
      <c r="G135" s="3" t="b">
        <v>1</v>
      </c>
      <c r="H135" s="3" t="b">
        <v>1</v>
      </c>
      <c r="I135" s="3" t="b">
        <v>0</v>
      </c>
      <c r="J135" s="3" t="b">
        <v>1</v>
      </c>
      <c r="K135" s="3" t="b">
        <v>0</v>
      </c>
      <c r="L135" s="3">
        <v>200</v>
      </c>
      <c r="M135" s="3">
        <v>2</v>
      </c>
      <c r="N135" s="3">
        <v>0</v>
      </c>
      <c r="O135" s="3">
        <v>1</v>
      </c>
      <c r="P135" s="3">
        <v>2.2999999999999998</v>
      </c>
      <c r="Q135" s="3">
        <v>100</v>
      </c>
      <c r="R135" s="3">
        <v>100</v>
      </c>
      <c r="S135" s="5">
        <v>1.2</v>
      </c>
      <c r="T135" s="3">
        <v>1</v>
      </c>
      <c r="U135" s="3" t="b">
        <v>1</v>
      </c>
      <c r="V135" s="3">
        <v>251</v>
      </c>
      <c r="W135" s="5">
        <v>2654.47</v>
      </c>
      <c r="X135" s="5">
        <v>2655.46</v>
      </c>
      <c r="Y135" s="3">
        <v>158</v>
      </c>
      <c r="Z135" s="3">
        <v>158</v>
      </c>
      <c r="AA135" s="51">
        <v>111.88</v>
      </c>
      <c r="AB135" s="51">
        <v>112.5</v>
      </c>
      <c r="AC135" s="17">
        <v>1.4166135740075301</v>
      </c>
      <c r="AD135" s="17">
        <v>1.4096049585630299</v>
      </c>
      <c r="AE135" s="51">
        <v>20.54</v>
      </c>
      <c r="AF135" s="51">
        <v>20.46</v>
      </c>
      <c r="AG135" s="51">
        <v>20.39</v>
      </c>
      <c r="AH135" s="51">
        <v>20.61</v>
      </c>
      <c r="AI135" s="17">
        <v>1.01468756532499</v>
      </c>
      <c r="AJ135" s="17">
        <v>0.999919168853311</v>
      </c>
      <c r="AL135" s="6">
        <v>-9.0032576889450544E-3</v>
      </c>
      <c r="AN135" s="6">
        <v>-1.96753103982239E-3</v>
      </c>
      <c r="AP135" s="6">
        <v>0</v>
      </c>
      <c r="AR135" s="6">
        <v>0</v>
      </c>
      <c r="AT135" s="6">
        <v>-9.6438904168316686E-4</v>
      </c>
      <c r="AV135" s="6">
        <v>1.4098218792817585E-2</v>
      </c>
      <c r="AX135" s="6">
        <v>8.4282634935051171E-4</v>
      </c>
      <c r="AZ135" s="6">
        <v>-1.3197912336835316E-2</v>
      </c>
      <c r="BB135" s="6">
        <v>2.7338410466704044E-3</v>
      </c>
      <c r="BD135" s="6">
        <v>-2.7295769155779581E-3</v>
      </c>
      <c r="BF135" s="6">
        <v>-1.663853387991332E-2</v>
      </c>
      <c r="BH135" s="6">
        <v>1.702442635085144E-2</v>
      </c>
      <c r="BJ135" s="6">
        <v>1.9993905557468494E-2</v>
      </c>
      <c r="BL135" s="6">
        <v>-1.9294392121035786E-2</v>
      </c>
      <c r="BQ135" s="57">
        <v>2.2999999999999998</v>
      </c>
      <c r="BR135" s="58">
        <v>1.4181248770144901</v>
      </c>
    </row>
    <row r="136" spans="1:70" x14ac:dyDescent="0.25">
      <c r="A136" s="3">
        <v>135</v>
      </c>
      <c r="B136" s="3" t="s">
        <v>21</v>
      </c>
      <c r="C136" s="3" t="s">
        <v>22</v>
      </c>
      <c r="D136" s="3" t="s">
        <v>23</v>
      </c>
      <c r="E136" s="3" t="s">
        <v>24</v>
      </c>
      <c r="F136" s="3" t="s">
        <v>25</v>
      </c>
      <c r="G136" s="3" t="b">
        <v>1</v>
      </c>
      <c r="H136" s="3" t="b">
        <v>1</v>
      </c>
      <c r="I136" s="3" t="b">
        <v>0</v>
      </c>
      <c r="J136" s="3" t="b">
        <v>1</v>
      </c>
      <c r="K136" s="3" t="b">
        <v>0</v>
      </c>
      <c r="L136" s="3">
        <v>200</v>
      </c>
      <c r="M136" s="3">
        <v>2</v>
      </c>
      <c r="N136" s="3">
        <v>0</v>
      </c>
      <c r="O136" s="3">
        <v>1</v>
      </c>
      <c r="P136" s="3">
        <v>2.2999999999999998</v>
      </c>
      <c r="Q136" s="3">
        <v>100</v>
      </c>
      <c r="R136" s="3">
        <v>100</v>
      </c>
      <c r="S136" s="5">
        <v>1.2</v>
      </c>
      <c r="T136" s="3">
        <v>1</v>
      </c>
      <c r="U136" s="3" t="b">
        <v>1</v>
      </c>
      <c r="V136" s="3">
        <v>251</v>
      </c>
      <c r="W136" s="5">
        <v>2689.04</v>
      </c>
      <c r="X136" s="5">
        <v>2650.48</v>
      </c>
      <c r="Y136" s="3">
        <v>158</v>
      </c>
      <c r="Z136" s="3">
        <v>158</v>
      </c>
      <c r="AA136" s="51">
        <v>112.37</v>
      </c>
      <c r="AB136" s="51">
        <v>110.41</v>
      </c>
      <c r="AC136" s="17">
        <v>1.4109764829573299</v>
      </c>
      <c r="AD136" s="17">
        <v>1.4341016716533701</v>
      </c>
      <c r="AE136" s="51">
        <v>20.51</v>
      </c>
      <c r="AF136" s="51">
        <v>20.49</v>
      </c>
      <c r="AG136" s="51">
        <v>20.96</v>
      </c>
      <c r="AH136" s="51">
        <v>20.04</v>
      </c>
      <c r="AI136" s="17">
        <v>0.986274795820831</v>
      </c>
      <c r="AJ136" s="17">
        <v>1.03063771082942</v>
      </c>
      <c r="AL136" s="6">
        <v>3.902805435404888E-3</v>
      </c>
      <c r="AN136" s="6">
        <v>-3.8392224587937562E-3</v>
      </c>
      <c r="AP136" s="6">
        <v>0</v>
      </c>
      <c r="AR136" s="6">
        <v>0</v>
      </c>
      <c r="AT136" s="6">
        <v>3.4110797585453767E-3</v>
      </c>
      <c r="AV136" s="6">
        <v>-4.741472560755744E-3</v>
      </c>
      <c r="AX136" s="6">
        <v>-3.1397997122581955E-3</v>
      </c>
      <c r="AZ136" s="6">
        <v>3.9511530602358569E-3</v>
      </c>
      <c r="BB136" s="6">
        <v>1.2692833430969497E-3</v>
      </c>
      <c r="BD136" s="6">
        <v>-1.2673035679469091E-3</v>
      </c>
      <c r="BF136" s="6">
        <v>1.0851217747769315E-2</v>
      </c>
      <c r="BH136" s="6">
        <v>-1.1102886750555041E-2</v>
      </c>
      <c r="BJ136" s="6">
        <v>-8.5674494099289289E-3</v>
      </c>
      <c r="BL136" s="6">
        <v>1.0833889564356047E-2</v>
      </c>
      <c r="BQ136" s="57">
        <v>2.2999999999999998</v>
      </c>
      <c r="BR136" s="58">
        <v>1.4166135740075301</v>
      </c>
    </row>
    <row r="137" spans="1:70" x14ac:dyDescent="0.25">
      <c r="A137" s="3">
        <v>136</v>
      </c>
      <c r="B137" s="3" t="s">
        <v>21</v>
      </c>
      <c r="C137" s="3" t="s">
        <v>22</v>
      </c>
      <c r="D137" s="3" t="s">
        <v>23</v>
      </c>
      <c r="E137" s="3" t="s">
        <v>24</v>
      </c>
      <c r="F137" s="3" t="s">
        <v>25</v>
      </c>
      <c r="G137" s="3" t="b">
        <v>1</v>
      </c>
      <c r="H137" s="3" t="b">
        <v>1</v>
      </c>
      <c r="I137" s="3" t="b">
        <v>0</v>
      </c>
      <c r="J137" s="3" t="b">
        <v>1</v>
      </c>
      <c r="K137" s="3" t="b">
        <v>0</v>
      </c>
      <c r="L137" s="3">
        <v>200</v>
      </c>
      <c r="M137" s="3">
        <v>2</v>
      </c>
      <c r="N137" s="3">
        <v>0</v>
      </c>
      <c r="O137" s="3">
        <v>1</v>
      </c>
      <c r="P137" s="3">
        <v>2.2999999999999998</v>
      </c>
      <c r="Q137" s="3">
        <v>100</v>
      </c>
      <c r="R137" s="3">
        <v>100</v>
      </c>
      <c r="S137" s="5">
        <v>1.2</v>
      </c>
      <c r="T137" s="3">
        <v>1</v>
      </c>
      <c r="U137" s="3" t="b">
        <v>1</v>
      </c>
      <c r="V137" s="3">
        <v>251</v>
      </c>
      <c r="W137" s="5">
        <v>2672.44</v>
      </c>
      <c r="X137" s="5">
        <v>2628.98</v>
      </c>
      <c r="Y137" s="3">
        <v>158</v>
      </c>
      <c r="Z137" s="3">
        <v>158</v>
      </c>
      <c r="AA137" s="51">
        <v>113.68</v>
      </c>
      <c r="AB137" s="51">
        <v>111.1</v>
      </c>
      <c r="AC137" s="17">
        <v>1.39442260072667</v>
      </c>
      <c r="AD137" s="17">
        <v>1.42509193032639</v>
      </c>
      <c r="AE137" s="51">
        <v>20.48</v>
      </c>
      <c r="AF137" s="51">
        <v>20.52</v>
      </c>
      <c r="AG137" s="51">
        <v>21.08</v>
      </c>
      <c r="AH137" s="51">
        <v>19.920000000000002</v>
      </c>
      <c r="AI137" s="17">
        <v>0.977088189210917</v>
      </c>
      <c r="AJ137" s="17">
        <v>1.03660910365116</v>
      </c>
      <c r="AL137" s="6">
        <v>-2.2944941846183564E-3</v>
      </c>
      <c r="AN137" s="6">
        <v>-1.1919817942304567E-2</v>
      </c>
      <c r="AP137" s="6">
        <v>0</v>
      </c>
      <c r="AR137" s="6">
        <v>0</v>
      </c>
      <c r="AT137" s="6">
        <v>1.5108761653034097E-2</v>
      </c>
      <c r="AV137" s="6">
        <v>1.4783298478402429E-3</v>
      </c>
      <c r="AX137" s="6">
        <v>-1.4835179865872239E-2</v>
      </c>
      <c r="AZ137" s="6">
        <v>-2.3561683611023065E-3</v>
      </c>
      <c r="BB137" s="6">
        <v>-1.9527436047650504E-4</v>
      </c>
      <c r="BD137" s="6">
        <v>1.9496977968413987E-4</v>
      </c>
      <c r="BF137" s="6">
        <v>1.6638533879912876E-2</v>
      </c>
      <c r="BH137" s="6">
        <v>-1.7024426350850996E-2</v>
      </c>
      <c r="BJ137" s="6">
        <v>-1.7802097665291283E-2</v>
      </c>
      <c r="BL137" s="6">
        <v>1.6690541391367608E-2</v>
      </c>
      <c r="BQ137" s="57">
        <v>2.2999999999999998</v>
      </c>
      <c r="BR137" s="58">
        <v>1.4109764829573299</v>
      </c>
    </row>
    <row r="138" spans="1:70" x14ac:dyDescent="0.25">
      <c r="A138" s="3">
        <v>137</v>
      </c>
      <c r="B138" s="3" t="s">
        <v>21</v>
      </c>
      <c r="C138" s="3" t="s">
        <v>22</v>
      </c>
      <c r="D138" s="3" t="s">
        <v>23</v>
      </c>
      <c r="E138" s="3" t="s">
        <v>24</v>
      </c>
      <c r="F138" s="3" t="s">
        <v>25</v>
      </c>
      <c r="G138" s="3" t="b">
        <v>1</v>
      </c>
      <c r="H138" s="3" t="b">
        <v>1</v>
      </c>
      <c r="I138" s="3" t="b">
        <v>0</v>
      </c>
      <c r="J138" s="3" t="b">
        <v>1</v>
      </c>
      <c r="K138" s="3" t="b">
        <v>0</v>
      </c>
      <c r="L138" s="3">
        <v>200</v>
      </c>
      <c r="M138" s="3">
        <v>2</v>
      </c>
      <c r="N138" s="3">
        <v>0</v>
      </c>
      <c r="O138" s="3">
        <v>1</v>
      </c>
      <c r="P138" s="3">
        <v>2.2999999999999998</v>
      </c>
      <c r="Q138" s="3">
        <v>100</v>
      </c>
      <c r="R138" s="3">
        <v>100</v>
      </c>
      <c r="S138" s="5">
        <v>1.2</v>
      </c>
      <c r="T138" s="3">
        <v>1</v>
      </c>
      <c r="U138" s="3" t="b">
        <v>1</v>
      </c>
      <c r="V138" s="3">
        <v>251</v>
      </c>
      <c r="W138" s="5">
        <v>2714.19</v>
      </c>
      <c r="X138" s="5">
        <v>2686.26</v>
      </c>
      <c r="Y138" s="3">
        <v>158</v>
      </c>
      <c r="Z138" s="3">
        <v>158</v>
      </c>
      <c r="AA138" s="51">
        <v>110.66</v>
      </c>
      <c r="AB138" s="51">
        <v>109.15</v>
      </c>
      <c r="AC138" s="17">
        <v>1.42998457965295</v>
      </c>
      <c r="AD138" s="17">
        <v>1.4513663218347901</v>
      </c>
      <c r="AE138" s="51">
        <v>20.420000000000002</v>
      </c>
      <c r="AF138" s="51">
        <v>20.58</v>
      </c>
      <c r="AG138" s="51">
        <v>20.85</v>
      </c>
      <c r="AH138" s="51">
        <v>20.149999999999999</v>
      </c>
      <c r="AI138" s="17">
        <v>0.987581107743006</v>
      </c>
      <c r="AJ138" s="17">
        <v>1.03008339471285</v>
      </c>
      <c r="AL138" s="6">
        <v>1.3292087691042953E-2</v>
      </c>
      <c r="AN138" s="6">
        <v>9.6083917923701634E-3</v>
      </c>
      <c r="AP138" s="6">
        <v>0</v>
      </c>
      <c r="AR138" s="6">
        <v>0</v>
      </c>
      <c r="AT138" s="6">
        <v>-1.1858413401436008E-2</v>
      </c>
      <c r="AV138" s="6">
        <v>-1.6099372611235174E-2</v>
      </c>
      <c r="AX138" s="6">
        <v>1.0289492205754369E-2</v>
      </c>
      <c r="AZ138" s="6">
        <v>1.6037371073520212E-2</v>
      </c>
      <c r="BB138" s="6">
        <v>-3.1243897676235255E-3</v>
      </c>
      <c r="BD138" s="6">
        <v>3.1195164749464599E-3</v>
      </c>
      <c r="BF138" s="6">
        <v>5.5461779599710326E-3</v>
      </c>
      <c r="BH138" s="6">
        <v>-5.6748087836170358E-3</v>
      </c>
      <c r="BJ138" s="6">
        <v>-7.2543060888625721E-3</v>
      </c>
      <c r="BL138" s="6">
        <v>1.0290224695243433E-2</v>
      </c>
      <c r="BQ138" s="57">
        <v>2.2999999999999998</v>
      </c>
      <c r="BR138" s="58">
        <v>1.39442260072667</v>
      </c>
    </row>
    <row r="139" spans="1:70" x14ac:dyDescent="0.25">
      <c r="A139" s="3">
        <v>138</v>
      </c>
      <c r="B139" s="3" t="s">
        <v>21</v>
      </c>
      <c r="C139" s="3" t="s">
        <v>22</v>
      </c>
      <c r="D139" s="3" t="s">
        <v>23</v>
      </c>
      <c r="E139" s="3" t="s">
        <v>24</v>
      </c>
      <c r="F139" s="3" t="s">
        <v>25</v>
      </c>
      <c r="G139" s="3" t="b">
        <v>1</v>
      </c>
      <c r="H139" s="3" t="b">
        <v>1</v>
      </c>
      <c r="I139" s="3" t="b">
        <v>0</v>
      </c>
      <c r="J139" s="3" t="b">
        <v>1</v>
      </c>
      <c r="K139" s="3" t="b">
        <v>0</v>
      </c>
      <c r="L139" s="3">
        <v>200</v>
      </c>
      <c r="M139" s="3">
        <v>2</v>
      </c>
      <c r="N139" s="3">
        <v>0</v>
      </c>
      <c r="O139" s="3">
        <v>1</v>
      </c>
      <c r="P139" s="3">
        <v>2.2999999999999998</v>
      </c>
      <c r="Q139" s="3">
        <v>100</v>
      </c>
      <c r="R139" s="3">
        <v>100</v>
      </c>
      <c r="S139" s="5">
        <v>1.2</v>
      </c>
      <c r="T139" s="3">
        <v>1</v>
      </c>
      <c r="U139" s="3" t="b">
        <v>1</v>
      </c>
      <c r="V139" s="3">
        <v>251</v>
      </c>
      <c r="W139" s="5">
        <v>2670.01</v>
      </c>
      <c r="X139" s="5">
        <v>2645.72</v>
      </c>
      <c r="Y139" s="3">
        <v>158</v>
      </c>
      <c r="Z139" s="3">
        <v>158</v>
      </c>
      <c r="AA139" s="51">
        <v>112.83</v>
      </c>
      <c r="AB139" s="51">
        <v>111.16</v>
      </c>
      <c r="AC139" s="17">
        <v>1.40544043039952</v>
      </c>
      <c r="AD139" s="17">
        <v>1.42529581291721</v>
      </c>
      <c r="AE139" s="51">
        <v>20.41</v>
      </c>
      <c r="AF139" s="51">
        <v>20.59</v>
      </c>
      <c r="AG139" s="51">
        <v>20.89</v>
      </c>
      <c r="AH139" s="51">
        <v>20.11</v>
      </c>
      <c r="AI139" s="17">
        <v>0.98417226992731699</v>
      </c>
      <c r="AJ139" s="17">
        <v>1.0315567775130201</v>
      </c>
      <c r="AL139" s="6">
        <v>-3.2016892494771687E-3</v>
      </c>
      <c r="AN139" s="6">
        <v>-5.6282287146780519E-3</v>
      </c>
      <c r="AP139" s="6">
        <v>0</v>
      </c>
      <c r="AR139" s="6">
        <v>0</v>
      </c>
      <c r="AT139" s="6">
        <v>7.5186627138621454E-3</v>
      </c>
      <c r="AV139" s="6">
        <v>2.0191822311963481E-3</v>
      </c>
      <c r="AX139" s="6">
        <v>-7.0510416983861068E-3</v>
      </c>
      <c r="AZ139" s="6">
        <v>-2.2134391765622485E-3</v>
      </c>
      <c r="BB139" s="6">
        <v>-3.6125756688147881E-3</v>
      </c>
      <c r="BD139" s="6">
        <v>3.6069409241568096E-3</v>
      </c>
      <c r="BF139" s="6">
        <v>7.4752833373521455E-3</v>
      </c>
      <c r="BH139" s="6">
        <v>-7.6486553170489469E-3</v>
      </c>
      <c r="BJ139" s="6">
        <v>-1.068097052810113E-2</v>
      </c>
      <c r="BL139" s="6">
        <v>1.1735296276715657E-2</v>
      </c>
      <c r="BQ139" s="57">
        <v>2.2999999999999998</v>
      </c>
      <c r="BR139" s="58">
        <v>1.42998457965295</v>
      </c>
    </row>
    <row r="140" spans="1:70" x14ac:dyDescent="0.25">
      <c r="A140" s="3">
        <v>139</v>
      </c>
      <c r="B140" s="3" t="s">
        <v>21</v>
      </c>
      <c r="C140" s="3" t="s">
        <v>22</v>
      </c>
      <c r="D140" s="3" t="s">
        <v>23</v>
      </c>
      <c r="E140" s="3" t="s">
        <v>24</v>
      </c>
      <c r="F140" s="3" t="s">
        <v>25</v>
      </c>
      <c r="G140" s="3" t="b">
        <v>1</v>
      </c>
      <c r="H140" s="3" t="b">
        <v>1</v>
      </c>
      <c r="I140" s="3" t="b">
        <v>0</v>
      </c>
      <c r="J140" s="3" t="b">
        <v>1</v>
      </c>
      <c r="K140" s="3" t="b">
        <v>0</v>
      </c>
      <c r="L140" s="3">
        <v>200</v>
      </c>
      <c r="M140" s="3">
        <v>2</v>
      </c>
      <c r="N140" s="3">
        <v>0</v>
      </c>
      <c r="O140" s="3">
        <v>1</v>
      </c>
      <c r="P140" s="3">
        <v>2.2999999999999998</v>
      </c>
      <c r="Q140" s="3">
        <v>100</v>
      </c>
      <c r="R140" s="3">
        <v>100</v>
      </c>
      <c r="S140" s="5">
        <v>1.2</v>
      </c>
      <c r="T140" s="3">
        <v>1</v>
      </c>
      <c r="U140" s="3" t="b">
        <v>1</v>
      </c>
      <c r="V140" s="3">
        <v>251</v>
      </c>
      <c r="W140" s="5">
        <v>2645.17</v>
      </c>
      <c r="X140" s="5">
        <v>2643.07</v>
      </c>
      <c r="Y140" s="3">
        <v>158</v>
      </c>
      <c r="Z140" s="3">
        <v>158</v>
      </c>
      <c r="AA140" s="51">
        <v>113.27</v>
      </c>
      <c r="AB140" s="51">
        <v>112.29</v>
      </c>
      <c r="AC140" s="17">
        <v>1.3991227974715601</v>
      </c>
      <c r="AD140" s="17">
        <v>1.4107744204620201</v>
      </c>
      <c r="AE140" s="51">
        <v>20.43</v>
      </c>
      <c r="AF140" s="51">
        <v>20.57</v>
      </c>
      <c r="AG140" s="51">
        <v>20.67</v>
      </c>
      <c r="AH140" s="51">
        <v>20.329999999999998</v>
      </c>
      <c r="AI140" s="17">
        <v>0.99394079275146696</v>
      </c>
      <c r="AJ140" s="17">
        <v>1.01754807181869</v>
      </c>
      <c r="AL140" s="6">
        <v>-1.2475238801367694E-2</v>
      </c>
      <c r="AN140" s="6">
        <v>-6.6242090882269178E-3</v>
      </c>
      <c r="AP140" s="6">
        <v>0</v>
      </c>
      <c r="AR140" s="6">
        <v>0</v>
      </c>
      <c r="AT140" s="6">
        <v>1.1447655105903953E-2</v>
      </c>
      <c r="AV140" s="6">
        <v>1.2205235451071106E-2</v>
      </c>
      <c r="AX140" s="6">
        <v>-1.1514473160199601E-2</v>
      </c>
      <c r="AZ140" s="6">
        <v>-1.2379223784162785E-2</v>
      </c>
      <c r="BB140" s="6">
        <v>-2.6362038664324849E-3</v>
      </c>
      <c r="BD140" s="6">
        <v>2.6320920257361102E-3</v>
      </c>
      <c r="BF140" s="6">
        <v>-3.1347962382445305E-3</v>
      </c>
      <c r="BH140" s="6">
        <v>3.2075006168270637E-3</v>
      </c>
      <c r="BJ140" s="6">
        <v>-8.6136290953264805E-4</v>
      </c>
      <c r="BL140" s="6">
        <v>-2.0042305385473691E-3</v>
      </c>
      <c r="BQ140" s="57">
        <v>2.2999999999999998</v>
      </c>
      <c r="BR140" s="58">
        <v>1.40544043039952</v>
      </c>
    </row>
    <row r="141" spans="1:70" x14ac:dyDescent="0.25">
      <c r="A141" s="3">
        <v>140</v>
      </c>
      <c r="B141" s="3" t="s">
        <v>21</v>
      </c>
      <c r="C141" s="3" t="s">
        <v>22</v>
      </c>
      <c r="D141" s="3" t="s">
        <v>23</v>
      </c>
      <c r="E141" s="3" t="s">
        <v>24</v>
      </c>
      <c r="F141" s="3" t="s">
        <v>25</v>
      </c>
      <c r="G141" s="3" t="b">
        <v>1</v>
      </c>
      <c r="H141" s="3" t="b">
        <v>1</v>
      </c>
      <c r="I141" s="3" t="b">
        <v>0</v>
      </c>
      <c r="J141" s="3" t="b">
        <v>1</v>
      </c>
      <c r="K141" s="3" t="b">
        <v>0</v>
      </c>
      <c r="L141" s="3">
        <v>200</v>
      </c>
      <c r="M141" s="3">
        <v>2</v>
      </c>
      <c r="N141" s="3">
        <v>0</v>
      </c>
      <c r="O141" s="3">
        <v>1</v>
      </c>
      <c r="P141" s="3">
        <v>2.2999999999999998</v>
      </c>
      <c r="Q141" s="3">
        <v>100</v>
      </c>
      <c r="R141" s="3">
        <v>100</v>
      </c>
      <c r="S141" s="5">
        <v>1.2</v>
      </c>
      <c r="T141" s="3">
        <v>1</v>
      </c>
      <c r="U141" s="3" t="b">
        <v>1</v>
      </c>
      <c r="V141" s="3">
        <v>251</v>
      </c>
      <c r="W141" s="5">
        <v>2715.58</v>
      </c>
      <c r="X141" s="5">
        <v>2669.37</v>
      </c>
      <c r="Y141" s="3">
        <v>158</v>
      </c>
      <c r="Z141" s="3">
        <v>158</v>
      </c>
      <c r="AA141" s="51">
        <v>111.67</v>
      </c>
      <c r="AB141" s="51">
        <v>109.07</v>
      </c>
      <c r="AC141" s="17">
        <v>1.4186657839071399</v>
      </c>
      <c r="AD141" s="17">
        <v>1.45303323373146</v>
      </c>
      <c r="AE141" s="51">
        <v>20.440000000000001</v>
      </c>
      <c r="AF141" s="51">
        <v>20.56</v>
      </c>
      <c r="AG141" s="51">
        <v>21.08</v>
      </c>
      <c r="AH141" s="51">
        <v>19.920000000000002</v>
      </c>
      <c r="AI141" s="17">
        <v>0.97529736347766904</v>
      </c>
      <c r="AJ141" s="17">
        <v>1.0384734265039399</v>
      </c>
      <c r="AL141" s="6">
        <v>1.3811018201394187E-2</v>
      </c>
      <c r="AN141" s="6">
        <v>3.2604263171840397E-3</v>
      </c>
      <c r="AP141" s="6">
        <v>0</v>
      </c>
      <c r="AR141" s="6">
        <v>0</v>
      </c>
      <c r="AT141" s="6">
        <v>-2.8395899560668125E-3</v>
      </c>
      <c r="AV141" s="6">
        <v>-1.682050912237687E-2</v>
      </c>
      <c r="AX141" s="6">
        <v>2.2927203739975255E-3</v>
      </c>
      <c r="AZ141" s="6">
        <v>1.720430236841386E-2</v>
      </c>
      <c r="BB141" s="6">
        <v>-2.1480179652412223E-3</v>
      </c>
      <c r="BD141" s="6">
        <v>2.1446675765257606E-3</v>
      </c>
      <c r="BF141" s="6">
        <v>1.6638533879912876E-2</v>
      </c>
      <c r="BH141" s="6">
        <v>-1.7024426350850996E-2</v>
      </c>
      <c r="BJ141" s="6">
        <v>-1.9602288577499127E-2</v>
      </c>
      <c r="BL141" s="6">
        <v>1.8519041067711406E-2</v>
      </c>
      <c r="BQ141" s="57">
        <v>2.2999999999999998</v>
      </c>
      <c r="BR141" s="58">
        <v>1.3991227974715601</v>
      </c>
    </row>
    <row r="142" spans="1:70" x14ac:dyDescent="0.25">
      <c r="A142" s="1">
        <v>141</v>
      </c>
      <c r="B142" s="1" t="s">
        <v>21</v>
      </c>
      <c r="C142" s="1" t="s">
        <v>22</v>
      </c>
      <c r="D142" s="1" t="s">
        <v>23</v>
      </c>
      <c r="E142" s="1" t="s">
        <v>24</v>
      </c>
      <c r="F142" s="1" t="s">
        <v>25</v>
      </c>
      <c r="G142" s="1" t="b">
        <v>1</v>
      </c>
      <c r="H142" s="1" t="b">
        <v>1</v>
      </c>
      <c r="I142" s="1" t="b">
        <v>0</v>
      </c>
      <c r="J142" s="1" t="b">
        <v>1</v>
      </c>
      <c r="K142" s="1" t="b">
        <v>0</v>
      </c>
      <c r="L142" s="1">
        <v>200</v>
      </c>
      <c r="M142" s="1">
        <v>2</v>
      </c>
      <c r="N142" s="1">
        <v>0</v>
      </c>
      <c r="O142" s="1">
        <v>1</v>
      </c>
      <c r="P142" s="1">
        <v>2.4</v>
      </c>
      <c r="Q142" s="1">
        <v>100</v>
      </c>
      <c r="R142" s="1">
        <v>100</v>
      </c>
      <c r="S142" s="13">
        <v>1.2</v>
      </c>
      <c r="T142" s="1">
        <v>1</v>
      </c>
      <c r="U142" s="1" t="b">
        <v>1</v>
      </c>
      <c r="V142" s="1">
        <v>251</v>
      </c>
      <c r="W142" s="13">
        <v>2657.43</v>
      </c>
      <c r="X142" s="13">
        <v>2761.92</v>
      </c>
      <c r="Y142" s="1">
        <v>158</v>
      </c>
      <c r="Z142" s="1">
        <v>158</v>
      </c>
      <c r="AA142" s="50">
        <v>106.49</v>
      </c>
      <c r="AB142" s="50">
        <v>112.46</v>
      </c>
      <c r="AC142" s="16">
        <v>1.4858388938376399</v>
      </c>
      <c r="AD142" s="16">
        <v>1.4069104534991499</v>
      </c>
      <c r="AE142" s="50">
        <v>20.51</v>
      </c>
      <c r="AF142" s="50">
        <v>20.49</v>
      </c>
      <c r="AG142" s="50">
        <v>19.239999999999998</v>
      </c>
      <c r="AH142" s="50">
        <v>21.76</v>
      </c>
      <c r="AI142" s="16">
        <v>1.0704779546518</v>
      </c>
      <c r="AJ142" s="16">
        <v>0.94491135777520097</v>
      </c>
      <c r="AL142" s="6" cm="1">
        <f t="array" ref="AL142:AL151">W142:W151/AM142-1</f>
        <v>-2.0170817392638152E-2</v>
      </c>
      <c r="AM142" s="22">
        <f>AVERAGE(W142:W151)</f>
        <v>2712.136</v>
      </c>
      <c r="AN142" s="6" cm="1">
        <f t="array" ref="AN142:AN151">X142:X151/AO142-1</f>
        <v>1.7474769615599239E-2</v>
      </c>
      <c r="AO142" s="22">
        <f>AVERAGE(X142:X151)</f>
        <v>2714.4850000000001</v>
      </c>
      <c r="AP142" s="6" cm="1">
        <f t="array" ref="AP142:AP151">Y142:Y151/AQ142-1</f>
        <v>-3.154574132492094E-3</v>
      </c>
      <c r="AQ142" s="22">
        <f>AVERAGE(Y142:Y151)</f>
        <v>158.5</v>
      </c>
      <c r="AR142" s="6" cm="1">
        <f t="array" ref="AR142:AR151">Z142:Z151/AS142-1</f>
        <v>-3.154574132492094E-3</v>
      </c>
      <c r="AS142" s="22">
        <f>AVERAGE(Z142:Z151)</f>
        <v>158.5</v>
      </c>
      <c r="AT142" s="6" cm="1">
        <f t="array" ref="AT142:AT151">AA142:AA151/AU142-1</f>
        <v>-2.0880646555291094E-2</v>
      </c>
      <c r="AU142" s="22">
        <f>AVERAGE(AA142:AA151)</f>
        <v>108.76100000000001</v>
      </c>
      <c r="AV142" s="6" cm="1">
        <f t="array" ref="AV142:AV151">AB142:AB151/AW142-1</f>
        <v>3.2112407191563941E-2</v>
      </c>
      <c r="AW142" s="22">
        <f>AVERAGE(AB142:AB151)</f>
        <v>108.96099999999998</v>
      </c>
      <c r="AX142" s="6" cm="1">
        <f t="array" ref="AX142:AX151">AC142:AC151/AY142-1</f>
        <v>1.7112894476298157E-2</v>
      </c>
      <c r="AY142" s="22">
        <f>AVERAGE(AC142:AC151)</f>
        <v>1.4608396982349579</v>
      </c>
      <c r="AZ142" s="6" cm="1">
        <f t="array" ref="AZ142:AZ151">AD142:AD151/BA142-1</f>
        <v>-3.4976677523086974E-2</v>
      </c>
      <c r="BA142" s="22">
        <f>AVERAGE(AD142:AD151)</f>
        <v>1.4579030586411641</v>
      </c>
      <c r="BB142" s="6" cm="1">
        <f t="array" ref="BB142:BB151">AE142:AE151/BC142-1</f>
        <v>-6.8212824010915885E-4</v>
      </c>
      <c r="BC142" s="22">
        <f>AVERAGE(AE142:AE151)</f>
        <v>20.524000000000001</v>
      </c>
      <c r="BD142" s="6" cm="1">
        <f t="array" ref="BD142:BD151">AF142:AF151/BE142-1</f>
        <v>6.8372729048649106E-4</v>
      </c>
      <c r="BE142" s="22">
        <f>AVERAGE(AF142:AF151)</f>
        <v>20.475999999999999</v>
      </c>
      <c r="BF142" s="6" cm="1">
        <f t="array" ref="BF142:BF151">AG142:AG151/BG142-1</f>
        <v>-5.9444661712944935E-2</v>
      </c>
      <c r="BG142" s="22">
        <f>AVERAGE(AG142:AG151)</f>
        <v>20.456</v>
      </c>
      <c r="BH142" s="6" cm="1">
        <f t="array" ref="BH142:BH151">AH142:AH151/BI142-1</f>
        <v>5.9190031152648093E-2</v>
      </c>
      <c r="BI142" s="22">
        <f>AVERAGE(AH142:AH151)</f>
        <v>20.544</v>
      </c>
      <c r="BJ142" s="6" cm="1">
        <f t="array" ref="BJ142:BJ151">AI142:AI151/BK142-1</f>
        <v>6.0313879495072831E-2</v>
      </c>
      <c r="BK142" s="22">
        <f t="shared" ref="BK142" si="14">AVERAGE(AI142:AI151)</f>
        <v>1.0095859116373798</v>
      </c>
      <c r="BL142" s="6" cm="1">
        <f t="array" ref="BL142:BL151">AJ142:AJ151/BM142-1</f>
        <v>-5.7816608195171426E-2</v>
      </c>
      <c r="BM142" s="22">
        <f>AVERAGE(AJ142:AJ151)</f>
        <v>1.0028953662249838</v>
      </c>
      <c r="BQ142" s="57">
        <v>2.2999999999999998</v>
      </c>
      <c r="BR142" s="58">
        <v>1.4186657839071399</v>
      </c>
    </row>
    <row r="143" spans="1:70" x14ac:dyDescent="0.25">
      <c r="A143" s="1">
        <v>142</v>
      </c>
      <c r="B143" s="1" t="s">
        <v>21</v>
      </c>
      <c r="C143" s="1" t="s">
        <v>22</v>
      </c>
      <c r="D143" s="1" t="s">
        <v>23</v>
      </c>
      <c r="E143" s="1" t="s">
        <v>24</v>
      </c>
      <c r="F143" s="1" t="s">
        <v>25</v>
      </c>
      <c r="G143" s="1" t="b">
        <v>1</v>
      </c>
      <c r="H143" s="1" t="b">
        <v>1</v>
      </c>
      <c r="I143" s="1" t="b">
        <v>0</v>
      </c>
      <c r="J143" s="1" t="b">
        <v>1</v>
      </c>
      <c r="K143" s="1" t="b">
        <v>0</v>
      </c>
      <c r="L143" s="1">
        <v>200</v>
      </c>
      <c r="M143" s="1">
        <v>2</v>
      </c>
      <c r="N143" s="1">
        <v>0</v>
      </c>
      <c r="O143" s="1">
        <v>1</v>
      </c>
      <c r="P143" s="1">
        <v>2.4</v>
      </c>
      <c r="Q143" s="1">
        <v>100</v>
      </c>
      <c r="R143" s="1">
        <v>100</v>
      </c>
      <c r="S143" s="13">
        <v>1.2</v>
      </c>
      <c r="T143" s="1">
        <v>1</v>
      </c>
      <c r="U143" s="1" t="b">
        <v>1</v>
      </c>
      <c r="V143" s="1">
        <v>251</v>
      </c>
      <c r="W143" s="13">
        <v>2727.02</v>
      </c>
      <c r="X143" s="13">
        <v>2711.17</v>
      </c>
      <c r="Y143" s="1">
        <v>158</v>
      </c>
      <c r="Z143" s="1">
        <v>158</v>
      </c>
      <c r="AA143" s="50">
        <v>109.44</v>
      </c>
      <c r="AB143" s="50">
        <v>108.78</v>
      </c>
      <c r="AC143" s="16">
        <v>1.44615357200453</v>
      </c>
      <c r="AD143" s="16">
        <v>1.4548486185220699</v>
      </c>
      <c r="AE143" s="50">
        <v>20.53</v>
      </c>
      <c r="AF143" s="50">
        <v>20.47</v>
      </c>
      <c r="AG143" s="50">
        <v>20.65</v>
      </c>
      <c r="AH143" s="50">
        <v>20.350000000000001</v>
      </c>
      <c r="AI143" s="16">
        <v>0.99959201567042399</v>
      </c>
      <c r="AJ143" s="16">
        <v>1.0114139799044199</v>
      </c>
      <c r="AL143" s="6">
        <v>5.4879253842727849E-3</v>
      </c>
      <c r="AN143" s="6">
        <v>-1.2212261257660284E-3</v>
      </c>
      <c r="AP143" s="6">
        <v>-3.154574132492094E-3</v>
      </c>
      <c r="AR143" s="6">
        <v>-3.154574132492094E-3</v>
      </c>
      <c r="AT143" s="6">
        <v>6.2430466803355955E-3</v>
      </c>
      <c r="AV143" s="6">
        <v>-1.661144813281612E-3</v>
      </c>
      <c r="AX143" s="6">
        <v>-1.005320860883796E-2</v>
      </c>
      <c r="AZ143" s="6">
        <v>-2.095091371809743E-3</v>
      </c>
      <c r="BB143" s="6">
        <v>2.9234067433248079E-4</v>
      </c>
      <c r="BD143" s="6">
        <v>-2.9302598163705174E-4</v>
      </c>
      <c r="BF143" s="6">
        <v>9.4837700430190353E-3</v>
      </c>
      <c r="BH143" s="6">
        <v>-9.4431464174454804E-3</v>
      </c>
      <c r="BJ143" s="6">
        <v>-9.8990049799202451E-3</v>
      </c>
      <c r="BL143" s="6">
        <v>8.4940203797143621E-3</v>
      </c>
      <c r="BQ143" s="57">
        <v>2.4</v>
      </c>
      <c r="BR143" s="58">
        <v>1.4858388938376399</v>
      </c>
    </row>
    <row r="144" spans="1:70" x14ac:dyDescent="0.25">
      <c r="A144" s="1">
        <v>143</v>
      </c>
      <c r="B144" s="1" t="s">
        <v>21</v>
      </c>
      <c r="C144" s="1" t="s">
        <v>22</v>
      </c>
      <c r="D144" s="1" t="s">
        <v>23</v>
      </c>
      <c r="E144" s="1" t="s">
        <v>24</v>
      </c>
      <c r="F144" s="1" t="s">
        <v>25</v>
      </c>
      <c r="G144" s="1" t="b">
        <v>1</v>
      </c>
      <c r="H144" s="1" t="b">
        <v>1</v>
      </c>
      <c r="I144" s="1" t="b">
        <v>0</v>
      </c>
      <c r="J144" s="1" t="b">
        <v>1</v>
      </c>
      <c r="K144" s="1" t="b">
        <v>0</v>
      </c>
      <c r="L144" s="1">
        <v>200</v>
      </c>
      <c r="M144" s="1">
        <v>2</v>
      </c>
      <c r="N144" s="1">
        <v>0</v>
      </c>
      <c r="O144" s="1">
        <v>1</v>
      </c>
      <c r="P144" s="1">
        <v>2.4</v>
      </c>
      <c r="Q144" s="1">
        <v>100</v>
      </c>
      <c r="R144" s="1">
        <v>100</v>
      </c>
      <c r="S144" s="13">
        <v>1.2</v>
      </c>
      <c r="T144" s="1">
        <v>1</v>
      </c>
      <c r="U144" s="1" t="b">
        <v>1</v>
      </c>
      <c r="V144" s="1">
        <v>251</v>
      </c>
      <c r="W144" s="13">
        <v>2684.84</v>
      </c>
      <c r="X144" s="13">
        <v>2734.45</v>
      </c>
      <c r="Y144" s="1">
        <v>159</v>
      </c>
      <c r="Z144" s="1">
        <v>159</v>
      </c>
      <c r="AA144" s="50">
        <v>107.2</v>
      </c>
      <c r="AB144" s="50">
        <v>109.8</v>
      </c>
      <c r="AC144" s="16">
        <v>1.48572114267991</v>
      </c>
      <c r="AD144" s="16">
        <v>1.4510840455228999</v>
      </c>
      <c r="AE144" s="50">
        <v>20.48</v>
      </c>
      <c r="AF144" s="50">
        <v>20.52</v>
      </c>
      <c r="AG144" s="50">
        <v>19.940000000000001</v>
      </c>
      <c r="AH144" s="50">
        <v>21.06</v>
      </c>
      <c r="AI144" s="16">
        <v>1.03364474684541</v>
      </c>
      <c r="AJ144" s="16">
        <v>0.98013234517161596</v>
      </c>
      <c r="AL144" s="6">
        <v>-1.0064392051135962E-2</v>
      </c>
      <c r="AN144" s="6">
        <v>7.354986304952682E-3</v>
      </c>
      <c r="AP144" s="6">
        <v>3.154574132492094E-3</v>
      </c>
      <c r="AR144" s="6">
        <v>3.154574132492094E-3</v>
      </c>
      <c r="AT144" s="6">
        <v>-1.4352571234174105E-2</v>
      </c>
      <c r="AV144" s="6">
        <v>7.7000027532787563E-3</v>
      </c>
      <c r="AX144" s="6">
        <v>1.7032289357288732E-2</v>
      </c>
      <c r="AZ144" s="6">
        <v>-4.6772747185398478E-3</v>
      </c>
      <c r="BB144" s="6">
        <v>-2.1438316117715628E-3</v>
      </c>
      <c r="BD144" s="6">
        <v>2.1488571986716387E-3</v>
      </c>
      <c r="BF144" s="6">
        <v>-2.5224872897927186E-2</v>
      </c>
      <c r="BH144" s="6">
        <v>2.5116822429906538E-2</v>
      </c>
      <c r="BJ144" s="6">
        <v>2.3830399107898304E-2</v>
      </c>
      <c r="BL144" s="6">
        <v>-2.2697304045835254E-2</v>
      </c>
      <c r="BQ144" s="57">
        <v>2.4</v>
      </c>
      <c r="BR144" s="58">
        <v>1.44615357200453</v>
      </c>
    </row>
    <row r="145" spans="1:70" x14ac:dyDescent="0.25">
      <c r="A145" s="1">
        <v>144</v>
      </c>
      <c r="B145" s="1" t="s">
        <v>21</v>
      </c>
      <c r="C145" s="1" t="s">
        <v>22</v>
      </c>
      <c r="D145" s="1" t="s">
        <v>23</v>
      </c>
      <c r="E145" s="1" t="s">
        <v>24</v>
      </c>
      <c r="F145" s="1" t="s">
        <v>25</v>
      </c>
      <c r="G145" s="1" t="b">
        <v>1</v>
      </c>
      <c r="H145" s="1" t="b">
        <v>1</v>
      </c>
      <c r="I145" s="1" t="b">
        <v>0</v>
      </c>
      <c r="J145" s="1" t="b">
        <v>1</v>
      </c>
      <c r="K145" s="1" t="b">
        <v>0</v>
      </c>
      <c r="L145" s="1">
        <v>200</v>
      </c>
      <c r="M145" s="1">
        <v>2</v>
      </c>
      <c r="N145" s="1">
        <v>0</v>
      </c>
      <c r="O145" s="1">
        <v>1</v>
      </c>
      <c r="P145" s="1">
        <v>2.4</v>
      </c>
      <c r="Q145" s="1">
        <v>100</v>
      </c>
      <c r="R145" s="1">
        <v>100</v>
      </c>
      <c r="S145" s="13">
        <v>1.2</v>
      </c>
      <c r="T145" s="1">
        <v>1</v>
      </c>
      <c r="U145" s="1" t="b">
        <v>1</v>
      </c>
      <c r="V145" s="1">
        <v>251</v>
      </c>
      <c r="W145" s="13">
        <v>2714.94</v>
      </c>
      <c r="X145" s="13">
        <v>2748.29</v>
      </c>
      <c r="Y145" s="1">
        <v>159</v>
      </c>
      <c r="Z145" s="1">
        <v>159</v>
      </c>
      <c r="AA145" s="50">
        <v>106.61</v>
      </c>
      <c r="AB145" s="50">
        <v>108.41</v>
      </c>
      <c r="AC145" s="16">
        <v>1.4952168330182201</v>
      </c>
      <c r="AD145" s="16">
        <v>1.4703766728433101</v>
      </c>
      <c r="AE145" s="50">
        <v>20.54</v>
      </c>
      <c r="AF145" s="50">
        <v>20.46</v>
      </c>
      <c r="AG145" s="50">
        <v>20.100000000000001</v>
      </c>
      <c r="AH145" s="50">
        <v>20.9</v>
      </c>
      <c r="AI145" s="16">
        <v>1.0272963214826101</v>
      </c>
      <c r="AJ145" s="16">
        <v>0.98401424922649094</v>
      </c>
      <c r="AL145" s="6">
        <v>1.0338714577735608E-3</v>
      </c>
      <c r="AN145" s="6">
        <v>1.2453559330775299E-2</v>
      </c>
      <c r="AP145" s="6">
        <v>3.154574132492094E-3</v>
      </c>
      <c r="AR145" s="6">
        <v>3.154574132492094E-3</v>
      </c>
      <c r="AT145" s="6">
        <v>-1.9777309881299443E-2</v>
      </c>
      <c r="AV145" s="6">
        <v>-5.0568552050732629E-3</v>
      </c>
      <c r="AX145" s="6">
        <v>2.353244837527213E-2</v>
      </c>
      <c r="AZ145" s="6">
        <v>8.5558598208663739E-3</v>
      </c>
      <c r="BB145" s="6">
        <v>7.7957513155313407E-4</v>
      </c>
      <c r="BD145" s="6">
        <v>-7.814026176986566E-4</v>
      </c>
      <c r="BF145" s="6">
        <v>-1.7403206883065958E-2</v>
      </c>
      <c r="BH145" s="6">
        <v>1.73286604361369E-2</v>
      </c>
      <c r="BJ145" s="6">
        <v>1.7542251373641848E-2</v>
      </c>
      <c r="BL145" s="6">
        <v>-1.8826607076233293E-2</v>
      </c>
      <c r="BQ145" s="57">
        <v>2.4</v>
      </c>
      <c r="BR145" s="58">
        <v>1.48572114267991</v>
      </c>
    </row>
    <row r="146" spans="1:70" x14ac:dyDescent="0.25">
      <c r="A146" s="1">
        <v>145</v>
      </c>
      <c r="B146" s="1" t="s">
        <v>21</v>
      </c>
      <c r="C146" s="1" t="s">
        <v>22</v>
      </c>
      <c r="D146" s="1" t="s">
        <v>23</v>
      </c>
      <c r="E146" s="1" t="s">
        <v>24</v>
      </c>
      <c r="F146" s="1" t="s">
        <v>25</v>
      </c>
      <c r="G146" s="1" t="b">
        <v>1</v>
      </c>
      <c r="H146" s="1" t="b">
        <v>1</v>
      </c>
      <c r="I146" s="1" t="b">
        <v>0</v>
      </c>
      <c r="J146" s="1" t="b">
        <v>1</v>
      </c>
      <c r="K146" s="1" t="b">
        <v>0</v>
      </c>
      <c r="L146" s="1">
        <v>200</v>
      </c>
      <c r="M146" s="1">
        <v>2</v>
      </c>
      <c r="N146" s="1">
        <v>0</v>
      </c>
      <c r="O146" s="1">
        <v>1</v>
      </c>
      <c r="P146" s="1">
        <v>2.4</v>
      </c>
      <c r="Q146" s="1">
        <v>100</v>
      </c>
      <c r="R146" s="1">
        <v>100</v>
      </c>
      <c r="S146" s="13">
        <v>1.2</v>
      </c>
      <c r="T146" s="1">
        <v>1</v>
      </c>
      <c r="U146" s="1" t="b">
        <v>1</v>
      </c>
      <c r="V146" s="1">
        <v>251</v>
      </c>
      <c r="W146" s="13">
        <v>2776.61</v>
      </c>
      <c r="X146" s="13">
        <v>2750.83</v>
      </c>
      <c r="Y146" s="1">
        <v>158</v>
      </c>
      <c r="Z146" s="1">
        <v>158</v>
      </c>
      <c r="AA146" s="50">
        <v>107.54</v>
      </c>
      <c r="AB146" s="50">
        <v>106.29</v>
      </c>
      <c r="AC146" s="16">
        <v>1.4725927344535801</v>
      </c>
      <c r="AD146" s="16">
        <v>1.4892411901249101</v>
      </c>
      <c r="AE146" s="50">
        <v>20.48</v>
      </c>
      <c r="AF146" s="50">
        <v>20.52</v>
      </c>
      <c r="AG146" s="50">
        <v>20.79</v>
      </c>
      <c r="AH146" s="50">
        <v>20.21</v>
      </c>
      <c r="AI146" s="16">
        <v>0.99067723608408598</v>
      </c>
      <c r="AJ146" s="16">
        <v>1.0211687909128</v>
      </c>
      <c r="AL146" s="6">
        <v>2.3772406693469694E-2</v>
      </c>
      <c r="AN146" s="6">
        <v>1.338928010285545E-2</v>
      </c>
      <c r="AP146" s="6">
        <v>-3.154574132492094E-3</v>
      </c>
      <c r="AR146" s="6">
        <v>-3.154574132492094E-3</v>
      </c>
      <c r="AT146" s="6">
        <v>-1.122645065786454E-2</v>
      </c>
      <c r="AV146" s="6">
        <v>-2.4513357990473494E-2</v>
      </c>
      <c r="AX146" s="6">
        <v>8.045397611266214E-3</v>
      </c>
      <c r="AZ146" s="6">
        <v>2.1495346551337002E-2</v>
      </c>
      <c r="BB146" s="6">
        <v>-2.1438316117715628E-3</v>
      </c>
      <c r="BD146" s="6">
        <v>2.1488571986716387E-3</v>
      </c>
      <c r="BF146" s="6">
        <v>1.6327727806022763E-2</v>
      </c>
      <c r="BH146" s="6">
        <v>-1.6257788161993747E-2</v>
      </c>
      <c r="BJ146" s="6">
        <v>-1.8729139675321971E-2</v>
      </c>
      <c r="BL146" s="6">
        <v>1.8220669177682502E-2</v>
      </c>
      <c r="BQ146" s="57">
        <v>2.4</v>
      </c>
      <c r="BR146" s="58">
        <v>1.4952168330182201</v>
      </c>
    </row>
    <row r="147" spans="1:70" x14ac:dyDescent="0.25">
      <c r="A147" s="1">
        <v>146</v>
      </c>
      <c r="B147" s="1" t="s">
        <v>21</v>
      </c>
      <c r="C147" s="1" t="s">
        <v>22</v>
      </c>
      <c r="D147" s="1" t="s">
        <v>23</v>
      </c>
      <c r="E147" s="1" t="s">
        <v>24</v>
      </c>
      <c r="F147" s="1" t="s">
        <v>25</v>
      </c>
      <c r="G147" s="1" t="b">
        <v>1</v>
      </c>
      <c r="H147" s="1" t="b">
        <v>1</v>
      </c>
      <c r="I147" s="1" t="b">
        <v>0</v>
      </c>
      <c r="J147" s="1" t="b">
        <v>1</v>
      </c>
      <c r="K147" s="1" t="b">
        <v>0</v>
      </c>
      <c r="L147" s="1">
        <v>200</v>
      </c>
      <c r="M147" s="1">
        <v>2</v>
      </c>
      <c r="N147" s="1">
        <v>0</v>
      </c>
      <c r="O147" s="1">
        <v>1</v>
      </c>
      <c r="P147" s="1">
        <v>2.4</v>
      </c>
      <c r="Q147" s="1">
        <v>100</v>
      </c>
      <c r="R147" s="1">
        <v>100</v>
      </c>
      <c r="S147" s="13">
        <v>1.2</v>
      </c>
      <c r="T147" s="1">
        <v>1</v>
      </c>
      <c r="U147" s="1" t="b">
        <v>1</v>
      </c>
      <c r="V147" s="1">
        <v>251</v>
      </c>
      <c r="W147" s="13">
        <v>2741.6</v>
      </c>
      <c r="X147" s="13">
        <v>2735.1</v>
      </c>
      <c r="Y147" s="1">
        <v>158</v>
      </c>
      <c r="Z147" s="1">
        <v>158</v>
      </c>
      <c r="AA147" s="50">
        <v>108.35</v>
      </c>
      <c r="AB147" s="50">
        <v>107.99</v>
      </c>
      <c r="AC147" s="16">
        <v>1.4610033878712001</v>
      </c>
      <c r="AD147" s="16">
        <v>1.4655357647526499</v>
      </c>
      <c r="AE147" s="50">
        <v>20.54</v>
      </c>
      <c r="AF147" s="50">
        <v>20.46</v>
      </c>
      <c r="AG147" s="50">
        <v>20.56</v>
      </c>
      <c r="AH147" s="50">
        <v>20.440000000000001</v>
      </c>
      <c r="AI147" s="16">
        <v>1.00463940153413</v>
      </c>
      <c r="AJ147" s="16">
        <v>1.0068309512835001</v>
      </c>
      <c r="AL147" s="6">
        <v>1.0863761994236221E-2</v>
      </c>
      <c r="AN147" s="6">
        <v>7.5944424080440776E-3</v>
      </c>
      <c r="AP147" s="6">
        <v>-3.154574132492094E-3</v>
      </c>
      <c r="AR147" s="6">
        <v>-3.154574132492094E-3</v>
      </c>
      <c r="AT147" s="6">
        <v>-3.7789281084213977E-3</v>
      </c>
      <c r="AV147" s="6">
        <v>-8.9114453795393622E-3</v>
      </c>
      <c r="AX147" s="6">
        <v>1.1205174423989384E-4</v>
      </c>
      <c r="AZ147" s="6">
        <v>5.2354003006207517E-3</v>
      </c>
      <c r="BB147" s="6">
        <v>7.7957513155313407E-4</v>
      </c>
      <c r="BD147" s="6">
        <v>-7.814026176986566E-4</v>
      </c>
      <c r="BF147" s="6">
        <v>5.0840829096596707E-3</v>
      </c>
      <c r="BH147" s="6">
        <v>-5.0623052959500869E-3</v>
      </c>
      <c r="BJ147" s="6">
        <v>-4.8995435120794406E-3</v>
      </c>
      <c r="BL147" s="6">
        <v>3.9242229957949792E-3</v>
      </c>
      <c r="BQ147" s="57">
        <v>2.4</v>
      </c>
      <c r="BR147" s="58">
        <v>1.4725927344535801</v>
      </c>
    </row>
    <row r="148" spans="1:70" x14ac:dyDescent="0.25">
      <c r="A148" s="1">
        <v>147</v>
      </c>
      <c r="B148" s="1" t="s">
        <v>21</v>
      </c>
      <c r="C148" s="1" t="s">
        <v>22</v>
      </c>
      <c r="D148" s="1" t="s">
        <v>23</v>
      </c>
      <c r="E148" s="1" t="s">
        <v>24</v>
      </c>
      <c r="F148" s="1" t="s">
        <v>25</v>
      </c>
      <c r="G148" s="1" t="b">
        <v>1</v>
      </c>
      <c r="H148" s="1" t="b">
        <v>1</v>
      </c>
      <c r="I148" s="1" t="b">
        <v>0</v>
      </c>
      <c r="J148" s="1" t="b">
        <v>1</v>
      </c>
      <c r="K148" s="1" t="b">
        <v>0</v>
      </c>
      <c r="L148" s="1">
        <v>200</v>
      </c>
      <c r="M148" s="1">
        <v>2</v>
      </c>
      <c r="N148" s="1">
        <v>0</v>
      </c>
      <c r="O148" s="1">
        <v>1</v>
      </c>
      <c r="P148" s="1">
        <v>2.4</v>
      </c>
      <c r="Q148" s="1">
        <v>100</v>
      </c>
      <c r="R148" s="1">
        <v>100</v>
      </c>
      <c r="S148" s="13">
        <v>1.2</v>
      </c>
      <c r="T148" s="1">
        <v>1</v>
      </c>
      <c r="U148" s="1" t="b">
        <v>1</v>
      </c>
      <c r="V148" s="1">
        <v>251</v>
      </c>
      <c r="W148" s="13">
        <v>2708.48</v>
      </c>
      <c r="X148" s="13">
        <v>2678.48</v>
      </c>
      <c r="Y148" s="1">
        <v>159</v>
      </c>
      <c r="Z148" s="1">
        <v>159</v>
      </c>
      <c r="AA148" s="50">
        <v>110.09</v>
      </c>
      <c r="AB148" s="50">
        <v>108.5</v>
      </c>
      <c r="AC148" s="16">
        <v>1.4476445188332601</v>
      </c>
      <c r="AD148" s="16">
        <v>1.4701630370618399</v>
      </c>
      <c r="AE148" s="50">
        <v>20.53</v>
      </c>
      <c r="AF148" s="50">
        <v>20.47</v>
      </c>
      <c r="AG148" s="50">
        <v>20.82</v>
      </c>
      <c r="AH148" s="50">
        <v>20.18</v>
      </c>
      <c r="AI148" s="16">
        <v>0.99257152777899105</v>
      </c>
      <c r="AJ148" s="16">
        <v>1.02141404473168</v>
      </c>
      <c r="AL148" s="6">
        <v>-1.3480149962981081E-3</v>
      </c>
      <c r="AN148" s="6">
        <v>-1.3264026141238672E-2</v>
      </c>
      <c r="AP148" s="6">
        <v>3.154574132492094E-3</v>
      </c>
      <c r="AR148" s="6">
        <v>3.154574132492094E-3</v>
      </c>
      <c r="AT148" s="6">
        <v>1.221945366445687E-2</v>
      </c>
      <c r="AV148" s="6">
        <v>-4.2308715962591226E-3</v>
      </c>
      <c r="AX148" s="6">
        <v>-9.0325991398240157E-3</v>
      </c>
      <c r="AZ148" s="6">
        <v>8.4093234786837279E-3</v>
      </c>
      <c r="BB148" s="6">
        <v>2.9234067433248079E-4</v>
      </c>
      <c r="BD148" s="6">
        <v>-2.9302598163705174E-4</v>
      </c>
      <c r="BF148" s="6">
        <v>1.7794290183809292E-2</v>
      </c>
      <c r="BH148" s="6">
        <v>-1.7718068535825582E-2</v>
      </c>
      <c r="BJ148" s="6">
        <v>-1.6852834080057888E-2</v>
      </c>
      <c r="BL148" s="6">
        <v>1.8465214947001485E-2</v>
      </c>
      <c r="BQ148" s="57">
        <v>2.4</v>
      </c>
      <c r="BR148" s="58">
        <v>1.4610033878712001</v>
      </c>
    </row>
    <row r="149" spans="1:70" x14ac:dyDescent="0.25">
      <c r="A149" s="1">
        <v>148</v>
      </c>
      <c r="B149" s="1" t="s">
        <v>21</v>
      </c>
      <c r="C149" s="1" t="s">
        <v>22</v>
      </c>
      <c r="D149" s="1" t="s">
        <v>23</v>
      </c>
      <c r="E149" s="1" t="s">
        <v>24</v>
      </c>
      <c r="F149" s="1" t="s">
        <v>25</v>
      </c>
      <c r="G149" s="1" t="b">
        <v>1</v>
      </c>
      <c r="H149" s="1" t="b">
        <v>1</v>
      </c>
      <c r="I149" s="1" t="b">
        <v>0</v>
      </c>
      <c r="J149" s="1" t="b">
        <v>1</v>
      </c>
      <c r="K149" s="1" t="b">
        <v>0</v>
      </c>
      <c r="L149" s="1">
        <v>200</v>
      </c>
      <c r="M149" s="1">
        <v>2</v>
      </c>
      <c r="N149" s="1">
        <v>0</v>
      </c>
      <c r="O149" s="1">
        <v>1</v>
      </c>
      <c r="P149" s="1">
        <v>2.4</v>
      </c>
      <c r="Q149" s="1">
        <v>100</v>
      </c>
      <c r="R149" s="1">
        <v>100</v>
      </c>
      <c r="S149" s="13">
        <v>1.2</v>
      </c>
      <c r="T149" s="1">
        <v>1</v>
      </c>
      <c r="U149" s="1" t="b">
        <v>1</v>
      </c>
      <c r="V149" s="1">
        <v>251</v>
      </c>
      <c r="W149" s="13">
        <v>2735.23</v>
      </c>
      <c r="X149" s="13">
        <v>2715.93</v>
      </c>
      <c r="Y149" s="1">
        <v>158</v>
      </c>
      <c r="Z149" s="1">
        <v>158</v>
      </c>
      <c r="AA149" s="50">
        <v>109.21</v>
      </c>
      <c r="AB149" s="50">
        <v>108.4</v>
      </c>
      <c r="AC149" s="16">
        <v>1.44938700970738</v>
      </c>
      <c r="AD149" s="16">
        <v>1.4607232050877701</v>
      </c>
      <c r="AE149" s="50">
        <v>20.53</v>
      </c>
      <c r="AF149" s="50">
        <v>20.47</v>
      </c>
      <c r="AG149" s="50">
        <v>20.68</v>
      </c>
      <c r="AH149" s="50">
        <v>20.32</v>
      </c>
      <c r="AI149" s="16">
        <v>0.99801201290446095</v>
      </c>
      <c r="AJ149" s="16">
        <v>1.0129915436114101</v>
      </c>
      <c r="AL149" s="6">
        <v>8.5150597167693576E-3</v>
      </c>
      <c r="AN149" s="6">
        <v>5.3232933687219486E-4</v>
      </c>
      <c r="AP149" s="6">
        <v>-3.154574132492094E-3</v>
      </c>
      <c r="AR149" s="6">
        <v>-3.154574132492094E-3</v>
      </c>
      <c r="AT149" s="6">
        <v>4.1283180551849874E-3</v>
      </c>
      <c r="AV149" s="6">
        <v>-5.1486311616081304E-3</v>
      </c>
      <c r="AX149" s="6">
        <v>-7.8397982622018247E-3</v>
      </c>
      <c r="AZ149" s="6">
        <v>1.9343854379689773E-3</v>
      </c>
      <c r="BB149" s="6">
        <v>2.9234067433248079E-4</v>
      </c>
      <c r="BD149" s="6">
        <v>-2.9302598163705174E-4</v>
      </c>
      <c r="BF149" s="6">
        <v>1.0950332420805564E-2</v>
      </c>
      <c r="BH149" s="6">
        <v>-1.0903426791277315E-2</v>
      </c>
      <c r="BJ149" s="6">
        <v>-1.1464005786439579E-2</v>
      </c>
      <c r="BL149" s="6">
        <v>1.0067029648795245E-2</v>
      </c>
      <c r="BQ149" s="57">
        <v>2.4</v>
      </c>
      <c r="BR149" s="58">
        <v>1.4476445188332601</v>
      </c>
    </row>
    <row r="150" spans="1:70" x14ac:dyDescent="0.25">
      <c r="A150" s="1">
        <v>149</v>
      </c>
      <c r="B150" s="1" t="s">
        <v>21</v>
      </c>
      <c r="C150" s="1" t="s">
        <v>22</v>
      </c>
      <c r="D150" s="1" t="s">
        <v>23</v>
      </c>
      <c r="E150" s="1" t="s">
        <v>24</v>
      </c>
      <c r="F150" s="1" t="s">
        <v>25</v>
      </c>
      <c r="G150" s="1" t="b">
        <v>1</v>
      </c>
      <c r="H150" s="1" t="b">
        <v>1</v>
      </c>
      <c r="I150" s="1" t="b">
        <v>0</v>
      </c>
      <c r="J150" s="1" t="b">
        <v>1</v>
      </c>
      <c r="K150" s="1" t="b">
        <v>0</v>
      </c>
      <c r="L150" s="1">
        <v>200</v>
      </c>
      <c r="M150" s="1">
        <v>2</v>
      </c>
      <c r="N150" s="1">
        <v>0</v>
      </c>
      <c r="O150" s="1">
        <v>1</v>
      </c>
      <c r="P150" s="1">
        <v>2.4</v>
      </c>
      <c r="Q150" s="1">
        <v>100</v>
      </c>
      <c r="R150" s="1">
        <v>100</v>
      </c>
      <c r="S150" s="13">
        <v>1.2</v>
      </c>
      <c r="T150" s="1">
        <v>1</v>
      </c>
      <c r="U150" s="1" t="b">
        <v>1</v>
      </c>
      <c r="V150" s="1">
        <v>251</v>
      </c>
      <c r="W150" s="13">
        <v>2667.23</v>
      </c>
      <c r="X150" s="13">
        <v>2646.21</v>
      </c>
      <c r="Y150" s="1">
        <v>160</v>
      </c>
      <c r="Z150" s="1">
        <v>160</v>
      </c>
      <c r="AA150" s="50">
        <v>110.59</v>
      </c>
      <c r="AB150" s="50">
        <v>109.67</v>
      </c>
      <c r="AC150" s="16">
        <v>1.4511046700530299</v>
      </c>
      <c r="AD150" s="16">
        <v>1.4621545946016601</v>
      </c>
      <c r="AE150" s="50">
        <v>20.53</v>
      </c>
      <c r="AF150" s="50">
        <v>20.47</v>
      </c>
      <c r="AG150" s="50">
        <v>20.72</v>
      </c>
      <c r="AH150" s="50">
        <v>20.28</v>
      </c>
      <c r="AI150" s="16">
        <v>0.99655658269132497</v>
      </c>
      <c r="AJ150" s="16">
        <v>1.01518443700897</v>
      </c>
      <c r="AL150" s="6">
        <v>-1.6557429273458268E-2</v>
      </c>
      <c r="AN150" s="6">
        <v>-2.5152100674713629E-2</v>
      </c>
      <c r="AP150" s="6">
        <v>9.4637223974762819E-3</v>
      </c>
      <c r="AR150" s="6">
        <v>9.4637223974762819E-3</v>
      </c>
      <c r="AT150" s="6">
        <v>1.6816689806088414E-2</v>
      </c>
      <c r="AV150" s="6">
        <v>6.506915318325035E-3</v>
      </c>
      <c r="AX150" s="6">
        <v>-6.6639948200272192E-3</v>
      </c>
      <c r="AZ150" s="6">
        <v>2.9161993558464161E-3</v>
      </c>
      <c r="BB150" s="6">
        <v>2.9234067433248079E-4</v>
      </c>
      <c r="BD150" s="6">
        <v>-2.9302598163705174E-4</v>
      </c>
      <c r="BF150" s="6">
        <v>1.2905748924520788E-2</v>
      </c>
      <c r="BH150" s="6">
        <v>-1.2850467289719614E-2</v>
      </c>
      <c r="BJ150" s="6">
        <v>-1.2905616843368439E-2</v>
      </c>
      <c r="BL150" s="6">
        <v>1.2253592147148717E-2</v>
      </c>
      <c r="BQ150" s="57">
        <v>2.4</v>
      </c>
      <c r="BR150" s="58">
        <v>1.44938700970738</v>
      </c>
    </row>
    <row r="151" spans="1:70" x14ac:dyDescent="0.25">
      <c r="A151" s="1">
        <v>150</v>
      </c>
      <c r="B151" s="1" t="s">
        <v>21</v>
      </c>
      <c r="C151" s="1" t="s">
        <v>22</v>
      </c>
      <c r="D151" s="1" t="s">
        <v>23</v>
      </c>
      <c r="E151" s="1" t="s">
        <v>24</v>
      </c>
      <c r="F151" s="1" t="s">
        <v>25</v>
      </c>
      <c r="G151" s="1" t="b">
        <v>1</v>
      </c>
      <c r="H151" s="1" t="b">
        <v>1</v>
      </c>
      <c r="I151" s="1" t="b">
        <v>0</v>
      </c>
      <c r="J151" s="1" t="b">
        <v>1</v>
      </c>
      <c r="K151" s="1" t="b">
        <v>0</v>
      </c>
      <c r="L151" s="1">
        <v>200</v>
      </c>
      <c r="M151" s="1">
        <v>2</v>
      </c>
      <c r="N151" s="1">
        <v>0</v>
      </c>
      <c r="O151" s="1">
        <v>1</v>
      </c>
      <c r="P151" s="1">
        <v>2.4</v>
      </c>
      <c r="Q151" s="1">
        <v>100</v>
      </c>
      <c r="R151" s="1">
        <v>100</v>
      </c>
      <c r="S151" s="13">
        <v>1.2</v>
      </c>
      <c r="T151" s="1">
        <v>1</v>
      </c>
      <c r="U151" s="1" t="b">
        <v>1</v>
      </c>
      <c r="V151" s="1">
        <v>251</v>
      </c>
      <c r="W151" s="13">
        <v>2707.98</v>
      </c>
      <c r="X151" s="13">
        <v>2662.47</v>
      </c>
      <c r="Y151" s="1">
        <v>158</v>
      </c>
      <c r="Z151" s="1">
        <v>158</v>
      </c>
      <c r="AA151" s="50">
        <v>112.09</v>
      </c>
      <c r="AB151" s="50">
        <v>109.31</v>
      </c>
      <c r="AC151" s="16">
        <v>1.41373421989083</v>
      </c>
      <c r="AD151" s="16">
        <v>1.4479930043953799</v>
      </c>
      <c r="AE151" s="50">
        <v>20.57</v>
      </c>
      <c r="AF151" s="50">
        <v>20.43</v>
      </c>
      <c r="AG151" s="50">
        <v>21.06</v>
      </c>
      <c r="AH151" s="50">
        <v>19.940000000000001</v>
      </c>
      <c r="AI151" s="16">
        <v>0.98239131673056002</v>
      </c>
      <c r="AJ151" s="16">
        <v>1.03089196262375</v>
      </c>
      <c r="AL151" s="6">
        <v>-1.532371532990906E-3</v>
      </c>
      <c r="AN151" s="6">
        <v>-1.9162014157381724E-2</v>
      </c>
      <c r="AP151" s="6">
        <v>-3.154574132492094E-3</v>
      </c>
      <c r="AR151" s="6">
        <v>-3.154574132492094E-3</v>
      </c>
      <c r="AT151" s="6">
        <v>3.0608398230983491E-2</v>
      </c>
      <c r="AV151" s="6">
        <v>3.2029808830684736E-3</v>
      </c>
      <c r="AX151" s="6">
        <v>-3.2245480733472998E-2</v>
      </c>
      <c r="AZ151" s="6">
        <v>-6.7974713318873503E-3</v>
      </c>
      <c r="BB151" s="6">
        <v>2.2412785032157601E-3</v>
      </c>
      <c r="BD151" s="6">
        <v>-2.2465325258839153E-3</v>
      </c>
      <c r="BF151" s="6">
        <v>2.9526789206100856E-2</v>
      </c>
      <c r="BH151" s="6">
        <v>-2.9400311526479705E-2</v>
      </c>
      <c r="BJ151" s="6">
        <v>-2.6936385099426197E-2</v>
      </c>
      <c r="BL151" s="6">
        <v>2.7915770021102793E-2</v>
      </c>
      <c r="BQ151" s="57">
        <v>2.4</v>
      </c>
      <c r="BR151" s="58">
        <v>1.4511046700530299</v>
      </c>
    </row>
    <row r="152" spans="1:70" x14ac:dyDescent="0.25">
      <c r="A152" s="3">
        <v>151</v>
      </c>
      <c r="B152" s="3" t="s">
        <v>21</v>
      </c>
      <c r="C152" s="3" t="s">
        <v>22</v>
      </c>
      <c r="D152" s="3" t="s">
        <v>23</v>
      </c>
      <c r="E152" s="3" t="s">
        <v>24</v>
      </c>
      <c r="F152" s="3" t="s">
        <v>25</v>
      </c>
      <c r="G152" s="3" t="b">
        <v>1</v>
      </c>
      <c r="H152" s="3" t="b">
        <v>1</v>
      </c>
      <c r="I152" s="3" t="b">
        <v>0</v>
      </c>
      <c r="J152" s="3" t="b">
        <v>1</v>
      </c>
      <c r="K152" s="3" t="b">
        <v>0</v>
      </c>
      <c r="L152" s="3">
        <v>200</v>
      </c>
      <c r="M152" s="3">
        <v>2</v>
      </c>
      <c r="N152" s="3">
        <v>0</v>
      </c>
      <c r="O152" s="3">
        <v>1</v>
      </c>
      <c r="P152" s="3">
        <v>2.5</v>
      </c>
      <c r="Q152" s="3">
        <v>100</v>
      </c>
      <c r="R152" s="3">
        <v>100</v>
      </c>
      <c r="S152" s="5">
        <v>1.2</v>
      </c>
      <c r="T152" s="3">
        <v>1</v>
      </c>
      <c r="U152" s="3" t="b">
        <v>1</v>
      </c>
      <c r="V152" s="3">
        <v>251</v>
      </c>
      <c r="W152" s="5">
        <v>2854.38</v>
      </c>
      <c r="X152" s="5">
        <v>2878.47</v>
      </c>
      <c r="Y152" s="3">
        <v>159</v>
      </c>
      <c r="Z152" s="3">
        <v>159</v>
      </c>
      <c r="AA152" s="51">
        <v>100.85</v>
      </c>
      <c r="AB152" s="51">
        <v>101.41</v>
      </c>
      <c r="AC152" s="17">
        <v>1.5773176856644799</v>
      </c>
      <c r="AD152" s="17">
        <v>1.5691763382648001</v>
      </c>
      <c r="AE152" s="51">
        <v>20.420000000000002</v>
      </c>
      <c r="AF152" s="51">
        <v>20.58</v>
      </c>
      <c r="AG152" s="51">
        <v>20.350000000000001</v>
      </c>
      <c r="AH152" s="51">
        <v>20.65</v>
      </c>
      <c r="AI152" s="17">
        <v>1.00484848484848</v>
      </c>
      <c r="AJ152" s="17">
        <v>0.99794508999772003</v>
      </c>
      <c r="AL152" s="6" cm="1">
        <f t="array" ref="AL152:AL161">W152:W161/AM152-1</f>
        <v>-9.6083650928913134E-3</v>
      </c>
      <c r="AM152" s="22">
        <f>AVERAGE(W152:W161)</f>
        <v>2882.0719999999997</v>
      </c>
      <c r="AN152" s="6" cm="1">
        <f t="array" ref="AN152:AN161">X152:X161/AO152-1</f>
        <v>-4.6367776798407201E-3</v>
      </c>
      <c r="AO152" s="22">
        <f>AVERAGE(X152:X161)</f>
        <v>2891.8789999999999</v>
      </c>
      <c r="AP152" s="6" cm="1">
        <f t="array" ref="AP152:AP161">Y152:Y161/AQ152-1</f>
        <v>3.7878787878786735E-3</v>
      </c>
      <c r="AQ152" s="22">
        <f>AVERAGE(Y152:Y161)</f>
        <v>158.4</v>
      </c>
      <c r="AR152" s="6" cm="1">
        <f t="array" ref="AR152:AR161">Z152:Z161/AS152-1</f>
        <v>3.7878787878786735E-3</v>
      </c>
      <c r="AS152" s="22">
        <f>AVERAGE(Z152:Z161)</f>
        <v>158.4</v>
      </c>
      <c r="AT152" s="6" cm="1">
        <f t="array" ref="AT152:AT161">AA152:AA161/AU152-1</f>
        <v>2.9237439834519652E-3</v>
      </c>
      <c r="AU152" s="22">
        <f>AVERAGE(AA152:AA161)</f>
        <v>100.556</v>
      </c>
      <c r="AV152" s="6" cm="1">
        <f t="array" ref="AV152:AV161">AB152:AB161/AW152-1</f>
        <v>5.1242405320488515E-3</v>
      </c>
      <c r="AW152" s="22">
        <f>AVERAGE(AB152:AB161)</f>
        <v>100.893</v>
      </c>
      <c r="AX152" s="6" cm="1">
        <f t="array" ref="AX152:AX161">AC152:AC161/AY152-1</f>
        <v>4.4366950850438513E-4</v>
      </c>
      <c r="AY152" s="22">
        <f>AVERAGE(AC152:AC161)</f>
        <v>1.576618188247801</v>
      </c>
      <c r="AZ152" s="6" cm="1">
        <f t="array" ref="AZ152:AZ161">AD152:AD161/BA152-1</f>
        <v>-1.6406776129285205E-3</v>
      </c>
      <c r="BA152" s="22">
        <f>AVERAGE(AD152:AD161)</f>
        <v>1.5717550816402539</v>
      </c>
      <c r="BB152" s="6" cm="1">
        <f t="array" ref="BB152:BB161">AE152:AE161/BC152-1</f>
        <v>-3.5135662697637349E-3</v>
      </c>
      <c r="BC152" s="22">
        <f>AVERAGE(AE152:AE161)</f>
        <v>20.492000000000001</v>
      </c>
      <c r="BD152" s="6" cm="1">
        <f t="array" ref="BD152:BD161">AF152:AF161/BE152-1</f>
        <v>3.510825043885335E-3</v>
      </c>
      <c r="BE152" s="22">
        <f>AVERAGE(AF152:AF161)</f>
        <v>20.507999999999999</v>
      </c>
      <c r="BF152" s="6" cm="1">
        <f t="array" ref="BF152:BF161">AG152:AG161/BG152-1</f>
        <v>-3.2327586206897241E-3</v>
      </c>
      <c r="BG152" s="22">
        <f>AVERAGE(AG152:AG161)</f>
        <v>20.416000000000004</v>
      </c>
      <c r="BH152" s="6" cm="1">
        <f t="array" ref="BH152:BH161">AH152:AH161/BI152-1</f>
        <v>3.2063738826273447E-3</v>
      </c>
      <c r="BI152" s="22">
        <f>AVERAGE(AH152:AH161)</f>
        <v>20.583999999999996</v>
      </c>
      <c r="BJ152" s="6" cm="1">
        <f t="array" ref="BJ152:BJ161">AI152:AI161/BK152-1</f>
        <v>-3.7875878328941237E-4</v>
      </c>
      <c r="BK152" s="22">
        <f t="shared" ref="BK152" si="15">AVERAGE(AI152:AI161)</f>
        <v>1.0052292242463825</v>
      </c>
      <c r="BL152" s="6" cm="1">
        <f t="array" ref="BL152:BL161">AJ152:AJ161/BM152-1</f>
        <v>1.6755460557105195E-4</v>
      </c>
      <c r="BM152" s="22">
        <f>AVERAGE(AJ152:AJ161)</f>
        <v>0.99777790771394559</v>
      </c>
      <c r="BQ152" s="57">
        <v>2.4</v>
      </c>
      <c r="BR152" s="58">
        <v>1.41373421989083</v>
      </c>
    </row>
    <row r="153" spans="1:70" x14ac:dyDescent="0.25">
      <c r="A153" s="3">
        <v>152</v>
      </c>
      <c r="B153" s="3" t="s">
        <v>21</v>
      </c>
      <c r="C153" s="3" t="s">
        <v>22</v>
      </c>
      <c r="D153" s="3" t="s">
        <v>23</v>
      </c>
      <c r="E153" s="3" t="s">
        <v>24</v>
      </c>
      <c r="F153" s="3" t="s">
        <v>25</v>
      </c>
      <c r="G153" s="3" t="b">
        <v>1</v>
      </c>
      <c r="H153" s="3" t="b">
        <v>1</v>
      </c>
      <c r="I153" s="3" t="b">
        <v>0</v>
      </c>
      <c r="J153" s="3" t="b">
        <v>1</v>
      </c>
      <c r="K153" s="3" t="b">
        <v>0</v>
      </c>
      <c r="L153" s="3">
        <v>200</v>
      </c>
      <c r="M153" s="3">
        <v>2</v>
      </c>
      <c r="N153" s="3">
        <v>0</v>
      </c>
      <c r="O153" s="3">
        <v>1</v>
      </c>
      <c r="P153" s="3">
        <v>2.5</v>
      </c>
      <c r="Q153" s="3">
        <v>100</v>
      </c>
      <c r="R153" s="3">
        <v>100</v>
      </c>
      <c r="S153" s="5">
        <v>1.2</v>
      </c>
      <c r="T153" s="3">
        <v>1</v>
      </c>
      <c r="U153" s="3" t="b">
        <v>1</v>
      </c>
      <c r="V153" s="3">
        <v>251</v>
      </c>
      <c r="W153" s="5">
        <v>2872.11</v>
      </c>
      <c r="X153" s="5">
        <v>2882.26</v>
      </c>
      <c r="Y153" s="3">
        <v>158</v>
      </c>
      <c r="Z153" s="3">
        <v>158</v>
      </c>
      <c r="AA153" s="51">
        <v>101.1</v>
      </c>
      <c r="AB153" s="51">
        <v>102.11</v>
      </c>
      <c r="AC153" s="17">
        <v>1.5641553409659401</v>
      </c>
      <c r="AD153" s="17">
        <v>1.5496030801234399</v>
      </c>
      <c r="AE153" s="51">
        <v>20.52</v>
      </c>
      <c r="AF153" s="51">
        <v>20.48</v>
      </c>
      <c r="AG153" s="51">
        <v>20.329999999999998</v>
      </c>
      <c r="AH153" s="51">
        <v>20.67</v>
      </c>
      <c r="AI153" s="17">
        <v>1.0106796536796501</v>
      </c>
      <c r="AJ153" s="17">
        <v>0.99206664388243204</v>
      </c>
      <c r="AL153" s="6">
        <v>-3.4565409885664033E-3</v>
      </c>
      <c r="AN153" s="6">
        <v>-3.326211089744624E-3</v>
      </c>
      <c r="AP153" s="6">
        <v>-2.525252525252597E-3</v>
      </c>
      <c r="AR153" s="6">
        <v>-2.525252525252597E-3</v>
      </c>
      <c r="AT153" s="6">
        <v>5.4099208401288124E-3</v>
      </c>
      <c r="AV153" s="6">
        <v>1.2062283805615914E-2</v>
      </c>
      <c r="AX153" s="6">
        <v>-7.9047973534490668E-3</v>
      </c>
      <c r="AZ153" s="6">
        <v>-1.4093799839155929E-2</v>
      </c>
      <c r="BB153" s="6">
        <v>1.3663868826858661E-3</v>
      </c>
      <c r="BD153" s="6">
        <v>-1.3653208503997538E-3</v>
      </c>
      <c r="BF153" s="6">
        <v>-4.2123824451413272E-3</v>
      </c>
      <c r="BH153" s="6">
        <v>4.1780023319084592E-3</v>
      </c>
      <c r="BJ153" s="6">
        <v>5.4220761810359619E-3</v>
      </c>
      <c r="BL153" s="6">
        <v>-5.7239830500946942E-3</v>
      </c>
      <c r="BQ153" s="57">
        <v>2.5</v>
      </c>
      <c r="BR153" s="58">
        <v>1.5773176856644799</v>
      </c>
    </row>
    <row r="154" spans="1:70" x14ac:dyDescent="0.25">
      <c r="A154" s="3">
        <v>153</v>
      </c>
      <c r="B154" s="3" t="s">
        <v>21</v>
      </c>
      <c r="C154" s="3" t="s">
        <v>22</v>
      </c>
      <c r="D154" s="3" t="s">
        <v>23</v>
      </c>
      <c r="E154" s="3" t="s">
        <v>24</v>
      </c>
      <c r="F154" s="3" t="s">
        <v>25</v>
      </c>
      <c r="G154" s="3" t="b">
        <v>1</v>
      </c>
      <c r="H154" s="3" t="b">
        <v>1</v>
      </c>
      <c r="I154" s="3" t="b">
        <v>0</v>
      </c>
      <c r="J154" s="3" t="b">
        <v>1</v>
      </c>
      <c r="K154" s="3" t="b">
        <v>0</v>
      </c>
      <c r="L154" s="3">
        <v>200</v>
      </c>
      <c r="M154" s="3">
        <v>2</v>
      </c>
      <c r="N154" s="3">
        <v>0</v>
      </c>
      <c r="O154" s="3">
        <v>1</v>
      </c>
      <c r="P154" s="3">
        <v>2.5</v>
      </c>
      <c r="Q154" s="3">
        <v>100</v>
      </c>
      <c r="R154" s="3">
        <v>100</v>
      </c>
      <c r="S154" s="5">
        <v>1.2</v>
      </c>
      <c r="T154" s="3">
        <v>1</v>
      </c>
      <c r="U154" s="3" t="b">
        <v>1</v>
      </c>
      <c r="V154" s="3">
        <v>251</v>
      </c>
      <c r="W154" s="5">
        <v>2827.56</v>
      </c>
      <c r="X154" s="5">
        <v>2872.39</v>
      </c>
      <c r="Y154" s="3">
        <v>158</v>
      </c>
      <c r="Z154" s="3">
        <v>158</v>
      </c>
      <c r="AA154" s="51">
        <v>102.14</v>
      </c>
      <c r="AB154" s="51">
        <v>103.6</v>
      </c>
      <c r="AC154" s="17">
        <v>1.5492647180827599</v>
      </c>
      <c r="AD154" s="17">
        <v>1.5275961354309899</v>
      </c>
      <c r="AE154" s="51">
        <v>20.53</v>
      </c>
      <c r="AF154" s="51">
        <v>20.47</v>
      </c>
      <c r="AG154" s="51">
        <v>20.100000000000001</v>
      </c>
      <c r="AH154" s="51">
        <v>20.9</v>
      </c>
      <c r="AI154" s="17">
        <v>1.0240909090909001</v>
      </c>
      <c r="AJ154" s="17">
        <v>0.981828177162272</v>
      </c>
      <c r="AL154" s="6">
        <v>-1.8914170083190074E-2</v>
      </c>
      <c r="AN154" s="6">
        <v>-6.7392169589391981E-3</v>
      </c>
      <c r="AP154" s="6">
        <v>-2.525252525252597E-3</v>
      </c>
      <c r="AR154" s="6">
        <v>-2.525252525252597E-3</v>
      </c>
      <c r="AT154" s="6">
        <v>1.5752416563904692E-2</v>
      </c>
      <c r="AV154" s="6">
        <v>2.6830404487922843E-2</v>
      </c>
      <c r="AX154" s="6">
        <v>-1.7349457445648753E-2</v>
      </c>
      <c r="AZ154" s="6">
        <v>-2.8095309965965209E-2</v>
      </c>
      <c r="BB154" s="6">
        <v>1.8543821979308817E-3</v>
      </c>
      <c r="BD154" s="6">
        <v>-1.8529354398283404E-3</v>
      </c>
      <c r="BF154" s="6">
        <v>-1.5478056426332376E-2</v>
      </c>
      <c r="BH154" s="6">
        <v>1.5351729498639832E-2</v>
      </c>
      <c r="BJ154" s="6">
        <v>1.8763565950500549E-2</v>
      </c>
      <c r="BL154" s="6">
        <v>-1.5985251255178357E-2</v>
      </c>
      <c r="BQ154" s="57">
        <v>2.5</v>
      </c>
      <c r="BR154" s="58">
        <v>1.5641553409659401</v>
      </c>
    </row>
    <row r="155" spans="1:70" x14ac:dyDescent="0.25">
      <c r="A155" s="3">
        <v>154</v>
      </c>
      <c r="B155" s="3" t="s">
        <v>21</v>
      </c>
      <c r="C155" s="3" t="s">
        <v>22</v>
      </c>
      <c r="D155" s="3" t="s">
        <v>23</v>
      </c>
      <c r="E155" s="3" t="s">
        <v>24</v>
      </c>
      <c r="F155" s="3" t="s">
        <v>25</v>
      </c>
      <c r="G155" s="3" t="b">
        <v>1</v>
      </c>
      <c r="H155" s="3" t="b">
        <v>1</v>
      </c>
      <c r="I155" s="3" t="b">
        <v>0</v>
      </c>
      <c r="J155" s="3" t="b">
        <v>1</v>
      </c>
      <c r="K155" s="3" t="b">
        <v>0</v>
      </c>
      <c r="L155" s="3">
        <v>200</v>
      </c>
      <c r="M155" s="3">
        <v>2</v>
      </c>
      <c r="N155" s="3">
        <v>0</v>
      </c>
      <c r="O155" s="3">
        <v>1</v>
      </c>
      <c r="P155" s="3">
        <v>2.5</v>
      </c>
      <c r="Q155" s="3">
        <v>100</v>
      </c>
      <c r="R155" s="3">
        <v>100</v>
      </c>
      <c r="S155" s="5">
        <v>1.2</v>
      </c>
      <c r="T155" s="3">
        <v>1</v>
      </c>
      <c r="U155" s="3" t="b">
        <v>1</v>
      </c>
      <c r="V155" s="3">
        <v>251</v>
      </c>
      <c r="W155" s="5">
        <v>2893.52</v>
      </c>
      <c r="X155" s="5">
        <v>2912.76</v>
      </c>
      <c r="Y155" s="3">
        <v>158</v>
      </c>
      <c r="Z155" s="3">
        <v>158</v>
      </c>
      <c r="AA155" s="51">
        <v>99.8</v>
      </c>
      <c r="AB155" s="51">
        <v>100.87</v>
      </c>
      <c r="AC155" s="17">
        <v>1.58479917923525</v>
      </c>
      <c r="AD155" s="17">
        <v>1.5690243946581399</v>
      </c>
      <c r="AE155" s="51">
        <v>20.56</v>
      </c>
      <c r="AF155" s="51">
        <v>20.440000000000001</v>
      </c>
      <c r="AG155" s="51">
        <v>20.260000000000002</v>
      </c>
      <c r="AH155" s="51">
        <v>20.74</v>
      </c>
      <c r="AI155" s="17">
        <v>1.0162704488493901</v>
      </c>
      <c r="AJ155" s="17">
        <v>0.98688197767145003</v>
      </c>
      <c r="AL155" s="6">
        <v>3.9721422643155258E-3</v>
      </c>
      <c r="AN155" s="6">
        <v>7.2205648991539029E-3</v>
      </c>
      <c r="AP155" s="6">
        <v>-2.525252525252597E-3</v>
      </c>
      <c r="AR155" s="6">
        <v>-2.525252525252597E-3</v>
      </c>
      <c r="AT155" s="6">
        <v>-7.5181988145909262E-3</v>
      </c>
      <c r="AV155" s="6">
        <v>-2.2796427898863492E-4</v>
      </c>
      <c r="AX155" s="6">
        <v>5.1889487565415227E-3</v>
      </c>
      <c r="AZ155" s="6">
        <v>-1.7373489126971675E-3</v>
      </c>
      <c r="BB155" s="6">
        <v>3.3183681436657064E-3</v>
      </c>
      <c r="BD155" s="6">
        <v>-3.3157792081137671E-3</v>
      </c>
      <c r="BF155" s="6">
        <v>-7.6410658307211055E-3</v>
      </c>
      <c r="BH155" s="6">
        <v>7.5787019043918047E-3</v>
      </c>
      <c r="BJ155" s="6">
        <v>1.0983787912936194E-2</v>
      </c>
      <c r="BL155" s="6">
        <v>-1.0920195725178661E-2</v>
      </c>
      <c r="BQ155" s="57">
        <v>2.5</v>
      </c>
      <c r="BR155" s="58">
        <v>1.5492647180827599</v>
      </c>
    </row>
    <row r="156" spans="1:70" x14ac:dyDescent="0.25">
      <c r="A156" s="3">
        <v>155</v>
      </c>
      <c r="B156" s="3" t="s">
        <v>21</v>
      </c>
      <c r="C156" s="3" t="s">
        <v>22</v>
      </c>
      <c r="D156" s="3" t="s">
        <v>23</v>
      </c>
      <c r="E156" s="3" t="s">
        <v>24</v>
      </c>
      <c r="F156" s="3" t="s">
        <v>25</v>
      </c>
      <c r="G156" s="3" t="b">
        <v>1</v>
      </c>
      <c r="H156" s="3" t="b">
        <v>1</v>
      </c>
      <c r="I156" s="3" t="b">
        <v>0</v>
      </c>
      <c r="J156" s="3" t="b">
        <v>1</v>
      </c>
      <c r="K156" s="3" t="b">
        <v>0</v>
      </c>
      <c r="L156" s="3">
        <v>200</v>
      </c>
      <c r="M156" s="3">
        <v>2</v>
      </c>
      <c r="N156" s="3">
        <v>0</v>
      </c>
      <c r="O156" s="3">
        <v>1</v>
      </c>
      <c r="P156" s="3">
        <v>2.5</v>
      </c>
      <c r="Q156" s="3">
        <v>100</v>
      </c>
      <c r="R156" s="3">
        <v>100</v>
      </c>
      <c r="S156" s="5">
        <v>1.2</v>
      </c>
      <c r="T156" s="3">
        <v>1</v>
      </c>
      <c r="U156" s="3" t="b">
        <v>1</v>
      </c>
      <c r="V156" s="3">
        <v>251</v>
      </c>
      <c r="W156" s="5">
        <v>2925.94</v>
      </c>
      <c r="X156" s="5">
        <v>2923.27</v>
      </c>
      <c r="Y156" s="3">
        <v>158</v>
      </c>
      <c r="Z156" s="3">
        <v>158</v>
      </c>
      <c r="AA156" s="51">
        <v>99.32</v>
      </c>
      <c r="AB156" s="51">
        <v>99.3</v>
      </c>
      <c r="AC156" s="17">
        <v>1.59224711527968</v>
      </c>
      <c r="AD156" s="17">
        <v>1.59225422842978</v>
      </c>
      <c r="AE156" s="51">
        <v>20.54</v>
      </c>
      <c r="AF156" s="51">
        <v>20.46</v>
      </c>
      <c r="AG156" s="51">
        <v>20.5</v>
      </c>
      <c r="AH156" s="51">
        <v>20.5</v>
      </c>
      <c r="AI156" s="17">
        <v>1.00293563454089</v>
      </c>
      <c r="AJ156" s="17">
        <v>0.99902153110047698</v>
      </c>
      <c r="AL156" s="6">
        <v>1.5220993785026948E-2</v>
      </c>
      <c r="AN156" s="6">
        <v>1.0854880166148106E-2</v>
      </c>
      <c r="AP156" s="6">
        <v>-2.525252525252597E-3</v>
      </c>
      <c r="AR156" s="6">
        <v>-2.525252525252597E-3</v>
      </c>
      <c r="AT156" s="6">
        <v>-1.2291658379410486E-2</v>
      </c>
      <c r="AV156" s="6">
        <v>-1.5789004192560463E-2</v>
      </c>
      <c r="AX156" s="6">
        <v>9.9129435067906169E-3</v>
      </c>
      <c r="AZ156" s="6">
        <v>1.3042201694766442E-2</v>
      </c>
      <c r="BB156" s="6">
        <v>2.3423775131758973E-3</v>
      </c>
      <c r="BD156" s="6">
        <v>-2.340550029256816E-3</v>
      </c>
      <c r="BF156" s="6">
        <v>4.1144200626956895E-3</v>
      </c>
      <c r="BH156" s="6">
        <v>-4.0808394869800146E-3</v>
      </c>
      <c r="BJ156" s="6">
        <v>-2.2816584020545205E-3</v>
      </c>
      <c r="BL156" s="6">
        <v>1.2463929867727597E-3</v>
      </c>
      <c r="BQ156" s="57">
        <v>2.5</v>
      </c>
      <c r="BR156" s="58">
        <v>1.58479917923525</v>
      </c>
    </row>
    <row r="157" spans="1:70" x14ac:dyDescent="0.25">
      <c r="A157" s="3">
        <v>156</v>
      </c>
      <c r="B157" s="3" t="s">
        <v>21</v>
      </c>
      <c r="C157" s="3" t="s">
        <v>22</v>
      </c>
      <c r="D157" s="3" t="s">
        <v>23</v>
      </c>
      <c r="E157" s="3" t="s">
        <v>24</v>
      </c>
      <c r="F157" s="3" t="s">
        <v>25</v>
      </c>
      <c r="G157" s="3" t="b">
        <v>1</v>
      </c>
      <c r="H157" s="3" t="b">
        <v>1</v>
      </c>
      <c r="I157" s="3" t="b">
        <v>0</v>
      </c>
      <c r="J157" s="3" t="b">
        <v>1</v>
      </c>
      <c r="K157" s="3" t="b">
        <v>0</v>
      </c>
      <c r="L157" s="3">
        <v>200</v>
      </c>
      <c r="M157" s="3">
        <v>2</v>
      </c>
      <c r="N157" s="3">
        <v>0</v>
      </c>
      <c r="O157" s="3">
        <v>1</v>
      </c>
      <c r="P157" s="3">
        <v>2.5</v>
      </c>
      <c r="Q157" s="3">
        <v>100</v>
      </c>
      <c r="R157" s="3">
        <v>100</v>
      </c>
      <c r="S157" s="5">
        <v>1.2</v>
      </c>
      <c r="T157" s="3">
        <v>1</v>
      </c>
      <c r="U157" s="3" t="b">
        <v>1</v>
      </c>
      <c r="V157" s="3">
        <v>251</v>
      </c>
      <c r="W157" s="5">
        <v>2937.97</v>
      </c>
      <c r="X157" s="5">
        <v>2938.53</v>
      </c>
      <c r="Y157" s="3">
        <v>158</v>
      </c>
      <c r="Z157" s="3">
        <v>158</v>
      </c>
      <c r="AA157" s="51">
        <v>98.86</v>
      </c>
      <c r="AB157" s="51">
        <v>98.43</v>
      </c>
      <c r="AC157" s="17">
        <v>1.5993382633073301</v>
      </c>
      <c r="AD157" s="17">
        <v>1.6064486548711401</v>
      </c>
      <c r="AE157" s="51">
        <v>20.43</v>
      </c>
      <c r="AF157" s="51">
        <v>20.57</v>
      </c>
      <c r="AG157" s="51">
        <v>20.57</v>
      </c>
      <c r="AH157" s="51">
        <v>20.43</v>
      </c>
      <c r="AI157" s="17">
        <v>0.99433787532071105</v>
      </c>
      <c r="AJ157" s="17">
        <v>1.00810344041922</v>
      </c>
      <c r="AL157" s="6">
        <v>1.939507409946728E-2</v>
      </c>
      <c r="AN157" s="6">
        <v>1.6131726119938072E-2</v>
      </c>
      <c r="AP157" s="6">
        <v>-2.525252525252597E-3</v>
      </c>
      <c r="AR157" s="6">
        <v>-2.525252525252597E-3</v>
      </c>
      <c r="AT157" s="6">
        <v>-1.6866223795695912E-2</v>
      </c>
      <c r="AV157" s="6">
        <v>-2.4412000832565117E-2</v>
      </c>
      <c r="AX157" s="6">
        <v>1.4410638687848421E-2</v>
      </c>
      <c r="AZ157" s="6">
        <v>2.2073142079286789E-2</v>
      </c>
      <c r="BB157" s="6">
        <v>-3.0255709545189413E-3</v>
      </c>
      <c r="BD157" s="6">
        <v>3.0232104544567484E-3</v>
      </c>
      <c r="BF157" s="6">
        <v>7.5431034482755788E-3</v>
      </c>
      <c r="BH157" s="6">
        <v>-7.4815390594634712E-3</v>
      </c>
      <c r="BJ157" s="6">
        <v>-1.0834691892127046E-2</v>
      </c>
      <c r="BL157" s="6">
        <v>1.0348528089714648E-2</v>
      </c>
      <c r="BQ157" s="57">
        <v>2.5</v>
      </c>
      <c r="BR157" s="58">
        <v>1.59224711527968</v>
      </c>
    </row>
    <row r="158" spans="1:70" x14ac:dyDescent="0.25">
      <c r="A158" s="3">
        <v>157</v>
      </c>
      <c r="B158" s="3" t="s">
        <v>21</v>
      </c>
      <c r="C158" s="3" t="s">
        <v>22</v>
      </c>
      <c r="D158" s="3" t="s">
        <v>23</v>
      </c>
      <c r="E158" s="3" t="s">
        <v>24</v>
      </c>
      <c r="F158" s="3" t="s">
        <v>25</v>
      </c>
      <c r="G158" s="3" t="b">
        <v>1</v>
      </c>
      <c r="H158" s="3" t="b">
        <v>1</v>
      </c>
      <c r="I158" s="3" t="b">
        <v>0</v>
      </c>
      <c r="J158" s="3" t="b">
        <v>1</v>
      </c>
      <c r="K158" s="3" t="b">
        <v>0</v>
      </c>
      <c r="L158" s="3">
        <v>200</v>
      </c>
      <c r="M158" s="3">
        <v>2</v>
      </c>
      <c r="N158" s="3">
        <v>0</v>
      </c>
      <c r="O158" s="3">
        <v>1</v>
      </c>
      <c r="P158" s="3">
        <v>2.5</v>
      </c>
      <c r="Q158" s="3">
        <v>100</v>
      </c>
      <c r="R158" s="3">
        <v>100</v>
      </c>
      <c r="S158" s="5">
        <v>1.2</v>
      </c>
      <c r="T158" s="3">
        <v>1</v>
      </c>
      <c r="U158" s="3" t="b">
        <v>1</v>
      </c>
      <c r="V158" s="3">
        <v>251</v>
      </c>
      <c r="W158" s="5">
        <v>2829.62</v>
      </c>
      <c r="X158" s="5">
        <v>2829.91</v>
      </c>
      <c r="Y158" s="3">
        <v>160</v>
      </c>
      <c r="Z158" s="3">
        <v>160</v>
      </c>
      <c r="AA158" s="51">
        <v>102.01</v>
      </c>
      <c r="AB158" s="51">
        <v>101.83</v>
      </c>
      <c r="AC158" s="17">
        <v>1.5695669761678299</v>
      </c>
      <c r="AD158" s="17">
        <v>1.5720421183603599</v>
      </c>
      <c r="AE158" s="51">
        <v>20.399999999999999</v>
      </c>
      <c r="AF158" s="51">
        <v>20.6</v>
      </c>
      <c r="AG158" s="51">
        <v>20.56</v>
      </c>
      <c r="AH158" s="51">
        <v>20.440000000000001</v>
      </c>
      <c r="AI158" s="17">
        <v>0.99362645249487203</v>
      </c>
      <c r="AJ158" s="17">
        <v>1.0092875370243699</v>
      </c>
      <c r="AL158" s="6">
        <v>-1.8199406538073948E-2</v>
      </c>
      <c r="AN158" s="6">
        <v>-2.142862823790348E-2</v>
      </c>
      <c r="AP158" s="6">
        <v>1.0101010101010166E-2</v>
      </c>
      <c r="AR158" s="6">
        <v>1.0101010101010166E-2</v>
      </c>
      <c r="AT158" s="6">
        <v>1.4459604598432874E-2</v>
      </c>
      <c r="AV158" s="6">
        <v>9.2870664961890448E-3</v>
      </c>
      <c r="AX158" s="6">
        <v>-4.4723650485141153E-3</v>
      </c>
      <c r="AZ158" s="6">
        <v>1.8262178596328837E-4</v>
      </c>
      <c r="BB158" s="6">
        <v>-4.4895569002538771E-3</v>
      </c>
      <c r="BD158" s="6">
        <v>4.4860542227425082E-3</v>
      </c>
      <c r="BF158" s="6">
        <v>7.0532915360499437E-3</v>
      </c>
      <c r="BH158" s="6">
        <v>-6.995724834822914E-3</v>
      </c>
      <c r="BJ158" s="6">
        <v>-1.1542413880982316E-2</v>
      </c>
      <c r="BL158" s="6">
        <v>1.1535261726524526E-2</v>
      </c>
      <c r="BQ158" s="57">
        <v>2.5</v>
      </c>
      <c r="BR158" s="58">
        <v>1.5993382633073301</v>
      </c>
    </row>
    <row r="159" spans="1:70" x14ac:dyDescent="0.25">
      <c r="A159" s="3">
        <v>158</v>
      </c>
      <c r="B159" s="3" t="s">
        <v>21</v>
      </c>
      <c r="C159" s="3" t="s">
        <v>22</v>
      </c>
      <c r="D159" s="3" t="s">
        <v>23</v>
      </c>
      <c r="E159" s="3" t="s">
        <v>24</v>
      </c>
      <c r="F159" s="3" t="s">
        <v>25</v>
      </c>
      <c r="G159" s="3" t="b">
        <v>1</v>
      </c>
      <c r="H159" s="3" t="b">
        <v>1</v>
      </c>
      <c r="I159" s="3" t="b">
        <v>0</v>
      </c>
      <c r="J159" s="3" t="b">
        <v>1</v>
      </c>
      <c r="K159" s="3" t="b">
        <v>0</v>
      </c>
      <c r="L159" s="3">
        <v>200</v>
      </c>
      <c r="M159" s="3">
        <v>2</v>
      </c>
      <c r="N159" s="3">
        <v>0</v>
      </c>
      <c r="O159" s="3">
        <v>1</v>
      </c>
      <c r="P159" s="3">
        <v>2.5</v>
      </c>
      <c r="Q159" s="3">
        <v>100</v>
      </c>
      <c r="R159" s="3">
        <v>100</v>
      </c>
      <c r="S159" s="5">
        <v>1.2</v>
      </c>
      <c r="T159" s="3">
        <v>1</v>
      </c>
      <c r="U159" s="3" t="b">
        <v>1</v>
      </c>
      <c r="V159" s="3">
        <v>251</v>
      </c>
      <c r="W159" s="5">
        <v>2889.82</v>
      </c>
      <c r="X159" s="5">
        <v>2886.77</v>
      </c>
      <c r="Y159" s="3">
        <v>158</v>
      </c>
      <c r="Z159" s="3">
        <v>158</v>
      </c>
      <c r="AA159" s="51">
        <v>101.42</v>
      </c>
      <c r="AB159" s="51">
        <v>100.68</v>
      </c>
      <c r="AC159" s="17">
        <v>1.5585147321234101</v>
      </c>
      <c r="AD159" s="17">
        <v>1.57031428826426</v>
      </c>
      <c r="AE159" s="51">
        <v>20.52</v>
      </c>
      <c r="AF159" s="51">
        <v>20.48</v>
      </c>
      <c r="AG159" s="51">
        <v>20.58</v>
      </c>
      <c r="AH159" s="51">
        <v>20.420000000000002</v>
      </c>
      <c r="AI159" s="17">
        <v>0.998559858143381</v>
      </c>
      <c r="AJ159" s="17">
        <v>1.00450148097516</v>
      </c>
      <c r="AL159" s="6">
        <v>2.6883436638642788E-3</v>
      </c>
      <c r="AN159" s="6">
        <v>-1.7666714271239448E-3</v>
      </c>
      <c r="AP159" s="6">
        <v>-2.525252525252597E-3</v>
      </c>
      <c r="AR159" s="6">
        <v>-2.525252525252597E-3</v>
      </c>
      <c r="AT159" s="6">
        <v>8.5922272166754077E-3</v>
      </c>
      <c r="AV159" s="6">
        <v>-2.111147453242479E-3</v>
      </c>
      <c r="AX159" s="6">
        <v>-1.1482460534411598E-2</v>
      </c>
      <c r="AZ159" s="6">
        <v>-9.1667804534167896E-4</v>
      </c>
      <c r="BB159" s="6">
        <v>1.3663868826858661E-3</v>
      </c>
      <c r="BD159" s="6">
        <v>-1.3653208503997538E-3</v>
      </c>
      <c r="BF159" s="6">
        <v>8.0329153605012138E-3</v>
      </c>
      <c r="BH159" s="6">
        <v>-7.9673532841039174E-3</v>
      </c>
      <c r="BJ159" s="6">
        <v>-6.6346719157528433E-3</v>
      </c>
      <c r="BL159" s="6">
        <v>6.738546934376588E-3</v>
      </c>
      <c r="BQ159" s="57">
        <v>2.5</v>
      </c>
      <c r="BR159" s="58">
        <v>1.5695669761678299</v>
      </c>
    </row>
    <row r="160" spans="1:70" x14ac:dyDescent="0.25">
      <c r="A160" s="3">
        <v>159</v>
      </c>
      <c r="B160" s="3" t="s">
        <v>21</v>
      </c>
      <c r="C160" s="3" t="s">
        <v>22</v>
      </c>
      <c r="D160" s="3" t="s">
        <v>23</v>
      </c>
      <c r="E160" s="3" t="s">
        <v>24</v>
      </c>
      <c r="F160" s="3" t="s">
        <v>25</v>
      </c>
      <c r="G160" s="3" t="b">
        <v>1</v>
      </c>
      <c r="H160" s="3" t="b">
        <v>1</v>
      </c>
      <c r="I160" s="3" t="b">
        <v>0</v>
      </c>
      <c r="J160" s="3" t="b">
        <v>1</v>
      </c>
      <c r="K160" s="3" t="b">
        <v>0</v>
      </c>
      <c r="L160" s="3">
        <v>200</v>
      </c>
      <c r="M160" s="3">
        <v>2</v>
      </c>
      <c r="N160" s="3">
        <v>0</v>
      </c>
      <c r="O160" s="3">
        <v>1</v>
      </c>
      <c r="P160" s="3">
        <v>2.5</v>
      </c>
      <c r="Q160" s="3">
        <v>100</v>
      </c>
      <c r="R160" s="3">
        <v>100</v>
      </c>
      <c r="S160" s="5">
        <v>1.2</v>
      </c>
      <c r="T160" s="3">
        <v>1</v>
      </c>
      <c r="U160" s="3" t="b">
        <v>1</v>
      </c>
      <c r="V160" s="3">
        <v>251</v>
      </c>
      <c r="W160" s="5">
        <v>2886.93</v>
      </c>
      <c r="X160" s="5">
        <v>2884.83</v>
      </c>
      <c r="Y160" s="3">
        <v>159</v>
      </c>
      <c r="Z160" s="3">
        <v>159</v>
      </c>
      <c r="AA160" s="51">
        <v>100.08</v>
      </c>
      <c r="AB160" s="51">
        <v>100.29</v>
      </c>
      <c r="AC160" s="17">
        <v>1.5899908033669301</v>
      </c>
      <c r="AD160" s="17">
        <v>1.5865172310876601</v>
      </c>
      <c r="AE160" s="51">
        <v>20.5</v>
      </c>
      <c r="AF160" s="51">
        <v>20.5</v>
      </c>
      <c r="AG160" s="51">
        <v>20.49</v>
      </c>
      <c r="AH160" s="51">
        <v>20.51</v>
      </c>
      <c r="AI160" s="17">
        <v>1.0017418546365899</v>
      </c>
      <c r="AJ160" s="17">
        <v>1.0007656641603999</v>
      </c>
      <c r="AL160" s="6">
        <v>1.6855928651331453E-3</v>
      </c>
      <c r="AN160" s="6">
        <v>-2.4375155392047931E-3</v>
      </c>
      <c r="AP160" s="6">
        <v>3.7878787878786735E-3</v>
      </c>
      <c r="AR160" s="6">
        <v>3.7878787878786735E-3</v>
      </c>
      <c r="AT160" s="6">
        <v>-4.7336807351127108E-3</v>
      </c>
      <c r="AV160" s="6">
        <v>-5.9766287056584044E-3</v>
      </c>
      <c r="AX160" s="6">
        <v>8.481834865796456E-3</v>
      </c>
      <c r="AZ160" s="6">
        <v>9.3921436105686151E-3</v>
      </c>
      <c r="BB160" s="6">
        <v>3.9039625219583485E-4</v>
      </c>
      <c r="BD160" s="6">
        <v>-3.9009167154280266E-4</v>
      </c>
      <c r="BF160" s="6">
        <v>3.6246081504700545E-3</v>
      </c>
      <c r="BH160" s="6">
        <v>-3.5950252623394574E-3</v>
      </c>
      <c r="BJ160" s="6">
        <v>-3.4692282373773864E-3</v>
      </c>
      <c r="BL160" s="6">
        <v>2.9944103024888147E-3</v>
      </c>
      <c r="BQ160" s="57">
        <v>2.5</v>
      </c>
      <c r="BR160" s="58">
        <v>1.5585147321234101</v>
      </c>
    </row>
    <row r="161" spans="1:70" x14ac:dyDescent="0.25">
      <c r="A161" s="3">
        <v>160</v>
      </c>
      <c r="B161" s="3" t="s">
        <v>21</v>
      </c>
      <c r="C161" s="3" t="s">
        <v>22</v>
      </c>
      <c r="D161" s="3" t="s">
        <v>23</v>
      </c>
      <c r="E161" s="3" t="s">
        <v>24</v>
      </c>
      <c r="F161" s="3" t="s">
        <v>25</v>
      </c>
      <c r="G161" s="3" t="b">
        <v>1</v>
      </c>
      <c r="H161" s="3" t="b">
        <v>1</v>
      </c>
      <c r="I161" s="3" t="b">
        <v>0</v>
      </c>
      <c r="J161" s="3" t="b">
        <v>1</v>
      </c>
      <c r="K161" s="3" t="b">
        <v>0</v>
      </c>
      <c r="L161" s="3">
        <v>200</v>
      </c>
      <c r="M161" s="3">
        <v>2</v>
      </c>
      <c r="N161" s="3">
        <v>0</v>
      </c>
      <c r="O161" s="3">
        <v>1</v>
      </c>
      <c r="P161" s="3">
        <v>2.5</v>
      </c>
      <c r="Q161" s="3">
        <v>100</v>
      </c>
      <c r="R161" s="3">
        <v>100</v>
      </c>
      <c r="S161" s="5">
        <v>1.2</v>
      </c>
      <c r="T161" s="3">
        <v>1</v>
      </c>
      <c r="U161" s="3" t="b">
        <v>1</v>
      </c>
      <c r="V161" s="3">
        <v>251</v>
      </c>
      <c r="W161" s="5">
        <v>2902.87</v>
      </c>
      <c r="X161" s="5">
        <v>2909.6</v>
      </c>
      <c r="Y161" s="3">
        <v>158</v>
      </c>
      <c r="Z161" s="3">
        <v>158</v>
      </c>
      <c r="AA161" s="51">
        <v>99.98</v>
      </c>
      <c r="AB161" s="51">
        <v>100.41</v>
      </c>
      <c r="AC161" s="17">
        <v>1.5809870682844001</v>
      </c>
      <c r="AD161" s="17">
        <v>1.57457434691197</v>
      </c>
      <c r="AE161" s="51">
        <v>20.5</v>
      </c>
      <c r="AF161" s="51">
        <v>20.5</v>
      </c>
      <c r="AG161" s="51">
        <v>20.420000000000002</v>
      </c>
      <c r="AH161" s="51">
        <v>20.58</v>
      </c>
      <c r="AI161" s="17">
        <v>1.00520107085896</v>
      </c>
      <c r="AJ161" s="17">
        <v>0.99737753474595403</v>
      </c>
      <c r="AL161" s="6">
        <v>7.2163360249155595E-3</v>
      </c>
      <c r="AN161" s="6">
        <v>6.1278497475170113E-3</v>
      </c>
      <c r="AP161" s="6">
        <v>-2.525252525252597E-3</v>
      </c>
      <c r="AR161" s="6">
        <v>-2.525252525252597E-3</v>
      </c>
      <c r="AT161" s="6">
        <v>-5.7281514777834941E-3</v>
      </c>
      <c r="AV161" s="6">
        <v>-4.7872498587613332E-3</v>
      </c>
      <c r="AX161" s="6">
        <v>2.7710450565425759E-3</v>
      </c>
      <c r="AZ161" s="6">
        <v>1.7937052055043701E-3</v>
      </c>
      <c r="BB161" s="6">
        <v>3.9039625219583485E-4</v>
      </c>
      <c r="BD161" s="6">
        <v>-3.9009167154280266E-4</v>
      </c>
      <c r="BF161" s="6">
        <v>1.9592476489016519E-4</v>
      </c>
      <c r="BH161" s="6">
        <v>-1.9432568985611187E-4</v>
      </c>
      <c r="BJ161" s="6">
        <v>-2.8006932889956815E-5</v>
      </c>
      <c r="BL161" s="6">
        <v>-4.0126461499723209E-4</v>
      </c>
      <c r="BQ161" s="57">
        <v>2.5</v>
      </c>
      <c r="BR161" s="58">
        <v>1.5899908033669301</v>
      </c>
    </row>
    <row r="162" spans="1:70" x14ac:dyDescent="0.25">
      <c r="A162" s="1">
        <v>161</v>
      </c>
      <c r="B162" s="1" t="s">
        <v>21</v>
      </c>
      <c r="C162" s="1" t="s">
        <v>22</v>
      </c>
      <c r="D162" s="1" t="s">
        <v>23</v>
      </c>
      <c r="E162" s="1" t="s">
        <v>24</v>
      </c>
      <c r="F162" s="1" t="s">
        <v>25</v>
      </c>
      <c r="G162" s="1" t="b">
        <v>1</v>
      </c>
      <c r="H162" s="1" t="b">
        <v>1</v>
      </c>
      <c r="I162" s="1" t="b">
        <v>0</v>
      </c>
      <c r="J162" s="1" t="b">
        <v>1</v>
      </c>
      <c r="K162" s="1" t="b">
        <v>0</v>
      </c>
      <c r="L162" s="1">
        <v>200</v>
      </c>
      <c r="M162" s="1">
        <v>2</v>
      </c>
      <c r="N162" s="1">
        <v>0</v>
      </c>
      <c r="O162" s="1">
        <v>1</v>
      </c>
      <c r="P162" s="1">
        <v>2.6</v>
      </c>
      <c r="Q162" s="1">
        <v>100</v>
      </c>
      <c r="R162" s="1">
        <v>100</v>
      </c>
      <c r="S162" s="13">
        <v>1.2</v>
      </c>
      <c r="T162" s="1">
        <v>1</v>
      </c>
      <c r="U162" s="1" t="b">
        <v>1</v>
      </c>
      <c r="V162" s="1">
        <v>251</v>
      </c>
      <c r="W162" s="13">
        <v>2779.78</v>
      </c>
      <c r="X162" s="13">
        <v>2812.78</v>
      </c>
      <c r="Y162" s="1">
        <v>158</v>
      </c>
      <c r="Z162" s="1">
        <v>158</v>
      </c>
      <c r="AA162" s="50">
        <v>104.24</v>
      </c>
      <c r="AB162" s="50">
        <v>106.39</v>
      </c>
      <c r="AC162" s="16">
        <v>1.5191555566886601</v>
      </c>
      <c r="AD162" s="16">
        <v>1.49255985385532</v>
      </c>
      <c r="AE162" s="50">
        <v>20.46</v>
      </c>
      <c r="AF162" s="50">
        <v>20.54</v>
      </c>
      <c r="AG162" s="50">
        <v>20.079999999999998</v>
      </c>
      <c r="AH162" s="50">
        <v>20.92</v>
      </c>
      <c r="AI162" s="16">
        <v>1.02458167273566</v>
      </c>
      <c r="AJ162" s="16">
        <v>0.98708972797218097</v>
      </c>
      <c r="AL162" s="6" cm="1">
        <f t="array" ref="AL162:AL171">W162:W171/AM162-1</f>
        <v>-1.858620037113079E-2</v>
      </c>
      <c r="AM162" s="22">
        <f>AVERAGE(W162:W171)</f>
        <v>2832.424</v>
      </c>
      <c r="AN162" s="6" cm="1">
        <f t="array" ref="AN162:AN171">X162:X171/AO162-1</f>
        <v>-4.616350977148298E-3</v>
      </c>
      <c r="AO162" s="22">
        <f>AVERAGE(X162:X171)</f>
        <v>2825.8250000000003</v>
      </c>
      <c r="AP162" s="6" cm="1">
        <f t="array" ref="AP162:AP171">Y162:Y171/AQ162-1</f>
        <v>-1.2642225031604948E-3</v>
      </c>
      <c r="AQ162" s="22">
        <f>AVERAGE(Y162:Y171)</f>
        <v>158.19999999999999</v>
      </c>
      <c r="AR162" s="6" cm="1">
        <f t="array" ref="AR162:AR171">Z162:Z171/AS162-1</f>
        <v>-1.2642225031604948E-3</v>
      </c>
      <c r="AS162" s="22">
        <f>AVERAGE(Z162:Z171)</f>
        <v>158.19999999999999</v>
      </c>
      <c r="AT162" s="6" cm="1">
        <f t="array" ref="AT162:AT171">AA162:AA171/AU162-1</f>
        <v>5.721342634133153E-3</v>
      </c>
      <c r="AU162" s="22">
        <f>AVERAGE(AA162:AA171)</f>
        <v>103.64700000000001</v>
      </c>
      <c r="AV162" s="6" cm="1">
        <f t="array" ref="AV162:AV171">AB162:AB171/AW162-1</f>
        <v>2.9145748087098688E-2</v>
      </c>
      <c r="AW162" s="22">
        <f>AVERAGE(AB162:AB171)</f>
        <v>103.377</v>
      </c>
      <c r="AX162" s="6" cm="1">
        <f t="array" ref="AX162:AX171">AC162:AC171/AY162-1</f>
        <v>-9.5470266246484581E-3</v>
      </c>
      <c r="AY162" s="22">
        <f>AVERAGE(AC162:AC171)</f>
        <v>1.5337987744249482</v>
      </c>
      <c r="AZ162" s="6" cm="1">
        <f t="array" ref="AZ162:AZ171">AD162:AD171/BA162-1</f>
        <v>-2.9790218435507443E-2</v>
      </c>
      <c r="BA162" s="22">
        <f>AVERAGE(AD162:AD171)</f>
        <v>1.538388792007974</v>
      </c>
      <c r="BB162" s="6" cm="1">
        <f t="array" ref="BB162:BB171">AE162:AE171/BC162-1</f>
        <v>-2.535101404056106E-3</v>
      </c>
      <c r="BC162" s="22">
        <f>AVERAGE(AE162:AE171)</f>
        <v>20.512</v>
      </c>
      <c r="BD162" s="6" cm="1">
        <f t="array" ref="BD162:BD171">AF162:AF171/BE162-1</f>
        <v>2.5380710659899108E-3</v>
      </c>
      <c r="BE162" s="22">
        <f>AVERAGE(AF162:AF171)</f>
        <v>20.488</v>
      </c>
      <c r="BF162" s="6" cm="1">
        <f t="array" ref="BF162:BF171">AG162:AG171/BG162-1</f>
        <v>-2.3013671970028793E-2</v>
      </c>
      <c r="BG162" s="22">
        <f>AVERAGE(AG162:AG171)</f>
        <v>20.553000000000001</v>
      </c>
      <c r="BH162" s="6" cm="1">
        <f t="array" ref="BH162:BH171">AH162:AH171/BI162-1</f>
        <v>2.3132977942974753E-2</v>
      </c>
      <c r="BI162" s="22">
        <f>AVERAGE(AH162:AH171)</f>
        <v>20.446999999999999</v>
      </c>
      <c r="BJ162" s="6" cm="1">
        <f t="array" ref="BJ162:BJ171">AI162:AI171/BK162-1</f>
        <v>2.0830296555869987E-2</v>
      </c>
      <c r="BK162" s="22">
        <f t="shared" ref="BK162" si="16">AVERAGE(AI162:AI171)</f>
        <v>1.0036748284141317</v>
      </c>
      <c r="BL162" s="6" cm="1">
        <f t="array" ref="BL162:BL171">AJ162:AJ171/BM162-1</f>
        <v>-2.0487999105529009E-2</v>
      </c>
      <c r="BM162" s="22">
        <f>AVERAGE(AJ162:AJ171)</f>
        <v>1.0077362268872563</v>
      </c>
      <c r="BQ162" s="57">
        <v>2.5</v>
      </c>
      <c r="BR162" s="58">
        <v>1.5809870682844001</v>
      </c>
    </row>
    <row r="163" spans="1:70" x14ac:dyDescent="0.25">
      <c r="A163" s="1">
        <v>162</v>
      </c>
      <c r="B163" s="1" t="s">
        <v>21</v>
      </c>
      <c r="C163" s="1" t="s">
        <v>22</v>
      </c>
      <c r="D163" s="1" t="s">
        <v>23</v>
      </c>
      <c r="E163" s="1" t="s">
        <v>24</v>
      </c>
      <c r="F163" s="1" t="s">
        <v>25</v>
      </c>
      <c r="G163" s="1" t="b">
        <v>1</v>
      </c>
      <c r="H163" s="1" t="b">
        <v>1</v>
      </c>
      <c r="I163" s="1" t="b">
        <v>0</v>
      </c>
      <c r="J163" s="1" t="b">
        <v>1</v>
      </c>
      <c r="K163" s="1" t="b">
        <v>0</v>
      </c>
      <c r="L163" s="1">
        <v>200</v>
      </c>
      <c r="M163" s="1">
        <v>2</v>
      </c>
      <c r="N163" s="1">
        <v>0</v>
      </c>
      <c r="O163" s="1">
        <v>1</v>
      </c>
      <c r="P163" s="1">
        <v>2.6</v>
      </c>
      <c r="Q163" s="1">
        <v>100</v>
      </c>
      <c r="R163" s="1">
        <v>100</v>
      </c>
      <c r="S163" s="13">
        <v>1.2</v>
      </c>
      <c r="T163" s="1">
        <v>1</v>
      </c>
      <c r="U163" s="1" t="b">
        <v>1</v>
      </c>
      <c r="V163" s="1">
        <v>251</v>
      </c>
      <c r="W163" s="13">
        <v>2860.55</v>
      </c>
      <c r="X163" s="13">
        <v>2898.88</v>
      </c>
      <c r="Y163" s="1">
        <v>159</v>
      </c>
      <c r="Z163" s="1">
        <v>159</v>
      </c>
      <c r="AA163" s="50">
        <v>99.31</v>
      </c>
      <c r="AB163" s="50">
        <v>100.98</v>
      </c>
      <c r="AC163" s="16">
        <v>1.61739831233687</v>
      </c>
      <c r="AD163" s="16">
        <v>1.58571834725112</v>
      </c>
      <c r="AE163" s="50">
        <v>20.48</v>
      </c>
      <c r="AF163" s="50">
        <v>20.52</v>
      </c>
      <c r="AG163" s="50">
        <v>20.170000000000002</v>
      </c>
      <c r="AH163" s="50">
        <v>20.83</v>
      </c>
      <c r="AI163" s="16">
        <v>1.02303523704052</v>
      </c>
      <c r="AJ163" s="16">
        <v>0.992575650889992</v>
      </c>
      <c r="AL163" s="6">
        <v>9.9300104786572696E-3</v>
      </c>
      <c r="AN163" s="6">
        <v>2.5852627108897241E-2</v>
      </c>
      <c r="AP163" s="6">
        <v>5.0568900126422012E-3</v>
      </c>
      <c r="AR163" s="6">
        <v>5.0568900126422012E-3</v>
      </c>
      <c r="AT163" s="6">
        <v>-4.1843951103263999E-2</v>
      </c>
      <c r="AV163" s="6">
        <v>-2.3186975826344214E-2</v>
      </c>
      <c r="AX163" s="6">
        <v>5.4504892888094236E-2</v>
      </c>
      <c r="AZ163" s="6">
        <v>3.0765665668539777E-2</v>
      </c>
      <c r="BB163" s="6">
        <v>-1.5600624024960652E-3</v>
      </c>
      <c r="BD163" s="6">
        <v>1.5618898867630904E-3</v>
      </c>
      <c r="BF163" s="6">
        <v>-1.8634749185033717E-2</v>
      </c>
      <c r="BH163" s="6">
        <v>1.8731354232894848E-2</v>
      </c>
      <c r="BJ163" s="6">
        <v>1.9289522939395676E-2</v>
      </c>
      <c r="BL163" s="6">
        <v>-1.5044190724484485E-2</v>
      </c>
      <c r="BQ163" s="57">
        <v>2.6</v>
      </c>
      <c r="BR163" s="58">
        <v>1.5191555566886601</v>
      </c>
    </row>
    <row r="164" spans="1:70" x14ac:dyDescent="0.25">
      <c r="A164" s="1">
        <v>163</v>
      </c>
      <c r="B164" s="1" t="s">
        <v>21</v>
      </c>
      <c r="C164" s="1" t="s">
        <v>22</v>
      </c>
      <c r="D164" s="1" t="s">
        <v>23</v>
      </c>
      <c r="E164" s="1" t="s">
        <v>24</v>
      </c>
      <c r="F164" s="1" t="s">
        <v>25</v>
      </c>
      <c r="G164" s="1" t="b">
        <v>1</v>
      </c>
      <c r="H164" s="1" t="b">
        <v>1</v>
      </c>
      <c r="I164" s="1" t="b">
        <v>0</v>
      </c>
      <c r="J164" s="1" t="b">
        <v>1</v>
      </c>
      <c r="K164" s="1" t="b">
        <v>0</v>
      </c>
      <c r="L164" s="1">
        <v>200</v>
      </c>
      <c r="M164" s="1">
        <v>2</v>
      </c>
      <c r="N164" s="1">
        <v>0</v>
      </c>
      <c r="O164" s="1">
        <v>1</v>
      </c>
      <c r="P164" s="1">
        <v>2.6</v>
      </c>
      <c r="Q164" s="1">
        <v>100</v>
      </c>
      <c r="R164" s="1">
        <v>100</v>
      </c>
      <c r="S164" s="13">
        <v>1.2</v>
      </c>
      <c r="T164" s="1">
        <v>1</v>
      </c>
      <c r="U164" s="1" t="b">
        <v>1</v>
      </c>
      <c r="V164" s="1">
        <v>251</v>
      </c>
      <c r="W164" s="13">
        <v>2727.97</v>
      </c>
      <c r="X164" s="13">
        <v>2741.39</v>
      </c>
      <c r="Y164" s="1">
        <v>159</v>
      </c>
      <c r="Z164" s="1">
        <v>159</v>
      </c>
      <c r="AA164" s="50">
        <v>106.6</v>
      </c>
      <c r="AB164" s="50">
        <v>108.08</v>
      </c>
      <c r="AC164" s="16">
        <v>1.49679611976878</v>
      </c>
      <c r="AD164" s="16">
        <v>1.47526812082166</v>
      </c>
      <c r="AE164" s="50">
        <v>20.55</v>
      </c>
      <c r="AF164" s="50">
        <v>20.45</v>
      </c>
      <c r="AG164" s="50">
        <v>20.25</v>
      </c>
      <c r="AH164" s="50">
        <v>20.75</v>
      </c>
      <c r="AI164" s="16">
        <v>1.02000829745253</v>
      </c>
      <c r="AJ164" s="16">
        <v>0.99055927154163703</v>
      </c>
      <c r="AL164" s="6">
        <v>-3.6877953300777033E-2</v>
      </c>
      <c r="AN164" s="6">
        <v>-2.987976962479999E-2</v>
      </c>
      <c r="AP164" s="6">
        <v>5.0568900126422012E-3</v>
      </c>
      <c r="AR164" s="6">
        <v>5.0568900126422012E-3</v>
      </c>
      <c r="AT164" s="6">
        <v>2.8490935579418508E-2</v>
      </c>
      <c r="AV164" s="6">
        <v>4.5493678477804611E-2</v>
      </c>
      <c r="AX164" s="6">
        <v>-2.4124843019281417E-2</v>
      </c>
      <c r="AZ164" s="6">
        <v>-4.1030376400445601E-2</v>
      </c>
      <c r="BB164" s="6">
        <v>1.8525741029640219E-3</v>
      </c>
      <c r="BD164" s="6">
        <v>-1.8547442405310033E-3</v>
      </c>
      <c r="BF164" s="6">
        <v>-1.4742373376149476E-2</v>
      </c>
      <c r="BH164" s="6">
        <v>1.481879982393508E-2</v>
      </c>
      <c r="BJ164" s="6">
        <v>1.6273666107783358E-2</v>
      </c>
      <c r="BL164" s="6">
        <v>-1.7045090656983009E-2</v>
      </c>
      <c r="BQ164" s="57">
        <v>2.6</v>
      </c>
      <c r="BR164" s="58">
        <v>1.61739831233687</v>
      </c>
    </row>
    <row r="165" spans="1:70" x14ac:dyDescent="0.25">
      <c r="A165" s="1">
        <v>164</v>
      </c>
      <c r="B165" s="1" t="s">
        <v>21</v>
      </c>
      <c r="C165" s="1" t="s">
        <v>22</v>
      </c>
      <c r="D165" s="1" t="s">
        <v>23</v>
      </c>
      <c r="E165" s="1" t="s">
        <v>24</v>
      </c>
      <c r="F165" s="1" t="s">
        <v>25</v>
      </c>
      <c r="G165" s="1" t="b">
        <v>1</v>
      </c>
      <c r="H165" s="1" t="b">
        <v>1</v>
      </c>
      <c r="I165" s="1" t="b">
        <v>0</v>
      </c>
      <c r="J165" s="1" t="b">
        <v>1</v>
      </c>
      <c r="K165" s="1" t="b">
        <v>0</v>
      </c>
      <c r="L165" s="1">
        <v>200</v>
      </c>
      <c r="M165" s="1">
        <v>2</v>
      </c>
      <c r="N165" s="1">
        <v>0</v>
      </c>
      <c r="O165" s="1">
        <v>1</v>
      </c>
      <c r="P165" s="1">
        <v>2.6</v>
      </c>
      <c r="Q165" s="1">
        <v>100</v>
      </c>
      <c r="R165" s="1">
        <v>100</v>
      </c>
      <c r="S165" s="13">
        <v>1.2</v>
      </c>
      <c r="T165" s="1">
        <v>1</v>
      </c>
      <c r="U165" s="1" t="b">
        <v>1</v>
      </c>
      <c r="V165" s="1">
        <v>251</v>
      </c>
      <c r="W165" s="13">
        <v>2864.94</v>
      </c>
      <c r="X165" s="13">
        <v>2884.23</v>
      </c>
      <c r="Y165" s="1">
        <v>158</v>
      </c>
      <c r="Z165" s="1">
        <v>158</v>
      </c>
      <c r="AA165" s="50">
        <v>100.53</v>
      </c>
      <c r="AB165" s="50">
        <v>102.43</v>
      </c>
      <c r="AC165" s="16">
        <v>1.5774830271889799</v>
      </c>
      <c r="AD165" s="16">
        <v>1.5524245182738701</v>
      </c>
      <c r="AE165" s="50">
        <v>20.54</v>
      </c>
      <c r="AF165" s="50">
        <v>20.46</v>
      </c>
      <c r="AG165" s="50">
        <v>20.16</v>
      </c>
      <c r="AH165" s="50">
        <v>20.84</v>
      </c>
      <c r="AI165" s="16">
        <v>1.02470544410122</v>
      </c>
      <c r="AJ165" s="16">
        <v>0.98732297767591803</v>
      </c>
      <c r="AL165" s="6">
        <v>1.1479919673043293E-2</v>
      </c>
      <c r="AN165" s="6">
        <v>2.0668300407845397E-2</v>
      </c>
      <c r="AP165" s="6">
        <v>-1.2642225031604948E-3</v>
      </c>
      <c r="AR165" s="6">
        <v>-1.2642225031604948E-3</v>
      </c>
      <c r="AT165" s="6">
        <v>-3.0073229326463946E-2</v>
      </c>
      <c r="AV165" s="6">
        <v>-9.1606450177504906E-3</v>
      </c>
      <c r="AX165" s="6">
        <v>2.8481084671885926E-2</v>
      </c>
      <c r="AZ165" s="6">
        <v>9.1236534865650754E-3</v>
      </c>
      <c r="BB165" s="6">
        <v>1.365054602183946E-3</v>
      </c>
      <c r="BD165" s="6">
        <v>-1.3666536509175931E-3</v>
      </c>
      <c r="BF165" s="6">
        <v>-1.9121296161144441E-2</v>
      </c>
      <c r="BH165" s="6">
        <v>1.9220423534014763E-2</v>
      </c>
      <c r="BJ165" s="6">
        <v>2.0953614748232763E-2</v>
      </c>
      <c r="BL165" s="6">
        <v>-2.0256540021779013E-2</v>
      </c>
      <c r="BQ165" s="57">
        <v>2.6</v>
      </c>
      <c r="BR165" s="58">
        <v>1.49679611976878</v>
      </c>
    </row>
    <row r="166" spans="1:70" x14ac:dyDescent="0.25">
      <c r="A166" s="1">
        <v>165</v>
      </c>
      <c r="B166" s="1" t="s">
        <v>21</v>
      </c>
      <c r="C166" s="1" t="s">
        <v>22</v>
      </c>
      <c r="D166" s="1" t="s">
        <v>23</v>
      </c>
      <c r="E166" s="1" t="s">
        <v>24</v>
      </c>
      <c r="F166" s="1" t="s">
        <v>25</v>
      </c>
      <c r="G166" s="1" t="b">
        <v>1</v>
      </c>
      <c r="H166" s="1" t="b">
        <v>1</v>
      </c>
      <c r="I166" s="1" t="b">
        <v>0</v>
      </c>
      <c r="J166" s="1" t="b">
        <v>1</v>
      </c>
      <c r="K166" s="1" t="b">
        <v>0</v>
      </c>
      <c r="L166" s="1">
        <v>200</v>
      </c>
      <c r="M166" s="1">
        <v>2</v>
      </c>
      <c r="N166" s="1">
        <v>0</v>
      </c>
      <c r="O166" s="1">
        <v>1</v>
      </c>
      <c r="P166" s="1">
        <v>2.6</v>
      </c>
      <c r="Q166" s="1">
        <v>100</v>
      </c>
      <c r="R166" s="1">
        <v>100</v>
      </c>
      <c r="S166" s="13">
        <v>1.2</v>
      </c>
      <c r="T166" s="1">
        <v>1</v>
      </c>
      <c r="U166" s="1" t="b">
        <v>1</v>
      </c>
      <c r="V166" s="1">
        <v>251</v>
      </c>
      <c r="W166" s="13">
        <v>2904.5</v>
      </c>
      <c r="X166" s="13">
        <v>2847.43</v>
      </c>
      <c r="Y166" s="1">
        <v>158</v>
      </c>
      <c r="Z166" s="1">
        <v>158</v>
      </c>
      <c r="AA166" s="50">
        <v>103.07</v>
      </c>
      <c r="AB166" s="50">
        <v>99.88</v>
      </c>
      <c r="AC166" s="16">
        <v>1.54162910597424</v>
      </c>
      <c r="AD166" s="16">
        <v>1.5917001492292</v>
      </c>
      <c r="AE166" s="50">
        <v>20.52</v>
      </c>
      <c r="AF166" s="50">
        <v>20.48</v>
      </c>
      <c r="AG166" s="50">
        <v>21.11</v>
      </c>
      <c r="AH166" s="50">
        <v>19.89</v>
      </c>
      <c r="AI166" s="16">
        <v>0.97545929629739603</v>
      </c>
      <c r="AJ166" s="16">
        <v>1.03356388102706</v>
      </c>
      <c r="AL166" s="6">
        <v>2.5446755146828259E-2</v>
      </c>
      <c r="AN166" s="6">
        <v>7.645554837967472E-3</v>
      </c>
      <c r="AP166" s="6">
        <v>-1.2642225031604948E-3</v>
      </c>
      <c r="AR166" s="6">
        <v>-1.2642225031604948E-3</v>
      </c>
      <c r="AT166" s="6">
        <v>-5.5669725124702918E-3</v>
      </c>
      <c r="AV166" s="6">
        <v>-3.3827640577691387E-2</v>
      </c>
      <c r="AX166" s="6">
        <v>5.1051882944863625E-3</v>
      </c>
      <c r="AZ166" s="6">
        <v>3.4654020815922504E-2</v>
      </c>
      <c r="BB166" s="6">
        <v>3.900156006240163E-4</v>
      </c>
      <c r="BD166" s="6">
        <v>-3.9047247169066157E-4</v>
      </c>
      <c r="BF166" s="6">
        <v>2.7100666569357168E-2</v>
      </c>
      <c r="BH166" s="6">
        <v>-2.7241160072382198E-2</v>
      </c>
      <c r="BJ166" s="6">
        <v>-2.8112224515302375E-2</v>
      </c>
      <c r="BL166" s="6">
        <v>2.5629379445434308E-2</v>
      </c>
      <c r="BQ166" s="57">
        <v>2.6</v>
      </c>
      <c r="BR166" s="58">
        <v>1.5774830271889799</v>
      </c>
    </row>
    <row r="167" spans="1:70" x14ac:dyDescent="0.25">
      <c r="A167" s="1">
        <v>166</v>
      </c>
      <c r="B167" s="1" t="s">
        <v>21</v>
      </c>
      <c r="C167" s="1" t="s">
        <v>22</v>
      </c>
      <c r="D167" s="1" t="s">
        <v>23</v>
      </c>
      <c r="E167" s="1" t="s">
        <v>24</v>
      </c>
      <c r="F167" s="1" t="s">
        <v>25</v>
      </c>
      <c r="G167" s="1" t="b">
        <v>1</v>
      </c>
      <c r="H167" s="1" t="b">
        <v>1</v>
      </c>
      <c r="I167" s="1" t="b">
        <v>0</v>
      </c>
      <c r="J167" s="1" t="b">
        <v>1</v>
      </c>
      <c r="K167" s="1" t="b">
        <v>0</v>
      </c>
      <c r="L167" s="1">
        <v>200</v>
      </c>
      <c r="M167" s="1">
        <v>2</v>
      </c>
      <c r="N167" s="1">
        <v>0</v>
      </c>
      <c r="O167" s="1">
        <v>1</v>
      </c>
      <c r="P167" s="1">
        <v>2.6</v>
      </c>
      <c r="Q167" s="1">
        <v>100</v>
      </c>
      <c r="R167" s="1">
        <v>100</v>
      </c>
      <c r="S167" s="13">
        <v>1.2</v>
      </c>
      <c r="T167" s="1">
        <v>1</v>
      </c>
      <c r="U167" s="1" t="b">
        <v>1</v>
      </c>
      <c r="V167" s="1">
        <v>251</v>
      </c>
      <c r="W167" s="13">
        <v>2736.35</v>
      </c>
      <c r="X167" s="13">
        <v>2723.59</v>
      </c>
      <c r="Y167" s="1">
        <v>158</v>
      </c>
      <c r="Z167" s="1">
        <v>158</v>
      </c>
      <c r="AA167" s="50">
        <v>109.09</v>
      </c>
      <c r="AB167" s="50">
        <v>107.84</v>
      </c>
      <c r="AC167" s="16">
        <v>1.4529614373891999</v>
      </c>
      <c r="AD167" s="16">
        <v>1.4687469743511601</v>
      </c>
      <c r="AE167" s="50">
        <v>20.47</v>
      </c>
      <c r="AF167" s="50">
        <v>20.53</v>
      </c>
      <c r="AG167" s="50">
        <v>20.73</v>
      </c>
      <c r="AH167" s="50">
        <v>20.27</v>
      </c>
      <c r="AI167" s="16">
        <v>0.99439401747801204</v>
      </c>
      <c r="AJ167" s="16">
        <v>1.0200888709411999</v>
      </c>
      <c r="AL167" s="6">
        <v>-3.3919356706481829E-2</v>
      </c>
      <c r="AN167" s="6">
        <v>-3.6178815036316925E-2</v>
      </c>
      <c r="AP167" s="6">
        <v>-1.2642225031604948E-3</v>
      </c>
      <c r="AR167" s="6">
        <v>-1.2642225031604948E-3</v>
      </c>
      <c r="AT167" s="6">
        <v>5.2514785763215555E-2</v>
      </c>
      <c r="AV167" s="6">
        <v>4.3172078895692634E-2</v>
      </c>
      <c r="AX167" s="6">
        <v>-5.2704004191198917E-2</v>
      </c>
      <c r="AZ167" s="6">
        <v>-4.5269322045641158E-2</v>
      </c>
      <c r="BB167" s="6">
        <v>-2.0475819032762521E-3</v>
      </c>
      <c r="BD167" s="6">
        <v>2.0499804763765006E-3</v>
      </c>
      <c r="BF167" s="6">
        <v>8.6118814771565244E-3</v>
      </c>
      <c r="BH167" s="6">
        <v>-8.6565266298234134E-3</v>
      </c>
      <c r="BJ167" s="6">
        <v>-9.2468304209480934E-3</v>
      </c>
      <c r="BL167" s="6">
        <v>1.2257814817374424E-2</v>
      </c>
      <c r="BQ167" s="57">
        <v>2.6</v>
      </c>
      <c r="BR167" s="58">
        <v>1.54162910597424</v>
      </c>
    </row>
    <row r="168" spans="1:70" x14ac:dyDescent="0.25">
      <c r="A168" s="1">
        <v>167</v>
      </c>
      <c r="B168" s="1" t="s">
        <v>21</v>
      </c>
      <c r="C168" s="1" t="s">
        <v>22</v>
      </c>
      <c r="D168" s="1" t="s">
        <v>23</v>
      </c>
      <c r="E168" s="1" t="s">
        <v>24</v>
      </c>
      <c r="F168" s="1" t="s">
        <v>25</v>
      </c>
      <c r="G168" s="1" t="b">
        <v>1</v>
      </c>
      <c r="H168" s="1" t="b">
        <v>1</v>
      </c>
      <c r="I168" s="1" t="b">
        <v>0</v>
      </c>
      <c r="J168" s="1" t="b">
        <v>1</v>
      </c>
      <c r="K168" s="1" t="b">
        <v>0</v>
      </c>
      <c r="L168" s="1">
        <v>200</v>
      </c>
      <c r="M168" s="1">
        <v>2</v>
      </c>
      <c r="N168" s="1">
        <v>0</v>
      </c>
      <c r="O168" s="1">
        <v>1</v>
      </c>
      <c r="P168" s="1">
        <v>2.6</v>
      </c>
      <c r="Q168" s="1">
        <v>100</v>
      </c>
      <c r="R168" s="1">
        <v>100</v>
      </c>
      <c r="S168" s="13">
        <v>1.2</v>
      </c>
      <c r="T168" s="1">
        <v>1</v>
      </c>
      <c r="U168" s="1" t="b">
        <v>1</v>
      </c>
      <c r="V168" s="1">
        <v>251</v>
      </c>
      <c r="W168" s="13">
        <v>2792.3</v>
      </c>
      <c r="X168" s="13">
        <v>2783.91</v>
      </c>
      <c r="Y168" s="1">
        <v>158</v>
      </c>
      <c r="Z168" s="1">
        <v>158</v>
      </c>
      <c r="AA168" s="50">
        <v>105.99</v>
      </c>
      <c r="AB168" s="50">
        <v>105.39</v>
      </c>
      <c r="AC168" s="16">
        <v>1.4953457227695299</v>
      </c>
      <c r="AD168" s="16">
        <v>1.5072362020255701</v>
      </c>
      <c r="AE168" s="50">
        <v>20.47</v>
      </c>
      <c r="AF168" s="50">
        <v>20.53</v>
      </c>
      <c r="AG168" s="50">
        <v>20.6</v>
      </c>
      <c r="AH168" s="50">
        <v>20.399999999999999</v>
      </c>
      <c r="AI168" s="16">
        <v>0.99992099926441602</v>
      </c>
      <c r="AJ168" s="16">
        <v>1.0127167190432</v>
      </c>
      <c r="AL168" s="6">
        <v>-1.4165958203997686E-2</v>
      </c>
      <c r="AN168" s="6">
        <v>-1.48328364282998E-2</v>
      </c>
      <c r="AP168" s="6">
        <v>-1.2642225031604948E-3</v>
      </c>
      <c r="AR168" s="6">
        <v>-1.2642225031604948E-3</v>
      </c>
      <c r="AT168" s="6">
        <v>2.2605574691018537E-2</v>
      </c>
      <c r="AV168" s="6">
        <v>1.9472416494965117E-2</v>
      </c>
      <c r="AX168" s="6">
        <v>-2.5070467062952906E-2</v>
      </c>
      <c r="AZ168" s="6">
        <v>-2.0250141020425771E-2</v>
      </c>
      <c r="BB168" s="6">
        <v>-2.0475819032762521E-3</v>
      </c>
      <c r="BD168" s="6">
        <v>2.0499804763765006E-3</v>
      </c>
      <c r="BF168" s="6">
        <v>2.2867707877196608E-3</v>
      </c>
      <c r="BH168" s="6">
        <v>-2.2986257152638467E-3</v>
      </c>
      <c r="BJ168" s="6">
        <v>-3.7400849791630053E-3</v>
      </c>
      <c r="BL168" s="6">
        <v>4.942257728818289E-3</v>
      </c>
      <c r="BQ168" s="57">
        <v>2.6</v>
      </c>
      <c r="BR168" s="58">
        <v>1.4529614373891999</v>
      </c>
    </row>
    <row r="169" spans="1:70" x14ac:dyDescent="0.25">
      <c r="A169" s="1">
        <v>168</v>
      </c>
      <c r="B169" s="1" t="s">
        <v>21</v>
      </c>
      <c r="C169" s="1" t="s">
        <v>22</v>
      </c>
      <c r="D169" s="1" t="s">
        <v>23</v>
      </c>
      <c r="E169" s="1" t="s">
        <v>24</v>
      </c>
      <c r="F169" s="1" t="s">
        <v>25</v>
      </c>
      <c r="G169" s="1" t="b">
        <v>1</v>
      </c>
      <c r="H169" s="1" t="b">
        <v>1</v>
      </c>
      <c r="I169" s="1" t="b">
        <v>0</v>
      </c>
      <c r="J169" s="1" t="b">
        <v>1</v>
      </c>
      <c r="K169" s="1" t="b">
        <v>0</v>
      </c>
      <c r="L169" s="1">
        <v>200</v>
      </c>
      <c r="M169" s="1">
        <v>2</v>
      </c>
      <c r="N169" s="1">
        <v>0</v>
      </c>
      <c r="O169" s="1">
        <v>1</v>
      </c>
      <c r="P169" s="1">
        <v>2.6</v>
      </c>
      <c r="Q169" s="1">
        <v>100</v>
      </c>
      <c r="R169" s="1">
        <v>100</v>
      </c>
      <c r="S169" s="13">
        <v>1.2</v>
      </c>
      <c r="T169" s="1">
        <v>1</v>
      </c>
      <c r="U169" s="1" t="b">
        <v>1</v>
      </c>
      <c r="V169" s="1">
        <v>251</v>
      </c>
      <c r="W169" s="13">
        <v>2924.17</v>
      </c>
      <c r="X169" s="13">
        <v>2853.83</v>
      </c>
      <c r="Y169" s="1">
        <v>158</v>
      </c>
      <c r="Z169" s="1">
        <v>158</v>
      </c>
      <c r="AA169" s="50">
        <v>102.61</v>
      </c>
      <c r="AB169" s="50">
        <v>99.04</v>
      </c>
      <c r="AC169" s="16">
        <v>1.54441055788417</v>
      </c>
      <c r="AD169" s="16">
        <v>1.5990240798740001</v>
      </c>
      <c r="AE169" s="50">
        <v>20.6</v>
      </c>
      <c r="AF169" s="50">
        <v>20.399999999999999</v>
      </c>
      <c r="AG169" s="50">
        <v>21.19</v>
      </c>
      <c r="AH169" s="50">
        <v>19.809999999999999</v>
      </c>
      <c r="AI169" s="16">
        <v>0.97578541214696701</v>
      </c>
      <c r="AJ169" s="16">
        <v>1.0339183022075</v>
      </c>
      <c r="AL169" s="6">
        <v>3.2391336890239542E-2</v>
      </c>
      <c r="AN169" s="6">
        <v>9.9103801544679904E-3</v>
      </c>
      <c r="AP169" s="6">
        <v>-1.2642225031604948E-3</v>
      </c>
      <c r="AR169" s="6">
        <v>-1.2642225031604948E-3</v>
      </c>
      <c r="AT169" s="6">
        <v>-1.0005113510280106E-2</v>
      </c>
      <c r="AV169" s="6">
        <v>-4.1953239115083529E-2</v>
      </c>
      <c r="AX169" s="6">
        <v>6.9186282034945368E-3</v>
      </c>
      <c r="AZ169" s="6">
        <v>3.9414800849453924E-2</v>
      </c>
      <c r="BB169" s="6">
        <v>4.2901716068644014E-3</v>
      </c>
      <c r="BD169" s="6">
        <v>-4.2951971885982765E-3</v>
      </c>
      <c r="BF169" s="6">
        <v>3.0993042378241631E-2</v>
      </c>
      <c r="BH169" s="6">
        <v>-3.1153714481342076E-2</v>
      </c>
      <c r="BJ169" s="6">
        <v>-2.7787302697659277E-2</v>
      </c>
      <c r="BL169" s="6">
        <v>2.5981079792195327E-2</v>
      </c>
      <c r="BQ169" s="57">
        <v>2.6</v>
      </c>
      <c r="BR169" s="58">
        <v>1.4953457227695299</v>
      </c>
    </row>
    <row r="170" spans="1:70" x14ac:dyDescent="0.25">
      <c r="A170" s="1">
        <v>169</v>
      </c>
      <c r="B170" s="1" t="s">
        <v>21</v>
      </c>
      <c r="C170" s="1" t="s">
        <v>22</v>
      </c>
      <c r="D170" s="1" t="s">
        <v>23</v>
      </c>
      <c r="E170" s="1" t="s">
        <v>24</v>
      </c>
      <c r="F170" s="1" t="s">
        <v>25</v>
      </c>
      <c r="G170" s="1" t="b">
        <v>1</v>
      </c>
      <c r="H170" s="1" t="b">
        <v>1</v>
      </c>
      <c r="I170" s="1" t="b">
        <v>0</v>
      </c>
      <c r="J170" s="1" t="b">
        <v>1</v>
      </c>
      <c r="K170" s="1" t="b">
        <v>0</v>
      </c>
      <c r="L170" s="1">
        <v>200</v>
      </c>
      <c r="M170" s="1">
        <v>2</v>
      </c>
      <c r="N170" s="1">
        <v>0</v>
      </c>
      <c r="O170" s="1">
        <v>1</v>
      </c>
      <c r="P170" s="1">
        <v>2.6</v>
      </c>
      <c r="Q170" s="1">
        <v>100</v>
      </c>
      <c r="R170" s="1">
        <v>100</v>
      </c>
      <c r="S170" s="13">
        <v>1.2</v>
      </c>
      <c r="T170" s="1">
        <v>1</v>
      </c>
      <c r="U170" s="1" t="b">
        <v>1</v>
      </c>
      <c r="V170" s="1">
        <v>251</v>
      </c>
      <c r="W170" s="13">
        <v>2892.07</v>
      </c>
      <c r="X170" s="13">
        <v>2872.08</v>
      </c>
      <c r="Y170" s="1">
        <v>158</v>
      </c>
      <c r="Z170" s="1">
        <v>158</v>
      </c>
      <c r="AA170" s="50">
        <v>101.76</v>
      </c>
      <c r="AB170" s="50">
        <v>100.56</v>
      </c>
      <c r="AC170" s="16">
        <v>1.5572592086514301</v>
      </c>
      <c r="AD170" s="16">
        <v>1.5752430791721099</v>
      </c>
      <c r="AE170" s="50">
        <v>20.45</v>
      </c>
      <c r="AF170" s="50">
        <v>20.55</v>
      </c>
      <c r="AG170" s="50">
        <v>20.75</v>
      </c>
      <c r="AH170" s="50">
        <v>20.25</v>
      </c>
      <c r="AI170" s="16">
        <v>0.99027440321527604</v>
      </c>
      <c r="AJ170" s="16">
        <v>1.01985834184585</v>
      </c>
      <c r="AL170" s="6">
        <v>2.1058287883452653E-2</v>
      </c>
      <c r="AN170" s="6">
        <v>1.6368671096051557E-2</v>
      </c>
      <c r="AP170" s="6">
        <v>-1.2642225031604948E-3</v>
      </c>
      <c r="AR170" s="6">
        <v>-1.2642225031604948E-3</v>
      </c>
      <c r="AT170" s="6">
        <v>-1.8206026223624439E-2</v>
      </c>
      <c r="AV170" s="6">
        <v>-2.7249775095040452E-2</v>
      </c>
      <c r="AX170" s="6">
        <v>1.5295640221956619E-2</v>
      </c>
      <c r="AZ170" s="6">
        <v>2.3956419440648746E-2</v>
      </c>
      <c r="BB170" s="6">
        <v>-3.0226209048362929E-3</v>
      </c>
      <c r="BD170" s="6">
        <v>3.0261616556033211E-3</v>
      </c>
      <c r="BF170" s="6">
        <v>9.5849754293777512E-3</v>
      </c>
      <c r="BH170" s="6">
        <v>-9.6346652320633552E-3</v>
      </c>
      <c r="BJ170" s="6">
        <v>-1.335136123721381E-2</v>
      </c>
      <c r="BL170" s="6">
        <v>1.2029055456344029E-2</v>
      </c>
      <c r="BQ170" s="57">
        <v>2.6</v>
      </c>
      <c r="BR170" s="58">
        <v>1.54441055788417</v>
      </c>
    </row>
    <row r="171" spans="1:70" x14ac:dyDescent="0.25">
      <c r="A171" s="1">
        <v>170</v>
      </c>
      <c r="B171" s="1" t="s">
        <v>21</v>
      </c>
      <c r="C171" s="1" t="s">
        <v>22</v>
      </c>
      <c r="D171" s="1" t="s">
        <v>23</v>
      </c>
      <c r="E171" s="1" t="s">
        <v>24</v>
      </c>
      <c r="F171" s="1" t="s">
        <v>25</v>
      </c>
      <c r="G171" s="1" t="b">
        <v>1</v>
      </c>
      <c r="H171" s="1" t="b">
        <v>1</v>
      </c>
      <c r="I171" s="1" t="b">
        <v>0</v>
      </c>
      <c r="J171" s="1" t="b">
        <v>1</v>
      </c>
      <c r="K171" s="1" t="b">
        <v>0</v>
      </c>
      <c r="L171" s="1">
        <v>200</v>
      </c>
      <c r="M171" s="1">
        <v>2</v>
      </c>
      <c r="N171" s="1">
        <v>0</v>
      </c>
      <c r="O171" s="1">
        <v>1</v>
      </c>
      <c r="P171" s="1">
        <v>2.6</v>
      </c>
      <c r="Q171" s="1">
        <v>100</v>
      </c>
      <c r="R171" s="1">
        <v>100</v>
      </c>
      <c r="S171" s="13">
        <v>1.2</v>
      </c>
      <c r="T171" s="1">
        <v>1</v>
      </c>
      <c r="U171" s="1" t="b">
        <v>1</v>
      </c>
      <c r="V171" s="1">
        <v>251</v>
      </c>
      <c r="W171" s="13">
        <v>2841.61</v>
      </c>
      <c r="X171" s="13">
        <v>2840.13</v>
      </c>
      <c r="Y171" s="1">
        <v>158</v>
      </c>
      <c r="Z171" s="1">
        <v>158</v>
      </c>
      <c r="AA171" s="50">
        <v>103.27</v>
      </c>
      <c r="AB171" s="50">
        <v>103.18</v>
      </c>
      <c r="AC171" s="16">
        <v>1.5355486955976201</v>
      </c>
      <c r="AD171" s="16">
        <v>1.53596659522573</v>
      </c>
      <c r="AE171" s="50">
        <v>20.58</v>
      </c>
      <c r="AF171" s="50">
        <v>20.420000000000002</v>
      </c>
      <c r="AG171" s="50">
        <v>20.49</v>
      </c>
      <c r="AH171" s="50">
        <v>20.51</v>
      </c>
      <c r="AI171" s="16">
        <v>1.0085835044093201</v>
      </c>
      <c r="AJ171" s="16">
        <v>0.99966852572802201</v>
      </c>
      <c r="AL171" s="6">
        <v>3.2431585101666549E-3</v>
      </c>
      <c r="AN171" s="6">
        <v>5.0622384613341342E-3</v>
      </c>
      <c r="AP171" s="6">
        <v>-1.2642225031604948E-3</v>
      </c>
      <c r="AR171" s="6">
        <v>-1.2642225031604948E-3</v>
      </c>
      <c r="AT171" s="6">
        <v>-3.6373459916834161E-3</v>
      </c>
      <c r="AV171" s="6">
        <v>-1.9056463236502008E-3</v>
      </c>
      <c r="AX171" s="6">
        <v>1.1409066181631289E-3</v>
      </c>
      <c r="AZ171" s="6">
        <v>-1.5745023591093865E-3</v>
      </c>
      <c r="BB171" s="6">
        <v>3.3151326053040275E-3</v>
      </c>
      <c r="BD171" s="6">
        <v>-3.319016009371234E-3</v>
      </c>
      <c r="BF171" s="6">
        <v>-3.0652459494965312E-3</v>
      </c>
      <c r="BH171" s="6">
        <v>3.0811365970560001E-3</v>
      </c>
      <c r="BJ171" s="6">
        <v>4.8907034990051113E-3</v>
      </c>
      <c r="BL171" s="6">
        <v>-8.0057667313937486E-3</v>
      </c>
      <c r="BQ171" s="57">
        <v>2.6</v>
      </c>
      <c r="BR171" s="58">
        <v>1.5572592086514301</v>
      </c>
    </row>
    <row r="172" spans="1:70" x14ac:dyDescent="0.25">
      <c r="A172" s="3">
        <v>171</v>
      </c>
      <c r="B172" s="3" t="s">
        <v>21</v>
      </c>
      <c r="C172" s="3" t="s">
        <v>22</v>
      </c>
      <c r="D172" s="3" t="s">
        <v>23</v>
      </c>
      <c r="E172" s="3" t="s">
        <v>24</v>
      </c>
      <c r="F172" s="3" t="s">
        <v>25</v>
      </c>
      <c r="G172" s="3" t="b">
        <v>1</v>
      </c>
      <c r="H172" s="3" t="b">
        <v>1</v>
      </c>
      <c r="I172" s="3" t="b">
        <v>0</v>
      </c>
      <c r="J172" s="3" t="b">
        <v>1</v>
      </c>
      <c r="K172" s="3" t="b">
        <v>0</v>
      </c>
      <c r="L172" s="3">
        <v>200</v>
      </c>
      <c r="M172" s="3">
        <v>2</v>
      </c>
      <c r="N172" s="3">
        <v>0</v>
      </c>
      <c r="O172" s="3">
        <v>1</v>
      </c>
      <c r="P172" s="3">
        <v>2.7</v>
      </c>
      <c r="Q172" s="3">
        <v>100</v>
      </c>
      <c r="R172" s="3">
        <v>100</v>
      </c>
      <c r="S172" s="5">
        <v>1.2</v>
      </c>
      <c r="T172" s="3">
        <v>1</v>
      </c>
      <c r="U172" s="3" t="b">
        <v>1</v>
      </c>
      <c r="V172" s="3">
        <v>251</v>
      </c>
      <c r="W172" s="5">
        <v>3025.84</v>
      </c>
      <c r="X172" s="5">
        <v>3001.13</v>
      </c>
      <c r="Y172" s="3">
        <v>158</v>
      </c>
      <c r="Z172" s="3">
        <v>158</v>
      </c>
      <c r="AA172" s="51">
        <v>95.49</v>
      </c>
      <c r="AB172" s="51">
        <v>93.97</v>
      </c>
      <c r="AC172" s="17">
        <v>1.66000674934962</v>
      </c>
      <c r="AD172" s="17">
        <v>1.6878314655448601</v>
      </c>
      <c r="AE172" s="51">
        <v>20.48</v>
      </c>
      <c r="AF172" s="51">
        <v>20.52</v>
      </c>
      <c r="AG172" s="51">
        <v>20.77</v>
      </c>
      <c r="AH172" s="51">
        <v>20.23</v>
      </c>
      <c r="AI172" s="17">
        <v>0.99097744278350597</v>
      </c>
      <c r="AJ172" s="17">
        <v>1.0197044269202</v>
      </c>
      <c r="AL172" s="6" cm="1">
        <f t="array" ref="AL172:AL181">W172:W181/AM172-1</f>
        <v>3.9224023349088366E-2</v>
      </c>
      <c r="AM172" s="22">
        <f>AVERAGE(W172:W181)</f>
        <v>2911.6340000000005</v>
      </c>
      <c r="AN172" s="6" cm="1">
        <f t="array" ref="AN172:AN181">X172:X181/AO172-1</f>
        <v>2.9696590620182484E-2</v>
      </c>
      <c r="AO172" s="22">
        <f>AVERAGE(X172:X181)</f>
        <v>2914.5770000000002</v>
      </c>
      <c r="AP172" s="6" cm="1">
        <f t="array" ref="AP172:AP181">Y172:Y181/AQ172-1</f>
        <v>-6.3251106894368636E-4</v>
      </c>
      <c r="AQ172" s="22">
        <f>AVERAGE(Y172:Y181)</f>
        <v>158.1</v>
      </c>
      <c r="AR172" s="6" cm="1">
        <f t="array" ref="AR172:AR181">Z172:Z181/AS172-1</f>
        <v>-6.3251106894368636E-4</v>
      </c>
      <c r="AS172" s="22">
        <f>AVERAGE(Z172:Z181)</f>
        <v>158.1</v>
      </c>
      <c r="AT172" s="6" cm="1">
        <f t="array" ref="AT172:AT181">AA172:AA181/AU172-1</f>
        <v>-3.9548590855142729E-2</v>
      </c>
      <c r="AU172" s="22">
        <f>AVERAGE(AA172:AA181)</f>
        <v>99.421999999999997</v>
      </c>
      <c r="AV172" s="6" cm="1">
        <f t="array" ref="AV172:AV181">AB172:AB181/AW172-1</f>
        <v>-5.5701265161335778E-2</v>
      </c>
      <c r="AW172" s="22">
        <f>AVERAGE(AB172:AB181)</f>
        <v>99.513000000000005</v>
      </c>
      <c r="AX172" s="6" cm="1">
        <f t="array" ref="AX172:AX181">AC172:AC181/AY172-1</f>
        <v>3.796814086521505E-2</v>
      </c>
      <c r="AY172" s="22">
        <f>AVERAGE(AC172:AC181)</f>
        <v>1.5992848758979199</v>
      </c>
      <c r="AZ172" s="6" cm="1">
        <f t="array" ref="AZ172:AZ181">AD172:AD181/BA172-1</f>
        <v>5.6202074031985072E-2</v>
      </c>
      <c r="BA172" s="22">
        <f>AVERAGE(AD172:AD181)</f>
        <v>1.5980194576797879</v>
      </c>
      <c r="BB172" s="6" cm="1">
        <f t="array" ref="BB172:BB181">AE172:AE181/BC172-1</f>
        <v>-4.8825740930680261E-5</v>
      </c>
      <c r="BC172" s="22">
        <f>AVERAGE(AE172:AE181)</f>
        <v>20.481000000000002</v>
      </c>
      <c r="BD172" s="6" cm="1">
        <f t="array" ref="BD172:BD181">AF172:AF181/BE172-1</f>
        <v>4.8735318485260137E-5</v>
      </c>
      <c r="BE172" s="22">
        <f>AVERAGE(AF172:AF181)</f>
        <v>20.518999999999998</v>
      </c>
      <c r="BF172" s="6" cm="1">
        <f t="array" ref="BF172:BF181">AG172:AG181/BG172-1</f>
        <v>1.3962116774067557E-2</v>
      </c>
      <c r="BG172" s="22">
        <f>AVERAGE(AG172:AG181)</f>
        <v>20.484000000000002</v>
      </c>
      <c r="BH172" s="6" cm="1">
        <f t="array" ref="BH172:BH181">AH172:AH181/BI172-1</f>
        <v>-1.3940339247416556E-2</v>
      </c>
      <c r="BI172" s="22">
        <f>AVERAGE(AH172:AH181)</f>
        <v>20.515999999999998</v>
      </c>
      <c r="BJ172" s="6" cm="1">
        <f t="array" ref="BJ172:BJ181">AI172:AI181/BK172-1</f>
        <v>-1.5271041652575867E-2</v>
      </c>
      <c r="BK172" s="22">
        <f t="shared" ref="BK172" si="17">AVERAGE(AI172:AI181)</f>
        <v>1.0063453850758772</v>
      </c>
      <c r="BL172" s="6" cm="1">
        <f t="array" ref="BL172:BL181">AJ172:AJ181/BM172-1</f>
        <v>1.2869389913176432E-2</v>
      </c>
      <c r="BM172" s="22">
        <f>AVERAGE(AJ172:AJ181)</f>
        <v>1.0067481918943266</v>
      </c>
      <c r="BQ172" s="57">
        <v>2.6</v>
      </c>
      <c r="BR172" s="58">
        <v>1.5355486955976201</v>
      </c>
    </row>
    <row r="173" spans="1:70" x14ac:dyDescent="0.25">
      <c r="A173" s="3">
        <v>172</v>
      </c>
      <c r="B173" s="3" t="s">
        <v>21</v>
      </c>
      <c r="C173" s="3" t="s">
        <v>22</v>
      </c>
      <c r="D173" s="3" t="s">
        <v>23</v>
      </c>
      <c r="E173" s="3" t="s">
        <v>24</v>
      </c>
      <c r="F173" s="3" t="s">
        <v>25</v>
      </c>
      <c r="G173" s="3" t="b">
        <v>1</v>
      </c>
      <c r="H173" s="3" t="b">
        <v>1</v>
      </c>
      <c r="I173" s="3" t="b">
        <v>0</v>
      </c>
      <c r="J173" s="3" t="b">
        <v>1</v>
      </c>
      <c r="K173" s="3" t="b">
        <v>0</v>
      </c>
      <c r="L173" s="3">
        <v>200</v>
      </c>
      <c r="M173" s="3">
        <v>2</v>
      </c>
      <c r="N173" s="3">
        <v>0</v>
      </c>
      <c r="O173" s="3">
        <v>1</v>
      </c>
      <c r="P173" s="3">
        <v>2.7</v>
      </c>
      <c r="Q173" s="3">
        <v>100</v>
      </c>
      <c r="R173" s="3">
        <v>100</v>
      </c>
      <c r="S173" s="5">
        <v>1.2</v>
      </c>
      <c r="T173" s="3">
        <v>1</v>
      </c>
      <c r="U173" s="3" t="b">
        <v>1</v>
      </c>
      <c r="V173" s="3">
        <v>251</v>
      </c>
      <c r="W173" s="5">
        <v>2853.93</v>
      </c>
      <c r="X173" s="5">
        <v>2854.82</v>
      </c>
      <c r="Y173" s="3">
        <v>158</v>
      </c>
      <c r="Z173" s="3">
        <v>158</v>
      </c>
      <c r="AA173" s="51">
        <v>102.57</v>
      </c>
      <c r="AB173" s="51">
        <v>102.14</v>
      </c>
      <c r="AC173" s="17">
        <v>1.54702562605324</v>
      </c>
      <c r="AD173" s="17">
        <v>1.5512427388680301</v>
      </c>
      <c r="AE173" s="51">
        <v>20.420000000000002</v>
      </c>
      <c r="AF173" s="51">
        <v>20.58</v>
      </c>
      <c r="AG173" s="51">
        <v>20.59</v>
      </c>
      <c r="AH173" s="51">
        <v>20.41</v>
      </c>
      <c r="AI173" s="17">
        <v>0.99989668195133197</v>
      </c>
      <c r="AJ173" s="17">
        <v>1.0168549856389399</v>
      </c>
      <c r="AL173" s="6">
        <v>-1.9818424980612481E-2</v>
      </c>
      <c r="AN173" s="6">
        <v>-2.0502803665849334E-2</v>
      </c>
      <c r="AP173" s="6">
        <v>-6.3251106894368636E-4</v>
      </c>
      <c r="AR173" s="6">
        <v>-6.3251106894368636E-4</v>
      </c>
      <c r="AT173" s="6">
        <v>3.1663012210576991E-2</v>
      </c>
      <c r="AV173" s="6">
        <v>2.6398560992031195E-2</v>
      </c>
      <c r="AX173" s="6">
        <v>-3.2676636059187913E-2</v>
      </c>
      <c r="AZ173" s="6">
        <v>-2.9271682886561567E-2</v>
      </c>
      <c r="BB173" s="6">
        <v>-2.9783701967677212E-3</v>
      </c>
      <c r="BD173" s="6">
        <v>2.972854427603755E-3</v>
      </c>
      <c r="BF173" s="6">
        <v>5.1747705526263843E-3</v>
      </c>
      <c r="BH173" s="6">
        <v>-5.1666991616298175E-3</v>
      </c>
      <c r="BJ173" s="6">
        <v>-6.4080416328028411E-3</v>
      </c>
      <c r="BL173" s="6">
        <v>1.0039048320112709E-2</v>
      </c>
      <c r="BQ173" s="57">
        <v>2.7</v>
      </c>
      <c r="BR173" s="58">
        <v>1.66000674934962</v>
      </c>
    </row>
    <row r="174" spans="1:70" x14ac:dyDescent="0.25">
      <c r="A174" s="3">
        <v>173</v>
      </c>
      <c r="B174" s="3" t="s">
        <v>21</v>
      </c>
      <c r="C174" s="3" t="s">
        <v>22</v>
      </c>
      <c r="D174" s="3" t="s">
        <v>23</v>
      </c>
      <c r="E174" s="3" t="s">
        <v>24</v>
      </c>
      <c r="F174" s="3" t="s">
        <v>25</v>
      </c>
      <c r="G174" s="3" t="b">
        <v>1</v>
      </c>
      <c r="H174" s="3" t="b">
        <v>1</v>
      </c>
      <c r="I174" s="3" t="b">
        <v>0</v>
      </c>
      <c r="J174" s="3" t="b">
        <v>1</v>
      </c>
      <c r="K174" s="3" t="b">
        <v>0</v>
      </c>
      <c r="L174" s="3">
        <v>200</v>
      </c>
      <c r="M174" s="3">
        <v>2</v>
      </c>
      <c r="N174" s="3">
        <v>0</v>
      </c>
      <c r="O174" s="3">
        <v>1</v>
      </c>
      <c r="P174" s="3">
        <v>2.7</v>
      </c>
      <c r="Q174" s="3">
        <v>100</v>
      </c>
      <c r="R174" s="3">
        <v>100</v>
      </c>
      <c r="S174" s="5">
        <v>1.2</v>
      </c>
      <c r="T174" s="3">
        <v>1</v>
      </c>
      <c r="U174" s="3" t="b">
        <v>1</v>
      </c>
      <c r="V174" s="3">
        <v>251</v>
      </c>
      <c r="W174" s="5">
        <v>2876.42</v>
      </c>
      <c r="X174" s="5">
        <v>2868.64</v>
      </c>
      <c r="Y174" s="3">
        <v>158</v>
      </c>
      <c r="Z174" s="3">
        <v>158</v>
      </c>
      <c r="AA174" s="51">
        <v>101.89</v>
      </c>
      <c r="AB174" s="51">
        <v>101.24</v>
      </c>
      <c r="AC174" s="17">
        <v>1.55906301777028</v>
      </c>
      <c r="AD174" s="17">
        <v>1.56674111357413</v>
      </c>
      <c r="AE174" s="51">
        <v>20.53</v>
      </c>
      <c r="AF174" s="51">
        <v>20.47</v>
      </c>
      <c r="AG174" s="51">
        <v>20.61</v>
      </c>
      <c r="AH174" s="51">
        <v>20.39</v>
      </c>
      <c r="AI174" s="17">
        <v>1.00214565976865</v>
      </c>
      <c r="AJ174" s="17">
        <v>1.01025246222197</v>
      </c>
      <c r="AL174" s="6">
        <v>-1.2094239866686674E-2</v>
      </c>
      <c r="AN174" s="6">
        <v>-1.576112073896152E-2</v>
      </c>
      <c r="AP174" s="6">
        <v>-6.3251106894368636E-4</v>
      </c>
      <c r="AR174" s="6">
        <v>-6.3251106894368636E-4</v>
      </c>
      <c r="AT174" s="6">
        <v>2.4823479712739571E-2</v>
      </c>
      <c r="AV174" s="6">
        <v>1.7354516495332151E-2</v>
      </c>
      <c r="AX174" s="6">
        <v>-2.5149902143017044E-2</v>
      </c>
      <c r="AZ174" s="6">
        <v>-1.9573193527362864E-2</v>
      </c>
      <c r="BB174" s="6">
        <v>2.3924613056003352E-3</v>
      </c>
      <c r="BD174" s="6">
        <v>-2.3880306057799672E-3</v>
      </c>
      <c r="BF174" s="6">
        <v>6.1511423550086874E-3</v>
      </c>
      <c r="BH174" s="6">
        <v>-6.1415480600506278E-3</v>
      </c>
      <c r="BJ174" s="6">
        <v>-4.1732444640868449E-3</v>
      </c>
      <c r="BL174" s="6">
        <v>3.4807813471704474E-3</v>
      </c>
      <c r="BQ174" s="57">
        <v>2.7</v>
      </c>
      <c r="BR174" s="58">
        <v>1.54702562605324</v>
      </c>
    </row>
    <row r="175" spans="1:70" x14ac:dyDescent="0.25">
      <c r="A175" s="3">
        <v>174</v>
      </c>
      <c r="B175" s="3" t="s">
        <v>21</v>
      </c>
      <c r="C175" s="3" t="s">
        <v>22</v>
      </c>
      <c r="D175" s="3" t="s">
        <v>23</v>
      </c>
      <c r="E175" s="3" t="s">
        <v>24</v>
      </c>
      <c r="F175" s="3" t="s">
        <v>25</v>
      </c>
      <c r="G175" s="3" t="b">
        <v>1</v>
      </c>
      <c r="H175" s="3" t="b">
        <v>1</v>
      </c>
      <c r="I175" s="3" t="b">
        <v>0</v>
      </c>
      <c r="J175" s="3" t="b">
        <v>1</v>
      </c>
      <c r="K175" s="3" t="b">
        <v>0</v>
      </c>
      <c r="L175" s="3">
        <v>200</v>
      </c>
      <c r="M175" s="3">
        <v>2</v>
      </c>
      <c r="N175" s="3">
        <v>0</v>
      </c>
      <c r="O175" s="3">
        <v>1</v>
      </c>
      <c r="P175" s="3">
        <v>2.7</v>
      </c>
      <c r="Q175" s="3">
        <v>100</v>
      </c>
      <c r="R175" s="3">
        <v>100</v>
      </c>
      <c r="S175" s="5">
        <v>1.2</v>
      </c>
      <c r="T175" s="3">
        <v>1</v>
      </c>
      <c r="U175" s="3" t="b">
        <v>1</v>
      </c>
      <c r="V175" s="3">
        <v>251</v>
      </c>
      <c r="W175" s="5">
        <v>2888.7</v>
      </c>
      <c r="X175" s="5">
        <v>2922.77</v>
      </c>
      <c r="Y175" s="3">
        <v>158</v>
      </c>
      <c r="Z175" s="3">
        <v>158</v>
      </c>
      <c r="AA175" s="51">
        <v>98.86</v>
      </c>
      <c r="AB175" s="51">
        <v>100.94</v>
      </c>
      <c r="AC175" s="17">
        <v>1.60444230212141</v>
      </c>
      <c r="AD175" s="17">
        <v>1.57686176029349</v>
      </c>
      <c r="AE175" s="51">
        <v>20.440000000000001</v>
      </c>
      <c r="AF175" s="51">
        <v>20.56</v>
      </c>
      <c r="AG175" s="51">
        <v>20.11</v>
      </c>
      <c r="AH175" s="51">
        <v>20.89</v>
      </c>
      <c r="AI175" s="17">
        <v>1.0233803742286001</v>
      </c>
      <c r="AJ175" s="17">
        <v>0.99070164973970898</v>
      </c>
      <c r="AL175" s="6">
        <v>-7.876676807593519E-3</v>
      </c>
      <c r="AN175" s="6">
        <v>2.8110425629515046E-3</v>
      </c>
      <c r="AP175" s="6">
        <v>-6.3251106894368636E-4</v>
      </c>
      <c r="AR175" s="6">
        <v>-6.3251106894368636E-4</v>
      </c>
      <c r="AT175" s="6">
        <v>-5.6526724467421685E-3</v>
      </c>
      <c r="AV175" s="6">
        <v>1.4339834996432543E-2</v>
      </c>
      <c r="AX175" s="6">
        <v>3.2248327369408525E-3</v>
      </c>
      <c r="AZ175" s="6">
        <v>-1.3239949791986505E-2</v>
      </c>
      <c r="BB175" s="6">
        <v>-2.0018553781553372E-3</v>
      </c>
      <c r="BD175" s="6">
        <v>1.998148057897664E-3</v>
      </c>
      <c r="BF175" s="6">
        <v>-1.8258152704550001E-2</v>
      </c>
      <c r="BH175" s="6">
        <v>1.8229674400467966E-2</v>
      </c>
      <c r="BJ175" s="6">
        <v>1.6927577157258344E-2</v>
      </c>
      <c r="BL175" s="6">
        <v>-1.5938982839814209E-2</v>
      </c>
      <c r="BQ175" s="57">
        <v>2.7</v>
      </c>
      <c r="BR175" s="58">
        <v>1.55906301777028</v>
      </c>
    </row>
    <row r="176" spans="1:70" x14ac:dyDescent="0.25">
      <c r="A176" s="3">
        <v>175</v>
      </c>
      <c r="B176" s="3" t="s">
        <v>21</v>
      </c>
      <c r="C176" s="3" t="s">
        <v>22</v>
      </c>
      <c r="D176" s="3" t="s">
        <v>23</v>
      </c>
      <c r="E176" s="3" t="s">
        <v>24</v>
      </c>
      <c r="F176" s="3" t="s">
        <v>25</v>
      </c>
      <c r="G176" s="3" t="b">
        <v>1</v>
      </c>
      <c r="H176" s="3" t="b">
        <v>1</v>
      </c>
      <c r="I176" s="3" t="b">
        <v>0</v>
      </c>
      <c r="J176" s="3" t="b">
        <v>1</v>
      </c>
      <c r="K176" s="3" t="b">
        <v>0</v>
      </c>
      <c r="L176" s="3">
        <v>200</v>
      </c>
      <c r="M176" s="3">
        <v>2</v>
      </c>
      <c r="N176" s="3">
        <v>0</v>
      </c>
      <c r="O176" s="3">
        <v>1</v>
      </c>
      <c r="P176" s="3">
        <v>2.7</v>
      </c>
      <c r="Q176" s="3">
        <v>100</v>
      </c>
      <c r="R176" s="3">
        <v>100</v>
      </c>
      <c r="S176" s="5">
        <v>1.2</v>
      </c>
      <c r="T176" s="3">
        <v>1</v>
      </c>
      <c r="U176" s="3" t="b">
        <v>1</v>
      </c>
      <c r="V176" s="3">
        <v>251</v>
      </c>
      <c r="W176" s="5">
        <v>2849.33</v>
      </c>
      <c r="X176" s="5">
        <v>2853.9</v>
      </c>
      <c r="Y176" s="3">
        <v>158</v>
      </c>
      <c r="Z176" s="3">
        <v>158</v>
      </c>
      <c r="AA176" s="51">
        <v>102.9</v>
      </c>
      <c r="AB176" s="51">
        <v>102.23</v>
      </c>
      <c r="AC176" s="17">
        <v>1.5437655967822901</v>
      </c>
      <c r="AD176" s="17">
        <v>1.5535645580436399</v>
      </c>
      <c r="AE176" s="51">
        <v>20.41</v>
      </c>
      <c r="AF176" s="51">
        <v>20.59</v>
      </c>
      <c r="AG176" s="51">
        <v>20.59</v>
      </c>
      <c r="AH176" s="51">
        <v>20.41</v>
      </c>
      <c r="AI176" s="17">
        <v>0.99784643358764902</v>
      </c>
      <c r="AJ176" s="17">
        <v>1.01540174781097</v>
      </c>
      <c r="AL176" s="6">
        <v>-2.1398293878969854E-2</v>
      </c>
      <c r="AN176" s="6">
        <v>-2.0818458390359895E-2</v>
      </c>
      <c r="AP176" s="6">
        <v>-6.3251106894368636E-4</v>
      </c>
      <c r="AR176" s="6">
        <v>-6.3251106894368636E-4</v>
      </c>
      <c r="AT176" s="6">
        <v>3.4982197099233669E-2</v>
      </c>
      <c r="AV176" s="6">
        <v>2.7302965441700966E-2</v>
      </c>
      <c r="AX176" s="6">
        <v>-3.4715065434767212E-2</v>
      </c>
      <c r="AZ176" s="6">
        <v>-2.781874740167023E-2</v>
      </c>
      <c r="BB176" s="6">
        <v>-3.4666276060739687E-3</v>
      </c>
      <c r="BD176" s="6">
        <v>3.4602076124568004E-3</v>
      </c>
      <c r="BF176" s="6">
        <v>5.1747705526263843E-3</v>
      </c>
      <c r="BH176" s="6">
        <v>-5.1666991616298175E-3</v>
      </c>
      <c r="BJ176" s="6">
        <v>-8.4453624116210824E-3</v>
      </c>
      <c r="BL176" s="6">
        <v>8.5955514857798399E-3</v>
      </c>
      <c r="BQ176" s="57">
        <v>2.7</v>
      </c>
      <c r="BR176" s="58">
        <v>1.60444230212141</v>
      </c>
    </row>
    <row r="177" spans="1:70" x14ac:dyDescent="0.25">
      <c r="A177" s="3">
        <v>176</v>
      </c>
      <c r="B177" s="3" t="s">
        <v>21</v>
      </c>
      <c r="C177" s="3" t="s">
        <v>22</v>
      </c>
      <c r="D177" s="3" t="s">
        <v>23</v>
      </c>
      <c r="E177" s="3" t="s">
        <v>24</v>
      </c>
      <c r="F177" s="3" t="s">
        <v>25</v>
      </c>
      <c r="G177" s="3" t="b">
        <v>1</v>
      </c>
      <c r="H177" s="3" t="b">
        <v>1</v>
      </c>
      <c r="I177" s="3" t="b">
        <v>0</v>
      </c>
      <c r="J177" s="3" t="b">
        <v>1</v>
      </c>
      <c r="K177" s="3" t="b">
        <v>0</v>
      </c>
      <c r="L177" s="3">
        <v>200</v>
      </c>
      <c r="M177" s="3">
        <v>2</v>
      </c>
      <c r="N177" s="3">
        <v>0</v>
      </c>
      <c r="O177" s="3">
        <v>1</v>
      </c>
      <c r="P177" s="3">
        <v>2.7</v>
      </c>
      <c r="Q177" s="3">
        <v>100</v>
      </c>
      <c r="R177" s="3">
        <v>100</v>
      </c>
      <c r="S177" s="5">
        <v>1.2</v>
      </c>
      <c r="T177" s="3">
        <v>1</v>
      </c>
      <c r="U177" s="3" t="b">
        <v>1</v>
      </c>
      <c r="V177" s="3">
        <v>251</v>
      </c>
      <c r="W177" s="5">
        <v>2895.64</v>
      </c>
      <c r="X177" s="5">
        <v>2875.3</v>
      </c>
      <c r="Y177" s="3">
        <v>159</v>
      </c>
      <c r="Z177" s="3">
        <v>159</v>
      </c>
      <c r="AA177" s="51">
        <v>100.43</v>
      </c>
      <c r="AB177" s="51">
        <v>99.28</v>
      </c>
      <c r="AC177" s="17">
        <v>1.59019094066905</v>
      </c>
      <c r="AD177" s="17">
        <v>1.6070779051760899</v>
      </c>
      <c r="AE177" s="51">
        <v>20.49</v>
      </c>
      <c r="AF177" s="51">
        <v>20.51</v>
      </c>
      <c r="AG177" s="51">
        <v>20.73</v>
      </c>
      <c r="AH177" s="51">
        <v>20.27</v>
      </c>
      <c r="AI177" s="17">
        <v>0.99580944655096504</v>
      </c>
      <c r="AJ177" s="17">
        <v>1.01949842861629</v>
      </c>
      <c r="AL177" s="6">
        <v>-5.4931354696368118E-3</v>
      </c>
      <c r="AN177" s="6">
        <v>-1.3476055015873678E-2</v>
      </c>
      <c r="AP177" s="6">
        <v>5.6925996204932883E-3</v>
      </c>
      <c r="AR177" s="6">
        <v>5.6925996204932883E-3</v>
      </c>
      <c r="AT177" s="6">
        <v>1.0138601114441537E-2</v>
      </c>
      <c r="AV177" s="6">
        <v>-2.3414026308120617E-3</v>
      </c>
      <c r="AX177" s="6">
        <v>-5.6862510025076363E-3</v>
      </c>
      <c r="AZ177" s="6">
        <v>5.6685464327539403E-3</v>
      </c>
      <c r="BB177" s="6">
        <v>4.394316683753452E-4</v>
      </c>
      <c r="BD177" s="6">
        <v>-4.3861786636756328E-4</v>
      </c>
      <c r="BF177" s="6">
        <v>1.2009373169302728E-2</v>
      </c>
      <c r="BH177" s="6">
        <v>-1.1990641450575046E-2</v>
      </c>
      <c r="BJ177" s="6">
        <v>-1.0469505481080721E-2</v>
      </c>
      <c r="BL177" s="6">
        <v>1.2664772407460001E-2</v>
      </c>
      <c r="BQ177" s="57">
        <v>2.7</v>
      </c>
      <c r="BR177" s="58">
        <v>1.5437655967822901</v>
      </c>
    </row>
    <row r="178" spans="1:70" x14ac:dyDescent="0.25">
      <c r="A178" s="3">
        <v>177</v>
      </c>
      <c r="B178" s="3" t="s">
        <v>21</v>
      </c>
      <c r="C178" s="3" t="s">
        <v>22</v>
      </c>
      <c r="D178" s="3" t="s">
        <v>23</v>
      </c>
      <c r="E178" s="3" t="s">
        <v>24</v>
      </c>
      <c r="F178" s="3" t="s">
        <v>25</v>
      </c>
      <c r="G178" s="3" t="b">
        <v>1</v>
      </c>
      <c r="H178" s="3" t="b">
        <v>1</v>
      </c>
      <c r="I178" s="3" t="b">
        <v>0</v>
      </c>
      <c r="J178" s="3" t="b">
        <v>1</v>
      </c>
      <c r="K178" s="3" t="b">
        <v>0</v>
      </c>
      <c r="L178" s="3">
        <v>200</v>
      </c>
      <c r="M178" s="3">
        <v>2</v>
      </c>
      <c r="N178" s="3">
        <v>0</v>
      </c>
      <c r="O178" s="3">
        <v>1</v>
      </c>
      <c r="P178" s="3">
        <v>2.7</v>
      </c>
      <c r="Q178" s="3">
        <v>100</v>
      </c>
      <c r="R178" s="3">
        <v>100</v>
      </c>
      <c r="S178" s="5">
        <v>1.2</v>
      </c>
      <c r="T178" s="3">
        <v>1</v>
      </c>
      <c r="U178" s="3" t="b">
        <v>1</v>
      </c>
      <c r="V178" s="3">
        <v>251</v>
      </c>
      <c r="W178" s="5">
        <v>2927.65</v>
      </c>
      <c r="X178" s="5">
        <v>2969.49</v>
      </c>
      <c r="Y178" s="3">
        <v>158</v>
      </c>
      <c r="Z178" s="3">
        <v>158</v>
      </c>
      <c r="AA178" s="51">
        <v>96.4</v>
      </c>
      <c r="AB178" s="51">
        <v>99.28</v>
      </c>
      <c r="AC178" s="17">
        <v>1.6500464370685499</v>
      </c>
      <c r="AD178" s="17">
        <v>1.59998108975632</v>
      </c>
      <c r="AE178" s="51">
        <v>20.54</v>
      </c>
      <c r="AF178" s="51">
        <v>20.46</v>
      </c>
      <c r="AG178" s="51">
        <v>20</v>
      </c>
      <c r="AH178" s="51">
        <v>21</v>
      </c>
      <c r="AI178" s="17">
        <v>1.0331830597574301</v>
      </c>
      <c r="AJ178" s="17">
        <v>0.98006618013684799</v>
      </c>
      <c r="AL178" s="6">
        <v>5.5006913643678157E-3</v>
      </c>
      <c r="AN178" s="6">
        <v>1.8840812920708494E-2</v>
      </c>
      <c r="AP178" s="6">
        <v>-6.3251106894368636E-4</v>
      </c>
      <c r="AR178" s="6">
        <v>-6.3251106894368636E-4</v>
      </c>
      <c r="AT178" s="6">
        <v>-3.0395687071271826E-2</v>
      </c>
      <c r="AV178" s="6">
        <v>-2.3414026308120617E-3</v>
      </c>
      <c r="AX178" s="6">
        <v>3.1740162078460088E-2</v>
      </c>
      <c r="AZ178" s="6">
        <v>1.2275395440930481E-3</v>
      </c>
      <c r="BB178" s="6">
        <v>2.8807187149064717E-3</v>
      </c>
      <c r="BD178" s="6">
        <v>-2.8753837906329016E-3</v>
      </c>
      <c r="BF178" s="6">
        <v>-2.3628197617652891E-2</v>
      </c>
      <c r="BH178" s="6">
        <v>2.3591343341782034E-2</v>
      </c>
      <c r="BJ178" s="6">
        <v>2.6668453077398846E-2</v>
      </c>
      <c r="BL178" s="6">
        <v>-2.6503163325551138E-2</v>
      </c>
      <c r="BQ178" s="57">
        <v>2.7</v>
      </c>
      <c r="BR178" s="58">
        <v>1.59019094066905</v>
      </c>
    </row>
    <row r="179" spans="1:70" x14ac:dyDescent="0.25">
      <c r="A179" s="3">
        <v>178</v>
      </c>
      <c r="B179" s="3" t="s">
        <v>21</v>
      </c>
      <c r="C179" s="3" t="s">
        <v>22</v>
      </c>
      <c r="D179" s="3" t="s">
        <v>23</v>
      </c>
      <c r="E179" s="3" t="s">
        <v>24</v>
      </c>
      <c r="F179" s="3" t="s">
        <v>25</v>
      </c>
      <c r="G179" s="3" t="b">
        <v>1</v>
      </c>
      <c r="H179" s="3" t="b">
        <v>1</v>
      </c>
      <c r="I179" s="3" t="b">
        <v>0</v>
      </c>
      <c r="J179" s="3" t="b">
        <v>1</v>
      </c>
      <c r="K179" s="3" t="b">
        <v>0</v>
      </c>
      <c r="L179" s="3">
        <v>200</v>
      </c>
      <c r="M179" s="3">
        <v>2</v>
      </c>
      <c r="N179" s="3">
        <v>0</v>
      </c>
      <c r="O179" s="3">
        <v>1</v>
      </c>
      <c r="P179" s="3">
        <v>2.7</v>
      </c>
      <c r="Q179" s="3">
        <v>100</v>
      </c>
      <c r="R179" s="3">
        <v>100</v>
      </c>
      <c r="S179" s="5">
        <v>1.2</v>
      </c>
      <c r="T179" s="3">
        <v>1</v>
      </c>
      <c r="U179" s="3" t="b">
        <v>1</v>
      </c>
      <c r="V179" s="3">
        <v>251</v>
      </c>
      <c r="W179" s="5">
        <v>2901.15</v>
      </c>
      <c r="X179" s="5">
        <v>2918.5</v>
      </c>
      <c r="Y179" s="3">
        <v>158</v>
      </c>
      <c r="Z179" s="3">
        <v>158</v>
      </c>
      <c r="AA179" s="51">
        <v>99.69</v>
      </c>
      <c r="AB179" s="51">
        <v>99.84</v>
      </c>
      <c r="AC179" s="17">
        <v>1.5968503190665899</v>
      </c>
      <c r="AD179" s="17">
        <v>1.5893175613755799</v>
      </c>
      <c r="AE179" s="51">
        <v>20.399999999999999</v>
      </c>
      <c r="AF179" s="51">
        <v>20.6</v>
      </c>
      <c r="AG179" s="51">
        <v>20.47</v>
      </c>
      <c r="AH179" s="51">
        <v>20.53</v>
      </c>
      <c r="AI179" s="17">
        <v>1.00214158254661</v>
      </c>
      <c r="AJ179" s="17">
        <v>1.00916697084492</v>
      </c>
      <c r="AL179" s="6">
        <v>-3.6007272892130127E-3</v>
      </c>
      <c r="AN179" s="6">
        <v>1.3459929176686813E-3</v>
      </c>
      <c r="AP179" s="6">
        <v>-6.3251106894368636E-4</v>
      </c>
      <c r="AR179" s="6">
        <v>-6.3251106894368636E-4</v>
      </c>
      <c r="AT179" s="6">
        <v>2.6955804550301554E-3</v>
      </c>
      <c r="AV179" s="6">
        <v>3.2860028338006497E-3</v>
      </c>
      <c r="AX179" s="6">
        <v>-1.5222784058175343E-3</v>
      </c>
      <c r="AZ179" s="6">
        <v>-5.4454257502236647E-3</v>
      </c>
      <c r="BB179" s="6">
        <v>-3.9548850153802162E-3</v>
      </c>
      <c r="BD179" s="6">
        <v>3.9475607973100679E-3</v>
      </c>
      <c r="BF179" s="6">
        <v>-6.8346026166776763E-4</v>
      </c>
      <c r="BH179" s="6">
        <v>6.8239422889471157E-4</v>
      </c>
      <c r="BJ179" s="6">
        <v>-4.1772959777127694E-3</v>
      </c>
      <c r="BL179" s="6">
        <v>2.4025659743596162E-3</v>
      </c>
      <c r="BQ179" s="57">
        <v>2.7</v>
      </c>
      <c r="BR179" s="58">
        <v>1.6500464370685499</v>
      </c>
    </row>
    <row r="180" spans="1:70" x14ac:dyDescent="0.25">
      <c r="A180" s="3">
        <v>179</v>
      </c>
      <c r="B180" s="3" t="s">
        <v>21</v>
      </c>
      <c r="C180" s="3" t="s">
        <v>22</v>
      </c>
      <c r="D180" s="3" t="s">
        <v>23</v>
      </c>
      <c r="E180" s="3" t="s">
        <v>24</v>
      </c>
      <c r="F180" s="3" t="s">
        <v>25</v>
      </c>
      <c r="G180" s="3" t="b">
        <v>1</v>
      </c>
      <c r="H180" s="3" t="b">
        <v>1</v>
      </c>
      <c r="I180" s="3" t="b">
        <v>0</v>
      </c>
      <c r="J180" s="3" t="b">
        <v>1</v>
      </c>
      <c r="K180" s="3" t="b">
        <v>0</v>
      </c>
      <c r="L180" s="3">
        <v>200</v>
      </c>
      <c r="M180" s="3">
        <v>2</v>
      </c>
      <c r="N180" s="3">
        <v>0</v>
      </c>
      <c r="O180" s="3">
        <v>1</v>
      </c>
      <c r="P180" s="3">
        <v>2.7</v>
      </c>
      <c r="Q180" s="3">
        <v>100</v>
      </c>
      <c r="R180" s="3">
        <v>100</v>
      </c>
      <c r="S180" s="5">
        <v>1.2</v>
      </c>
      <c r="T180" s="3">
        <v>1</v>
      </c>
      <c r="U180" s="3" t="b">
        <v>1</v>
      </c>
      <c r="V180" s="3">
        <v>251</v>
      </c>
      <c r="W180" s="5">
        <v>2937.73</v>
      </c>
      <c r="X180" s="5">
        <v>2908.34</v>
      </c>
      <c r="Y180" s="3">
        <v>158</v>
      </c>
      <c r="Z180" s="3">
        <v>158</v>
      </c>
      <c r="AA180" s="51">
        <v>99.64</v>
      </c>
      <c r="AB180" s="51">
        <v>98.59</v>
      </c>
      <c r="AC180" s="17">
        <v>1.5940139734459899</v>
      </c>
      <c r="AD180" s="17">
        <v>1.61562959881553</v>
      </c>
      <c r="AE180" s="51">
        <v>20.55</v>
      </c>
      <c r="AF180" s="51">
        <v>20.45</v>
      </c>
      <c r="AG180" s="51">
        <v>20.71</v>
      </c>
      <c r="AH180" s="51">
        <v>20.29</v>
      </c>
      <c r="AI180" s="17">
        <v>0.99767328482603002</v>
      </c>
      <c r="AJ180" s="17">
        <v>1.0138159740978401</v>
      </c>
      <c r="AL180" s="6">
        <v>8.9626649503335987E-3</v>
      </c>
      <c r="AN180" s="6">
        <v>-2.1399331704051727E-3</v>
      </c>
      <c r="AP180" s="6">
        <v>-6.3251106894368636E-4</v>
      </c>
      <c r="AR180" s="6">
        <v>-6.3251106894368636E-4</v>
      </c>
      <c r="AT180" s="6">
        <v>2.1926736537185576E-3</v>
      </c>
      <c r="AV180" s="6">
        <v>-9.2751700782812696E-3</v>
      </c>
      <c r="AX180" s="6">
        <v>-3.2957870929472E-3</v>
      </c>
      <c r="AZ180" s="6">
        <v>1.1019979169284211E-2</v>
      </c>
      <c r="BB180" s="6">
        <v>3.3689761242126082E-3</v>
      </c>
      <c r="BD180" s="6">
        <v>-3.3627369754860581E-3</v>
      </c>
      <c r="BF180" s="6">
        <v>1.1033001366920425E-2</v>
      </c>
      <c r="BH180" s="6">
        <v>-1.1015792552154346E-2</v>
      </c>
      <c r="BJ180" s="6">
        <v>-8.6174194053598718E-3</v>
      </c>
      <c r="BL180" s="6">
        <v>7.0204071488964015E-3</v>
      </c>
      <c r="BQ180" s="57">
        <v>2.7</v>
      </c>
      <c r="BR180" s="58">
        <v>1.5968503190665899</v>
      </c>
    </row>
    <row r="181" spans="1:70" x14ac:dyDescent="0.25">
      <c r="A181" s="3">
        <v>180</v>
      </c>
      <c r="B181" s="3" t="s">
        <v>21</v>
      </c>
      <c r="C181" s="3" t="s">
        <v>22</v>
      </c>
      <c r="D181" s="3" t="s">
        <v>23</v>
      </c>
      <c r="E181" s="3" t="s">
        <v>24</v>
      </c>
      <c r="F181" s="3" t="s">
        <v>25</v>
      </c>
      <c r="G181" s="3" t="b">
        <v>1</v>
      </c>
      <c r="H181" s="3" t="b">
        <v>1</v>
      </c>
      <c r="I181" s="3" t="b">
        <v>0</v>
      </c>
      <c r="J181" s="3" t="b">
        <v>1</v>
      </c>
      <c r="K181" s="3" t="b">
        <v>0</v>
      </c>
      <c r="L181" s="3">
        <v>200</v>
      </c>
      <c r="M181" s="3">
        <v>2</v>
      </c>
      <c r="N181" s="3">
        <v>0</v>
      </c>
      <c r="O181" s="3">
        <v>1</v>
      </c>
      <c r="P181" s="3">
        <v>2.7</v>
      </c>
      <c r="Q181" s="3">
        <v>100</v>
      </c>
      <c r="R181" s="3">
        <v>100</v>
      </c>
      <c r="S181" s="5">
        <v>1.2</v>
      </c>
      <c r="T181" s="3">
        <v>1</v>
      </c>
      <c r="U181" s="3" t="b">
        <v>1</v>
      </c>
      <c r="V181" s="3">
        <v>251</v>
      </c>
      <c r="W181" s="5">
        <v>2959.95</v>
      </c>
      <c r="X181" s="5">
        <v>2972.88</v>
      </c>
      <c r="Y181" s="3">
        <v>158</v>
      </c>
      <c r="Z181" s="3">
        <v>158</v>
      </c>
      <c r="AA181" s="51">
        <v>96.35</v>
      </c>
      <c r="AB181" s="51">
        <v>97.62</v>
      </c>
      <c r="AC181" s="17">
        <v>1.64744379665218</v>
      </c>
      <c r="AD181" s="17">
        <v>1.6319467853502101</v>
      </c>
      <c r="AE181" s="51">
        <v>20.55</v>
      </c>
      <c r="AF181" s="51">
        <v>20.45</v>
      </c>
      <c r="AG181" s="51">
        <v>20.260000000000002</v>
      </c>
      <c r="AH181" s="51">
        <v>20.74</v>
      </c>
      <c r="AI181" s="17">
        <v>1.020399884758</v>
      </c>
      <c r="AJ181" s="17">
        <v>0.99201909291557899</v>
      </c>
      <c r="AL181" s="6">
        <v>1.6594118628920906E-2</v>
      </c>
      <c r="AN181" s="6">
        <v>2.0003931959937882E-2</v>
      </c>
      <c r="AP181" s="6">
        <v>-6.3251106894368636E-4</v>
      </c>
      <c r="AR181" s="6">
        <v>-6.3251106894368636E-4</v>
      </c>
      <c r="AT181" s="6">
        <v>-3.0898593872583535E-2</v>
      </c>
      <c r="AV181" s="6">
        <v>-1.9022640258056778E-2</v>
      </c>
      <c r="AX181" s="6">
        <v>3.0112784457628994E-2</v>
      </c>
      <c r="AZ181" s="6">
        <v>2.1230860179689115E-2</v>
      </c>
      <c r="BB181" s="6">
        <v>3.3689761242126082E-3</v>
      </c>
      <c r="BD181" s="6">
        <v>-3.3627369754860581E-3</v>
      </c>
      <c r="BF181" s="6">
        <v>-1.0935364186682284E-2</v>
      </c>
      <c r="BH181" s="6">
        <v>1.0918307662312277E-2</v>
      </c>
      <c r="BJ181" s="6">
        <v>1.3965880790582696E-2</v>
      </c>
      <c r="BL181" s="6">
        <v>-1.4630370431590212E-2</v>
      </c>
      <c r="BQ181" s="57">
        <v>2.7</v>
      </c>
      <c r="BR181" s="58">
        <v>1.5940139734459899</v>
      </c>
    </row>
    <row r="182" spans="1:70" x14ac:dyDescent="0.25">
      <c r="A182" s="1">
        <v>181</v>
      </c>
      <c r="B182" s="1" t="s">
        <v>21</v>
      </c>
      <c r="C182" s="1" t="s">
        <v>22</v>
      </c>
      <c r="D182" s="1" t="s">
        <v>23</v>
      </c>
      <c r="E182" s="1" t="s">
        <v>24</v>
      </c>
      <c r="F182" s="1" t="s">
        <v>25</v>
      </c>
      <c r="G182" s="1" t="b">
        <v>1</v>
      </c>
      <c r="H182" s="1" t="b">
        <v>1</v>
      </c>
      <c r="I182" s="1" t="b">
        <v>0</v>
      </c>
      <c r="J182" s="1" t="b">
        <v>1</v>
      </c>
      <c r="K182" s="1" t="b">
        <v>0</v>
      </c>
      <c r="L182" s="1">
        <v>200</v>
      </c>
      <c r="M182" s="1">
        <v>2</v>
      </c>
      <c r="N182" s="1">
        <v>0</v>
      </c>
      <c r="O182" s="1">
        <v>1</v>
      </c>
      <c r="P182" s="1">
        <v>2.8</v>
      </c>
      <c r="Q182" s="1">
        <v>100</v>
      </c>
      <c r="R182" s="1">
        <v>100</v>
      </c>
      <c r="S182" s="13">
        <v>1.2</v>
      </c>
      <c r="T182" s="1">
        <v>1</v>
      </c>
      <c r="U182" s="1" t="b">
        <v>1</v>
      </c>
      <c r="V182" s="1">
        <v>251</v>
      </c>
      <c r="W182" s="13">
        <v>3055.89</v>
      </c>
      <c r="X182" s="13">
        <v>3022.72</v>
      </c>
      <c r="Y182" s="1">
        <v>158</v>
      </c>
      <c r="Z182" s="1">
        <v>158</v>
      </c>
      <c r="AA182" s="50">
        <v>94.28</v>
      </c>
      <c r="AB182" s="50">
        <v>92.38</v>
      </c>
      <c r="AC182" s="16">
        <v>1.6836815430219401</v>
      </c>
      <c r="AD182" s="16">
        <v>1.7179355599711501</v>
      </c>
      <c r="AE182" s="50">
        <v>20.5</v>
      </c>
      <c r="AF182" s="50">
        <v>20.5</v>
      </c>
      <c r="AG182" s="50">
        <v>20.84</v>
      </c>
      <c r="AH182" s="50">
        <v>20.16</v>
      </c>
      <c r="AI182" s="16">
        <v>0.99034843735705103</v>
      </c>
      <c r="AJ182" s="16">
        <v>1.02406626832134</v>
      </c>
      <c r="AL182" s="6" cm="1">
        <f t="array" ref="AL182:AL191">W182:W191/AM182-1</f>
        <v>3.3793035062408272E-3</v>
      </c>
      <c r="AM182" s="22">
        <f>AVERAGE(W182:W191)</f>
        <v>3045.598</v>
      </c>
      <c r="AN182" s="6" cm="1">
        <f t="array" ref="AN182:AN191">X182:X191/AO182-1</f>
        <v>-1.0445789143555206E-2</v>
      </c>
      <c r="AO182" s="22">
        <f>AVERAGE(X182:X191)</f>
        <v>3054.6279999999997</v>
      </c>
      <c r="AP182" s="6" cm="1">
        <f t="array" ref="AP182:AP191">Y182:Y191/AQ182-1</f>
        <v>-1.2642225031604948E-3</v>
      </c>
      <c r="AQ182" s="22">
        <f>AVERAGE(Y182:Y191)</f>
        <v>158.19999999999999</v>
      </c>
      <c r="AR182" s="6" cm="1">
        <f t="array" ref="AR182:AR191">Z182:Z191/AS182-1</f>
        <v>-1.2642225031604948E-3</v>
      </c>
      <c r="AS182" s="22">
        <f>AVERAGE(Z182:Z191)</f>
        <v>158.19999999999999</v>
      </c>
      <c r="AT182" s="6" cm="1">
        <f t="array" ref="AT182:AT191">AA182:AA191/AU182-1</f>
        <v>2.092086455581077E-2</v>
      </c>
      <c r="AU182" s="22">
        <f>AVERAGE(AA182:AA191)</f>
        <v>92.347999999999985</v>
      </c>
      <c r="AV182" s="6" cm="1">
        <f t="array" ref="AV182:AV191">AB182:AB191/AW182-1</f>
        <v>-5.8221499983858171E-3</v>
      </c>
      <c r="AW182" s="22">
        <f>AVERAGE(AB182:AB191)</f>
        <v>92.921000000000006</v>
      </c>
      <c r="AX182" s="6" cm="1">
        <f t="array" ref="AX182:AX191">AC182:AC191/AY182-1</f>
        <v>-2.3876186389653831E-2</v>
      </c>
      <c r="AY182" s="22">
        <f>AVERAGE(AC182:AC191)</f>
        <v>1.7248647349300712</v>
      </c>
      <c r="AZ182" s="6" cm="1">
        <f t="array" ref="AZ182:AZ191">AD182:AD191/BA182-1</f>
        <v>1.959685006158951E-3</v>
      </c>
      <c r="BA182" s="22">
        <f>AVERAGE(AD182:AD191)</f>
        <v>1.7145755320091449</v>
      </c>
      <c r="BB182" s="6" cm="1">
        <f t="array" ref="BB182:BB191">AE182:AE191/BC182-1</f>
        <v>5.8570870753604787E-4</v>
      </c>
      <c r="BC182" s="22">
        <f>AVERAGE(AE182:AE191)</f>
        <v>20.488</v>
      </c>
      <c r="BD182" s="6" cm="1">
        <f t="array" ref="BD182:BD191">AF182:AF191/BE182-1</f>
        <v>-5.8502340093602445E-4</v>
      </c>
      <c r="BE182" s="22">
        <f>AVERAGE(AF182:AF191)</f>
        <v>20.512</v>
      </c>
      <c r="BF182" s="6" cm="1">
        <f t="array" ref="BF182:BF191">AG182:AG191/BG182-1</f>
        <v>2.1268254434970268E-2</v>
      </c>
      <c r="BG182" s="22">
        <f>AVERAGE(AG182:AG191)</f>
        <v>20.405999999999999</v>
      </c>
      <c r="BH182" s="6" cm="1">
        <f t="array" ref="BH182:BH191">AH182:AH191/BI182-1</f>
        <v>-2.1074099252209377E-2</v>
      </c>
      <c r="BI182" s="22">
        <f>AVERAGE(AH182:AH191)</f>
        <v>20.594000000000001</v>
      </c>
      <c r="BJ182" s="6" cm="1">
        <f t="array" ref="BJ182:BJ191">AI182:AI191/BK182-1</f>
        <v>-2.0621084987955451E-2</v>
      </c>
      <c r="BK182" s="22">
        <f t="shared" ref="BK182" si="18">AVERAGE(AI182:AI191)</f>
        <v>1.0112004885717512</v>
      </c>
      <c r="BL182" s="6" cm="1">
        <f t="array" ref="BL182:BL191">AJ182:AJ191/BM182-1</f>
        <v>2.0918049497346214E-2</v>
      </c>
      <c r="BM182" s="22">
        <f>AVERAGE(AJ182:AJ191)</f>
        <v>1.0030837135512922</v>
      </c>
      <c r="BQ182" s="57">
        <v>2.7</v>
      </c>
      <c r="BR182" s="58">
        <v>1.64744379665218</v>
      </c>
    </row>
    <row r="183" spans="1:70" x14ac:dyDescent="0.25">
      <c r="A183" s="1">
        <v>182</v>
      </c>
      <c r="B183" s="1" t="s">
        <v>21</v>
      </c>
      <c r="C183" s="1" t="s">
        <v>22</v>
      </c>
      <c r="D183" s="1" t="s">
        <v>23</v>
      </c>
      <c r="E183" s="1" t="s">
        <v>24</v>
      </c>
      <c r="F183" s="1" t="s">
        <v>25</v>
      </c>
      <c r="G183" s="1" t="b">
        <v>1</v>
      </c>
      <c r="H183" s="1" t="b">
        <v>1</v>
      </c>
      <c r="I183" s="1" t="b">
        <v>0</v>
      </c>
      <c r="J183" s="1" t="b">
        <v>1</v>
      </c>
      <c r="K183" s="1" t="b">
        <v>0</v>
      </c>
      <c r="L183" s="1">
        <v>200</v>
      </c>
      <c r="M183" s="1">
        <v>2</v>
      </c>
      <c r="N183" s="1">
        <v>0</v>
      </c>
      <c r="O183" s="1">
        <v>1</v>
      </c>
      <c r="P183" s="1">
        <v>2.8</v>
      </c>
      <c r="Q183" s="1">
        <v>100</v>
      </c>
      <c r="R183" s="1">
        <v>100</v>
      </c>
      <c r="S183" s="13">
        <v>1.2</v>
      </c>
      <c r="T183" s="1">
        <v>1</v>
      </c>
      <c r="U183" s="1" t="b">
        <v>1</v>
      </c>
      <c r="V183" s="1">
        <v>251</v>
      </c>
      <c r="W183" s="13">
        <v>3098.41</v>
      </c>
      <c r="X183" s="13">
        <v>3097.22</v>
      </c>
      <c r="Y183" s="1">
        <v>158</v>
      </c>
      <c r="Z183" s="1">
        <v>158</v>
      </c>
      <c r="AA183" s="50">
        <v>90.75</v>
      </c>
      <c r="AB183" s="50">
        <v>90.37</v>
      </c>
      <c r="AC183" s="16">
        <v>1.749650244158</v>
      </c>
      <c r="AD183" s="16">
        <v>1.75787498583589</v>
      </c>
      <c r="AE183" s="50">
        <v>20.45</v>
      </c>
      <c r="AF183" s="50">
        <v>20.55</v>
      </c>
      <c r="AG183" s="50">
        <v>20.56</v>
      </c>
      <c r="AH183" s="50">
        <v>20.440000000000001</v>
      </c>
      <c r="AI183" s="16">
        <v>1.0006153281852199</v>
      </c>
      <c r="AJ183" s="16">
        <v>1.0115390078019899</v>
      </c>
      <c r="AL183" s="6">
        <v>1.7340436919120572E-2</v>
      </c>
      <c r="AN183" s="6">
        <v>1.394343271913967E-2</v>
      </c>
      <c r="AP183" s="6">
        <v>-1.2642225031604948E-3</v>
      </c>
      <c r="AR183" s="6">
        <v>-1.2642225031604948E-3</v>
      </c>
      <c r="AT183" s="6">
        <v>-1.7304110538398088E-2</v>
      </c>
      <c r="AV183" s="6">
        <v>-2.7453428180927886E-2</v>
      </c>
      <c r="AX183" s="6">
        <v>1.4369537927235498E-2</v>
      </c>
      <c r="AZ183" s="6">
        <v>2.5253745325530597E-2</v>
      </c>
      <c r="BB183" s="6">
        <v>-1.8547442405310033E-3</v>
      </c>
      <c r="BD183" s="6">
        <v>1.8525741029640219E-3</v>
      </c>
      <c r="BF183" s="6">
        <v>7.5467999607958802E-3</v>
      </c>
      <c r="BH183" s="6">
        <v>-7.4779061862678686E-3</v>
      </c>
      <c r="BJ183" s="6">
        <v>-1.0467914628366159E-2</v>
      </c>
      <c r="BL183" s="6">
        <v>8.4293007018954036E-3</v>
      </c>
      <c r="BQ183" s="57">
        <v>2.8</v>
      </c>
      <c r="BR183" s="58">
        <v>1.6836815430219401</v>
      </c>
    </row>
    <row r="184" spans="1:70" x14ac:dyDescent="0.25">
      <c r="A184" s="1">
        <v>183</v>
      </c>
      <c r="B184" s="1" t="s">
        <v>21</v>
      </c>
      <c r="C184" s="1" t="s">
        <v>22</v>
      </c>
      <c r="D184" s="1" t="s">
        <v>23</v>
      </c>
      <c r="E184" s="1" t="s">
        <v>24</v>
      </c>
      <c r="F184" s="1" t="s">
        <v>25</v>
      </c>
      <c r="G184" s="1" t="b">
        <v>1</v>
      </c>
      <c r="H184" s="1" t="b">
        <v>1</v>
      </c>
      <c r="I184" s="1" t="b">
        <v>0</v>
      </c>
      <c r="J184" s="1" t="b">
        <v>1</v>
      </c>
      <c r="K184" s="1" t="b">
        <v>0</v>
      </c>
      <c r="L184" s="1">
        <v>200</v>
      </c>
      <c r="M184" s="1">
        <v>2</v>
      </c>
      <c r="N184" s="1">
        <v>0</v>
      </c>
      <c r="O184" s="1">
        <v>1</v>
      </c>
      <c r="P184" s="1">
        <v>2.8</v>
      </c>
      <c r="Q184" s="1">
        <v>100</v>
      </c>
      <c r="R184" s="1">
        <v>100</v>
      </c>
      <c r="S184" s="13">
        <v>1.2</v>
      </c>
      <c r="T184" s="1">
        <v>1</v>
      </c>
      <c r="U184" s="1" t="b">
        <v>1</v>
      </c>
      <c r="V184" s="1">
        <v>251</v>
      </c>
      <c r="W184" s="13">
        <v>2989.16</v>
      </c>
      <c r="X184" s="13">
        <v>3044.03</v>
      </c>
      <c r="Y184" s="1">
        <v>159</v>
      </c>
      <c r="Z184" s="1">
        <v>159</v>
      </c>
      <c r="AA184" s="50">
        <v>92.04</v>
      </c>
      <c r="AB184" s="50">
        <v>94.9</v>
      </c>
      <c r="AC184" s="16">
        <v>1.7428013779770399</v>
      </c>
      <c r="AD184" s="16">
        <v>1.6841496350140901</v>
      </c>
      <c r="AE184" s="50">
        <v>20.46</v>
      </c>
      <c r="AF184" s="50">
        <v>20.54</v>
      </c>
      <c r="AG184" s="50">
        <v>20.010000000000002</v>
      </c>
      <c r="AH184" s="50">
        <v>20.99</v>
      </c>
      <c r="AI184" s="16">
        <v>1.0296372297965699</v>
      </c>
      <c r="AJ184" s="16">
        <v>0.98493360556898601</v>
      </c>
      <c r="AL184" s="6">
        <v>-1.8531007703577407E-2</v>
      </c>
      <c r="AN184" s="6">
        <v>-3.469489574507767E-3</v>
      </c>
      <c r="AP184" s="6">
        <v>5.0568900126422012E-3</v>
      </c>
      <c r="AR184" s="6">
        <v>5.0568900126422012E-3</v>
      </c>
      <c r="AT184" s="6">
        <v>-3.3352102915058524E-3</v>
      </c>
      <c r="AV184" s="6">
        <v>2.1297661454353634E-2</v>
      </c>
      <c r="AX184" s="6">
        <v>1.0398869362759466E-2</v>
      </c>
      <c r="AZ184" s="6">
        <v>-1.7745439863708801E-2</v>
      </c>
      <c r="BB184" s="6">
        <v>-1.3666536509175931E-3</v>
      </c>
      <c r="BD184" s="6">
        <v>1.365054602183946E-3</v>
      </c>
      <c r="BF184" s="6">
        <v>-1.9406057042046343E-2</v>
      </c>
      <c r="BH184" s="6">
        <v>1.922890162183144E-2</v>
      </c>
      <c r="BJ184" s="6">
        <v>1.8232528003283788E-2</v>
      </c>
      <c r="BL184" s="6">
        <v>-1.8094310312394613E-2</v>
      </c>
      <c r="BQ184" s="57">
        <v>2.8</v>
      </c>
      <c r="BR184" s="58">
        <v>1.749650244158</v>
      </c>
    </row>
    <row r="185" spans="1:70" x14ac:dyDescent="0.25">
      <c r="A185" s="1">
        <v>184</v>
      </c>
      <c r="B185" s="1" t="s">
        <v>21</v>
      </c>
      <c r="C185" s="1" t="s">
        <v>22</v>
      </c>
      <c r="D185" s="1" t="s">
        <v>23</v>
      </c>
      <c r="E185" s="1" t="s">
        <v>24</v>
      </c>
      <c r="F185" s="1" t="s">
        <v>25</v>
      </c>
      <c r="G185" s="1" t="b">
        <v>1</v>
      </c>
      <c r="H185" s="1" t="b">
        <v>1</v>
      </c>
      <c r="I185" s="1" t="b">
        <v>0</v>
      </c>
      <c r="J185" s="1" t="b">
        <v>1</v>
      </c>
      <c r="K185" s="1" t="b">
        <v>0</v>
      </c>
      <c r="L185" s="1">
        <v>200</v>
      </c>
      <c r="M185" s="1">
        <v>2</v>
      </c>
      <c r="N185" s="1">
        <v>0</v>
      </c>
      <c r="O185" s="1">
        <v>1</v>
      </c>
      <c r="P185" s="1">
        <v>2.8</v>
      </c>
      <c r="Q185" s="1">
        <v>100</v>
      </c>
      <c r="R185" s="1">
        <v>100</v>
      </c>
      <c r="S185" s="13">
        <v>1.2</v>
      </c>
      <c r="T185" s="1">
        <v>1</v>
      </c>
      <c r="U185" s="1" t="b">
        <v>1</v>
      </c>
      <c r="V185" s="1">
        <v>251</v>
      </c>
      <c r="W185" s="13">
        <v>3113.95</v>
      </c>
      <c r="X185" s="13">
        <v>3078.97</v>
      </c>
      <c r="Y185" s="1">
        <v>158</v>
      </c>
      <c r="Z185" s="1">
        <v>158</v>
      </c>
      <c r="AA185" s="50">
        <v>91.58</v>
      </c>
      <c r="AB185" s="50">
        <v>89.69</v>
      </c>
      <c r="AC185" s="16">
        <v>1.7347338750209</v>
      </c>
      <c r="AD185" s="16">
        <v>1.77021109013677</v>
      </c>
      <c r="AE185" s="50">
        <v>20.48</v>
      </c>
      <c r="AF185" s="50">
        <v>20.52</v>
      </c>
      <c r="AG185" s="50">
        <v>20.85</v>
      </c>
      <c r="AH185" s="50">
        <v>20.149999999999999</v>
      </c>
      <c r="AI185" s="16">
        <v>0.98760871133697103</v>
      </c>
      <c r="AJ185" s="16">
        <v>1.0242419435980401</v>
      </c>
      <c r="AL185" s="6">
        <v>2.244288313822107E-2</v>
      </c>
      <c r="AN185" s="6">
        <v>7.9688917930431646E-3</v>
      </c>
      <c r="AP185" s="6">
        <v>-1.2642225031604948E-3</v>
      </c>
      <c r="AR185" s="6">
        <v>-1.2642225031604948E-3</v>
      </c>
      <c r="AT185" s="6">
        <v>-8.3163685190799086E-3</v>
      </c>
      <c r="AV185" s="6">
        <v>-3.4771472541190951E-2</v>
      </c>
      <c r="AX185" s="6">
        <v>5.7216892959603971E-3</v>
      </c>
      <c r="AZ185" s="6">
        <v>3.2448589804866312E-2</v>
      </c>
      <c r="BB185" s="6">
        <v>-3.9047247169066157E-4</v>
      </c>
      <c r="BD185" s="6">
        <v>3.900156006240163E-4</v>
      </c>
      <c r="BF185" s="6">
        <v>2.1758306380476489E-2</v>
      </c>
      <c r="BH185" s="6">
        <v>-2.1559677575993086E-2</v>
      </c>
      <c r="BJ185" s="6">
        <v>-2.3330464632292491E-2</v>
      </c>
      <c r="BL185" s="6">
        <v>2.1093184707226209E-2</v>
      </c>
      <c r="BQ185" s="57">
        <v>2.8</v>
      </c>
      <c r="BR185" s="58">
        <v>1.7428013779770399</v>
      </c>
    </row>
    <row r="186" spans="1:70" x14ac:dyDescent="0.25">
      <c r="A186" s="1">
        <v>185</v>
      </c>
      <c r="B186" s="1" t="s">
        <v>21</v>
      </c>
      <c r="C186" s="1" t="s">
        <v>22</v>
      </c>
      <c r="D186" s="1" t="s">
        <v>23</v>
      </c>
      <c r="E186" s="1" t="s">
        <v>24</v>
      </c>
      <c r="F186" s="1" t="s">
        <v>25</v>
      </c>
      <c r="G186" s="1" t="b">
        <v>1</v>
      </c>
      <c r="H186" s="1" t="b">
        <v>1</v>
      </c>
      <c r="I186" s="1" t="b">
        <v>0</v>
      </c>
      <c r="J186" s="1" t="b">
        <v>1</v>
      </c>
      <c r="K186" s="1" t="b">
        <v>0</v>
      </c>
      <c r="L186" s="1">
        <v>200</v>
      </c>
      <c r="M186" s="1">
        <v>2</v>
      </c>
      <c r="N186" s="1">
        <v>0</v>
      </c>
      <c r="O186" s="1">
        <v>1</v>
      </c>
      <c r="P186" s="1">
        <v>2.8</v>
      </c>
      <c r="Q186" s="1">
        <v>100</v>
      </c>
      <c r="R186" s="1">
        <v>100</v>
      </c>
      <c r="S186" s="13">
        <v>1.2</v>
      </c>
      <c r="T186" s="1">
        <v>1</v>
      </c>
      <c r="U186" s="1" t="b">
        <v>1</v>
      </c>
      <c r="V186" s="1">
        <v>251</v>
      </c>
      <c r="W186" s="13">
        <v>3027.54</v>
      </c>
      <c r="X186" s="13">
        <v>3051.53</v>
      </c>
      <c r="Y186" s="1">
        <v>159</v>
      </c>
      <c r="Z186" s="1">
        <v>159</v>
      </c>
      <c r="AA186" s="50">
        <v>91.63</v>
      </c>
      <c r="AB186" s="50">
        <v>93.03</v>
      </c>
      <c r="AC186" s="16">
        <v>1.7439937310666001</v>
      </c>
      <c r="AD186" s="16">
        <v>1.7220865653205699</v>
      </c>
      <c r="AE186" s="50">
        <v>20.39</v>
      </c>
      <c r="AF186" s="50">
        <v>20.61</v>
      </c>
      <c r="AG186" s="50">
        <v>20.28</v>
      </c>
      <c r="AH186" s="50">
        <v>20.72</v>
      </c>
      <c r="AI186" s="16">
        <v>1.0129097346170901</v>
      </c>
      <c r="AJ186" s="16">
        <v>1.0019100942991399</v>
      </c>
      <c r="AL186" s="6">
        <v>-5.9292132448208745E-3</v>
      </c>
      <c r="AN186" s="6">
        <v>-1.0141987829612731E-3</v>
      </c>
      <c r="AP186" s="6">
        <v>5.0568900126422012E-3</v>
      </c>
      <c r="AR186" s="6">
        <v>5.0568900126422012E-3</v>
      </c>
      <c r="AT186" s="6">
        <v>-7.7749382769523034E-3</v>
      </c>
      <c r="AV186" s="6">
        <v>1.1730394636302321E-3</v>
      </c>
      <c r="AX186" s="6">
        <v>1.1090142750993293E-2</v>
      </c>
      <c r="AZ186" s="6">
        <v>4.3806954964669131E-3</v>
      </c>
      <c r="BB186" s="6">
        <v>-4.7832877782115757E-3</v>
      </c>
      <c r="BD186" s="6">
        <v>4.7776911076442552E-3</v>
      </c>
      <c r="BF186" s="6">
        <v>-6.174654513378286E-3</v>
      </c>
      <c r="BH186" s="6">
        <v>6.11828687967364E-3</v>
      </c>
      <c r="BJ186" s="6">
        <v>1.6903137059922635E-3</v>
      </c>
      <c r="BL186" s="6">
        <v>-1.1700112725360201E-3</v>
      </c>
      <c r="BQ186" s="57">
        <v>2.8</v>
      </c>
      <c r="BR186" s="58">
        <v>1.7347338750209</v>
      </c>
    </row>
    <row r="187" spans="1:70" x14ac:dyDescent="0.25">
      <c r="A187" s="1">
        <v>186</v>
      </c>
      <c r="B187" s="1" t="s">
        <v>21</v>
      </c>
      <c r="C187" s="1" t="s">
        <v>22</v>
      </c>
      <c r="D187" s="1" t="s">
        <v>23</v>
      </c>
      <c r="E187" s="1" t="s">
        <v>24</v>
      </c>
      <c r="F187" s="1" t="s">
        <v>25</v>
      </c>
      <c r="G187" s="1" t="b">
        <v>1</v>
      </c>
      <c r="H187" s="1" t="b">
        <v>1</v>
      </c>
      <c r="I187" s="1" t="b">
        <v>0</v>
      </c>
      <c r="J187" s="1" t="b">
        <v>1</v>
      </c>
      <c r="K187" s="1" t="b">
        <v>0</v>
      </c>
      <c r="L187" s="1">
        <v>200</v>
      </c>
      <c r="M187" s="1">
        <v>2</v>
      </c>
      <c r="N187" s="1">
        <v>0</v>
      </c>
      <c r="O187" s="1">
        <v>1</v>
      </c>
      <c r="P187" s="1">
        <v>2.8</v>
      </c>
      <c r="Q187" s="1">
        <v>100</v>
      </c>
      <c r="R187" s="1">
        <v>100</v>
      </c>
      <c r="S187" s="13">
        <v>1.2</v>
      </c>
      <c r="T187" s="1">
        <v>1</v>
      </c>
      <c r="U187" s="1" t="b">
        <v>1</v>
      </c>
      <c r="V187" s="1">
        <v>251</v>
      </c>
      <c r="W187" s="13">
        <v>3043.59</v>
      </c>
      <c r="X187" s="13">
        <v>3031.91</v>
      </c>
      <c r="Y187" s="1">
        <v>158</v>
      </c>
      <c r="Z187" s="1">
        <v>158</v>
      </c>
      <c r="AA187" s="50">
        <v>93.82</v>
      </c>
      <c r="AB187" s="50">
        <v>93</v>
      </c>
      <c r="AC187" s="16">
        <v>1.69580703159367</v>
      </c>
      <c r="AD187" s="16">
        <v>1.70971713878628</v>
      </c>
      <c r="AE187" s="50">
        <v>20.5</v>
      </c>
      <c r="AF187" s="50">
        <v>20.5</v>
      </c>
      <c r="AG187" s="50">
        <v>20.64</v>
      </c>
      <c r="AH187" s="50">
        <v>20.36</v>
      </c>
      <c r="AI187" s="16">
        <v>1.0005916799768899</v>
      </c>
      <c r="AJ187" s="16">
        <v>1.0144148133839199</v>
      </c>
      <c r="AL187" s="6">
        <v>-6.5931222702397818E-4</v>
      </c>
      <c r="AN187" s="6">
        <v>-7.437239493646941E-3</v>
      </c>
      <c r="AP187" s="6">
        <v>-1.2642225031604948E-3</v>
      </c>
      <c r="AR187" s="6">
        <v>-1.2642225031604948E-3</v>
      </c>
      <c r="AT187" s="6">
        <v>1.5939706328236714E-2</v>
      </c>
      <c r="AV187" s="6">
        <v>8.5018456538343834E-4</v>
      </c>
      <c r="AX187" s="6">
        <v>-1.6846366412366365E-2</v>
      </c>
      <c r="AZ187" s="6">
        <v>-2.8335836667235936E-3</v>
      </c>
      <c r="BB187" s="6">
        <v>5.8570870753604787E-4</v>
      </c>
      <c r="BD187" s="6">
        <v>-5.8502340093602445E-4</v>
      </c>
      <c r="BF187" s="6">
        <v>1.1467215524845642E-2</v>
      </c>
      <c r="BH187" s="6">
        <v>-1.1362532776536982E-2</v>
      </c>
      <c r="BJ187" s="6">
        <v>-1.0491300899038714E-2</v>
      </c>
      <c r="BL187" s="6">
        <v>1.1296265385978055E-2</v>
      </c>
      <c r="BQ187" s="57">
        <v>2.8</v>
      </c>
      <c r="BR187" s="58">
        <v>1.7439937310666001</v>
      </c>
    </row>
    <row r="188" spans="1:70" x14ac:dyDescent="0.25">
      <c r="A188" s="1">
        <v>187</v>
      </c>
      <c r="B188" s="1" t="s">
        <v>21</v>
      </c>
      <c r="C188" s="1" t="s">
        <v>22</v>
      </c>
      <c r="D188" s="1" t="s">
        <v>23</v>
      </c>
      <c r="E188" s="1" t="s">
        <v>24</v>
      </c>
      <c r="F188" s="1" t="s">
        <v>25</v>
      </c>
      <c r="G188" s="1" t="b">
        <v>1</v>
      </c>
      <c r="H188" s="1" t="b">
        <v>1</v>
      </c>
      <c r="I188" s="1" t="b">
        <v>0</v>
      </c>
      <c r="J188" s="1" t="b">
        <v>1</v>
      </c>
      <c r="K188" s="1" t="b">
        <v>0</v>
      </c>
      <c r="L188" s="1">
        <v>200</v>
      </c>
      <c r="M188" s="1">
        <v>2</v>
      </c>
      <c r="N188" s="1">
        <v>0</v>
      </c>
      <c r="O188" s="1">
        <v>1</v>
      </c>
      <c r="P188" s="1">
        <v>2.8</v>
      </c>
      <c r="Q188" s="1">
        <v>100</v>
      </c>
      <c r="R188" s="1">
        <v>100</v>
      </c>
      <c r="S188" s="13">
        <v>1.2</v>
      </c>
      <c r="T188" s="1">
        <v>1</v>
      </c>
      <c r="U188" s="1" t="b">
        <v>1</v>
      </c>
      <c r="V188" s="1">
        <v>251</v>
      </c>
      <c r="W188" s="13">
        <v>3098.59</v>
      </c>
      <c r="X188" s="13">
        <v>3096.22</v>
      </c>
      <c r="Y188" s="1">
        <v>158</v>
      </c>
      <c r="Z188" s="1">
        <v>158</v>
      </c>
      <c r="AA188" s="50">
        <v>90.5</v>
      </c>
      <c r="AB188" s="50">
        <v>90.58</v>
      </c>
      <c r="AC188" s="16">
        <v>1.76033776272878</v>
      </c>
      <c r="AD188" s="16">
        <v>1.7574253560274899</v>
      </c>
      <c r="AE188" s="50">
        <v>20.55</v>
      </c>
      <c r="AF188" s="50">
        <v>20.45</v>
      </c>
      <c r="AG188" s="50">
        <v>20.49</v>
      </c>
      <c r="AH188" s="50">
        <v>20.51</v>
      </c>
      <c r="AI188" s="16">
        <v>1.0098025005161899</v>
      </c>
      <c r="AJ188" s="16">
        <v>1.0041155878341801</v>
      </c>
      <c r="AL188" s="6">
        <v>1.739953861277832E-2</v>
      </c>
      <c r="AN188" s="6">
        <v>1.3616060613600212E-2</v>
      </c>
      <c r="AP188" s="6">
        <v>-1.2642225031604948E-3</v>
      </c>
      <c r="AR188" s="6">
        <v>-1.2642225031604948E-3</v>
      </c>
      <c r="AT188" s="6">
        <v>-2.0011261749036113E-2</v>
      </c>
      <c r="AV188" s="6">
        <v>-2.5193443893199663E-2</v>
      </c>
      <c r="AX188" s="6">
        <v>2.0565686734935085E-2</v>
      </c>
      <c r="AZ188" s="6">
        <v>2.4991505604966546E-2</v>
      </c>
      <c r="BB188" s="6">
        <v>3.0261616556033211E-3</v>
      </c>
      <c r="BD188" s="6">
        <v>-3.0226209048362929E-3</v>
      </c>
      <c r="BF188" s="6">
        <v>4.1164363422523387E-3</v>
      </c>
      <c r="BH188" s="6">
        <v>-4.0788579197824637E-3</v>
      </c>
      <c r="BJ188" s="6">
        <v>-1.3825033426712041E-3</v>
      </c>
      <c r="BL188" s="6">
        <v>1.0287020604040631E-3</v>
      </c>
      <c r="BQ188" s="57">
        <v>2.8</v>
      </c>
      <c r="BR188" s="58">
        <v>1.69580703159367</v>
      </c>
    </row>
    <row r="189" spans="1:70" x14ac:dyDescent="0.25">
      <c r="A189" s="1">
        <v>188</v>
      </c>
      <c r="B189" s="1" t="s">
        <v>21</v>
      </c>
      <c r="C189" s="1" t="s">
        <v>22</v>
      </c>
      <c r="D189" s="1" t="s">
        <v>23</v>
      </c>
      <c r="E189" s="1" t="s">
        <v>24</v>
      </c>
      <c r="F189" s="1" t="s">
        <v>25</v>
      </c>
      <c r="G189" s="1" t="b">
        <v>1</v>
      </c>
      <c r="H189" s="1" t="b">
        <v>1</v>
      </c>
      <c r="I189" s="1" t="b">
        <v>0</v>
      </c>
      <c r="J189" s="1" t="b">
        <v>1</v>
      </c>
      <c r="K189" s="1" t="b">
        <v>0</v>
      </c>
      <c r="L189" s="1">
        <v>200</v>
      </c>
      <c r="M189" s="1">
        <v>2</v>
      </c>
      <c r="N189" s="1">
        <v>0</v>
      </c>
      <c r="O189" s="1">
        <v>1</v>
      </c>
      <c r="P189" s="1">
        <v>2.8</v>
      </c>
      <c r="Q189" s="1">
        <v>100</v>
      </c>
      <c r="R189" s="1">
        <v>100</v>
      </c>
      <c r="S189" s="13">
        <v>1.2</v>
      </c>
      <c r="T189" s="1">
        <v>1</v>
      </c>
      <c r="U189" s="1" t="b">
        <v>1</v>
      </c>
      <c r="V189" s="1">
        <v>251</v>
      </c>
      <c r="W189" s="13">
        <v>2964.21</v>
      </c>
      <c r="X189" s="13">
        <v>3017.45</v>
      </c>
      <c r="Y189" s="1">
        <v>158</v>
      </c>
      <c r="Z189" s="1">
        <v>158</v>
      </c>
      <c r="AA189" s="50">
        <v>94.17</v>
      </c>
      <c r="AB189" s="50">
        <v>97.14</v>
      </c>
      <c r="AC189" s="16">
        <v>1.6946153230265899</v>
      </c>
      <c r="AD189" s="16">
        <v>1.6346315147080199</v>
      </c>
      <c r="AE189" s="50">
        <v>20.51</v>
      </c>
      <c r="AF189" s="50">
        <v>20.49</v>
      </c>
      <c r="AG189" s="50">
        <v>19.98</v>
      </c>
      <c r="AH189" s="50">
        <v>21.02</v>
      </c>
      <c r="AI189" s="16">
        <v>1.0354778188059</v>
      </c>
      <c r="AJ189" s="16">
        <v>0.98288098020568604</v>
      </c>
      <c r="AL189" s="6">
        <v>-2.6723159129996787E-2</v>
      </c>
      <c r="AN189" s="6">
        <v>-1.2171040139748568E-2</v>
      </c>
      <c r="AP189" s="6">
        <v>-1.2642225031604948E-3</v>
      </c>
      <c r="AR189" s="6">
        <v>-1.2642225031604948E-3</v>
      </c>
      <c r="AT189" s="6">
        <v>1.9729718023130172E-2</v>
      </c>
      <c r="AV189" s="6">
        <v>4.5404160523455417E-2</v>
      </c>
      <c r="AX189" s="6">
        <v>-1.753726613507911E-2</v>
      </c>
      <c r="AZ189" s="6">
        <v>-4.6626127463423206E-2</v>
      </c>
      <c r="BB189" s="6">
        <v>1.0737992971496801E-3</v>
      </c>
      <c r="BD189" s="6">
        <v>-1.0725429017162114E-3</v>
      </c>
      <c r="BF189" s="6">
        <v>-2.0876212878565004E-2</v>
      </c>
      <c r="BH189" s="6">
        <v>2.0685636593182455E-2</v>
      </c>
      <c r="BJ189" s="6">
        <v>2.4008424153788566E-2</v>
      </c>
      <c r="BL189" s="6">
        <v>-2.0140625426048331E-2</v>
      </c>
      <c r="BQ189" s="57">
        <v>2.8</v>
      </c>
      <c r="BR189" s="58">
        <v>1.76033776272878</v>
      </c>
    </row>
    <row r="190" spans="1:70" x14ac:dyDescent="0.25">
      <c r="A190" s="1">
        <v>189</v>
      </c>
      <c r="B190" s="1" t="s">
        <v>21</v>
      </c>
      <c r="C190" s="1" t="s">
        <v>22</v>
      </c>
      <c r="D190" s="1" t="s">
        <v>23</v>
      </c>
      <c r="E190" s="1" t="s">
        <v>24</v>
      </c>
      <c r="F190" s="1" t="s">
        <v>25</v>
      </c>
      <c r="G190" s="1" t="b">
        <v>1</v>
      </c>
      <c r="H190" s="1" t="b">
        <v>1</v>
      </c>
      <c r="I190" s="1" t="b">
        <v>0</v>
      </c>
      <c r="J190" s="1" t="b">
        <v>1</v>
      </c>
      <c r="K190" s="1" t="b">
        <v>0</v>
      </c>
      <c r="L190" s="1">
        <v>200</v>
      </c>
      <c r="M190" s="1">
        <v>2</v>
      </c>
      <c r="N190" s="1">
        <v>0</v>
      </c>
      <c r="O190" s="1">
        <v>1</v>
      </c>
      <c r="P190" s="1">
        <v>2.8</v>
      </c>
      <c r="Q190" s="1">
        <v>100</v>
      </c>
      <c r="R190" s="1">
        <v>100</v>
      </c>
      <c r="S190" s="13">
        <v>1.2</v>
      </c>
      <c r="T190" s="1">
        <v>1</v>
      </c>
      <c r="U190" s="1" t="b">
        <v>1</v>
      </c>
      <c r="V190" s="1">
        <v>251</v>
      </c>
      <c r="W190" s="13">
        <v>3018.45</v>
      </c>
      <c r="X190" s="13">
        <v>3037.81</v>
      </c>
      <c r="Y190" s="1">
        <v>158</v>
      </c>
      <c r="Z190" s="1">
        <v>158</v>
      </c>
      <c r="AA190" s="50">
        <v>92.93</v>
      </c>
      <c r="AB190" s="50">
        <v>94.78</v>
      </c>
      <c r="AC190" s="16">
        <v>1.71015121095596</v>
      </c>
      <c r="AD190" s="16">
        <v>1.6823954455642001</v>
      </c>
      <c r="AE190" s="50">
        <v>20.53</v>
      </c>
      <c r="AF190" s="50">
        <v>20.47</v>
      </c>
      <c r="AG190" s="50">
        <v>20.190000000000001</v>
      </c>
      <c r="AH190" s="50">
        <v>20.81</v>
      </c>
      <c r="AI190" s="16">
        <v>1.0248151350825301</v>
      </c>
      <c r="AJ190" s="16">
        <v>0.99113137324827905</v>
      </c>
      <c r="AL190" s="6">
        <v>-8.9138487745263895E-3</v>
      </c>
      <c r="AN190" s="6">
        <v>-5.505744070963714E-3</v>
      </c>
      <c r="AP190" s="6">
        <v>-1.2642225031604948E-3</v>
      </c>
      <c r="AR190" s="6">
        <v>-1.2642225031604948E-3</v>
      </c>
      <c r="AT190" s="6">
        <v>6.3022480183656526E-3</v>
      </c>
      <c r="AV190" s="6">
        <v>2.0006241861366014E-2</v>
      </c>
      <c r="AX190" s="6">
        <v>-8.5302480108434553E-3</v>
      </c>
      <c r="AZ190" s="6">
        <v>-1.8768544076466664E-2</v>
      </c>
      <c r="BB190" s="6">
        <v>2.0499804763765006E-3</v>
      </c>
      <c r="BD190" s="6">
        <v>-2.0475819032762521E-3</v>
      </c>
      <c r="BF190" s="6">
        <v>-1.0585122022934268E-2</v>
      </c>
      <c r="BH190" s="6">
        <v>1.048849179372624E-2</v>
      </c>
      <c r="BJ190" s="6">
        <v>1.3463844870178709E-2</v>
      </c>
      <c r="BL190" s="6">
        <v>-1.1915596018100438E-2</v>
      </c>
      <c r="BQ190" s="57">
        <v>2.8</v>
      </c>
      <c r="BR190" s="58">
        <v>1.6946153230265899</v>
      </c>
    </row>
    <row r="191" spans="1:70" x14ac:dyDescent="0.25">
      <c r="A191" s="1">
        <v>190</v>
      </c>
      <c r="B191" s="1" t="s">
        <v>21</v>
      </c>
      <c r="C191" s="1" t="s">
        <v>22</v>
      </c>
      <c r="D191" s="1" t="s">
        <v>23</v>
      </c>
      <c r="E191" s="1" t="s">
        <v>24</v>
      </c>
      <c r="F191" s="1" t="s">
        <v>25</v>
      </c>
      <c r="G191" s="1" t="b">
        <v>1</v>
      </c>
      <c r="H191" s="1" t="b">
        <v>1</v>
      </c>
      <c r="I191" s="1" t="b">
        <v>0</v>
      </c>
      <c r="J191" s="1" t="b">
        <v>1</v>
      </c>
      <c r="K191" s="1" t="b">
        <v>0</v>
      </c>
      <c r="L191" s="1">
        <v>200</v>
      </c>
      <c r="M191" s="1">
        <v>2</v>
      </c>
      <c r="N191" s="1">
        <v>0</v>
      </c>
      <c r="O191" s="1">
        <v>1</v>
      </c>
      <c r="P191" s="1">
        <v>2.8</v>
      </c>
      <c r="Q191" s="1">
        <v>100</v>
      </c>
      <c r="R191" s="1">
        <v>100</v>
      </c>
      <c r="S191" s="13">
        <v>1.2</v>
      </c>
      <c r="T191" s="1">
        <v>1</v>
      </c>
      <c r="U191" s="1" t="b">
        <v>1</v>
      </c>
      <c r="V191" s="1">
        <v>251</v>
      </c>
      <c r="W191" s="13">
        <v>3046.19</v>
      </c>
      <c r="X191" s="13">
        <v>3068.42</v>
      </c>
      <c r="Y191" s="1">
        <v>158</v>
      </c>
      <c r="Z191" s="1">
        <v>158</v>
      </c>
      <c r="AA191" s="50">
        <v>91.78</v>
      </c>
      <c r="AB191" s="50">
        <v>93.34</v>
      </c>
      <c r="AC191" s="16">
        <v>1.7328752497512301</v>
      </c>
      <c r="AD191" s="16">
        <v>1.7093280287269901</v>
      </c>
      <c r="AE191" s="50">
        <v>20.51</v>
      </c>
      <c r="AF191" s="50">
        <v>20.49</v>
      </c>
      <c r="AG191" s="50">
        <v>20.22</v>
      </c>
      <c r="AH191" s="50">
        <v>20.78</v>
      </c>
      <c r="AI191" s="16">
        <v>1.0201983100431</v>
      </c>
      <c r="AJ191" s="16">
        <v>0.99160346125136101</v>
      </c>
      <c r="AL191" s="6">
        <v>1.9437890358475762E-4</v>
      </c>
      <c r="AN191" s="6">
        <v>4.5151160796013112E-3</v>
      </c>
      <c r="AP191" s="6">
        <v>-1.2642225031604948E-3</v>
      </c>
      <c r="AR191" s="6">
        <v>-1.2642225031604948E-3</v>
      </c>
      <c r="AT191" s="6">
        <v>-6.150647550569377E-3</v>
      </c>
      <c r="AV191" s="6">
        <v>4.5092067455150264E-3</v>
      </c>
      <c r="AX191" s="6">
        <v>4.6441408760575786E-3</v>
      </c>
      <c r="AZ191" s="6">
        <v>-3.0605261676666107E-3</v>
      </c>
      <c r="BB191" s="6">
        <v>1.0737992971496801E-3</v>
      </c>
      <c r="BD191" s="6">
        <v>-1.0725429017162114E-3</v>
      </c>
      <c r="BF191" s="6">
        <v>-9.1149661864157183E-3</v>
      </c>
      <c r="BH191" s="6">
        <v>9.0317568223754474E-3</v>
      </c>
      <c r="BJ191" s="6">
        <v>8.8981577570810266E-3</v>
      </c>
      <c r="BL191" s="6">
        <v>-1.1444959323770543E-2</v>
      </c>
      <c r="BQ191" s="57">
        <v>2.8</v>
      </c>
      <c r="BR191" s="58">
        <v>1.71015121095596</v>
      </c>
    </row>
    <row r="192" spans="1:70" x14ac:dyDescent="0.25">
      <c r="A192" s="3">
        <v>191</v>
      </c>
      <c r="B192" s="3" t="s">
        <v>21</v>
      </c>
      <c r="C192" s="3" t="s">
        <v>22</v>
      </c>
      <c r="D192" s="3" t="s">
        <v>23</v>
      </c>
      <c r="E192" s="3" t="s">
        <v>24</v>
      </c>
      <c r="F192" s="3" t="s">
        <v>25</v>
      </c>
      <c r="G192" s="3" t="b">
        <v>1</v>
      </c>
      <c r="H192" s="3" t="b">
        <v>1</v>
      </c>
      <c r="I192" s="3" t="b">
        <v>0</v>
      </c>
      <c r="J192" s="3" t="b">
        <v>1</v>
      </c>
      <c r="K192" s="3" t="b">
        <v>0</v>
      </c>
      <c r="L192" s="3">
        <v>200</v>
      </c>
      <c r="M192" s="3">
        <v>2</v>
      </c>
      <c r="N192" s="3">
        <v>0</v>
      </c>
      <c r="O192" s="3">
        <v>1</v>
      </c>
      <c r="P192" s="3">
        <v>2.9</v>
      </c>
      <c r="Q192" s="3">
        <v>100</v>
      </c>
      <c r="R192" s="3">
        <v>100</v>
      </c>
      <c r="S192" s="5">
        <v>1.2</v>
      </c>
      <c r="T192" s="3">
        <v>1</v>
      </c>
      <c r="U192" s="3" t="b">
        <v>1</v>
      </c>
      <c r="V192" s="3">
        <v>251</v>
      </c>
      <c r="W192" s="5">
        <v>3081.72</v>
      </c>
      <c r="X192" s="5">
        <v>3083.7</v>
      </c>
      <c r="Y192" s="3">
        <v>158</v>
      </c>
      <c r="Z192" s="3">
        <v>158</v>
      </c>
      <c r="AA192" s="51">
        <v>91.21</v>
      </c>
      <c r="AB192" s="51">
        <v>91.27</v>
      </c>
      <c r="AC192" s="17">
        <v>1.74163968077627</v>
      </c>
      <c r="AD192" s="17">
        <v>1.7389200756026899</v>
      </c>
      <c r="AE192" s="51">
        <v>20.53</v>
      </c>
      <c r="AF192" s="51">
        <v>20.47</v>
      </c>
      <c r="AG192" s="51">
        <v>20.48</v>
      </c>
      <c r="AH192" s="51">
        <v>20.52</v>
      </c>
      <c r="AI192" s="17">
        <v>1.00976956860686</v>
      </c>
      <c r="AJ192" s="17">
        <v>1.00490881839179</v>
      </c>
      <c r="AL192" s="6" cm="1">
        <f t="array" ref="AL192:AL201">W192:W201/AM192-1</f>
        <v>-1.0742540170166626E-2</v>
      </c>
      <c r="AM192" s="22">
        <f>AVERAGE(W192:W201)</f>
        <v>3115.1850000000004</v>
      </c>
      <c r="AN192" s="6" cm="1">
        <f t="array" ref="AN192:AN201">X192:X201/AO192-1</f>
        <v>-9.1240787957951319E-3</v>
      </c>
      <c r="AO192" s="22">
        <f>AVERAGE(X192:X201)</f>
        <v>3112.0949999999998</v>
      </c>
      <c r="AP192" s="6" cm="1">
        <f t="array" ref="AP192:AP201">Y192:Y201/AQ192-1</f>
        <v>-6.3251106894368636E-4</v>
      </c>
      <c r="AQ192" s="22">
        <f>AVERAGE(Y192:Y201)</f>
        <v>158.1</v>
      </c>
      <c r="AR192" s="6" cm="1">
        <f t="array" ref="AR192:AR201">Z192:Z201/AS192-1</f>
        <v>-6.3251106894368636E-4</v>
      </c>
      <c r="AS192" s="22">
        <f>AVERAGE(Z192:Z201)</f>
        <v>158.1</v>
      </c>
      <c r="AT192" s="6" cm="1">
        <f t="array" ref="AT192:AT201">AA192:AA201/AU192-1</f>
        <v>1.588256259467169E-2</v>
      </c>
      <c r="AU192" s="22">
        <f>AVERAGE(AA192:AA201)</f>
        <v>89.783999999999992</v>
      </c>
      <c r="AV192" s="6" cm="1">
        <f t="array" ref="AV192:AV201">AB192:AB201/AW192-1</f>
        <v>1.9890490557604279E-2</v>
      </c>
      <c r="AW192" s="22">
        <f>AVERAGE(AB192:AB201)</f>
        <v>89.489999999999981</v>
      </c>
      <c r="AX192" s="6" cm="1">
        <f t="array" ref="AX192:AX201">AC192:AC201/AY192-1</f>
        <v>-1.769830369978509E-2</v>
      </c>
      <c r="AY192" s="22">
        <f>AVERAGE(AC192:AC201)</f>
        <v>1.7730191114767078</v>
      </c>
      <c r="AZ192" s="6" cm="1">
        <f t="array" ref="AZ192:AZ201">AD192:AD201/BA192-1</f>
        <v>-2.0885490232689041E-2</v>
      </c>
      <c r="BA192" s="22">
        <f>AVERAGE(AD192:AD201)</f>
        <v>1.7760129772930733</v>
      </c>
      <c r="BB192" s="6" cm="1">
        <f t="array" ref="BB192:BB201">AE192:AE201/BC192-1</f>
        <v>1.7566116912268726E-3</v>
      </c>
      <c r="BC192" s="22">
        <f>AVERAGE(AE192:AE201)</f>
        <v>20.494</v>
      </c>
      <c r="BD192" s="6" cm="1">
        <f t="array" ref="BD192:BD201">AF192:AF201/BE192-1</f>
        <v>-1.755583731590793E-3</v>
      </c>
      <c r="BE192" s="22">
        <f>AVERAGE(AF192:AF201)</f>
        <v>20.506</v>
      </c>
      <c r="BF192" s="6" cm="1">
        <f t="array" ref="BF192:BF201">AG192:AG201/BG192-1</f>
        <v>-3.5517929256071445E-3</v>
      </c>
      <c r="BG192" s="22">
        <f>AVERAGE(AG192:AG201)</f>
        <v>20.553000000000004</v>
      </c>
      <c r="BH192" s="6" cm="1">
        <f t="array" ref="BH192:BH201">AH192:AH201/BI192-1</f>
        <v>3.5702058981759155E-3</v>
      </c>
      <c r="BI192" s="22">
        <f>AVERAGE(AH192:AH201)</f>
        <v>20.446999999999996</v>
      </c>
      <c r="BJ192" s="6" cm="1">
        <f t="array" ref="BJ192:BJ201">AI192:AI201/BK192-1</f>
        <v>5.867051748493779E-3</v>
      </c>
      <c r="BK192" s="22">
        <f t="shared" ref="BK192" si="19">AVERAGE(AI192:AI201)</f>
        <v>1.003879754140055</v>
      </c>
      <c r="BL192" s="6" cm="1">
        <f t="array" ref="BL192:BL201">AJ192:AJ201/BM192-1</f>
        <v>-4.7937961910059501E-3</v>
      </c>
      <c r="BM192" s="22">
        <f>AVERAGE(AJ192:AJ201)</f>
        <v>1.0097493509844098</v>
      </c>
      <c r="BQ192" s="57">
        <v>2.8</v>
      </c>
      <c r="BR192" s="58">
        <v>1.7328752497512301</v>
      </c>
    </row>
    <row r="193" spans="1:70" x14ac:dyDescent="0.25">
      <c r="A193" s="3">
        <v>192</v>
      </c>
      <c r="B193" s="3" t="s">
        <v>21</v>
      </c>
      <c r="C193" s="3" t="s">
        <v>22</v>
      </c>
      <c r="D193" s="3" t="s">
        <v>23</v>
      </c>
      <c r="E193" s="3" t="s">
        <v>24</v>
      </c>
      <c r="F193" s="3" t="s">
        <v>25</v>
      </c>
      <c r="G193" s="3" t="b">
        <v>1</v>
      </c>
      <c r="H193" s="3" t="b">
        <v>1</v>
      </c>
      <c r="I193" s="3" t="b">
        <v>0</v>
      </c>
      <c r="J193" s="3" t="b">
        <v>1</v>
      </c>
      <c r="K193" s="3" t="b">
        <v>0</v>
      </c>
      <c r="L193" s="3">
        <v>200</v>
      </c>
      <c r="M193" s="3">
        <v>2</v>
      </c>
      <c r="N193" s="3">
        <v>0</v>
      </c>
      <c r="O193" s="3">
        <v>1</v>
      </c>
      <c r="P193" s="3">
        <v>2.9</v>
      </c>
      <c r="Q193" s="3">
        <v>100</v>
      </c>
      <c r="R193" s="3">
        <v>100</v>
      </c>
      <c r="S193" s="5">
        <v>1.2</v>
      </c>
      <c r="T193" s="3">
        <v>1</v>
      </c>
      <c r="U193" s="3" t="b">
        <v>1</v>
      </c>
      <c r="V193" s="3">
        <v>251</v>
      </c>
      <c r="W193" s="5">
        <v>3157.11</v>
      </c>
      <c r="X193" s="5">
        <v>3089.01</v>
      </c>
      <c r="Y193" s="3">
        <v>158</v>
      </c>
      <c r="Z193" s="3">
        <v>158</v>
      </c>
      <c r="AA193" s="51">
        <v>91.07</v>
      </c>
      <c r="AB193" s="51">
        <v>87.48</v>
      </c>
      <c r="AC193" s="17">
        <v>1.7436172401749901</v>
      </c>
      <c r="AD193" s="17">
        <v>1.81665122085735</v>
      </c>
      <c r="AE193" s="51">
        <v>20.49</v>
      </c>
      <c r="AF193" s="51">
        <v>20.51</v>
      </c>
      <c r="AG193" s="51">
        <v>21.14</v>
      </c>
      <c r="AH193" s="51">
        <v>19.86</v>
      </c>
      <c r="AI193" s="17">
        <v>0.97471739480064801</v>
      </c>
      <c r="AJ193" s="17">
        <v>1.03883188596151</v>
      </c>
      <c r="AL193" s="6">
        <v>1.345826973357922E-2</v>
      </c>
      <c r="AN193" s="6">
        <v>-7.4178326818428175E-3</v>
      </c>
      <c r="AP193" s="6">
        <v>-6.3251106894368636E-4</v>
      </c>
      <c r="AR193" s="6">
        <v>-6.3251106894368636E-4</v>
      </c>
      <c r="AT193" s="6">
        <v>1.4323264724227069E-2</v>
      </c>
      <c r="AV193" s="6">
        <v>-2.2460610124035996E-2</v>
      </c>
      <c r="AX193" s="6">
        <v>-1.6582940991103912E-2</v>
      </c>
      <c r="AZ193" s="6">
        <v>2.2881726701240668E-2</v>
      </c>
      <c r="BB193" s="6">
        <v>-1.9517907680299817E-4</v>
      </c>
      <c r="BD193" s="6">
        <v>1.9506485906561899E-4</v>
      </c>
      <c r="BF193" s="6">
        <v>2.8560307497688786E-2</v>
      </c>
      <c r="BH193" s="6">
        <v>-2.8708367975741944E-2</v>
      </c>
      <c r="BJ193" s="6">
        <v>-2.9049653824713473E-2</v>
      </c>
      <c r="BL193" s="6">
        <v>2.8801736736693728E-2</v>
      </c>
      <c r="BQ193" s="57">
        <v>2.9</v>
      </c>
      <c r="BR193" s="58">
        <v>1.74163968077627</v>
      </c>
    </row>
    <row r="194" spans="1:70" x14ac:dyDescent="0.25">
      <c r="A194" s="3">
        <v>193</v>
      </c>
      <c r="B194" s="3" t="s">
        <v>21</v>
      </c>
      <c r="C194" s="3" t="s">
        <v>22</v>
      </c>
      <c r="D194" s="3" t="s">
        <v>23</v>
      </c>
      <c r="E194" s="3" t="s">
        <v>24</v>
      </c>
      <c r="F194" s="3" t="s">
        <v>25</v>
      </c>
      <c r="G194" s="3" t="b">
        <v>1</v>
      </c>
      <c r="H194" s="3" t="b">
        <v>1</v>
      </c>
      <c r="I194" s="3" t="b">
        <v>0</v>
      </c>
      <c r="J194" s="3" t="b">
        <v>1</v>
      </c>
      <c r="K194" s="3" t="b">
        <v>0</v>
      </c>
      <c r="L194" s="3">
        <v>200</v>
      </c>
      <c r="M194" s="3">
        <v>2</v>
      </c>
      <c r="N194" s="3">
        <v>0</v>
      </c>
      <c r="O194" s="3">
        <v>1</v>
      </c>
      <c r="P194" s="3">
        <v>2.9</v>
      </c>
      <c r="Q194" s="3">
        <v>100</v>
      </c>
      <c r="R194" s="3">
        <v>100</v>
      </c>
      <c r="S194" s="5">
        <v>1.2</v>
      </c>
      <c r="T194" s="3">
        <v>1</v>
      </c>
      <c r="U194" s="3" t="b">
        <v>1</v>
      </c>
      <c r="V194" s="3">
        <v>251</v>
      </c>
      <c r="W194" s="5">
        <v>3152.68</v>
      </c>
      <c r="X194" s="5">
        <v>3151.58</v>
      </c>
      <c r="Y194" s="3">
        <v>158</v>
      </c>
      <c r="Z194" s="3">
        <v>158</v>
      </c>
      <c r="AA194" s="51">
        <v>88.07</v>
      </c>
      <c r="AB194" s="51">
        <v>87.7</v>
      </c>
      <c r="AC194" s="17">
        <v>1.8026722396634101</v>
      </c>
      <c r="AD194" s="17">
        <v>1.8080969759159899</v>
      </c>
      <c r="AE194" s="51">
        <v>20.41</v>
      </c>
      <c r="AF194" s="51">
        <v>20.59</v>
      </c>
      <c r="AG194" s="51">
        <v>20.58</v>
      </c>
      <c r="AH194" s="51">
        <v>20.420000000000002</v>
      </c>
      <c r="AI194" s="17">
        <v>0.99805735877320101</v>
      </c>
      <c r="AJ194" s="17">
        <v>1.01472048426887</v>
      </c>
      <c r="AL194" s="6">
        <v>1.2036203307347559E-2</v>
      </c>
      <c r="AN194" s="6">
        <v>1.2687594691036086E-2</v>
      </c>
      <c r="AP194" s="6">
        <v>-6.3251106894368636E-4</v>
      </c>
      <c r="AR194" s="6">
        <v>-6.3251106894368636E-4</v>
      </c>
      <c r="AT194" s="6">
        <v>-1.9090261071014858E-2</v>
      </c>
      <c r="AV194" s="6">
        <v>-2.0002234886579262E-2</v>
      </c>
      <c r="AX194" s="6">
        <v>1.6724652314664024E-2</v>
      </c>
      <c r="AZ194" s="6">
        <v>1.8065182537020608E-2</v>
      </c>
      <c r="BB194" s="6">
        <v>-4.0987606128622955E-3</v>
      </c>
      <c r="BD194" s="6">
        <v>4.0963620403784429E-3</v>
      </c>
      <c r="BF194" s="6">
        <v>1.313676835498212E-3</v>
      </c>
      <c r="BH194" s="6">
        <v>-1.3204871130235718E-3</v>
      </c>
      <c r="BJ194" s="6">
        <v>-5.7998932071716691E-3</v>
      </c>
      <c r="BL194" s="6">
        <v>4.9231359045824874E-3</v>
      </c>
      <c r="BQ194" s="57">
        <v>2.9</v>
      </c>
      <c r="BR194" s="58">
        <v>1.7436172401749901</v>
      </c>
    </row>
    <row r="195" spans="1:70" x14ac:dyDescent="0.25">
      <c r="A195" s="3">
        <v>194</v>
      </c>
      <c r="B195" s="3" t="s">
        <v>21</v>
      </c>
      <c r="C195" s="3" t="s">
        <v>22</v>
      </c>
      <c r="D195" s="3" t="s">
        <v>23</v>
      </c>
      <c r="E195" s="3" t="s">
        <v>24</v>
      </c>
      <c r="F195" s="3" t="s">
        <v>25</v>
      </c>
      <c r="G195" s="3" t="b">
        <v>1</v>
      </c>
      <c r="H195" s="3" t="b">
        <v>1</v>
      </c>
      <c r="I195" s="3" t="b">
        <v>0</v>
      </c>
      <c r="J195" s="3" t="b">
        <v>1</v>
      </c>
      <c r="K195" s="3" t="b">
        <v>0</v>
      </c>
      <c r="L195" s="3">
        <v>200</v>
      </c>
      <c r="M195" s="3">
        <v>2</v>
      </c>
      <c r="N195" s="3">
        <v>0</v>
      </c>
      <c r="O195" s="3">
        <v>1</v>
      </c>
      <c r="P195" s="3">
        <v>2.9</v>
      </c>
      <c r="Q195" s="3">
        <v>100</v>
      </c>
      <c r="R195" s="3">
        <v>100</v>
      </c>
      <c r="S195" s="5">
        <v>1.2</v>
      </c>
      <c r="T195" s="3">
        <v>1</v>
      </c>
      <c r="U195" s="3" t="b">
        <v>1</v>
      </c>
      <c r="V195" s="3">
        <v>251</v>
      </c>
      <c r="W195" s="5">
        <v>3029.67</v>
      </c>
      <c r="X195" s="5">
        <v>3087.02</v>
      </c>
      <c r="Y195" s="3">
        <v>159</v>
      </c>
      <c r="Z195" s="3">
        <v>159</v>
      </c>
      <c r="AA195" s="51">
        <v>89.94</v>
      </c>
      <c r="AB195" s="51">
        <v>92.91</v>
      </c>
      <c r="AC195" s="17">
        <v>1.7768684579940299</v>
      </c>
      <c r="AD195" s="17">
        <v>1.71691239013004</v>
      </c>
      <c r="AE195" s="51">
        <v>20.41</v>
      </c>
      <c r="AF195" s="51">
        <v>20.59</v>
      </c>
      <c r="AG195" s="51">
        <v>20</v>
      </c>
      <c r="AH195" s="51">
        <v>21</v>
      </c>
      <c r="AI195" s="17">
        <v>1.0272274334114699</v>
      </c>
      <c r="AJ195" s="17">
        <v>0.98675952266351297</v>
      </c>
      <c r="AL195" s="6">
        <v>-2.7451018157830243E-2</v>
      </c>
      <c r="AN195" s="6">
        <v>-8.0572733158852383E-3</v>
      </c>
      <c r="AP195" s="6">
        <v>5.6925996204932883E-3</v>
      </c>
      <c r="AR195" s="6">
        <v>5.6925996204932883E-3</v>
      </c>
      <c r="AT195" s="6">
        <v>1.7375033413526975E-3</v>
      </c>
      <c r="AV195" s="6">
        <v>3.8216560509554354E-2</v>
      </c>
      <c r="AX195" s="6">
        <v>2.17106882402196E-3</v>
      </c>
      <c r="AZ195" s="6">
        <v>-3.3277114479823178E-2</v>
      </c>
      <c r="BB195" s="6">
        <v>-4.0987606128622955E-3</v>
      </c>
      <c r="BD195" s="6">
        <v>4.0963620403784429E-3</v>
      </c>
      <c r="BF195" s="6">
        <v>-2.6906047778913256E-2</v>
      </c>
      <c r="BH195" s="6">
        <v>2.704553235193452E-2</v>
      </c>
      <c r="BJ195" s="6">
        <v>2.3257446098626566E-2</v>
      </c>
      <c r="BL195" s="6">
        <v>-2.2767856496747285E-2</v>
      </c>
      <c r="BQ195" s="57">
        <v>2.9</v>
      </c>
      <c r="BR195" s="58">
        <v>1.8026722396634101</v>
      </c>
    </row>
    <row r="196" spans="1:70" x14ac:dyDescent="0.25">
      <c r="A196" s="3">
        <v>195</v>
      </c>
      <c r="B196" s="3" t="s">
        <v>21</v>
      </c>
      <c r="C196" s="3" t="s">
        <v>22</v>
      </c>
      <c r="D196" s="3" t="s">
        <v>23</v>
      </c>
      <c r="E196" s="3" t="s">
        <v>24</v>
      </c>
      <c r="F196" s="3" t="s">
        <v>25</v>
      </c>
      <c r="G196" s="3" t="b">
        <v>1</v>
      </c>
      <c r="H196" s="3" t="b">
        <v>1</v>
      </c>
      <c r="I196" s="3" t="b">
        <v>0</v>
      </c>
      <c r="J196" s="3" t="b">
        <v>1</v>
      </c>
      <c r="K196" s="3" t="b">
        <v>0</v>
      </c>
      <c r="L196" s="3">
        <v>200</v>
      </c>
      <c r="M196" s="3">
        <v>2</v>
      </c>
      <c r="N196" s="3">
        <v>0</v>
      </c>
      <c r="O196" s="3">
        <v>1</v>
      </c>
      <c r="P196" s="3">
        <v>2.9</v>
      </c>
      <c r="Q196" s="3">
        <v>100</v>
      </c>
      <c r="R196" s="3">
        <v>100</v>
      </c>
      <c r="S196" s="5">
        <v>1.2</v>
      </c>
      <c r="T196" s="3">
        <v>1</v>
      </c>
      <c r="U196" s="3" t="b">
        <v>1</v>
      </c>
      <c r="V196" s="3">
        <v>251</v>
      </c>
      <c r="W196" s="5">
        <v>3148.91</v>
      </c>
      <c r="X196" s="5">
        <v>3180.12</v>
      </c>
      <c r="Y196" s="3">
        <v>158</v>
      </c>
      <c r="Z196" s="3">
        <v>158</v>
      </c>
      <c r="AA196" s="51">
        <v>86.46</v>
      </c>
      <c r="AB196" s="51">
        <v>88.15</v>
      </c>
      <c r="AC196" s="17">
        <v>1.8428043072297</v>
      </c>
      <c r="AD196" s="17">
        <v>1.8003764831296201</v>
      </c>
      <c r="AE196" s="51">
        <v>20.57</v>
      </c>
      <c r="AF196" s="51">
        <v>20.43</v>
      </c>
      <c r="AG196" s="51">
        <v>20.2</v>
      </c>
      <c r="AH196" s="51">
        <v>20.8</v>
      </c>
      <c r="AI196" s="17">
        <v>1.02421231540254</v>
      </c>
      <c r="AJ196" s="17">
        <v>0.987767996387931</v>
      </c>
      <c r="AL196" s="6">
        <v>1.0826002308048865E-2</v>
      </c>
      <c r="AN196" s="6">
        <v>2.1858265894839413E-2</v>
      </c>
      <c r="AP196" s="6">
        <v>-6.3251106894368636E-4</v>
      </c>
      <c r="AR196" s="6">
        <v>-6.3251106894368636E-4</v>
      </c>
      <c r="AT196" s="6">
        <v>-3.7022186581127992E-2</v>
      </c>
      <c r="AV196" s="6">
        <v>-1.4973740082690479E-2</v>
      </c>
      <c r="AX196" s="6">
        <v>3.9359528220127116E-2</v>
      </c>
      <c r="AZ196" s="6">
        <v>1.3718089984725568E-2</v>
      </c>
      <c r="BB196" s="6">
        <v>3.7084024592564102E-3</v>
      </c>
      <c r="BD196" s="6">
        <v>-3.7062323222472049E-3</v>
      </c>
      <c r="BF196" s="6">
        <v>-1.7175108256702432E-2</v>
      </c>
      <c r="BH196" s="6">
        <v>1.7264146329535102E-2</v>
      </c>
      <c r="BJ196" s="6">
        <v>2.025398079663665E-2</v>
      </c>
      <c r="BL196" s="6">
        <v>-2.1769119806860027E-2</v>
      </c>
      <c r="BQ196" s="57">
        <v>2.9</v>
      </c>
      <c r="BR196" s="58">
        <v>1.7768684579940299</v>
      </c>
    </row>
    <row r="197" spans="1:70" x14ac:dyDescent="0.25">
      <c r="A197" s="3">
        <v>196</v>
      </c>
      <c r="B197" s="3" t="s">
        <v>21</v>
      </c>
      <c r="C197" s="3" t="s">
        <v>22</v>
      </c>
      <c r="D197" s="3" t="s">
        <v>23</v>
      </c>
      <c r="E197" s="3" t="s">
        <v>24</v>
      </c>
      <c r="F197" s="3" t="s">
        <v>25</v>
      </c>
      <c r="G197" s="3" t="b">
        <v>1</v>
      </c>
      <c r="H197" s="3" t="b">
        <v>1</v>
      </c>
      <c r="I197" s="3" t="b">
        <v>0</v>
      </c>
      <c r="J197" s="3" t="b">
        <v>1</v>
      </c>
      <c r="K197" s="3" t="b">
        <v>0</v>
      </c>
      <c r="L197" s="3">
        <v>200</v>
      </c>
      <c r="M197" s="3">
        <v>2</v>
      </c>
      <c r="N197" s="3">
        <v>0</v>
      </c>
      <c r="O197" s="3">
        <v>1</v>
      </c>
      <c r="P197" s="3">
        <v>2.9</v>
      </c>
      <c r="Q197" s="3">
        <v>100</v>
      </c>
      <c r="R197" s="3">
        <v>100</v>
      </c>
      <c r="S197" s="5">
        <v>1.2</v>
      </c>
      <c r="T197" s="3">
        <v>1</v>
      </c>
      <c r="U197" s="3" t="b">
        <v>1</v>
      </c>
      <c r="V197" s="3">
        <v>251</v>
      </c>
      <c r="W197" s="5">
        <v>3081.17</v>
      </c>
      <c r="X197" s="5">
        <v>3143.49</v>
      </c>
      <c r="Y197" s="3">
        <v>158</v>
      </c>
      <c r="Z197" s="3">
        <v>158</v>
      </c>
      <c r="AA197" s="51">
        <v>88.24</v>
      </c>
      <c r="AB197" s="51">
        <v>91.31</v>
      </c>
      <c r="AC197" s="17">
        <v>1.80455084028985</v>
      </c>
      <c r="AD197" s="17">
        <v>1.7386596792948601</v>
      </c>
      <c r="AE197" s="51">
        <v>20.47</v>
      </c>
      <c r="AF197" s="51">
        <v>20.53</v>
      </c>
      <c r="AG197" s="51">
        <v>19.96</v>
      </c>
      <c r="AH197" s="51">
        <v>21.04</v>
      </c>
      <c r="AI197" s="17">
        <v>1.0323062445212401</v>
      </c>
      <c r="AJ197" s="17">
        <v>0.98197327592017203</v>
      </c>
      <c r="AL197" s="6">
        <v>-1.0919094692610654E-2</v>
      </c>
      <c r="AN197" s="6">
        <v>1.0088059651135239E-2</v>
      </c>
      <c r="AP197" s="6">
        <v>-6.3251106894368636E-4</v>
      </c>
      <c r="AR197" s="6">
        <v>-6.3251106894368636E-4</v>
      </c>
      <c r="AT197" s="6">
        <v>-1.7196827942617787E-2</v>
      </c>
      <c r="AV197" s="6">
        <v>2.0337467873505766E-2</v>
      </c>
      <c r="AX197" s="6">
        <v>1.778420131460412E-2</v>
      </c>
      <c r="AZ197" s="6">
        <v>-2.1032108704039709E-2</v>
      </c>
      <c r="BB197" s="6">
        <v>-1.171074460817878E-3</v>
      </c>
      <c r="BD197" s="6">
        <v>1.170389154393936E-3</v>
      </c>
      <c r="BF197" s="6">
        <v>-2.8852235683355376E-2</v>
      </c>
      <c r="BH197" s="6">
        <v>2.9001809556414404E-2</v>
      </c>
      <c r="BJ197" s="6">
        <v>2.8316628823275458E-2</v>
      </c>
      <c r="BL197" s="6">
        <v>-2.7507890980230543E-2</v>
      </c>
      <c r="BQ197" s="57">
        <v>2.9</v>
      </c>
      <c r="BR197" s="58">
        <v>1.8428043072297</v>
      </c>
    </row>
    <row r="198" spans="1:70" x14ac:dyDescent="0.25">
      <c r="A198" s="3">
        <v>197</v>
      </c>
      <c r="B198" s="3" t="s">
        <v>21</v>
      </c>
      <c r="C198" s="3" t="s">
        <v>22</v>
      </c>
      <c r="D198" s="3" t="s">
        <v>23</v>
      </c>
      <c r="E198" s="3" t="s">
        <v>24</v>
      </c>
      <c r="F198" s="3" t="s">
        <v>25</v>
      </c>
      <c r="G198" s="3" t="b">
        <v>1</v>
      </c>
      <c r="H198" s="3" t="b">
        <v>1</v>
      </c>
      <c r="I198" s="3" t="b">
        <v>0</v>
      </c>
      <c r="J198" s="3" t="b">
        <v>1</v>
      </c>
      <c r="K198" s="3" t="b">
        <v>0</v>
      </c>
      <c r="L198" s="3">
        <v>200</v>
      </c>
      <c r="M198" s="3">
        <v>2</v>
      </c>
      <c r="N198" s="3">
        <v>0</v>
      </c>
      <c r="O198" s="3">
        <v>1</v>
      </c>
      <c r="P198" s="3">
        <v>2.9</v>
      </c>
      <c r="Q198" s="3">
        <v>100</v>
      </c>
      <c r="R198" s="3">
        <v>100</v>
      </c>
      <c r="S198" s="5">
        <v>1.2</v>
      </c>
      <c r="T198" s="3">
        <v>1</v>
      </c>
      <c r="U198" s="3" t="b">
        <v>1</v>
      </c>
      <c r="V198" s="3">
        <v>251</v>
      </c>
      <c r="W198" s="5">
        <v>3136.33</v>
      </c>
      <c r="X198" s="5">
        <v>3107.8</v>
      </c>
      <c r="Y198" s="3">
        <v>158</v>
      </c>
      <c r="Z198" s="3">
        <v>158</v>
      </c>
      <c r="AA198" s="51">
        <v>90.15</v>
      </c>
      <c r="AB198" s="51">
        <v>88.63</v>
      </c>
      <c r="AC198" s="17">
        <v>1.76074093671615</v>
      </c>
      <c r="AD198" s="17">
        <v>1.79034686386611</v>
      </c>
      <c r="AE198" s="51">
        <v>20.5</v>
      </c>
      <c r="AF198" s="51">
        <v>20.5</v>
      </c>
      <c r="AG198" s="51">
        <v>20.77</v>
      </c>
      <c r="AH198" s="51">
        <v>20.23</v>
      </c>
      <c r="AI198" s="17">
        <v>0.99206971480083594</v>
      </c>
      <c r="AJ198" s="17">
        <v>1.01884473409362</v>
      </c>
      <c r="AL198" s="6">
        <v>6.7877188674185795E-3</v>
      </c>
      <c r="AN198" s="6">
        <v>-1.3800992578952842E-3</v>
      </c>
      <c r="AP198" s="6">
        <v>-6.3251106894368636E-4</v>
      </c>
      <c r="AR198" s="6">
        <v>-6.3251106894368636E-4</v>
      </c>
      <c r="AT198" s="6">
        <v>4.0764501470196279E-3</v>
      </c>
      <c r="AV198" s="6">
        <v>-9.6100122918759689E-3</v>
      </c>
      <c r="AX198" s="6">
        <v>-6.9250098214291844E-3</v>
      </c>
      <c r="AZ198" s="6">
        <v>8.0708231056305646E-3</v>
      </c>
      <c r="BB198" s="6">
        <v>2.9276861520455277E-4</v>
      </c>
      <c r="BD198" s="6">
        <v>-2.9259728859842848E-4</v>
      </c>
      <c r="BF198" s="6">
        <v>1.0558069381598534E-2</v>
      </c>
      <c r="BH198" s="6">
        <v>-1.0612803834303075E-2</v>
      </c>
      <c r="BJ198" s="6">
        <v>-1.1764396373683095E-2</v>
      </c>
      <c r="BL198" s="6">
        <v>9.0075651946128765E-3</v>
      </c>
      <c r="BQ198" s="57">
        <v>2.9</v>
      </c>
      <c r="BR198" s="58">
        <v>1.80455084028985</v>
      </c>
    </row>
    <row r="199" spans="1:70" x14ac:dyDescent="0.25">
      <c r="A199" s="3">
        <v>198</v>
      </c>
      <c r="B199" s="3" t="s">
        <v>21</v>
      </c>
      <c r="C199" s="3" t="s">
        <v>22</v>
      </c>
      <c r="D199" s="3" t="s">
        <v>23</v>
      </c>
      <c r="E199" s="3" t="s">
        <v>24</v>
      </c>
      <c r="F199" s="3" t="s">
        <v>25</v>
      </c>
      <c r="G199" s="3" t="b">
        <v>1</v>
      </c>
      <c r="H199" s="3" t="b">
        <v>1</v>
      </c>
      <c r="I199" s="3" t="b">
        <v>0</v>
      </c>
      <c r="J199" s="3" t="b">
        <v>1</v>
      </c>
      <c r="K199" s="3" t="b">
        <v>0</v>
      </c>
      <c r="L199" s="3">
        <v>200</v>
      </c>
      <c r="M199" s="3">
        <v>2</v>
      </c>
      <c r="N199" s="3">
        <v>0</v>
      </c>
      <c r="O199" s="3">
        <v>1</v>
      </c>
      <c r="P199" s="3">
        <v>2.9</v>
      </c>
      <c r="Q199" s="3">
        <v>100</v>
      </c>
      <c r="R199" s="3">
        <v>100</v>
      </c>
      <c r="S199" s="5">
        <v>1.2</v>
      </c>
      <c r="T199" s="3">
        <v>1</v>
      </c>
      <c r="U199" s="3" t="b">
        <v>1</v>
      </c>
      <c r="V199" s="3">
        <v>251</v>
      </c>
      <c r="W199" s="5">
        <v>3064.35</v>
      </c>
      <c r="X199" s="5">
        <v>3121.96</v>
      </c>
      <c r="Y199" s="3">
        <v>158</v>
      </c>
      <c r="Z199" s="3">
        <v>158</v>
      </c>
      <c r="AA199" s="51">
        <v>88.88</v>
      </c>
      <c r="AB199" s="51">
        <v>92.5</v>
      </c>
      <c r="AC199" s="17">
        <v>1.78975196492413</v>
      </c>
      <c r="AD199" s="17">
        <v>1.7201519068300399</v>
      </c>
      <c r="AE199" s="51">
        <v>20.56</v>
      </c>
      <c r="AF199" s="51">
        <v>20.440000000000001</v>
      </c>
      <c r="AG199" s="51">
        <v>19.87</v>
      </c>
      <c r="AH199" s="51">
        <v>21.13</v>
      </c>
      <c r="AI199" s="17">
        <v>1.04208496290132</v>
      </c>
      <c r="AJ199" s="17">
        <v>0.97371023772521204</v>
      </c>
      <c r="AL199" s="6">
        <v>-1.6318452997173716E-2</v>
      </c>
      <c r="AN199" s="6">
        <v>3.1698903793104805E-3</v>
      </c>
      <c r="AP199" s="6">
        <v>-6.3251106894368636E-4</v>
      </c>
      <c r="AR199" s="6">
        <v>-6.3251106894368636E-4</v>
      </c>
      <c r="AT199" s="6">
        <v>-1.0068609106299475E-2</v>
      </c>
      <c r="AV199" s="6">
        <v>3.3635043021566835E-2</v>
      </c>
      <c r="AX199" s="6">
        <v>9.4374918685935505E-3</v>
      </c>
      <c r="AZ199" s="6">
        <v>-3.1453075612192016E-2</v>
      </c>
      <c r="BB199" s="6">
        <v>3.2204547672489703E-3</v>
      </c>
      <c r="BD199" s="6">
        <v>-3.2185701745830464E-3</v>
      </c>
      <c r="BF199" s="6">
        <v>-3.323115846835023E-2</v>
      </c>
      <c r="BH199" s="6">
        <v>3.3403433266494087E-2</v>
      </c>
      <c r="BJ199" s="6">
        <v>3.8057554805448257E-2</v>
      </c>
      <c r="BL199" s="6">
        <v>-3.5691147732913153E-2</v>
      </c>
      <c r="BQ199" s="57">
        <v>2.9</v>
      </c>
      <c r="BR199" s="58">
        <v>1.76074093671615</v>
      </c>
    </row>
    <row r="200" spans="1:70" x14ac:dyDescent="0.25">
      <c r="A200" s="3">
        <v>199</v>
      </c>
      <c r="B200" s="3" t="s">
        <v>21</v>
      </c>
      <c r="C200" s="3" t="s">
        <v>22</v>
      </c>
      <c r="D200" s="3" t="s">
        <v>23</v>
      </c>
      <c r="E200" s="3" t="s">
        <v>24</v>
      </c>
      <c r="F200" s="3" t="s">
        <v>25</v>
      </c>
      <c r="G200" s="3" t="b">
        <v>1</v>
      </c>
      <c r="H200" s="3" t="b">
        <v>1</v>
      </c>
      <c r="I200" s="3" t="b">
        <v>0</v>
      </c>
      <c r="J200" s="3" t="b">
        <v>1</v>
      </c>
      <c r="K200" s="3" t="b">
        <v>0</v>
      </c>
      <c r="L200" s="3">
        <v>200</v>
      </c>
      <c r="M200" s="3">
        <v>2</v>
      </c>
      <c r="N200" s="3">
        <v>0</v>
      </c>
      <c r="O200" s="3">
        <v>1</v>
      </c>
      <c r="P200" s="3">
        <v>2.9</v>
      </c>
      <c r="Q200" s="3">
        <v>100</v>
      </c>
      <c r="R200" s="3">
        <v>100</v>
      </c>
      <c r="S200" s="5">
        <v>1.2</v>
      </c>
      <c r="T200" s="3">
        <v>1</v>
      </c>
      <c r="U200" s="3" t="b">
        <v>1</v>
      </c>
      <c r="V200" s="3">
        <v>251</v>
      </c>
      <c r="W200" s="5">
        <v>3180.28</v>
      </c>
      <c r="X200" s="5">
        <v>3108.59</v>
      </c>
      <c r="Y200" s="3">
        <v>158</v>
      </c>
      <c r="Z200" s="3">
        <v>158</v>
      </c>
      <c r="AA200" s="51">
        <v>90.32</v>
      </c>
      <c r="AB200" s="51">
        <v>86.14</v>
      </c>
      <c r="AC200" s="17">
        <v>1.76193938935636</v>
      </c>
      <c r="AD200" s="17">
        <v>1.84141823989849</v>
      </c>
      <c r="AE200" s="51">
        <v>20.46</v>
      </c>
      <c r="AF200" s="51">
        <v>20.54</v>
      </c>
      <c r="AG200" s="51">
        <v>21.24</v>
      </c>
      <c r="AH200" s="51">
        <v>19.760000000000002</v>
      </c>
      <c r="AI200" s="17">
        <v>0.96808974511377099</v>
      </c>
      <c r="AJ200" s="17">
        <v>1.0452444625863599</v>
      </c>
      <c r="AL200" s="6">
        <v>2.0896030251814857E-2</v>
      </c>
      <c r="AN200" s="6">
        <v>-1.1262509659890618E-3</v>
      </c>
      <c r="AP200" s="6">
        <v>-6.3251106894368636E-4</v>
      </c>
      <c r="AR200" s="6">
        <v>-6.3251106894368636E-4</v>
      </c>
      <c r="AT200" s="6">
        <v>5.9698832754164766E-3</v>
      </c>
      <c r="AV200" s="6">
        <v>-3.7434350206726807E-2</v>
      </c>
      <c r="AX200" s="6">
        <v>-6.2490708919205051E-3</v>
      </c>
      <c r="AZ200" s="6">
        <v>3.6827018406760059E-2</v>
      </c>
      <c r="BB200" s="6">
        <v>-1.6590221528252069E-3</v>
      </c>
      <c r="BD200" s="6">
        <v>1.6580513020578724E-3</v>
      </c>
      <c r="BF200" s="6">
        <v>3.3425777258794032E-2</v>
      </c>
      <c r="BH200" s="6">
        <v>-3.3599060986941542E-2</v>
      </c>
      <c r="BJ200" s="6">
        <v>-3.5651689237365392E-2</v>
      </c>
      <c r="BL200" s="6">
        <v>3.5152398530730267E-2</v>
      </c>
      <c r="BQ200" s="57">
        <v>2.9</v>
      </c>
      <c r="BR200" s="58">
        <v>1.78975196492413</v>
      </c>
    </row>
    <row r="201" spans="1:70" x14ac:dyDescent="0.25">
      <c r="A201" s="3">
        <v>200</v>
      </c>
      <c r="B201" s="3" t="s">
        <v>21</v>
      </c>
      <c r="C201" s="3" t="s">
        <v>22</v>
      </c>
      <c r="D201" s="3" t="s">
        <v>23</v>
      </c>
      <c r="E201" s="3" t="s">
        <v>24</v>
      </c>
      <c r="F201" s="3" t="s">
        <v>25</v>
      </c>
      <c r="G201" s="3" t="b">
        <v>1</v>
      </c>
      <c r="H201" s="3" t="b">
        <v>1</v>
      </c>
      <c r="I201" s="3" t="b">
        <v>0</v>
      </c>
      <c r="J201" s="3" t="b">
        <v>1</v>
      </c>
      <c r="K201" s="3" t="b">
        <v>0</v>
      </c>
      <c r="L201" s="3">
        <v>200</v>
      </c>
      <c r="M201" s="3">
        <v>2</v>
      </c>
      <c r="N201" s="3">
        <v>0</v>
      </c>
      <c r="O201" s="3">
        <v>1</v>
      </c>
      <c r="P201" s="3">
        <v>2.9</v>
      </c>
      <c r="Q201" s="3">
        <v>100</v>
      </c>
      <c r="R201" s="3">
        <v>100</v>
      </c>
      <c r="S201" s="5">
        <v>1.2</v>
      </c>
      <c r="T201" s="3">
        <v>1</v>
      </c>
      <c r="U201" s="3" t="b">
        <v>1</v>
      </c>
      <c r="V201" s="3">
        <v>251</v>
      </c>
      <c r="W201" s="5">
        <v>3119.63</v>
      </c>
      <c r="X201" s="5">
        <v>3047.68</v>
      </c>
      <c r="Y201" s="3">
        <v>158</v>
      </c>
      <c r="Z201" s="3">
        <v>158</v>
      </c>
      <c r="AA201" s="51">
        <v>93.5</v>
      </c>
      <c r="AB201" s="51">
        <v>88.81</v>
      </c>
      <c r="AC201" s="17">
        <v>1.7056060576421901</v>
      </c>
      <c r="AD201" s="17">
        <v>1.78859593740554</v>
      </c>
      <c r="AE201" s="51">
        <v>20.54</v>
      </c>
      <c r="AF201" s="51">
        <v>20.46</v>
      </c>
      <c r="AG201" s="51">
        <v>21.29</v>
      </c>
      <c r="AH201" s="51">
        <v>19.71</v>
      </c>
      <c r="AI201" s="17">
        <v>0.97026280306866397</v>
      </c>
      <c r="AJ201" s="17">
        <v>1.0447320918451199</v>
      </c>
      <c r="AL201" s="6">
        <v>1.4268815495708242E-3</v>
      </c>
      <c r="AN201" s="6">
        <v>-2.0698275598913241E-2</v>
      </c>
      <c r="AP201" s="6">
        <v>-6.3251106894368636E-4</v>
      </c>
      <c r="AR201" s="6">
        <v>-6.3251106894368636E-4</v>
      </c>
      <c r="AT201" s="6">
        <v>4.1388220618373106E-2</v>
      </c>
      <c r="AV201" s="6">
        <v>-7.5986143703205E-3</v>
      </c>
      <c r="AX201" s="6">
        <v>-3.8021617137770636E-2</v>
      </c>
      <c r="AZ201" s="6">
        <v>7.0849482933650343E-3</v>
      </c>
      <c r="BB201" s="6">
        <v>2.2445593832340904E-3</v>
      </c>
      <c r="BD201" s="6">
        <v>-2.2432458792548404E-3</v>
      </c>
      <c r="BF201" s="6">
        <v>3.5858512139346876E-2</v>
      </c>
      <c r="BH201" s="6">
        <v>-3.6044407492541453E-2</v>
      </c>
      <c r="BJ201" s="6">
        <v>-3.3487029629547638E-2</v>
      </c>
      <c r="BL201" s="6">
        <v>3.4644974841137932E-2</v>
      </c>
      <c r="BQ201" s="57">
        <v>2.9</v>
      </c>
      <c r="BR201" s="58">
        <v>1.76193938935636</v>
      </c>
    </row>
    <row r="202" spans="1:70" x14ac:dyDescent="0.25">
      <c r="A202" s="1">
        <v>201</v>
      </c>
      <c r="B202" s="1" t="s">
        <v>21</v>
      </c>
      <c r="C202" s="1" t="s">
        <v>22</v>
      </c>
      <c r="D202" s="1" t="s">
        <v>23</v>
      </c>
      <c r="E202" s="1" t="s">
        <v>24</v>
      </c>
      <c r="F202" s="1" t="s">
        <v>25</v>
      </c>
      <c r="G202" s="1" t="b">
        <v>1</v>
      </c>
      <c r="H202" s="1" t="b">
        <v>1</v>
      </c>
      <c r="I202" s="1" t="b">
        <v>0</v>
      </c>
      <c r="J202" s="1" t="b">
        <v>1</v>
      </c>
      <c r="K202" s="1" t="b">
        <v>0</v>
      </c>
      <c r="L202" s="1">
        <v>200</v>
      </c>
      <c r="M202" s="1">
        <v>2</v>
      </c>
      <c r="N202" s="1">
        <v>0</v>
      </c>
      <c r="O202" s="1">
        <v>1</v>
      </c>
      <c r="P202" s="1">
        <v>3</v>
      </c>
      <c r="Q202" s="1">
        <v>100</v>
      </c>
      <c r="R202" s="1">
        <v>100</v>
      </c>
      <c r="S202" s="13">
        <v>1.2</v>
      </c>
      <c r="T202" s="1">
        <v>1</v>
      </c>
      <c r="U202" s="1" t="b">
        <v>1</v>
      </c>
      <c r="V202" s="1">
        <v>251</v>
      </c>
      <c r="W202" s="13">
        <v>3321.84</v>
      </c>
      <c r="X202" s="13">
        <v>3313.74</v>
      </c>
      <c r="Y202" s="1">
        <v>158</v>
      </c>
      <c r="Z202" s="1">
        <v>158</v>
      </c>
      <c r="AA202" s="50">
        <v>80.180000000000007</v>
      </c>
      <c r="AB202" s="50">
        <v>80.03</v>
      </c>
      <c r="AC202" s="16">
        <v>1.9735760513357199</v>
      </c>
      <c r="AD202" s="16">
        <v>1.9761953273269199</v>
      </c>
      <c r="AE202" s="50">
        <v>20.41</v>
      </c>
      <c r="AF202" s="50">
        <v>20.59</v>
      </c>
      <c r="AG202" s="50">
        <v>20.58</v>
      </c>
      <c r="AH202" s="50">
        <v>20.420000000000002</v>
      </c>
      <c r="AI202" s="16">
        <v>0.99299305080883904</v>
      </c>
      <c r="AJ202" s="16">
        <v>1.0096583504215</v>
      </c>
      <c r="AL202" s="6" cm="1">
        <f t="array" ref="AL202:AL211">W202:W211/AM202-1</f>
        <v>9.5615125187706873E-3</v>
      </c>
      <c r="AM202" s="22">
        <f>AVERAGE(W202:W211)</f>
        <v>3290.3789999999999</v>
      </c>
      <c r="AN202" s="6" cm="1">
        <f t="array" ref="AN202:AN211">X202:X211/AO202-1</f>
        <v>8.0160905862038945E-3</v>
      </c>
      <c r="AO202" s="22">
        <f>AVERAGE(X202:X211)</f>
        <v>3287.3879999999999</v>
      </c>
      <c r="AP202" s="6" cm="1">
        <f t="array" ref="AP202:AP211">Y202:Y211/AQ202-1</f>
        <v>-1.2642225031604948E-3</v>
      </c>
      <c r="AQ202" s="22">
        <f>AVERAGE(Y202:Y211)</f>
        <v>158.19999999999999</v>
      </c>
      <c r="AR202" s="6" cm="1">
        <f t="array" ref="AR202:AR211">Z202:Z211/AS202-1</f>
        <v>-1.2642225031604948E-3</v>
      </c>
      <c r="AS202" s="22">
        <f>AVERAGE(Z202:Z211)</f>
        <v>158.19999999999999</v>
      </c>
      <c r="AT202" s="6" cm="1">
        <f t="array" ref="AT202:AT211">AA202:AA211/AU202-1</f>
        <v>-1.3545601062978641E-2</v>
      </c>
      <c r="AU202" s="22">
        <f>AVERAGE(AA202:AA211)</f>
        <v>81.280999999999977</v>
      </c>
      <c r="AV202" s="6" cm="1">
        <f t="array" ref="AV202:AV211">AB202:AB211/AW202-1</f>
        <v>-1.6020557461300822E-2</v>
      </c>
      <c r="AW202" s="22">
        <f>AVERAGE(AB202:AB211)</f>
        <v>81.332999999999984</v>
      </c>
      <c r="AX202" s="6" cm="1">
        <f t="array" ref="AX202:AX211">AC202:AC211/AY202-1</f>
        <v>1.178875971893234E-2</v>
      </c>
      <c r="AY202" s="22">
        <f>AVERAGE(AC202:AC211)</f>
        <v>1.9505811192090778</v>
      </c>
      <c r="AZ202" s="6" cm="1">
        <f t="array" ref="AZ202:AZ211">AD202:AD211/BA202-1</f>
        <v>1.3566784351351169E-2</v>
      </c>
      <c r="BA202" s="22">
        <f>AVERAGE(AD202:AD211)</f>
        <v>1.949743576681648</v>
      </c>
      <c r="BB202" s="6" cm="1">
        <f t="array" ref="BB202:BB211">AE202:AE211/BC202-1</f>
        <v>-4.050163470453283E-3</v>
      </c>
      <c r="BC202" s="22">
        <f>AVERAGE(AE202:AE211)</f>
        <v>20.492999999999999</v>
      </c>
      <c r="BD202" s="6" cm="1">
        <f t="array" ref="BD202:BD211">AF202:AF211/BE202-1</f>
        <v>4.0473984493099024E-3</v>
      </c>
      <c r="BE202" s="22">
        <f>AVERAGE(AF202:AF211)</f>
        <v>20.507000000000001</v>
      </c>
      <c r="BF202" s="6" cm="1">
        <f t="array" ref="BF202:BF211">AG202:AG211/BG202-1</f>
        <v>3.4618947779023745E-3</v>
      </c>
      <c r="BG202" s="22">
        <f>AVERAGE(AG202:AG211)</f>
        <v>20.509</v>
      </c>
      <c r="BH202" s="6" cm="1">
        <f t="array" ref="BH202:BH211">AH202:AH211/BI202-1</f>
        <v>-3.4649358254842388E-3</v>
      </c>
      <c r="BI202" s="22">
        <f>AVERAGE(AH202:AH211)</f>
        <v>20.491</v>
      </c>
      <c r="BJ202" s="6" cm="1">
        <f t="array" ref="BJ202:BJ211">AI202:AI211/BK202-1</f>
        <v>-7.7655606014772616E-3</v>
      </c>
      <c r="BK202" s="22">
        <f t="shared" ref="BK202" si="20">AVERAGE(AI202:AI211)</f>
        <v>1.00076454855848</v>
      </c>
      <c r="BL202" s="6" cm="1">
        <f t="array" ref="BL202:BL211">AJ202:AJ211/BM202-1</f>
        <v>7.320621071357003E-3</v>
      </c>
      <c r="BM202" s="22">
        <f>AVERAGE(AJ202:AJ211)</f>
        <v>1.0023207400913292</v>
      </c>
      <c r="BQ202" s="57">
        <v>2.9</v>
      </c>
      <c r="BR202" s="58">
        <v>1.7056060576421901</v>
      </c>
    </row>
    <row r="203" spans="1:70" x14ac:dyDescent="0.25">
      <c r="A203" s="1">
        <v>202</v>
      </c>
      <c r="B203" s="1" t="s">
        <v>21</v>
      </c>
      <c r="C203" s="1" t="s">
        <v>22</v>
      </c>
      <c r="D203" s="1" t="s">
        <v>23</v>
      </c>
      <c r="E203" s="1" t="s">
        <v>24</v>
      </c>
      <c r="F203" s="1" t="s">
        <v>25</v>
      </c>
      <c r="G203" s="1" t="b">
        <v>1</v>
      </c>
      <c r="H203" s="1" t="b">
        <v>1</v>
      </c>
      <c r="I203" s="1" t="b">
        <v>0</v>
      </c>
      <c r="J203" s="1" t="b">
        <v>1</v>
      </c>
      <c r="K203" s="1" t="b">
        <v>0</v>
      </c>
      <c r="L203" s="1">
        <v>200</v>
      </c>
      <c r="M203" s="1">
        <v>2</v>
      </c>
      <c r="N203" s="1">
        <v>0</v>
      </c>
      <c r="O203" s="1">
        <v>1</v>
      </c>
      <c r="P203" s="1">
        <v>3</v>
      </c>
      <c r="Q203" s="1">
        <v>100</v>
      </c>
      <c r="R203" s="1">
        <v>100</v>
      </c>
      <c r="S203" s="13">
        <v>1.2</v>
      </c>
      <c r="T203" s="1">
        <v>1</v>
      </c>
      <c r="U203" s="1" t="b">
        <v>1</v>
      </c>
      <c r="V203" s="1">
        <v>251</v>
      </c>
      <c r="W203" s="13">
        <v>3258.17</v>
      </c>
      <c r="X203" s="13">
        <v>3237.74</v>
      </c>
      <c r="Y203" s="1">
        <v>158</v>
      </c>
      <c r="Z203" s="1">
        <v>158</v>
      </c>
      <c r="AA203" s="50">
        <v>83.71</v>
      </c>
      <c r="AB203" s="50">
        <v>83.17</v>
      </c>
      <c r="AC203" s="16">
        <v>1.89306400592737</v>
      </c>
      <c r="AD203" s="16">
        <v>1.90745581010037</v>
      </c>
      <c r="AE203" s="50">
        <v>20.58</v>
      </c>
      <c r="AF203" s="50">
        <v>20.420000000000002</v>
      </c>
      <c r="AG203" s="50">
        <v>20.6</v>
      </c>
      <c r="AH203" s="50">
        <v>20.399999999999999</v>
      </c>
      <c r="AI203" s="16">
        <v>1.00159273843369</v>
      </c>
      <c r="AJ203" s="16">
        <v>1.00349306401709</v>
      </c>
      <c r="AL203" s="6">
        <v>-9.7888419540727023E-3</v>
      </c>
      <c r="AN203" s="6">
        <v>-1.5102567752878659E-2</v>
      </c>
      <c r="AP203" s="6">
        <v>-1.2642225031604948E-3</v>
      </c>
      <c r="AR203" s="6">
        <v>-1.2642225031604948E-3</v>
      </c>
      <c r="AT203" s="6">
        <v>2.9883982726590652E-2</v>
      </c>
      <c r="AV203" s="6">
        <v>2.2586158139992651E-2</v>
      </c>
      <c r="AX203" s="6">
        <v>-2.9487168062525826E-2</v>
      </c>
      <c r="AZ203" s="6">
        <v>-2.1688886214078162E-2</v>
      </c>
      <c r="BB203" s="6">
        <v>4.2453520714389459E-3</v>
      </c>
      <c r="BD203" s="6">
        <v>-4.2424537962646447E-3</v>
      </c>
      <c r="BF203" s="6">
        <v>4.4370764054806333E-3</v>
      </c>
      <c r="BH203" s="6">
        <v>-4.4409740861842684E-3</v>
      </c>
      <c r="BJ203" s="6">
        <v>8.2755716757043629E-4</v>
      </c>
      <c r="BL203" s="6">
        <v>1.1696095659499139E-3</v>
      </c>
      <c r="BQ203" s="57">
        <v>3</v>
      </c>
      <c r="BR203" s="58">
        <v>1.9735760513357199</v>
      </c>
    </row>
    <row r="204" spans="1:70" x14ac:dyDescent="0.25">
      <c r="A204" s="1">
        <v>203</v>
      </c>
      <c r="B204" s="1" t="s">
        <v>21</v>
      </c>
      <c r="C204" s="1" t="s">
        <v>22</v>
      </c>
      <c r="D204" s="1" t="s">
        <v>23</v>
      </c>
      <c r="E204" s="1" t="s">
        <v>24</v>
      </c>
      <c r="F204" s="1" t="s">
        <v>25</v>
      </c>
      <c r="G204" s="1" t="b">
        <v>1</v>
      </c>
      <c r="H204" s="1" t="b">
        <v>1</v>
      </c>
      <c r="I204" s="1" t="b">
        <v>0</v>
      </c>
      <c r="J204" s="1" t="b">
        <v>1</v>
      </c>
      <c r="K204" s="1" t="b">
        <v>0</v>
      </c>
      <c r="L204" s="1">
        <v>200</v>
      </c>
      <c r="M204" s="1">
        <v>2</v>
      </c>
      <c r="N204" s="1">
        <v>0</v>
      </c>
      <c r="O204" s="1">
        <v>1</v>
      </c>
      <c r="P204" s="1">
        <v>3</v>
      </c>
      <c r="Q204" s="1">
        <v>100</v>
      </c>
      <c r="R204" s="1">
        <v>100</v>
      </c>
      <c r="S204" s="13">
        <v>1.2</v>
      </c>
      <c r="T204" s="1">
        <v>1</v>
      </c>
      <c r="U204" s="1" t="b">
        <v>1</v>
      </c>
      <c r="V204" s="1">
        <v>251</v>
      </c>
      <c r="W204" s="13">
        <v>3260.43</v>
      </c>
      <c r="X204" s="13">
        <v>3243.77</v>
      </c>
      <c r="Y204" s="1">
        <v>159</v>
      </c>
      <c r="Z204" s="1">
        <v>159</v>
      </c>
      <c r="AA204" s="50">
        <v>82.33</v>
      </c>
      <c r="AB204" s="50">
        <v>82.22</v>
      </c>
      <c r="AC204" s="16">
        <v>1.93539439676889</v>
      </c>
      <c r="AD204" s="16">
        <v>1.93881237242657</v>
      </c>
      <c r="AE204" s="50">
        <v>20.52</v>
      </c>
      <c r="AF204" s="50">
        <v>20.48</v>
      </c>
      <c r="AG204" s="50">
        <v>20.57</v>
      </c>
      <c r="AH204" s="50">
        <v>20.43</v>
      </c>
      <c r="AI204" s="16">
        <v>0.99950500757823302</v>
      </c>
      <c r="AJ204" s="16">
        <v>1.0043951661102599</v>
      </c>
      <c r="AL204" s="6">
        <v>-9.1019909864487047E-3</v>
      </c>
      <c r="AN204" s="6">
        <v>-1.3268284729396118E-2</v>
      </c>
      <c r="AP204" s="6">
        <v>5.0568900126422012E-3</v>
      </c>
      <c r="AR204" s="6">
        <v>5.0568900126422012E-3</v>
      </c>
      <c r="AT204" s="6">
        <v>1.2905845154464357E-2</v>
      </c>
      <c r="AV204" s="6">
        <v>1.0905782400747688E-2</v>
      </c>
      <c r="AX204" s="6">
        <v>-7.785742561860598E-3</v>
      </c>
      <c r="AZ204" s="6">
        <v>-5.6064830195169391E-3</v>
      </c>
      <c r="BB204" s="6">
        <v>1.3175230566535578E-3</v>
      </c>
      <c r="BD204" s="6">
        <v>-1.3166235919442881E-3</v>
      </c>
      <c r="BF204" s="6">
        <v>2.9743039641132452E-3</v>
      </c>
      <c r="BH204" s="6">
        <v>-2.9769166951344461E-3</v>
      </c>
      <c r="BJ204" s="6">
        <v>-1.2585787356887979E-3</v>
      </c>
      <c r="BL204" s="6">
        <v>2.0696229619490136E-3</v>
      </c>
      <c r="BQ204" s="57">
        <v>3</v>
      </c>
      <c r="BR204" s="58">
        <v>1.89306400592737</v>
      </c>
    </row>
    <row r="205" spans="1:70" x14ac:dyDescent="0.25">
      <c r="A205" s="1">
        <v>204</v>
      </c>
      <c r="B205" s="1" t="s">
        <v>21</v>
      </c>
      <c r="C205" s="1" t="s">
        <v>22</v>
      </c>
      <c r="D205" s="1" t="s">
        <v>23</v>
      </c>
      <c r="E205" s="1" t="s">
        <v>24</v>
      </c>
      <c r="F205" s="1" t="s">
        <v>25</v>
      </c>
      <c r="G205" s="1" t="b">
        <v>1</v>
      </c>
      <c r="H205" s="1" t="b">
        <v>1</v>
      </c>
      <c r="I205" s="1" t="b">
        <v>0</v>
      </c>
      <c r="J205" s="1" t="b">
        <v>1</v>
      </c>
      <c r="K205" s="1" t="b">
        <v>0</v>
      </c>
      <c r="L205" s="1">
        <v>200</v>
      </c>
      <c r="M205" s="1">
        <v>2</v>
      </c>
      <c r="N205" s="1">
        <v>0</v>
      </c>
      <c r="O205" s="1">
        <v>1</v>
      </c>
      <c r="P205" s="1">
        <v>3</v>
      </c>
      <c r="Q205" s="1">
        <v>100</v>
      </c>
      <c r="R205" s="1">
        <v>100</v>
      </c>
      <c r="S205" s="13">
        <v>1.2</v>
      </c>
      <c r="T205" s="1">
        <v>1</v>
      </c>
      <c r="U205" s="1" t="b">
        <v>1</v>
      </c>
      <c r="V205" s="1">
        <v>251</v>
      </c>
      <c r="W205" s="13">
        <v>3308.91</v>
      </c>
      <c r="X205" s="13">
        <v>3305.05</v>
      </c>
      <c r="Y205" s="1">
        <v>158</v>
      </c>
      <c r="Z205" s="1">
        <v>158</v>
      </c>
      <c r="AA205" s="50">
        <v>80.63</v>
      </c>
      <c r="AB205" s="50">
        <v>80.7</v>
      </c>
      <c r="AC205" s="16">
        <v>1.9608861362546499</v>
      </c>
      <c r="AD205" s="16">
        <v>1.9589718491049599</v>
      </c>
      <c r="AE205" s="50">
        <v>20.53</v>
      </c>
      <c r="AF205" s="50">
        <v>20.47</v>
      </c>
      <c r="AG205" s="50">
        <v>20.5</v>
      </c>
      <c r="AH205" s="50">
        <v>20.5</v>
      </c>
      <c r="AI205" s="16">
        <v>1.00231339712918</v>
      </c>
      <c r="AJ205" s="16">
        <v>0.99938015493278498</v>
      </c>
      <c r="AL205" s="6">
        <v>5.6318740181602323E-3</v>
      </c>
      <c r="AN205" s="6">
        <v>5.3726545208536702E-3</v>
      </c>
      <c r="AP205" s="6">
        <v>-1.2642225031604948E-3</v>
      </c>
      <c r="AR205" s="6">
        <v>-1.2642225031604948E-3</v>
      </c>
      <c r="AT205" s="6">
        <v>-8.0092518546767133E-3</v>
      </c>
      <c r="AV205" s="6">
        <v>-7.7828187820440098E-3</v>
      </c>
      <c r="AX205" s="6">
        <v>5.283049725073985E-3</v>
      </c>
      <c r="AZ205" s="6">
        <v>4.7330697911660558E-3</v>
      </c>
      <c r="BB205" s="6">
        <v>1.8054945591179372E-3</v>
      </c>
      <c r="BD205" s="6">
        <v>-1.8042619593310327E-3</v>
      </c>
      <c r="BF205" s="6">
        <v>-4.3883173241021645E-4</v>
      </c>
      <c r="BH205" s="6">
        <v>4.3921721731488006E-4</v>
      </c>
      <c r="BJ205" s="6">
        <v>1.5476653054218303E-3</v>
      </c>
      <c r="BL205" s="6">
        <v>-2.9337766255104203E-3</v>
      </c>
      <c r="BQ205" s="57">
        <v>3</v>
      </c>
      <c r="BR205" s="58">
        <v>1.93539439676889</v>
      </c>
    </row>
    <row r="206" spans="1:70" x14ac:dyDescent="0.25">
      <c r="A206" s="1">
        <v>205</v>
      </c>
      <c r="B206" s="1" t="s">
        <v>21</v>
      </c>
      <c r="C206" s="1" t="s">
        <v>22</v>
      </c>
      <c r="D206" s="1" t="s">
        <v>23</v>
      </c>
      <c r="E206" s="1" t="s">
        <v>24</v>
      </c>
      <c r="F206" s="1" t="s">
        <v>25</v>
      </c>
      <c r="G206" s="1" t="b">
        <v>1</v>
      </c>
      <c r="H206" s="1" t="b">
        <v>1</v>
      </c>
      <c r="I206" s="1" t="b">
        <v>0</v>
      </c>
      <c r="J206" s="1" t="b">
        <v>1</v>
      </c>
      <c r="K206" s="1" t="b">
        <v>0</v>
      </c>
      <c r="L206" s="1">
        <v>200</v>
      </c>
      <c r="M206" s="1">
        <v>2</v>
      </c>
      <c r="N206" s="1">
        <v>0</v>
      </c>
      <c r="O206" s="1">
        <v>1</v>
      </c>
      <c r="P206" s="1">
        <v>3</v>
      </c>
      <c r="Q206" s="1">
        <v>100</v>
      </c>
      <c r="R206" s="1">
        <v>100</v>
      </c>
      <c r="S206" s="13">
        <v>1.2</v>
      </c>
      <c r="T206" s="1">
        <v>1</v>
      </c>
      <c r="U206" s="1" t="b">
        <v>1</v>
      </c>
      <c r="V206" s="1">
        <v>251</v>
      </c>
      <c r="W206" s="13">
        <v>3301.04</v>
      </c>
      <c r="X206" s="13">
        <v>3301.96</v>
      </c>
      <c r="Y206" s="1">
        <v>158</v>
      </c>
      <c r="Z206" s="1">
        <v>158</v>
      </c>
      <c r="AA206" s="50">
        <v>81.09</v>
      </c>
      <c r="AB206" s="50">
        <v>80.7</v>
      </c>
      <c r="AC206" s="16">
        <v>1.9527025126044399</v>
      </c>
      <c r="AD206" s="16">
        <v>1.9602497959810301</v>
      </c>
      <c r="AE206" s="50">
        <v>20.51</v>
      </c>
      <c r="AF206" s="50">
        <v>20.49</v>
      </c>
      <c r="AG206" s="50">
        <v>20.53</v>
      </c>
      <c r="AH206" s="50">
        <v>20.47</v>
      </c>
      <c r="AI206" s="16">
        <v>1.0004453178400501</v>
      </c>
      <c r="AJ206" s="16">
        <v>1.00242105263157</v>
      </c>
      <c r="AL206" s="6">
        <v>3.2400522857700675E-3</v>
      </c>
      <c r="AN206" s="6">
        <v>4.4326985436462518E-3</v>
      </c>
      <c r="AP206" s="6">
        <v>-1.2642225031604948E-3</v>
      </c>
      <c r="AR206" s="6">
        <v>-1.2642225031604948E-3</v>
      </c>
      <c r="AT206" s="6">
        <v>-2.3498726639679113E-3</v>
      </c>
      <c r="AV206" s="6">
        <v>-7.7828187820440098E-3</v>
      </c>
      <c r="AX206" s="6">
        <v>1.0875699423473772E-3</v>
      </c>
      <c r="AZ206" s="6">
        <v>5.3885133537729946E-3</v>
      </c>
      <c r="BB206" s="6">
        <v>8.2955155418940052E-4</v>
      </c>
      <c r="BD206" s="6">
        <v>-8.2898522455765455E-4</v>
      </c>
      <c r="BF206" s="6">
        <v>1.0239407089571717E-3</v>
      </c>
      <c r="BH206" s="6">
        <v>-1.0248401737348312E-3</v>
      </c>
      <c r="BJ206" s="6">
        <v>-3.1898683750308798E-4</v>
      </c>
      <c r="BL206" s="6">
        <v>1.0008027992292057E-4</v>
      </c>
      <c r="BQ206" s="57">
        <v>3</v>
      </c>
      <c r="BR206" s="58">
        <v>1.9608861362546499</v>
      </c>
    </row>
    <row r="207" spans="1:70" x14ac:dyDescent="0.25">
      <c r="A207" s="1">
        <v>206</v>
      </c>
      <c r="B207" s="1" t="s">
        <v>21</v>
      </c>
      <c r="C207" s="1" t="s">
        <v>22</v>
      </c>
      <c r="D207" s="1" t="s">
        <v>23</v>
      </c>
      <c r="E207" s="1" t="s">
        <v>24</v>
      </c>
      <c r="F207" s="1" t="s">
        <v>25</v>
      </c>
      <c r="G207" s="1" t="b">
        <v>1</v>
      </c>
      <c r="H207" s="1" t="b">
        <v>1</v>
      </c>
      <c r="I207" s="1" t="b">
        <v>0</v>
      </c>
      <c r="J207" s="1" t="b">
        <v>1</v>
      </c>
      <c r="K207" s="1" t="b">
        <v>0</v>
      </c>
      <c r="L207" s="1">
        <v>200</v>
      </c>
      <c r="M207" s="1">
        <v>2</v>
      </c>
      <c r="N207" s="1">
        <v>0</v>
      </c>
      <c r="O207" s="1">
        <v>1</v>
      </c>
      <c r="P207" s="1">
        <v>3</v>
      </c>
      <c r="Q207" s="1">
        <v>100</v>
      </c>
      <c r="R207" s="1">
        <v>100</v>
      </c>
      <c r="S207" s="13">
        <v>1.2</v>
      </c>
      <c r="T207" s="1">
        <v>1</v>
      </c>
      <c r="U207" s="1" t="b">
        <v>1</v>
      </c>
      <c r="V207" s="1">
        <v>251</v>
      </c>
      <c r="W207" s="13">
        <v>3304.41</v>
      </c>
      <c r="X207" s="13">
        <v>3311.9</v>
      </c>
      <c r="Y207" s="1">
        <v>158</v>
      </c>
      <c r="Z207" s="1">
        <v>158</v>
      </c>
      <c r="AA207" s="50">
        <v>80.39</v>
      </c>
      <c r="AB207" s="50">
        <v>80.8</v>
      </c>
      <c r="AC207" s="16">
        <v>1.9666877809641701</v>
      </c>
      <c r="AD207" s="16">
        <v>1.9572096732642801</v>
      </c>
      <c r="AE207" s="50">
        <v>20.59</v>
      </c>
      <c r="AF207" s="50">
        <v>20.41</v>
      </c>
      <c r="AG207" s="50">
        <v>20.399999999999999</v>
      </c>
      <c r="AH207" s="50">
        <v>20.6</v>
      </c>
      <c r="AI207" s="16">
        <v>1.0104240145818999</v>
      </c>
      <c r="AJ207" s="16">
        <v>0.99184370015948797</v>
      </c>
      <c r="AL207" s="6">
        <v>4.2642504100591783E-3</v>
      </c>
      <c r="AN207" s="6">
        <v>7.4563757001000486E-3</v>
      </c>
      <c r="AP207" s="6">
        <v>-1.2642225031604948E-3</v>
      </c>
      <c r="AR207" s="6">
        <v>-1.2642225031604948E-3</v>
      </c>
      <c r="AT207" s="6">
        <v>-1.0961971432437823E-2</v>
      </c>
      <c r="AV207" s="6">
        <v>-6.5533055463340428E-3</v>
      </c>
      <c r="AX207" s="6">
        <v>8.2573657647333487E-3</v>
      </c>
      <c r="AZ207" s="6">
        <v>3.8292710241101258E-3</v>
      </c>
      <c r="BB207" s="6">
        <v>4.7333235739033253E-3</v>
      </c>
      <c r="BD207" s="6">
        <v>-4.7300921636515003E-3</v>
      </c>
      <c r="BF207" s="6">
        <v>-5.3147398703009552E-3</v>
      </c>
      <c r="BH207" s="6">
        <v>5.3194085208141395E-3</v>
      </c>
      <c r="BJ207" s="6">
        <v>9.6520865345735007E-3</v>
      </c>
      <c r="BL207" s="6">
        <v>-1.0452781742186223E-2</v>
      </c>
      <c r="BQ207" s="57">
        <v>3</v>
      </c>
      <c r="BR207" s="58">
        <v>1.9527025126044399</v>
      </c>
    </row>
    <row r="208" spans="1:70" x14ac:dyDescent="0.25">
      <c r="A208" s="1">
        <v>207</v>
      </c>
      <c r="B208" s="1" t="s">
        <v>21</v>
      </c>
      <c r="C208" s="1" t="s">
        <v>22</v>
      </c>
      <c r="D208" s="1" t="s">
        <v>23</v>
      </c>
      <c r="E208" s="1" t="s">
        <v>24</v>
      </c>
      <c r="F208" s="1" t="s">
        <v>25</v>
      </c>
      <c r="G208" s="1" t="b">
        <v>1</v>
      </c>
      <c r="H208" s="1" t="b">
        <v>1</v>
      </c>
      <c r="I208" s="1" t="b">
        <v>0</v>
      </c>
      <c r="J208" s="1" t="b">
        <v>1</v>
      </c>
      <c r="K208" s="1" t="b">
        <v>0</v>
      </c>
      <c r="L208" s="1">
        <v>200</v>
      </c>
      <c r="M208" s="1">
        <v>2</v>
      </c>
      <c r="N208" s="1">
        <v>0</v>
      </c>
      <c r="O208" s="1">
        <v>1</v>
      </c>
      <c r="P208" s="1">
        <v>3</v>
      </c>
      <c r="Q208" s="1">
        <v>100</v>
      </c>
      <c r="R208" s="1">
        <v>100</v>
      </c>
      <c r="S208" s="13">
        <v>1.2</v>
      </c>
      <c r="T208" s="1">
        <v>1</v>
      </c>
      <c r="U208" s="1" t="b">
        <v>1</v>
      </c>
      <c r="V208" s="1">
        <v>251</v>
      </c>
      <c r="W208" s="13">
        <v>3234.94</v>
      </c>
      <c r="X208" s="13">
        <v>3243.73</v>
      </c>
      <c r="Y208" s="1">
        <v>158</v>
      </c>
      <c r="Z208" s="1">
        <v>158</v>
      </c>
      <c r="AA208" s="50">
        <v>83.66</v>
      </c>
      <c r="AB208" s="50">
        <v>84.19</v>
      </c>
      <c r="AC208" s="16">
        <v>1.89456894054872</v>
      </c>
      <c r="AD208" s="16">
        <v>1.8842583033459399</v>
      </c>
      <c r="AE208" s="50">
        <v>20.420000000000002</v>
      </c>
      <c r="AF208" s="50">
        <v>20.58</v>
      </c>
      <c r="AG208" s="50">
        <v>20.440000000000001</v>
      </c>
      <c r="AH208" s="50">
        <v>20.56</v>
      </c>
      <c r="AI208" s="16">
        <v>1.00058088402825</v>
      </c>
      <c r="AJ208" s="16">
        <v>1.00248148038079</v>
      </c>
      <c r="AL208" s="6">
        <v>-1.6848818935447762E-2</v>
      </c>
      <c r="AN208" s="6">
        <v>-1.3280452444311419E-2</v>
      </c>
      <c r="AP208" s="6">
        <v>-1.2642225031604948E-3</v>
      </c>
      <c r="AR208" s="6">
        <v>-1.2642225031604948E-3</v>
      </c>
      <c r="AT208" s="6">
        <v>2.9268832814557166E-2</v>
      </c>
      <c r="AV208" s="6">
        <v>3.5127193144234292E-2</v>
      </c>
      <c r="AX208" s="6">
        <v>-2.8715636642207221E-2</v>
      </c>
      <c r="AZ208" s="6">
        <v>-3.3586608064205214E-2</v>
      </c>
      <c r="BB208" s="6">
        <v>-3.5621919679889036E-3</v>
      </c>
      <c r="BD208" s="6">
        <v>3.5597600819230468E-3</v>
      </c>
      <c r="BF208" s="6">
        <v>-3.3643766151445487E-3</v>
      </c>
      <c r="BH208" s="6">
        <v>3.3673319994143025E-3</v>
      </c>
      <c r="BJ208" s="6">
        <v>-1.8352421705436495E-4</v>
      </c>
      <c r="BL208" s="6">
        <v>1.6036811674280393E-4</v>
      </c>
      <c r="BQ208" s="57">
        <v>3</v>
      </c>
      <c r="BR208" s="58">
        <v>1.9666877809641701</v>
      </c>
    </row>
    <row r="209" spans="1:70" x14ac:dyDescent="0.25">
      <c r="A209" s="1">
        <v>208</v>
      </c>
      <c r="B209" s="1" t="s">
        <v>21</v>
      </c>
      <c r="C209" s="1" t="s">
        <v>22</v>
      </c>
      <c r="D209" s="1" t="s">
        <v>23</v>
      </c>
      <c r="E209" s="1" t="s">
        <v>24</v>
      </c>
      <c r="F209" s="1" t="s">
        <v>25</v>
      </c>
      <c r="G209" s="1" t="b">
        <v>1</v>
      </c>
      <c r="H209" s="1" t="b">
        <v>1</v>
      </c>
      <c r="I209" s="1" t="b">
        <v>0</v>
      </c>
      <c r="J209" s="1" t="b">
        <v>1</v>
      </c>
      <c r="K209" s="1" t="b">
        <v>0</v>
      </c>
      <c r="L209" s="1">
        <v>200</v>
      </c>
      <c r="M209" s="1">
        <v>2</v>
      </c>
      <c r="N209" s="1">
        <v>0</v>
      </c>
      <c r="O209" s="1">
        <v>1</v>
      </c>
      <c r="P209" s="1">
        <v>3</v>
      </c>
      <c r="Q209" s="1">
        <v>100</v>
      </c>
      <c r="R209" s="1">
        <v>100</v>
      </c>
      <c r="S209" s="13">
        <v>1.2</v>
      </c>
      <c r="T209" s="1">
        <v>1</v>
      </c>
      <c r="U209" s="1" t="b">
        <v>1</v>
      </c>
      <c r="V209" s="1">
        <v>251</v>
      </c>
      <c r="W209" s="13">
        <v>3310.2</v>
      </c>
      <c r="X209" s="13">
        <v>3330.34</v>
      </c>
      <c r="Y209" s="1">
        <v>158</v>
      </c>
      <c r="Z209" s="1">
        <v>158</v>
      </c>
      <c r="AA209" s="50">
        <v>79.650000000000006</v>
      </c>
      <c r="AB209" s="50">
        <v>80.31</v>
      </c>
      <c r="AC209" s="16">
        <v>1.9874084119736</v>
      </c>
      <c r="AD209" s="16">
        <v>1.9734520085648</v>
      </c>
      <c r="AE209" s="50">
        <v>20.45</v>
      </c>
      <c r="AF209" s="50">
        <v>20.55</v>
      </c>
      <c r="AG209" s="50">
        <v>20.37</v>
      </c>
      <c r="AH209" s="50">
        <v>20.63</v>
      </c>
      <c r="AI209" s="16">
        <v>1.0055300372142399</v>
      </c>
      <c r="AJ209" s="16">
        <v>0.99762655650984999</v>
      </c>
      <c r="AL209" s="6">
        <v>6.0239261191492588E-3</v>
      </c>
      <c r="AN209" s="6">
        <v>1.3065692276056362E-2</v>
      </c>
      <c r="AP209" s="6">
        <v>-1.2642225031604948E-3</v>
      </c>
      <c r="AR209" s="6">
        <v>-1.2642225031604948E-3</v>
      </c>
      <c r="AT209" s="6">
        <v>-2.0066190130534456E-2</v>
      </c>
      <c r="AV209" s="6">
        <v>-1.2577920401312892E-2</v>
      </c>
      <c r="AX209" s="6">
        <v>1.8880164686231993E-2</v>
      </c>
      <c r="AZ209" s="6">
        <v>1.2159769195650982E-2</v>
      </c>
      <c r="BB209" s="6">
        <v>-2.0982774605963206E-3</v>
      </c>
      <c r="BD209" s="6">
        <v>2.0968449797629241E-3</v>
      </c>
      <c r="BF209" s="6">
        <v>-6.7775123116680103E-3</v>
      </c>
      <c r="BH209" s="6">
        <v>6.7834659118637397E-3</v>
      </c>
      <c r="BJ209" s="6">
        <v>4.7618479917421741E-3</v>
      </c>
      <c r="BL209" s="6">
        <v>-4.6833148250045031E-3</v>
      </c>
      <c r="BQ209" s="57">
        <v>3</v>
      </c>
      <c r="BR209" s="58">
        <v>1.89456894054872</v>
      </c>
    </row>
    <row r="210" spans="1:70" x14ac:dyDescent="0.25">
      <c r="A210" s="1">
        <v>209</v>
      </c>
      <c r="B210" s="1" t="s">
        <v>21</v>
      </c>
      <c r="C210" s="1" t="s">
        <v>22</v>
      </c>
      <c r="D210" s="1" t="s">
        <v>23</v>
      </c>
      <c r="E210" s="1" t="s">
        <v>24</v>
      </c>
      <c r="F210" s="1" t="s">
        <v>25</v>
      </c>
      <c r="G210" s="1" t="b">
        <v>1</v>
      </c>
      <c r="H210" s="1" t="b">
        <v>1</v>
      </c>
      <c r="I210" s="1" t="b">
        <v>0</v>
      </c>
      <c r="J210" s="1" t="b">
        <v>1</v>
      </c>
      <c r="K210" s="1" t="b">
        <v>0</v>
      </c>
      <c r="L210" s="1">
        <v>200</v>
      </c>
      <c r="M210" s="1">
        <v>2</v>
      </c>
      <c r="N210" s="1">
        <v>0</v>
      </c>
      <c r="O210" s="1">
        <v>1</v>
      </c>
      <c r="P210" s="1">
        <v>3</v>
      </c>
      <c r="Q210" s="1">
        <v>100</v>
      </c>
      <c r="R210" s="1">
        <v>100</v>
      </c>
      <c r="S210" s="13">
        <v>1.2</v>
      </c>
      <c r="T210" s="1">
        <v>1</v>
      </c>
      <c r="U210" s="1" t="b">
        <v>1</v>
      </c>
      <c r="V210" s="1">
        <v>251</v>
      </c>
      <c r="W210" s="13">
        <v>3269.64</v>
      </c>
      <c r="X210" s="13">
        <v>3260.47</v>
      </c>
      <c r="Y210" s="1">
        <v>159</v>
      </c>
      <c r="Z210" s="1">
        <v>159</v>
      </c>
      <c r="AA210" s="50">
        <v>81.790000000000006</v>
      </c>
      <c r="AB210" s="50">
        <v>81.540000000000006</v>
      </c>
      <c r="AC210" s="16">
        <v>1.94699411111798</v>
      </c>
      <c r="AD210" s="16">
        <v>1.95339212481241</v>
      </c>
      <c r="AE210" s="50">
        <v>20.440000000000001</v>
      </c>
      <c r="AF210" s="50">
        <v>20.56</v>
      </c>
      <c r="AG210" s="50">
        <v>20.58</v>
      </c>
      <c r="AH210" s="50">
        <v>20.420000000000002</v>
      </c>
      <c r="AI210" s="16">
        <v>0.99471079873596902</v>
      </c>
      <c r="AJ210" s="16">
        <v>1.0084482038429301</v>
      </c>
      <c r="AL210" s="6">
        <v>-6.3029213352018276E-3</v>
      </c>
      <c r="AN210" s="6">
        <v>-8.1882637522556756E-3</v>
      </c>
      <c r="AP210" s="6">
        <v>5.0568900126422012E-3</v>
      </c>
      <c r="AR210" s="6">
        <v>5.0568900126422012E-3</v>
      </c>
      <c r="AT210" s="6">
        <v>6.262226104502E-3</v>
      </c>
      <c r="AV210" s="6">
        <v>2.5450923979200013E-3</v>
      </c>
      <c r="AX210" s="6">
        <v>-1.8389433055480131E-3</v>
      </c>
      <c r="AZ210" s="6">
        <v>1.871296397330191E-3</v>
      </c>
      <c r="BB210" s="6">
        <v>-2.5862489630604779E-3</v>
      </c>
      <c r="BD210" s="6">
        <v>2.5844833471495576E-3</v>
      </c>
      <c r="BF210" s="6">
        <v>3.4618947779023745E-3</v>
      </c>
      <c r="BH210" s="6">
        <v>-3.4649358254842388E-3</v>
      </c>
      <c r="BJ210" s="6">
        <v>-6.0491249727330221E-3</v>
      </c>
      <c r="BL210" s="6">
        <v>6.1132764259099748E-3</v>
      </c>
      <c r="BQ210" s="57">
        <v>3</v>
      </c>
      <c r="BR210" s="58">
        <v>1.9874084119736</v>
      </c>
    </row>
    <row r="211" spans="1:70" x14ac:dyDescent="0.25">
      <c r="A211" s="1">
        <v>210</v>
      </c>
      <c r="B211" s="1" t="s">
        <v>21</v>
      </c>
      <c r="C211" s="1" t="s">
        <v>22</v>
      </c>
      <c r="D211" s="1" t="s">
        <v>23</v>
      </c>
      <c r="E211" s="1" t="s">
        <v>24</v>
      </c>
      <c r="F211" s="1" t="s">
        <v>25</v>
      </c>
      <c r="G211" s="1" t="b">
        <v>1</v>
      </c>
      <c r="H211" s="1" t="b">
        <v>1</v>
      </c>
      <c r="I211" s="1" t="b">
        <v>0</v>
      </c>
      <c r="J211" s="1" t="b">
        <v>1</v>
      </c>
      <c r="K211" s="1" t="b">
        <v>0</v>
      </c>
      <c r="L211" s="1">
        <v>200</v>
      </c>
      <c r="M211" s="1">
        <v>2</v>
      </c>
      <c r="N211" s="1">
        <v>0</v>
      </c>
      <c r="O211" s="1">
        <v>1</v>
      </c>
      <c r="P211" s="1">
        <v>3</v>
      </c>
      <c r="Q211" s="1">
        <v>100</v>
      </c>
      <c r="R211" s="1">
        <v>100</v>
      </c>
      <c r="S211" s="13">
        <v>1.2</v>
      </c>
      <c r="T211" s="1">
        <v>1</v>
      </c>
      <c r="U211" s="1" t="b">
        <v>1</v>
      </c>
      <c r="V211" s="1">
        <v>251</v>
      </c>
      <c r="W211" s="13">
        <v>3334.21</v>
      </c>
      <c r="X211" s="13">
        <v>3325.18</v>
      </c>
      <c r="Y211" s="1">
        <v>158</v>
      </c>
      <c r="Z211" s="1">
        <v>158</v>
      </c>
      <c r="AA211" s="50">
        <v>79.38</v>
      </c>
      <c r="AB211" s="50">
        <v>79.67</v>
      </c>
      <c r="AC211" s="16">
        <v>1.99452884459524</v>
      </c>
      <c r="AD211" s="16">
        <v>1.9874385018892</v>
      </c>
      <c r="AE211" s="50">
        <v>20.48</v>
      </c>
      <c r="AF211" s="50">
        <v>20.52</v>
      </c>
      <c r="AG211" s="50">
        <v>20.52</v>
      </c>
      <c r="AH211" s="50">
        <v>20.48</v>
      </c>
      <c r="AI211" s="16">
        <v>0.99955023923444897</v>
      </c>
      <c r="AJ211" s="16">
        <v>1.0034596719070299</v>
      </c>
      <c r="AL211" s="6">
        <v>1.3320957859261906E-2</v>
      </c>
      <c r="AN211" s="6">
        <v>1.1496057051981756E-2</v>
      </c>
      <c r="AP211" s="6">
        <v>-1.2642225031604948E-3</v>
      </c>
      <c r="AR211" s="6">
        <v>-1.2642225031604948E-3</v>
      </c>
      <c r="AT211" s="6">
        <v>-2.3387999655515856E-2</v>
      </c>
      <c r="AV211" s="6">
        <v>-2.0446805109856747E-2</v>
      </c>
      <c r="AX211" s="6">
        <v>2.253058073482328E-2</v>
      </c>
      <c r="AZ211" s="6">
        <v>1.9333273184418687E-2</v>
      </c>
      <c r="BB211" s="6">
        <v>-6.3436295320340452E-4</v>
      </c>
      <c r="BD211" s="6">
        <v>6.3392987760257924E-4</v>
      </c>
      <c r="BF211" s="6">
        <v>5.3634989516804232E-4</v>
      </c>
      <c r="BH211" s="6">
        <v>-5.368210433848164E-4</v>
      </c>
      <c r="BJ211" s="6">
        <v>-1.213381634851185E-3</v>
      </c>
      <c r="BL211" s="6">
        <v>1.1362947708704052E-3</v>
      </c>
      <c r="BQ211" s="57">
        <v>3</v>
      </c>
      <c r="BR211" s="58">
        <v>1.94699411111798</v>
      </c>
    </row>
    <row r="212" spans="1:70" x14ac:dyDescent="0.25">
      <c r="A212" s="3">
        <v>211</v>
      </c>
      <c r="B212" s="3" t="s">
        <v>21</v>
      </c>
      <c r="C212" s="3" t="s">
        <v>22</v>
      </c>
      <c r="D212" s="3" t="s">
        <v>23</v>
      </c>
      <c r="E212" s="3" t="s">
        <v>24</v>
      </c>
      <c r="F212" s="3" t="s">
        <v>25</v>
      </c>
      <c r="G212" s="3" t="b">
        <v>1</v>
      </c>
      <c r="H212" s="3" t="b">
        <v>1</v>
      </c>
      <c r="I212" s="3" t="b">
        <v>1</v>
      </c>
      <c r="J212" s="3" t="b">
        <v>1</v>
      </c>
      <c r="K212" s="3" t="b">
        <v>0</v>
      </c>
      <c r="L212" s="3">
        <v>200</v>
      </c>
      <c r="M212" s="3">
        <v>2</v>
      </c>
      <c r="N212" s="3">
        <v>0</v>
      </c>
      <c r="O212" s="3">
        <v>1</v>
      </c>
      <c r="P212" s="3">
        <v>1</v>
      </c>
      <c r="Q212" s="3">
        <v>100</v>
      </c>
      <c r="R212" s="3">
        <v>100</v>
      </c>
      <c r="S212" s="5">
        <v>1.2</v>
      </c>
      <c r="T212" s="3">
        <v>1</v>
      </c>
      <c r="U212" s="3" t="b">
        <v>1</v>
      </c>
      <c r="V212" s="3">
        <v>251</v>
      </c>
      <c r="W212" s="5">
        <v>2943</v>
      </c>
      <c r="X212" s="5">
        <v>770</v>
      </c>
      <c r="Y212" s="3">
        <v>185</v>
      </c>
      <c r="Z212" s="3">
        <v>172</v>
      </c>
      <c r="AA212" s="51">
        <v>186</v>
      </c>
      <c r="AB212" s="51">
        <v>173</v>
      </c>
      <c r="AC212" s="17">
        <v>0.99462365591397905</v>
      </c>
      <c r="AD212" s="17">
        <v>0.99421965317919003</v>
      </c>
      <c r="AE212" s="51">
        <v>27</v>
      </c>
      <c r="AF212" s="51">
        <v>14</v>
      </c>
      <c r="AG212" s="51">
        <v>27</v>
      </c>
      <c r="AH212" s="51">
        <v>14</v>
      </c>
      <c r="AI212" s="17">
        <v>1</v>
      </c>
      <c r="AJ212" s="17">
        <v>1</v>
      </c>
      <c r="AL212" s="6" cm="1">
        <f t="array" ref="AL212:AL221">W212:W221/AM212-1</f>
        <v>-4.4025501908989684E-3</v>
      </c>
      <c r="AM212" s="22">
        <f>AVERAGE(W212:W221)</f>
        <v>2956.0140000000001</v>
      </c>
      <c r="AN212" s="6" cm="1">
        <f t="array" ref="AN212:AN221">X212:X221/AO212-1</f>
        <v>-2.1408614245799207E-3</v>
      </c>
      <c r="AO212" s="22">
        <f>AVERAGE(X212:X221)</f>
        <v>771.65199999999993</v>
      </c>
      <c r="AP212" s="6" cm="1">
        <f t="array" ref="AP212:AP221">Y212:Y221/AQ212-1</f>
        <v>-1.6189962223421839E-3</v>
      </c>
      <c r="AQ212" s="22">
        <f>AVERAGE(Y212:Y221)</f>
        <v>185.3</v>
      </c>
      <c r="AR212" s="6" cm="1">
        <f t="array" ref="AR212:AR221">Z212:Z221/AS212-1</f>
        <v>-5.8105752469495009E-4</v>
      </c>
      <c r="AS212" s="22">
        <f>AVERAGE(Z212:Z221)</f>
        <v>172.1</v>
      </c>
      <c r="AT212" s="6" cm="1">
        <f t="array" ref="AT212:AT221">AA212:AA221/AU212-1</f>
        <v>2.1551724137931494E-3</v>
      </c>
      <c r="AU212" s="22">
        <f>AVERAGE(AA212:AA221)</f>
        <v>185.6</v>
      </c>
      <c r="AV212" s="6" cm="1">
        <f t="array" ref="AV212:AV221">AB212:AB221/AW212-1</f>
        <v>3.4802784222738303E-3</v>
      </c>
      <c r="AW212" s="22">
        <f>AVERAGE(AB212:AB221)</f>
        <v>172.4</v>
      </c>
      <c r="AX212" s="6" cm="1">
        <f t="array" ref="AX212:AX221">AC212:AC221/AY212-1</f>
        <v>-3.7724205783206122E-3</v>
      </c>
      <c r="AY212" s="22">
        <f>AVERAGE(AC212:AC221)</f>
        <v>0.99839000290613167</v>
      </c>
      <c r="AZ212" s="6" cm="1">
        <f t="array" ref="AZ212:AZ221">AD212:AD221/BA212-1</f>
        <v>-4.0566244171762467E-3</v>
      </c>
      <c r="BA212" s="22">
        <f>AVERAGE(AD212:AD221)</f>
        <v>0.99826925662051313</v>
      </c>
      <c r="BB212" s="6" cm="1">
        <f t="array" ref="BB212:BB221">AE212:AE221/BC212-1</f>
        <v>-3.6165030629567996E-3</v>
      </c>
      <c r="BC212" s="22">
        <f>AVERAGE(AE212:AE221)</f>
        <v>27.098000000000003</v>
      </c>
      <c r="BD212" s="6" cm="1">
        <f t="array" ref="BD212:BD221">AF212:AF221/BE212-1</f>
        <v>7.0493454179256787E-3</v>
      </c>
      <c r="BE212" s="22">
        <f>AVERAGE(AF212:AF221)</f>
        <v>13.901999999999997</v>
      </c>
      <c r="BF212" s="6" cm="1">
        <f t="array" ref="BF212:BF221">AG212:AG221/BG212-1</f>
        <v>-3.4326209722068679E-3</v>
      </c>
      <c r="BG212" s="22">
        <f>AVERAGE(AG212:AG221)</f>
        <v>27.093</v>
      </c>
      <c r="BH212" s="6" cm="1">
        <f t="array" ref="BH212:BH221">AH212:AH221/BI212-1</f>
        <v>6.6872797871575518E-3</v>
      </c>
      <c r="BI212" s="22">
        <f>AVERAGE(AH212:AH221)</f>
        <v>13.907</v>
      </c>
      <c r="BJ212" s="6" cm="1">
        <f t="array" ref="BJ212:BJ221">AI212:AI221/BK212-1</f>
        <v>-2.790226537284779E-4</v>
      </c>
      <c r="BK212" s="22">
        <f t="shared" ref="BK212" si="21">AVERAGE(AI212:AI221)</f>
        <v>1.0002791005290987</v>
      </c>
      <c r="BL212" s="6" cm="1">
        <f t="array" ref="BL212:BL221">AJ212:AJ221/BM212-1</f>
        <v>-3.2965946176521932E-5</v>
      </c>
      <c r="BM212" s="22">
        <f>AVERAGE(AJ212:AJ221)</f>
        <v>1.000032967032966</v>
      </c>
      <c r="BQ212" s="57">
        <v>3</v>
      </c>
      <c r="BR212" s="58">
        <v>1.99452884459524</v>
      </c>
    </row>
    <row r="213" spans="1:70" x14ac:dyDescent="0.25">
      <c r="A213" s="3">
        <v>212</v>
      </c>
      <c r="B213" s="3" t="s">
        <v>21</v>
      </c>
      <c r="C213" s="3" t="s">
        <v>22</v>
      </c>
      <c r="D213" s="3" t="s">
        <v>23</v>
      </c>
      <c r="E213" s="3" t="s">
        <v>24</v>
      </c>
      <c r="F213" s="3" t="s">
        <v>25</v>
      </c>
      <c r="G213" s="3" t="b">
        <v>1</v>
      </c>
      <c r="H213" s="3" t="b">
        <v>1</v>
      </c>
      <c r="I213" s="3" t="b">
        <v>1</v>
      </c>
      <c r="J213" s="3" t="b">
        <v>1</v>
      </c>
      <c r="K213" s="3" t="b">
        <v>0</v>
      </c>
      <c r="L213" s="3">
        <v>200</v>
      </c>
      <c r="M213" s="3">
        <v>2</v>
      </c>
      <c r="N213" s="3">
        <v>0</v>
      </c>
      <c r="O213" s="3">
        <v>1</v>
      </c>
      <c r="P213" s="3">
        <v>1</v>
      </c>
      <c r="Q213" s="3">
        <v>100</v>
      </c>
      <c r="R213" s="3">
        <v>100</v>
      </c>
      <c r="S213" s="5">
        <v>1.2</v>
      </c>
      <c r="T213" s="3">
        <v>1</v>
      </c>
      <c r="U213" s="3" t="b">
        <v>1</v>
      </c>
      <c r="V213" s="3">
        <v>251</v>
      </c>
      <c r="W213" s="5">
        <v>2970</v>
      </c>
      <c r="X213" s="5">
        <v>784</v>
      </c>
      <c r="Y213" s="3">
        <v>185</v>
      </c>
      <c r="Z213" s="3">
        <v>172</v>
      </c>
      <c r="AA213" s="51">
        <v>185</v>
      </c>
      <c r="AB213" s="51">
        <v>172</v>
      </c>
      <c r="AC213" s="17">
        <v>1</v>
      </c>
      <c r="AD213" s="17">
        <v>1</v>
      </c>
      <c r="AE213" s="51">
        <v>27</v>
      </c>
      <c r="AF213" s="51">
        <v>14</v>
      </c>
      <c r="AG213" s="51">
        <v>27</v>
      </c>
      <c r="AH213" s="51">
        <v>14</v>
      </c>
      <c r="AI213" s="17">
        <v>1</v>
      </c>
      <c r="AJ213" s="17">
        <v>1</v>
      </c>
      <c r="AL213" s="6">
        <v>4.7313713669827617E-3</v>
      </c>
      <c r="AN213" s="6">
        <v>1.6002032004064137E-2</v>
      </c>
      <c r="AP213" s="6">
        <v>-1.6189962223421839E-3</v>
      </c>
      <c r="AR213" s="6">
        <v>-5.8105752469495009E-4</v>
      </c>
      <c r="AT213" s="6">
        <v>-3.2327586206896131E-3</v>
      </c>
      <c r="AV213" s="6">
        <v>-2.3201856148492572E-3</v>
      </c>
      <c r="AX213" s="6">
        <v>1.6125933644988155E-3</v>
      </c>
      <c r="AZ213" s="6">
        <v>1.7337440455154063E-3</v>
      </c>
      <c r="BB213" s="6">
        <v>-3.6165030629567996E-3</v>
      </c>
      <c r="BD213" s="6">
        <v>7.0493454179256787E-3</v>
      </c>
      <c r="BF213" s="6">
        <v>-3.4326209722068679E-3</v>
      </c>
      <c r="BH213" s="6">
        <v>6.6872797871575518E-3</v>
      </c>
      <c r="BJ213" s="6">
        <v>-2.790226537284779E-4</v>
      </c>
      <c r="BL213" s="6">
        <v>-3.2965946176521932E-5</v>
      </c>
    </row>
    <row r="214" spans="1:70" x14ac:dyDescent="0.25">
      <c r="A214" s="3">
        <v>213</v>
      </c>
      <c r="B214" s="3" t="s">
        <v>21</v>
      </c>
      <c r="C214" s="3" t="s">
        <v>22</v>
      </c>
      <c r="D214" s="3" t="s">
        <v>23</v>
      </c>
      <c r="E214" s="3" t="s">
        <v>24</v>
      </c>
      <c r="F214" s="3" t="s">
        <v>25</v>
      </c>
      <c r="G214" s="3" t="b">
        <v>1</v>
      </c>
      <c r="H214" s="3" t="b">
        <v>1</v>
      </c>
      <c r="I214" s="3" t="b">
        <v>1</v>
      </c>
      <c r="J214" s="3" t="b">
        <v>1</v>
      </c>
      <c r="K214" s="3" t="b">
        <v>0</v>
      </c>
      <c r="L214" s="3">
        <v>200</v>
      </c>
      <c r="M214" s="3">
        <v>2</v>
      </c>
      <c r="N214" s="3">
        <v>0</v>
      </c>
      <c r="O214" s="3">
        <v>1</v>
      </c>
      <c r="P214" s="3">
        <v>1</v>
      </c>
      <c r="Q214" s="3">
        <v>100</v>
      </c>
      <c r="R214" s="3">
        <v>100</v>
      </c>
      <c r="S214" s="5">
        <v>1.2</v>
      </c>
      <c r="T214" s="3">
        <v>1</v>
      </c>
      <c r="U214" s="3" t="b">
        <v>1</v>
      </c>
      <c r="V214" s="3">
        <v>251</v>
      </c>
      <c r="W214" s="5">
        <v>2967.84</v>
      </c>
      <c r="X214" s="5">
        <v>771.12</v>
      </c>
      <c r="Y214" s="3">
        <v>185</v>
      </c>
      <c r="Z214" s="3">
        <v>172</v>
      </c>
      <c r="AA214" s="51">
        <v>186</v>
      </c>
      <c r="AB214" s="51">
        <v>172</v>
      </c>
      <c r="AC214" s="17">
        <v>0.99462365591397905</v>
      </c>
      <c r="AD214" s="17">
        <v>1</v>
      </c>
      <c r="AE214" s="51">
        <v>27</v>
      </c>
      <c r="AF214" s="51">
        <v>14</v>
      </c>
      <c r="AG214" s="51">
        <v>27.46</v>
      </c>
      <c r="AH214" s="51">
        <v>13.54</v>
      </c>
      <c r="AI214" s="17">
        <v>0.98357142857142699</v>
      </c>
      <c r="AJ214" s="17">
        <v>1.03538461538461</v>
      </c>
      <c r="AL214" s="6">
        <v>4.0006576423521345E-3</v>
      </c>
      <c r="AN214" s="6">
        <v>-6.8942995028842269E-4</v>
      </c>
      <c r="AP214" s="6">
        <v>-1.6189962223421839E-3</v>
      </c>
      <c r="AR214" s="6">
        <v>-5.8105752469495009E-4</v>
      </c>
      <c r="AT214" s="6">
        <v>2.1551724137931494E-3</v>
      </c>
      <c r="AV214" s="6">
        <v>-2.3201856148492572E-3</v>
      </c>
      <c r="AX214" s="6">
        <v>-3.7724205783206122E-3</v>
      </c>
      <c r="AZ214" s="6">
        <v>1.7337440455154063E-3</v>
      </c>
      <c r="BB214" s="6">
        <v>-3.6165030629567996E-3</v>
      </c>
      <c r="BD214" s="6">
        <v>7.0493454179256787E-3</v>
      </c>
      <c r="BF214" s="6">
        <v>1.3545934374192603E-2</v>
      </c>
      <c r="BH214" s="6">
        <v>-2.638958797727764E-2</v>
      </c>
      <c r="BJ214" s="6">
        <v>-1.6703010138704455E-2</v>
      </c>
      <c r="BL214" s="6">
        <v>3.535048295110732E-2</v>
      </c>
    </row>
    <row r="215" spans="1:70" x14ac:dyDescent="0.25">
      <c r="A215" s="3">
        <v>214</v>
      </c>
      <c r="B215" s="3" t="s">
        <v>21</v>
      </c>
      <c r="C215" s="3" t="s">
        <v>22</v>
      </c>
      <c r="D215" s="3" t="s">
        <v>23</v>
      </c>
      <c r="E215" s="3" t="s">
        <v>24</v>
      </c>
      <c r="F215" s="3" t="s">
        <v>25</v>
      </c>
      <c r="G215" s="3" t="b">
        <v>1</v>
      </c>
      <c r="H215" s="3" t="b">
        <v>1</v>
      </c>
      <c r="I215" s="3" t="b">
        <v>1</v>
      </c>
      <c r="J215" s="3" t="b">
        <v>1</v>
      </c>
      <c r="K215" s="3" t="b">
        <v>0</v>
      </c>
      <c r="L215" s="3">
        <v>200</v>
      </c>
      <c r="M215" s="3">
        <v>2</v>
      </c>
      <c r="N215" s="3">
        <v>0</v>
      </c>
      <c r="O215" s="3">
        <v>1</v>
      </c>
      <c r="P215" s="3">
        <v>1</v>
      </c>
      <c r="Q215" s="3">
        <v>100</v>
      </c>
      <c r="R215" s="3">
        <v>100</v>
      </c>
      <c r="S215" s="5">
        <v>1.2</v>
      </c>
      <c r="T215" s="3">
        <v>1</v>
      </c>
      <c r="U215" s="3" t="b">
        <v>1</v>
      </c>
      <c r="V215" s="3">
        <v>251</v>
      </c>
      <c r="W215" s="5">
        <v>2966.76</v>
      </c>
      <c r="X215" s="5">
        <v>757.68</v>
      </c>
      <c r="Y215" s="3">
        <v>186</v>
      </c>
      <c r="Z215" s="3">
        <v>172</v>
      </c>
      <c r="AA215" s="51">
        <v>186</v>
      </c>
      <c r="AB215" s="51">
        <v>172</v>
      </c>
      <c r="AC215" s="17">
        <v>1</v>
      </c>
      <c r="AD215" s="17">
        <v>1</v>
      </c>
      <c r="AE215" s="51">
        <v>27.47</v>
      </c>
      <c r="AF215" s="51">
        <v>13.53</v>
      </c>
      <c r="AG215" s="51">
        <v>27.47</v>
      </c>
      <c r="AH215" s="51">
        <v>13.53</v>
      </c>
      <c r="AI215" s="17">
        <v>1.0003306878306799</v>
      </c>
      <c r="AJ215" s="17">
        <v>1.0013736263736199</v>
      </c>
      <c r="AL215" s="6">
        <v>3.6353007800369319E-3</v>
      </c>
      <c r="AN215" s="6">
        <v>-1.8106607641786732E-2</v>
      </c>
      <c r="AP215" s="6">
        <v>3.7776578521315773E-3</v>
      </c>
      <c r="AR215" s="6">
        <v>-5.8105752469495009E-4</v>
      </c>
      <c r="AT215" s="6">
        <v>2.1551724137931494E-3</v>
      </c>
      <c r="AV215" s="6">
        <v>-2.3201856148492572E-3</v>
      </c>
      <c r="AX215" s="6">
        <v>1.6125933644988155E-3</v>
      </c>
      <c r="AZ215" s="6">
        <v>1.7337440455154063E-3</v>
      </c>
      <c r="BB215" s="6">
        <v>1.3727950402243616E-2</v>
      </c>
      <c r="BD215" s="6">
        <v>-2.675873974967613E-2</v>
      </c>
      <c r="BF215" s="6">
        <v>1.3915033403462118E-2</v>
      </c>
      <c r="BH215" s="6">
        <v>-2.7108650319982774E-2</v>
      </c>
      <c r="BJ215" s="6">
        <v>5.1572907555419434E-5</v>
      </c>
      <c r="BL215" s="6">
        <v>1.3406151445503056E-3</v>
      </c>
    </row>
    <row r="216" spans="1:70" x14ac:dyDescent="0.25">
      <c r="A216" s="3">
        <v>215</v>
      </c>
      <c r="B216" s="3" t="s">
        <v>21</v>
      </c>
      <c r="C216" s="3" t="s">
        <v>22</v>
      </c>
      <c r="D216" s="3" t="s">
        <v>23</v>
      </c>
      <c r="E216" s="3" t="s">
        <v>24</v>
      </c>
      <c r="F216" s="3" t="s">
        <v>25</v>
      </c>
      <c r="G216" s="3" t="b">
        <v>1</v>
      </c>
      <c r="H216" s="3" t="b">
        <v>1</v>
      </c>
      <c r="I216" s="3" t="b">
        <v>1</v>
      </c>
      <c r="J216" s="3" t="b">
        <v>1</v>
      </c>
      <c r="K216" s="3" t="b">
        <v>0</v>
      </c>
      <c r="L216" s="3">
        <v>200</v>
      </c>
      <c r="M216" s="3">
        <v>2</v>
      </c>
      <c r="N216" s="3">
        <v>0</v>
      </c>
      <c r="O216" s="3">
        <v>1</v>
      </c>
      <c r="P216" s="3">
        <v>1</v>
      </c>
      <c r="Q216" s="3">
        <v>100</v>
      </c>
      <c r="R216" s="3">
        <v>100</v>
      </c>
      <c r="S216" s="5">
        <v>1.2</v>
      </c>
      <c r="T216" s="3">
        <v>1</v>
      </c>
      <c r="U216" s="3" t="b">
        <v>1</v>
      </c>
      <c r="V216" s="3">
        <v>251</v>
      </c>
      <c r="W216" s="5">
        <v>2970</v>
      </c>
      <c r="X216" s="5">
        <v>784</v>
      </c>
      <c r="Y216" s="3">
        <v>185</v>
      </c>
      <c r="Z216" s="3">
        <v>172</v>
      </c>
      <c r="AA216" s="51">
        <v>185</v>
      </c>
      <c r="AB216" s="51">
        <v>172</v>
      </c>
      <c r="AC216" s="17">
        <v>1</v>
      </c>
      <c r="AD216" s="17">
        <v>1</v>
      </c>
      <c r="AE216" s="51">
        <v>27</v>
      </c>
      <c r="AF216" s="51">
        <v>14</v>
      </c>
      <c r="AG216" s="51">
        <v>27</v>
      </c>
      <c r="AH216" s="51">
        <v>14</v>
      </c>
      <c r="AI216" s="17">
        <v>1</v>
      </c>
      <c r="AJ216" s="17">
        <v>1</v>
      </c>
      <c r="AL216" s="6">
        <v>4.7313713669827617E-3</v>
      </c>
      <c r="AN216" s="6">
        <v>1.6002032004064137E-2</v>
      </c>
      <c r="AP216" s="6">
        <v>-1.6189962223421839E-3</v>
      </c>
      <c r="AR216" s="6">
        <v>-5.8105752469495009E-4</v>
      </c>
      <c r="AT216" s="6">
        <v>-3.2327586206896131E-3</v>
      </c>
      <c r="AV216" s="6">
        <v>-2.3201856148492572E-3</v>
      </c>
      <c r="AX216" s="6">
        <v>1.6125933644988155E-3</v>
      </c>
      <c r="AZ216" s="6">
        <v>1.7337440455154063E-3</v>
      </c>
      <c r="BB216" s="6">
        <v>-3.6165030629567996E-3</v>
      </c>
      <c r="BD216" s="6">
        <v>7.0493454179256787E-3</v>
      </c>
      <c r="BF216" s="6">
        <v>-3.4326209722068679E-3</v>
      </c>
      <c r="BH216" s="6">
        <v>6.6872797871575518E-3</v>
      </c>
      <c r="BJ216" s="6">
        <v>-2.790226537284779E-4</v>
      </c>
      <c r="BL216" s="6">
        <v>-3.2965946176521932E-5</v>
      </c>
    </row>
    <row r="217" spans="1:70" x14ac:dyDescent="0.25">
      <c r="A217" s="3">
        <v>216</v>
      </c>
      <c r="B217" s="3" t="s">
        <v>21</v>
      </c>
      <c r="C217" s="3" t="s">
        <v>22</v>
      </c>
      <c r="D217" s="3" t="s">
        <v>23</v>
      </c>
      <c r="E217" s="3" t="s">
        <v>24</v>
      </c>
      <c r="F217" s="3" t="s">
        <v>25</v>
      </c>
      <c r="G217" s="3" t="b">
        <v>1</v>
      </c>
      <c r="H217" s="3" t="b">
        <v>1</v>
      </c>
      <c r="I217" s="3" t="b">
        <v>1</v>
      </c>
      <c r="J217" s="3" t="b">
        <v>1</v>
      </c>
      <c r="K217" s="3" t="b">
        <v>0</v>
      </c>
      <c r="L217" s="3">
        <v>200</v>
      </c>
      <c r="M217" s="3">
        <v>2</v>
      </c>
      <c r="N217" s="3">
        <v>0</v>
      </c>
      <c r="O217" s="3">
        <v>1</v>
      </c>
      <c r="P217" s="3">
        <v>1</v>
      </c>
      <c r="Q217" s="3">
        <v>100</v>
      </c>
      <c r="R217" s="3">
        <v>100</v>
      </c>
      <c r="S217" s="5">
        <v>1.2</v>
      </c>
      <c r="T217" s="3">
        <v>1</v>
      </c>
      <c r="U217" s="3" t="b">
        <v>1</v>
      </c>
      <c r="V217" s="3">
        <v>251</v>
      </c>
      <c r="W217" s="5">
        <v>2943.54</v>
      </c>
      <c r="X217" s="5">
        <v>755.72</v>
      </c>
      <c r="Y217" s="3">
        <v>186</v>
      </c>
      <c r="Z217" s="3">
        <v>172</v>
      </c>
      <c r="AA217" s="51">
        <v>186</v>
      </c>
      <c r="AB217" s="51">
        <v>173</v>
      </c>
      <c r="AC217" s="17">
        <v>1</v>
      </c>
      <c r="AD217" s="17">
        <v>0.99421965317919003</v>
      </c>
      <c r="AE217" s="51">
        <v>27.51</v>
      </c>
      <c r="AF217" s="51">
        <v>13.49</v>
      </c>
      <c r="AG217" s="51">
        <v>27</v>
      </c>
      <c r="AH217" s="51">
        <v>14</v>
      </c>
      <c r="AI217" s="17">
        <v>1.0188888888888801</v>
      </c>
      <c r="AJ217" s="17">
        <v>0.96357142857142897</v>
      </c>
      <c r="AL217" s="6">
        <v>-4.2198717597413671E-3</v>
      </c>
      <c r="AN217" s="6">
        <v>-2.0646612721796798E-2</v>
      </c>
      <c r="AP217" s="6">
        <v>3.7776578521315773E-3</v>
      </c>
      <c r="AR217" s="6">
        <v>-5.8105752469495009E-4</v>
      </c>
      <c r="AT217" s="6">
        <v>2.1551724137931494E-3</v>
      </c>
      <c r="AV217" s="6">
        <v>3.4802784222738303E-3</v>
      </c>
      <c r="AX217" s="6">
        <v>1.6125933644988155E-3</v>
      </c>
      <c r="AZ217" s="6">
        <v>-4.0566244171762467E-3</v>
      </c>
      <c r="BB217" s="6">
        <v>1.520407410140967E-2</v>
      </c>
      <c r="BD217" s="6">
        <v>-2.9636023593727301E-2</v>
      </c>
      <c r="BF217" s="6">
        <v>-3.4326209722068679E-3</v>
      </c>
      <c r="BH217" s="6">
        <v>6.6872797871575518E-3</v>
      </c>
      <c r="BJ217" s="6">
        <v>1.8604595807247826E-2</v>
      </c>
      <c r="BL217" s="6">
        <v>-3.6460336472422528E-2</v>
      </c>
    </row>
    <row r="218" spans="1:70" x14ac:dyDescent="0.25">
      <c r="A218" s="3">
        <v>217</v>
      </c>
      <c r="B218" s="3" t="s">
        <v>21</v>
      </c>
      <c r="C218" s="3" t="s">
        <v>22</v>
      </c>
      <c r="D218" s="3" t="s">
        <v>23</v>
      </c>
      <c r="E218" s="3" t="s">
        <v>24</v>
      </c>
      <c r="F218" s="3" t="s">
        <v>25</v>
      </c>
      <c r="G218" s="3" t="b">
        <v>1</v>
      </c>
      <c r="H218" s="3" t="b">
        <v>1</v>
      </c>
      <c r="I218" s="3" t="b">
        <v>1</v>
      </c>
      <c r="J218" s="3" t="b">
        <v>1</v>
      </c>
      <c r="K218" s="3" t="b">
        <v>0</v>
      </c>
      <c r="L218" s="3">
        <v>200</v>
      </c>
      <c r="M218" s="3">
        <v>2</v>
      </c>
      <c r="N218" s="3">
        <v>0</v>
      </c>
      <c r="O218" s="3">
        <v>1</v>
      </c>
      <c r="P218" s="3">
        <v>1</v>
      </c>
      <c r="Q218" s="3">
        <v>100</v>
      </c>
      <c r="R218" s="3">
        <v>100</v>
      </c>
      <c r="S218" s="5">
        <v>1.2</v>
      </c>
      <c r="T218" s="3">
        <v>1</v>
      </c>
      <c r="U218" s="3" t="b">
        <v>1</v>
      </c>
      <c r="V218" s="3">
        <v>251</v>
      </c>
      <c r="W218" s="5">
        <v>2943</v>
      </c>
      <c r="X218" s="5">
        <v>770</v>
      </c>
      <c r="Y218" s="3">
        <v>185</v>
      </c>
      <c r="Z218" s="3">
        <v>172</v>
      </c>
      <c r="AA218" s="51">
        <v>186</v>
      </c>
      <c r="AB218" s="51">
        <v>173</v>
      </c>
      <c r="AC218" s="17">
        <v>0.99462365591397905</v>
      </c>
      <c r="AD218" s="17">
        <v>0.99421965317919003</v>
      </c>
      <c r="AE218" s="51">
        <v>27</v>
      </c>
      <c r="AF218" s="51">
        <v>14</v>
      </c>
      <c r="AG218" s="51">
        <v>27</v>
      </c>
      <c r="AH218" s="51">
        <v>14</v>
      </c>
      <c r="AI218" s="17">
        <v>1</v>
      </c>
      <c r="AJ218" s="17">
        <v>1</v>
      </c>
      <c r="AL218" s="6">
        <v>-4.4025501908989684E-3</v>
      </c>
      <c r="AN218" s="6">
        <v>-2.1408614245799207E-3</v>
      </c>
      <c r="AP218" s="6">
        <v>-1.6189962223421839E-3</v>
      </c>
      <c r="AR218" s="6">
        <v>-5.8105752469495009E-4</v>
      </c>
      <c r="AT218" s="6">
        <v>2.1551724137931494E-3</v>
      </c>
      <c r="AV218" s="6">
        <v>3.4802784222738303E-3</v>
      </c>
      <c r="AX218" s="6">
        <v>-3.7724205783206122E-3</v>
      </c>
      <c r="AZ218" s="6">
        <v>-4.0566244171762467E-3</v>
      </c>
      <c r="BB218" s="6">
        <v>-3.6165030629567996E-3</v>
      </c>
      <c r="BD218" s="6">
        <v>7.0493454179256787E-3</v>
      </c>
      <c r="BF218" s="6">
        <v>-3.4326209722068679E-3</v>
      </c>
      <c r="BH218" s="6">
        <v>6.6872797871575518E-3</v>
      </c>
      <c r="BJ218" s="6">
        <v>-2.790226537284779E-4</v>
      </c>
      <c r="BL218" s="6">
        <v>-3.2965946176521932E-5</v>
      </c>
    </row>
    <row r="219" spans="1:70" x14ac:dyDescent="0.25">
      <c r="A219" s="3">
        <v>218</v>
      </c>
      <c r="B219" s="3" t="s">
        <v>21</v>
      </c>
      <c r="C219" s="3" t="s">
        <v>22</v>
      </c>
      <c r="D219" s="3" t="s">
        <v>23</v>
      </c>
      <c r="E219" s="3" t="s">
        <v>24</v>
      </c>
      <c r="F219" s="3" t="s">
        <v>25</v>
      </c>
      <c r="G219" s="3" t="b">
        <v>1</v>
      </c>
      <c r="H219" s="3" t="b">
        <v>1</v>
      </c>
      <c r="I219" s="3" t="b">
        <v>1</v>
      </c>
      <c r="J219" s="3" t="b">
        <v>1</v>
      </c>
      <c r="K219" s="3" t="b">
        <v>0</v>
      </c>
      <c r="L219" s="3">
        <v>200</v>
      </c>
      <c r="M219" s="3">
        <v>2</v>
      </c>
      <c r="N219" s="3">
        <v>0</v>
      </c>
      <c r="O219" s="3">
        <v>1</v>
      </c>
      <c r="P219" s="3">
        <v>1</v>
      </c>
      <c r="Q219" s="3">
        <v>100</v>
      </c>
      <c r="R219" s="3">
        <v>100</v>
      </c>
      <c r="S219" s="5">
        <v>1.2</v>
      </c>
      <c r="T219" s="3">
        <v>1</v>
      </c>
      <c r="U219" s="3" t="b">
        <v>1</v>
      </c>
      <c r="V219" s="3">
        <v>251</v>
      </c>
      <c r="W219" s="5">
        <v>2943</v>
      </c>
      <c r="X219" s="5">
        <v>770</v>
      </c>
      <c r="Y219" s="3">
        <v>186</v>
      </c>
      <c r="Z219" s="3">
        <v>173</v>
      </c>
      <c r="AA219" s="51">
        <v>185</v>
      </c>
      <c r="AB219" s="51">
        <v>172</v>
      </c>
      <c r="AC219" s="17">
        <v>1.0054054054054</v>
      </c>
      <c r="AD219" s="17">
        <v>1.0058139534883701</v>
      </c>
      <c r="AE219" s="51">
        <v>27</v>
      </c>
      <c r="AF219" s="51">
        <v>14</v>
      </c>
      <c r="AG219" s="51">
        <v>27</v>
      </c>
      <c r="AH219" s="51">
        <v>14</v>
      </c>
      <c r="AI219" s="17">
        <v>1</v>
      </c>
      <c r="AJ219" s="17">
        <v>1</v>
      </c>
      <c r="AL219" s="6">
        <v>-4.4025501908989684E-3</v>
      </c>
      <c r="AN219" s="6">
        <v>-2.1408614245799207E-3</v>
      </c>
      <c r="AP219" s="6">
        <v>3.7776578521315773E-3</v>
      </c>
      <c r="AR219" s="6">
        <v>5.2295177222545508E-3</v>
      </c>
      <c r="AT219" s="6">
        <v>-3.2327586206896131E-3</v>
      </c>
      <c r="AV219" s="6">
        <v>-2.3201856148492572E-3</v>
      </c>
      <c r="AX219" s="6">
        <v>7.026715490787927E-3</v>
      </c>
      <c r="AZ219" s="6">
        <v>7.557777441126845E-3</v>
      </c>
      <c r="BB219" s="6">
        <v>-3.6165030629567996E-3</v>
      </c>
      <c r="BD219" s="6">
        <v>7.0493454179256787E-3</v>
      </c>
      <c r="BF219" s="6">
        <v>-3.4326209722068679E-3</v>
      </c>
      <c r="BH219" s="6">
        <v>6.6872797871575518E-3</v>
      </c>
      <c r="BJ219" s="6">
        <v>-2.790226537284779E-4</v>
      </c>
      <c r="BL219" s="6">
        <v>-3.2965946176521932E-5</v>
      </c>
    </row>
    <row r="220" spans="1:70" x14ac:dyDescent="0.25">
      <c r="A220" s="3">
        <v>219</v>
      </c>
      <c r="B220" s="3" t="s">
        <v>21</v>
      </c>
      <c r="C220" s="3" t="s">
        <v>22</v>
      </c>
      <c r="D220" s="3" t="s">
        <v>23</v>
      </c>
      <c r="E220" s="3" t="s">
        <v>24</v>
      </c>
      <c r="F220" s="3" t="s">
        <v>25</v>
      </c>
      <c r="G220" s="3" t="b">
        <v>1</v>
      </c>
      <c r="H220" s="3" t="b">
        <v>1</v>
      </c>
      <c r="I220" s="3" t="b">
        <v>1</v>
      </c>
      <c r="J220" s="3" t="b">
        <v>1</v>
      </c>
      <c r="K220" s="3" t="b">
        <v>0</v>
      </c>
      <c r="L220" s="3">
        <v>200</v>
      </c>
      <c r="M220" s="3">
        <v>2</v>
      </c>
      <c r="N220" s="3">
        <v>0</v>
      </c>
      <c r="O220" s="3">
        <v>1</v>
      </c>
      <c r="P220" s="3">
        <v>1</v>
      </c>
      <c r="Q220" s="3">
        <v>100</v>
      </c>
      <c r="R220" s="3">
        <v>100</v>
      </c>
      <c r="S220" s="5">
        <v>1.2</v>
      </c>
      <c r="T220" s="3">
        <v>1</v>
      </c>
      <c r="U220" s="3" t="b">
        <v>1</v>
      </c>
      <c r="V220" s="3">
        <v>251</v>
      </c>
      <c r="W220" s="5">
        <v>2970</v>
      </c>
      <c r="X220" s="5">
        <v>784</v>
      </c>
      <c r="Y220" s="3">
        <v>185</v>
      </c>
      <c r="Z220" s="3">
        <v>172</v>
      </c>
      <c r="AA220" s="51">
        <v>185</v>
      </c>
      <c r="AB220" s="51">
        <v>172</v>
      </c>
      <c r="AC220" s="17">
        <v>1</v>
      </c>
      <c r="AD220" s="17">
        <v>1</v>
      </c>
      <c r="AE220" s="51">
        <v>27</v>
      </c>
      <c r="AF220" s="51">
        <v>14</v>
      </c>
      <c r="AG220" s="51">
        <v>27</v>
      </c>
      <c r="AH220" s="51">
        <v>14</v>
      </c>
      <c r="AI220" s="17">
        <v>1</v>
      </c>
      <c r="AJ220" s="17">
        <v>1</v>
      </c>
      <c r="AL220" s="6">
        <v>4.7313713669827617E-3</v>
      </c>
      <c r="AN220" s="6">
        <v>1.6002032004064137E-2</v>
      </c>
      <c r="AP220" s="6">
        <v>-1.6189962223421839E-3</v>
      </c>
      <c r="AR220" s="6">
        <v>-5.8105752469495009E-4</v>
      </c>
      <c r="AT220" s="6">
        <v>-3.2327586206896131E-3</v>
      </c>
      <c r="AV220" s="6">
        <v>-2.3201856148492572E-3</v>
      </c>
      <c r="AX220" s="6">
        <v>1.6125933644988155E-3</v>
      </c>
      <c r="AZ220" s="6">
        <v>1.7337440455154063E-3</v>
      </c>
      <c r="BB220" s="6">
        <v>-3.6165030629567996E-3</v>
      </c>
      <c r="BD220" s="6">
        <v>7.0493454179256787E-3</v>
      </c>
      <c r="BF220" s="6">
        <v>-3.4326209722068679E-3</v>
      </c>
      <c r="BH220" s="6">
        <v>6.6872797871575518E-3</v>
      </c>
      <c r="BJ220" s="6">
        <v>-2.790226537284779E-4</v>
      </c>
      <c r="BL220" s="6">
        <v>-3.2965946176521932E-5</v>
      </c>
    </row>
    <row r="221" spans="1:70" x14ac:dyDescent="0.25">
      <c r="A221" s="3">
        <v>220</v>
      </c>
      <c r="B221" s="3" t="s">
        <v>21</v>
      </c>
      <c r="C221" s="3" t="s">
        <v>22</v>
      </c>
      <c r="D221" s="3" t="s">
        <v>23</v>
      </c>
      <c r="E221" s="3" t="s">
        <v>24</v>
      </c>
      <c r="F221" s="3" t="s">
        <v>25</v>
      </c>
      <c r="G221" s="3" t="b">
        <v>1</v>
      </c>
      <c r="H221" s="3" t="b">
        <v>1</v>
      </c>
      <c r="I221" s="3" t="b">
        <v>1</v>
      </c>
      <c r="J221" s="3" t="b">
        <v>1</v>
      </c>
      <c r="K221" s="3" t="b">
        <v>0</v>
      </c>
      <c r="L221" s="3">
        <v>200</v>
      </c>
      <c r="M221" s="3">
        <v>2</v>
      </c>
      <c r="N221" s="3">
        <v>0</v>
      </c>
      <c r="O221" s="3">
        <v>1</v>
      </c>
      <c r="P221" s="3">
        <v>1</v>
      </c>
      <c r="Q221" s="3">
        <v>100</v>
      </c>
      <c r="R221" s="3">
        <v>100</v>
      </c>
      <c r="S221" s="5">
        <v>1.2</v>
      </c>
      <c r="T221" s="3">
        <v>1</v>
      </c>
      <c r="U221" s="3" t="b">
        <v>1</v>
      </c>
      <c r="V221" s="3">
        <v>251</v>
      </c>
      <c r="W221" s="5">
        <v>2943</v>
      </c>
      <c r="X221" s="5">
        <v>770</v>
      </c>
      <c r="Y221" s="3">
        <v>185</v>
      </c>
      <c r="Z221" s="3">
        <v>172</v>
      </c>
      <c r="AA221" s="51">
        <v>186</v>
      </c>
      <c r="AB221" s="51">
        <v>173</v>
      </c>
      <c r="AC221" s="17">
        <v>0.99462365591397905</v>
      </c>
      <c r="AD221" s="17">
        <v>0.99421965317919003</v>
      </c>
      <c r="AE221" s="51">
        <v>27</v>
      </c>
      <c r="AF221" s="51">
        <v>14</v>
      </c>
      <c r="AG221" s="51">
        <v>27</v>
      </c>
      <c r="AH221" s="51">
        <v>14</v>
      </c>
      <c r="AI221" s="17">
        <v>1</v>
      </c>
      <c r="AJ221" s="17">
        <v>1</v>
      </c>
      <c r="AL221" s="6">
        <v>-4.4025501908989684E-3</v>
      </c>
      <c r="AN221" s="6">
        <v>-2.1408614245799207E-3</v>
      </c>
      <c r="AP221" s="6">
        <v>-1.6189962223421839E-3</v>
      </c>
      <c r="AR221" s="6">
        <v>-5.8105752469495009E-4</v>
      </c>
      <c r="AT221" s="6">
        <v>2.1551724137931494E-3</v>
      </c>
      <c r="AV221" s="6">
        <v>3.4802784222738303E-3</v>
      </c>
      <c r="AX221" s="6">
        <v>-3.7724205783206122E-3</v>
      </c>
      <c r="AZ221" s="6">
        <v>-4.0566244171762467E-3</v>
      </c>
      <c r="BB221" s="6">
        <v>-3.6165030629567996E-3</v>
      </c>
      <c r="BD221" s="6">
        <v>7.0493454179256787E-3</v>
      </c>
      <c r="BF221" s="6">
        <v>-3.4326209722068679E-3</v>
      </c>
      <c r="BH221" s="6">
        <v>6.6872797871575518E-3</v>
      </c>
      <c r="BJ221" s="6">
        <v>-2.790226537284779E-4</v>
      </c>
      <c r="BL221" s="6">
        <v>-3.2965946176521932E-5</v>
      </c>
    </row>
    <row r="222" spans="1:70" x14ac:dyDescent="0.25">
      <c r="A222" s="1">
        <v>221</v>
      </c>
      <c r="B222" s="1" t="s">
        <v>21</v>
      </c>
      <c r="C222" s="1" t="s">
        <v>22</v>
      </c>
      <c r="D222" s="1" t="s">
        <v>23</v>
      </c>
      <c r="E222" s="1" t="s">
        <v>24</v>
      </c>
      <c r="F222" s="1" t="s">
        <v>25</v>
      </c>
      <c r="G222" s="1" t="b">
        <v>1</v>
      </c>
      <c r="H222" s="1" t="b">
        <v>1</v>
      </c>
      <c r="I222" s="1" t="b">
        <v>1</v>
      </c>
      <c r="J222" s="1" t="b">
        <v>1</v>
      </c>
      <c r="K222" s="1" t="b">
        <v>0</v>
      </c>
      <c r="L222" s="1">
        <v>200</v>
      </c>
      <c r="M222" s="1">
        <v>2</v>
      </c>
      <c r="N222" s="1">
        <v>0</v>
      </c>
      <c r="O222" s="1">
        <v>1</v>
      </c>
      <c r="P222" s="1">
        <v>1.1000000000000001</v>
      </c>
      <c r="Q222" s="1">
        <v>100</v>
      </c>
      <c r="R222" s="1">
        <v>100</v>
      </c>
      <c r="S222" s="13">
        <v>1.2</v>
      </c>
      <c r="T222" s="1">
        <v>1</v>
      </c>
      <c r="U222" s="1" t="b">
        <v>1</v>
      </c>
      <c r="V222" s="1">
        <v>251</v>
      </c>
      <c r="W222" s="13">
        <v>2895.31</v>
      </c>
      <c r="X222" s="13">
        <v>763.3</v>
      </c>
      <c r="Y222" s="1">
        <v>186</v>
      </c>
      <c r="Z222" s="1">
        <v>173</v>
      </c>
      <c r="AA222" s="50">
        <v>186.86</v>
      </c>
      <c r="AB222" s="50">
        <v>172.27</v>
      </c>
      <c r="AC222" s="16">
        <v>0.99559454696567795</v>
      </c>
      <c r="AD222" s="16">
        <v>1.0043971938126901</v>
      </c>
      <c r="AE222" s="50">
        <v>27</v>
      </c>
      <c r="AF222" s="50">
        <v>14</v>
      </c>
      <c r="AG222" s="50">
        <v>27.08</v>
      </c>
      <c r="AH222" s="50">
        <v>13.92</v>
      </c>
      <c r="AI222" s="16">
        <v>0.99877012125805098</v>
      </c>
      <c r="AJ222" s="16">
        <v>1.0122959001782501</v>
      </c>
      <c r="AL222" s="6" cm="1">
        <f t="array" ref="AL222:AL231">W222:W231/AM222-1</f>
        <v>-1.0263105089232449E-2</v>
      </c>
      <c r="AM222" s="22">
        <f>AVERAGE(W222:W231)</f>
        <v>2925.3329999999996</v>
      </c>
      <c r="AN222" s="6" cm="1">
        <f t="array" ref="AN222:AN231">X222:X231/AO222-1</f>
        <v>-2.0651889411801072E-2</v>
      </c>
      <c r="AO222" s="22">
        <f>AVERAGE(X222:X231)</f>
        <v>779.39600000000007</v>
      </c>
      <c r="AP222" s="6" cm="1">
        <f t="array" ref="AP222:AP231">Y222:Y231/AQ222-1</f>
        <v>1.615508885298933E-3</v>
      </c>
      <c r="AQ222" s="22">
        <f>AVERAGE(Y222:Y231)</f>
        <v>185.7</v>
      </c>
      <c r="AR222" s="6" cm="1">
        <f t="array" ref="AR222:AR231">Z222:Z231/AS222-1</f>
        <v>3.4802784222738303E-3</v>
      </c>
      <c r="AS222" s="22">
        <f>AVERAGE(Z222:Z231)</f>
        <v>172.4</v>
      </c>
      <c r="AT222" s="6" cm="1">
        <f t="array" ref="AT222:AT231">AA222:AA231/AU222-1</f>
        <v>4.985666880005013E-3</v>
      </c>
      <c r="AU222" s="22">
        <f>AVERAGE(AA222:AA231)</f>
        <v>185.93300000000002</v>
      </c>
      <c r="AV222" s="6" cm="1">
        <f t="array" ref="AV222:AV231">AB222:AB231/AW222-1</f>
        <v>2.624855225556999E-3</v>
      </c>
      <c r="AW222" s="22">
        <f>AVERAGE(AB222:AB231)</f>
        <v>171.81900000000002</v>
      </c>
      <c r="AX222" s="6" cm="1">
        <f t="array" ref="AX222:AX231">AC222:AC231/AY222-1</f>
        <v>-3.4242957033611132E-3</v>
      </c>
      <c r="AY222" s="22">
        <f>AVERAGE(AC222:AC231)</f>
        <v>0.99901547135181923</v>
      </c>
      <c r="AZ222" s="6" cm="1">
        <f t="array" ref="AZ222:AZ231">AD222:AD231/BA222-1</f>
        <v>8.0702998341153354E-4</v>
      </c>
      <c r="BA222" s="22">
        <f>AVERAGE(AD222:AD231)</f>
        <v>1.0035872687958018</v>
      </c>
      <c r="BB222" s="6" cm="1">
        <f t="array" ref="BB222:BB231">AE222:AE231/BC222-1</f>
        <v>-5.6713559696547344E-3</v>
      </c>
      <c r="BC222" s="22">
        <f>AVERAGE(AE222:AE231)</f>
        <v>27.154000000000003</v>
      </c>
      <c r="BD222" s="6" cm="1">
        <f t="array" ref="BD222:BD231">AF222:AF231/BE222-1</f>
        <v>1.1122345803842304E-2</v>
      </c>
      <c r="BE222" s="22">
        <f>AVERAGE(AF222:AF231)</f>
        <v>13.846</v>
      </c>
      <c r="BF222" s="6" cm="1">
        <f t="array" ref="BF222:BF231">AG222:AG231/BG222-1</f>
        <v>7.6279069767444252E-3</v>
      </c>
      <c r="BG222" s="22">
        <f>AVERAGE(AG222:AG231)</f>
        <v>26.874999999999993</v>
      </c>
      <c r="BH222" s="6" cm="1">
        <f t="array" ref="BH222:BH231">AH222:AH231/BI222-1</f>
        <v>-1.4513274336283244E-2</v>
      </c>
      <c r="BI222" s="22">
        <f>AVERAGE(AH222:AH231)</f>
        <v>14.125</v>
      </c>
      <c r="BJ222" s="6" cm="1">
        <f t="array" ref="BJ222:BJ231">AI222:AI231/BK222-1</f>
        <v>-1.3449916400428918E-2</v>
      </c>
      <c r="BK222" s="22">
        <f t="shared" ref="BK222" si="22">AVERAGE(AI222:AI231)</f>
        <v>1.012386636889121</v>
      </c>
      <c r="BL222" s="6" cm="1">
        <f t="array" ref="BL222:BL231">AJ222:AJ231/BM222-1</f>
        <v>2.5317831035627014E-2</v>
      </c>
      <c r="BM222" s="22">
        <f>AVERAGE(AJ222:AJ231)</f>
        <v>0.98729961533564281</v>
      </c>
    </row>
    <row r="223" spans="1:70" x14ac:dyDescent="0.25">
      <c r="A223" s="1">
        <v>222</v>
      </c>
      <c r="B223" s="1" t="s">
        <v>21</v>
      </c>
      <c r="C223" s="1" t="s">
        <v>22</v>
      </c>
      <c r="D223" s="1" t="s">
        <v>23</v>
      </c>
      <c r="E223" s="1" t="s">
        <v>24</v>
      </c>
      <c r="F223" s="1" t="s">
        <v>25</v>
      </c>
      <c r="G223" s="1" t="b">
        <v>1</v>
      </c>
      <c r="H223" s="1" t="b">
        <v>1</v>
      </c>
      <c r="I223" s="1" t="b">
        <v>1</v>
      </c>
      <c r="J223" s="1" t="b">
        <v>1</v>
      </c>
      <c r="K223" s="1" t="b">
        <v>0</v>
      </c>
      <c r="L223" s="1">
        <v>200</v>
      </c>
      <c r="M223" s="1">
        <v>2</v>
      </c>
      <c r="N223" s="1">
        <v>0</v>
      </c>
      <c r="O223" s="1">
        <v>1</v>
      </c>
      <c r="P223" s="1">
        <v>1.1000000000000001</v>
      </c>
      <c r="Q223" s="1">
        <v>100</v>
      </c>
      <c r="R223" s="1">
        <v>100</v>
      </c>
      <c r="S223" s="13">
        <v>1.2</v>
      </c>
      <c r="T223" s="1">
        <v>1</v>
      </c>
      <c r="U223" s="1" t="b">
        <v>1</v>
      </c>
      <c r="V223" s="1">
        <v>251</v>
      </c>
      <c r="W223" s="13">
        <v>2946.83</v>
      </c>
      <c r="X223" s="13">
        <v>802.27</v>
      </c>
      <c r="Y223" s="1">
        <v>185</v>
      </c>
      <c r="Z223" s="1">
        <v>172</v>
      </c>
      <c r="AA223" s="50">
        <v>184.87</v>
      </c>
      <c r="AB223" s="50">
        <v>171.51</v>
      </c>
      <c r="AC223" s="16">
        <v>1.0009876207405899</v>
      </c>
      <c r="AD223" s="16">
        <v>1.0030835316534901</v>
      </c>
      <c r="AE223" s="50">
        <v>27</v>
      </c>
      <c r="AF223" s="50">
        <v>14</v>
      </c>
      <c r="AG223" s="50">
        <v>26.56</v>
      </c>
      <c r="AH223" s="50">
        <v>14.44</v>
      </c>
      <c r="AI223" s="16">
        <v>1.01901921182265</v>
      </c>
      <c r="AJ223" s="16">
        <v>0.977463046757165</v>
      </c>
      <c r="AL223" s="6">
        <v>7.3485651035285482E-3</v>
      </c>
      <c r="AN223" s="6">
        <v>2.9348367197162828E-2</v>
      </c>
      <c r="AP223" s="6">
        <v>-3.7695207323639179E-3</v>
      </c>
      <c r="AR223" s="6">
        <v>-2.3201856148492572E-3</v>
      </c>
      <c r="AT223" s="6">
        <v>-5.7171131536629671E-3</v>
      </c>
      <c r="AV223" s="6">
        <v>-1.7984041345836532E-3</v>
      </c>
      <c r="AX223" s="6">
        <v>1.9740929398239793E-3</v>
      </c>
      <c r="AZ223" s="6">
        <v>-5.0193656094921213E-4</v>
      </c>
      <c r="BB223" s="6">
        <v>-5.6713559696547344E-3</v>
      </c>
      <c r="BD223" s="6">
        <v>1.1122345803842304E-2</v>
      </c>
      <c r="BF223" s="6">
        <v>-1.1720930232557936E-2</v>
      </c>
      <c r="BH223" s="6">
        <v>2.230088495575222E-2</v>
      </c>
      <c r="BJ223" s="6">
        <v>6.5514248132607644E-3</v>
      </c>
      <c r="BL223" s="6">
        <v>-9.9631038295642238E-3</v>
      </c>
    </row>
    <row r="224" spans="1:70" x14ac:dyDescent="0.25">
      <c r="A224" s="1">
        <v>223</v>
      </c>
      <c r="B224" s="1" t="s">
        <v>21</v>
      </c>
      <c r="C224" s="1" t="s">
        <v>22</v>
      </c>
      <c r="D224" s="1" t="s">
        <v>23</v>
      </c>
      <c r="E224" s="1" t="s">
        <v>24</v>
      </c>
      <c r="F224" s="1" t="s">
        <v>25</v>
      </c>
      <c r="G224" s="1" t="b">
        <v>1</v>
      </c>
      <c r="H224" s="1" t="b">
        <v>1</v>
      </c>
      <c r="I224" s="1" t="b">
        <v>1</v>
      </c>
      <c r="J224" s="1" t="b">
        <v>1</v>
      </c>
      <c r="K224" s="1" t="b">
        <v>0</v>
      </c>
      <c r="L224" s="1">
        <v>200</v>
      </c>
      <c r="M224" s="1">
        <v>2</v>
      </c>
      <c r="N224" s="1">
        <v>0</v>
      </c>
      <c r="O224" s="1">
        <v>1</v>
      </c>
      <c r="P224" s="1">
        <v>1.1000000000000001</v>
      </c>
      <c r="Q224" s="1">
        <v>100</v>
      </c>
      <c r="R224" s="1">
        <v>100</v>
      </c>
      <c r="S224" s="13">
        <v>1.2</v>
      </c>
      <c r="T224" s="1">
        <v>1</v>
      </c>
      <c r="U224" s="1" t="b">
        <v>1</v>
      </c>
      <c r="V224" s="1">
        <v>251</v>
      </c>
      <c r="W224" s="13">
        <v>2912.26</v>
      </c>
      <c r="X224" s="13">
        <v>775.47</v>
      </c>
      <c r="Y224" s="1">
        <v>186</v>
      </c>
      <c r="Z224" s="1">
        <v>173</v>
      </c>
      <c r="AA224" s="50">
        <v>185.96</v>
      </c>
      <c r="AB224" s="50">
        <v>171.68</v>
      </c>
      <c r="AC224" s="16">
        <v>1.0004105002316399</v>
      </c>
      <c r="AD224" s="16">
        <v>1.0078534493451601</v>
      </c>
      <c r="AE224" s="50">
        <v>27</v>
      </c>
      <c r="AF224" s="50">
        <v>14</v>
      </c>
      <c r="AG224" s="50">
        <v>26.94</v>
      </c>
      <c r="AH224" s="50">
        <v>14.06</v>
      </c>
      <c r="AI224" s="16">
        <v>1.00383120500189</v>
      </c>
      <c r="AJ224" s="16">
        <v>1.00168692581927</v>
      </c>
      <c r="AL224" s="6">
        <v>-4.4688929431280222E-3</v>
      </c>
      <c r="AN224" s="6">
        <v>-5.0372339606568062E-3</v>
      </c>
      <c r="AP224" s="6">
        <v>1.615508885298933E-3</v>
      </c>
      <c r="AR224" s="6">
        <v>3.4802784222738303E-3</v>
      </c>
      <c r="AT224" s="6">
        <v>1.4521359844676951E-4</v>
      </c>
      <c r="AV224" s="6">
        <v>-8.0899085665731008E-4</v>
      </c>
      <c r="AX224" s="6">
        <v>1.3964036792473156E-3</v>
      </c>
      <c r="AZ224" s="6">
        <v>4.2509313160949969E-3</v>
      </c>
      <c r="BB224" s="6">
        <v>-5.6713559696547344E-3</v>
      </c>
      <c r="BD224" s="6">
        <v>1.1122345803842304E-2</v>
      </c>
      <c r="BF224" s="6">
        <v>2.4186046511631698E-3</v>
      </c>
      <c r="BH224" s="6">
        <v>-4.6017699115044053E-3</v>
      </c>
      <c r="BJ224" s="6">
        <v>-8.4507554480570679E-3</v>
      </c>
      <c r="BL224" s="6">
        <v>1.4572385383474495E-2</v>
      </c>
    </row>
    <row r="225" spans="1:65" x14ac:dyDescent="0.25">
      <c r="A225" s="1">
        <v>224</v>
      </c>
      <c r="B225" s="1" t="s">
        <v>21</v>
      </c>
      <c r="C225" s="1" t="s">
        <v>22</v>
      </c>
      <c r="D225" s="1" t="s">
        <v>23</v>
      </c>
      <c r="E225" s="1" t="s">
        <v>24</v>
      </c>
      <c r="F225" s="1" t="s">
        <v>25</v>
      </c>
      <c r="G225" s="1" t="b">
        <v>1</v>
      </c>
      <c r="H225" s="1" t="b">
        <v>1</v>
      </c>
      <c r="I225" s="1" t="b">
        <v>1</v>
      </c>
      <c r="J225" s="1" t="b">
        <v>1</v>
      </c>
      <c r="K225" s="1" t="b">
        <v>0</v>
      </c>
      <c r="L225" s="1">
        <v>200</v>
      </c>
      <c r="M225" s="1">
        <v>2</v>
      </c>
      <c r="N225" s="1">
        <v>0</v>
      </c>
      <c r="O225" s="1">
        <v>1</v>
      </c>
      <c r="P225" s="1">
        <v>1.1000000000000001</v>
      </c>
      <c r="Q225" s="1">
        <v>100</v>
      </c>
      <c r="R225" s="1">
        <v>100</v>
      </c>
      <c r="S225" s="13">
        <v>1.2</v>
      </c>
      <c r="T225" s="1">
        <v>1</v>
      </c>
      <c r="U225" s="1" t="b">
        <v>1</v>
      </c>
      <c r="V225" s="1">
        <v>251</v>
      </c>
      <c r="W225" s="13">
        <v>2932.37</v>
      </c>
      <c r="X225" s="13">
        <v>785.92</v>
      </c>
      <c r="Y225" s="1">
        <v>185</v>
      </c>
      <c r="Z225" s="1">
        <v>172</v>
      </c>
      <c r="AA225" s="50">
        <v>186.19</v>
      </c>
      <c r="AB225" s="50">
        <v>171.96</v>
      </c>
      <c r="AC225" s="16">
        <v>0.99389039355498898</v>
      </c>
      <c r="AD225" s="16">
        <v>1.00046891321575</v>
      </c>
      <c r="AE225" s="50">
        <v>27</v>
      </c>
      <c r="AF225" s="50">
        <v>14</v>
      </c>
      <c r="AG225" s="50">
        <v>26.93</v>
      </c>
      <c r="AH225" s="50">
        <v>14.07</v>
      </c>
      <c r="AI225" s="16">
        <v>1.0042235126942001</v>
      </c>
      <c r="AJ225" s="16">
        <v>1.00092760180995</v>
      </c>
      <c r="AL225" s="6">
        <v>2.4055381045509083E-3</v>
      </c>
      <c r="AN225" s="6">
        <v>8.3705844012542663E-3</v>
      </c>
      <c r="AP225" s="6">
        <v>-3.7695207323639179E-3</v>
      </c>
      <c r="AR225" s="6">
        <v>-2.3201856148492572E-3</v>
      </c>
      <c r="AT225" s="6">
        <v>1.382218325955975E-3</v>
      </c>
      <c r="AV225" s="6">
        <v>8.206310128682226E-4</v>
      </c>
      <c r="AX225" s="6">
        <v>-5.1301285553618792E-3</v>
      </c>
      <c r="AZ225" s="6">
        <v>-3.1072091854986716E-3</v>
      </c>
      <c r="BB225" s="6">
        <v>-5.6713559696547344E-3</v>
      </c>
      <c r="BD225" s="6">
        <v>1.1122345803842304E-2</v>
      </c>
      <c r="BF225" s="6">
        <v>2.0465116279071438E-3</v>
      </c>
      <c r="BH225" s="6">
        <v>-3.8938053097344882E-3</v>
      </c>
      <c r="BJ225" s="6">
        <v>-8.0632476738380365E-3</v>
      </c>
      <c r="BL225" s="6">
        <v>1.3803293612825174E-2</v>
      </c>
    </row>
    <row r="226" spans="1:65" x14ac:dyDescent="0.25">
      <c r="A226" s="1">
        <v>225</v>
      </c>
      <c r="B226" s="1" t="s">
        <v>21</v>
      </c>
      <c r="C226" s="1" t="s">
        <v>22</v>
      </c>
      <c r="D226" s="1" t="s">
        <v>23</v>
      </c>
      <c r="E226" s="1" t="s">
        <v>24</v>
      </c>
      <c r="F226" s="1" t="s">
        <v>25</v>
      </c>
      <c r="G226" s="1" t="b">
        <v>1</v>
      </c>
      <c r="H226" s="1" t="b">
        <v>1</v>
      </c>
      <c r="I226" s="1" t="b">
        <v>1</v>
      </c>
      <c r="J226" s="1" t="b">
        <v>1</v>
      </c>
      <c r="K226" s="1" t="b">
        <v>0</v>
      </c>
      <c r="L226" s="1">
        <v>200</v>
      </c>
      <c r="M226" s="1">
        <v>2</v>
      </c>
      <c r="N226" s="1">
        <v>0</v>
      </c>
      <c r="O226" s="1">
        <v>1</v>
      </c>
      <c r="P226" s="1">
        <v>1.1000000000000001</v>
      </c>
      <c r="Q226" s="1">
        <v>100</v>
      </c>
      <c r="R226" s="1">
        <v>100</v>
      </c>
      <c r="S226" s="13">
        <v>1.2</v>
      </c>
      <c r="T226" s="1">
        <v>1</v>
      </c>
      <c r="U226" s="1" t="b">
        <v>1</v>
      </c>
      <c r="V226" s="1">
        <v>251</v>
      </c>
      <c r="W226" s="13">
        <v>2918.52</v>
      </c>
      <c r="X226" s="13">
        <v>781.7</v>
      </c>
      <c r="Y226" s="1">
        <v>185</v>
      </c>
      <c r="Z226" s="1">
        <v>172</v>
      </c>
      <c r="AA226" s="50">
        <v>186.53</v>
      </c>
      <c r="AB226" s="50">
        <v>172.42</v>
      </c>
      <c r="AC226" s="16">
        <v>0.99191350375584997</v>
      </c>
      <c r="AD226" s="16">
        <v>0.99769795036920805</v>
      </c>
      <c r="AE226" s="50">
        <v>27</v>
      </c>
      <c r="AF226" s="50">
        <v>14</v>
      </c>
      <c r="AG226" s="50">
        <v>26.83</v>
      </c>
      <c r="AH226" s="50">
        <v>14.17</v>
      </c>
      <c r="AI226" s="16">
        <v>1.00794412656309</v>
      </c>
      <c r="AJ226" s="16">
        <v>0.99365196078431395</v>
      </c>
      <c r="AL226" s="6">
        <v>-2.3289656254517066E-3</v>
      </c>
      <c r="AN226" s="6">
        <v>2.9561352637170746E-3</v>
      </c>
      <c r="AP226" s="6">
        <v>-3.7695207323639179E-3</v>
      </c>
      <c r="AR226" s="6">
        <v>-2.3201856148492572E-3</v>
      </c>
      <c r="AT226" s="6">
        <v>3.2108340101002497E-3</v>
      </c>
      <c r="AV226" s="6">
        <v>3.4978669413741059E-3</v>
      </c>
      <c r="AX226" s="6">
        <v>-7.1089665772234856E-3</v>
      </c>
      <c r="AZ226" s="6">
        <v>-5.8682673741570213E-3</v>
      </c>
      <c r="BB226" s="6">
        <v>-5.6713559696547344E-3</v>
      </c>
      <c r="BD226" s="6">
        <v>1.1122345803842304E-2</v>
      </c>
      <c r="BF226" s="6">
        <v>-1.6744186046510068E-3</v>
      </c>
      <c r="BH226" s="6">
        <v>3.1858407079645712E-3</v>
      </c>
      <c r="BJ226" s="6">
        <v>-4.3881558331133608E-3</v>
      </c>
      <c r="BL226" s="6">
        <v>6.4340604918715627E-3</v>
      </c>
    </row>
    <row r="227" spans="1:65" x14ac:dyDescent="0.25">
      <c r="A227" s="1">
        <v>226</v>
      </c>
      <c r="B227" s="1" t="s">
        <v>21</v>
      </c>
      <c r="C227" s="1" t="s">
        <v>22</v>
      </c>
      <c r="D227" s="1" t="s">
        <v>23</v>
      </c>
      <c r="E227" s="1" t="s">
        <v>24</v>
      </c>
      <c r="F227" s="1" t="s">
        <v>25</v>
      </c>
      <c r="G227" s="1" t="b">
        <v>1</v>
      </c>
      <c r="H227" s="1" t="b">
        <v>1</v>
      </c>
      <c r="I227" s="1" t="b">
        <v>1</v>
      </c>
      <c r="J227" s="1" t="b">
        <v>1</v>
      </c>
      <c r="K227" s="1" t="b">
        <v>0</v>
      </c>
      <c r="L227" s="1">
        <v>200</v>
      </c>
      <c r="M227" s="1">
        <v>2</v>
      </c>
      <c r="N227" s="1">
        <v>0</v>
      </c>
      <c r="O227" s="1">
        <v>1</v>
      </c>
      <c r="P227" s="1">
        <v>1.1000000000000001</v>
      </c>
      <c r="Q227" s="1">
        <v>100</v>
      </c>
      <c r="R227" s="1">
        <v>100</v>
      </c>
      <c r="S227" s="13">
        <v>1.2</v>
      </c>
      <c r="T227" s="1">
        <v>1</v>
      </c>
      <c r="U227" s="1" t="b">
        <v>1</v>
      </c>
      <c r="V227" s="1">
        <v>251</v>
      </c>
      <c r="W227" s="13">
        <v>2953.6</v>
      </c>
      <c r="X227" s="13">
        <v>786.67</v>
      </c>
      <c r="Y227" s="1">
        <v>186</v>
      </c>
      <c r="Z227" s="1">
        <v>172</v>
      </c>
      <c r="AA227" s="50">
        <v>185.06</v>
      </c>
      <c r="AB227" s="50">
        <v>171.25</v>
      </c>
      <c r="AC227" s="16">
        <v>1.00555517875766</v>
      </c>
      <c r="AD227" s="16">
        <v>1.0046803286563599</v>
      </c>
      <c r="AE227" s="50">
        <v>27.55</v>
      </c>
      <c r="AF227" s="50">
        <v>13.45</v>
      </c>
      <c r="AG227" s="50">
        <v>26.74</v>
      </c>
      <c r="AH227" s="50">
        <v>14.26</v>
      </c>
      <c r="AI227" s="16">
        <v>1.03244092193829</v>
      </c>
      <c r="AJ227" s="16">
        <v>0.95023580504462901</v>
      </c>
      <c r="AL227" s="6">
        <v>9.6628315477247373E-3</v>
      </c>
      <c r="AN227" s="6">
        <v>9.3328680157453991E-3</v>
      </c>
      <c r="AP227" s="6">
        <v>1.615508885298933E-3</v>
      </c>
      <c r="AR227" s="6">
        <v>-2.3201856148492572E-3</v>
      </c>
      <c r="AT227" s="6">
        <v>-4.6952396831118071E-3</v>
      </c>
      <c r="AV227" s="6">
        <v>-3.3116244420000607E-3</v>
      </c>
      <c r="AX227" s="6">
        <v>6.5461522802960914E-3</v>
      </c>
      <c r="AZ227" s="6">
        <v>1.0891527767880049E-3</v>
      </c>
      <c r="BB227" s="6">
        <v>1.4583486779111698E-2</v>
      </c>
      <c r="BD227" s="6">
        <v>-2.8600317781308782E-2</v>
      </c>
      <c r="BF227" s="6">
        <v>-5.0232558139532424E-3</v>
      </c>
      <c r="BH227" s="6">
        <v>9.5575221238937136E-3</v>
      </c>
      <c r="BJ227" s="6">
        <v>1.9808919160363647E-2</v>
      </c>
      <c r="BL227" s="6">
        <v>-3.7540590227429171E-2</v>
      </c>
    </row>
    <row r="228" spans="1:65" x14ac:dyDescent="0.25">
      <c r="A228" s="1">
        <v>227</v>
      </c>
      <c r="B228" s="1" t="s">
        <v>21</v>
      </c>
      <c r="C228" s="1" t="s">
        <v>22</v>
      </c>
      <c r="D228" s="1" t="s">
        <v>23</v>
      </c>
      <c r="E228" s="1" t="s">
        <v>24</v>
      </c>
      <c r="F228" s="1" t="s">
        <v>25</v>
      </c>
      <c r="G228" s="1" t="b">
        <v>1</v>
      </c>
      <c r="H228" s="1" t="b">
        <v>1</v>
      </c>
      <c r="I228" s="1" t="b">
        <v>1</v>
      </c>
      <c r="J228" s="1" t="b">
        <v>1</v>
      </c>
      <c r="K228" s="1" t="b">
        <v>0</v>
      </c>
      <c r="L228" s="1">
        <v>200</v>
      </c>
      <c r="M228" s="1">
        <v>2</v>
      </c>
      <c r="N228" s="1">
        <v>0</v>
      </c>
      <c r="O228" s="1">
        <v>1</v>
      </c>
      <c r="P228" s="1">
        <v>1.1000000000000001</v>
      </c>
      <c r="Q228" s="1">
        <v>100</v>
      </c>
      <c r="R228" s="1">
        <v>100</v>
      </c>
      <c r="S228" s="13">
        <v>1.2</v>
      </c>
      <c r="T228" s="1">
        <v>1</v>
      </c>
      <c r="U228" s="1" t="b">
        <v>1</v>
      </c>
      <c r="V228" s="1">
        <v>251</v>
      </c>
      <c r="W228" s="13">
        <v>2931.78</v>
      </c>
      <c r="X228" s="13">
        <v>778.69</v>
      </c>
      <c r="Y228" s="1">
        <v>186</v>
      </c>
      <c r="Z228" s="1">
        <v>172</v>
      </c>
      <c r="AA228" s="50">
        <v>185.77</v>
      </c>
      <c r="AB228" s="50">
        <v>171.86</v>
      </c>
      <c r="AC228" s="16">
        <v>1.0014985801342899</v>
      </c>
      <c r="AD228" s="16">
        <v>1.0010374928493</v>
      </c>
      <c r="AE228" s="50">
        <v>27.44</v>
      </c>
      <c r="AF228" s="50">
        <v>13.56</v>
      </c>
      <c r="AG228" s="50">
        <v>26.78</v>
      </c>
      <c r="AH228" s="50">
        <v>14.22</v>
      </c>
      <c r="AI228" s="16">
        <v>1.0269737303814499</v>
      </c>
      <c r="AJ228" s="16">
        <v>0.96124398069251005</v>
      </c>
      <c r="AL228" s="6">
        <v>2.2038516640672245E-3</v>
      </c>
      <c r="AN228" s="6">
        <v>-9.0582964244112496E-4</v>
      </c>
      <c r="AP228" s="6">
        <v>1.615508885298933E-3</v>
      </c>
      <c r="AR228" s="6">
        <v>-2.3201856148492572E-3</v>
      </c>
      <c r="AT228" s="6">
        <v>-8.7665987210450158E-4</v>
      </c>
      <c r="AV228" s="6">
        <v>2.3862320232326262E-4</v>
      </c>
      <c r="AX228" s="6">
        <v>2.4855558834446789E-3</v>
      </c>
      <c r="AZ228" s="6">
        <v>-2.5406619093139016E-3</v>
      </c>
      <c r="BB228" s="6">
        <v>1.0532518229358301E-2</v>
      </c>
      <c r="BD228" s="6">
        <v>-2.0655785064278454E-2</v>
      </c>
      <c r="BF228" s="6">
        <v>-3.5348837209299155E-3</v>
      </c>
      <c r="BH228" s="6">
        <v>6.7256637168142674E-3</v>
      </c>
      <c r="BJ228" s="6">
        <v>1.4408619158736036E-2</v>
      </c>
      <c r="BL228" s="6">
        <v>-2.6390808057060622E-2</v>
      </c>
    </row>
    <row r="229" spans="1:65" x14ac:dyDescent="0.25">
      <c r="A229" s="1">
        <v>228</v>
      </c>
      <c r="B229" s="1" t="s">
        <v>21</v>
      </c>
      <c r="C229" s="1" t="s">
        <v>22</v>
      </c>
      <c r="D229" s="1" t="s">
        <v>23</v>
      </c>
      <c r="E229" s="1" t="s">
        <v>24</v>
      </c>
      <c r="F229" s="1" t="s">
        <v>25</v>
      </c>
      <c r="G229" s="1" t="b">
        <v>1</v>
      </c>
      <c r="H229" s="1" t="b">
        <v>1</v>
      </c>
      <c r="I229" s="1" t="b">
        <v>1</v>
      </c>
      <c r="J229" s="1" t="b">
        <v>1</v>
      </c>
      <c r="K229" s="1" t="b">
        <v>0</v>
      </c>
      <c r="L229" s="1">
        <v>200</v>
      </c>
      <c r="M229" s="1">
        <v>2</v>
      </c>
      <c r="N229" s="1">
        <v>0</v>
      </c>
      <c r="O229" s="1">
        <v>1</v>
      </c>
      <c r="P229" s="1">
        <v>1.1000000000000001</v>
      </c>
      <c r="Q229" s="1">
        <v>100</v>
      </c>
      <c r="R229" s="1">
        <v>100</v>
      </c>
      <c r="S229" s="13">
        <v>1.2</v>
      </c>
      <c r="T229" s="1">
        <v>1</v>
      </c>
      <c r="U229" s="1" t="b">
        <v>1</v>
      </c>
      <c r="V229" s="1">
        <v>251</v>
      </c>
      <c r="W229" s="13">
        <v>2924.18</v>
      </c>
      <c r="X229" s="13">
        <v>781.52</v>
      </c>
      <c r="Y229" s="1">
        <v>186</v>
      </c>
      <c r="Z229" s="1">
        <v>173</v>
      </c>
      <c r="AA229" s="50">
        <v>185.43</v>
      </c>
      <c r="AB229" s="50">
        <v>171.29</v>
      </c>
      <c r="AC229" s="16">
        <v>1.00342688028405</v>
      </c>
      <c r="AD229" s="16">
        <v>1.01021905877111</v>
      </c>
      <c r="AE229" s="50">
        <v>27</v>
      </c>
      <c r="AF229" s="50">
        <v>14</v>
      </c>
      <c r="AG229" s="50">
        <v>26.92</v>
      </c>
      <c r="AH229" s="50">
        <v>14.08</v>
      </c>
      <c r="AI229" s="16">
        <v>1.0053211501392101</v>
      </c>
      <c r="AJ229" s="16">
        <v>1.00284846199552</v>
      </c>
      <c r="AL229" s="6">
        <v>-3.9414316250485637E-4</v>
      </c>
      <c r="AN229" s="6">
        <v>2.7251871962390428E-3</v>
      </c>
      <c r="AP229" s="6">
        <v>1.615508885298933E-3</v>
      </c>
      <c r="AR229" s="6">
        <v>3.4802784222738303E-3</v>
      </c>
      <c r="AT229" s="6">
        <v>-2.7052755562488873E-3</v>
      </c>
      <c r="AV229" s="6">
        <v>-3.0788213177822543E-3</v>
      </c>
      <c r="AX229" s="6">
        <v>4.4157563708813186E-3</v>
      </c>
      <c r="AZ229" s="6">
        <v>6.608084998193986E-3</v>
      </c>
      <c r="BB229" s="6">
        <v>-5.6713559696547344E-3</v>
      </c>
      <c r="BD229" s="6">
        <v>1.1122345803842304E-2</v>
      </c>
      <c r="BF229" s="6">
        <v>1.6744186046515619E-3</v>
      </c>
      <c r="BH229" s="6">
        <v>-3.1858407079645712E-3</v>
      </c>
      <c r="BJ229" s="6">
        <v>-6.9790399166289596E-3</v>
      </c>
      <c r="BL229" s="6">
        <v>1.574886328157965E-2</v>
      </c>
    </row>
    <row r="230" spans="1:65" x14ac:dyDescent="0.25">
      <c r="A230" s="1">
        <v>229</v>
      </c>
      <c r="B230" s="1" t="s">
        <v>21</v>
      </c>
      <c r="C230" s="1" t="s">
        <v>22</v>
      </c>
      <c r="D230" s="1" t="s">
        <v>23</v>
      </c>
      <c r="E230" s="1" t="s">
        <v>24</v>
      </c>
      <c r="F230" s="1" t="s">
        <v>25</v>
      </c>
      <c r="G230" s="1" t="b">
        <v>1</v>
      </c>
      <c r="H230" s="1" t="b">
        <v>1</v>
      </c>
      <c r="I230" s="1" t="b">
        <v>1</v>
      </c>
      <c r="J230" s="1" t="b">
        <v>1</v>
      </c>
      <c r="K230" s="1" t="b">
        <v>0</v>
      </c>
      <c r="L230" s="1">
        <v>200</v>
      </c>
      <c r="M230" s="1">
        <v>2</v>
      </c>
      <c r="N230" s="1">
        <v>0</v>
      </c>
      <c r="O230" s="1">
        <v>1</v>
      </c>
      <c r="P230" s="1">
        <v>1.1000000000000001</v>
      </c>
      <c r="Q230" s="1">
        <v>100</v>
      </c>
      <c r="R230" s="1">
        <v>100</v>
      </c>
      <c r="S230" s="13">
        <v>1.2</v>
      </c>
      <c r="T230" s="1">
        <v>1</v>
      </c>
      <c r="U230" s="1" t="b">
        <v>1</v>
      </c>
      <c r="V230" s="1">
        <v>251</v>
      </c>
      <c r="W230" s="13">
        <v>2924.86</v>
      </c>
      <c r="X230" s="13">
        <v>764.53</v>
      </c>
      <c r="Y230" s="1">
        <v>186</v>
      </c>
      <c r="Z230" s="1">
        <v>172</v>
      </c>
      <c r="AA230" s="50">
        <v>186.66</v>
      </c>
      <c r="AB230" s="50">
        <v>172.28</v>
      </c>
      <c r="AC230" s="16">
        <v>0.99668854964306597</v>
      </c>
      <c r="AD230" s="16">
        <v>0.99853379765078998</v>
      </c>
      <c r="AE230" s="50">
        <v>27.55</v>
      </c>
      <c r="AF230" s="50">
        <v>13.45</v>
      </c>
      <c r="AG230" s="50">
        <v>26.98</v>
      </c>
      <c r="AH230" s="50">
        <v>14.02</v>
      </c>
      <c r="AI230" s="16">
        <v>1.0230434311537699</v>
      </c>
      <c r="AJ230" s="16">
        <v>0.96623409923409898</v>
      </c>
      <c r="AL230" s="6">
        <v>-1.6169099381146967E-4</v>
      </c>
      <c r="AN230" s="6">
        <v>-1.907374428403541E-2</v>
      </c>
      <c r="AP230" s="6">
        <v>1.615508885298933E-3</v>
      </c>
      <c r="AR230" s="6">
        <v>-2.3201856148492572E-3</v>
      </c>
      <c r="AT230" s="6">
        <v>3.9100105952143416E-3</v>
      </c>
      <c r="AV230" s="6">
        <v>2.6830560066115616E-3</v>
      </c>
      <c r="AX230" s="6">
        <v>-2.3292148875377894E-3</v>
      </c>
      <c r="AZ230" s="6">
        <v>-5.0354077837949651E-3</v>
      </c>
      <c r="BB230" s="6">
        <v>1.4583486779111698E-2</v>
      </c>
      <c r="BD230" s="6">
        <v>-2.8600317781308782E-2</v>
      </c>
      <c r="BF230" s="6">
        <v>3.9069767441863856E-3</v>
      </c>
      <c r="BH230" s="6">
        <v>-7.4336283185840735E-3</v>
      </c>
      <c r="BJ230" s="6">
        <v>1.0526407477478461E-2</v>
      </c>
      <c r="BL230" s="6">
        <v>-2.1336497831392798E-2</v>
      </c>
    </row>
    <row r="231" spans="1:65" x14ac:dyDescent="0.25">
      <c r="A231" s="1">
        <v>230</v>
      </c>
      <c r="B231" s="1" t="s">
        <v>21</v>
      </c>
      <c r="C231" s="1" t="s">
        <v>22</v>
      </c>
      <c r="D231" s="1" t="s">
        <v>23</v>
      </c>
      <c r="E231" s="1" t="s">
        <v>24</v>
      </c>
      <c r="F231" s="1" t="s">
        <v>25</v>
      </c>
      <c r="G231" s="1" t="b">
        <v>1</v>
      </c>
      <c r="H231" s="1" t="b">
        <v>1</v>
      </c>
      <c r="I231" s="1" t="b">
        <v>1</v>
      </c>
      <c r="J231" s="1" t="b">
        <v>1</v>
      </c>
      <c r="K231" s="1" t="b">
        <v>0</v>
      </c>
      <c r="L231" s="1">
        <v>200</v>
      </c>
      <c r="M231" s="1">
        <v>2</v>
      </c>
      <c r="N231" s="1">
        <v>0</v>
      </c>
      <c r="O231" s="1">
        <v>1</v>
      </c>
      <c r="P231" s="1">
        <v>1.1000000000000001</v>
      </c>
      <c r="Q231" s="1">
        <v>100</v>
      </c>
      <c r="R231" s="1">
        <v>100</v>
      </c>
      <c r="S231" s="13">
        <v>1.2</v>
      </c>
      <c r="T231" s="1">
        <v>1</v>
      </c>
      <c r="U231" s="1" t="b">
        <v>1</v>
      </c>
      <c r="V231" s="1">
        <v>251</v>
      </c>
      <c r="W231" s="13">
        <v>2913.62</v>
      </c>
      <c r="X231" s="13">
        <v>773.89</v>
      </c>
      <c r="Y231" s="1">
        <v>186</v>
      </c>
      <c r="Z231" s="1">
        <v>173</v>
      </c>
      <c r="AA231" s="50">
        <v>186</v>
      </c>
      <c r="AB231" s="50">
        <v>171.67</v>
      </c>
      <c r="AC231" s="16">
        <v>1.0001889594503801</v>
      </c>
      <c r="AD231" s="16">
        <v>1.00790097163416</v>
      </c>
      <c r="AE231" s="50">
        <v>27</v>
      </c>
      <c r="AF231" s="50">
        <v>14</v>
      </c>
      <c r="AG231" s="50">
        <v>26.99</v>
      </c>
      <c r="AH231" s="50">
        <v>14.01</v>
      </c>
      <c r="AI231" s="16">
        <v>1.0022989579386099</v>
      </c>
      <c r="AJ231" s="16">
        <v>1.0064083710407199</v>
      </c>
      <c r="AL231" s="6">
        <v>-4.0039886057415819E-3</v>
      </c>
      <c r="AN231" s="6">
        <v>-7.0644447751849748E-3</v>
      </c>
      <c r="AP231" s="6">
        <v>1.615508885298933E-3</v>
      </c>
      <c r="AR231" s="6">
        <v>3.4802784222738303E-3</v>
      </c>
      <c r="AT231" s="6">
        <v>3.6034485540481498E-4</v>
      </c>
      <c r="AV231" s="6">
        <v>-8.6719163771198371E-4</v>
      </c>
      <c r="AX231" s="6">
        <v>1.1746445697913277E-3</v>
      </c>
      <c r="AZ231" s="6">
        <v>4.2982837392249174E-3</v>
      </c>
      <c r="BB231" s="6">
        <v>-5.6713559696547344E-3</v>
      </c>
      <c r="BD231" s="6">
        <v>1.1122345803842304E-2</v>
      </c>
      <c r="BF231" s="6">
        <v>4.2790697674419675E-3</v>
      </c>
      <c r="BH231" s="6">
        <v>-8.1415929203539905E-3</v>
      </c>
      <c r="BJ231" s="6">
        <v>-9.9642553377716769E-3</v>
      </c>
      <c r="BL231" s="6">
        <v>1.9354566140067586E-2</v>
      </c>
    </row>
    <row r="232" spans="1:65" x14ac:dyDescent="0.25">
      <c r="A232" s="3">
        <v>231</v>
      </c>
      <c r="B232" s="3" t="s">
        <v>21</v>
      </c>
      <c r="C232" s="3" t="s">
        <v>22</v>
      </c>
      <c r="D232" s="3" t="s">
        <v>23</v>
      </c>
      <c r="E232" s="3" t="s">
        <v>24</v>
      </c>
      <c r="F232" s="3" t="s">
        <v>25</v>
      </c>
      <c r="G232" s="3" t="b">
        <v>1</v>
      </c>
      <c r="H232" s="3" t="b">
        <v>1</v>
      </c>
      <c r="I232" s="3" t="b">
        <v>1</v>
      </c>
      <c r="J232" s="3" t="b">
        <v>1</v>
      </c>
      <c r="K232" s="3" t="b">
        <v>0</v>
      </c>
      <c r="L232" s="3">
        <v>200</v>
      </c>
      <c r="M232" s="3">
        <v>2</v>
      </c>
      <c r="N232" s="3">
        <v>0</v>
      </c>
      <c r="O232" s="3">
        <v>1</v>
      </c>
      <c r="P232" s="3">
        <v>1.2</v>
      </c>
      <c r="Q232" s="3">
        <v>100</v>
      </c>
      <c r="R232" s="3">
        <v>100</v>
      </c>
      <c r="S232" s="5">
        <v>1.2</v>
      </c>
      <c r="T232" s="3">
        <v>1</v>
      </c>
      <c r="U232" s="3" t="b">
        <v>1</v>
      </c>
      <c r="V232" s="3">
        <v>251</v>
      </c>
      <c r="W232" s="5">
        <v>3022.19</v>
      </c>
      <c r="X232" s="5">
        <v>851.46</v>
      </c>
      <c r="Y232" s="3">
        <v>186</v>
      </c>
      <c r="Z232" s="3">
        <v>172</v>
      </c>
      <c r="AA232" s="51">
        <v>181.77</v>
      </c>
      <c r="AB232" s="51">
        <v>167.33</v>
      </c>
      <c r="AC232" s="17">
        <v>1.0238234178460901</v>
      </c>
      <c r="AD232" s="17">
        <v>1.0281922340323399</v>
      </c>
      <c r="AE232" s="51">
        <v>27.47</v>
      </c>
      <c r="AF232" s="51">
        <v>13.53</v>
      </c>
      <c r="AG232" s="51">
        <v>26.51</v>
      </c>
      <c r="AH232" s="51">
        <v>14.49</v>
      </c>
      <c r="AI232" s="17">
        <v>1.0400055145199001</v>
      </c>
      <c r="AJ232" s="17">
        <v>0.94429428822811101</v>
      </c>
      <c r="AL232" s="6" cm="1">
        <f t="array" ref="AL232:AL241">W232:W241/AM232-1</f>
        <v>-5.8796918485903849E-4</v>
      </c>
      <c r="AM232" s="22">
        <f>AVERAGE(W232:W241)</f>
        <v>3023.9679999999998</v>
      </c>
      <c r="AN232" s="6" cm="1">
        <f t="array" ref="AN232:AN241">X232:X241/AO232-1</f>
        <v>5.1362929682012837E-3</v>
      </c>
      <c r="AO232" s="22">
        <f>AVERAGE(X232:X241)</f>
        <v>847.10900000000004</v>
      </c>
      <c r="AP232" s="6" cm="1">
        <f t="array" ref="AP232:AP241">Y232:Y241/AQ232-1</f>
        <v>1.615508885298933E-3</v>
      </c>
      <c r="AQ232" s="22">
        <f>AVERAGE(Y232:Y241)</f>
        <v>185.7</v>
      </c>
      <c r="AR232" s="6" cm="1">
        <f t="array" ref="AR232:AR241">Z232:Z241/AS232-1</f>
        <v>-5.8105752469495009E-4</v>
      </c>
      <c r="AS232" s="22">
        <f>AVERAGE(Z232:Z241)</f>
        <v>172.1</v>
      </c>
      <c r="AT232" s="6" cm="1">
        <f t="array" ref="AT232:AT241">AA232:AA241/AU232-1</f>
        <v>-2.754125702247201E-3</v>
      </c>
      <c r="AU232" s="22">
        <f>AVERAGE(AA232:AA241)</f>
        <v>182.27200000000002</v>
      </c>
      <c r="AV232" s="6" cm="1">
        <f t="array" ref="AV232:AV241">AB232:AB241/AW232-1</f>
        <v>4.4841708768039723E-4</v>
      </c>
      <c r="AW232" s="22">
        <f>AVERAGE(AB232:AB241)</f>
        <v>167.25500000000002</v>
      </c>
      <c r="AX232" s="6" cm="1">
        <f t="array" ref="AX232:AX241">AC232:AC241/AY232-1</f>
        <v>4.562382815598065E-3</v>
      </c>
      <c r="AY232" s="22">
        <f>AVERAGE(AC232:AC241)</f>
        <v>1.0191735579193271</v>
      </c>
      <c r="AZ232" s="6" cm="1">
        <f t="array" ref="AZ232:AZ241">AD232:AD241/BA232-1</f>
        <v>-9.848132569185708E-4</v>
      </c>
      <c r="BA232" s="22">
        <f>AVERAGE(AD232:AD241)</f>
        <v>1.0292058095576899</v>
      </c>
      <c r="BB232" s="6" cm="1">
        <f t="array" ref="BB232:BB241">AE232:AE241/BC232-1</f>
        <v>5.9691654154612195E-3</v>
      </c>
      <c r="BC232" s="22">
        <f>AVERAGE(AE232:AE241)</f>
        <v>27.306999999999999</v>
      </c>
      <c r="BD232" s="6" cm="1">
        <f t="array" ref="BD232:BD241">AF232:AF241/BE232-1</f>
        <v>-1.1903892499817603E-2</v>
      </c>
      <c r="BE232" s="22">
        <f>AVERAGE(AF232:AF241)</f>
        <v>13.693000000000001</v>
      </c>
      <c r="BF232" s="6" cm="1">
        <f t="array" ref="BF232:BF241">AG232:AG241/BG232-1</f>
        <v>-9.305280466385013E-3</v>
      </c>
      <c r="BG232" s="22">
        <f>AVERAGE(AG232:AG241)</f>
        <v>26.758999999999997</v>
      </c>
      <c r="BH232" s="6" cm="1">
        <f t="array" ref="BH232:BH241">AH232:AH241/BI232-1</f>
        <v>1.7484727196123817E-2</v>
      </c>
      <c r="BI232" s="22">
        <f>AVERAGE(AH232:AH241)</f>
        <v>14.241</v>
      </c>
      <c r="BJ232" s="6" cm="1">
        <f t="array" ref="BJ232:BJ241">AI232:AI241/BK232-1</f>
        <v>1.622366252655727E-2</v>
      </c>
      <c r="BK232" s="22">
        <f t="shared" ref="BK232" si="23">AVERAGE(AI232:AI241)</f>
        <v>1.0234021828759781</v>
      </c>
      <c r="BL232" s="6" cm="1">
        <f t="array" ref="BL232:BL241">AJ232:AJ241/BM232-1</f>
        <v>-2.7150131391568522E-2</v>
      </c>
      <c r="BM232" s="22">
        <f>AVERAGE(AJ232:AJ241)</f>
        <v>0.97064749525929783</v>
      </c>
    </row>
    <row r="233" spans="1:65" x14ac:dyDescent="0.25">
      <c r="A233" s="3">
        <v>232</v>
      </c>
      <c r="B233" s="3" t="s">
        <v>21</v>
      </c>
      <c r="C233" s="3" t="s">
        <v>22</v>
      </c>
      <c r="D233" s="3" t="s">
        <v>23</v>
      </c>
      <c r="E233" s="3" t="s">
        <v>24</v>
      </c>
      <c r="F233" s="3" t="s">
        <v>25</v>
      </c>
      <c r="G233" s="3" t="b">
        <v>1</v>
      </c>
      <c r="H233" s="3" t="b">
        <v>1</v>
      </c>
      <c r="I233" s="3" t="b">
        <v>1</v>
      </c>
      <c r="J233" s="3" t="b">
        <v>1</v>
      </c>
      <c r="K233" s="3" t="b">
        <v>0</v>
      </c>
      <c r="L233" s="3">
        <v>200</v>
      </c>
      <c r="M233" s="3">
        <v>2</v>
      </c>
      <c r="N233" s="3">
        <v>0</v>
      </c>
      <c r="O233" s="3">
        <v>1</v>
      </c>
      <c r="P233" s="3">
        <v>1.2</v>
      </c>
      <c r="Q233" s="3">
        <v>100</v>
      </c>
      <c r="R233" s="3">
        <v>100</v>
      </c>
      <c r="S233" s="5">
        <v>1.2</v>
      </c>
      <c r="T233" s="3">
        <v>1</v>
      </c>
      <c r="U233" s="3" t="b">
        <v>1</v>
      </c>
      <c r="V233" s="3">
        <v>251</v>
      </c>
      <c r="W233" s="5">
        <v>2999.54</v>
      </c>
      <c r="X233" s="5">
        <v>856.79</v>
      </c>
      <c r="Y233" s="3">
        <v>185</v>
      </c>
      <c r="Z233" s="3">
        <v>172</v>
      </c>
      <c r="AA233" s="51">
        <v>182.3</v>
      </c>
      <c r="AB233" s="51">
        <v>168.31</v>
      </c>
      <c r="AC233" s="17">
        <v>1.0153340616523401</v>
      </c>
      <c r="AD233" s="17">
        <v>1.02214158430963</v>
      </c>
      <c r="AE233" s="51">
        <v>27</v>
      </c>
      <c r="AF233" s="51">
        <v>14</v>
      </c>
      <c r="AG233" s="51">
        <v>26.33</v>
      </c>
      <c r="AH233" s="51">
        <v>14.67</v>
      </c>
      <c r="AI233" s="17">
        <v>1.0286732705076</v>
      </c>
      <c r="AJ233" s="17">
        <v>0.96360243841126203</v>
      </c>
      <c r="AL233" s="6">
        <v>-8.0781278108762455E-3</v>
      </c>
      <c r="AN233" s="6">
        <v>1.1428281366388404E-2</v>
      </c>
      <c r="AP233" s="6">
        <v>-3.7695207323639179E-3</v>
      </c>
      <c r="AR233" s="6">
        <v>-5.8105752469495009E-4</v>
      </c>
      <c r="AT233" s="6">
        <v>1.5361657303358811E-4</v>
      </c>
      <c r="AV233" s="6">
        <v>6.3077337000387868E-3</v>
      </c>
      <c r="AX233" s="6">
        <v>-3.7672644047255233E-3</v>
      </c>
      <c r="AZ233" s="6">
        <v>-6.863763479042051E-3</v>
      </c>
      <c r="BB233" s="6">
        <v>-1.1242538543230651E-2</v>
      </c>
      <c r="BD233" s="6">
        <v>2.2420214708245068E-2</v>
      </c>
      <c r="BF233" s="6">
        <v>-1.6031989237265898E-2</v>
      </c>
      <c r="BH233" s="6">
        <v>3.0124289024647144E-2</v>
      </c>
      <c r="BJ233" s="6">
        <v>5.1505534381499629E-3</v>
      </c>
      <c r="BL233" s="6">
        <v>-7.2581002706382236E-3</v>
      </c>
    </row>
    <row r="234" spans="1:65" x14ac:dyDescent="0.25">
      <c r="A234" s="3">
        <v>233</v>
      </c>
      <c r="B234" s="3" t="s">
        <v>21</v>
      </c>
      <c r="C234" s="3" t="s">
        <v>22</v>
      </c>
      <c r="D234" s="3" t="s">
        <v>23</v>
      </c>
      <c r="E234" s="3" t="s">
        <v>24</v>
      </c>
      <c r="F234" s="3" t="s">
        <v>25</v>
      </c>
      <c r="G234" s="3" t="b">
        <v>1</v>
      </c>
      <c r="H234" s="3" t="b">
        <v>1</v>
      </c>
      <c r="I234" s="3" t="b">
        <v>1</v>
      </c>
      <c r="J234" s="3" t="b">
        <v>1</v>
      </c>
      <c r="K234" s="3" t="b">
        <v>0</v>
      </c>
      <c r="L234" s="3">
        <v>200</v>
      </c>
      <c r="M234" s="3">
        <v>2</v>
      </c>
      <c r="N234" s="3">
        <v>0</v>
      </c>
      <c r="O234" s="3">
        <v>1</v>
      </c>
      <c r="P234" s="3">
        <v>1.2</v>
      </c>
      <c r="Q234" s="3">
        <v>100</v>
      </c>
      <c r="R234" s="3">
        <v>100</v>
      </c>
      <c r="S234" s="5">
        <v>1.2</v>
      </c>
      <c r="T234" s="3">
        <v>1</v>
      </c>
      <c r="U234" s="3" t="b">
        <v>1</v>
      </c>
      <c r="V234" s="3">
        <v>251</v>
      </c>
      <c r="W234" s="5">
        <v>3037.33</v>
      </c>
      <c r="X234" s="5">
        <v>832.83</v>
      </c>
      <c r="Y234" s="3">
        <v>186</v>
      </c>
      <c r="Z234" s="3">
        <v>172</v>
      </c>
      <c r="AA234" s="51">
        <v>183.08</v>
      </c>
      <c r="AB234" s="51">
        <v>166.69</v>
      </c>
      <c r="AC234" s="17">
        <v>1.0161391651437099</v>
      </c>
      <c r="AD234" s="17">
        <v>1.0319735643761301</v>
      </c>
      <c r="AE234" s="51">
        <v>27.47</v>
      </c>
      <c r="AF234" s="51">
        <v>13.53</v>
      </c>
      <c r="AG234" s="51">
        <v>27.34</v>
      </c>
      <c r="AH234" s="51">
        <v>13.66</v>
      </c>
      <c r="AI234" s="17">
        <v>1.0066715271790201</v>
      </c>
      <c r="AJ234" s="17">
        <v>0.99770881895881902</v>
      </c>
      <c r="AL234" s="6">
        <v>4.418697552355022E-3</v>
      </c>
      <c r="AN234" s="6">
        <v>-1.6856154284749625E-2</v>
      </c>
      <c r="AP234" s="6">
        <v>1.615508885298933E-3</v>
      </c>
      <c r="AR234" s="6">
        <v>-5.8105752469495009E-4</v>
      </c>
      <c r="AT234" s="6">
        <v>4.432935393258397E-3</v>
      </c>
      <c r="AV234" s="6">
        <v>-3.378075393859814E-3</v>
      </c>
      <c r="AX234" s="6">
        <v>-2.9773072035070847E-3</v>
      </c>
      <c r="AZ234" s="6">
        <v>2.6892141423391358E-3</v>
      </c>
      <c r="BB234" s="6">
        <v>5.9691654154612195E-3</v>
      </c>
      <c r="BD234" s="6">
        <v>-1.1903892499817603E-2</v>
      </c>
      <c r="BF234" s="6">
        <v>2.1712321088232178E-2</v>
      </c>
      <c r="BH234" s="6">
        <v>-4.0797696790955684E-2</v>
      </c>
      <c r="BJ234" s="6">
        <v>-1.6348075054854028E-2</v>
      </c>
      <c r="BL234" s="6">
        <v>2.7879661598768202E-2</v>
      </c>
    </row>
    <row r="235" spans="1:65" x14ac:dyDescent="0.25">
      <c r="A235" s="3">
        <v>234</v>
      </c>
      <c r="B235" s="3" t="s">
        <v>21</v>
      </c>
      <c r="C235" s="3" t="s">
        <v>22</v>
      </c>
      <c r="D235" s="3" t="s">
        <v>23</v>
      </c>
      <c r="E235" s="3" t="s">
        <v>24</v>
      </c>
      <c r="F235" s="3" t="s">
        <v>25</v>
      </c>
      <c r="G235" s="3" t="b">
        <v>1</v>
      </c>
      <c r="H235" s="3" t="b">
        <v>1</v>
      </c>
      <c r="I235" s="3" t="b">
        <v>1</v>
      </c>
      <c r="J235" s="3" t="b">
        <v>1</v>
      </c>
      <c r="K235" s="3" t="b">
        <v>0</v>
      </c>
      <c r="L235" s="3">
        <v>200</v>
      </c>
      <c r="M235" s="3">
        <v>2</v>
      </c>
      <c r="N235" s="3">
        <v>0</v>
      </c>
      <c r="O235" s="3">
        <v>1</v>
      </c>
      <c r="P235" s="3">
        <v>1.2</v>
      </c>
      <c r="Q235" s="3">
        <v>100</v>
      </c>
      <c r="R235" s="3">
        <v>100</v>
      </c>
      <c r="S235" s="5">
        <v>1.2</v>
      </c>
      <c r="T235" s="3">
        <v>1</v>
      </c>
      <c r="U235" s="3" t="b">
        <v>1</v>
      </c>
      <c r="V235" s="3">
        <v>251</v>
      </c>
      <c r="W235" s="5">
        <v>3012.52</v>
      </c>
      <c r="X235" s="5">
        <v>834.56</v>
      </c>
      <c r="Y235" s="3">
        <v>186</v>
      </c>
      <c r="Z235" s="3">
        <v>172</v>
      </c>
      <c r="AA235" s="51">
        <v>182.95</v>
      </c>
      <c r="AB235" s="51">
        <v>167.68</v>
      </c>
      <c r="AC235" s="17">
        <v>1.0168859396012999</v>
      </c>
      <c r="AD235" s="17">
        <v>1.0259056379942499</v>
      </c>
      <c r="AE235" s="51">
        <v>27.45</v>
      </c>
      <c r="AF235" s="51">
        <v>13.55</v>
      </c>
      <c r="AG235" s="51">
        <v>26.87</v>
      </c>
      <c r="AH235" s="51">
        <v>14.13</v>
      </c>
      <c r="AI235" s="17">
        <v>1.02419261520033</v>
      </c>
      <c r="AJ235" s="17">
        <v>0.96734531318354799</v>
      </c>
      <c r="AL235" s="6">
        <v>-3.7857543466067733E-3</v>
      </c>
      <c r="AN235" s="6">
        <v>-1.4813914148002261E-2</v>
      </c>
      <c r="AP235" s="6">
        <v>1.615508885298933E-3</v>
      </c>
      <c r="AR235" s="6">
        <v>-5.8105752469495009E-4</v>
      </c>
      <c r="AT235" s="6">
        <v>3.7197155898873735E-3</v>
      </c>
      <c r="AV235" s="6">
        <v>2.5410301635226951E-3</v>
      </c>
      <c r="AX235" s="6">
        <v>-2.2445817007825664E-3</v>
      </c>
      <c r="AZ235" s="6">
        <v>-3.206522478587881E-3</v>
      </c>
      <c r="BB235" s="6">
        <v>5.2367524810488231E-3</v>
      </c>
      <c r="BD235" s="6">
        <v>-1.0443292193091369E-2</v>
      </c>
      <c r="BF235" s="6">
        <v>4.1481370753766456E-3</v>
      </c>
      <c r="BH235" s="6">
        <v>-7.7943964609226146E-3</v>
      </c>
      <c r="BJ235" s="6">
        <v>7.7235747351123152E-4</v>
      </c>
      <c r="BL235" s="6">
        <v>-3.4020404852203034E-3</v>
      </c>
    </row>
    <row r="236" spans="1:65" x14ac:dyDescent="0.25">
      <c r="A236" s="3">
        <v>235</v>
      </c>
      <c r="B236" s="3" t="s">
        <v>21</v>
      </c>
      <c r="C236" s="3" t="s">
        <v>22</v>
      </c>
      <c r="D236" s="3" t="s">
        <v>23</v>
      </c>
      <c r="E236" s="3" t="s">
        <v>24</v>
      </c>
      <c r="F236" s="3" t="s">
        <v>25</v>
      </c>
      <c r="G236" s="3" t="b">
        <v>1</v>
      </c>
      <c r="H236" s="3" t="b">
        <v>1</v>
      </c>
      <c r="I236" s="3" t="b">
        <v>1</v>
      </c>
      <c r="J236" s="3" t="b">
        <v>1</v>
      </c>
      <c r="K236" s="3" t="b">
        <v>0</v>
      </c>
      <c r="L236" s="3">
        <v>200</v>
      </c>
      <c r="M236" s="3">
        <v>2</v>
      </c>
      <c r="N236" s="3">
        <v>0</v>
      </c>
      <c r="O236" s="3">
        <v>1</v>
      </c>
      <c r="P236" s="3">
        <v>1.2</v>
      </c>
      <c r="Q236" s="3">
        <v>100</v>
      </c>
      <c r="R236" s="3">
        <v>100</v>
      </c>
      <c r="S236" s="5">
        <v>1.2</v>
      </c>
      <c r="T236" s="3">
        <v>1</v>
      </c>
      <c r="U236" s="3" t="b">
        <v>1</v>
      </c>
      <c r="V236" s="3">
        <v>251</v>
      </c>
      <c r="W236" s="5">
        <v>3032.78</v>
      </c>
      <c r="X236" s="5">
        <v>839.36</v>
      </c>
      <c r="Y236" s="3">
        <v>186</v>
      </c>
      <c r="Z236" s="3">
        <v>172</v>
      </c>
      <c r="AA236" s="51">
        <v>182.55</v>
      </c>
      <c r="AB236" s="51">
        <v>166.99</v>
      </c>
      <c r="AC236" s="17">
        <v>1.0191906124831001</v>
      </c>
      <c r="AD236" s="17">
        <v>1.0302178829924</v>
      </c>
      <c r="AE236" s="51">
        <v>27.52</v>
      </c>
      <c r="AF236" s="51">
        <v>13.48</v>
      </c>
      <c r="AG236" s="51">
        <v>26.97</v>
      </c>
      <c r="AH236" s="51">
        <v>14.03</v>
      </c>
      <c r="AI236" s="17">
        <v>1.02297548771401</v>
      </c>
      <c r="AJ236" s="17">
        <v>0.96945209284179901</v>
      </c>
      <c r="AL236" s="6">
        <v>2.9140520005503934E-3</v>
      </c>
      <c r="AN236" s="6">
        <v>-9.1475831327492152E-3</v>
      </c>
      <c r="AP236" s="6">
        <v>1.615508885298933E-3</v>
      </c>
      <c r="AR236" s="6">
        <v>-5.8105752469495009E-4</v>
      </c>
      <c r="AT236" s="6">
        <v>1.5251931179773859E-3</v>
      </c>
      <c r="AV236" s="6">
        <v>-1.584407043137781E-3</v>
      </c>
      <c r="AX236" s="6">
        <v>1.6733718845474144E-5</v>
      </c>
      <c r="AZ236" s="6">
        <v>9.8335379115765953E-4</v>
      </c>
      <c r="BB236" s="6">
        <v>7.8001977514923215E-3</v>
      </c>
      <c r="BD236" s="6">
        <v>-1.5555393266632689E-2</v>
      </c>
      <c r="BF236" s="6">
        <v>7.8851975036438038E-3</v>
      </c>
      <c r="BH236" s="6">
        <v>-1.481637525454671E-2</v>
      </c>
      <c r="BJ236" s="6">
        <v>-4.1693790487029592E-4</v>
      </c>
      <c r="BL236" s="6">
        <v>-1.231551539912501E-3</v>
      </c>
    </row>
    <row r="237" spans="1:65" x14ac:dyDescent="0.25">
      <c r="A237" s="3">
        <v>236</v>
      </c>
      <c r="B237" s="3" t="s">
        <v>21</v>
      </c>
      <c r="C237" s="3" t="s">
        <v>22</v>
      </c>
      <c r="D237" s="3" t="s">
        <v>23</v>
      </c>
      <c r="E237" s="3" t="s">
        <v>24</v>
      </c>
      <c r="F237" s="3" t="s">
        <v>25</v>
      </c>
      <c r="G237" s="3" t="b">
        <v>1</v>
      </c>
      <c r="H237" s="3" t="b">
        <v>1</v>
      </c>
      <c r="I237" s="3" t="b">
        <v>1</v>
      </c>
      <c r="J237" s="3" t="b">
        <v>1</v>
      </c>
      <c r="K237" s="3" t="b">
        <v>0</v>
      </c>
      <c r="L237" s="3">
        <v>200</v>
      </c>
      <c r="M237" s="3">
        <v>2</v>
      </c>
      <c r="N237" s="3">
        <v>0</v>
      </c>
      <c r="O237" s="3">
        <v>1</v>
      </c>
      <c r="P237" s="3">
        <v>1.2</v>
      </c>
      <c r="Q237" s="3">
        <v>100</v>
      </c>
      <c r="R237" s="3">
        <v>100</v>
      </c>
      <c r="S237" s="5">
        <v>1.2</v>
      </c>
      <c r="T237" s="3">
        <v>1</v>
      </c>
      <c r="U237" s="3" t="b">
        <v>1</v>
      </c>
      <c r="V237" s="3">
        <v>251</v>
      </c>
      <c r="W237" s="5">
        <v>3038.56</v>
      </c>
      <c r="X237" s="5">
        <v>865.6</v>
      </c>
      <c r="Y237" s="3">
        <v>185</v>
      </c>
      <c r="Z237" s="3">
        <v>172</v>
      </c>
      <c r="AA237" s="51">
        <v>181.62</v>
      </c>
      <c r="AB237" s="51">
        <v>166.88</v>
      </c>
      <c r="AC237" s="17">
        <v>1.0189643681285601</v>
      </c>
      <c r="AD237" s="17">
        <v>1.0309795477839101</v>
      </c>
      <c r="AE237" s="51">
        <v>27</v>
      </c>
      <c r="AF237" s="51">
        <v>14</v>
      </c>
      <c r="AG237" s="51">
        <v>26.66</v>
      </c>
      <c r="AH237" s="51">
        <v>14.34</v>
      </c>
      <c r="AI237" s="17">
        <v>1.01531309784668</v>
      </c>
      <c r="AJ237" s="17">
        <v>0.98466767219708395</v>
      </c>
      <c r="AL237" s="6">
        <v>4.8254478883373864E-3</v>
      </c>
      <c r="AN237" s="6">
        <v>2.182835975063413E-2</v>
      </c>
      <c r="AP237" s="6">
        <v>-3.7695207323639179E-3</v>
      </c>
      <c r="AR237" s="6">
        <v>-5.8105752469495009E-4</v>
      </c>
      <c r="AT237" s="6">
        <v>-3.5770716292136129E-3</v>
      </c>
      <c r="AV237" s="6">
        <v>-2.2420854384026523E-3</v>
      </c>
      <c r="AX237" s="6">
        <v>-2.0525433488882694E-4</v>
      </c>
      <c r="AZ237" s="6">
        <v>1.7234047940153374E-3</v>
      </c>
      <c r="BB237" s="6">
        <v>-1.1242538543230651E-2</v>
      </c>
      <c r="BD237" s="6">
        <v>2.2420214708245068E-2</v>
      </c>
      <c r="BF237" s="6">
        <v>-3.6996898239842757E-3</v>
      </c>
      <c r="BH237" s="6">
        <v>6.9517590056877854E-3</v>
      </c>
      <c r="BJ237" s="6">
        <v>-7.9041115649821636E-3</v>
      </c>
      <c r="BL237" s="6">
        <v>1.4444148886451069E-2</v>
      </c>
    </row>
    <row r="238" spans="1:65" x14ac:dyDescent="0.25">
      <c r="A238" s="3">
        <v>237</v>
      </c>
      <c r="B238" s="3" t="s">
        <v>21</v>
      </c>
      <c r="C238" s="3" t="s">
        <v>22</v>
      </c>
      <c r="D238" s="3" t="s">
        <v>23</v>
      </c>
      <c r="E238" s="3" t="s">
        <v>24</v>
      </c>
      <c r="F238" s="3" t="s">
        <v>25</v>
      </c>
      <c r="G238" s="3" t="b">
        <v>1</v>
      </c>
      <c r="H238" s="3" t="b">
        <v>1</v>
      </c>
      <c r="I238" s="3" t="b">
        <v>1</v>
      </c>
      <c r="J238" s="3" t="b">
        <v>1</v>
      </c>
      <c r="K238" s="3" t="b">
        <v>0</v>
      </c>
      <c r="L238" s="3">
        <v>200</v>
      </c>
      <c r="M238" s="3">
        <v>2</v>
      </c>
      <c r="N238" s="3">
        <v>0</v>
      </c>
      <c r="O238" s="3">
        <v>1</v>
      </c>
      <c r="P238" s="3">
        <v>1.2</v>
      </c>
      <c r="Q238" s="3">
        <v>100</v>
      </c>
      <c r="R238" s="3">
        <v>100</v>
      </c>
      <c r="S238" s="5">
        <v>1.2</v>
      </c>
      <c r="T238" s="3">
        <v>1</v>
      </c>
      <c r="U238" s="3" t="b">
        <v>1</v>
      </c>
      <c r="V238" s="3">
        <v>251</v>
      </c>
      <c r="W238" s="5">
        <v>3038.54</v>
      </c>
      <c r="X238" s="5">
        <v>858.45</v>
      </c>
      <c r="Y238" s="3">
        <v>186</v>
      </c>
      <c r="Z238" s="3">
        <v>172</v>
      </c>
      <c r="AA238" s="51">
        <v>180.98</v>
      </c>
      <c r="AB238" s="51">
        <v>167.03</v>
      </c>
      <c r="AC238" s="17">
        <v>1.02824063125012</v>
      </c>
      <c r="AD238" s="17">
        <v>1.0300158035752101</v>
      </c>
      <c r="AE238" s="51">
        <v>27.6</v>
      </c>
      <c r="AF238" s="51">
        <v>13.4</v>
      </c>
      <c r="AG238" s="51">
        <v>26.31</v>
      </c>
      <c r="AH238" s="51">
        <v>14.69</v>
      </c>
      <c r="AI238" s="17">
        <v>1.05262632101919</v>
      </c>
      <c r="AJ238" s="17">
        <v>0.92157492288413301</v>
      </c>
      <c r="AL238" s="6">
        <v>4.8188340617361103E-3</v>
      </c>
      <c r="AN238" s="6">
        <v>1.3387887509163532E-2</v>
      </c>
      <c r="AP238" s="6">
        <v>1.615508885298933E-3</v>
      </c>
      <c r="AR238" s="6">
        <v>-5.8105752469495009E-4</v>
      </c>
      <c r="AT238" s="6">
        <v>-7.0883075842698151E-3</v>
      </c>
      <c r="AV238" s="6">
        <v>-1.3452512630416358E-3</v>
      </c>
      <c r="AX238" s="6">
        <v>8.8964958522899096E-3</v>
      </c>
      <c r="AZ238" s="6">
        <v>7.8700878871673652E-4</v>
      </c>
      <c r="BB238" s="6">
        <v>1.0729849489142129E-2</v>
      </c>
      <c r="BD238" s="6">
        <v>-2.1397794493536959E-2</v>
      </c>
      <c r="BF238" s="6">
        <v>-1.677940132291933E-2</v>
      </c>
      <c r="BH238" s="6">
        <v>3.1528684783372007E-2</v>
      </c>
      <c r="BJ238" s="6">
        <v>2.8555868486703773E-2</v>
      </c>
      <c r="BL238" s="6">
        <v>-5.0556533257272385E-2</v>
      </c>
    </row>
    <row r="239" spans="1:65" x14ac:dyDescent="0.25">
      <c r="A239" s="3">
        <v>238</v>
      </c>
      <c r="B239" s="3" t="s">
        <v>21</v>
      </c>
      <c r="C239" s="3" t="s">
        <v>22</v>
      </c>
      <c r="D239" s="3" t="s">
        <v>23</v>
      </c>
      <c r="E239" s="3" t="s">
        <v>24</v>
      </c>
      <c r="F239" s="3" t="s">
        <v>25</v>
      </c>
      <c r="G239" s="3" t="b">
        <v>1</v>
      </c>
      <c r="H239" s="3" t="b">
        <v>1</v>
      </c>
      <c r="I239" s="3" t="b">
        <v>1</v>
      </c>
      <c r="J239" s="3" t="b">
        <v>1</v>
      </c>
      <c r="K239" s="3" t="b">
        <v>0</v>
      </c>
      <c r="L239" s="3">
        <v>200</v>
      </c>
      <c r="M239" s="3">
        <v>2</v>
      </c>
      <c r="N239" s="3">
        <v>0</v>
      </c>
      <c r="O239" s="3">
        <v>1</v>
      </c>
      <c r="P239" s="3">
        <v>1.2</v>
      </c>
      <c r="Q239" s="3">
        <v>100</v>
      </c>
      <c r="R239" s="3">
        <v>100</v>
      </c>
      <c r="S239" s="5">
        <v>1.2</v>
      </c>
      <c r="T239" s="3">
        <v>1</v>
      </c>
      <c r="U239" s="3" t="b">
        <v>1</v>
      </c>
      <c r="V239" s="3">
        <v>251</v>
      </c>
      <c r="W239" s="5">
        <v>3001.73</v>
      </c>
      <c r="X239" s="5">
        <v>841.25</v>
      </c>
      <c r="Y239" s="3">
        <v>186</v>
      </c>
      <c r="Z239" s="3">
        <v>173</v>
      </c>
      <c r="AA239" s="51">
        <v>182.38</v>
      </c>
      <c r="AB239" s="51">
        <v>167.19</v>
      </c>
      <c r="AC239" s="17">
        <v>1.0201498092161201</v>
      </c>
      <c r="AD239" s="17">
        <v>1.0350581082746499</v>
      </c>
      <c r="AE239" s="51">
        <v>27</v>
      </c>
      <c r="AF239" s="51">
        <v>14</v>
      </c>
      <c r="AG239" s="51">
        <v>26.83</v>
      </c>
      <c r="AH239" s="51">
        <v>14.17</v>
      </c>
      <c r="AI239" s="17">
        <v>1.0087381073199599</v>
      </c>
      <c r="AJ239" s="17">
        <v>0.99628247406188597</v>
      </c>
      <c r="AL239" s="6">
        <v>-7.3539137980295211E-3</v>
      </c>
      <c r="AN239" s="6">
        <v>-6.9164652954932793E-3</v>
      </c>
      <c r="AP239" s="6">
        <v>1.615508885298933E-3</v>
      </c>
      <c r="AR239" s="6">
        <v>5.2295177222545508E-3</v>
      </c>
      <c r="AT239" s="6">
        <v>5.9252106741558563E-4</v>
      </c>
      <c r="AV239" s="6">
        <v>-3.8862814265661072E-4</v>
      </c>
      <c r="AX239" s="6">
        <v>9.5788522887718663E-4</v>
      </c>
      <c r="AZ239" s="6">
        <v>5.6862278298595026E-3</v>
      </c>
      <c r="BB239" s="6">
        <v>-1.1242538543230651E-2</v>
      </c>
      <c r="BD239" s="6">
        <v>2.2420214708245068E-2</v>
      </c>
      <c r="BF239" s="6">
        <v>2.6533129040697823E-3</v>
      </c>
      <c r="BH239" s="6">
        <v>-4.9856049434729988E-3</v>
      </c>
      <c r="BJ239" s="6">
        <v>-1.4328751493190017E-2</v>
      </c>
      <c r="BL239" s="6">
        <v>2.6410183849225444E-2</v>
      </c>
    </row>
    <row r="240" spans="1:65" x14ac:dyDescent="0.25">
      <c r="A240" s="3">
        <v>239</v>
      </c>
      <c r="B240" s="3" t="s">
        <v>21</v>
      </c>
      <c r="C240" s="3" t="s">
        <v>22</v>
      </c>
      <c r="D240" s="3" t="s">
        <v>23</v>
      </c>
      <c r="E240" s="3" t="s">
        <v>24</v>
      </c>
      <c r="F240" s="3" t="s">
        <v>25</v>
      </c>
      <c r="G240" s="3" t="b">
        <v>1</v>
      </c>
      <c r="H240" s="3" t="b">
        <v>1</v>
      </c>
      <c r="I240" s="3" t="b">
        <v>1</v>
      </c>
      <c r="J240" s="3" t="b">
        <v>1</v>
      </c>
      <c r="K240" s="3" t="b">
        <v>0</v>
      </c>
      <c r="L240" s="3">
        <v>200</v>
      </c>
      <c r="M240" s="3">
        <v>2</v>
      </c>
      <c r="N240" s="3">
        <v>0</v>
      </c>
      <c r="O240" s="3">
        <v>1</v>
      </c>
      <c r="P240" s="3">
        <v>1.2</v>
      </c>
      <c r="Q240" s="3">
        <v>100</v>
      </c>
      <c r="R240" s="3">
        <v>100</v>
      </c>
      <c r="S240" s="5">
        <v>1.2</v>
      </c>
      <c r="T240" s="3">
        <v>1</v>
      </c>
      <c r="U240" s="3" t="b">
        <v>1</v>
      </c>
      <c r="V240" s="3">
        <v>251</v>
      </c>
      <c r="W240" s="5">
        <v>3024.69</v>
      </c>
      <c r="X240" s="5">
        <v>836.37</v>
      </c>
      <c r="Y240" s="3">
        <v>186</v>
      </c>
      <c r="Z240" s="3">
        <v>172</v>
      </c>
      <c r="AA240" s="51">
        <v>182.61</v>
      </c>
      <c r="AB240" s="51">
        <v>167.44</v>
      </c>
      <c r="AC240" s="17">
        <v>1.0188570385420901</v>
      </c>
      <c r="AD240" s="17">
        <v>1.0274163761311199</v>
      </c>
      <c r="AE240" s="51">
        <v>27.56</v>
      </c>
      <c r="AF240" s="51">
        <v>13.44</v>
      </c>
      <c r="AG240" s="51">
        <v>26.83</v>
      </c>
      <c r="AH240" s="51">
        <v>14.17</v>
      </c>
      <c r="AI240" s="17">
        <v>1.0299875659544999</v>
      </c>
      <c r="AJ240" s="17">
        <v>0.95694180819180796</v>
      </c>
      <c r="AL240" s="6">
        <v>2.3875914030835332E-4</v>
      </c>
      <c r="AN240" s="6">
        <v>-1.2677235161000611E-2</v>
      </c>
      <c r="AP240" s="6">
        <v>1.615508885298933E-3</v>
      </c>
      <c r="AR240" s="6">
        <v>-5.8105752469495009E-4</v>
      </c>
      <c r="AT240" s="6">
        <v>1.854371488763995E-3</v>
      </c>
      <c r="AV240" s="6">
        <v>1.1060954829451575E-3</v>
      </c>
      <c r="AX240" s="6">
        <v>-3.1056474609014728E-4</v>
      </c>
      <c r="AZ240" s="6">
        <v>-1.7386546111113343E-3</v>
      </c>
      <c r="BB240" s="6">
        <v>9.2650236203171144E-3</v>
      </c>
      <c r="BD240" s="6">
        <v>-1.8476593880084824E-2</v>
      </c>
      <c r="BF240" s="6">
        <v>2.6533129040697823E-3</v>
      </c>
      <c r="BH240" s="6">
        <v>-4.9856049434729988E-3</v>
      </c>
      <c r="BJ240" s="6">
        <v>6.4347948330689686E-3</v>
      </c>
      <c r="BL240" s="6">
        <v>-1.4120148802144183E-2</v>
      </c>
    </row>
    <row r="241" spans="1:65" x14ac:dyDescent="0.25">
      <c r="A241" s="3">
        <v>240</v>
      </c>
      <c r="B241" s="3" t="s">
        <v>21</v>
      </c>
      <c r="C241" s="3" t="s">
        <v>22</v>
      </c>
      <c r="D241" s="3" t="s">
        <v>23</v>
      </c>
      <c r="E241" s="3" t="s">
        <v>24</v>
      </c>
      <c r="F241" s="3" t="s">
        <v>25</v>
      </c>
      <c r="G241" s="3" t="b">
        <v>1</v>
      </c>
      <c r="H241" s="3" t="b">
        <v>1</v>
      </c>
      <c r="I241" s="3" t="b">
        <v>1</v>
      </c>
      <c r="J241" s="3" t="b">
        <v>1</v>
      </c>
      <c r="K241" s="3" t="b">
        <v>0</v>
      </c>
      <c r="L241" s="3">
        <v>200</v>
      </c>
      <c r="M241" s="3">
        <v>2</v>
      </c>
      <c r="N241" s="3">
        <v>0</v>
      </c>
      <c r="O241" s="3">
        <v>1</v>
      </c>
      <c r="P241" s="3">
        <v>1.2</v>
      </c>
      <c r="Q241" s="3">
        <v>100</v>
      </c>
      <c r="R241" s="3">
        <v>100</v>
      </c>
      <c r="S241" s="5">
        <v>1.2</v>
      </c>
      <c r="T241" s="3">
        <v>1</v>
      </c>
      <c r="U241" s="3" t="b">
        <v>1</v>
      </c>
      <c r="V241" s="3">
        <v>251</v>
      </c>
      <c r="W241" s="5">
        <v>3031.8</v>
      </c>
      <c r="X241" s="5">
        <v>854.42</v>
      </c>
      <c r="Y241" s="3">
        <v>185</v>
      </c>
      <c r="Z241" s="3">
        <v>172</v>
      </c>
      <c r="AA241" s="51">
        <v>182.48</v>
      </c>
      <c r="AB241" s="51">
        <v>167.01</v>
      </c>
      <c r="AC241" s="17">
        <v>1.0141505353298399</v>
      </c>
      <c r="AD241" s="17">
        <v>1.0301573561072599</v>
      </c>
      <c r="AE241" s="51">
        <v>27</v>
      </c>
      <c r="AF241" s="51">
        <v>14</v>
      </c>
      <c r="AG241" s="51">
        <v>26.94</v>
      </c>
      <c r="AH241" s="51">
        <v>14.06</v>
      </c>
      <c r="AI241" s="17">
        <v>1.0048383214985901</v>
      </c>
      <c r="AJ241" s="17">
        <v>1.0046051236345299</v>
      </c>
      <c r="AL241" s="6">
        <v>2.5899744970847571E-3</v>
      </c>
      <c r="AN241" s="6">
        <v>8.630530427607308E-3</v>
      </c>
      <c r="AP241" s="6">
        <v>-3.7695207323639179E-3</v>
      </c>
      <c r="AR241" s="6">
        <v>-5.8105752469495009E-4</v>
      </c>
      <c r="AT241" s="6">
        <v>1.1411516853931936E-3</v>
      </c>
      <c r="AV241" s="6">
        <v>-1.4648291530897639E-3</v>
      </c>
      <c r="AX241" s="6">
        <v>-4.928525225616931E-3</v>
      </c>
      <c r="AZ241" s="6">
        <v>9.2454447957202035E-4</v>
      </c>
      <c r="BB241" s="6">
        <v>-1.1242538543230651E-2</v>
      </c>
      <c r="BD241" s="6">
        <v>2.2420214708245068E-2</v>
      </c>
      <c r="BF241" s="6">
        <v>6.7640793751637673E-3</v>
      </c>
      <c r="BH241" s="6">
        <v>-1.2709781616459415E-2</v>
      </c>
      <c r="BJ241" s="6">
        <v>-1.8139360740094923E-2</v>
      </c>
      <c r="BL241" s="6">
        <v>3.4984511412313068E-2</v>
      </c>
    </row>
    <row r="242" spans="1:65" x14ac:dyDescent="0.25">
      <c r="A242" s="1">
        <v>241</v>
      </c>
      <c r="B242" s="1" t="s">
        <v>21</v>
      </c>
      <c r="C242" s="1" t="s">
        <v>22</v>
      </c>
      <c r="D242" s="1" t="s">
        <v>23</v>
      </c>
      <c r="E242" s="1" t="s">
        <v>24</v>
      </c>
      <c r="F242" s="1" t="s">
        <v>25</v>
      </c>
      <c r="G242" s="1" t="b">
        <v>1</v>
      </c>
      <c r="H242" s="1" t="b">
        <v>1</v>
      </c>
      <c r="I242" s="1" t="b">
        <v>1</v>
      </c>
      <c r="J242" s="1" t="b">
        <v>1</v>
      </c>
      <c r="K242" s="1" t="b">
        <v>0</v>
      </c>
      <c r="L242" s="1">
        <v>200</v>
      </c>
      <c r="M242" s="1">
        <v>2</v>
      </c>
      <c r="N242" s="1">
        <v>0</v>
      </c>
      <c r="O242" s="1">
        <v>1</v>
      </c>
      <c r="P242" s="1">
        <v>1.3</v>
      </c>
      <c r="Q242" s="1">
        <v>100</v>
      </c>
      <c r="R242" s="1">
        <v>100</v>
      </c>
      <c r="S242" s="13">
        <v>1.2</v>
      </c>
      <c r="T242" s="1">
        <v>1</v>
      </c>
      <c r="U242" s="1" t="b">
        <v>1</v>
      </c>
      <c r="V242" s="1">
        <v>251</v>
      </c>
      <c r="W242" s="13">
        <v>3054.25</v>
      </c>
      <c r="X242" s="13">
        <v>906.81</v>
      </c>
      <c r="Y242" s="1">
        <v>186</v>
      </c>
      <c r="Z242" s="1">
        <v>173</v>
      </c>
      <c r="AA242" s="50">
        <v>178.94</v>
      </c>
      <c r="AB242" s="50">
        <v>164.18</v>
      </c>
      <c r="AC242" s="16">
        <v>1.0398873731678799</v>
      </c>
      <c r="AD242" s="16">
        <v>1.0541022851257</v>
      </c>
      <c r="AE242" s="50">
        <v>27</v>
      </c>
      <c r="AF242" s="50">
        <v>14</v>
      </c>
      <c r="AG242" s="50">
        <v>26.19</v>
      </c>
      <c r="AH242" s="50">
        <v>14.81</v>
      </c>
      <c r="AI242" s="16">
        <v>1.03383828075971</v>
      </c>
      <c r="AJ242" s="16">
        <v>0.95323531396364203</v>
      </c>
      <c r="AL242" s="6" cm="1">
        <f t="array" ref="AL242:AL251">W242:W251/AM242-1</f>
        <v>-1.7892255457020667E-2</v>
      </c>
      <c r="AM242" s="22">
        <f>AVERAGE(W242:W251)</f>
        <v>3109.8930000000005</v>
      </c>
      <c r="AN242" s="6" cm="1">
        <f t="array" ref="AN242:AN251">X242:X251/AO242-1</f>
        <v>-3.6378745308402349E-2</v>
      </c>
      <c r="AO242" s="22">
        <f>AVERAGE(X242:X251)</f>
        <v>941.0440000000001</v>
      </c>
      <c r="AP242" s="6" cm="1">
        <f t="array" ref="AP242:AP251">Y242:Y251/AQ242-1</f>
        <v>2.6954177897573484E-3</v>
      </c>
      <c r="AQ242" s="22">
        <f>AVERAGE(Y242:Y251)</f>
        <v>185.5</v>
      </c>
      <c r="AR242" s="6" cm="1">
        <f t="array" ref="AR242:AR251">Z242:Z251/AS242-1</f>
        <v>3.4802784222738303E-3</v>
      </c>
      <c r="AS242" s="22">
        <f>AVERAGE(Z242:Z251)</f>
        <v>172.4</v>
      </c>
      <c r="AT242" s="6" cm="1">
        <f t="array" ref="AT242:AT251">AA242:AA251/AU242-1</f>
        <v>1.0697784756503959E-2</v>
      </c>
      <c r="AU242" s="22">
        <f>AVERAGE(AA242:AA251)</f>
        <v>177.04599999999999</v>
      </c>
      <c r="AV242" s="6" cm="1">
        <f t="array" ref="AV242:AV251">AB242:AB251/AW242-1</f>
        <v>9.0592848450579133E-3</v>
      </c>
      <c r="AW242" s="22">
        <f>AVERAGE(AB242:AB251)</f>
        <v>162.70600000000002</v>
      </c>
      <c r="AX242" s="6" cm="1">
        <f t="array" ref="AX242:AX251">AC242:AC251/AY242-1</f>
        <v>-7.9332089257653227E-3</v>
      </c>
      <c r="AY242" s="22">
        <f>AVERAGE(AC242:AC251)</f>
        <v>1.0482029864560469</v>
      </c>
      <c r="AZ242" s="6" cm="1">
        <f t="array" ref="AZ242:AZ251">AD242:AD251/BA242-1</f>
        <v>-5.5530715212016579E-3</v>
      </c>
      <c r="BA242" s="22">
        <f>AVERAGE(AD242:AD251)</f>
        <v>1.0599884769498522</v>
      </c>
      <c r="BB242" s="6" cm="1">
        <f t="array" ref="BB242:BB251">AE242:AE251/BC242-1</f>
        <v>-2.1066637099456109E-3</v>
      </c>
      <c r="BC242" s="22">
        <f>AVERAGE(AE242:AE251)</f>
        <v>27.056999999999999</v>
      </c>
      <c r="BD242" s="6" cm="1">
        <f t="array" ref="BD242:BD251">AF242:AF251/BE242-1</f>
        <v>4.0880728681058631E-3</v>
      </c>
      <c r="BE242" s="22">
        <f>AVERAGE(AF242:AF251)</f>
        <v>13.943000000000001</v>
      </c>
      <c r="BF242" s="6" cm="1">
        <f t="array" ref="BF242:BF251">AG242:AG251/BG242-1</f>
        <v>6.1854085827346417E-3</v>
      </c>
      <c r="BG242" s="22">
        <f>AVERAGE(AG242:AG251)</f>
        <v>26.029000000000003</v>
      </c>
      <c r="BH242" s="6" cm="1">
        <f t="array" ref="BH242:BH251">AH242:AH251/BI242-1</f>
        <v>-1.0754124640972473E-2</v>
      </c>
      <c r="BI242" s="22">
        <f>AVERAGE(AH242:AH251)</f>
        <v>14.971</v>
      </c>
      <c r="BJ242" s="6" cm="1">
        <f t="array" ref="BJ242:BJ251">AI242:AI251/BK242-1</f>
        <v>-8.7123221801170825E-3</v>
      </c>
      <c r="BK242" s="22">
        <f t="shared" ref="BK242" si="24">AVERAGE(AI242:AI251)</f>
        <v>1.0429245756725309</v>
      </c>
      <c r="BL242" s="6" cm="1">
        <f t="array" ref="BL242:BL251">AJ242:AJ251/BM242-1</f>
        <v>1.3420683479296924E-2</v>
      </c>
      <c r="BM242" s="22">
        <f>AVERAGE(AJ242:AJ251)</f>
        <v>0.94061166256344286</v>
      </c>
    </row>
    <row r="243" spans="1:65" x14ac:dyDescent="0.25">
      <c r="A243" s="1">
        <v>242</v>
      </c>
      <c r="B243" s="1" t="s">
        <v>21</v>
      </c>
      <c r="C243" s="1" t="s">
        <v>22</v>
      </c>
      <c r="D243" s="1" t="s">
        <v>23</v>
      </c>
      <c r="E243" s="1" t="s">
        <v>24</v>
      </c>
      <c r="F243" s="1" t="s">
        <v>25</v>
      </c>
      <c r="G243" s="1" t="b">
        <v>1</v>
      </c>
      <c r="H243" s="1" t="b">
        <v>1</v>
      </c>
      <c r="I243" s="1" t="b">
        <v>1</v>
      </c>
      <c r="J243" s="1" t="b">
        <v>1</v>
      </c>
      <c r="K243" s="1" t="b">
        <v>0</v>
      </c>
      <c r="L243" s="1">
        <v>200</v>
      </c>
      <c r="M243" s="1">
        <v>2</v>
      </c>
      <c r="N243" s="1">
        <v>0</v>
      </c>
      <c r="O243" s="1">
        <v>1</v>
      </c>
      <c r="P243" s="1">
        <v>1.3</v>
      </c>
      <c r="Q243" s="1">
        <v>100</v>
      </c>
      <c r="R243" s="1">
        <v>100</v>
      </c>
      <c r="S243" s="13">
        <v>1.2</v>
      </c>
      <c r="T243" s="1">
        <v>1</v>
      </c>
      <c r="U243" s="1" t="b">
        <v>1</v>
      </c>
      <c r="V243" s="1">
        <v>251</v>
      </c>
      <c r="W243" s="13">
        <v>3115.07</v>
      </c>
      <c r="X243" s="13">
        <v>947.57</v>
      </c>
      <c r="Y243" s="1">
        <v>186</v>
      </c>
      <c r="Z243" s="1">
        <v>172</v>
      </c>
      <c r="AA243" s="50">
        <v>175.96</v>
      </c>
      <c r="AB243" s="50">
        <v>163.08000000000001</v>
      </c>
      <c r="AC243" s="16">
        <v>1.0573985907735799</v>
      </c>
      <c r="AD243" s="16">
        <v>1.05509884349269</v>
      </c>
      <c r="AE243" s="50">
        <v>27.57</v>
      </c>
      <c r="AF243" s="50">
        <v>13.43</v>
      </c>
      <c r="AG243" s="50">
        <v>25.44</v>
      </c>
      <c r="AH243" s="50">
        <v>15.56</v>
      </c>
      <c r="AI243" s="16">
        <v>1.0877322764275501</v>
      </c>
      <c r="AJ243" s="16">
        <v>0.87246955057326503</v>
      </c>
      <c r="AL243" s="6">
        <v>1.6646874988945903E-3</v>
      </c>
      <c r="AN243" s="6">
        <v>6.9348510802895724E-3</v>
      </c>
      <c r="AP243" s="6">
        <v>2.6954177897573484E-3</v>
      </c>
      <c r="AR243" s="6">
        <v>-2.3201856148492572E-3</v>
      </c>
      <c r="AT243" s="6">
        <v>-6.1339990736869465E-3</v>
      </c>
      <c r="AV243" s="6">
        <v>2.2986245129250626E-3</v>
      </c>
      <c r="AX243" s="6">
        <v>8.7727324157156339E-3</v>
      </c>
      <c r="AZ243" s="6">
        <v>-4.612911898091876E-3</v>
      </c>
      <c r="BB243" s="6">
        <v>1.8959973389511164E-2</v>
      </c>
      <c r="BD243" s="6">
        <v>-3.6792655812952879E-2</v>
      </c>
      <c r="BF243" s="6">
        <v>-2.2628606554228048E-2</v>
      </c>
      <c r="BH243" s="6">
        <v>3.934272927660154E-2</v>
      </c>
      <c r="BJ243" s="6">
        <v>4.2963510305742636E-2</v>
      </c>
      <c r="BL243" s="6">
        <v>-7.244446853281683E-2</v>
      </c>
    </row>
    <row r="244" spans="1:65" x14ac:dyDescent="0.25">
      <c r="A244" s="1">
        <v>243</v>
      </c>
      <c r="B244" s="1" t="s">
        <v>21</v>
      </c>
      <c r="C244" s="1" t="s">
        <v>22</v>
      </c>
      <c r="D244" s="1" t="s">
        <v>23</v>
      </c>
      <c r="E244" s="1" t="s">
        <v>24</v>
      </c>
      <c r="F244" s="1" t="s">
        <v>25</v>
      </c>
      <c r="G244" s="1" t="b">
        <v>1</v>
      </c>
      <c r="H244" s="1" t="b">
        <v>1</v>
      </c>
      <c r="I244" s="1" t="b">
        <v>1</v>
      </c>
      <c r="J244" s="1" t="b">
        <v>1</v>
      </c>
      <c r="K244" s="1" t="b">
        <v>0</v>
      </c>
      <c r="L244" s="1">
        <v>200</v>
      </c>
      <c r="M244" s="1">
        <v>2</v>
      </c>
      <c r="N244" s="1">
        <v>0</v>
      </c>
      <c r="O244" s="1">
        <v>1</v>
      </c>
      <c r="P244" s="1">
        <v>1.3</v>
      </c>
      <c r="Q244" s="1">
        <v>100</v>
      </c>
      <c r="R244" s="1">
        <v>100</v>
      </c>
      <c r="S244" s="13">
        <v>1.2</v>
      </c>
      <c r="T244" s="1">
        <v>1</v>
      </c>
      <c r="U244" s="1" t="b">
        <v>1</v>
      </c>
      <c r="V244" s="1">
        <v>251</v>
      </c>
      <c r="W244" s="13">
        <v>3117.3</v>
      </c>
      <c r="X244" s="13">
        <v>945.6</v>
      </c>
      <c r="Y244" s="1">
        <v>185</v>
      </c>
      <c r="Z244" s="1">
        <v>172</v>
      </c>
      <c r="AA244" s="50">
        <v>177.18</v>
      </c>
      <c r="AB244" s="50">
        <v>162.88</v>
      </c>
      <c r="AC244" s="16">
        <v>1.0445598703543499</v>
      </c>
      <c r="AD244" s="16">
        <v>1.05639631573612</v>
      </c>
      <c r="AE244" s="50">
        <v>27</v>
      </c>
      <c r="AF244" s="50">
        <v>14</v>
      </c>
      <c r="AG244" s="50">
        <v>26.03</v>
      </c>
      <c r="AH244" s="50">
        <v>14.97</v>
      </c>
      <c r="AI244" s="16">
        <v>1.04041379602406</v>
      </c>
      <c r="AJ244" s="16">
        <v>0.94380708369717703</v>
      </c>
      <c r="AL244" s="6">
        <v>2.3817539703132606E-3</v>
      </c>
      <c r="AN244" s="6">
        <v>4.8414314314739748E-3</v>
      </c>
      <c r="AP244" s="6">
        <v>-2.6954177897574594E-3</v>
      </c>
      <c r="AR244" s="6">
        <v>-2.3201856148492572E-3</v>
      </c>
      <c r="AT244" s="6">
        <v>7.5686544739794748E-4</v>
      </c>
      <c r="AV244" s="6">
        <v>1.0694135434463625E-3</v>
      </c>
      <c r="AX244" s="6">
        <v>-3.4755826388305211E-3</v>
      </c>
      <c r="AZ244" s="6">
        <v>-3.3888681734246529E-3</v>
      </c>
      <c r="BB244" s="6">
        <v>-2.1066637099456109E-3</v>
      </c>
      <c r="BD244" s="6">
        <v>4.0880728681058631E-3</v>
      </c>
      <c r="BF244" s="6">
        <v>3.8418686849173156E-5</v>
      </c>
      <c r="BH244" s="6">
        <v>-6.6795805223396343E-5</v>
      </c>
      <c r="BJ244" s="6">
        <v>-2.4074412541786883E-3</v>
      </c>
      <c r="BL244" s="6">
        <v>3.3971736274518438E-3</v>
      </c>
    </row>
    <row r="245" spans="1:65" x14ac:dyDescent="0.25">
      <c r="A245" s="1">
        <v>244</v>
      </c>
      <c r="B245" s="1" t="s">
        <v>21</v>
      </c>
      <c r="C245" s="1" t="s">
        <v>22</v>
      </c>
      <c r="D245" s="1" t="s">
        <v>23</v>
      </c>
      <c r="E245" s="1" t="s">
        <v>24</v>
      </c>
      <c r="F245" s="1" t="s">
        <v>25</v>
      </c>
      <c r="G245" s="1" t="b">
        <v>1</v>
      </c>
      <c r="H245" s="1" t="b">
        <v>1</v>
      </c>
      <c r="I245" s="1" t="b">
        <v>1</v>
      </c>
      <c r="J245" s="1" t="b">
        <v>1</v>
      </c>
      <c r="K245" s="1" t="b">
        <v>0</v>
      </c>
      <c r="L245" s="1">
        <v>200</v>
      </c>
      <c r="M245" s="1">
        <v>2</v>
      </c>
      <c r="N245" s="1">
        <v>0</v>
      </c>
      <c r="O245" s="1">
        <v>1</v>
      </c>
      <c r="P245" s="1">
        <v>1.3</v>
      </c>
      <c r="Q245" s="1">
        <v>100</v>
      </c>
      <c r="R245" s="1">
        <v>100</v>
      </c>
      <c r="S245" s="13">
        <v>1.2</v>
      </c>
      <c r="T245" s="1">
        <v>1</v>
      </c>
      <c r="U245" s="1" t="b">
        <v>1</v>
      </c>
      <c r="V245" s="1">
        <v>251</v>
      </c>
      <c r="W245" s="13">
        <v>3142.38</v>
      </c>
      <c r="X245" s="13">
        <v>961.41</v>
      </c>
      <c r="Y245" s="1">
        <v>185</v>
      </c>
      <c r="Z245" s="1">
        <v>172</v>
      </c>
      <c r="AA245" s="50">
        <v>176.18</v>
      </c>
      <c r="AB245" s="50">
        <v>161.86000000000001</v>
      </c>
      <c r="AC245" s="16">
        <v>1.0505400379104599</v>
      </c>
      <c r="AD245" s="16">
        <v>1.06307863519655</v>
      </c>
      <c r="AE245" s="50">
        <v>27</v>
      </c>
      <c r="AF245" s="50">
        <v>14</v>
      </c>
      <c r="AG245" s="50">
        <v>26.02</v>
      </c>
      <c r="AH245" s="50">
        <v>14.98</v>
      </c>
      <c r="AI245" s="16">
        <v>1.0408554348200501</v>
      </c>
      <c r="AJ245" s="16">
        <v>0.94331852160567398</v>
      </c>
      <c r="AL245" s="6">
        <v>1.0446340115238595E-2</v>
      </c>
      <c r="AN245" s="6">
        <v>2.1641921100394645E-2</v>
      </c>
      <c r="AP245" s="6">
        <v>-2.6954177897574594E-3</v>
      </c>
      <c r="AR245" s="6">
        <v>-2.3201856148492572E-3</v>
      </c>
      <c r="AT245" s="6">
        <v>-4.8913841600487507E-3</v>
      </c>
      <c r="AV245" s="6">
        <v>-5.1995624008949193E-3</v>
      </c>
      <c r="AX245" s="6">
        <v>2.2295790840232144E-3</v>
      </c>
      <c r="AZ245" s="6">
        <v>2.9152753203409709E-3</v>
      </c>
      <c r="BB245" s="6">
        <v>-2.1066637099456109E-3</v>
      </c>
      <c r="BD245" s="6">
        <v>4.0880728681058631E-3</v>
      </c>
      <c r="BF245" s="6">
        <v>-3.4576818164366863E-4</v>
      </c>
      <c r="BH245" s="6">
        <v>6.0116224701101117E-4</v>
      </c>
      <c r="BJ245" s="6">
        <v>-1.9839793794739213E-3</v>
      </c>
      <c r="BL245" s="6">
        <v>2.8777647035058695E-3</v>
      </c>
    </row>
    <row r="246" spans="1:65" x14ac:dyDescent="0.25">
      <c r="A246" s="1">
        <v>245</v>
      </c>
      <c r="B246" s="1" t="s">
        <v>21</v>
      </c>
      <c r="C246" s="1" t="s">
        <v>22</v>
      </c>
      <c r="D246" s="1" t="s">
        <v>23</v>
      </c>
      <c r="E246" s="1" t="s">
        <v>24</v>
      </c>
      <c r="F246" s="1" t="s">
        <v>25</v>
      </c>
      <c r="G246" s="1" t="b">
        <v>1</v>
      </c>
      <c r="H246" s="1" t="b">
        <v>1</v>
      </c>
      <c r="I246" s="1" t="b">
        <v>1</v>
      </c>
      <c r="J246" s="1" t="b">
        <v>1</v>
      </c>
      <c r="K246" s="1" t="b">
        <v>0</v>
      </c>
      <c r="L246" s="1">
        <v>200</v>
      </c>
      <c r="M246" s="1">
        <v>2</v>
      </c>
      <c r="N246" s="1">
        <v>0</v>
      </c>
      <c r="O246" s="1">
        <v>1</v>
      </c>
      <c r="P246" s="1">
        <v>1.3</v>
      </c>
      <c r="Q246" s="1">
        <v>100</v>
      </c>
      <c r="R246" s="1">
        <v>100</v>
      </c>
      <c r="S246" s="13">
        <v>1.2</v>
      </c>
      <c r="T246" s="1">
        <v>1</v>
      </c>
      <c r="U246" s="1" t="b">
        <v>1</v>
      </c>
      <c r="V246" s="1">
        <v>251</v>
      </c>
      <c r="W246" s="13">
        <v>3102.75</v>
      </c>
      <c r="X246" s="13">
        <v>935.55</v>
      </c>
      <c r="Y246" s="1">
        <v>185</v>
      </c>
      <c r="Z246" s="1">
        <v>172</v>
      </c>
      <c r="AA246" s="50">
        <v>177.97</v>
      </c>
      <c r="AB246" s="50">
        <v>163.35</v>
      </c>
      <c r="AC246" s="16">
        <v>1.0398641622114899</v>
      </c>
      <c r="AD246" s="16">
        <v>1.05332710845335</v>
      </c>
      <c r="AE246" s="50">
        <v>27</v>
      </c>
      <c r="AF246" s="50">
        <v>14</v>
      </c>
      <c r="AG246" s="50">
        <v>26.12</v>
      </c>
      <c r="AH246" s="50">
        <v>14.88</v>
      </c>
      <c r="AI246" s="16">
        <v>1.0362539903125301</v>
      </c>
      <c r="AJ246" s="16">
        <v>0.94794243338360995</v>
      </c>
      <c r="AL246" s="6">
        <v>-2.2968635898407141E-3</v>
      </c>
      <c r="AN246" s="6">
        <v>-5.8381967261893486E-3</v>
      </c>
      <c r="AP246" s="6">
        <v>-2.6954177897574594E-3</v>
      </c>
      <c r="AR246" s="6">
        <v>-2.3201856148492572E-3</v>
      </c>
      <c r="AT246" s="6">
        <v>5.2189826372808223E-3</v>
      </c>
      <c r="AV246" s="6">
        <v>3.958059321721219E-3</v>
      </c>
      <c r="AX246" s="6">
        <v>-7.9553524959420363E-3</v>
      </c>
      <c r="AZ246" s="6">
        <v>-6.2843782185920682E-3</v>
      </c>
      <c r="BB246" s="6">
        <v>-2.1066637099456109E-3</v>
      </c>
      <c r="BD246" s="6">
        <v>4.0880728681058631E-3</v>
      </c>
      <c r="BF246" s="6">
        <v>3.4961005032847492E-3</v>
      </c>
      <c r="BH246" s="6">
        <v>-6.0784182753322868E-3</v>
      </c>
      <c r="BJ246" s="6">
        <v>-6.3960381369854158E-3</v>
      </c>
      <c r="BL246" s="6">
        <v>7.7936210148497054E-3</v>
      </c>
    </row>
    <row r="247" spans="1:65" x14ac:dyDescent="0.25">
      <c r="A247" s="1">
        <v>246</v>
      </c>
      <c r="B247" s="1" t="s">
        <v>21</v>
      </c>
      <c r="C247" s="1" t="s">
        <v>22</v>
      </c>
      <c r="D247" s="1" t="s">
        <v>23</v>
      </c>
      <c r="E247" s="1" t="s">
        <v>24</v>
      </c>
      <c r="F247" s="1" t="s">
        <v>25</v>
      </c>
      <c r="G247" s="1" t="b">
        <v>1</v>
      </c>
      <c r="H247" s="1" t="b">
        <v>1</v>
      </c>
      <c r="I247" s="1" t="b">
        <v>1</v>
      </c>
      <c r="J247" s="1" t="b">
        <v>1</v>
      </c>
      <c r="K247" s="1" t="b">
        <v>0</v>
      </c>
      <c r="L247" s="1">
        <v>200</v>
      </c>
      <c r="M247" s="1">
        <v>2</v>
      </c>
      <c r="N247" s="1">
        <v>0</v>
      </c>
      <c r="O247" s="1">
        <v>1</v>
      </c>
      <c r="P247" s="1">
        <v>1.3</v>
      </c>
      <c r="Q247" s="1">
        <v>100</v>
      </c>
      <c r="R247" s="1">
        <v>100</v>
      </c>
      <c r="S247" s="13">
        <v>1.2</v>
      </c>
      <c r="T247" s="1">
        <v>1</v>
      </c>
      <c r="U247" s="1" t="b">
        <v>1</v>
      </c>
      <c r="V247" s="1">
        <v>251</v>
      </c>
      <c r="W247" s="13">
        <v>3133.88</v>
      </c>
      <c r="X247" s="13">
        <v>948.49</v>
      </c>
      <c r="Y247" s="1">
        <v>185</v>
      </c>
      <c r="Z247" s="1">
        <v>172</v>
      </c>
      <c r="AA247" s="50">
        <v>177.05</v>
      </c>
      <c r="AB247" s="50">
        <v>162.16</v>
      </c>
      <c r="AC247" s="16">
        <v>1.04526559616383</v>
      </c>
      <c r="AD247" s="16">
        <v>1.0610170382558</v>
      </c>
      <c r="AE247" s="50">
        <v>27</v>
      </c>
      <c r="AF247" s="50">
        <v>14</v>
      </c>
      <c r="AG247" s="50">
        <v>26.24</v>
      </c>
      <c r="AH247" s="50">
        <v>14.76</v>
      </c>
      <c r="AI247" s="16">
        <v>1.03198239698831</v>
      </c>
      <c r="AJ247" s="16">
        <v>0.95715610859728495</v>
      </c>
      <c r="AL247" s="6">
        <v>7.7131271075885355E-3</v>
      </c>
      <c r="AN247" s="6">
        <v>7.9124886827819374E-3</v>
      </c>
      <c r="AP247" s="6">
        <v>-2.6954177897574594E-3</v>
      </c>
      <c r="AR247" s="6">
        <v>-2.3201856148492572E-3</v>
      </c>
      <c r="AT247" s="6">
        <v>2.2592998429882272E-5</v>
      </c>
      <c r="AV247" s="6">
        <v>-3.3557459466769801E-3</v>
      </c>
      <c r="AX247" s="6">
        <v>-2.8023105545121885E-3</v>
      </c>
      <c r="AZ247" s="6">
        <v>9.7035140316559243E-4</v>
      </c>
      <c r="BB247" s="6">
        <v>-2.1066637099456109E-3</v>
      </c>
      <c r="BD247" s="6">
        <v>4.0880728681058631E-3</v>
      </c>
      <c r="BF247" s="6">
        <v>8.1063429251986285E-3</v>
      </c>
      <c r="BH247" s="6">
        <v>-1.4093914902144178E-2</v>
      </c>
      <c r="BJ247" s="6">
        <v>-1.0491821690139846E-2</v>
      </c>
      <c r="BL247" s="6">
        <v>1.75890292373726E-2</v>
      </c>
    </row>
    <row r="248" spans="1:65" x14ac:dyDescent="0.25">
      <c r="A248" s="1">
        <v>247</v>
      </c>
      <c r="B248" s="1" t="s">
        <v>21</v>
      </c>
      <c r="C248" s="1" t="s">
        <v>22</v>
      </c>
      <c r="D248" s="1" t="s">
        <v>23</v>
      </c>
      <c r="E248" s="1" t="s">
        <v>24</v>
      </c>
      <c r="F248" s="1" t="s">
        <v>25</v>
      </c>
      <c r="G248" s="1" t="b">
        <v>1</v>
      </c>
      <c r="H248" s="1" t="b">
        <v>1</v>
      </c>
      <c r="I248" s="1" t="b">
        <v>1</v>
      </c>
      <c r="J248" s="1" t="b">
        <v>1</v>
      </c>
      <c r="K248" s="1" t="b">
        <v>0</v>
      </c>
      <c r="L248" s="1">
        <v>200</v>
      </c>
      <c r="M248" s="1">
        <v>2</v>
      </c>
      <c r="N248" s="1">
        <v>0</v>
      </c>
      <c r="O248" s="1">
        <v>1</v>
      </c>
      <c r="P248" s="1">
        <v>1.3</v>
      </c>
      <c r="Q248" s="1">
        <v>100</v>
      </c>
      <c r="R248" s="1">
        <v>100</v>
      </c>
      <c r="S248" s="13">
        <v>1.2</v>
      </c>
      <c r="T248" s="1">
        <v>1</v>
      </c>
      <c r="U248" s="1" t="b">
        <v>1</v>
      </c>
      <c r="V248" s="1">
        <v>251</v>
      </c>
      <c r="W248" s="13">
        <v>3101.9</v>
      </c>
      <c r="X248" s="13">
        <v>954.21</v>
      </c>
      <c r="Y248" s="1">
        <v>186</v>
      </c>
      <c r="Z248" s="1">
        <v>173</v>
      </c>
      <c r="AA248" s="50">
        <v>175.76</v>
      </c>
      <c r="AB248" s="50">
        <v>162.38999999999999</v>
      </c>
      <c r="AC248" s="16">
        <v>1.05884552605174</v>
      </c>
      <c r="AD248" s="16">
        <v>1.06573238265892</v>
      </c>
      <c r="AE248" s="50">
        <v>27</v>
      </c>
      <c r="AF248" s="50">
        <v>14</v>
      </c>
      <c r="AG248" s="50">
        <v>25.65</v>
      </c>
      <c r="AH248" s="50">
        <v>15.35</v>
      </c>
      <c r="AI248" s="16">
        <v>1.05584905394455</v>
      </c>
      <c r="AJ248" s="16">
        <v>0.91986175941361703</v>
      </c>
      <c r="AL248" s="6">
        <v>-2.5701848906056757E-3</v>
      </c>
      <c r="AN248" s="6">
        <v>1.3990844211322573E-2</v>
      </c>
      <c r="AP248" s="6">
        <v>2.6954177897573484E-3</v>
      </c>
      <c r="AR248" s="6">
        <v>3.4802784222738303E-3</v>
      </c>
      <c r="AT248" s="6">
        <v>-7.2636489951763972E-3</v>
      </c>
      <c r="AV248" s="6">
        <v>-1.9421533317764972E-3</v>
      </c>
      <c r="AX248" s="6">
        <v>1.0153128481035223E-2</v>
      </c>
      <c r="AZ248" s="6">
        <v>5.4188378779325141E-3</v>
      </c>
      <c r="BB248" s="6">
        <v>-2.1066637099456109E-3</v>
      </c>
      <c r="BD248" s="6">
        <v>4.0880728681058631E-3</v>
      </c>
      <c r="BF248" s="6">
        <v>-1.4560682315878593E-2</v>
      </c>
      <c r="BH248" s="6">
        <v>2.5315610179680759E-2</v>
      </c>
      <c r="BJ248" s="6">
        <v>1.2392534008209166E-2</v>
      </c>
      <c r="BL248" s="6">
        <v>-2.2060010497080396E-2</v>
      </c>
    </row>
    <row r="249" spans="1:65" x14ac:dyDescent="0.25">
      <c r="A249" s="1">
        <v>248</v>
      </c>
      <c r="B249" s="1" t="s">
        <v>21</v>
      </c>
      <c r="C249" s="1" t="s">
        <v>22</v>
      </c>
      <c r="D249" s="1" t="s">
        <v>23</v>
      </c>
      <c r="E249" s="1" t="s">
        <v>24</v>
      </c>
      <c r="F249" s="1" t="s">
        <v>25</v>
      </c>
      <c r="G249" s="1" t="b">
        <v>1</v>
      </c>
      <c r="H249" s="1" t="b">
        <v>1</v>
      </c>
      <c r="I249" s="1" t="b">
        <v>1</v>
      </c>
      <c r="J249" s="1" t="b">
        <v>1</v>
      </c>
      <c r="K249" s="1" t="b">
        <v>0</v>
      </c>
      <c r="L249" s="1">
        <v>200</v>
      </c>
      <c r="M249" s="1">
        <v>2</v>
      </c>
      <c r="N249" s="1">
        <v>0</v>
      </c>
      <c r="O249" s="1">
        <v>1</v>
      </c>
      <c r="P249" s="1">
        <v>1.3</v>
      </c>
      <c r="Q249" s="1">
        <v>100</v>
      </c>
      <c r="R249" s="1">
        <v>100</v>
      </c>
      <c r="S249" s="13">
        <v>1.2</v>
      </c>
      <c r="T249" s="1">
        <v>1</v>
      </c>
      <c r="U249" s="1" t="b">
        <v>1</v>
      </c>
      <c r="V249" s="1">
        <v>251</v>
      </c>
      <c r="W249" s="13">
        <v>3079.54</v>
      </c>
      <c r="X249" s="13">
        <v>918.55</v>
      </c>
      <c r="Y249" s="1">
        <v>186</v>
      </c>
      <c r="Z249" s="1">
        <v>173</v>
      </c>
      <c r="AA249" s="50">
        <v>178.16</v>
      </c>
      <c r="AB249" s="50">
        <v>163.13</v>
      </c>
      <c r="AC249" s="16">
        <v>1.04435693918617</v>
      </c>
      <c r="AD249" s="16">
        <v>1.0609087015491201</v>
      </c>
      <c r="AE249" s="50">
        <v>27</v>
      </c>
      <c r="AF249" s="50">
        <v>14</v>
      </c>
      <c r="AG249" s="50">
        <v>26.27</v>
      </c>
      <c r="AH249" s="50">
        <v>14.73</v>
      </c>
      <c r="AI249" s="16">
        <v>1.0311988805048</v>
      </c>
      <c r="AJ249" s="16">
        <v>0.96047576443164695</v>
      </c>
      <c r="AL249" s="6">
        <v>-9.760142873082911E-3</v>
      </c>
      <c r="AN249" s="6">
        <v>-2.3903239380942964E-2</v>
      </c>
      <c r="AP249" s="6">
        <v>2.6954177897573484E-3</v>
      </c>
      <c r="AR249" s="6">
        <v>3.4802784222738303E-3</v>
      </c>
      <c r="AT249" s="6">
        <v>6.2921500626955673E-3</v>
      </c>
      <c r="AV249" s="6">
        <v>2.6059272552947377E-3</v>
      </c>
      <c r="AX249" s="6">
        <v>-3.6691817515998038E-3</v>
      </c>
      <c r="AZ249" s="6">
        <v>8.6814585184535886E-4</v>
      </c>
      <c r="BB249" s="6">
        <v>-2.1066637099456109E-3</v>
      </c>
      <c r="BD249" s="6">
        <v>4.0880728681058631E-3</v>
      </c>
      <c r="BF249" s="6">
        <v>9.2589035306771539E-3</v>
      </c>
      <c r="BH249" s="6">
        <v>-1.6097789058847067E-2</v>
      </c>
      <c r="BJ249" s="6">
        <v>-1.1243090287875845E-2</v>
      </c>
      <c r="BL249" s="6">
        <v>2.1118281495754232E-2</v>
      </c>
    </row>
    <row r="250" spans="1:65" x14ac:dyDescent="0.25">
      <c r="A250" s="1">
        <v>249</v>
      </c>
      <c r="B250" s="1" t="s">
        <v>21</v>
      </c>
      <c r="C250" s="1" t="s">
        <v>22</v>
      </c>
      <c r="D250" s="1" t="s">
        <v>23</v>
      </c>
      <c r="E250" s="1" t="s">
        <v>24</v>
      </c>
      <c r="F250" s="1" t="s">
        <v>25</v>
      </c>
      <c r="G250" s="1" t="b">
        <v>1</v>
      </c>
      <c r="H250" s="1" t="b">
        <v>1</v>
      </c>
      <c r="I250" s="1" t="b">
        <v>1</v>
      </c>
      <c r="J250" s="1" t="b">
        <v>1</v>
      </c>
      <c r="K250" s="1" t="b">
        <v>0</v>
      </c>
      <c r="L250" s="1">
        <v>200</v>
      </c>
      <c r="M250" s="1">
        <v>2</v>
      </c>
      <c r="N250" s="1">
        <v>0</v>
      </c>
      <c r="O250" s="1">
        <v>1</v>
      </c>
      <c r="P250" s="1">
        <v>1.3</v>
      </c>
      <c r="Q250" s="1">
        <v>100</v>
      </c>
      <c r="R250" s="1">
        <v>100</v>
      </c>
      <c r="S250" s="13">
        <v>1.2</v>
      </c>
      <c r="T250" s="1">
        <v>1</v>
      </c>
      <c r="U250" s="1" t="b">
        <v>1</v>
      </c>
      <c r="V250" s="1">
        <v>251</v>
      </c>
      <c r="W250" s="13">
        <v>3124.07</v>
      </c>
      <c r="X250" s="13">
        <v>938.72</v>
      </c>
      <c r="Y250" s="1">
        <v>185</v>
      </c>
      <c r="Z250" s="1">
        <v>172</v>
      </c>
      <c r="AA250" s="50">
        <v>177.58</v>
      </c>
      <c r="AB250" s="50">
        <v>162.6</v>
      </c>
      <c r="AC250" s="16">
        <v>1.04221493103774</v>
      </c>
      <c r="AD250" s="16">
        <v>1.05828684607486</v>
      </c>
      <c r="AE250" s="50">
        <v>27</v>
      </c>
      <c r="AF250" s="50">
        <v>14</v>
      </c>
      <c r="AG250" s="50">
        <v>26.31</v>
      </c>
      <c r="AH250" s="50">
        <v>14.69</v>
      </c>
      <c r="AI250" s="16">
        <v>1.0297411037987401</v>
      </c>
      <c r="AJ250" s="16">
        <v>0.96325906961975105</v>
      </c>
      <c r="AL250" s="6">
        <v>4.558677742288797E-3</v>
      </c>
      <c r="AN250" s="6">
        <v>-2.4695975958617389E-3</v>
      </c>
      <c r="AP250" s="6">
        <v>-2.6954177897574594E-3</v>
      </c>
      <c r="AR250" s="6">
        <v>-2.3201856148492572E-3</v>
      </c>
      <c r="AT250" s="6">
        <v>3.0161652903766267E-3</v>
      </c>
      <c r="AV250" s="6">
        <v>-6.5148181382379544E-4</v>
      </c>
      <c r="AX250" s="6">
        <v>-5.7126868513821538E-3</v>
      </c>
      <c r="AZ250" s="6">
        <v>-1.6053295974393089E-3</v>
      </c>
      <c r="BB250" s="6">
        <v>-2.1066637099456109E-3</v>
      </c>
      <c r="BD250" s="6">
        <v>4.0880728681058631E-3</v>
      </c>
      <c r="BF250" s="6">
        <v>1.0795651004648521E-2</v>
      </c>
      <c r="BH250" s="6">
        <v>-1.8769621267784475E-2</v>
      </c>
      <c r="BJ250" s="6">
        <v>-1.2640867979632708E-2</v>
      </c>
      <c r="BL250" s="6">
        <v>2.4077319001751807E-2</v>
      </c>
    </row>
    <row r="251" spans="1:65" x14ac:dyDescent="0.25">
      <c r="A251" s="1">
        <v>250</v>
      </c>
      <c r="B251" s="1" t="s">
        <v>21</v>
      </c>
      <c r="C251" s="1" t="s">
        <v>22</v>
      </c>
      <c r="D251" s="1" t="s">
        <v>23</v>
      </c>
      <c r="E251" s="1" t="s">
        <v>24</v>
      </c>
      <c r="F251" s="1" t="s">
        <v>25</v>
      </c>
      <c r="G251" s="1" t="b">
        <v>1</v>
      </c>
      <c r="H251" s="1" t="b">
        <v>1</v>
      </c>
      <c r="I251" s="1" t="b">
        <v>1</v>
      </c>
      <c r="J251" s="1" t="b">
        <v>1</v>
      </c>
      <c r="K251" s="1" t="b">
        <v>0</v>
      </c>
      <c r="L251" s="1">
        <v>200</v>
      </c>
      <c r="M251" s="1">
        <v>2</v>
      </c>
      <c r="N251" s="1">
        <v>0</v>
      </c>
      <c r="O251" s="1">
        <v>1</v>
      </c>
      <c r="P251" s="1">
        <v>1.3</v>
      </c>
      <c r="Q251" s="1">
        <v>100</v>
      </c>
      <c r="R251" s="1">
        <v>100</v>
      </c>
      <c r="S251" s="13">
        <v>1.2</v>
      </c>
      <c r="T251" s="1">
        <v>1</v>
      </c>
      <c r="U251" s="1" t="b">
        <v>1</v>
      </c>
      <c r="V251" s="1">
        <v>251</v>
      </c>
      <c r="W251" s="13">
        <v>3127.79</v>
      </c>
      <c r="X251" s="13">
        <v>953.53</v>
      </c>
      <c r="Y251" s="1">
        <v>186</v>
      </c>
      <c r="Z251" s="1">
        <v>173</v>
      </c>
      <c r="AA251" s="50">
        <v>175.68</v>
      </c>
      <c r="AB251" s="50">
        <v>161.43</v>
      </c>
      <c r="AC251" s="16">
        <v>1.0590968377032299</v>
      </c>
      <c r="AD251" s="16">
        <v>1.07193661295541</v>
      </c>
      <c r="AE251" s="50">
        <v>27</v>
      </c>
      <c r="AF251" s="50">
        <v>14</v>
      </c>
      <c r="AG251" s="50">
        <v>26.02</v>
      </c>
      <c r="AH251" s="50">
        <v>14.98</v>
      </c>
      <c r="AI251" s="16">
        <v>1.0413805431450101</v>
      </c>
      <c r="AJ251" s="16">
        <v>0.94459102034875997</v>
      </c>
      <c r="AL251" s="6">
        <v>5.7548603762249684E-3</v>
      </c>
      <c r="AN251" s="6">
        <v>1.3268242505132477E-2</v>
      </c>
      <c r="AP251" s="6">
        <v>2.6954177897573484E-3</v>
      </c>
      <c r="AR251" s="6">
        <v>3.4802784222738303E-3</v>
      </c>
      <c r="AT251" s="6">
        <v>-7.7155089637720442E-3</v>
      </c>
      <c r="AV251" s="6">
        <v>-7.8423659852741023E-3</v>
      </c>
      <c r="AX251" s="6">
        <v>1.0392883237258177E-2</v>
      </c>
      <c r="AZ251" s="6">
        <v>1.1271948955463129E-2</v>
      </c>
      <c r="BB251" s="6">
        <v>-2.1066637099456109E-3</v>
      </c>
      <c r="BD251" s="6">
        <v>4.0880728681058631E-3</v>
      </c>
      <c r="BF251" s="6">
        <v>-3.4576818164366863E-4</v>
      </c>
      <c r="BH251" s="6">
        <v>6.0116224701101117E-4</v>
      </c>
      <c r="BJ251" s="6">
        <v>-1.4804834055475169E-3</v>
      </c>
      <c r="BL251" s="6">
        <v>4.2306064699135781E-3</v>
      </c>
    </row>
    <row r="252" spans="1:65" x14ac:dyDescent="0.25">
      <c r="A252" s="3">
        <v>251</v>
      </c>
      <c r="B252" s="3" t="s">
        <v>21</v>
      </c>
      <c r="C252" s="3" t="s">
        <v>22</v>
      </c>
      <c r="D252" s="3" t="s">
        <v>23</v>
      </c>
      <c r="E252" s="3" t="s">
        <v>24</v>
      </c>
      <c r="F252" s="3" t="s">
        <v>25</v>
      </c>
      <c r="G252" s="3" t="b">
        <v>1</v>
      </c>
      <c r="H252" s="3" t="b">
        <v>1</v>
      </c>
      <c r="I252" s="3" t="b">
        <v>1</v>
      </c>
      <c r="J252" s="3" t="b">
        <v>1</v>
      </c>
      <c r="K252" s="3" t="b">
        <v>0</v>
      </c>
      <c r="L252" s="3">
        <v>200</v>
      </c>
      <c r="M252" s="3">
        <v>2</v>
      </c>
      <c r="N252" s="3">
        <v>0</v>
      </c>
      <c r="O252" s="3">
        <v>1</v>
      </c>
      <c r="P252" s="3">
        <v>1.4</v>
      </c>
      <c r="Q252" s="3">
        <v>100</v>
      </c>
      <c r="R252" s="3">
        <v>100</v>
      </c>
      <c r="S252" s="5">
        <v>1.2</v>
      </c>
      <c r="T252" s="3">
        <v>1</v>
      </c>
      <c r="U252" s="3" t="b">
        <v>1</v>
      </c>
      <c r="V252" s="3">
        <v>251</v>
      </c>
      <c r="W252" s="5">
        <v>3171.11</v>
      </c>
      <c r="X252" s="5">
        <v>1026.1300000000001</v>
      </c>
      <c r="Y252" s="3">
        <v>185</v>
      </c>
      <c r="Z252" s="3">
        <v>172</v>
      </c>
      <c r="AA252" s="51">
        <v>172.9</v>
      </c>
      <c r="AB252" s="51">
        <v>159.80000000000001</v>
      </c>
      <c r="AC252" s="17">
        <v>1.0703818579412501</v>
      </c>
      <c r="AD252" s="17">
        <v>1.0767530058528501</v>
      </c>
      <c r="AE252" s="51">
        <v>27</v>
      </c>
      <c r="AF252" s="51">
        <v>14</v>
      </c>
      <c r="AG252" s="51">
        <v>25.17</v>
      </c>
      <c r="AH252" s="51">
        <v>15.83</v>
      </c>
      <c r="AI252" s="17">
        <v>1.07593228293445</v>
      </c>
      <c r="AJ252" s="17">
        <v>0.89127540948903095</v>
      </c>
      <c r="AL252" s="6" cm="1">
        <f t="array" ref="AL252:AL261">W252:W261/AM252-1</f>
        <v>6.0393866456998069E-4</v>
      </c>
      <c r="AM252" s="22">
        <f>AVERAGE(W252:W261)</f>
        <v>3169.1959999999999</v>
      </c>
      <c r="AN252" s="6" cm="1">
        <f t="array" ref="AN252:AN261">X252:X261/AO252-1</f>
        <v>2.2466502521465648E-2</v>
      </c>
      <c r="AO252" s="22">
        <f>AVERAGE(X252:X261)</f>
        <v>1003.583</v>
      </c>
      <c r="AP252" s="6" cm="1">
        <f t="array" ref="AP252:AP261">Y252:Y261/AQ252-1</f>
        <v>-2.6954177897574594E-3</v>
      </c>
      <c r="AQ252" s="22">
        <f>AVERAGE(Y252:Y261)</f>
        <v>185.5</v>
      </c>
      <c r="AR252" s="6" cm="1">
        <f t="array" ref="AR252:AR261">Z252:Z261/AS252-1</f>
        <v>-5.8105752469495009E-4</v>
      </c>
      <c r="AS252" s="22">
        <f>AVERAGE(Z252:Z261)</f>
        <v>172.1</v>
      </c>
      <c r="AT252" s="6" cm="1">
        <f t="array" ref="AT252:AT261">AA252:AA261/AU252-1</f>
        <v>-5.8190349142093201E-3</v>
      </c>
      <c r="AU252" s="22">
        <f>AVERAGE(AA252:AA261)</f>
        <v>173.91199999999998</v>
      </c>
      <c r="AV252" s="6" cm="1">
        <f t="array" ref="AV252:AV261">AB252:AB261/AW252-1</f>
        <v>5.8858151854046525E-4</v>
      </c>
      <c r="AW252" s="22">
        <f>AVERAGE(AB252:AB261)</f>
        <v>159.70599999999999</v>
      </c>
      <c r="AX252" s="6" cm="1">
        <f t="array" ref="AX252:AX261">AC252:AC261/AY252-1</f>
        <v>3.0436571898113662E-3</v>
      </c>
      <c r="AY252" s="22">
        <f>AVERAGE(AC252:AC261)</f>
        <v>1.0671338682705971</v>
      </c>
      <c r="AZ252" s="6" cm="1">
        <f t="array" ref="AZ252:AZ261">AD252:AD261/BA252-1</f>
        <v>-1.1382269662524314E-3</v>
      </c>
      <c r="BA252" s="22">
        <f>AVERAGE(AD252:AD261)</f>
        <v>1.0779799917485389</v>
      </c>
      <c r="BB252" s="6" cm="1">
        <f t="array" ref="BB252:BB261">AE252:AE261/BC252-1</f>
        <v>-7.717750826901959E-3</v>
      </c>
      <c r="BC252" s="22">
        <f>AVERAGE(AE252:AE261)</f>
        <v>27.21</v>
      </c>
      <c r="BD252" s="6" cm="1">
        <f t="array" ref="BD252:BD261">AF252:AF261/BE252-1</f>
        <v>1.5228426395939021E-2</v>
      </c>
      <c r="BE252" s="22">
        <f>AVERAGE(AF252:AF261)</f>
        <v>13.790000000000001</v>
      </c>
      <c r="BF252" s="6" cm="1">
        <f t="array" ref="BF252:BF261">AG252:AG261/BG252-1</f>
        <v>-1.6105073880071874E-2</v>
      </c>
      <c r="BG252" s="22">
        <f>AVERAGE(AG252:AG261)</f>
        <v>25.582000000000001</v>
      </c>
      <c r="BH252" s="6" cm="1">
        <f t="array" ref="BH252:BH261">AH252:AH261/BI252-1</f>
        <v>2.6722013231287978E-2</v>
      </c>
      <c r="BI252" s="22">
        <f>AVERAGE(AH252:AH261)</f>
        <v>15.418000000000001</v>
      </c>
      <c r="BJ252" s="6" cm="1">
        <f t="array" ref="BJ252:BJ261">AI252:AI261/BK252-1</f>
        <v>7.4987458934565598E-3</v>
      </c>
      <c r="BK252" s="22">
        <f t="shared" ref="BK252" si="25">AVERAGE(AI252:AI261)</f>
        <v>1.067924190794209</v>
      </c>
      <c r="BL252" s="6" cm="1">
        <f t="array" ref="BL252:BL261">AJ252:AJ261/BM252-1</f>
        <v>-1.4473626254440708E-2</v>
      </c>
      <c r="BM252" s="22">
        <f>AVERAGE(AJ252:AJ261)</f>
        <v>0.90436484830099351</v>
      </c>
    </row>
    <row r="253" spans="1:65" x14ac:dyDescent="0.25">
      <c r="A253" s="3">
        <v>252</v>
      </c>
      <c r="B253" s="3" t="s">
        <v>21</v>
      </c>
      <c r="C253" s="3" t="s">
        <v>22</v>
      </c>
      <c r="D253" s="3" t="s">
        <v>23</v>
      </c>
      <c r="E253" s="3" t="s">
        <v>24</v>
      </c>
      <c r="F253" s="3" t="s">
        <v>25</v>
      </c>
      <c r="G253" s="3" t="b">
        <v>1</v>
      </c>
      <c r="H253" s="3" t="b">
        <v>1</v>
      </c>
      <c r="I253" s="3" t="b">
        <v>1</v>
      </c>
      <c r="J253" s="3" t="b">
        <v>1</v>
      </c>
      <c r="K253" s="3" t="b">
        <v>0</v>
      </c>
      <c r="L253" s="3">
        <v>200</v>
      </c>
      <c r="M253" s="3">
        <v>2</v>
      </c>
      <c r="N253" s="3">
        <v>0</v>
      </c>
      <c r="O253" s="3">
        <v>1</v>
      </c>
      <c r="P253" s="3">
        <v>1.4</v>
      </c>
      <c r="Q253" s="3">
        <v>100</v>
      </c>
      <c r="R253" s="3">
        <v>100</v>
      </c>
      <c r="S253" s="5">
        <v>1.2</v>
      </c>
      <c r="T253" s="3">
        <v>1</v>
      </c>
      <c r="U253" s="3" t="b">
        <v>1</v>
      </c>
      <c r="V253" s="3">
        <v>251</v>
      </c>
      <c r="W253" s="5">
        <v>3172.22</v>
      </c>
      <c r="X253" s="5">
        <v>1006.82</v>
      </c>
      <c r="Y253" s="3">
        <v>186</v>
      </c>
      <c r="Z253" s="3">
        <v>172</v>
      </c>
      <c r="AA253" s="51">
        <v>173.25</v>
      </c>
      <c r="AB253" s="51">
        <v>159.66999999999999</v>
      </c>
      <c r="AC253" s="17">
        <v>1.0738905184690699</v>
      </c>
      <c r="AD253" s="17">
        <v>1.07756014986199</v>
      </c>
      <c r="AE253" s="51">
        <v>27.47</v>
      </c>
      <c r="AF253" s="51">
        <v>13.53</v>
      </c>
      <c r="AG253" s="51">
        <v>25.35</v>
      </c>
      <c r="AH253" s="51">
        <v>15.65</v>
      </c>
      <c r="AI253" s="17">
        <v>1.0878568847610799</v>
      </c>
      <c r="AJ253" s="17">
        <v>0.87338875516468295</v>
      </c>
      <c r="AL253" s="6">
        <v>9.5418522552725982E-4</v>
      </c>
      <c r="AN253" s="6">
        <v>3.2254432368823416E-3</v>
      </c>
      <c r="AP253" s="6">
        <v>2.6954177897573484E-3</v>
      </c>
      <c r="AR253" s="6">
        <v>-5.8105752469495009E-4</v>
      </c>
      <c r="AT253" s="6">
        <v>-3.806522839136961E-3</v>
      </c>
      <c r="AV253" s="6">
        <v>-2.2541419858990164E-4</v>
      </c>
      <c r="AX253" s="6">
        <v>6.3315863167408004E-3</v>
      </c>
      <c r="AZ253" s="6">
        <v>-3.8947094543739791E-4</v>
      </c>
      <c r="BB253" s="6">
        <v>9.5553105475927325E-3</v>
      </c>
      <c r="BD253" s="6">
        <v>-1.8854242204496163E-2</v>
      </c>
      <c r="BF253" s="6">
        <v>-9.0688765538269323E-3</v>
      </c>
      <c r="BH253" s="6">
        <v>1.5047347256453403E-2</v>
      </c>
      <c r="BJ253" s="6">
        <v>1.8664896009188636E-2</v>
      </c>
      <c r="BL253" s="6">
        <v>-3.4251765970896075E-2</v>
      </c>
    </row>
    <row r="254" spans="1:65" x14ac:dyDescent="0.25">
      <c r="A254" s="3">
        <v>253</v>
      </c>
      <c r="B254" s="3" t="s">
        <v>21</v>
      </c>
      <c r="C254" s="3" t="s">
        <v>22</v>
      </c>
      <c r="D254" s="3" t="s">
        <v>23</v>
      </c>
      <c r="E254" s="3" t="s">
        <v>24</v>
      </c>
      <c r="F254" s="3" t="s">
        <v>25</v>
      </c>
      <c r="G254" s="3" t="b">
        <v>1</v>
      </c>
      <c r="H254" s="3" t="b">
        <v>1</v>
      </c>
      <c r="I254" s="3" t="b">
        <v>1</v>
      </c>
      <c r="J254" s="3" t="b">
        <v>1</v>
      </c>
      <c r="K254" s="3" t="b">
        <v>0</v>
      </c>
      <c r="L254" s="3">
        <v>200</v>
      </c>
      <c r="M254" s="3">
        <v>2</v>
      </c>
      <c r="N254" s="3">
        <v>0</v>
      </c>
      <c r="O254" s="3">
        <v>1</v>
      </c>
      <c r="P254" s="3">
        <v>1.4</v>
      </c>
      <c r="Q254" s="3">
        <v>100</v>
      </c>
      <c r="R254" s="3">
        <v>100</v>
      </c>
      <c r="S254" s="5">
        <v>1.2</v>
      </c>
      <c r="T254" s="3">
        <v>1</v>
      </c>
      <c r="U254" s="3" t="b">
        <v>1</v>
      </c>
      <c r="V254" s="3">
        <v>251</v>
      </c>
      <c r="W254" s="5">
        <v>3158.63</v>
      </c>
      <c r="X254" s="5">
        <v>1012.18</v>
      </c>
      <c r="Y254" s="3">
        <v>186</v>
      </c>
      <c r="Z254" s="3">
        <v>172</v>
      </c>
      <c r="AA254" s="51">
        <v>172.84</v>
      </c>
      <c r="AB254" s="51">
        <v>160.28</v>
      </c>
      <c r="AC254" s="17">
        <v>1.0764809579912</v>
      </c>
      <c r="AD254" s="17">
        <v>1.0735215787824099</v>
      </c>
      <c r="AE254" s="51">
        <v>27.53</v>
      </c>
      <c r="AF254" s="51">
        <v>13.47</v>
      </c>
      <c r="AG254" s="51">
        <v>24.94</v>
      </c>
      <c r="AH254" s="51">
        <v>16.059999999999999</v>
      </c>
      <c r="AI254" s="17">
        <v>1.1078759099998201</v>
      </c>
      <c r="AJ254" s="17">
        <v>0.84625500780609098</v>
      </c>
      <c r="AL254" s="6">
        <v>-3.3339686153838199E-3</v>
      </c>
      <c r="AN254" s="6">
        <v>8.5663069222974286E-3</v>
      </c>
      <c r="AP254" s="6">
        <v>2.6954177897573484E-3</v>
      </c>
      <c r="AR254" s="6">
        <v>-5.8105752469495009E-4</v>
      </c>
      <c r="AT254" s="6">
        <v>-6.1640369842217435E-3</v>
      </c>
      <c r="AV254" s="6">
        <v>3.5941041664058204E-3</v>
      </c>
      <c r="AX254" s="6">
        <v>8.7590601315568062E-3</v>
      </c>
      <c r="AZ254" s="6">
        <v>-4.1358958424609904E-3</v>
      </c>
      <c r="BB254" s="6">
        <v>1.1760382212421927E-2</v>
      </c>
      <c r="BD254" s="6">
        <v>-2.3205221174764312E-2</v>
      </c>
      <c r="BF254" s="6">
        <v>-2.5095770463607225E-2</v>
      </c>
      <c r="BH254" s="6">
        <v>4.1639641976910058E-2</v>
      </c>
      <c r="BJ254" s="6">
        <v>3.7410632280835632E-2</v>
      </c>
      <c r="BL254" s="6">
        <v>-6.4254864177960891E-2</v>
      </c>
    </row>
    <row r="255" spans="1:65" x14ac:dyDescent="0.25">
      <c r="A255" s="3">
        <v>254</v>
      </c>
      <c r="B255" s="3" t="s">
        <v>21</v>
      </c>
      <c r="C255" s="3" t="s">
        <v>22</v>
      </c>
      <c r="D255" s="3" t="s">
        <v>23</v>
      </c>
      <c r="E255" s="3" t="s">
        <v>24</v>
      </c>
      <c r="F255" s="3" t="s">
        <v>25</v>
      </c>
      <c r="G255" s="3" t="b">
        <v>1</v>
      </c>
      <c r="H255" s="3" t="b">
        <v>1</v>
      </c>
      <c r="I255" s="3" t="b">
        <v>1</v>
      </c>
      <c r="J255" s="3" t="b">
        <v>1</v>
      </c>
      <c r="K255" s="3" t="b">
        <v>0</v>
      </c>
      <c r="L255" s="3">
        <v>200</v>
      </c>
      <c r="M255" s="3">
        <v>2</v>
      </c>
      <c r="N255" s="3">
        <v>0</v>
      </c>
      <c r="O255" s="3">
        <v>1</v>
      </c>
      <c r="P255" s="3">
        <v>1.4</v>
      </c>
      <c r="Q255" s="3">
        <v>100</v>
      </c>
      <c r="R255" s="3">
        <v>100</v>
      </c>
      <c r="S255" s="5">
        <v>1.2</v>
      </c>
      <c r="T255" s="3">
        <v>1</v>
      </c>
      <c r="U255" s="3" t="b">
        <v>1</v>
      </c>
      <c r="V255" s="3">
        <v>251</v>
      </c>
      <c r="W255" s="5">
        <v>3176.88</v>
      </c>
      <c r="X255" s="5">
        <v>1001.38</v>
      </c>
      <c r="Y255" s="3">
        <v>186</v>
      </c>
      <c r="Z255" s="3">
        <v>172</v>
      </c>
      <c r="AA255" s="51">
        <v>173.47</v>
      </c>
      <c r="AB255" s="51">
        <v>159.63</v>
      </c>
      <c r="AC255" s="17">
        <v>1.07272466884228</v>
      </c>
      <c r="AD255" s="17">
        <v>1.0777701970623801</v>
      </c>
      <c r="AE255" s="51">
        <v>27.53</v>
      </c>
      <c r="AF255" s="51">
        <v>13.47</v>
      </c>
      <c r="AG255" s="51">
        <v>25.48</v>
      </c>
      <c r="AH255" s="51">
        <v>15.52</v>
      </c>
      <c r="AI255" s="17">
        <v>1.0849689280124</v>
      </c>
      <c r="AJ255" s="17">
        <v>0.87756401467469602</v>
      </c>
      <c r="AL255" s="6">
        <v>2.4245897066639266E-3</v>
      </c>
      <c r="AN255" s="6">
        <v>-2.1951348318972608E-3</v>
      </c>
      <c r="AP255" s="6">
        <v>2.6954177897573484E-3</v>
      </c>
      <c r="AR255" s="6">
        <v>-5.8105752469495009E-4</v>
      </c>
      <c r="AT255" s="6">
        <v>-2.5415152490914084E-3</v>
      </c>
      <c r="AV255" s="6">
        <v>-4.758744192453479E-4</v>
      </c>
      <c r="AX255" s="6">
        <v>5.2390808106796971E-3</v>
      </c>
      <c r="AZ255" s="6">
        <v>-1.9461834891620899E-4</v>
      </c>
      <c r="BB255" s="6">
        <v>1.1760382212421927E-2</v>
      </c>
      <c r="BD255" s="6">
        <v>-2.3205221174764312E-2</v>
      </c>
      <c r="BF255" s="6">
        <v>-3.9871784848721781E-3</v>
      </c>
      <c r="BH255" s="6">
        <v>6.6156440524061111E-3</v>
      </c>
      <c r="BJ255" s="6">
        <v>1.5960624700817938E-2</v>
      </c>
      <c r="BL255" s="6">
        <v>-2.9634979374361436E-2</v>
      </c>
    </row>
    <row r="256" spans="1:65" x14ac:dyDescent="0.25">
      <c r="A256" s="3">
        <v>255</v>
      </c>
      <c r="B256" s="3" t="s">
        <v>21</v>
      </c>
      <c r="C256" s="3" t="s">
        <v>22</v>
      </c>
      <c r="D256" s="3" t="s">
        <v>23</v>
      </c>
      <c r="E256" s="3" t="s">
        <v>24</v>
      </c>
      <c r="F256" s="3" t="s">
        <v>25</v>
      </c>
      <c r="G256" s="3" t="b">
        <v>1</v>
      </c>
      <c r="H256" s="3" t="b">
        <v>1</v>
      </c>
      <c r="I256" s="3" t="b">
        <v>1</v>
      </c>
      <c r="J256" s="3" t="b">
        <v>1</v>
      </c>
      <c r="K256" s="3" t="b">
        <v>0</v>
      </c>
      <c r="L256" s="3">
        <v>200</v>
      </c>
      <c r="M256" s="3">
        <v>2</v>
      </c>
      <c r="N256" s="3">
        <v>0</v>
      </c>
      <c r="O256" s="3">
        <v>1</v>
      </c>
      <c r="P256" s="3">
        <v>1.4</v>
      </c>
      <c r="Q256" s="3">
        <v>100</v>
      </c>
      <c r="R256" s="3">
        <v>100</v>
      </c>
      <c r="S256" s="5">
        <v>1.2</v>
      </c>
      <c r="T256" s="3">
        <v>1</v>
      </c>
      <c r="U256" s="3" t="b">
        <v>1</v>
      </c>
      <c r="V256" s="3">
        <v>251</v>
      </c>
      <c r="W256" s="5">
        <v>3162.89</v>
      </c>
      <c r="X256" s="5">
        <v>976.35</v>
      </c>
      <c r="Y256" s="3">
        <v>185</v>
      </c>
      <c r="Z256" s="3">
        <v>172</v>
      </c>
      <c r="AA256" s="51">
        <v>176.16</v>
      </c>
      <c r="AB256" s="51">
        <v>160.04</v>
      </c>
      <c r="AC256" s="17">
        <v>1.05057927719773</v>
      </c>
      <c r="AD256" s="17">
        <v>1.0752122765773</v>
      </c>
      <c r="AE256" s="51">
        <v>27</v>
      </c>
      <c r="AF256" s="51">
        <v>14</v>
      </c>
      <c r="AG256" s="51">
        <v>26.32</v>
      </c>
      <c r="AH256" s="51">
        <v>14.68</v>
      </c>
      <c r="AI256" s="17">
        <v>1.02855583846438</v>
      </c>
      <c r="AJ256" s="17">
        <v>0.96115248339551795</v>
      </c>
      <c r="AL256" s="6">
        <v>-1.9897791111689322E-3</v>
      </c>
      <c r="AN256" s="6">
        <v>-2.7135772527035584E-2</v>
      </c>
      <c r="AP256" s="6">
        <v>-2.6954177897574594E-3</v>
      </c>
      <c r="AR256" s="6">
        <v>-5.8105752469495009E-4</v>
      </c>
      <c r="AT256" s="6">
        <v>1.2926077556465465E-2</v>
      </c>
      <c r="AV256" s="6">
        <v>2.0913428424731428E-3</v>
      </c>
      <c r="AX256" s="6">
        <v>-1.5513134354638636E-2</v>
      </c>
      <c r="AZ256" s="6">
        <v>-2.5675014308470523E-3</v>
      </c>
      <c r="BB256" s="6">
        <v>-7.717750826901959E-3</v>
      </c>
      <c r="BD256" s="6">
        <v>1.5228426395939021E-2</v>
      </c>
      <c r="BF256" s="6">
        <v>2.8848409037604439E-2</v>
      </c>
      <c r="BH256" s="6">
        <v>-4.7866130496821979E-2</v>
      </c>
      <c r="BJ256" s="6">
        <v>-3.6864369839352484E-2</v>
      </c>
      <c r="BL256" s="6">
        <v>6.2792837648665722E-2</v>
      </c>
    </row>
    <row r="257" spans="1:65" x14ac:dyDescent="0.25">
      <c r="A257" s="3">
        <v>256</v>
      </c>
      <c r="B257" s="3" t="s">
        <v>21</v>
      </c>
      <c r="C257" s="3" t="s">
        <v>22</v>
      </c>
      <c r="D257" s="3" t="s">
        <v>23</v>
      </c>
      <c r="E257" s="3" t="s">
        <v>24</v>
      </c>
      <c r="F257" s="3" t="s">
        <v>25</v>
      </c>
      <c r="G257" s="3" t="b">
        <v>1</v>
      </c>
      <c r="H257" s="3" t="b">
        <v>1</v>
      </c>
      <c r="I257" s="3" t="b">
        <v>1</v>
      </c>
      <c r="J257" s="3" t="b">
        <v>1</v>
      </c>
      <c r="K257" s="3" t="b">
        <v>0</v>
      </c>
      <c r="L257" s="3">
        <v>200</v>
      </c>
      <c r="M257" s="3">
        <v>2</v>
      </c>
      <c r="N257" s="3">
        <v>0</v>
      </c>
      <c r="O257" s="3">
        <v>1</v>
      </c>
      <c r="P257" s="3">
        <v>1.4</v>
      </c>
      <c r="Q257" s="3">
        <v>100</v>
      </c>
      <c r="R257" s="3">
        <v>100</v>
      </c>
      <c r="S257" s="5">
        <v>1.2</v>
      </c>
      <c r="T257" s="3">
        <v>1</v>
      </c>
      <c r="U257" s="3" t="b">
        <v>1</v>
      </c>
      <c r="V257" s="3">
        <v>251</v>
      </c>
      <c r="W257" s="5">
        <v>3164.09</v>
      </c>
      <c r="X257" s="5">
        <v>995.83</v>
      </c>
      <c r="Y257" s="3">
        <v>186</v>
      </c>
      <c r="Z257" s="3">
        <v>173</v>
      </c>
      <c r="AA257" s="51">
        <v>173.92</v>
      </c>
      <c r="AB257" s="51">
        <v>158.94</v>
      </c>
      <c r="AC257" s="17">
        <v>1.06983047801152</v>
      </c>
      <c r="AD257" s="17">
        <v>1.0889124649128099</v>
      </c>
      <c r="AE257" s="51">
        <v>27</v>
      </c>
      <c r="AF257" s="51">
        <v>14</v>
      </c>
      <c r="AG257" s="51">
        <v>25.87</v>
      </c>
      <c r="AH257" s="51">
        <v>15.13</v>
      </c>
      <c r="AI257" s="17">
        <v>1.0477786526067601</v>
      </c>
      <c r="AJ257" s="17">
        <v>0.93551434865444105</v>
      </c>
      <c r="AL257" s="6">
        <v>-1.6111341804040391E-3</v>
      </c>
      <c r="AN257" s="6">
        <v>-7.725320177802808E-3</v>
      </c>
      <c r="AP257" s="6">
        <v>2.6954177897573484E-3</v>
      </c>
      <c r="AR257" s="6">
        <v>5.2295177222545508E-3</v>
      </c>
      <c r="AT257" s="6">
        <v>4.6000276001656459E-5</v>
      </c>
      <c r="AV257" s="6">
        <v>-4.7963132255518515E-3</v>
      </c>
      <c r="AX257" s="6">
        <v>2.5269648177252968E-3</v>
      </c>
      <c r="AZ257" s="6">
        <v>1.0141629017193621E-2</v>
      </c>
      <c r="BB257" s="6">
        <v>-7.717750826901959E-3</v>
      </c>
      <c r="BD257" s="6">
        <v>1.5228426395939021E-2</v>
      </c>
      <c r="BF257" s="6">
        <v>1.1257915721992084E-2</v>
      </c>
      <c r="BH257" s="6">
        <v>-1.8679465559735431E-2</v>
      </c>
      <c r="BJ257" s="6">
        <v>-1.8864202497807292E-2</v>
      </c>
      <c r="BL257" s="6">
        <v>3.4443510726856807E-2</v>
      </c>
    </row>
    <row r="258" spans="1:65" x14ac:dyDescent="0.25">
      <c r="A258" s="3">
        <v>257</v>
      </c>
      <c r="B258" s="3" t="s">
        <v>21</v>
      </c>
      <c r="C258" s="3" t="s">
        <v>22</v>
      </c>
      <c r="D258" s="3" t="s">
        <v>23</v>
      </c>
      <c r="E258" s="3" t="s">
        <v>24</v>
      </c>
      <c r="F258" s="3" t="s">
        <v>25</v>
      </c>
      <c r="G258" s="3" t="b">
        <v>1</v>
      </c>
      <c r="H258" s="3" t="b">
        <v>1</v>
      </c>
      <c r="I258" s="3" t="b">
        <v>1</v>
      </c>
      <c r="J258" s="3" t="b">
        <v>1</v>
      </c>
      <c r="K258" s="3" t="b">
        <v>0</v>
      </c>
      <c r="L258" s="3">
        <v>200</v>
      </c>
      <c r="M258" s="3">
        <v>2</v>
      </c>
      <c r="N258" s="3">
        <v>0</v>
      </c>
      <c r="O258" s="3">
        <v>1</v>
      </c>
      <c r="P258" s="3">
        <v>1.4</v>
      </c>
      <c r="Q258" s="3">
        <v>100</v>
      </c>
      <c r="R258" s="3">
        <v>100</v>
      </c>
      <c r="S258" s="5">
        <v>1.2</v>
      </c>
      <c r="T258" s="3">
        <v>1</v>
      </c>
      <c r="U258" s="3" t="b">
        <v>1</v>
      </c>
      <c r="V258" s="3">
        <v>251</v>
      </c>
      <c r="W258" s="5">
        <v>3174.79</v>
      </c>
      <c r="X258" s="5">
        <v>1011.7</v>
      </c>
      <c r="Y258" s="3">
        <v>186</v>
      </c>
      <c r="Z258" s="3">
        <v>172</v>
      </c>
      <c r="AA258" s="51">
        <v>172.86</v>
      </c>
      <c r="AB258" s="51">
        <v>159.68</v>
      </c>
      <c r="AC258" s="17">
        <v>1.07658367758027</v>
      </c>
      <c r="AD258" s="17">
        <v>1.0774041119480999</v>
      </c>
      <c r="AE258" s="51">
        <v>27.57</v>
      </c>
      <c r="AF258" s="51">
        <v>13.43</v>
      </c>
      <c r="AG258" s="51">
        <v>25.19</v>
      </c>
      <c r="AH258" s="51">
        <v>15.81</v>
      </c>
      <c r="AI258" s="17">
        <v>1.0990999663172001</v>
      </c>
      <c r="AJ258" s="17">
        <v>0.85927794174349903</v>
      </c>
      <c r="AL258" s="6">
        <v>1.7651164522485274E-3</v>
      </c>
      <c r="AN258" s="6">
        <v>8.0880206221110029E-3</v>
      </c>
      <c r="AP258" s="6">
        <v>2.6954177897573484E-3</v>
      </c>
      <c r="AR258" s="6">
        <v>-5.8105752469495009E-4</v>
      </c>
      <c r="AT258" s="6">
        <v>-6.0490362942176024E-3</v>
      </c>
      <c r="AV258" s="6">
        <v>-1.6279914342598456E-4</v>
      </c>
      <c r="AX258" s="6">
        <v>8.8553175854002575E-3</v>
      </c>
      <c r="AZ258" s="6">
        <v>-5.3422123309065928E-4</v>
      </c>
      <c r="BB258" s="6">
        <v>1.3230429988974723E-2</v>
      </c>
      <c r="BD258" s="6">
        <v>-2.6105873821609893E-2</v>
      </c>
      <c r="BF258" s="6">
        <v>-1.5323274177155843E-2</v>
      </c>
      <c r="BH258" s="6">
        <v>2.5424828122973198E-2</v>
      </c>
      <c r="BJ258" s="6">
        <v>2.9192873231765448E-2</v>
      </c>
      <c r="BL258" s="6">
        <v>-4.9854775583325739E-2</v>
      </c>
    </row>
    <row r="259" spans="1:65" x14ac:dyDescent="0.25">
      <c r="A259" s="3">
        <v>258</v>
      </c>
      <c r="B259" s="3" t="s">
        <v>21</v>
      </c>
      <c r="C259" s="3" t="s">
        <v>22</v>
      </c>
      <c r="D259" s="3" t="s">
        <v>23</v>
      </c>
      <c r="E259" s="3" t="s">
        <v>24</v>
      </c>
      <c r="F259" s="3" t="s">
        <v>25</v>
      </c>
      <c r="G259" s="3" t="b">
        <v>1</v>
      </c>
      <c r="H259" s="3" t="b">
        <v>1</v>
      </c>
      <c r="I259" s="3" t="b">
        <v>1</v>
      </c>
      <c r="J259" s="3" t="b">
        <v>1</v>
      </c>
      <c r="K259" s="3" t="b">
        <v>0</v>
      </c>
      <c r="L259" s="3">
        <v>200</v>
      </c>
      <c r="M259" s="3">
        <v>2</v>
      </c>
      <c r="N259" s="3">
        <v>0</v>
      </c>
      <c r="O259" s="3">
        <v>1</v>
      </c>
      <c r="P259" s="3">
        <v>1.4</v>
      </c>
      <c r="Q259" s="3">
        <v>100</v>
      </c>
      <c r="R259" s="3">
        <v>100</v>
      </c>
      <c r="S259" s="5">
        <v>1.2</v>
      </c>
      <c r="T259" s="3">
        <v>1</v>
      </c>
      <c r="U259" s="3" t="b">
        <v>1</v>
      </c>
      <c r="V259" s="3">
        <v>251</v>
      </c>
      <c r="W259" s="5">
        <v>3148.59</v>
      </c>
      <c r="X259" s="5">
        <v>991.45</v>
      </c>
      <c r="Y259" s="3">
        <v>185</v>
      </c>
      <c r="Z259" s="3">
        <v>172</v>
      </c>
      <c r="AA259" s="51">
        <v>175.14</v>
      </c>
      <c r="AB259" s="51">
        <v>160.66</v>
      </c>
      <c r="AC259" s="17">
        <v>1.0568032496445601</v>
      </c>
      <c r="AD259" s="17">
        <v>1.0709891988142699</v>
      </c>
      <c r="AE259" s="51">
        <v>27</v>
      </c>
      <c r="AF259" s="51">
        <v>14</v>
      </c>
      <c r="AG259" s="51">
        <v>25.71</v>
      </c>
      <c r="AH259" s="51">
        <v>15.29</v>
      </c>
      <c r="AI259" s="17">
        <v>1.0538275800661101</v>
      </c>
      <c r="AJ259" s="17">
        <v>0.92489280516525096</v>
      </c>
      <c r="AL259" s="6">
        <v>-6.5019645361157341E-3</v>
      </c>
      <c r="AN259" s="6">
        <v>-1.2089682667004054E-2</v>
      </c>
      <c r="AP259" s="6">
        <v>-2.6954177897574594E-3</v>
      </c>
      <c r="AR259" s="6">
        <v>-5.8105752469495009E-4</v>
      </c>
      <c r="AT259" s="6">
        <v>7.0610423662542665E-3</v>
      </c>
      <c r="AV259" s="6">
        <v>5.973476262632671E-3</v>
      </c>
      <c r="AX259" s="6">
        <v>-9.6807147942730154E-3</v>
      </c>
      <c r="AZ259" s="6">
        <v>-6.4850859828385898E-3</v>
      </c>
      <c r="BB259" s="6">
        <v>-7.717750826901959E-3</v>
      </c>
      <c r="BD259" s="6">
        <v>1.5228426395939021E-2</v>
      </c>
      <c r="BF259" s="6">
        <v>5.0035180986631733E-3</v>
      </c>
      <c r="BH259" s="6">
        <v>-8.3019846932158581E-3</v>
      </c>
      <c r="BJ259" s="6">
        <v>-1.3200010683918739E-2</v>
      </c>
      <c r="BL259" s="6">
        <v>2.2698755820532712E-2</v>
      </c>
    </row>
    <row r="260" spans="1:65" x14ac:dyDescent="0.25">
      <c r="A260" s="3">
        <v>259</v>
      </c>
      <c r="B260" s="3" t="s">
        <v>21</v>
      </c>
      <c r="C260" s="3" t="s">
        <v>22</v>
      </c>
      <c r="D260" s="3" t="s">
        <v>23</v>
      </c>
      <c r="E260" s="3" t="s">
        <v>24</v>
      </c>
      <c r="F260" s="3" t="s">
        <v>25</v>
      </c>
      <c r="G260" s="3" t="b">
        <v>1</v>
      </c>
      <c r="H260" s="3" t="b">
        <v>1</v>
      </c>
      <c r="I260" s="3" t="b">
        <v>1</v>
      </c>
      <c r="J260" s="3" t="b">
        <v>1</v>
      </c>
      <c r="K260" s="3" t="b">
        <v>0</v>
      </c>
      <c r="L260" s="3">
        <v>200</v>
      </c>
      <c r="M260" s="3">
        <v>2</v>
      </c>
      <c r="N260" s="3">
        <v>0</v>
      </c>
      <c r="O260" s="3">
        <v>1</v>
      </c>
      <c r="P260" s="3">
        <v>1.4</v>
      </c>
      <c r="Q260" s="3">
        <v>100</v>
      </c>
      <c r="R260" s="3">
        <v>100</v>
      </c>
      <c r="S260" s="5">
        <v>1.2</v>
      </c>
      <c r="T260" s="3">
        <v>1</v>
      </c>
      <c r="U260" s="3" t="b">
        <v>1</v>
      </c>
      <c r="V260" s="3">
        <v>251</v>
      </c>
      <c r="W260" s="5">
        <v>3186.68</v>
      </c>
      <c r="X260" s="5">
        <v>1005.66</v>
      </c>
      <c r="Y260" s="3">
        <v>185</v>
      </c>
      <c r="Z260" s="3">
        <v>172</v>
      </c>
      <c r="AA260" s="51">
        <v>174.32</v>
      </c>
      <c r="AB260" s="51">
        <v>159</v>
      </c>
      <c r="AC260" s="17">
        <v>1.0618187644191801</v>
      </c>
      <c r="AD260" s="17">
        <v>1.0821444519679</v>
      </c>
      <c r="AE260" s="51">
        <v>27</v>
      </c>
      <c r="AF260" s="51">
        <v>14</v>
      </c>
      <c r="AG260" s="51">
        <v>25.98</v>
      </c>
      <c r="AH260" s="51">
        <v>15.02</v>
      </c>
      <c r="AI260" s="17">
        <v>1.0432794982378899</v>
      </c>
      <c r="AJ260" s="17">
        <v>0.94231866714297097</v>
      </c>
      <c r="AL260" s="6">
        <v>5.5168566412426845E-3</v>
      </c>
      <c r="AN260" s="6">
        <v>2.0695846780984795E-3</v>
      </c>
      <c r="AP260" s="6">
        <v>-2.6954177897574594E-3</v>
      </c>
      <c r="AR260" s="6">
        <v>-5.8105752469495009E-4</v>
      </c>
      <c r="AT260" s="6">
        <v>2.3460140760844794E-3</v>
      </c>
      <c r="AV260" s="6">
        <v>-4.4206228945686821E-3</v>
      </c>
      <c r="AX260" s="6">
        <v>-4.9807282942211373E-3</v>
      </c>
      <c r="AZ260" s="6">
        <v>3.8632073426578817E-3</v>
      </c>
      <c r="BB260" s="6">
        <v>-7.717750826901959E-3</v>
      </c>
      <c r="BD260" s="6">
        <v>1.5228426395939021E-2</v>
      </c>
      <c r="BF260" s="6">
        <v>1.5557814088030586E-2</v>
      </c>
      <c r="BH260" s="6">
        <v>-2.581398365546772E-2</v>
      </c>
      <c r="BJ260" s="6">
        <v>-2.3077192902607568E-2</v>
      </c>
      <c r="BL260" s="6">
        <v>4.1967375128832529E-2</v>
      </c>
    </row>
    <row r="261" spans="1:65" x14ac:dyDescent="0.25">
      <c r="A261" s="3">
        <v>260</v>
      </c>
      <c r="B261" s="3" t="s">
        <v>21</v>
      </c>
      <c r="C261" s="3" t="s">
        <v>22</v>
      </c>
      <c r="D261" s="3" t="s">
        <v>23</v>
      </c>
      <c r="E261" s="3" t="s">
        <v>24</v>
      </c>
      <c r="F261" s="3" t="s">
        <v>25</v>
      </c>
      <c r="G261" s="3" t="b">
        <v>1</v>
      </c>
      <c r="H261" s="3" t="b">
        <v>1</v>
      </c>
      <c r="I261" s="3" t="b">
        <v>1</v>
      </c>
      <c r="J261" s="3" t="b">
        <v>1</v>
      </c>
      <c r="K261" s="3" t="b">
        <v>0</v>
      </c>
      <c r="L261" s="3">
        <v>200</v>
      </c>
      <c r="M261" s="3">
        <v>2</v>
      </c>
      <c r="N261" s="3">
        <v>0</v>
      </c>
      <c r="O261" s="3">
        <v>1</v>
      </c>
      <c r="P261" s="3">
        <v>1.4</v>
      </c>
      <c r="Q261" s="3">
        <v>100</v>
      </c>
      <c r="R261" s="3">
        <v>100</v>
      </c>
      <c r="S261" s="5">
        <v>1.2</v>
      </c>
      <c r="T261" s="3">
        <v>1</v>
      </c>
      <c r="U261" s="3" t="b">
        <v>1</v>
      </c>
      <c r="V261" s="3">
        <v>251</v>
      </c>
      <c r="W261" s="5">
        <v>3176.08</v>
      </c>
      <c r="X261" s="5">
        <v>1008.33</v>
      </c>
      <c r="Y261" s="3">
        <v>185</v>
      </c>
      <c r="Z261" s="3">
        <v>172</v>
      </c>
      <c r="AA261" s="51">
        <v>174.26</v>
      </c>
      <c r="AB261" s="51">
        <v>159.36000000000001</v>
      </c>
      <c r="AC261" s="17">
        <v>1.06224523260891</v>
      </c>
      <c r="AD261" s="17">
        <v>1.07953248170538</v>
      </c>
      <c r="AE261" s="51">
        <v>27</v>
      </c>
      <c r="AF261" s="51">
        <v>14</v>
      </c>
      <c r="AG261" s="51">
        <v>25.81</v>
      </c>
      <c r="AH261" s="51">
        <v>15.19</v>
      </c>
      <c r="AI261" s="17">
        <v>1.050066366542</v>
      </c>
      <c r="AJ261" s="17">
        <v>0.93200904977375598</v>
      </c>
      <c r="AL261" s="6">
        <v>2.1721597528205905E-3</v>
      </c>
      <c r="AN261" s="6">
        <v>4.7300522228854724E-3</v>
      </c>
      <c r="AP261" s="6">
        <v>-2.6954177897574594E-3</v>
      </c>
      <c r="AR261" s="6">
        <v>-5.8105752469495009E-4</v>
      </c>
      <c r="AT261" s="6">
        <v>2.001012006072056E-3</v>
      </c>
      <c r="AV261" s="6">
        <v>-2.1664809086695547E-3</v>
      </c>
      <c r="AX261" s="6">
        <v>-4.5810894087821019E-3</v>
      </c>
      <c r="AZ261" s="6">
        <v>1.4401843899931599E-3</v>
      </c>
      <c r="BB261" s="6">
        <v>-7.717750826901959E-3</v>
      </c>
      <c r="BD261" s="6">
        <v>1.5228426395939021E-2</v>
      </c>
      <c r="BF261" s="6">
        <v>8.9125166132435485E-3</v>
      </c>
      <c r="BH261" s="6">
        <v>-1.4787910234790647E-2</v>
      </c>
      <c r="BJ261" s="6">
        <v>-1.6721996192377797E-2</v>
      </c>
      <c r="BL261" s="6">
        <v>3.0567532036098966E-2</v>
      </c>
    </row>
    <row r="262" spans="1:65" x14ac:dyDescent="0.25">
      <c r="A262" s="1">
        <v>261</v>
      </c>
      <c r="B262" s="1" t="s">
        <v>21</v>
      </c>
      <c r="C262" s="1" t="s">
        <v>22</v>
      </c>
      <c r="D262" s="1" t="s">
        <v>23</v>
      </c>
      <c r="E262" s="1" t="s">
        <v>24</v>
      </c>
      <c r="F262" s="1" t="s">
        <v>25</v>
      </c>
      <c r="G262" s="1" t="b">
        <v>1</v>
      </c>
      <c r="H262" s="1" t="b">
        <v>1</v>
      </c>
      <c r="I262" s="1" t="b">
        <v>1</v>
      </c>
      <c r="J262" s="1" t="b">
        <v>1</v>
      </c>
      <c r="K262" s="1" t="b">
        <v>0</v>
      </c>
      <c r="L262" s="1">
        <v>200</v>
      </c>
      <c r="M262" s="1">
        <v>2</v>
      </c>
      <c r="N262" s="1">
        <v>0</v>
      </c>
      <c r="O262" s="1">
        <v>1</v>
      </c>
      <c r="P262" s="1">
        <v>1.5</v>
      </c>
      <c r="Q262" s="1">
        <v>100</v>
      </c>
      <c r="R262" s="1">
        <v>100</v>
      </c>
      <c r="S262" s="13">
        <v>1.2</v>
      </c>
      <c r="T262" s="1">
        <v>1</v>
      </c>
      <c r="U262" s="1" t="b">
        <v>1</v>
      </c>
      <c r="V262" s="1">
        <v>251</v>
      </c>
      <c r="W262" s="13">
        <v>3267.53</v>
      </c>
      <c r="X262" s="13">
        <v>1113.8599999999999</v>
      </c>
      <c r="Y262" s="1">
        <v>186</v>
      </c>
      <c r="Z262" s="1">
        <v>173</v>
      </c>
      <c r="AA262" s="50">
        <v>167.6</v>
      </c>
      <c r="AB262" s="50">
        <v>153.96</v>
      </c>
      <c r="AC262" s="16">
        <v>1.1100085544007099</v>
      </c>
      <c r="AD262" s="16">
        <v>1.1238423763534</v>
      </c>
      <c r="AE262" s="50">
        <v>27</v>
      </c>
      <c r="AF262" s="50">
        <v>14</v>
      </c>
      <c r="AG262" s="50">
        <v>25.01</v>
      </c>
      <c r="AH262" s="50">
        <v>15.99</v>
      </c>
      <c r="AI262" s="16">
        <v>1.0807891304347801</v>
      </c>
      <c r="AJ262" s="16">
        <v>0.87801797385620906</v>
      </c>
      <c r="AL262" s="6" cm="1">
        <f t="array" ref="AL262:AL271">W262:W271/AM262-1</f>
        <v>-8.5520137511890804E-3</v>
      </c>
      <c r="AM262" s="22">
        <f>AVERAGE(W262:W271)</f>
        <v>3295.7150000000001</v>
      </c>
      <c r="AN262" s="6" cm="1">
        <f t="array" ref="AN262:AN271">X262:X271/AO262-1</f>
        <v>-1.0415926310253343E-2</v>
      </c>
      <c r="AO262" s="22">
        <f>AVERAGE(X262:X271)</f>
        <v>1125.5840000000001</v>
      </c>
      <c r="AP262" s="6" cm="1">
        <f t="array" ref="AP262:AP271">Y262:Y271/AQ262-1</f>
        <v>3.2362459546926292E-3</v>
      </c>
      <c r="AQ262" s="22">
        <f>AVERAGE(Y262:Y271)</f>
        <v>185.4</v>
      </c>
      <c r="AR262" s="6" cm="1">
        <f t="array" ref="AR262:AR271">Z262:Z271/AS262-1</f>
        <v>4.6457607433216808E-3</v>
      </c>
      <c r="AS262" s="22">
        <f>AVERAGE(Z262:Z271)</f>
        <v>172.2</v>
      </c>
      <c r="AT262" s="6" cm="1">
        <f t="array" ref="AT262:AT271">AA262:AA271/AU262-1</f>
        <v>1.9369186255051574E-3</v>
      </c>
      <c r="AU262" s="22">
        <f>AVERAGE(AA262:AA271)</f>
        <v>167.27600000000001</v>
      </c>
      <c r="AV262" s="6" cm="1">
        <f t="array" ref="AV262:AV271">AB262:AB271/AW262-1</f>
        <v>9.2967617363481914E-4</v>
      </c>
      <c r="AW262" s="22">
        <f>AVERAGE(AB262:AB271)</f>
        <v>153.81700000000001</v>
      </c>
      <c r="AX262" s="6" cm="1">
        <f t="array" ref="AX262:AX271">AC262:AC271/AY262-1</f>
        <v>1.3402584819426355E-3</v>
      </c>
      <c r="AY262" s="22">
        <f>AVERAGE(AC262:AC271)</f>
        <v>1.1085228472522528</v>
      </c>
      <c r="AZ262" s="6" cm="1">
        <f t="array" ref="AZ262:AZ271">AD262:AD271/BA262-1</f>
        <v>3.7118181420494611E-3</v>
      </c>
      <c r="BA262" s="22">
        <f>AVERAGE(AD262:AD271)</f>
        <v>1.1196863044152672</v>
      </c>
      <c r="BB262" s="6" cm="1">
        <f t="array" ref="BB262:BB271">AE262:AE271/BC262-1</f>
        <v>-3.6900369003690647E-3</v>
      </c>
      <c r="BC262" s="22">
        <f>AVERAGE(AE262:AE271)</f>
        <v>27.1</v>
      </c>
      <c r="BD262" s="6" cm="1">
        <f t="array" ref="BD262:BD271">AF262:AF271/BE262-1</f>
        <v>7.194244604316502E-3</v>
      </c>
      <c r="BE262" s="22">
        <f>AVERAGE(AF262:AF271)</f>
        <v>13.9</v>
      </c>
      <c r="BF262" s="6" cm="1">
        <f t="array" ref="BF262:BF271">AG262:AG271/BG262-1</f>
        <v>1.0406660262567424E-3</v>
      </c>
      <c r="BG262" s="22">
        <f>AVERAGE(AG262:AG271)</f>
        <v>24.984000000000002</v>
      </c>
      <c r="BH262" s="6" cm="1">
        <f t="array" ref="BH262:BH271">AH262:AH271/BI262-1</f>
        <v>-1.6233766233765268E-3</v>
      </c>
      <c r="BI262" s="22">
        <f>AVERAGE(AH262:AH271)</f>
        <v>16.015999999999998</v>
      </c>
      <c r="BJ262" s="6" cm="1">
        <f t="array" ref="BJ262:BJ271">AI262:AI271/BK262-1</f>
        <v>-4.6429305559854139E-3</v>
      </c>
      <c r="BK262" s="22">
        <f t="shared" ref="BK262" si="26">AVERAGE(AI262:AI271)</f>
        <v>1.085830566349909</v>
      </c>
      <c r="BL262" s="6" cm="1">
        <f t="array" ref="BL262:BL271">AJ262:AJ271/BM262-1</f>
        <v>9.0650636012361563E-3</v>
      </c>
      <c r="BM262" s="22">
        <f>AVERAGE(AJ262:AJ271)</f>
        <v>0.87013018835739364</v>
      </c>
    </row>
    <row r="263" spans="1:65" x14ac:dyDescent="0.25">
      <c r="A263" s="1">
        <v>262</v>
      </c>
      <c r="B263" s="1" t="s">
        <v>21</v>
      </c>
      <c r="C263" s="1" t="s">
        <v>22</v>
      </c>
      <c r="D263" s="1" t="s">
        <v>23</v>
      </c>
      <c r="E263" s="1" t="s">
        <v>24</v>
      </c>
      <c r="F263" s="1" t="s">
        <v>25</v>
      </c>
      <c r="G263" s="1" t="b">
        <v>1</v>
      </c>
      <c r="H263" s="1" t="b">
        <v>1</v>
      </c>
      <c r="I263" s="1" t="b">
        <v>1</v>
      </c>
      <c r="J263" s="1" t="b">
        <v>1</v>
      </c>
      <c r="K263" s="1" t="b">
        <v>0</v>
      </c>
      <c r="L263" s="1">
        <v>200</v>
      </c>
      <c r="M263" s="1">
        <v>2</v>
      </c>
      <c r="N263" s="1">
        <v>0</v>
      </c>
      <c r="O263" s="1">
        <v>1</v>
      </c>
      <c r="P263" s="1">
        <v>1.5</v>
      </c>
      <c r="Q263" s="1">
        <v>100</v>
      </c>
      <c r="R263" s="1">
        <v>100</v>
      </c>
      <c r="S263" s="13">
        <v>1.2</v>
      </c>
      <c r="T263" s="1">
        <v>1</v>
      </c>
      <c r="U263" s="1" t="b">
        <v>1</v>
      </c>
      <c r="V263" s="1">
        <v>251</v>
      </c>
      <c r="W263" s="13">
        <v>3319.8</v>
      </c>
      <c r="X263" s="13">
        <v>1121.67</v>
      </c>
      <c r="Y263" s="1">
        <v>186</v>
      </c>
      <c r="Z263" s="1">
        <v>172</v>
      </c>
      <c r="AA263" s="50">
        <v>166.89</v>
      </c>
      <c r="AB263" s="50">
        <v>153.19</v>
      </c>
      <c r="AC263" s="16">
        <v>1.1146527464460401</v>
      </c>
      <c r="AD263" s="16">
        <v>1.1229560149292299</v>
      </c>
      <c r="AE263" s="50">
        <v>27.52</v>
      </c>
      <c r="AF263" s="50">
        <v>13.48</v>
      </c>
      <c r="AG263" s="50">
        <v>25.09</v>
      </c>
      <c r="AH263" s="50">
        <v>15.91</v>
      </c>
      <c r="AI263" s="16">
        <v>1.09791538461538</v>
      </c>
      <c r="AJ263" s="16">
        <v>0.84930882352941095</v>
      </c>
      <c r="AL263" s="6">
        <v>7.3079741421815392E-3</v>
      </c>
      <c r="AN263" s="6">
        <v>-3.4773060029282821E-3</v>
      </c>
      <c r="AP263" s="6">
        <v>3.2362459546926292E-3</v>
      </c>
      <c r="AR263" s="6">
        <v>-1.1614401858303092E-3</v>
      </c>
      <c r="AT263" s="6">
        <v>-2.3075635476698109E-3</v>
      </c>
      <c r="AV263" s="6">
        <v>-4.0762724536300698E-3</v>
      </c>
      <c r="AX263" s="6">
        <v>5.5297905757933918E-3</v>
      </c>
      <c r="AZ263" s="6">
        <v>2.9202022933292326E-3</v>
      </c>
      <c r="BB263" s="6">
        <v>1.5498154981549828E-2</v>
      </c>
      <c r="BD263" s="6">
        <v>-3.0215827338129442E-2</v>
      </c>
      <c r="BF263" s="6">
        <v>4.2427153378161719E-3</v>
      </c>
      <c r="BH263" s="6">
        <v>-6.6183816183814637E-3</v>
      </c>
      <c r="BJ263" s="6">
        <v>1.1129561682993394E-2</v>
      </c>
      <c r="BL263" s="6">
        <v>-2.3929022468797023E-2</v>
      </c>
    </row>
    <row r="264" spans="1:65" x14ac:dyDescent="0.25">
      <c r="A264" s="1">
        <v>263</v>
      </c>
      <c r="B264" s="1" t="s">
        <v>21</v>
      </c>
      <c r="C264" s="1" t="s">
        <v>22</v>
      </c>
      <c r="D264" s="1" t="s">
        <v>23</v>
      </c>
      <c r="E264" s="1" t="s">
        <v>24</v>
      </c>
      <c r="F264" s="1" t="s">
        <v>25</v>
      </c>
      <c r="G264" s="1" t="b">
        <v>1</v>
      </c>
      <c r="H264" s="1" t="b">
        <v>1</v>
      </c>
      <c r="I264" s="1" t="b">
        <v>1</v>
      </c>
      <c r="J264" s="1" t="b">
        <v>1</v>
      </c>
      <c r="K264" s="1" t="b">
        <v>0</v>
      </c>
      <c r="L264" s="1">
        <v>200</v>
      </c>
      <c r="M264" s="1">
        <v>2</v>
      </c>
      <c r="N264" s="1">
        <v>0</v>
      </c>
      <c r="O264" s="1">
        <v>1</v>
      </c>
      <c r="P264" s="1">
        <v>1.5</v>
      </c>
      <c r="Q264" s="1">
        <v>100</v>
      </c>
      <c r="R264" s="1">
        <v>100</v>
      </c>
      <c r="S264" s="13">
        <v>1.2</v>
      </c>
      <c r="T264" s="1">
        <v>1</v>
      </c>
      <c r="U264" s="1" t="b">
        <v>1</v>
      </c>
      <c r="V264" s="1">
        <v>251</v>
      </c>
      <c r="W264" s="13">
        <v>3288.35</v>
      </c>
      <c r="X264" s="13">
        <v>1122.22</v>
      </c>
      <c r="Y264" s="1">
        <v>185</v>
      </c>
      <c r="Z264" s="1">
        <v>172</v>
      </c>
      <c r="AA264" s="50">
        <v>167.89</v>
      </c>
      <c r="AB264" s="50">
        <v>154.26</v>
      </c>
      <c r="AC264" s="16">
        <v>1.10208288264772</v>
      </c>
      <c r="AD264" s="16">
        <v>1.11517042299578</v>
      </c>
      <c r="AE264" s="50">
        <v>27</v>
      </c>
      <c r="AF264" s="50">
        <v>14</v>
      </c>
      <c r="AG264" s="50">
        <v>25.02</v>
      </c>
      <c r="AH264" s="50">
        <v>15.98</v>
      </c>
      <c r="AI264" s="16">
        <v>1.0804403487816501</v>
      </c>
      <c r="AJ264" s="16">
        <v>0.87876106083459005</v>
      </c>
      <c r="AL264" s="6">
        <v>-2.2347199317902522E-3</v>
      </c>
      <c r="AN264" s="6">
        <v>-2.9886707700180759E-3</v>
      </c>
      <c r="AP264" s="6">
        <v>-2.1574973031284195E-3</v>
      </c>
      <c r="AR264" s="6">
        <v>-1.1614401858303092E-3</v>
      </c>
      <c r="AT264" s="6">
        <v>3.6705803582102181E-3</v>
      </c>
      <c r="AV264" s="6">
        <v>2.8800457686730674E-3</v>
      </c>
      <c r="AX264" s="6">
        <v>-5.8095010134394665E-3</v>
      </c>
      <c r="AZ264" s="6">
        <v>-4.0331666125411614E-3</v>
      </c>
      <c r="BB264" s="6">
        <v>-3.6900369003690647E-3</v>
      </c>
      <c r="BD264" s="6">
        <v>7.194244604316502E-3</v>
      </c>
      <c r="BF264" s="6">
        <v>1.4409221902016434E-3</v>
      </c>
      <c r="BH264" s="6">
        <v>-2.2477522477520884E-3</v>
      </c>
      <c r="BJ264" s="6">
        <v>-4.9641424134693191E-3</v>
      </c>
      <c r="BL264" s="6">
        <v>9.9190587715265455E-3</v>
      </c>
    </row>
    <row r="265" spans="1:65" x14ac:dyDescent="0.25">
      <c r="A265" s="1">
        <v>264</v>
      </c>
      <c r="B265" s="1" t="s">
        <v>21</v>
      </c>
      <c r="C265" s="1" t="s">
        <v>22</v>
      </c>
      <c r="D265" s="1" t="s">
        <v>23</v>
      </c>
      <c r="E265" s="1" t="s">
        <v>24</v>
      </c>
      <c r="F265" s="1" t="s">
        <v>25</v>
      </c>
      <c r="G265" s="1" t="b">
        <v>1</v>
      </c>
      <c r="H265" s="1" t="b">
        <v>1</v>
      </c>
      <c r="I265" s="1" t="b">
        <v>1</v>
      </c>
      <c r="J265" s="1" t="b">
        <v>1</v>
      </c>
      <c r="K265" s="1" t="b">
        <v>0</v>
      </c>
      <c r="L265" s="1">
        <v>200</v>
      </c>
      <c r="M265" s="1">
        <v>2</v>
      </c>
      <c r="N265" s="1">
        <v>0</v>
      </c>
      <c r="O265" s="1">
        <v>1</v>
      </c>
      <c r="P265" s="1">
        <v>1.5</v>
      </c>
      <c r="Q265" s="1">
        <v>100</v>
      </c>
      <c r="R265" s="1">
        <v>100</v>
      </c>
      <c r="S265" s="13">
        <v>1.2</v>
      </c>
      <c r="T265" s="1">
        <v>1</v>
      </c>
      <c r="U265" s="1" t="b">
        <v>1</v>
      </c>
      <c r="V265" s="1">
        <v>251</v>
      </c>
      <c r="W265" s="13">
        <v>3283.71</v>
      </c>
      <c r="X265" s="13">
        <v>1134.51</v>
      </c>
      <c r="Y265" s="1">
        <v>186</v>
      </c>
      <c r="Z265" s="1">
        <v>173</v>
      </c>
      <c r="AA265" s="50">
        <v>166.39</v>
      </c>
      <c r="AB265" s="50">
        <v>153.24</v>
      </c>
      <c r="AC265" s="16">
        <v>1.11794485074009</v>
      </c>
      <c r="AD265" s="16">
        <v>1.1290681675870899</v>
      </c>
      <c r="AE265" s="50">
        <v>27</v>
      </c>
      <c r="AF265" s="50">
        <v>14</v>
      </c>
      <c r="AG265" s="50">
        <v>24.81</v>
      </c>
      <c r="AH265" s="50">
        <v>16.190000000000001</v>
      </c>
      <c r="AI265" s="16">
        <v>1.0893859531772501</v>
      </c>
      <c r="AJ265" s="16">
        <v>0.86685947712418299</v>
      </c>
      <c r="AL265" s="6">
        <v>-3.6426086600328533E-3</v>
      </c>
      <c r="AN265" s="6">
        <v>7.9301056162843775E-3</v>
      </c>
      <c r="AP265" s="6">
        <v>3.2362459546926292E-3</v>
      </c>
      <c r="AR265" s="6">
        <v>4.6457607433216808E-3</v>
      </c>
      <c r="AT265" s="6">
        <v>-5.2966355006098809E-3</v>
      </c>
      <c r="AV265" s="6">
        <v>-3.7512108544569545E-3</v>
      </c>
      <c r="AX265" s="6">
        <v>8.4996024314627494E-3</v>
      </c>
      <c r="AZ265" s="6">
        <v>8.3790103842720232E-3</v>
      </c>
      <c r="BB265" s="6">
        <v>-3.6900369003690647E-3</v>
      </c>
      <c r="BD265" s="6">
        <v>7.194244604316502E-3</v>
      </c>
      <c r="BF265" s="6">
        <v>-6.9644572526418314E-3</v>
      </c>
      <c r="BH265" s="6">
        <v>1.0864135864136149E-2</v>
      </c>
      <c r="BJ265" s="6">
        <v>3.2743477090468875E-3</v>
      </c>
      <c r="BL265" s="6">
        <v>-3.7588757142020812E-3</v>
      </c>
    </row>
    <row r="266" spans="1:65" x14ac:dyDescent="0.25">
      <c r="A266" s="1">
        <v>265</v>
      </c>
      <c r="B266" s="1" t="s">
        <v>21</v>
      </c>
      <c r="C266" s="1" t="s">
        <v>22</v>
      </c>
      <c r="D266" s="1" t="s">
        <v>23</v>
      </c>
      <c r="E266" s="1" t="s">
        <v>24</v>
      </c>
      <c r="F266" s="1" t="s">
        <v>25</v>
      </c>
      <c r="G266" s="1" t="b">
        <v>1</v>
      </c>
      <c r="H266" s="1" t="b">
        <v>1</v>
      </c>
      <c r="I266" s="1" t="b">
        <v>1</v>
      </c>
      <c r="J266" s="1" t="b">
        <v>1</v>
      </c>
      <c r="K266" s="1" t="b">
        <v>0</v>
      </c>
      <c r="L266" s="1">
        <v>200</v>
      </c>
      <c r="M266" s="1">
        <v>2</v>
      </c>
      <c r="N266" s="1">
        <v>0</v>
      </c>
      <c r="O266" s="1">
        <v>1</v>
      </c>
      <c r="P266" s="1">
        <v>1.5</v>
      </c>
      <c r="Q266" s="1">
        <v>100</v>
      </c>
      <c r="R266" s="1">
        <v>100</v>
      </c>
      <c r="S266" s="13">
        <v>1.2</v>
      </c>
      <c r="T266" s="1">
        <v>1</v>
      </c>
      <c r="U266" s="1" t="b">
        <v>1</v>
      </c>
      <c r="V266" s="1">
        <v>251</v>
      </c>
      <c r="W266" s="13">
        <v>3292.01</v>
      </c>
      <c r="X266" s="13">
        <v>1125.8</v>
      </c>
      <c r="Y266" s="1">
        <v>185</v>
      </c>
      <c r="Z266" s="1">
        <v>172</v>
      </c>
      <c r="AA266" s="50">
        <v>167.53</v>
      </c>
      <c r="AB266" s="50">
        <v>154.24</v>
      </c>
      <c r="AC266" s="16">
        <v>1.10447772131257</v>
      </c>
      <c r="AD266" s="16">
        <v>1.1153256700865499</v>
      </c>
      <c r="AE266" s="50">
        <v>27</v>
      </c>
      <c r="AF266" s="50">
        <v>14</v>
      </c>
      <c r="AG266" s="50">
        <v>24.95</v>
      </c>
      <c r="AH266" s="50">
        <v>16.05</v>
      </c>
      <c r="AI266" s="16">
        <v>1.0836334448160501</v>
      </c>
      <c r="AJ266" s="16">
        <v>0.87519934640522801</v>
      </c>
      <c r="AL266" s="6">
        <v>-1.1241870125299203E-3</v>
      </c>
      <c r="AN266" s="6">
        <v>1.9190038237915097E-4</v>
      </c>
      <c r="AP266" s="6">
        <v>-2.1574973031284195E-3</v>
      </c>
      <c r="AR266" s="6">
        <v>-1.1614401858303092E-3</v>
      </c>
      <c r="AT266" s="6">
        <v>1.5184485520935986E-3</v>
      </c>
      <c r="AV266" s="6">
        <v>2.75002112900391E-3</v>
      </c>
      <c r="AX266" s="6">
        <v>-3.6491137279756058E-3</v>
      </c>
      <c r="AZ266" s="6">
        <v>-3.8945143041599906E-3</v>
      </c>
      <c r="BB266" s="6">
        <v>-3.6900369003690647E-3</v>
      </c>
      <c r="BD266" s="6">
        <v>7.194244604316502E-3</v>
      </c>
      <c r="BF266" s="6">
        <v>-1.3608709574128852E-3</v>
      </c>
      <c r="BH266" s="6">
        <v>2.1228771228771759E-3</v>
      </c>
      <c r="BJ266" s="6">
        <v>-2.023447858209404E-3</v>
      </c>
      <c r="BL266" s="6">
        <v>5.8257466706261862E-3</v>
      </c>
    </row>
    <row r="267" spans="1:65" x14ac:dyDescent="0.25">
      <c r="A267" s="1">
        <v>266</v>
      </c>
      <c r="B267" s="1" t="s">
        <v>21</v>
      </c>
      <c r="C267" s="1" t="s">
        <v>22</v>
      </c>
      <c r="D267" s="1" t="s">
        <v>23</v>
      </c>
      <c r="E267" s="1" t="s">
        <v>24</v>
      </c>
      <c r="F267" s="1" t="s">
        <v>25</v>
      </c>
      <c r="G267" s="1" t="b">
        <v>1</v>
      </c>
      <c r="H267" s="1" t="b">
        <v>1</v>
      </c>
      <c r="I267" s="1" t="b">
        <v>1</v>
      </c>
      <c r="J267" s="1" t="b">
        <v>1</v>
      </c>
      <c r="K267" s="1" t="b">
        <v>0</v>
      </c>
      <c r="L267" s="1">
        <v>200</v>
      </c>
      <c r="M267" s="1">
        <v>2</v>
      </c>
      <c r="N267" s="1">
        <v>0</v>
      </c>
      <c r="O267" s="1">
        <v>1</v>
      </c>
      <c r="P267" s="1">
        <v>1.5</v>
      </c>
      <c r="Q267" s="1">
        <v>100</v>
      </c>
      <c r="R267" s="1">
        <v>100</v>
      </c>
      <c r="S267" s="13">
        <v>1.2</v>
      </c>
      <c r="T267" s="1">
        <v>1</v>
      </c>
      <c r="U267" s="1" t="b">
        <v>1</v>
      </c>
      <c r="V267" s="1">
        <v>251</v>
      </c>
      <c r="W267" s="13">
        <v>3302.14</v>
      </c>
      <c r="X267" s="13">
        <v>1132.5899999999999</v>
      </c>
      <c r="Y267" s="1">
        <v>185</v>
      </c>
      <c r="Z267" s="1">
        <v>172</v>
      </c>
      <c r="AA267" s="50">
        <v>167.09</v>
      </c>
      <c r="AB267" s="50">
        <v>153.88999999999999</v>
      </c>
      <c r="AC267" s="16">
        <v>1.10733315768697</v>
      </c>
      <c r="AD267" s="16">
        <v>1.1178230162860701</v>
      </c>
      <c r="AE267" s="50">
        <v>27</v>
      </c>
      <c r="AF267" s="50">
        <v>14</v>
      </c>
      <c r="AG267" s="50">
        <v>24.93</v>
      </c>
      <c r="AH267" s="50">
        <v>16.07</v>
      </c>
      <c r="AI267" s="16">
        <v>1.08388143812708</v>
      </c>
      <c r="AJ267" s="16">
        <v>0.87282679738561997</v>
      </c>
      <c r="AL267" s="6">
        <v>1.9495010946031233E-3</v>
      </c>
      <c r="AN267" s="6">
        <v>6.2243244395796538E-3</v>
      </c>
      <c r="AP267" s="6">
        <v>-2.1574973031284195E-3</v>
      </c>
      <c r="AR267" s="6">
        <v>-1.1614401858303092E-3</v>
      </c>
      <c r="AT267" s="6">
        <v>-1.1119347664937385E-3</v>
      </c>
      <c r="AV267" s="6">
        <v>4.7458993479243539E-4</v>
      </c>
      <c r="AX267" s="6">
        <v>-1.0732206090580121E-3</v>
      </c>
      <c r="AZ267" s="6">
        <v>-1.664116209914912E-3</v>
      </c>
      <c r="BB267" s="6">
        <v>-3.6900369003690647E-3</v>
      </c>
      <c r="BD267" s="6">
        <v>7.194244604316502E-3</v>
      </c>
      <c r="BF267" s="6">
        <v>-2.1613832853026871E-3</v>
      </c>
      <c r="BH267" s="6">
        <v>3.3716283716285211E-3</v>
      </c>
      <c r="BJ267" s="6">
        <v>-1.7950574272200814E-3</v>
      </c>
      <c r="BL267" s="6">
        <v>3.0990868542521977E-3</v>
      </c>
    </row>
    <row r="268" spans="1:65" x14ac:dyDescent="0.25">
      <c r="A268" s="1">
        <v>267</v>
      </c>
      <c r="B268" s="1" t="s">
        <v>21</v>
      </c>
      <c r="C268" s="1" t="s">
        <v>22</v>
      </c>
      <c r="D268" s="1" t="s">
        <v>23</v>
      </c>
      <c r="E268" s="1" t="s">
        <v>24</v>
      </c>
      <c r="F268" s="1" t="s">
        <v>25</v>
      </c>
      <c r="G268" s="1" t="b">
        <v>1</v>
      </c>
      <c r="H268" s="1" t="b">
        <v>1</v>
      </c>
      <c r="I268" s="1" t="b">
        <v>1</v>
      </c>
      <c r="J268" s="1" t="b">
        <v>1</v>
      </c>
      <c r="K268" s="1" t="b">
        <v>0</v>
      </c>
      <c r="L268" s="1">
        <v>200</v>
      </c>
      <c r="M268" s="1">
        <v>2</v>
      </c>
      <c r="N268" s="1">
        <v>0</v>
      </c>
      <c r="O268" s="1">
        <v>1</v>
      </c>
      <c r="P268" s="1">
        <v>1.5</v>
      </c>
      <c r="Q268" s="1">
        <v>100</v>
      </c>
      <c r="R268" s="1">
        <v>100</v>
      </c>
      <c r="S268" s="13">
        <v>1.2</v>
      </c>
      <c r="T268" s="1">
        <v>1</v>
      </c>
      <c r="U268" s="1" t="b">
        <v>1</v>
      </c>
      <c r="V268" s="1">
        <v>251</v>
      </c>
      <c r="W268" s="13">
        <v>3315.73</v>
      </c>
      <c r="X268" s="13">
        <v>1141.47</v>
      </c>
      <c r="Y268" s="1">
        <v>185</v>
      </c>
      <c r="Z268" s="1">
        <v>172</v>
      </c>
      <c r="AA268" s="50">
        <v>166.6</v>
      </c>
      <c r="AB268" s="50">
        <v>153.27000000000001</v>
      </c>
      <c r="AC268" s="16">
        <v>1.1105585595115199</v>
      </c>
      <c r="AD268" s="16">
        <v>1.1223546346908899</v>
      </c>
      <c r="AE268" s="50">
        <v>27</v>
      </c>
      <c r="AF268" s="50">
        <v>14</v>
      </c>
      <c r="AG268" s="50">
        <v>24.95</v>
      </c>
      <c r="AH268" s="50">
        <v>16.05</v>
      </c>
      <c r="AI268" s="16">
        <v>1.0831897993310999</v>
      </c>
      <c r="AJ268" s="16">
        <v>0.87427124183006499</v>
      </c>
      <c r="AL268" s="6">
        <v>6.0730372620205753E-3</v>
      </c>
      <c r="AN268" s="6">
        <v>1.411356238183914E-2</v>
      </c>
      <c r="AP268" s="6">
        <v>-2.1574973031284195E-3</v>
      </c>
      <c r="AR268" s="6">
        <v>-1.1614401858303092E-3</v>
      </c>
      <c r="AT268" s="6">
        <v>-4.0412252803750937E-3</v>
      </c>
      <c r="AV268" s="6">
        <v>-3.5561738949531074E-3</v>
      </c>
      <c r="AX268" s="6">
        <v>1.8364188562403072E-3</v>
      </c>
      <c r="AZ268" s="6">
        <v>2.3831052189355884E-3</v>
      </c>
      <c r="BB268" s="6">
        <v>-3.6900369003690647E-3</v>
      </c>
      <c r="BD268" s="6">
        <v>7.194244604316502E-3</v>
      </c>
      <c r="BF268" s="6">
        <v>-1.3608709574128852E-3</v>
      </c>
      <c r="BH268" s="6">
        <v>2.1228771228771759E-3</v>
      </c>
      <c r="BJ268" s="6">
        <v>-2.4320249407661088E-3</v>
      </c>
      <c r="BL268" s="6">
        <v>4.7591194146345828E-3</v>
      </c>
    </row>
    <row r="269" spans="1:65" x14ac:dyDescent="0.25">
      <c r="A269" s="1">
        <v>268</v>
      </c>
      <c r="B269" s="1" t="s">
        <v>21</v>
      </c>
      <c r="C269" s="1" t="s">
        <v>22</v>
      </c>
      <c r="D269" s="1" t="s">
        <v>23</v>
      </c>
      <c r="E269" s="1" t="s">
        <v>24</v>
      </c>
      <c r="F269" s="1" t="s">
        <v>25</v>
      </c>
      <c r="G269" s="1" t="b">
        <v>1</v>
      </c>
      <c r="H269" s="1" t="b">
        <v>1</v>
      </c>
      <c r="I269" s="1" t="b">
        <v>1</v>
      </c>
      <c r="J269" s="1" t="b">
        <v>1</v>
      </c>
      <c r="K269" s="1" t="b">
        <v>0</v>
      </c>
      <c r="L269" s="1">
        <v>200</v>
      </c>
      <c r="M269" s="1">
        <v>2</v>
      </c>
      <c r="N269" s="1">
        <v>0</v>
      </c>
      <c r="O269" s="1">
        <v>1</v>
      </c>
      <c r="P269" s="1">
        <v>1.5</v>
      </c>
      <c r="Q269" s="1">
        <v>100</v>
      </c>
      <c r="R269" s="1">
        <v>100</v>
      </c>
      <c r="S269" s="13">
        <v>1.2</v>
      </c>
      <c r="T269" s="1">
        <v>1</v>
      </c>
      <c r="U269" s="1" t="b">
        <v>1</v>
      </c>
      <c r="V269" s="1">
        <v>251</v>
      </c>
      <c r="W269" s="13">
        <v>3318.23</v>
      </c>
      <c r="X269" s="13">
        <v>1144.1400000000001</v>
      </c>
      <c r="Y269" s="1">
        <v>185</v>
      </c>
      <c r="Z269" s="1">
        <v>172</v>
      </c>
      <c r="AA269" s="50">
        <v>166.44</v>
      </c>
      <c r="AB269" s="50">
        <v>153.16999999999999</v>
      </c>
      <c r="AC269" s="16">
        <v>1.11163522801459</v>
      </c>
      <c r="AD269" s="16">
        <v>1.1230582366503301</v>
      </c>
      <c r="AE269" s="50">
        <v>27</v>
      </c>
      <c r="AF269" s="50">
        <v>14</v>
      </c>
      <c r="AG269" s="50">
        <v>24.93</v>
      </c>
      <c r="AH269" s="50">
        <v>16.07</v>
      </c>
      <c r="AI269" s="16">
        <v>1.0840115384615301</v>
      </c>
      <c r="AJ269" s="16">
        <v>0.87312745098039202</v>
      </c>
      <c r="AL269" s="6">
        <v>6.8315979992201736E-3</v>
      </c>
      <c r="AN269" s="6">
        <v>1.6485664330694094E-2</v>
      </c>
      <c r="AP269" s="6">
        <v>-2.1574973031284195E-3</v>
      </c>
      <c r="AR269" s="6">
        <v>-1.1614401858303092E-3</v>
      </c>
      <c r="AT269" s="6">
        <v>-4.9977283053158628E-3</v>
      </c>
      <c r="AV269" s="6">
        <v>-4.2062970932993382E-3</v>
      </c>
      <c r="AX269" s="6">
        <v>2.8076830081147364E-3</v>
      </c>
      <c r="AZ269" s="6">
        <v>3.011497257550122E-3</v>
      </c>
      <c r="BB269" s="6">
        <v>-3.6900369003690647E-3</v>
      </c>
      <c r="BD269" s="6">
        <v>7.194244604316502E-3</v>
      </c>
      <c r="BF269" s="6">
        <v>-2.1613832853026871E-3</v>
      </c>
      <c r="BH269" s="6">
        <v>3.3716283716285211E-3</v>
      </c>
      <c r="BJ269" s="6">
        <v>-1.6752410042146781E-3</v>
      </c>
      <c r="BL269" s="6">
        <v>3.4446139935180309E-3</v>
      </c>
    </row>
    <row r="270" spans="1:65" x14ac:dyDescent="0.25">
      <c r="A270" s="1">
        <v>269</v>
      </c>
      <c r="B270" s="1" t="s">
        <v>21</v>
      </c>
      <c r="C270" s="1" t="s">
        <v>22</v>
      </c>
      <c r="D270" s="1" t="s">
        <v>23</v>
      </c>
      <c r="E270" s="1" t="s">
        <v>24</v>
      </c>
      <c r="F270" s="1" t="s">
        <v>25</v>
      </c>
      <c r="G270" s="1" t="b">
        <v>1</v>
      </c>
      <c r="H270" s="1" t="b">
        <v>1</v>
      </c>
      <c r="I270" s="1" t="b">
        <v>1</v>
      </c>
      <c r="J270" s="1" t="b">
        <v>1</v>
      </c>
      <c r="K270" s="1" t="b">
        <v>0</v>
      </c>
      <c r="L270" s="1">
        <v>200</v>
      </c>
      <c r="M270" s="1">
        <v>2</v>
      </c>
      <c r="N270" s="1">
        <v>0</v>
      </c>
      <c r="O270" s="1">
        <v>1</v>
      </c>
      <c r="P270" s="1">
        <v>1.5</v>
      </c>
      <c r="Q270" s="1">
        <v>100</v>
      </c>
      <c r="R270" s="1">
        <v>100</v>
      </c>
      <c r="S270" s="13">
        <v>1.2</v>
      </c>
      <c r="T270" s="1">
        <v>1</v>
      </c>
      <c r="U270" s="1" t="b">
        <v>1</v>
      </c>
      <c r="V270" s="1">
        <v>251</v>
      </c>
      <c r="W270" s="13">
        <v>3273.86</v>
      </c>
      <c r="X270" s="13">
        <v>1097.32</v>
      </c>
      <c r="Y270" s="1">
        <v>186</v>
      </c>
      <c r="Z270" s="1">
        <v>172</v>
      </c>
      <c r="AA270" s="50">
        <v>168.51</v>
      </c>
      <c r="AB270" s="50">
        <v>154.9</v>
      </c>
      <c r="AC270" s="16">
        <v>1.10395895800861</v>
      </c>
      <c r="AD270" s="16">
        <v>1.1105754003597501</v>
      </c>
      <c r="AE270" s="50">
        <v>27.48</v>
      </c>
      <c r="AF270" s="50">
        <v>13.52</v>
      </c>
      <c r="AG270" s="50">
        <v>25.05</v>
      </c>
      <c r="AH270" s="50">
        <v>15.95</v>
      </c>
      <c r="AI270" s="16">
        <v>1.0983118030118</v>
      </c>
      <c r="AJ270" s="16">
        <v>0.85030879659556102</v>
      </c>
      <c r="AL270" s="6">
        <v>-6.6313379645994708E-3</v>
      </c>
      <c r="AN270" s="6">
        <v>-2.5110520405407399E-2</v>
      </c>
      <c r="AP270" s="6">
        <v>3.2362459546926292E-3</v>
      </c>
      <c r="AR270" s="6">
        <v>-1.1614401858303092E-3</v>
      </c>
      <c r="AT270" s="6">
        <v>7.3770295798558649E-3</v>
      </c>
      <c r="AV270" s="6">
        <v>7.0408342380881006E-3</v>
      </c>
      <c r="AX270" s="6">
        <v>-4.1170908249257288E-3</v>
      </c>
      <c r="AZ270" s="6">
        <v>-8.1370148224462202E-3</v>
      </c>
      <c r="BB270" s="6">
        <v>1.4022140221402246E-2</v>
      </c>
      <c r="BD270" s="6">
        <v>-2.7338129496402908E-2</v>
      </c>
      <c r="BF270" s="6">
        <v>2.6416906820365682E-3</v>
      </c>
      <c r="BH270" s="6">
        <v>-4.1208791208791062E-3</v>
      </c>
      <c r="BJ270" s="6">
        <v>1.1494644789607822E-2</v>
      </c>
      <c r="BL270" s="6">
        <v>-2.2779800111579651E-2</v>
      </c>
    </row>
    <row r="271" spans="1:65" x14ac:dyDescent="0.25">
      <c r="A271" s="1">
        <v>270</v>
      </c>
      <c r="B271" s="1" t="s">
        <v>21</v>
      </c>
      <c r="C271" s="1" t="s">
        <v>22</v>
      </c>
      <c r="D271" s="1" t="s">
        <v>23</v>
      </c>
      <c r="E271" s="1" t="s">
        <v>24</v>
      </c>
      <c r="F271" s="1" t="s">
        <v>25</v>
      </c>
      <c r="G271" s="1" t="b">
        <v>1</v>
      </c>
      <c r="H271" s="1" t="b">
        <v>1</v>
      </c>
      <c r="I271" s="1" t="b">
        <v>1</v>
      </c>
      <c r="J271" s="1" t="b">
        <v>1</v>
      </c>
      <c r="K271" s="1" t="b">
        <v>0</v>
      </c>
      <c r="L271" s="1">
        <v>200</v>
      </c>
      <c r="M271" s="1">
        <v>2</v>
      </c>
      <c r="N271" s="1">
        <v>0</v>
      </c>
      <c r="O271" s="1">
        <v>1</v>
      </c>
      <c r="P271" s="1">
        <v>1.5</v>
      </c>
      <c r="Q271" s="1">
        <v>100</v>
      </c>
      <c r="R271" s="1">
        <v>100</v>
      </c>
      <c r="S271" s="13">
        <v>1.2</v>
      </c>
      <c r="T271" s="1">
        <v>1</v>
      </c>
      <c r="U271" s="1" t="b">
        <v>1</v>
      </c>
      <c r="V271" s="1">
        <v>251</v>
      </c>
      <c r="W271" s="13">
        <v>3295.79</v>
      </c>
      <c r="X271" s="13">
        <v>1122.26</v>
      </c>
      <c r="Y271" s="1">
        <v>185</v>
      </c>
      <c r="Z271" s="1">
        <v>172</v>
      </c>
      <c r="AA271" s="50">
        <v>167.82</v>
      </c>
      <c r="AB271" s="50">
        <v>154.05000000000001</v>
      </c>
      <c r="AC271" s="16">
        <v>1.1025758137537101</v>
      </c>
      <c r="AD271" s="16">
        <v>1.11668910421358</v>
      </c>
      <c r="AE271" s="50">
        <v>27</v>
      </c>
      <c r="AF271" s="50">
        <v>14</v>
      </c>
      <c r="AG271" s="50">
        <v>25.1</v>
      </c>
      <c r="AH271" s="50">
        <v>15.9</v>
      </c>
      <c r="AI271" s="16">
        <v>1.0767468227424699</v>
      </c>
      <c r="AJ271" s="16">
        <v>0.88262091503267903</v>
      </c>
      <c r="AL271" s="6">
        <v>2.275682211583252E-5</v>
      </c>
      <c r="AN271" s="6">
        <v>-2.9531336621700932E-3</v>
      </c>
      <c r="AP271" s="6">
        <v>-2.1574973031284195E-3</v>
      </c>
      <c r="AR271" s="6">
        <v>-1.1614401858303092E-3</v>
      </c>
      <c r="AT271" s="6">
        <v>3.2521102847986594E-3</v>
      </c>
      <c r="AV271" s="6">
        <v>1.5147870521463602E-3</v>
      </c>
      <c r="AX271" s="6">
        <v>-5.3648271781533419E-3</v>
      </c>
      <c r="AZ271" s="6">
        <v>-2.6768213470756974E-3</v>
      </c>
      <c r="BB271" s="6">
        <v>-3.6900369003690647E-3</v>
      </c>
      <c r="BD271" s="6">
        <v>7.194244604316502E-3</v>
      </c>
      <c r="BF271" s="6">
        <v>4.6429715017610729E-3</v>
      </c>
      <c r="BH271" s="6">
        <v>-7.2427572427571363E-3</v>
      </c>
      <c r="BJ271" s="6">
        <v>-8.3657099817835423E-3</v>
      </c>
      <c r="BL271" s="6">
        <v>1.4355008988787166E-2</v>
      </c>
    </row>
    <row r="272" spans="1:65" x14ac:dyDescent="0.25">
      <c r="A272" s="3">
        <v>271</v>
      </c>
      <c r="B272" s="3" t="s">
        <v>21</v>
      </c>
      <c r="C272" s="3" t="s">
        <v>22</v>
      </c>
      <c r="D272" s="3" t="s">
        <v>23</v>
      </c>
      <c r="E272" s="3" t="s">
        <v>24</v>
      </c>
      <c r="F272" s="3" t="s">
        <v>25</v>
      </c>
      <c r="G272" s="3" t="b">
        <v>1</v>
      </c>
      <c r="H272" s="3" t="b">
        <v>1</v>
      </c>
      <c r="I272" s="3" t="b">
        <v>1</v>
      </c>
      <c r="J272" s="3" t="b">
        <v>1</v>
      </c>
      <c r="K272" s="3" t="b">
        <v>0</v>
      </c>
      <c r="L272" s="3">
        <v>200</v>
      </c>
      <c r="M272" s="3">
        <v>2</v>
      </c>
      <c r="N272" s="3">
        <v>0</v>
      </c>
      <c r="O272" s="3">
        <v>1</v>
      </c>
      <c r="P272" s="3">
        <v>1.6</v>
      </c>
      <c r="Q272" s="3">
        <v>100</v>
      </c>
      <c r="R272" s="3">
        <v>100</v>
      </c>
      <c r="S272" s="5">
        <v>1.2</v>
      </c>
      <c r="T272" s="3">
        <v>1</v>
      </c>
      <c r="U272" s="3" t="b">
        <v>1</v>
      </c>
      <c r="V272" s="3">
        <v>251</v>
      </c>
      <c r="W272" s="5">
        <v>3342.37</v>
      </c>
      <c r="X272" s="5">
        <v>1150.1500000000001</v>
      </c>
      <c r="Y272" s="3">
        <v>186</v>
      </c>
      <c r="Z272" s="3">
        <v>172</v>
      </c>
      <c r="AA272" s="51">
        <v>165.79</v>
      </c>
      <c r="AB272" s="51">
        <v>151.34</v>
      </c>
      <c r="AC272" s="17">
        <v>1.1225855214332401</v>
      </c>
      <c r="AD272" s="17">
        <v>1.1374288292224</v>
      </c>
      <c r="AE272" s="51">
        <v>27.51</v>
      </c>
      <c r="AF272" s="51">
        <v>13.49</v>
      </c>
      <c r="AG272" s="51">
        <v>25.06</v>
      </c>
      <c r="AH272" s="51">
        <v>15.94</v>
      </c>
      <c r="AI272" s="17">
        <v>1.10112109336884</v>
      </c>
      <c r="AJ272" s="17">
        <v>0.85307615144573301</v>
      </c>
      <c r="AL272" s="6" cm="1">
        <f t="array" ref="AL272:AL281">W272:W281/AM272-1</f>
        <v>7.6685276221954979E-3</v>
      </c>
      <c r="AM272" s="22">
        <f>AVERAGE(W272:W281)</f>
        <v>3316.9340000000002</v>
      </c>
      <c r="AN272" s="6" cm="1">
        <f t="array" ref="AN272:AN281">X272:X281/AO272-1</f>
        <v>5.8075625115323604E-3</v>
      </c>
      <c r="AO272" s="22">
        <f>AVERAGE(X272:X281)</f>
        <v>1143.5090000000002</v>
      </c>
      <c r="AP272" s="6" cm="1">
        <f t="array" ref="AP272:AP281">Y272:Y281/AQ272-1</f>
        <v>3.7776578521315773E-3</v>
      </c>
      <c r="AQ272" s="22">
        <f>AVERAGE(Y272:Y281)</f>
        <v>185.3</v>
      </c>
      <c r="AR272" s="6" cm="1">
        <f t="array" ref="AR272:AR281">Z272:Z281/AS272-1</f>
        <v>-5.8105752469495009E-4</v>
      </c>
      <c r="AS272" s="22">
        <f>AVERAGE(Z272:Z281)</f>
        <v>172.1</v>
      </c>
      <c r="AT272" s="6" cm="1">
        <f t="array" ref="AT272:AT281">AA272:AA281/AU272-1</f>
        <v>-7.18011366018112E-3</v>
      </c>
      <c r="AU272" s="22">
        <f>AVERAGE(AA272:AA281)</f>
        <v>166.98899999999998</v>
      </c>
      <c r="AV272" s="6" cm="1">
        <f t="array" ref="AV272:AV281">AB272:AB281/AW272-1</f>
        <v>-4.8265975774952619E-3</v>
      </c>
      <c r="AW272" s="22">
        <f>AVERAGE(AB272:AB281)</f>
        <v>152.07400000000001</v>
      </c>
      <c r="AX272" s="6" cm="1">
        <f t="array" ref="AX272:AX281">AC272:AC281/AY272-1</f>
        <v>1.1131435214544849E-2</v>
      </c>
      <c r="AY272" s="22">
        <f>AVERAGE(AC272:AC281)</f>
        <v>1.1102271003917967</v>
      </c>
      <c r="AZ272" s="6" cm="1">
        <f t="array" ref="AZ272:AZ281">AD272:AD281/BA272-1</f>
        <v>4.4025677732557611E-3</v>
      </c>
      <c r="BA272" s="22">
        <f>AVERAGE(AD272:AD281)</f>
        <v>1.1324431714109029</v>
      </c>
      <c r="BB272" s="6" cm="1">
        <f t="array" ref="BB272:BB281">AE272:AE281/BC272-1</f>
        <v>1.520407410140967E-2</v>
      </c>
      <c r="BC272" s="22">
        <f>AVERAGE(AE272:AE281)</f>
        <v>27.098000000000003</v>
      </c>
      <c r="BD272" s="6" cm="1">
        <f t="array" ref="BD272:BD281">AF272:AF281/BE272-1</f>
        <v>-2.9636023593727523E-2</v>
      </c>
      <c r="BE272" s="22">
        <f>AVERAGE(AF272:AF281)</f>
        <v>13.902000000000001</v>
      </c>
      <c r="BF272" s="6" cm="1">
        <f t="array" ref="BF272:BF281">AG272:AG281/BG272-1</f>
        <v>-4.2911633820724715E-3</v>
      </c>
      <c r="BG272" s="22">
        <f>AVERAGE(AG272:AG281)</f>
        <v>25.167999999999999</v>
      </c>
      <c r="BH272" s="6" cm="1">
        <f t="array" ref="BH272:BH281">AH272:AH281/BI272-1</f>
        <v>6.8216270843861615E-3</v>
      </c>
      <c r="BI272" s="22">
        <f>AVERAGE(AH272:AH281)</f>
        <v>15.831999999999999</v>
      </c>
      <c r="BJ272" s="6" cm="1">
        <f t="array" ref="BJ272:BJ281">AI272:AI281/BK272-1</f>
        <v>1.9583090939422787E-2</v>
      </c>
      <c r="BK272" s="22">
        <f t="shared" ref="BK272" si="27">AVERAGE(AI272:AI281)</f>
        <v>1.0799719053346499</v>
      </c>
      <c r="BL272" s="6" cm="1">
        <f t="array" ref="BL272:BL281">AJ272:AJ281/BM272-1</f>
        <v>-3.6134400653970111E-2</v>
      </c>
      <c r="BM272" s="22">
        <f>AVERAGE(AJ272:AJ281)</f>
        <v>0.88505716152182834</v>
      </c>
    </row>
    <row r="273" spans="1:65" x14ac:dyDescent="0.25">
      <c r="A273" s="3">
        <v>272</v>
      </c>
      <c r="B273" s="3" t="s">
        <v>21</v>
      </c>
      <c r="C273" s="3" t="s">
        <v>22</v>
      </c>
      <c r="D273" s="3" t="s">
        <v>23</v>
      </c>
      <c r="E273" s="3" t="s">
        <v>24</v>
      </c>
      <c r="F273" s="3" t="s">
        <v>25</v>
      </c>
      <c r="G273" s="3" t="b">
        <v>1</v>
      </c>
      <c r="H273" s="3" t="b">
        <v>1</v>
      </c>
      <c r="I273" s="3" t="b">
        <v>1</v>
      </c>
      <c r="J273" s="3" t="b">
        <v>1</v>
      </c>
      <c r="K273" s="3" t="b">
        <v>0</v>
      </c>
      <c r="L273" s="3">
        <v>200</v>
      </c>
      <c r="M273" s="3">
        <v>2</v>
      </c>
      <c r="N273" s="3">
        <v>0</v>
      </c>
      <c r="O273" s="3">
        <v>1</v>
      </c>
      <c r="P273" s="3">
        <v>1.6</v>
      </c>
      <c r="Q273" s="3">
        <v>100</v>
      </c>
      <c r="R273" s="3">
        <v>100</v>
      </c>
      <c r="S273" s="5">
        <v>1.2</v>
      </c>
      <c r="T273" s="3">
        <v>1</v>
      </c>
      <c r="U273" s="3" t="b">
        <v>1</v>
      </c>
      <c r="V273" s="3">
        <v>251</v>
      </c>
      <c r="W273" s="5">
        <v>3324.43</v>
      </c>
      <c r="X273" s="5">
        <v>1151.1300000000001</v>
      </c>
      <c r="Y273" s="3">
        <v>185</v>
      </c>
      <c r="Z273" s="3">
        <v>172</v>
      </c>
      <c r="AA273" s="51">
        <v>166.73</v>
      </c>
      <c r="AB273" s="51">
        <v>151.86000000000001</v>
      </c>
      <c r="AC273" s="17">
        <v>1.11011687038083</v>
      </c>
      <c r="AD273" s="17">
        <v>1.13339701306075</v>
      </c>
      <c r="AE273" s="51">
        <v>27</v>
      </c>
      <c r="AF273" s="51">
        <v>14</v>
      </c>
      <c r="AG273" s="51">
        <v>25.15</v>
      </c>
      <c r="AH273" s="51">
        <v>15.85</v>
      </c>
      <c r="AI273" s="17">
        <v>1.07749809755461</v>
      </c>
      <c r="AJ273" s="17">
        <v>0.89161904950914195</v>
      </c>
      <c r="AL273" s="6">
        <v>2.2599183462799211E-3</v>
      </c>
      <c r="AN273" s="6">
        <v>6.6645736937793743E-3</v>
      </c>
      <c r="AP273" s="6">
        <v>-1.6189962223421839E-3</v>
      </c>
      <c r="AR273" s="6">
        <v>-5.8105752469495009E-4</v>
      </c>
      <c r="AT273" s="6">
        <v>-1.5510003652934312E-3</v>
      </c>
      <c r="AV273" s="6">
        <v>-1.4072096479345042E-3</v>
      </c>
      <c r="AX273" s="6">
        <v>-9.928600277175903E-5</v>
      </c>
      <c r="AZ273" s="6">
        <v>8.4228654817075643E-4</v>
      </c>
      <c r="BB273" s="6">
        <v>-3.6165030629567996E-3</v>
      </c>
      <c r="BD273" s="6">
        <v>7.0493454179254567E-3</v>
      </c>
      <c r="BF273" s="6">
        <v>-7.1519389701213409E-4</v>
      </c>
      <c r="BH273" s="6">
        <v>1.1369378473977676E-3</v>
      </c>
      <c r="BJ273" s="6">
        <v>-2.2906223465816167E-3</v>
      </c>
      <c r="BL273" s="6">
        <v>7.4140838271177234E-3</v>
      </c>
    </row>
    <row r="274" spans="1:65" x14ac:dyDescent="0.25">
      <c r="A274" s="3">
        <v>273</v>
      </c>
      <c r="B274" s="3" t="s">
        <v>21</v>
      </c>
      <c r="C274" s="3" t="s">
        <v>22</v>
      </c>
      <c r="D274" s="3" t="s">
        <v>23</v>
      </c>
      <c r="E274" s="3" t="s">
        <v>24</v>
      </c>
      <c r="F274" s="3" t="s">
        <v>25</v>
      </c>
      <c r="G274" s="3" t="b">
        <v>1</v>
      </c>
      <c r="H274" s="3" t="b">
        <v>1</v>
      </c>
      <c r="I274" s="3" t="b">
        <v>1</v>
      </c>
      <c r="J274" s="3" t="b">
        <v>1</v>
      </c>
      <c r="K274" s="3" t="b">
        <v>0</v>
      </c>
      <c r="L274" s="3">
        <v>200</v>
      </c>
      <c r="M274" s="3">
        <v>2</v>
      </c>
      <c r="N274" s="3">
        <v>0</v>
      </c>
      <c r="O274" s="3">
        <v>1</v>
      </c>
      <c r="P274" s="3">
        <v>1.6</v>
      </c>
      <c r="Q274" s="3">
        <v>100</v>
      </c>
      <c r="R274" s="3">
        <v>100</v>
      </c>
      <c r="S274" s="5">
        <v>1.2</v>
      </c>
      <c r="T274" s="3">
        <v>1</v>
      </c>
      <c r="U274" s="3" t="b">
        <v>1</v>
      </c>
      <c r="V274" s="3">
        <v>251</v>
      </c>
      <c r="W274" s="5">
        <v>3284.37</v>
      </c>
      <c r="X274" s="5">
        <v>1116.1199999999999</v>
      </c>
      <c r="Y274" s="3">
        <v>185</v>
      </c>
      <c r="Z274" s="3">
        <v>172</v>
      </c>
      <c r="AA274" s="51">
        <v>169.04</v>
      </c>
      <c r="AB274" s="51">
        <v>153.41999999999999</v>
      </c>
      <c r="AC274" s="17">
        <v>1.0947032409520101</v>
      </c>
      <c r="AD274" s="17">
        <v>1.12157561979467</v>
      </c>
      <c r="AE274" s="51">
        <v>27</v>
      </c>
      <c r="AF274" s="51">
        <v>14</v>
      </c>
      <c r="AG274" s="51">
        <v>25.39</v>
      </c>
      <c r="AH274" s="51">
        <v>15.61</v>
      </c>
      <c r="AI274" s="17">
        <v>1.0663006697200801</v>
      </c>
      <c r="AJ274" s="17">
        <v>0.90338738059326196</v>
      </c>
      <c r="AL274" s="6">
        <v>-9.8175001371749726E-3</v>
      </c>
      <c r="AN274" s="6">
        <v>-2.3951713541389141E-2</v>
      </c>
      <c r="AP274" s="6">
        <v>-1.6189962223421839E-3</v>
      </c>
      <c r="AR274" s="6">
        <v>-5.8105752469495009E-4</v>
      </c>
      <c r="AT274" s="6">
        <v>1.2282246135973063E-2</v>
      </c>
      <c r="AV274" s="6">
        <v>8.8509541407471026E-3</v>
      </c>
      <c r="AX274" s="6">
        <v>-1.3982598185820039E-2</v>
      </c>
      <c r="AZ274" s="6">
        <v>-9.5965536201636503E-3</v>
      </c>
      <c r="BB274" s="6">
        <v>-3.6165030629567996E-3</v>
      </c>
      <c r="BD274" s="6">
        <v>7.0493454179254567E-3</v>
      </c>
      <c r="BF274" s="6">
        <v>8.8207247298157654E-3</v>
      </c>
      <c r="BH274" s="6">
        <v>-1.4022233451237986E-2</v>
      </c>
      <c r="BJ274" s="6">
        <v>-1.2658880797768113E-2</v>
      </c>
      <c r="BL274" s="6">
        <v>2.0710774250914277E-2</v>
      </c>
    </row>
    <row r="275" spans="1:65" x14ac:dyDescent="0.25">
      <c r="A275" s="3">
        <v>274</v>
      </c>
      <c r="B275" s="3" t="s">
        <v>21</v>
      </c>
      <c r="C275" s="3" t="s">
        <v>22</v>
      </c>
      <c r="D275" s="3" t="s">
        <v>23</v>
      </c>
      <c r="E275" s="3" t="s">
        <v>24</v>
      </c>
      <c r="F275" s="3" t="s">
        <v>25</v>
      </c>
      <c r="G275" s="3" t="b">
        <v>1</v>
      </c>
      <c r="H275" s="3" t="b">
        <v>1</v>
      </c>
      <c r="I275" s="3" t="b">
        <v>1</v>
      </c>
      <c r="J275" s="3" t="b">
        <v>1</v>
      </c>
      <c r="K275" s="3" t="b">
        <v>0</v>
      </c>
      <c r="L275" s="3">
        <v>200</v>
      </c>
      <c r="M275" s="3">
        <v>2</v>
      </c>
      <c r="N275" s="3">
        <v>0</v>
      </c>
      <c r="O275" s="3">
        <v>1</v>
      </c>
      <c r="P275" s="3">
        <v>1.6</v>
      </c>
      <c r="Q275" s="3">
        <v>100</v>
      </c>
      <c r="R275" s="3">
        <v>100</v>
      </c>
      <c r="S275" s="5">
        <v>1.2</v>
      </c>
      <c r="T275" s="3">
        <v>1</v>
      </c>
      <c r="U275" s="3" t="b">
        <v>1</v>
      </c>
      <c r="V275" s="3">
        <v>251</v>
      </c>
      <c r="W275" s="5">
        <v>3309.55</v>
      </c>
      <c r="X275" s="5">
        <v>1127.5</v>
      </c>
      <c r="Y275" s="3">
        <v>186</v>
      </c>
      <c r="Z275" s="3">
        <v>172</v>
      </c>
      <c r="AA275" s="51">
        <v>167.49</v>
      </c>
      <c r="AB275" s="51">
        <v>152.38</v>
      </c>
      <c r="AC275" s="17">
        <v>1.1109976221844799</v>
      </c>
      <c r="AD275" s="17">
        <v>1.1292081302781001</v>
      </c>
      <c r="AE275" s="51">
        <v>27.47</v>
      </c>
      <c r="AF275" s="51">
        <v>13.53</v>
      </c>
      <c r="AG275" s="51">
        <v>25.23</v>
      </c>
      <c r="AH275" s="51">
        <v>15.77</v>
      </c>
      <c r="AI275" s="17">
        <v>1.0918432092561701</v>
      </c>
      <c r="AJ275" s="17">
        <v>0.864468433527257</v>
      </c>
      <c r="AL275" s="6">
        <v>-2.2261522237102538E-3</v>
      </c>
      <c r="AN275" s="6">
        <v>-1.3999889812848165E-2</v>
      </c>
      <c r="AP275" s="6">
        <v>3.7776578521315773E-3</v>
      </c>
      <c r="AR275" s="6">
        <v>-5.8105752469495009E-4</v>
      </c>
      <c r="AT275" s="6">
        <v>3.0001976178073431E-3</v>
      </c>
      <c r="AV275" s="6">
        <v>2.0121782816260314E-3</v>
      </c>
      <c r="AX275" s="6">
        <v>6.9402178384159185E-4</v>
      </c>
      <c r="AZ275" s="6">
        <v>-2.8566918097729932E-3</v>
      </c>
      <c r="BB275" s="6">
        <v>1.3727950402243616E-2</v>
      </c>
      <c r="BD275" s="6">
        <v>-2.6758739749676463E-2</v>
      </c>
      <c r="BF275" s="6">
        <v>2.4634456452639064E-3</v>
      </c>
      <c r="BH275" s="6">
        <v>-3.9161192521475208E-3</v>
      </c>
      <c r="BJ275" s="6">
        <v>1.0992234022830116E-2</v>
      </c>
      <c r="BL275" s="6">
        <v>-2.3262596914271239E-2</v>
      </c>
    </row>
    <row r="276" spans="1:65" x14ac:dyDescent="0.25">
      <c r="A276" s="3">
        <v>275</v>
      </c>
      <c r="B276" s="3" t="s">
        <v>21</v>
      </c>
      <c r="C276" s="3" t="s">
        <v>22</v>
      </c>
      <c r="D276" s="3" t="s">
        <v>23</v>
      </c>
      <c r="E276" s="3" t="s">
        <v>24</v>
      </c>
      <c r="F276" s="3" t="s">
        <v>25</v>
      </c>
      <c r="G276" s="3" t="b">
        <v>1</v>
      </c>
      <c r="H276" s="3" t="b">
        <v>1</v>
      </c>
      <c r="I276" s="3" t="b">
        <v>1</v>
      </c>
      <c r="J276" s="3" t="b">
        <v>1</v>
      </c>
      <c r="K276" s="3" t="b">
        <v>0</v>
      </c>
      <c r="L276" s="3">
        <v>200</v>
      </c>
      <c r="M276" s="3">
        <v>2</v>
      </c>
      <c r="N276" s="3">
        <v>0</v>
      </c>
      <c r="O276" s="3">
        <v>1</v>
      </c>
      <c r="P276" s="3">
        <v>1.6</v>
      </c>
      <c r="Q276" s="3">
        <v>100</v>
      </c>
      <c r="R276" s="3">
        <v>100</v>
      </c>
      <c r="S276" s="5">
        <v>1.2</v>
      </c>
      <c r="T276" s="3">
        <v>1</v>
      </c>
      <c r="U276" s="3" t="b">
        <v>1</v>
      </c>
      <c r="V276" s="3">
        <v>251</v>
      </c>
      <c r="W276" s="5">
        <v>3295.72</v>
      </c>
      <c r="X276" s="5">
        <v>1135.0899999999999</v>
      </c>
      <c r="Y276" s="3">
        <v>186</v>
      </c>
      <c r="Z276" s="3">
        <v>173</v>
      </c>
      <c r="AA276" s="51">
        <v>166.92</v>
      </c>
      <c r="AB276" s="51">
        <v>151.97999999999999</v>
      </c>
      <c r="AC276" s="17">
        <v>1.11489764339859</v>
      </c>
      <c r="AD276" s="17">
        <v>1.13924269395808</v>
      </c>
      <c r="AE276" s="51">
        <v>27</v>
      </c>
      <c r="AF276" s="51">
        <v>14</v>
      </c>
      <c r="AG276" s="51">
        <v>25.17</v>
      </c>
      <c r="AH276" s="51">
        <v>15.83</v>
      </c>
      <c r="AI276" s="17">
        <v>1.0754179350634301</v>
      </c>
      <c r="AJ276" s="17">
        <v>0.89024262390516196</v>
      </c>
      <c r="AL276" s="6">
        <v>-6.3956653946085629E-3</v>
      </c>
      <c r="AN276" s="6">
        <v>-7.362425656466498E-3</v>
      </c>
      <c r="AP276" s="6">
        <v>3.7776578521315773E-3</v>
      </c>
      <c r="AR276" s="6">
        <v>5.2295177222545508E-3</v>
      </c>
      <c r="AT276" s="6">
        <v>-4.1320086951823765E-4</v>
      </c>
      <c r="AV276" s="6">
        <v>-6.1812012572837194E-4</v>
      </c>
      <c r="AX276" s="6">
        <v>4.206835705185874E-3</v>
      </c>
      <c r="AZ276" s="6">
        <v>6.004294713266356E-3</v>
      </c>
      <c r="BB276" s="6">
        <v>-3.6165030629567996E-3</v>
      </c>
      <c r="BD276" s="6">
        <v>7.0493454179254567E-3</v>
      </c>
      <c r="BF276" s="6">
        <v>7.9465988557014811E-5</v>
      </c>
      <c r="BH276" s="6">
        <v>-1.2632642748855449E-4</v>
      </c>
      <c r="BJ276" s="6">
        <v>-4.2167488327473635E-3</v>
      </c>
      <c r="BL276" s="6">
        <v>5.8589011069267727E-3</v>
      </c>
    </row>
    <row r="277" spans="1:65" x14ac:dyDescent="0.25">
      <c r="A277" s="3">
        <v>276</v>
      </c>
      <c r="B277" s="3" t="s">
        <v>21</v>
      </c>
      <c r="C277" s="3" t="s">
        <v>22</v>
      </c>
      <c r="D277" s="3" t="s">
        <v>23</v>
      </c>
      <c r="E277" s="3" t="s">
        <v>24</v>
      </c>
      <c r="F277" s="3" t="s">
        <v>25</v>
      </c>
      <c r="G277" s="3" t="b">
        <v>1</v>
      </c>
      <c r="H277" s="3" t="b">
        <v>1</v>
      </c>
      <c r="I277" s="3" t="b">
        <v>1</v>
      </c>
      <c r="J277" s="3" t="b">
        <v>1</v>
      </c>
      <c r="K277" s="3" t="b">
        <v>0</v>
      </c>
      <c r="L277" s="3">
        <v>200</v>
      </c>
      <c r="M277" s="3">
        <v>2</v>
      </c>
      <c r="N277" s="3">
        <v>0</v>
      </c>
      <c r="O277" s="3">
        <v>1</v>
      </c>
      <c r="P277" s="3">
        <v>1.6</v>
      </c>
      <c r="Q277" s="3">
        <v>100</v>
      </c>
      <c r="R277" s="3">
        <v>100</v>
      </c>
      <c r="S277" s="5">
        <v>1.2</v>
      </c>
      <c r="T277" s="3">
        <v>1</v>
      </c>
      <c r="U277" s="3" t="b">
        <v>1</v>
      </c>
      <c r="V277" s="3">
        <v>251</v>
      </c>
      <c r="W277" s="5">
        <v>3317.74</v>
      </c>
      <c r="X277" s="5">
        <v>1145.27</v>
      </c>
      <c r="Y277" s="3">
        <v>185</v>
      </c>
      <c r="Z277" s="3">
        <v>172</v>
      </c>
      <c r="AA277" s="51">
        <v>167.19</v>
      </c>
      <c r="AB277" s="51">
        <v>152.08000000000001</v>
      </c>
      <c r="AC277" s="17">
        <v>1.10706953243883</v>
      </c>
      <c r="AD277" s="17">
        <v>1.13155993723529</v>
      </c>
      <c r="AE277" s="51">
        <v>27</v>
      </c>
      <c r="AF277" s="51">
        <v>14</v>
      </c>
      <c r="AG277" s="51">
        <v>25.22</v>
      </c>
      <c r="AH277" s="51">
        <v>15.78</v>
      </c>
      <c r="AI277" s="17">
        <v>1.0741591525416101</v>
      </c>
      <c r="AJ277" s="17">
        <v>0.89491421237860802</v>
      </c>
      <c r="AL277" s="6">
        <v>2.4299548920758696E-4</v>
      </c>
      <c r="AN277" s="6">
        <v>1.5399966244251662E-3</v>
      </c>
      <c r="AP277" s="6">
        <v>-1.6189962223421839E-3</v>
      </c>
      <c r="AR277" s="6">
        <v>-5.8105752469495009E-4</v>
      </c>
      <c r="AT277" s="6">
        <v>1.2036720981623006E-3</v>
      </c>
      <c r="AV277" s="6">
        <v>3.9454476110423187E-5</v>
      </c>
      <c r="AX277" s="6">
        <v>-2.8440739303269291E-3</v>
      </c>
      <c r="AZ277" s="6">
        <v>-7.7993686386257366E-4</v>
      </c>
      <c r="BB277" s="6">
        <v>-3.6165030629567996E-3</v>
      </c>
      <c r="BD277" s="6">
        <v>7.0493454179254567E-3</v>
      </c>
      <c r="BF277" s="6">
        <v>2.0661157024792765E-3</v>
      </c>
      <c r="BH277" s="6">
        <v>-3.2844871147044152E-3</v>
      </c>
      <c r="BJ277" s="6">
        <v>-5.3823185254422423E-3</v>
      </c>
      <c r="BL277" s="6">
        <v>1.113719122935608E-2</v>
      </c>
    </row>
    <row r="278" spans="1:65" x14ac:dyDescent="0.25">
      <c r="A278" s="3">
        <v>277</v>
      </c>
      <c r="B278" s="3" t="s">
        <v>21</v>
      </c>
      <c r="C278" s="3" t="s">
        <v>22</v>
      </c>
      <c r="D278" s="3" t="s">
        <v>23</v>
      </c>
      <c r="E278" s="3" t="s">
        <v>24</v>
      </c>
      <c r="F278" s="3" t="s">
        <v>25</v>
      </c>
      <c r="G278" s="3" t="b">
        <v>1</v>
      </c>
      <c r="H278" s="3" t="b">
        <v>1</v>
      </c>
      <c r="I278" s="3" t="b">
        <v>1</v>
      </c>
      <c r="J278" s="3" t="b">
        <v>1</v>
      </c>
      <c r="K278" s="3" t="b">
        <v>0</v>
      </c>
      <c r="L278" s="3">
        <v>200</v>
      </c>
      <c r="M278" s="3">
        <v>2</v>
      </c>
      <c r="N278" s="3">
        <v>0</v>
      </c>
      <c r="O278" s="3">
        <v>1</v>
      </c>
      <c r="P278" s="3">
        <v>1.6</v>
      </c>
      <c r="Q278" s="3">
        <v>100</v>
      </c>
      <c r="R278" s="3">
        <v>100</v>
      </c>
      <c r="S278" s="5">
        <v>1.2</v>
      </c>
      <c r="T278" s="3">
        <v>1</v>
      </c>
      <c r="U278" s="3" t="b">
        <v>1</v>
      </c>
      <c r="V278" s="3">
        <v>251</v>
      </c>
      <c r="W278" s="5">
        <v>3301.48</v>
      </c>
      <c r="X278" s="5">
        <v>1133.3699999999999</v>
      </c>
      <c r="Y278" s="3">
        <v>185</v>
      </c>
      <c r="Z278" s="3">
        <v>172</v>
      </c>
      <c r="AA278" s="51">
        <v>167.95</v>
      </c>
      <c r="AB278" s="51">
        <v>152.69</v>
      </c>
      <c r="AC278" s="17">
        <v>1.1019083575033399</v>
      </c>
      <c r="AD278" s="17">
        <v>1.1271030030017699</v>
      </c>
      <c r="AE278" s="51">
        <v>27</v>
      </c>
      <c r="AF278" s="51">
        <v>14</v>
      </c>
      <c r="AG278" s="51">
        <v>25.25</v>
      </c>
      <c r="AH278" s="51">
        <v>15.75</v>
      </c>
      <c r="AI278" s="17">
        <v>1.07287796768448</v>
      </c>
      <c r="AJ278" s="17">
        <v>0.89655195019978295</v>
      </c>
      <c r="AL278" s="6">
        <v>-4.6591219481606494E-3</v>
      </c>
      <c r="AN278" s="6">
        <v>-8.8665677314304636E-3</v>
      </c>
      <c r="AP278" s="6">
        <v>-1.6189962223421839E-3</v>
      </c>
      <c r="AR278" s="6">
        <v>-5.8105752469495009E-4</v>
      </c>
      <c r="AT278" s="6">
        <v>5.7548700812628528E-3</v>
      </c>
      <c r="AV278" s="6">
        <v>4.0506595473255302E-3</v>
      </c>
      <c r="AX278" s="6">
        <v>-7.492829967419401E-3</v>
      </c>
      <c r="AZ278" s="6">
        <v>-4.7156171222965115E-3</v>
      </c>
      <c r="BB278" s="6">
        <v>-3.6165030629567996E-3</v>
      </c>
      <c r="BD278" s="6">
        <v>7.0493454179254567E-3</v>
      </c>
      <c r="BF278" s="6">
        <v>3.2581055308327223E-3</v>
      </c>
      <c r="BH278" s="6">
        <v>-5.1793835270338429E-3</v>
      </c>
      <c r="BJ278" s="6">
        <v>-6.5686316608132289E-3</v>
      </c>
      <c r="BL278" s="6">
        <v>1.2987622921653674E-2</v>
      </c>
    </row>
    <row r="279" spans="1:65" x14ac:dyDescent="0.25">
      <c r="A279" s="3">
        <v>278</v>
      </c>
      <c r="B279" s="3" t="s">
        <v>21</v>
      </c>
      <c r="C279" s="3" t="s">
        <v>22</v>
      </c>
      <c r="D279" s="3" t="s">
        <v>23</v>
      </c>
      <c r="E279" s="3" t="s">
        <v>24</v>
      </c>
      <c r="F279" s="3" t="s">
        <v>25</v>
      </c>
      <c r="G279" s="3" t="b">
        <v>1</v>
      </c>
      <c r="H279" s="3" t="b">
        <v>1</v>
      </c>
      <c r="I279" s="3" t="b">
        <v>1</v>
      </c>
      <c r="J279" s="3" t="b">
        <v>1</v>
      </c>
      <c r="K279" s="3" t="b">
        <v>0</v>
      </c>
      <c r="L279" s="3">
        <v>200</v>
      </c>
      <c r="M279" s="3">
        <v>2</v>
      </c>
      <c r="N279" s="3">
        <v>0</v>
      </c>
      <c r="O279" s="3">
        <v>1</v>
      </c>
      <c r="P279" s="3">
        <v>1.6</v>
      </c>
      <c r="Q279" s="3">
        <v>100</v>
      </c>
      <c r="R279" s="3">
        <v>100</v>
      </c>
      <c r="S279" s="5">
        <v>1.2</v>
      </c>
      <c r="T279" s="3">
        <v>1</v>
      </c>
      <c r="U279" s="3" t="b">
        <v>1</v>
      </c>
      <c r="V279" s="3">
        <v>251</v>
      </c>
      <c r="W279" s="5">
        <v>3287.9</v>
      </c>
      <c r="X279" s="5">
        <v>1149.1500000000001</v>
      </c>
      <c r="Y279" s="3">
        <v>185</v>
      </c>
      <c r="Z279" s="3">
        <v>172</v>
      </c>
      <c r="AA279" s="51">
        <v>166.76</v>
      </c>
      <c r="AB279" s="51">
        <v>153.57</v>
      </c>
      <c r="AC279" s="17">
        <v>1.10976133992742</v>
      </c>
      <c r="AD279" s="17">
        <v>1.12039370921842</v>
      </c>
      <c r="AE279" s="51">
        <v>27</v>
      </c>
      <c r="AF279" s="51">
        <v>14</v>
      </c>
      <c r="AG279" s="51">
        <v>24.65</v>
      </c>
      <c r="AH279" s="51">
        <v>16.350000000000001</v>
      </c>
      <c r="AI279" s="17">
        <v>1.0980518416366201</v>
      </c>
      <c r="AJ279" s="17">
        <v>0.86122743510359601</v>
      </c>
      <c r="AL279" s="6">
        <v>-8.7532643097510965E-3</v>
      </c>
      <c r="AN279" s="6">
        <v>4.9330613051579153E-3</v>
      </c>
      <c r="AP279" s="6">
        <v>-1.6189962223421839E-3</v>
      </c>
      <c r="AR279" s="6">
        <v>-5.8105752469495009E-4</v>
      </c>
      <c r="AT279" s="6">
        <v>-1.371347813328927E-3</v>
      </c>
      <c r="AV279" s="6">
        <v>9.8373160435050178E-3</v>
      </c>
      <c r="AX279" s="6">
        <v>-4.1951819065877416E-4</v>
      </c>
      <c r="AZ279" s="6">
        <v>-1.0640235639789886E-2</v>
      </c>
      <c r="BB279" s="6">
        <v>-3.6165030629567996E-3</v>
      </c>
      <c r="BD279" s="6">
        <v>7.0493454179254567E-3</v>
      </c>
      <c r="BF279" s="6">
        <v>-2.0581691036236527E-2</v>
      </c>
      <c r="BH279" s="6">
        <v>3.2718544719555487E-2</v>
      </c>
      <c r="BJ279" s="6">
        <v>1.6741117257460303E-2</v>
      </c>
      <c r="BL279" s="6">
        <v>-2.6924505505675933E-2</v>
      </c>
    </row>
    <row r="280" spans="1:65" x14ac:dyDescent="0.25">
      <c r="A280" s="3">
        <v>279</v>
      </c>
      <c r="B280" s="3" t="s">
        <v>21</v>
      </c>
      <c r="C280" s="3" t="s">
        <v>22</v>
      </c>
      <c r="D280" s="3" t="s">
        <v>23</v>
      </c>
      <c r="E280" s="3" t="s">
        <v>24</v>
      </c>
      <c r="F280" s="3" t="s">
        <v>25</v>
      </c>
      <c r="G280" s="3" t="b">
        <v>1</v>
      </c>
      <c r="H280" s="3" t="b">
        <v>1</v>
      </c>
      <c r="I280" s="3" t="b">
        <v>1</v>
      </c>
      <c r="J280" s="3" t="b">
        <v>1</v>
      </c>
      <c r="K280" s="3" t="b">
        <v>0</v>
      </c>
      <c r="L280" s="3">
        <v>200</v>
      </c>
      <c r="M280" s="3">
        <v>2</v>
      </c>
      <c r="N280" s="3">
        <v>0</v>
      </c>
      <c r="O280" s="3">
        <v>1</v>
      </c>
      <c r="P280" s="3">
        <v>1.6</v>
      </c>
      <c r="Q280" s="3">
        <v>100</v>
      </c>
      <c r="R280" s="3">
        <v>100</v>
      </c>
      <c r="S280" s="5">
        <v>1.2</v>
      </c>
      <c r="T280" s="3">
        <v>1</v>
      </c>
      <c r="U280" s="3" t="b">
        <v>1</v>
      </c>
      <c r="V280" s="3">
        <v>251</v>
      </c>
      <c r="W280" s="5">
        <v>3349.04</v>
      </c>
      <c r="X280" s="5">
        <v>1157.8599999999999</v>
      </c>
      <c r="Y280" s="3">
        <v>185</v>
      </c>
      <c r="Z280" s="3">
        <v>172</v>
      </c>
      <c r="AA280" s="51">
        <v>166.46</v>
      </c>
      <c r="AB280" s="51">
        <v>150.72</v>
      </c>
      <c r="AC280" s="17">
        <v>1.1117999655536901</v>
      </c>
      <c r="AD280" s="17">
        <v>1.1421636206894901</v>
      </c>
      <c r="AE280" s="51">
        <v>27</v>
      </c>
      <c r="AF280" s="51">
        <v>14</v>
      </c>
      <c r="AG280" s="51">
        <v>25.37</v>
      </c>
      <c r="AH280" s="51">
        <v>15.63</v>
      </c>
      <c r="AI280" s="17">
        <v>1.0676086174694801</v>
      </c>
      <c r="AJ280" s="17">
        <v>0.90303359926966698</v>
      </c>
      <c r="AL280" s="6">
        <v>9.6794208145232208E-3</v>
      </c>
      <c r="AN280" s="6">
        <v>1.2549966812678948E-2</v>
      </c>
      <c r="AP280" s="6">
        <v>-1.6189962223421839E-3</v>
      </c>
      <c r="AR280" s="6">
        <v>-5.8105752469495009E-4</v>
      </c>
      <c r="AT280" s="6">
        <v>-3.1678733329738584E-3</v>
      </c>
      <c r="AV280" s="6">
        <v>-8.9035601088944816E-3</v>
      </c>
      <c r="AX280" s="6">
        <v>1.4167057904983515E-3</v>
      </c>
      <c r="AZ280" s="6">
        <v>8.5836088944546418E-3</v>
      </c>
      <c r="BB280" s="6">
        <v>-3.6165030629567996E-3</v>
      </c>
      <c r="BD280" s="6">
        <v>7.0493454179254567E-3</v>
      </c>
      <c r="BF280" s="6">
        <v>8.0260648442467275E-3</v>
      </c>
      <c r="BH280" s="6">
        <v>-1.2758969176351553E-2</v>
      </c>
      <c r="BJ280" s="6">
        <v>-1.144778656194656E-2</v>
      </c>
      <c r="BL280" s="6">
        <v>2.0311047160986417E-2</v>
      </c>
    </row>
    <row r="281" spans="1:65" x14ac:dyDescent="0.25">
      <c r="A281" s="3">
        <v>280</v>
      </c>
      <c r="B281" s="3" t="s">
        <v>21</v>
      </c>
      <c r="C281" s="3" t="s">
        <v>22</v>
      </c>
      <c r="D281" s="3" t="s">
        <v>23</v>
      </c>
      <c r="E281" s="3" t="s">
        <v>24</v>
      </c>
      <c r="F281" s="3" t="s">
        <v>25</v>
      </c>
      <c r="G281" s="3" t="b">
        <v>1</v>
      </c>
      <c r="H281" s="3" t="b">
        <v>1</v>
      </c>
      <c r="I281" s="3" t="b">
        <v>1</v>
      </c>
      <c r="J281" s="3" t="b">
        <v>1</v>
      </c>
      <c r="K281" s="3" t="b">
        <v>0</v>
      </c>
      <c r="L281" s="3">
        <v>200</v>
      </c>
      <c r="M281" s="3">
        <v>2</v>
      </c>
      <c r="N281" s="3">
        <v>0</v>
      </c>
      <c r="O281" s="3">
        <v>1</v>
      </c>
      <c r="P281" s="3">
        <v>1.6</v>
      </c>
      <c r="Q281" s="3">
        <v>100</v>
      </c>
      <c r="R281" s="3">
        <v>100</v>
      </c>
      <c r="S281" s="5">
        <v>1.2</v>
      </c>
      <c r="T281" s="3">
        <v>1</v>
      </c>
      <c r="U281" s="3" t="b">
        <v>1</v>
      </c>
      <c r="V281" s="3">
        <v>251</v>
      </c>
      <c r="W281" s="5">
        <v>3356.74</v>
      </c>
      <c r="X281" s="5">
        <v>1169.45</v>
      </c>
      <c r="Y281" s="3">
        <v>185</v>
      </c>
      <c r="Z281" s="3">
        <v>172</v>
      </c>
      <c r="AA281" s="51">
        <v>165.56</v>
      </c>
      <c r="AB281" s="51">
        <v>150.69999999999999</v>
      </c>
      <c r="AC281" s="17">
        <v>1.1184309101455401</v>
      </c>
      <c r="AD281" s="17">
        <v>1.14235915765006</v>
      </c>
      <c r="AE281" s="51">
        <v>27</v>
      </c>
      <c r="AF281" s="51">
        <v>14</v>
      </c>
      <c r="AG281" s="51">
        <v>25.19</v>
      </c>
      <c r="AH281" s="51">
        <v>15.81</v>
      </c>
      <c r="AI281" s="17">
        <v>1.0748404690511799</v>
      </c>
      <c r="AJ281" s="17">
        <v>0.89205077928607301</v>
      </c>
      <c r="AL281" s="6">
        <v>1.2000841741198309E-2</v>
      </c>
      <c r="AN281" s="6">
        <v>2.2685435794558506E-2</v>
      </c>
      <c r="AP281" s="6">
        <v>-1.6189962223421839E-3</v>
      </c>
      <c r="AR281" s="6">
        <v>-5.8105752469495009E-4</v>
      </c>
      <c r="AT281" s="6">
        <v>-8.5574498919088748E-3</v>
      </c>
      <c r="AV281" s="6">
        <v>-9.0350750292622628E-3</v>
      </c>
      <c r="AX281" s="6">
        <v>7.3893077829285669E-3</v>
      </c>
      <c r="AZ281" s="6">
        <v>8.7562771267390982E-3</v>
      </c>
      <c r="BB281" s="6">
        <v>-3.6165030629567996E-3</v>
      </c>
      <c r="BD281" s="6">
        <v>7.0493454179254567E-3</v>
      </c>
      <c r="BF281" s="6">
        <v>8.7412587412605269E-4</v>
      </c>
      <c r="BH281" s="6">
        <v>-1.3895907023748766E-3</v>
      </c>
      <c r="BJ281" s="6">
        <v>-4.7514534944128606E-3</v>
      </c>
      <c r="BL281" s="6">
        <v>7.9018825769618939E-3</v>
      </c>
    </row>
    <row r="282" spans="1:65" x14ac:dyDescent="0.25">
      <c r="A282" s="1">
        <v>281</v>
      </c>
      <c r="B282" s="1" t="s">
        <v>21</v>
      </c>
      <c r="C282" s="1" t="s">
        <v>22</v>
      </c>
      <c r="D282" s="1" t="s">
        <v>23</v>
      </c>
      <c r="E282" s="1" t="s">
        <v>24</v>
      </c>
      <c r="F282" s="1" t="s">
        <v>25</v>
      </c>
      <c r="G282" s="1" t="b">
        <v>1</v>
      </c>
      <c r="H282" s="1" t="b">
        <v>1</v>
      </c>
      <c r="I282" s="1" t="b">
        <v>1</v>
      </c>
      <c r="J282" s="1" t="b">
        <v>1</v>
      </c>
      <c r="K282" s="1" t="b">
        <v>0</v>
      </c>
      <c r="L282" s="1">
        <v>200</v>
      </c>
      <c r="M282" s="1">
        <v>2</v>
      </c>
      <c r="N282" s="1">
        <v>0</v>
      </c>
      <c r="O282" s="1">
        <v>1</v>
      </c>
      <c r="P282" s="1">
        <v>1.7</v>
      </c>
      <c r="Q282" s="1">
        <v>100</v>
      </c>
      <c r="R282" s="1">
        <v>100</v>
      </c>
      <c r="S282" s="13">
        <v>1.2</v>
      </c>
      <c r="T282" s="1">
        <v>1</v>
      </c>
      <c r="U282" s="1" t="b">
        <v>1</v>
      </c>
      <c r="V282" s="1">
        <v>251</v>
      </c>
      <c r="W282" s="13">
        <v>3397.52</v>
      </c>
      <c r="X282" s="13">
        <v>1226.8699999999999</v>
      </c>
      <c r="Y282" s="1">
        <v>186</v>
      </c>
      <c r="Z282" s="1">
        <v>172</v>
      </c>
      <c r="AA282" s="50">
        <v>161.93</v>
      </c>
      <c r="AB282" s="50">
        <v>148.28</v>
      </c>
      <c r="AC282" s="16">
        <v>1.1494556222733101</v>
      </c>
      <c r="AD282" s="16">
        <v>1.16093030552272</v>
      </c>
      <c r="AE282" s="50">
        <v>27.54</v>
      </c>
      <c r="AF282" s="50">
        <v>13.46</v>
      </c>
      <c r="AG282" s="50">
        <v>24.51</v>
      </c>
      <c r="AH282" s="50">
        <v>16.489999999999998</v>
      </c>
      <c r="AI282" s="16">
        <v>1.12698311141354</v>
      </c>
      <c r="AJ282" s="16">
        <v>0.82197361427701998</v>
      </c>
      <c r="AL282" s="6" cm="1">
        <f t="array" ref="AL282:AL291">W282:W291/AM282-1</f>
        <v>5.9691593433925938E-3</v>
      </c>
      <c r="AM282" s="22">
        <f>AVERAGE(W282:W291)</f>
        <v>3377.3599999999997</v>
      </c>
      <c r="AN282" s="6" cm="1">
        <f t="array" ref="AN282:AN291">X282:X291/AO282-1</f>
        <v>-7.1594062394546576E-3</v>
      </c>
      <c r="AO282" s="22">
        <f>AVERAGE(X282:X291)</f>
        <v>1235.7170000000001</v>
      </c>
      <c r="AP282" s="6" cm="1">
        <f t="array" ref="AP282:AP291">Y282:Y291/AQ282-1</f>
        <v>3.2362459546926292E-3</v>
      </c>
      <c r="AQ282" s="22">
        <f>AVERAGE(Y282:Y291)</f>
        <v>185.4</v>
      </c>
      <c r="AR282" s="6" cm="1">
        <f t="array" ref="AR282:AR291">Z282:Z291/AS282-1</f>
        <v>-5.8105752469495009E-4</v>
      </c>
      <c r="AS282" s="22">
        <f>AVERAGE(Z282:Z291)</f>
        <v>172.1</v>
      </c>
      <c r="AT282" s="6" cm="1">
        <f t="array" ref="AT282:AT291">AA282:AA291/AU282-1</f>
        <v>4.5719652036346758E-4</v>
      </c>
      <c r="AU282" s="22">
        <f>AVERAGE(AA282:AA291)</f>
        <v>161.85600000000005</v>
      </c>
      <c r="AV282" s="6" cm="1">
        <f t="array" ref="AV282:AV291">AB282:AB291/AW282-1</f>
        <v>-4.5315699372292517E-3</v>
      </c>
      <c r="AW282" s="22">
        <f>AVERAGE(AB282:AB291)</f>
        <v>148.95499999999998</v>
      </c>
      <c r="AX282" s="6" cm="1">
        <f t="array" ref="AX282:AX291">AC282:AC291/AY282-1</f>
        <v>2.6930820307993208E-3</v>
      </c>
      <c r="AY282" s="22">
        <f>AVERAGE(AC282:AC291)</f>
        <v>1.1463683582470381</v>
      </c>
      <c r="AZ282" s="6" cm="1">
        <f t="array" ref="AZ282:AZ291">AD282:AD291/BA282-1</f>
        <v>4.1059791596778084E-3</v>
      </c>
      <c r="BA282" s="22">
        <f>AVERAGE(AD282:AD291)</f>
        <v>1.1561830420473009</v>
      </c>
      <c r="BB282" s="6" cm="1">
        <f t="array" ref="BB282:BB291">AE282:AE291/BC282-1</f>
        <v>1.3804527885146411E-2</v>
      </c>
      <c r="BC282" s="22">
        <f>AVERAGE(AE282:AE291)</f>
        <v>27.164999999999999</v>
      </c>
      <c r="BD282" s="6" cm="1">
        <f t="array" ref="BD282:BD291">AF282:AF291/BE282-1</f>
        <v>-2.7105168052041773E-2</v>
      </c>
      <c r="BE282" s="22">
        <f>AVERAGE(AF282:AF291)</f>
        <v>13.834999999999999</v>
      </c>
      <c r="BF282" s="6" cm="1">
        <f t="array" ref="BF282:BF291">AG282:AG291/BG282-1</f>
        <v>8.7665143844919413E-3</v>
      </c>
      <c r="BG282" s="22">
        <f>AVERAGE(AG282:AG291)</f>
        <v>24.297000000000001</v>
      </c>
      <c r="BH282" s="6" cm="1">
        <f t="array" ref="BH282:BH291">AH282:AH291/BI282-1</f>
        <v>-1.2752200203556274E-2</v>
      </c>
      <c r="BI282" s="22">
        <f>AVERAGE(AH282:AH291)</f>
        <v>16.702999999999999</v>
      </c>
      <c r="BJ282" s="6" cm="1">
        <f t="array" ref="BJ282:BJ291">AI282:AI291/BK282-1</f>
        <v>4.1814521475060928E-3</v>
      </c>
      <c r="BK282" s="22">
        <f t="shared" ref="BK282" si="28">AVERAGE(AI282:AI291)</f>
        <v>1.1222903081942159</v>
      </c>
      <c r="BL282" s="6" cm="1">
        <f t="array" ref="BL282:BL291">AJ282:AJ291/BM282-1</f>
        <v>-1.604184114501761E-2</v>
      </c>
      <c r="BM282" s="22">
        <f>AVERAGE(AJ282:AJ291)</f>
        <v>0.83537456026945145</v>
      </c>
    </row>
    <row r="283" spans="1:65" x14ac:dyDescent="0.25">
      <c r="A283" s="1">
        <v>282</v>
      </c>
      <c r="B283" s="1" t="s">
        <v>21</v>
      </c>
      <c r="C283" s="1" t="s">
        <v>22</v>
      </c>
      <c r="D283" s="1" t="s">
        <v>23</v>
      </c>
      <c r="E283" s="1" t="s">
        <v>24</v>
      </c>
      <c r="F283" s="1" t="s">
        <v>25</v>
      </c>
      <c r="G283" s="1" t="b">
        <v>1</v>
      </c>
      <c r="H283" s="1" t="b">
        <v>1</v>
      </c>
      <c r="I283" s="1" t="b">
        <v>1</v>
      </c>
      <c r="J283" s="1" t="b">
        <v>1</v>
      </c>
      <c r="K283" s="1" t="b">
        <v>0</v>
      </c>
      <c r="L283" s="1">
        <v>200</v>
      </c>
      <c r="M283" s="1">
        <v>2</v>
      </c>
      <c r="N283" s="1">
        <v>0</v>
      </c>
      <c r="O283" s="1">
        <v>1</v>
      </c>
      <c r="P283" s="1">
        <v>1.7</v>
      </c>
      <c r="Q283" s="1">
        <v>100</v>
      </c>
      <c r="R283" s="1">
        <v>100</v>
      </c>
      <c r="S283" s="13">
        <v>1.2</v>
      </c>
      <c r="T283" s="1">
        <v>1</v>
      </c>
      <c r="U283" s="1" t="b">
        <v>1</v>
      </c>
      <c r="V283" s="1">
        <v>251</v>
      </c>
      <c r="W283" s="13">
        <v>3361.21</v>
      </c>
      <c r="X283" s="13">
        <v>1231.31</v>
      </c>
      <c r="Y283" s="1">
        <v>185</v>
      </c>
      <c r="Z283" s="1">
        <v>172</v>
      </c>
      <c r="AA283" s="50">
        <v>162.37</v>
      </c>
      <c r="AB283" s="50">
        <v>149.71</v>
      </c>
      <c r="AC283" s="16">
        <v>1.1401025170133201</v>
      </c>
      <c r="AD283" s="16">
        <v>1.1496669296399999</v>
      </c>
      <c r="AE283" s="50">
        <v>27</v>
      </c>
      <c r="AF283" s="50">
        <v>14</v>
      </c>
      <c r="AG283" s="50">
        <v>24.23</v>
      </c>
      <c r="AH283" s="50">
        <v>16.77</v>
      </c>
      <c r="AI283" s="16">
        <v>1.1193707683620699</v>
      </c>
      <c r="AJ283" s="16">
        <v>0.843325150168029</v>
      </c>
      <c r="AL283" s="6">
        <v>-4.7818414382830854E-3</v>
      </c>
      <c r="AN283" s="6">
        <v>-3.5663505479006652E-3</v>
      </c>
      <c r="AP283" s="6">
        <v>-2.1574973031284195E-3</v>
      </c>
      <c r="AR283" s="6">
        <v>-5.8105752469495009E-4</v>
      </c>
      <c r="AT283" s="6">
        <v>3.1756623171210752E-3</v>
      </c>
      <c r="AV283" s="6">
        <v>5.0686448927530492E-3</v>
      </c>
      <c r="AX283" s="6">
        <v>-5.4658183721150166E-3</v>
      </c>
      <c r="AZ283" s="6">
        <v>-5.635883048208945E-3</v>
      </c>
      <c r="BB283" s="6">
        <v>-6.0739922694643678E-3</v>
      </c>
      <c r="BD283" s="6">
        <v>1.1926273942898469E-2</v>
      </c>
      <c r="BF283" s="6">
        <v>-2.7575420833847453E-3</v>
      </c>
      <c r="BH283" s="6">
        <v>4.0112554630904462E-3</v>
      </c>
      <c r="BJ283" s="6">
        <v>-2.6014123180334581E-3</v>
      </c>
      <c r="BL283" s="6">
        <v>9.5173952819596064E-3</v>
      </c>
    </row>
    <row r="284" spans="1:65" x14ac:dyDescent="0.25">
      <c r="A284" s="1">
        <v>283</v>
      </c>
      <c r="B284" s="1" t="s">
        <v>21</v>
      </c>
      <c r="C284" s="1" t="s">
        <v>22</v>
      </c>
      <c r="D284" s="1" t="s">
        <v>23</v>
      </c>
      <c r="E284" s="1" t="s">
        <v>24</v>
      </c>
      <c r="F284" s="1" t="s">
        <v>25</v>
      </c>
      <c r="G284" s="1" t="b">
        <v>1</v>
      </c>
      <c r="H284" s="1" t="b">
        <v>1</v>
      </c>
      <c r="I284" s="1" t="b">
        <v>1</v>
      </c>
      <c r="J284" s="1" t="b">
        <v>1</v>
      </c>
      <c r="K284" s="1" t="b">
        <v>0</v>
      </c>
      <c r="L284" s="1">
        <v>200</v>
      </c>
      <c r="M284" s="1">
        <v>2</v>
      </c>
      <c r="N284" s="1">
        <v>0</v>
      </c>
      <c r="O284" s="1">
        <v>1</v>
      </c>
      <c r="P284" s="1">
        <v>1.7</v>
      </c>
      <c r="Q284" s="1">
        <v>100</v>
      </c>
      <c r="R284" s="1">
        <v>100</v>
      </c>
      <c r="S284" s="13">
        <v>1.2</v>
      </c>
      <c r="T284" s="1">
        <v>1</v>
      </c>
      <c r="U284" s="1" t="b">
        <v>1</v>
      </c>
      <c r="V284" s="1">
        <v>251</v>
      </c>
      <c r="W284" s="13">
        <v>3407.61</v>
      </c>
      <c r="X284" s="13">
        <v>1294.8800000000001</v>
      </c>
      <c r="Y284" s="1">
        <v>185</v>
      </c>
      <c r="Z284" s="1">
        <v>172</v>
      </c>
      <c r="AA284" s="50">
        <v>158.52000000000001</v>
      </c>
      <c r="AB284" s="50">
        <v>147.9</v>
      </c>
      <c r="AC284" s="16">
        <v>1.1677469756148</v>
      </c>
      <c r="AD284" s="16">
        <v>1.16362728976885</v>
      </c>
      <c r="AE284" s="50">
        <v>27</v>
      </c>
      <c r="AF284" s="50">
        <v>14</v>
      </c>
      <c r="AG284" s="50">
        <v>23.63</v>
      </c>
      <c r="AH284" s="50">
        <v>17.37</v>
      </c>
      <c r="AI284" s="16">
        <v>1.1456968770360001</v>
      </c>
      <c r="AJ284" s="16">
        <v>0.81033828821677101</v>
      </c>
      <c r="AL284" s="6">
        <v>8.9566999076202691E-3</v>
      </c>
      <c r="AN284" s="6">
        <v>4.787746708995666E-2</v>
      </c>
      <c r="AP284" s="6">
        <v>-2.1574973031284195E-3</v>
      </c>
      <c r="AR284" s="6">
        <v>-5.8105752469495009E-4</v>
      </c>
      <c r="AT284" s="6">
        <v>-2.0610913404507936E-2</v>
      </c>
      <c r="AV284" s="6">
        <v>-7.0826759759657909E-3</v>
      </c>
      <c r="AX284" s="6">
        <v>1.8648994639430594E-2</v>
      </c>
      <c r="AZ284" s="6">
        <v>6.4386411587280534E-3</v>
      </c>
      <c r="BB284" s="6">
        <v>-6.0739922694643678E-3</v>
      </c>
      <c r="BD284" s="6">
        <v>1.1926273942898469E-2</v>
      </c>
      <c r="BF284" s="6">
        <v>-2.745194880026347E-2</v>
      </c>
      <c r="BH284" s="6">
        <v>3.993294617733345E-2</v>
      </c>
      <c r="BJ284" s="6">
        <v>2.0856073219990501E-2</v>
      </c>
      <c r="BL284" s="6">
        <v>-2.9970115494784677E-2</v>
      </c>
    </row>
    <row r="285" spans="1:65" x14ac:dyDescent="0.25">
      <c r="A285" s="1">
        <v>284</v>
      </c>
      <c r="B285" s="1" t="s">
        <v>21</v>
      </c>
      <c r="C285" s="1" t="s">
        <v>22</v>
      </c>
      <c r="D285" s="1" t="s">
        <v>23</v>
      </c>
      <c r="E285" s="1" t="s">
        <v>24</v>
      </c>
      <c r="F285" s="1" t="s">
        <v>25</v>
      </c>
      <c r="G285" s="1" t="b">
        <v>1</v>
      </c>
      <c r="H285" s="1" t="b">
        <v>1</v>
      </c>
      <c r="I285" s="1" t="b">
        <v>1</v>
      </c>
      <c r="J285" s="1" t="b">
        <v>1</v>
      </c>
      <c r="K285" s="1" t="b">
        <v>0</v>
      </c>
      <c r="L285" s="1">
        <v>200</v>
      </c>
      <c r="M285" s="1">
        <v>2</v>
      </c>
      <c r="N285" s="1">
        <v>0</v>
      </c>
      <c r="O285" s="1">
        <v>1</v>
      </c>
      <c r="P285" s="1">
        <v>1.7</v>
      </c>
      <c r="Q285" s="1">
        <v>100</v>
      </c>
      <c r="R285" s="1">
        <v>100</v>
      </c>
      <c r="S285" s="13">
        <v>1.2</v>
      </c>
      <c r="T285" s="1">
        <v>1</v>
      </c>
      <c r="U285" s="1" t="b">
        <v>1</v>
      </c>
      <c r="V285" s="1">
        <v>251</v>
      </c>
      <c r="W285" s="13">
        <v>3359.95</v>
      </c>
      <c r="X285" s="13">
        <v>1228.6300000000001</v>
      </c>
      <c r="Y285" s="1">
        <v>185</v>
      </c>
      <c r="Z285" s="1">
        <v>172</v>
      </c>
      <c r="AA285" s="50">
        <v>162.74</v>
      </c>
      <c r="AB285" s="50">
        <v>149.69</v>
      </c>
      <c r="AC285" s="16">
        <v>1.1376155970723201</v>
      </c>
      <c r="AD285" s="16">
        <v>1.14977143445119</v>
      </c>
      <c r="AE285" s="50">
        <v>27</v>
      </c>
      <c r="AF285" s="50">
        <v>14</v>
      </c>
      <c r="AG285" s="50">
        <v>24.32</v>
      </c>
      <c r="AH285" s="50">
        <v>16.68</v>
      </c>
      <c r="AI285" s="16">
        <v>1.11415477348738</v>
      </c>
      <c r="AJ285" s="16">
        <v>0.84598840993887403</v>
      </c>
      <c r="AL285" s="6">
        <v>-5.1549138972450947E-3</v>
      </c>
      <c r="AN285" s="6">
        <v>-5.735131911270952E-3</v>
      </c>
      <c r="AP285" s="6">
        <v>-2.1574973031284195E-3</v>
      </c>
      <c r="AR285" s="6">
        <v>-5.8105752469495009E-4</v>
      </c>
      <c r="AT285" s="6">
        <v>5.4616449189399674E-3</v>
      </c>
      <c r="AV285" s="6">
        <v>4.9343761538720443E-3</v>
      </c>
      <c r="AX285" s="6">
        <v>-7.6352082746790062E-3</v>
      </c>
      <c r="AZ285" s="6">
        <v>-5.5454952744832253E-3</v>
      </c>
      <c r="BB285" s="6">
        <v>-6.0739922694643678E-3</v>
      </c>
      <c r="BD285" s="6">
        <v>1.1926273942898469E-2</v>
      </c>
      <c r="BF285" s="6">
        <v>9.4661892414693583E-4</v>
      </c>
      <c r="BH285" s="6">
        <v>-1.3769981440460155E-3</v>
      </c>
      <c r="BJ285" s="6">
        <v>-7.2490465679295735E-3</v>
      </c>
      <c r="BL285" s="6">
        <v>1.2705497837998569E-2</v>
      </c>
    </row>
    <row r="286" spans="1:65" x14ac:dyDescent="0.25">
      <c r="A286" s="1">
        <v>285</v>
      </c>
      <c r="B286" s="1" t="s">
        <v>21</v>
      </c>
      <c r="C286" s="1" t="s">
        <v>22</v>
      </c>
      <c r="D286" s="1" t="s">
        <v>23</v>
      </c>
      <c r="E286" s="1" t="s">
        <v>24</v>
      </c>
      <c r="F286" s="1" t="s">
        <v>25</v>
      </c>
      <c r="G286" s="1" t="b">
        <v>1</v>
      </c>
      <c r="H286" s="1" t="b">
        <v>1</v>
      </c>
      <c r="I286" s="1" t="b">
        <v>1</v>
      </c>
      <c r="J286" s="1" t="b">
        <v>1</v>
      </c>
      <c r="K286" s="1" t="b">
        <v>0</v>
      </c>
      <c r="L286" s="1">
        <v>200</v>
      </c>
      <c r="M286" s="1">
        <v>2</v>
      </c>
      <c r="N286" s="1">
        <v>0</v>
      </c>
      <c r="O286" s="1">
        <v>1</v>
      </c>
      <c r="P286" s="1">
        <v>1.7</v>
      </c>
      <c r="Q286" s="1">
        <v>100</v>
      </c>
      <c r="R286" s="1">
        <v>100</v>
      </c>
      <c r="S286" s="13">
        <v>1.2</v>
      </c>
      <c r="T286" s="1">
        <v>1</v>
      </c>
      <c r="U286" s="1" t="b">
        <v>1</v>
      </c>
      <c r="V286" s="1">
        <v>251</v>
      </c>
      <c r="W286" s="13">
        <v>3393.15</v>
      </c>
      <c r="X286" s="13">
        <v>1214.68</v>
      </c>
      <c r="Y286" s="1">
        <v>185</v>
      </c>
      <c r="Z286" s="1">
        <v>172</v>
      </c>
      <c r="AA286" s="50">
        <v>163.47</v>
      </c>
      <c r="AB286" s="50">
        <v>148.27000000000001</v>
      </c>
      <c r="AC286" s="16">
        <v>1.1324808349059201</v>
      </c>
      <c r="AD286" s="16">
        <v>1.16096476062248</v>
      </c>
      <c r="AE286" s="50">
        <v>27</v>
      </c>
      <c r="AF286" s="50">
        <v>14</v>
      </c>
      <c r="AG286" s="50">
        <v>25</v>
      </c>
      <c r="AH286" s="50">
        <v>16</v>
      </c>
      <c r="AI286" s="16">
        <v>1.0855483234157099</v>
      </c>
      <c r="AJ286" s="16">
        <v>0.88581332195496199</v>
      </c>
      <c r="AL286" s="6">
        <v>4.6752493071513523E-3</v>
      </c>
      <c r="AN286" s="6">
        <v>-1.7024124455680467E-2</v>
      </c>
      <c r="AP286" s="6">
        <v>-2.1574973031284195E-3</v>
      </c>
      <c r="AR286" s="6">
        <v>-5.8105752469495009E-4</v>
      </c>
      <c r="AT286" s="6">
        <v>9.9718268090149831E-3</v>
      </c>
      <c r="AV286" s="6">
        <v>-4.5987043066696431E-3</v>
      </c>
      <c r="AX286" s="6">
        <v>-1.2114363800440175E-2</v>
      </c>
      <c r="AZ286" s="6">
        <v>4.1357798906234144E-3</v>
      </c>
      <c r="BB286" s="6">
        <v>-6.0739922694643678E-3</v>
      </c>
      <c r="BD286" s="6">
        <v>1.1926273942898469E-2</v>
      </c>
      <c r="BF286" s="6">
        <v>2.8933613203276032E-2</v>
      </c>
      <c r="BH286" s="6">
        <v>-4.2088247620187924E-2</v>
      </c>
      <c r="BJ286" s="6">
        <v>-3.2738396215525101E-2</v>
      </c>
      <c r="BL286" s="6">
        <v>6.0378618268242867E-2</v>
      </c>
    </row>
    <row r="287" spans="1:65" x14ac:dyDescent="0.25">
      <c r="A287" s="1">
        <v>286</v>
      </c>
      <c r="B287" s="1" t="s">
        <v>21</v>
      </c>
      <c r="C287" s="1" t="s">
        <v>22</v>
      </c>
      <c r="D287" s="1" t="s">
        <v>23</v>
      </c>
      <c r="E287" s="1" t="s">
        <v>24</v>
      </c>
      <c r="F287" s="1" t="s">
        <v>25</v>
      </c>
      <c r="G287" s="1" t="b">
        <v>1</v>
      </c>
      <c r="H287" s="1" t="b">
        <v>1</v>
      </c>
      <c r="I287" s="1" t="b">
        <v>1</v>
      </c>
      <c r="J287" s="1" t="b">
        <v>1</v>
      </c>
      <c r="K287" s="1" t="b">
        <v>0</v>
      </c>
      <c r="L287" s="1">
        <v>200</v>
      </c>
      <c r="M287" s="1">
        <v>2</v>
      </c>
      <c r="N287" s="1">
        <v>0</v>
      </c>
      <c r="O287" s="1">
        <v>1</v>
      </c>
      <c r="P287" s="1">
        <v>1.7</v>
      </c>
      <c r="Q287" s="1">
        <v>100</v>
      </c>
      <c r="R287" s="1">
        <v>100</v>
      </c>
      <c r="S287" s="13">
        <v>1.2</v>
      </c>
      <c r="T287" s="1">
        <v>1</v>
      </c>
      <c r="U287" s="1" t="b">
        <v>1</v>
      </c>
      <c r="V287" s="1">
        <v>251</v>
      </c>
      <c r="W287" s="13">
        <v>3371.33</v>
      </c>
      <c r="X287" s="13">
        <v>1226.04</v>
      </c>
      <c r="Y287" s="1">
        <v>186</v>
      </c>
      <c r="Z287" s="1">
        <v>172</v>
      </c>
      <c r="AA287" s="50">
        <v>161.82</v>
      </c>
      <c r="AB287" s="50">
        <v>149.6</v>
      </c>
      <c r="AC287" s="16">
        <v>1.1502338693888201</v>
      </c>
      <c r="AD287" s="16">
        <v>1.1502276699666001</v>
      </c>
      <c r="AE287" s="50">
        <v>27.62</v>
      </c>
      <c r="AF287" s="50">
        <v>13.38</v>
      </c>
      <c r="AG287" s="50">
        <v>24.09</v>
      </c>
      <c r="AH287" s="50">
        <v>16.91</v>
      </c>
      <c r="AI287" s="16">
        <v>1.1492314223618501</v>
      </c>
      <c r="AJ287" s="16">
        <v>0.79510825470539104</v>
      </c>
      <c r="AL287" s="6">
        <v>-1.7854181964610527E-3</v>
      </c>
      <c r="AN287" s="6">
        <v>-7.8310810646775586E-3</v>
      </c>
      <c r="AP287" s="6">
        <v>3.2362459546926292E-3</v>
      </c>
      <c r="AR287" s="6">
        <v>-5.8105752469495009E-4</v>
      </c>
      <c r="AT287" s="6">
        <v>-2.2241992882598982E-4</v>
      </c>
      <c r="AV287" s="6">
        <v>4.3301668289081885E-3</v>
      </c>
      <c r="AX287" s="6">
        <v>3.3719625231918293E-3</v>
      </c>
      <c r="AZ287" s="6">
        <v>-5.1508903556961583E-3</v>
      </c>
      <c r="BB287" s="6">
        <v>1.6749493833977613E-2</v>
      </c>
      <c r="BD287" s="6">
        <v>-3.2887603903144047E-2</v>
      </c>
      <c r="BF287" s="6">
        <v>-8.5195703173231996E-3</v>
      </c>
      <c r="BH287" s="6">
        <v>1.2392983296413806E-2</v>
      </c>
      <c r="BJ287" s="6">
        <v>2.4005476988376406E-2</v>
      </c>
      <c r="BL287" s="6">
        <v>-4.8201498440498924E-2</v>
      </c>
    </row>
    <row r="288" spans="1:65" x14ac:dyDescent="0.25">
      <c r="A288" s="1">
        <v>287</v>
      </c>
      <c r="B288" s="1" t="s">
        <v>21</v>
      </c>
      <c r="C288" s="1" t="s">
        <v>22</v>
      </c>
      <c r="D288" s="1" t="s">
        <v>23</v>
      </c>
      <c r="E288" s="1" t="s">
        <v>24</v>
      </c>
      <c r="F288" s="1" t="s">
        <v>25</v>
      </c>
      <c r="G288" s="1" t="b">
        <v>1</v>
      </c>
      <c r="H288" s="1" t="b">
        <v>1</v>
      </c>
      <c r="I288" s="1" t="b">
        <v>1</v>
      </c>
      <c r="J288" s="1" t="b">
        <v>1</v>
      </c>
      <c r="K288" s="1" t="b">
        <v>0</v>
      </c>
      <c r="L288" s="1">
        <v>200</v>
      </c>
      <c r="M288" s="1">
        <v>2</v>
      </c>
      <c r="N288" s="1">
        <v>0</v>
      </c>
      <c r="O288" s="1">
        <v>1</v>
      </c>
      <c r="P288" s="1">
        <v>1.7</v>
      </c>
      <c r="Q288" s="1">
        <v>100</v>
      </c>
      <c r="R288" s="1">
        <v>100</v>
      </c>
      <c r="S288" s="13">
        <v>1.2</v>
      </c>
      <c r="T288" s="1">
        <v>1</v>
      </c>
      <c r="U288" s="1" t="b">
        <v>1</v>
      </c>
      <c r="V288" s="1">
        <v>251</v>
      </c>
      <c r="W288" s="13">
        <v>3331.3</v>
      </c>
      <c r="X288" s="13">
        <v>1193.74</v>
      </c>
      <c r="Y288" s="1">
        <v>186</v>
      </c>
      <c r="Z288" s="1">
        <v>173</v>
      </c>
      <c r="AA288" s="50">
        <v>163.96</v>
      </c>
      <c r="AB288" s="50">
        <v>149.76</v>
      </c>
      <c r="AC288" s="16">
        <v>1.1352591235207501</v>
      </c>
      <c r="AD288" s="16">
        <v>1.1558819866290799</v>
      </c>
      <c r="AE288" s="50">
        <v>27</v>
      </c>
      <c r="AF288" s="50">
        <v>14</v>
      </c>
      <c r="AG288" s="50">
        <v>24.7</v>
      </c>
      <c r="AH288" s="50">
        <v>16.3</v>
      </c>
      <c r="AI288" s="16">
        <v>1.0977232484906301</v>
      </c>
      <c r="AJ288" s="16">
        <v>0.86720738403323505</v>
      </c>
      <c r="AL288" s="6">
        <v>-1.3637870999834045E-2</v>
      </c>
      <c r="AN288" s="6">
        <v>-3.3969751973955242E-2</v>
      </c>
      <c r="AP288" s="6">
        <v>3.2362459546926292E-3</v>
      </c>
      <c r="AR288" s="6">
        <v>5.2295177222545508E-3</v>
      </c>
      <c r="AT288" s="6">
        <v>1.2999209173586213E-2</v>
      </c>
      <c r="AV288" s="6">
        <v>5.4043167399551173E-3</v>
      </c>
      <c r="AX288" s="6">
        <v>-9.6908071880801305E-3</v>
      </c>
      <c r="AZ288" s="6">
        <v>-2.6038733251776414E-4</v>
      </c>
      <c r="BB288" s="6">
        <v>-6.0739922694643678E-3</v>
      </c>
      <c r="BD288" s="6">
        <v>1.1926273942898469E-2</v>
      </c>
      <c r="BF288" s="6">
        <v>1.6586409844836725E-2</v>
      </c>
      <c r="BH288" s="6">
        <v>-2.4127402263066422E-2</v>
      </c>
      <c r="BJ288" s="6">
        <v>-2.1890111252154232E-2</v>
      </c>
      <c r="BL288" s="6">
        <v>3.8106048804641413E-2</v>
      </c>
    </row>
    <row r="289" spans="1:65" x14ac:dyDescent="0.25">
      <c r="A289" s="1">
        <v>288</v>
      </c>
      <c r="B289" s="1" t="s">
        <v>21</v>
      </c>
      <c r="C289" s="1" t="s">
        <v>22</v>
      </c>
      <c r="D289" s="1" t="s">
        <v>23</v>
      </c>
      <c r="E289" s="1" t="s">
        <v>24</v>
      </c>
      <c r="F289" s="1" t="s">
        <v>25</v>
      </c>
      <c r="G289" s="1" t="b">
        <v>1</v>
      </c>
      <c r="H289" s="1" t="b">
        <v>1</v>
      </c>
      <c r="I289" s="1" t="b">
        <v>1</v>
      </c>
      <c r="J289" s="1" t="b">
        <v>1</v>
      </c>
      <c r="K289" s="1" t="b">
        <v>0</v>
      </c>
      <c r="L289" s="1">
        <v>200</v>
      </c>
      <c r="M289" s="1">
        <v>2</v>
      </c>
      <c r="N289" s="1">
        <v>0</v>
      </c>
      <c r="O289" s="1">
        <v>1</v>
      </c>
      <c r="P289" s="1">
        <v>1.7</v>
      </c>
      <c r="Q289" s="1">
        <v>100</v>
      </c>
      <c r="R289" s="1">
        <v>100</v>
      </c>
      <c r="S289" s="13">
        <v>1.2</v>
      </c>
      <c r="T289" s="1">
        <v>1</v>
      </c>
      <c r="U289" s="1" t="b">
        <v>1</v>
      </c>
      <c r="V289" s="1">
        <v>251</v>
      </c>
      <c r="W289" s="13">
        <v>3425.41</v>
      </c>
      <c r="X289" s="13">
        <v>1279.17</v>
      </c>
      <c r="Y289" s="1">
        <v>185</v>
      </c>
      <c r="Z289" s="1">
        <v>172</v>
      </c>
      <c r="AA289" s="50">
        <v>159.62</v>
      </c>
      <c r="AB289" s="50">
        <v>147.12</v>
      </c>
      <c r="AC289" s="16">
        <v>1.1595534811757899</v>
      </c>
      <c r="AD289" s="16">
        <v>1.1695691578137699</v>
      </c>
      <c r="AE289" s="50">
        <v>27</v>
      </c>
      <c r="AF289" s="50">
        <v>14</v>
      </c>
      <c r="AG289" s="50">
        <v>24.18</v>
      </c>
      <c r="AH289" s="50">
        <v>16.82</v>
      </c>
      <c r="AI289" s="16">
        <v>1.11977246883551</v>
      </c>
      <c r="AJ289" s="16">
        <v>0.83749687094810898</v>
      </c>
      <c r="AL289" s="6">
        <v>1.4227088613591787E-2</v>
      </c>
      <c r="AN289" s="6">
        <v>3.516420021736355E-2</v>
      </c>
      <c r="AP289" s="6">
        <v>-2.1574973031284195E-3</v>
      </c>
      <c r="AR289" s="6">
        <v>-5.8105752469495009E-4</v>
      </c>
      <c r="AT289" s="6">
        <v>-1.3814748912613917E-2</v>
      </c>
      <c r="AV289" s="6">
        <v>-1.2319156792319652E-2</v>
      </c>
      <c r="AX289" s="6">
        <v>1.1501645901073054E-2</v>
      </c>
      <c r="AZ289" s="6">
        <v>1.1577851671968453E-2</v>
      </c>
      <c r="BB289" s="6">
        <v>-6.0739922694643678E-3</v>
      </c>
      <c r="BD289" s="6">
        <v>1.1926273942898469E-2</v>
      </c>
      <c r="BF289" s="6">
        <v>-4.8154093097914075E-3</v>
      </c>
      <c r="BH289" s="6">
        <v>7.0047296892774558E-3</v>
      </c>
      <c r="BJ289" s="6">
        <v>-2.2434831169104719E-3</v>
      </c>
      <c r="BL289" s="6">
        <v>2.5405498079484889E-3</v>
      </c>
    </row>
    <row r="290" spans="1:65" x14ac:dyDescent="0.25">
      <c r="A290" s="1">
        <v>289</v>
      </c>
      <c r="B290" s="1" t="s">
        <v>21</v>
      </c>
      <c r="C290" s="1" t="s">
        <v>22</v>
      </c>
      <c r="D290" s="1" t="s">
        <v>23</v>
      </c>
      <c r="E290" s="1" t="s">
        <v>24</v>
      </c>
      <c r="F290" s="1" t="s">
        <v>25</v>
      </c>
      <c r="G290" s="1" t="b">
        <v>1</v>
      </c>
      <c r="H290" s="1" t="b">
        <v>1</v>
      </c>
      <c r="I290" s="1" t="b">
        <v>1</v>
      </c>
      <c r="J290" s="1" t="b">
        <v>1</v>
      </c>
      <c r="K290" s="1" t="b">
        <v>0</v>
      </c>
      <c r="L290" s="1">
        <v>200</v>
      </c>
      <c r="M290" s="1">
        <v>2</v>
      </c>
      <c r="N290" s="1">
        <v>0</v>
      </c>
      <c r="O290" s="1">
        <v>1</v>
      </c>
      <c r="P290" s="1">
        <v>1.7</v>
      </c>
      <c r="Q290" s="1">
        <v>100</v>
      </c>
      <c r="R290" s="1">
        <v>100</v>
      </c>
      <c r="S290" s="13">
        <v>1.2</v>
      </c>
      <c r="T290" s="1">
        <v>1</v>
      </c>
      <c r="U290" s="1" t="b">
        <v>1</v>
      </c>
      <c r="V290" s="1">
        <v>251</v>
      </c>
      <c r="W290" s="13">
        <v>3335.17</v>
      </c>
      <c r="X290" s="13">
        <v>1220.51</v>
      </c>
      <c r="Y290" s="1">
        <v>185</v>
      </c>
      <c r="Z290" s="1">
        <v>172</v>
      </c>
      <c r="AA290" s="50">
        <v>163.15</v>
      </c>
      <c r="AB290" s="50">
        <v>150.76</v>
      </c>
      <c r="AC290" s="16">
        <v>1.1348598675818899</v>
      </c>
      <c r="AD290" s="16">
        <v>1.14159254373841</v>
      </c>
      <c r="AE290" s="50">
        <v>27</v>
      </c>
      <c r="AF290" s="50">
        <v>14</v>
      </c>
      <c r="AG290" s="50">
        <v>24.13</v>
      </c>
      <c r="AH290" s="50">
        <v>16.87</v>
      </c>
      <c r="AI290" s="16">
        <v>1.1227990096859599</v>
      </c>
      <c r="AJ290" s="16">
        <v>0.83598668995263303</v>
      </c>
      <c r="AL290" s="6">
        <v>-1.2492005590164945E-2</v>
      </c>
      <c r="AN290" s="6">
        <v>-1.2306215743572491E-2</v>
      </c>
      <c r="AP290" s="6">
        <v>-2.1574973031284195E-3</v>
      </c>
      <c r="AR290" s="6">
        <v>-5.8105752469495009E-4</v>
      </c>
      <c r="AT290" s="6">
        <v>7.9947607750094907E-3</v>
      </c>
      <c r="AV290" s="6">
        <v>1.2117753683998478E-2</v>
      </c>
      <c r="AX290" s="6">
        <v>-1.0039086112553108E-2</v>
      </c>
      <c r="AZ290" s="6">
        <v>-1.2619540140508256E-2</v>
      </c>
      <c r="BB290" s="6">
        <v>-6.0739922694643678E-3</v>
      </c>
      <c r="BD290" s="6">
        <v>1.1926273942898469E-2</v>
      </c>
      <c r="BF290" s="6">
        <v>-6.8732765361979586E-3</v>
      </c>
      <c r="BH290" s="6">
        <v>9.9982039154644653E-3</v>
      </c>
      <c r="BJ290" s="6">
        <v>4.5327085873392292E-4</v>
      </c>
      <c r="BL290" s="6">
        <v>7.3276074265904434E-4</v>
      </c>
    </row>
    <row r="291" spans="1:65" x14ac:dyDescent="0.25">
      <c r="A291" s="1">
        <v>290</v>
      </c>
      <c r="B291" s="1" t="s">
        <v>21</v>
      </c>
      <c r="C291" s="1" t="s">
        <v>22</v>
      </c>
      <c r="D291" s="1" t="s">
        <v>23</v>
      </c>
      <c r="E291" s="1" t="s">
        <v>24</v>
      </c>
      <c r="F291" s="1" t="s">
        <v>25</v>
      </c>
      <c r="G291" s="1" t="b">
        <v>1</v>
      </c>
      <c r="H291" s="1" t="b">
        <v>1</v>
      </c>
      <c r="I291" s="1" t="b">
        <v>1</v>
      </c>
      <c r="J291" s="1" t="b">
        <v>1</v>
      </c>
      <c r="K291" s="1" t="b">
        <v>0</v>
      </c>
      <c r="L291" s="1">
        <v>200</v>
      </c>
      <c r="M291" s="1">
        <v>2</v>
      </c>
      <c r="N291" s="1">
        <v>0</v>
      </c>
      <c r="O291" s="1">
        <v>1</v>
      </c>
      <c r="P291" s="1">
        <v>1.7</v>
      </c>
      <c r="Q291" s="1">
        <v>100</v>
      </c>
      <c r="R291" s="1">
        <v>100</v>
      </c>
      <c r="S291" s="13">
        <v>1.2</v>
      </c>
      <c r="T291" s="1">
        <v>1</v>
      </c>
      <c r="U291" s="1" t="b">
        <v>1</v>
      </c>
      <c r="V291" s="1">
        <v>251</v>
      </c>
      <c r="W291" s="13">
        <v>3390.95</v>
      </c>
      <c r="X291" s="13">
        <v>1241.3399999999999</v>
      </c>
      <c r="Y291" s="1">
        <v>186</v>
      </c>
      <c r="Z291" s="1">
        <v>172</v>
      </c>
      <c r="AA291" s="50">
        <v>160.97999999999999</v>
      </c>
      <c r="AB291" s="50">
        <v>148.46</v>
      </c>
      <c r="AC291" s="16">
        <v>1.15637569392346</v>
      </c>
      <c r="AD291" s="16">
        <v>1.1595983423199101</v>
      </c>
      <c r="AE291" s="50">
        <v>27.49</v>
      </c>
      <c r="AF291" s="50">
        <v>13.51</v>
      </c>
      <c r="AG291" s="50">
        <v>24.18</v>
      </c>
      <c r="AH291" s="50">
        <v>16.82</v>
      </c>
      <c r="AI291" s="16">
        <v>1.14162307885351</v>
      </c>
      <c r="AJ291" s="16">
        <v>0.81050761849949104</v>
      </c>
      <c r="AL291" s="6">
        <v>4.0238529502334419E-3</v>
      </c>
      <c r="AN291" s="6">
        <v>4.5503946291909347E-3</v>
      </c>
      <c r="AP291" s="6">
        <v>3.2362459546926292E-3</v>
      </c>
      <c r="AR291" s="6">
        <v>-5.8105752469495009E-4</v>
      </c>
      <c r="AT291" s="6">
        <v>-5.4122182680905739E-3</v>
      </c>
      <c r="AV291" s="6">
        <v>-3.3231512873014291E-3</v>
      </c>
      <c r="AX291" s="6">
        <v>8.7295986533721948E-3</v>
      </c>
      <c r="AZ291" s="6">
        <v>2.9539442704171748E-3</v>
      </c>
      <c r="BB291" s="6">
        <v>1.1963924167126772E-2</v>
      </c>
      <c r="BD291" s="6">
        <v>-2.3491145645102907E-2</v>
      </c>
      <c r="BF291" s="6">
        <v>-4.8154093097914075E-3</v>
      </c>
      <c r="BH291" s="6">
        <v>7.0047296892774558E-3</v>
      </c>
      <c r="BJ291" s="6">
        <v>1.7226176255946468E-2</v>
      </c>
      <c r="BL291" s="6">
        <v>-2.9767415663148222E-2</v>
      </c>
    </row>
    <row r="292" spans="1:65" x14ac:dyDescent="0.25">
      <c r="A292" s="3">
        <v>291</v>
      </c>
      <c r="B292" s="3" t="s">
        <v>21</v>
      </c>
      <c r="C292" s="3" t="s">
        <v>22</v>
      </c>
      <c r="D292" s="3" t="s">
        <v>23</v>
      </c>
      <c r="E292" s="3" t="s">
        <v>24</v>
      </c>
      <c r="F292" s="3" t="s">
        <v>25</v>
      </c>
      <c r="G292" s="3" t="b">
        <v>1</v>
      </c>
      <c r="H292" s="3" t="b">
        <v>1</v>
      </c>
      <c r="I292" s="3" t="b">
        <v>1</v>
      </c>
      <c r="J292" s="3" t="b">
        <v>1</v>
      </c>
      <c r="K292" s="3" t="b">
        <v>0</v>
      </c>
      <c r="L292" s="3">
        <v>200</v>
      </c>
      <c r="M292" s="3">
        <v>2</v>
      </c>
      <c r="N292" s="3">
        <v>0</v>
      </c>
      <c r="O292" s="3">
        <v>1</v>
      </c>
      <c r="P292" s="3">
        <v>1.8</v>
      </c>
      <c r="Q292" s="3">
        <v>100</v>
      </c>
      <c r="R292" s="3">
        <v>100</v>
      </c>
      <c r="S292" s="5">
        <v>1.2</v>
      </c>
      <c r="T292" s="3">
        <v>1</v>
      </c>
      <c r="U292" s="3" t="b">
        <v>1</v>
      </c>
      <c r="V292" s="3">
        <v>251</v>
      </c>
      <c r="W292" s="5">
        <v>3385.86</v>
      </c>
      <c r="X292" s="5">
        <v>1236.55</v>
      </c>
      <c r="Y292" s="3">
        <v>186</v>
      </c>
      <c r="Z292" s="3">
        <v>173</v>
      </c>
      <c r="AA292" s="51">
        <v>162.29</v>
      </c>
      <c r="AB292" s="51">
        <v>146.55000000000001</v>
      </c>
      <c r="AC292" s="17">
        <v>1.1472914630868001</v>
      </c>
      <c r="AD292" s="17">
        <v>1.18149071868599</v>
      </c>
      <c r="AE292" s="51">
        <v>27</v>
      </c>
      <c r="AF292" s="51">
        <v>14</v>
      </c>
      <c r="AG292" s="51">
        <v>24.88</v>
      </c>
      <c r="AH292" s="51">
        <v>16.12</v>
      </c>
      <c r="AI292" s="17">
        <v>1.0898275876297601</v>
      </c>
      <c r="AJ292" s="17">
        <v>0.876887479823238</v>
      </c>
      <c r="AL292" s="6" cm="1">
        <f t="array" ref="AL292:AL301">W292:W301/AM292-1</f>
        <v>-1.2828511950924937E-2</v>
      </c>
      <c r="AM292" s="22">
        <f>AVERAGE(W292:W301)</f>
        <v>3429.8599999999997</v>
      </c>
      <c r="AN292" s="6" cm="1">
        <f t="array" ref="AN292:AN301">X292:X301/AO292-1</f>
        <v>-3.6206462494631886E-2</v>
      </c>
      <c r="AO292" s="22">
        <f>AVERAGE(X292:X301)</f>
        <v>1283.0030000000002</v>
      </c>
      <c r="AP292" s="6" cm="1">
        <f t="array" ref="AP292:AP301">Y292:Y301/AQ292-1</f>
        <v>1.0764262648008671E-3</v>
      </c>
      <c r="AQ292" s="22">
        <f>AVERAGE(Y292:Y301)</f>
        <v>185.8</v>
      </c>
      <c r="AR292" s="6" cm="1">
        <f t="array" ref="AR292:AR301">Z292:Z301/AS292-1</f>
        <v>2.8985507246377384E-3</v>
      </c>
      <c r="AS292" s="22">
        <f>AVERAGE(Z292:Z301)</f>
        <v>172.5</v>
      </c>
      <c r="AT292" s="6" cm="1">
        <f t="array" ref="AT292:AT301">AA292:AA301/AU292-1</f>
        <v>1.761976423375966E-2</v>
      </c>
      <c r="AU292" s="22">
        <f>AVERAGE(AA292:AA301)</f>
        <v>159.47999999999999</v>
      </c>
      <c r="AV292" s="6" cm="1">
        <f t="array" ref="AV292:AV301">AB292:AB301/AW292-1</f>
        <v>6.9327543441368711E-3</v>
      </c>
      <c r="AW292" s="22">
        <f>AVERAGE(AB292:AB301)</f>
        <v>145.541</v>
      </c>
      <c r="AX292" s="6" cm="1">
        <f t="array" ref="AX292:AX301">AC292:AC301/AY292-1</f>
        <v>-1.6055140248442346E-2</v>
      </c>
      <c r="AY292" s="22">
        <f>AVERAGE(AC292:AC301)</f>
        <v>1.1660119484505329</v>
      </c>
      <c r="AZ292" s="6" cm="1">
        <f t="array" ref="AZ292:AZ301">AD292:AD301/BA292-1</f>
        <v>-3.8905925501477867E-3</v>
      </c>
      <c r="BA292" s="22">
        <f>AVERAGE(AD292:AD301)</f>
        <v>1.186105371407679</v>
      </c>
      <c r="BB292" s="6" cm="1">
        <f t="array" ref="BB292:BB301">AE292:AE301/BC292-1</f>
        <v>-5.7445868316393645E-3</v>
      </c>
      <c r="BC292" s="22">
        <f>AVERAGE(AE292:AE301)</f>
        <v>27.155999999999999</v>
      </c>
      <c r="BD292" s="6" cm="1">
        <f t="array" ref="BD292:BD301">AF292:AF301/BE292-1</f>
        <v>1.1268419531927254E-2</v>
      </c>
      <c r="BE292" s="22">
        <f>AVERAGE(AF292:AF301)</f>
        <v>13.843999999999999</v>
      </c>
      <c r="BF292" s="6" cm="1">
        <f t="array" ref="BF292:BF301">AG292:AG301/BG292-1</f>
        <v>2.075982604414528E-2</v>
      </c>
      <c r="BG292" s="22">
        <f>AVERAGE(AG292:AG301)</f>
        <v>24.374000000000002</v>
      </c>
      <c r="BH292" s="6" cm="1">
        <f t="array" ref="BH292:BH301">AH292:AH301/BI292-1</f>
        <v>-3.0434259593407731E-2</v>
      </c>
      <c r="BI292" s="22">
        <f>AVERAGE(AH292:AH301)</f>
        <v>16.625999999999998</v>
      </c>
      <c r="BJ292" s="6" cm="1">
        <f t="array" ref="BJ292:BJ301">AI292:AI301/BK292-1</f>
        <v>-2.5491824695473508E-2</v>
      </c>
      <c r="BK292" s="22">
        <f t="shared" ref="BK292" si="29">AVERAGE(AI292:AI301)</f>
        <v>1.1183360132296449</v>
      </c>
      <c r="BL292" s="6" cm="1">
        <f t="array" ref="BL292:BL301">AJ292:AJ301/BM292-1</f>
        <v>4.4239564975058654E-2</v>
      </c>
      <c r="BM292" s="22">
        <f>AVERAGE(AJ292:AJ301)</f>
        <v>0.83973784295769538</v>
      </c>
    </row>
    <row r="293" spans="1:65" x14ac:dyDescent="0.25">
      <c r="A293" s="3">
        <v>292</v>
      </c>
      <c r="B293" s="3" t="s">
        <v>21</v>
      </c>
      <c r="C293" s="3" t="s">
        <v>22</v>
      </c>
      <c r="D293" s="3" t="s">
        <v>23</v>
      </c>
      <c r="E293" s="3" t="s">
        <v>24</v>
      </c>
      <c r="F293" s="3" t="s">
        <v>25</v>
      </c>
      <c r="G293" s="3" t="b">
        <v>1</v>
      </c>
      <c r="H293" s="3" t="b">
        <v>1</v>
      </c>
      <c r="I293" s="3" t="b">
        <v>1</v>
      </c>
      <c r="J293" s="3" t="b">
        <v>1</v>
      </c>
      <c r="K293" s="3" t="b">
        <v>0</v>
      </c>
      <c r="L293" s="3">
        <v>200</v>
      </c>
      <c r="M293" s="3">
        <v>2</v>
      </c>
      <c r="N293" s="3">
        <v>0</v>
      </c>
      <c r="O293" s="3">
        <v>1</v>
      </c>
      <c r="P293" s="3">
        <v>1.8</v>
      </c>
      <c r="Q293" s="3">
        <v>100</v>
      </c>
      <c r="R293" s="3">
        <v>100</v>
      </c>
      <c r="S293" s="5">
        <v>1.2</v>
      </c>
      <c r="T293" s="3">
        <v>1</v>
      </c>
      <c r="U293" s="3" t="b">
        <v>1</v>
      </c>
      <c r="V293" s="3">
        <v>251</v>
      </c>
      <c r="W293" s="5">
        <v>3432.61</v>
      </c>
      <c r="X293" s="5">
        <v>1309.6199999999999</v>
      </c>
      <c r="Y293" s="3">
        <v>186</v>
      </c>
      <c r="Z293" s="3">
        <v>173</v>
      </c>
      <c r="AA293" s="51">
        <v>157.57</v>
      </c>
      <c r="AB293" s="51">
        <v>145.11000000000001</v>
      </c>
      <c r="AC293" s="17">
        <v>1.1810925134097301</v>
      </c>
      <c r="AD293" s="17">
        <v>1.19280851601299</v>
      </c>
      <c r="AE293" s="51">
        <v>27</v>
      </c>
      <c r="AF293" s="51">
        <v>14</v>
      </c>
      <c r="AG293" s="51">
        <v>23.99</v>
      </c>
      <c r="AH293" s="51">
        <v>17.010000000000002</v>
      </c>
      <c r="AI293" s="17">
        <v>1.12841518481518</v>
      </c>
      <c r="AJ293" s="17">
        <v>0.82746035431716503</v>
      </c>
      <c r="AL293" s="6">
        <v>8.0178199693303753E-4</v>
      </c>
      <c r="AN293" s="6">
        <v>2.0745859518644716E-2</v>
      </c>
      <c r="AP293" s="6">
        <v>1.0764262648008671E-3</v>
      </c>
      <c r="AR293" s="6">
        <v>2.8985507246377384E-3</v>
      </c>
      <c r="AT293" s="6">
        <v>-1.1976423375971934E-2</v>
      </c>
      <c r="AV293" s="6">
        <v>-2.96136483877385E-3</v>
      </c>
      <c r="AX293" s="6">
        <v>1.2933456624725892E-2</v>
      </c>
      <c r="AZ293" s="6">
        <v>5.6513904808943582E-3</v>
      </c>
      <c r="BB293" s="6">
        <v>-5.7445868316393645E-3</v>
      </c>
      <c r="BD293" s="6">
        <v>1.1268419531927254E-2</v>
      </c>
      <c r="BF293" s="6">
        <v>-1.5754492491999783E-2</v>
      </c>
      <c r="BH293" s="6">
        <v>2.309635510646002E-2</v>
      </c>
      <c r="BJ293" s="6">
        <v>9.0126504613112779E-3</v>
      </c>
      <c r="BL293" s="6">
        <v>-1.4620620880067769E-2</v>
      </c>
    </row>
    <row r="294" spans="1:65" x14ac:dyDescent="0.25">
      <c r="A294" s="3">
        <v>293</v>
      </c>
      <c r="B294" s="3" t="s">
        <v>21</v>
      </c>
      <c r="C294" s="3" t="s">
        <v>22</v>
      </c>
      <c r="D294" s="3" t="s">
        <v>23</v>
      </c>
      <c r="E294" s="3" t="s">
        <v>24</v>
      </c>
      <c r="F294" s="3" t="s">
        <v>25</v>
      </c>
      <c r="G294" s="3" t="b">
        <v>1</v>
      </c>
      <c r="H294" s="3" t="b">
        <v>1</v>
      </c>
      <c r="I294" s="3" t="b">
        <v>1</v>
      </c>
      <c r="J294" s="3" t="b">
        <v>1</v>
      </c>
      <c r="K294" s="3" t="b">
        <v>0</v>
      </c>
      <c r="L294" s="3">
        <v>200</v>
      </c>
      <c r="M294" s="3">
        <v>2</v>
      </c>
      <c r="N294" s="3">
        <v>0</v>
      </c>
      <c r="O294" s="3">
        <v>1</v>
      </c>
      <c r="P294" s="3">
        <v>1.8</v>
      </c>
      <c r="Q294" s="3">
        <v>100</v>
      </c>
      <c r="R294" s="3">
        <v>100</v>
      </c>
      <c r="S294" s="5">
        <v>1.2</v>
      </c>
      <c r="T294" s="3">
        <v>1</v>
      </c>
      <c r="U294" s="3" t="b">
        <v>1</v>
      </c>
      <c r="V294" s="3">
        <v>251</v>
      </c>
      <c r="W294" s="5">
        <v>3488.31</v>
      </c>
      <c r="X294" s="5">
        <v>1311.77</v>
      </c>
      <c r="Y294" s="3">
        <v>186</v>
      </c>
      <c r="Z294" s="3">
        <v>172</v>
      </c>
      <c r="AA294" s="51">
        <v>157.34</v>
      </c>
      <c r="AB294" s="51">
        <v>144.01</v>
      </c>
      <c r="AC294" s="17">
        <v>1.18323979150933</v>
      </c>
      <c r="AD294" s="17">
        <v>1.19536889013767</v>
      </c>
      <c r="AE294" s="51">
        <v>27.62</v>
      </c>
      <c r="AF294" s="51">
        <v>13.38</v>
      </c>
      <c r="AG294" s="51">
        <v>24.21</v>
      </c>
      <c r="AH294" s="51">
        <v>16.79</v>
      </c>
      <c r="AI294" s="17">
        <v>1.14486749997184</v>
      </c>
      <c r="AJ294" s="17">
        <v>0.80289593468966503</v>
      </c>
      <c r="AL294" s="6">
        <v>1.7041511898444828E-2</v>
      </c>
      <c r="AN294" s="6">
        <v>2.2421615537921546E-2</v>
      </c>
      <c r="AP294" s="6">
        <v>1.0764262648008671E-3</v>
      </c>
      <c r="AR294" s="6">
        <v>-2.8985507246376274E-3</v>
      </c>
      <c r="AT294" s="6">
        <v>-1.3418610484073112E-2</v>
      </c>
      <c r="AV294" s="6">
        <v>-1.0519372547941885E-2</v>
      </c>
      <c r="AX294" s="6">
        <v>1.4775014168328715E-2</v>
      </c>
      <c r="AZ294" s="6">
        <v>7.8100301653611925E-3</v>
      </c>
      <c r="BB294" s="6">
        <v>1.7086463396671192E-2</v>
      </c>
      <c r="BD294" s="6">
        <v>-3.3516324761629468E-2</v>
      </c>
      <c r="BF294" s="6">
        <v>-6.7284811684582557E-3</v>
      </c>
      <c r="BH294" s="6">
        <v>9.864068326717268E-3</v>
      </c>
      <c r="BJ294" s="6">
        <v>2.3724074364353864E-2</v>
      </c>
      <c r="BL294" s="6">
        <v>-4.3873107038104986E-2</v>
      </c>
    </row>
    <row r="295" spans="1:65" x14ac:dyDescent="0.25">
      <c r="A295" s="3">
        <v>294</v>
      </c>
      <c r="B295" s="3" t="s">
        <v>21</v>
      </c>
      <c r="C295" s="3" t="s">
        <v>22</v>
      </c>
      <c r="D295" s="3" t="s">
        <v>23</v>
      </c>
      <c r="E295" s="3" t="s">
        <v>24</v>
      </c>
      <c r="F295" s="3" t="s">
        <v>25</v>
      </c>
      <c r="G295" s="3" t="b">
        <v>1</v>
      </c>
      <c r="H295" s="3" t="b">
        <v>1</v>
      </c>
      <c r="I295" s="3" t="b">
        <v>1</v>
      </c>
      <c r="J295" s="3" t="b">
        <v>1</v>
      </c>
      <c r="K295" s="3" t="b">
        <v>0</v>
      </c>
      <c r="L295" s="3">
        <v>200</v>
      </c>
      <c r="M295" s="3">
        <v>2</v>
      </c>
      <c r="N295" s="3">
        <v>0</v>
      </c>
      <c r="O295" s="3">
        <v>1</v>
      </c>
      <c r="P295" s="3">
        <v>1.8</v>
      </c>
      <c r="Q295" s="3">
        <v>100</v>
      </c>
      <c r="R295" s="3">
        <v>100</v>
      </c>
      <c r="S295" s="5">
        <v>1.2</v>
      </c>
      <c r="T295" s="3">
        <v>1</v>
      </c>
      <c r="U295" s="3" t="b">
        <v>1</v>
      </c>
      <c r="V295" s="3">
        <v>251</v>
      </c>
      <c r="W295" s="5">
        <v>3470.27</v>
      </c>
      <c r="X295" s="5">
        <v>1300.33</v>
      </c>
      <c r="Y295" s="3">
        <v>186</v>
      </c>
      <c r="Z295" s="3">
        <v>172</v>
      </c>
      <c r="AA295" s="51">
        <v>158.35</v>
      </c>
      <c r="AB295" s="51">
        <v>144.35</v>
      </c>
      <c r="AC295" s="17">
        <v>1.1754070056435899</v>
      </c>
      <c r="AD295" s="17">
        <v>1.1921556698393101</v>
      </c>
      <c r="AE295" s="51">
        <v>27.47</v>
      </c>
      <c r="AF295" s="51">
        <v>13.53</v>
      </c>
      <c r="AG295" s="51">
        <v>24.39</v>
      </c>
      <c r="AH295" s="51">
        <v>16.61</v>
      </c>
      <c r="AI295" s="17">
        <v>1.1301848056324799</v>
      </c>
      <c r="AJ295" s="17">
        <v>0.82122991679802804</v>
      </c>
      <c r="AL295" s="6">
        <v>1.17818219985657E-2</v>
      </c>
      <c r="AN295" s="6">
        <v>1.3505034672560923E-2</v>
      </c>
      <c r="AP295" s="6">
        <v>1.0764262648008671E-3</v>
      </c>
      <c r="AR295" s="6">
        <v>-2.8985507246376274E-3</v>
      </c>
      <c r="AT295" s="6">
        <v>-7.0855279658891268E-3</v>
      </c>
      <c r="AV295" s="6">
        <v>-8.1832610741990885E-3</v>
      </c>
      <c r="AX295" s="6">
        <v>8.057427889604174E-3</v>
      </c>
      <c r="AZ295" s="6">
        <v>5.1009788653519905E-3</v>
      </c>
      <c r="BB295" s="6">
        <v>1.1562822212402457E-2</v>
      </c>
      <c r="BD295" s="6">
        <v>-2.2681305980930322E-2</v>
      </c>
      <c r="BF295" s="6">
        <v>6.5643718716668076E-4</v>
      </c>
      <c r="BH295" s="6">
        <v>-9.6234812943574166E-4</v>
      </c>
      <c r="BJ295" s="6">
        <v>1.0595019978491882E-2</v>
      </c>
      <c r="BL295" s="6">
        <v>-2.2040123968308234E-2</v>
      </c>
    </row>
    <row r="296" spans="1:65" x14ac:dyDescent="0.25">
      <c r="A296" s="3">
        <v>295</v>
      </c>
      <c r="B296" s="3" t="s">
        <v>21</v>
      </c>
      <c r="C296" s="3" t="s">
        <v>22</v>
      </c>
      <c r="D296" s="3" t="s">
        <v>23</v>
      </c>
      <c r="E296" s="3" t="s">
        <v>24</v>
      </c>
      <c r="F296" s="3" t="s">
        <v>25</v>
      </c>
      <c r="G296" s="3" t="b">
        <v>1</v>
      </c>
      <c r="H296" s="3" t="b">
        <v>1</v>
      </c>
      <c r="I296" s="3" t="b">
        <v>1</v>
      </c>
      <c r="J296" s="3" t="b">
        <v>1</v>
      </c>
      <c r="K296" s="3" t="b">
        <v>0</v>
      </c>
      <c r="L296" s="3">
        <v>200</v>
      </c>
      <c r="M296" s="3">
        <v>2</v>
      </c>
      <c r="N296" s="3">
        <v>0</v>
      </c>
      <c r="O296" s="3">
        <v>1</v>
      </c>
      <c r="P296" s="3">
        <v>1.8</v>
      </c>
      <c r="Q296" s="3">
        <v>100</v>
      </c>
      <c r="R296" s="3">
        <v>100</v>
      </c>
      <c r="S296" s="5">
        <v>1.2</v>
      </c>
      <c r="T296" s="3">
        <v>1</v>
      </c>
      <c r="U296" s="3" t="b">
        <v>1</v>
      </c>
      <c r="V296" s="3">
        <v>251</v>
      </c>
      <c r="W296" s="5">
        <v>3343.54</v>
      </c>
      <c r="X296" s="5">
        <v>1245.94</v>
      </c>
      <c r="Y296" s="3">
        <v>186</v>
      </c>
      <c r="Z296" s="3">
        <v>173</v>
      </c>
      <c r="AA296" s="51">
        <v>161.37</v>
      </c>
      <c r="AB296" s="51">
        <v>148.69</v>
      </c>
      <c r="AC296" s="17">
        <v>1.15321291078085</v>
      </c>
      <c r="AD296" s="17">
        <v>1.16447492778998</v>
      </c>
      <c r="AE296" s="51">
        <v>27</v>
      </c>
      <c r="AF296" s="51">
        <v>14</v>
      </c>
      <c r="AG296" s="51">
        <v>24.01</v>
      </c>
      <c r="AH296" s="51">
        <v>16.989999999999998</v>
      </c>
      <c r="AI296" s="17">
        <v>1.12810945141814</v>
      </c>
      <c r="AJ296" s="17">
        <v>0.82939951972691905</v>
      </c>
      <c r="AL296" s="6">
        <v>-2.5167207990996587E-2</v>
      </c>
      <c r="AN296" s="6">
        <v>-2.888769550811654E-2</v>
      </c>
      <c r="AP296" s="6">
        <v>1.0764262648008671E-3</v>
      </c>
      <c r="AR296" s="6">
        <v>2.8985507246377384E-3</v>
      </c>
      <c r="AT296" s="6">
        <v>1.1851015801354503E-2</v>
      </c>
      <c r="AV296" s="6">
        <v>2.1636514796517847E-2</v>
      </c>
      <c r="AX296" s="6">
        <v>-1.0976763734446338E-2</v>
      </c>
      <c r="AZ296" s="6">
        <v>-1.8236527832285132E-2</v>
      </c>
      <c r="BB296" s="6">
        <v>-5.7445868316393645E-3</v>
      </c>
      <c r="BD296" s="6">
        <v>1.1268419531927254E-2</v>
      </c>
      <c r="BF296" s="6">
        <v>-1.4933946008041432E-2</v>
      </c>
      <c r="BH296" s="6">
        <v>2.1893419944664982E-2</v>
      </c>
      <c r="BJ296" s="6">
        <v>8.7392680490279151E-3</v>
      </c>
      <c r="BL296" s="6">
        <v>-1.2311369932267224E-2</v>
      </c>
    </row>
    <row r="297" spans="1:65" x14ac:dyDescent="0.25">
      <c r="A297" s="3">
        <v>296</v>
      </c>
      <c r="B297" s="3" t="s">
        <v>21</v>
      </c>
      <c r="C297" s="3" t="s">
        <v>22</v>
      </c>
      <c r="D297" s="3" t="s">
        <v>23</v>
      </c>
      <c r="E297" s="3" t="s">
        <v>24</v>
      </c>
      <c r="F297" s="3" t="s">
        <v>25</v>
      </c>
      <c r="G297" s="3" t="b">
        <v>1</v>
      </c>
      <c r="H297" s="3" t="b">
        <v>1</v>
      </c>
      <c r="I297" s="3" t="b">
        <v>1</v>
      </c>
      <c r="J297" s="3" t="b">
        <v>1</v>
      </c>
      <c r="K297" s="3" t="b">
        <v>0</v>
      </c>
      <c r="L297" s="3">
        <v>200</v>
      </c>
      <c r="M297" s="3">
        <v>2</v>
      </c>
      <c r="N297" s="3">
        <v>0</v>
      </c>
      <c r="O297" s="3">
        <v>1</v>
      </c>
      <c r="P297" s="3">
        <v>1.8</v>
      </c>
      <c r="Q297" s="3">
        <v>100</v>
      </c>
      <c r="R297" s="3">
        <v>100</v>
      </c>
      <c r="S297" s="5">
        <v>1.2</v>
      </c>
      <c r="T297" s="3">
        <v>1</v>
      </c>
      <c r="U297" s="3" t="b">
        <v>1</v>
      </c>
      <c r="V297" s="3">
        <v>251</v>
      </c>
      <c r="W297" s="5">
        <v>3467.7</v>
      </c>
      <c r="X297" s="5">
        <v>1306.96</v>
      </c>
      <c r="Y297" s="3">
        <v>185</v>
      </c>
      <c r="Z297" s="3">
        <v>172</v>
      </c>
      <c r="AA297" s="51">
        <v>158.75</v>
      </c>
      <c r="AB297" s="51">
        <v>144.5</v>
      </c>
      <c r="AC297" s="17">
        <v>1.16627016670992</v>
      </c>
      <c r="AD297" s="17">
        <v>1.19141713617735</v>
      </c>
      <c r="AE297" s="51">
        <v>27</v>
      </c>
      <c r="AF297" s="51">
        <v>14</v>
      </c>
      <c r="AG297" s="51">
        <v>24.45</v>
      </c>
      <c r="AH297" s="51">
        <v>16.55</v>
      </c>
      <c r="AI297" s="17">
        <v>1.1082793171595999</v>
      </c>
      <c r="AJ297" s="17">
        <v>0.85310884205234006</v>
      </c>
      <c r="AL297" s="6">
        <v>1.1032520277795665E-2</v>
      </c>
      <c r="AN297" s="6">
        <v>1.8672598583167721E-2</v>
      </c>
      <c r="AP297" s="6">
        <v>-4.3057050592034685E-3</v>
      </c>
      <c r="AR297" s="6">
        <v>-2.8985507246376274E-3</v>
      </c>
      <c r="AT297" s="6">
        <v>-4.5773764735389522E-3</v>
      </c>
      <c r="AV297" s="6">
        <v>-7.1526236593124626E-3</v>
      </c>
      <c r="AX297" s="6">
        <v>2.2145421385277864E-4</v>
      </c>
      <c r="AZ297" s="6">
        <v>4.4783245213424472E-3</v>
      </c>
      <c r="BB297" s="6">
        <v>-5.7445868316393645E-3</v>
      </c>
      <c r="BD297" s="6">
        <v>1.1268419531927254E-2</v>
      </c>
      <c r="BF297" s="6">
        <v>3.1180766390415116E-3</v>
      </c>
      <c r="BH297" s="6">
        <v>-4.5711536148199672E-3</v>
      </c>
      <c r="BJ297" s="6">
        <v>-8.9925531781832602E-3</v>
      </c>
      <c r="BL297" s="6">
        <v>1.5922825446986977E-2</v>
      </c>
    </row>
    <row r="298" spans="1:65" x14ac:dyDescent="0.25">
      <c r="A298" s="3">
        <v>297</v>
      </c>
      <c r="B298" s="3" t="s">
        <v>21</v>
      </c>
      <c r="C298" s="3" t="s">
        <v>22</v>
      </c>
      <c r="D298" s="3" t="s">
        <v>23</v>
      </c>
      <c r="E298" s="3" t="s">
        <v>24</v>
      </c>
      <c r="F298" s="3" t="s">
        <v>25</v>
      </c>
      <c r="G298" s="3" t="b">
        <v>1</v>
      </c>
      <c r="H298" s="3" t="b">
        <v>1</v>
      </c>
      <c r="I298" s="3" t="b">
        <v>1</v>
      </c>
      <c r="J298" s="3" t="b">
        <v>1</v>
      </c>
      <c r="K298" s="3" t="b">
        <v>0</v>
      </c>
      <c r="L298" s="3">
        <v>200</v>
      </c>
      <c r="M298" s="3">
        <v>2</v>
      </c>
      <c r="N298" s="3">
        <v>0</v>
      </c>
      <c r="O298" s="3">
        <v>1</v>
      </c>
      <c r="P298" s="3">
        <v>1.8</v>
      </c>
      <c r="Q298" s="3">
        <v>100</v>
      </c>
      <c r="R298" s="3">
        <v>100</v>
      </c>
      <c r="S298" s="5">
        <v>1.2</v>
      </c>
      <c r="T298" s="3">
        <v>1</v>
      </c>
      <c r="U298" s="3" t="b">
        <v>1</v>
      </c>
      <c r="V298" s="3">
        <v>251</v>
      </c>
      <c r="W298" s="5">
        <v>3429.64</v>
      </c>
      <c r="X298" s="5">
        <v>1275.9000000000001</v>
      </c>
      <c r="Y298" s="3">
        <v>185</v>
      </c>
      <c r="Z298" s="3">
        <v>172</v>
      </c>
      <c r="AA298" s="51">
        <v>160.71</v>
      </c>
      <c r="AB298" s="51">
        <v>145.99</v>
      </c>
      <c r="AC298" s="17">
        <v>1.1518431182093001</v>
      </c>
      <c r="AD298" s="17">
        <v>1.1788210702161801</v>
      </c>
      <c r="AE298" s="51">
        <v>27</v>
      </c>
      <c r="AF298" s="51">
        <v>14</v>
      </c>
      <c r="AG298" s="51">
        <v>24.58</v>
      </c>
      <c r="AH298" s="51">
        <v>16.420000000000002</v>
      </c>
      <c r="AI298" s="17">
        <v>1.10229391343289</v>
      </c>
      <c r="AJ298" s="17">
        <v>0.85981799237913703</v>
      </c>
      <c r="AL298" s="6">
        <v>-6.4142559754620798E-5</v>
      </c>
      <c r="AN298" s="6">
        <v>-5.5362302348475056E-3</v>
      </c>
      <c r="AP298" s="6">
        <v>-4.3057050592034685E-3</v>
      </c>
      <c r="AR298" s="6">
        <v>-2.8985507246376274E-3</v>
      </c>
      <c r="AT298" s="6">
        <v>7.712565838976726E-3</v>
      </c>
      <c r="AV298" s="6">
        <v>3.0850413285603562E-3</v>
      </c>
      <c r="AX298" s="6">
        <v>-1.2151530917038356E-2</v>
      </c>
      <c r="AZ298" s="6">
        <v>-6.1413609339394659E-3</v>
      </c>
      <c r="BB298" s="6">
        <v>-5.7445868316393645E-3</v>
      </c>
      <c r="BD298" s="6">
        <v>1.1268419531927254E-2</v>
      </c>
      <c r="BF298" s="6">
        <v>8.4516287847704596E-3</v>
      </c>
      <c r="BH298" s="6">
        <v>-1.2390232166485937E-2</v>
      </c>
      <c r="BJ298" s="6">
        <v>-1.4344615220274415E-2</v>
      </c>
      <c r="BL298" s="6">
        <v>2.3912402650231979E-2</v>
      </c>
    </row>
    <row r="299" spans="1:65" x14ac:dyDescent="0.25">
      <c r="A299" s="3">
        <v>298</v>
      </c>
      <c r="B299" s="3" t="s">
        <v>21</v>
      </c>
      <c r="C299" s="3" t="s">
        <v>22</v>
      </c>
      <c r="D299" s="3" t="s">
        <v>23</v>
      </c>
      <c r="E299" s="3" t="s">
        <v>24</v>
      </c>
      <c r="F299" s="3" t="s">
        <v>25</v>
      </c>
      <c r="G299" s="3" t="b">
        <v>1</v>
      </c>
      <c r="H299" s="3" t="b">
        <v>1</v>
      </c>
      <c r="I299" s="3" t="b">
        <v>1</v>
      </c>
      <c r="J299" s="3" t="b">
        <v>1</v>
      </c>
      <c r="K299" s="3" t="b">
        <v>0</v>
      </c>
      <c r="L299" s="3">
        <v>200</v>
      </c>
      <c r="M299" s="3">
        <v>2</v>
      </c>
      <c r="N299" s="3">
        <v>0</v>
      </c>
      <c r="O299" s="3">
        <v>1</v>
      </c>
      <c r="P299" s="3">
        <v>1.8</v>
      </c>
      <c r="Q299" s="3">
        <v>100</v>
      </c>
      <c r="R299" s="3">
        <v>100</v>
      </c>
      <c r="S299" s="5">
        <v>1.2</v>
      </c>
      <c r="T299" s="3">
        <v>1</v>
      </c>
      <c r="U299" s="3" t="b">
        <v>1</v>
      </c>
      <c r="V299" s="3">
        <v>251</v>
      </c>
      <c r="W299" s="5">
        <v>3434.89</v>
      </c>
      <c r="X299" s="5">
        <v>1284.58</v>
      </c>
      <c r="Y299" s="3">
        <v>186</v>
      </c>
      <c r="Z299" s="3">
        <v>172</v>
      </c>
      <c r="AA299" s="51">
        <v>159.08000000000001</v>
      </c>
      <c r="AB299" s="51">
        <v>145.99</v>
      </c>
      <c r="AC299" s="17">
        <v>1.1701761091962</v>
      </c>
      <c r="AD299" s="17">
        <v>1.17907533057987</v>
      </c>
      <c r="AE299" s="51">
        <v>27.47</v>
      </c>
      <c r="AF299" s="51">
        <v>13.53</v>
      </c>
      <c r="AG299" s="51">
        <v>24.17</v>
      </c>
      <c r="AH299" s="51">
        <v>16.829999999999998</v>
      </c>
      <c r="AI299" s="17">
        <v>1.14095875589788</v>
      </c>
      <c r="AJ299" s="17">
        <v>0.81046063688633296</v>
      </c>
      <c r="AL299" s="6">
        <v>1.4665321616627036E-3</v>
      </c>
      <c r="AN299" s="6">
        <v>1.2291475546042374E-3</v>
      </c>
      <c r="AP299" s="6">
        <v>1.0764262648008671E-3</v>
      </c>
      <c r="AR299" s="6">
        <v>-2.8985507246376274E-3</v>
      </c>
      <c r="AT299" s="6">
        <v>-2.5081514923499526E-3</v>
      </c>
      <c r="AV299" s="6">
        <v>3.0850413285603562E-3</v>
      </c>
      <c r="AX299" s="6">
        <v>3.57128479789659E-3</v>
      </c>
      <c r="AZ299" s="6">
        <v>-5.9269951871693261E-3</v>
      </c>
      <c r="BB299" s="6">
        <v>1.1562822212402457E-2</v>
      </c>
      <c r="BD299" s="6">
        <v>-2.2681305980930322E-2</v>
      </c>
      <c r="BF299" s="6">
        <v>-8.3695741363748466E-3</v>
      </c>
      <c r="BH299" s="6">
        <v>1.2269938650306678E-2</v>
      </c>
      <c r="BJ299" s="6">
        <v>2.0228931556002472E-2</v>
      </c>
      <c r="BL299" s="6">
        <v>-3.4864697735001782E-2</v>
      </c>
    </row>
    <row r="300" spans="1:65" x14ac:dyDescent="0.25">
      <c r="A300" s="3">
        <v>299</v>
      </c>
      <c r="B300" s="3" t="s">
        <v>21</v>
      </c>
      <c r="C300" s="3" t="s">
        <v>22</v>
      </c>
      <c r="D300" s="3" t="s">
        <v>23</v>
      </c>
      <c r="E300" s="3" t="s">
        <v>24</v>
      </c>
      <c r="F300" s="3" t="s">
        <v>25</v>
      </c>
      <c r="G300" s="3" t="b">
        <v>1</v>
      </c>
      <c r="H300" s="3" t="b">
        <v>1</v>
      </c>
      <c r="I300" s="3" t="b">
        <v>1</v>
      </c>
      <c r="J300" s="3" t="b">
        <v>1</v>
      </c>
      <c r="K300" s="3" t="b">
        <v>0</v>
      </c>
      <c r="L300" s="3">
        <v>200</v>
      </c>
      <c r="M300" s="3">
        <v>2</v>
      </c>
      <c r="N300" s="3">
        <v>0</v>
      </c>
      <c r="O300" s="3">
        <v>1</v>
      </c>
      <c r="P300" s="3">
        <v>1.8</v>
      </c>
      <c r="Q300" s="3">
        <v>100</v>
      </c>
      <c r="R300" s="3">
        <v>100</v>
      </c>
      <c r="S300" s="5">
        <v>1.2</v>
      </c>
      <c r="T300" s="3">
        <v>1</v>
      </c>
      <c r="U300" s="3" t="b">
        <v>1</v>
      </c>
      <c r="V300" s="3">
        <v>251</v>
      </c>
      <c r="W300" s="5">
        <v>3424.39</v>
      </c>
      <c r="X300" s="5">
        <v>1295.54</v>
      </c>
      <c r="Y300" s="3">
        <v>186</v>
      </c>
      <c r="Z300" s="3">
        <v>173</v>
      </c>
      <c r="AA300" s="51">
        <v>158.62</v>
      </c>
      <c r="AB300" s="51">
        <v>145.07</v>
      </c>
      <c r="AC300" s="17">
        <v>1.1735428063707101</v>
      </c>
      <c r="AD300" s="17">
        <v>1.1929994524485901</v>
      </c>
      <c r="AE300" s="51">
        <v>27</v>
      </c>
      <c r="AF300" s="51">
        <v>14</v>
      </c>
      <c r="AG300" s="51">
        <v>24.24</v>
      </c>
      <c r="AH300" s="51">
        <v>16.760000000000002</v>
      </c>
      <c r="AI300" s="17">
        <v>1.11890708938737</v>
      </c>
      <c r="AJ300" s="17">
        <v>0.84391327961683904</v>
      </c>
      <c r="AL300" s="6">
        <v>-1.5948172811717232E-3</v>
      </c>
      <c r="AN300" s="6">
        <v>9.7716061458934522E-3</v>
      </c>
      <c r="AP300" s="6">
        <v>1.0764262648008671E-3</v>
      </c>
      <c r="AR300" s="6">
        <v>2.8985507246377384E-3</v>
      </c>
      <c r="AT300" s="6">
        <v>-5.3925257085527534E-3</v>
      </c>
      <c r="AV300" s="6">
        <v>-3.236201482743728E-3</v>
      </c>
      <c r="AX300" s="6">
        <v>6.4586455826500799E-3</v>
      </c>
      <c r="AZ300" s="6">
        <v>5.8123681142503436E-3</v>
      </c>
      <c r="BB300" s="6">
        <v>-5.7445868316393645E-3</v>
      </c>
      <c r="BD300" s="6">
        <v>1.1268419531927254E-2</v>
      </c>
      <c r="BF300" s="6">
        <v>-5.4976614425208403E-3</v>
      </c>
      <c r="BH300" s="6">
        <v>8.0596655840252662E-3</v>
      </c>
      <c r="BJ300" s="6">
        <v>5.106480976821981E-4</v>
      </c>
      <c r="BL300" s="6">
        <v>4.9723097442375686E-3</v>
      </c>
    </row>
    <row r="301" spans="1:65" x14ac:dyDescent="0.25">
      <c r="A301" s="3">
        <v>300</v>
      </c>
      <c r="B301" s="3" t="s">
        <v>21</v>
      </c>
      <c r="C301" s="3" t="s">
        <v>22</v>
      </c>
      <c r="D301" s="3" t="s">
        <v>23</v>
      </c>
      <c r="E301" s="3" t="s">
        <v>24</v>
      </c>
      <c r="F301" s="3" t="s">
        <v>25</v>
      </c>
      <c r="G301" s="3" t="b">
        <v>1</v>
      </c>
      <c r="H301" s="3" t="b">
        <v>1</v>
      </c>
      <c r="I301" s="3" t="b">
        <v>1</v>
      </c>
      <c r="J301" s="3" t="b">
        <v>1</v>
      </c>
      <c r="K301" s="3" t="b">
        <v>0</v>
      </c>
      <c r="L301" s="3">
        <v>200</v>
      </c>
      <c r="M301" s="3">
        <v>2</v>
      </c>
      <c r="N301" s="3">
        <v>0</v>
      </c>
      <c r="O301" s="3">
        <v>1</v>
      </c>
      <c r="P301" s="3">
        <v>1.8</v>
      </c>
      <c r="Q301" s="3">
        <v>100</v>
      </c>
      <c r="R301" s="3">
        <v>100</v>
      </c>
      <c r="S301" s="5">
        <v>1.2</v>
      </c>
      <c r="T301" s="3">
        <v>1</v>
      </c>
      <c r="U301" s="3" t="b">
        <v>1</v>
      </c>
      <c r="V301" s="3">
        <v>251</v>
      </c>
      <c r="W301" s="5">
        <v>3421.39</v>
      </c>
      <c r="X301" s="5">
        <v>1262.8399999999999</v>
      </c>
      <c r="Y301" s="3">
        <v>186</v>
      </c>
      <c r="Z301" s="3">
        <v>173</v>
      </c>
      <c r="AA301" s="51">
        <v>160.72</v>
      </c>
      <c r="AB301" s="51">
        <v>145.15</v>
      </c>
      <c r="AC301" s="17">
        <v>1.1580435995889</v>
      </c>
      <c r="AD301" s="17">
        <v>1.19244200218886</v>
      </c>
      <c r="AE301" s="51">
        <v>27</v>
      </c>
      <c r="AF301" s="51">
        <v>14</v>
      </c>
      <c r="AG301" s="51">
        <v>24.82</v>
      </c>
      <c r="AH301" s="51">
        <v>16.18</v>
      </c>
      <c r="AI301" s="17">
        <v>1.0915165269513101</v>
      </c>
      <c r="AJ301" s="17">
        <v>0.87220447328729001</v>
      </c>
      <c r="AL301" s="6">
        <v>-2.4694885505530673E-3</v>
      </c>
      <c r="AN301" s="6">
        <v>-1.5715473775197886E-2</v>
      </c>
      <c r="AP301" s="6">
        <v>1.0764262648008671E-3</v>
      </c>
      <c r="AR301" s="6">
        <v>2.8985507246377384E-3</v>
      </c>
      <c r="AT301" s="6">
        <v>7.775269626285386E-3</v>
      </c>
      <c r="AV301" s="6">
        <v>-2.6865281948041941E-3</v>
      </c>
      <c r="AX301" s="6">
        <v>-6.8338483771299696E-3</v>
      </c>
      <c r="AZ301" s="6">
        <v>5.3423843563413786E-3</v>
      </c>
      <c r="BB301" s="6">
        <v>-5.7445868316393645E-3</v>
      </c>
      <c r="BD301" s="6">
        <v>1.1268419531927254E-2</v>
      </c>
      <c r="BF301" s="6">
        <v>1.8298186592270449E-2</v>
      </c>
      <c r="BH301" s="6">
        <v>-2.6825454108023505E-2</v>
      </c>
      <c r="BJ301" s="6">
        <v>-2.3981599412937427E-2</v>
      </c>
      <c r="BL301" s="6">
        <v>3.8662816737235373E-2</v>
      </c>
    </row>
    <row r="302" spans="1:65" x14ac:dyDescent="0.25">
      <c r="A302" s="1">
        <v>301</v>
      </c>
      <c r="B302" s="1" t="s">
        <v>21</v>
      </c>
      <c r="C302" s="1" t="s">
        <v>22</v>
      </c>
      <c r="D302" s="1" t="s">
        <v>23</v>
      </c>
      <c r="E302" s="1" t="s">
        <v>24</v>
      </c>
      <c r="F302" s="1" t="s">
        <v>25</v>
      </c>
      <c r="G302" s="1" t="b">
        <v>1</v>
      </c>
      <c r="H302" s="1" t="b">
        <v>1</v>
      </c>
      <c r="I302" s="1" t="b">
        <v>1</v>
      </c>
      <c r="J302" s="1" t="b">
        <v>1</v>
      </c>
      <c r="K302" s="1" t="b">
        <v>0</v>
      </c>
      <c r="L302" s="1">
        <v>200</v>
      </c>
      <c r="M302" s="1">
        <v>2</v>
      </c>
      <c r="N302" s="1">
        <v>0</v>
      </c>
      <c r="O302" s="1">
        <v>1</v>
      </c>
      <c r="P302" s="1">
        <v>1.9</v>
      </c>
      <c r="Q302" s="1">
        <v>100</v>
      </c>
      <c r="R302" s="1">
        <v>100</v>
      </c>
      <c r="S302" s="13">
        <v>1.2</v>
      </c>
      <c r="T302" s="1">
        <v>1</v>
      </c>
      <c r="U302" s="1" t="b">
        <v>1</v>
      </c>
      <c r="V302" s="1">
        <v>251</v>
      </c>
      <c r="W302" s="13">
        <v>3603.96</v>
      </c>
      <c r="X302" s="13">
        <v>1459.32</v>
      </c>
      <c r="Y302" s="1">
        <v>185</v>
      </c>
      <c r="Z302" s="1">
        <v>172</v>
      </c>
      <c r="AA302" s="50">
        <v>150.37</v>
      </c>
      <c r="AB302" s="50">
        <v>138.19999999999999</v>
      </c>
      <c r="AC302" s="16">
        <v>1.2313961978800501</v>
      </c>
      <c r="AD302" s="16">
        <v>1.24575269827194</v>
      </c>
      <c r="AE302" s="50">
        <v>27</v>
      </c>
      <c r="AF302" s="50">
        <v>14</v>
      </c>
      <c r="AG302" s="50">
        <v>23.68</v>
      </c>
      <c r="AH302" s="50">
        <v>17.32</v>
      </c>
      <c r="AI302" s="16">
        <v>1.1437967684489401</v>
      </c>
      <c r="AJ302" s="16">
        <v>0.81327313381492905</v>
      </c>
      <c r="AL302" s="6" cm="1">
        <f t="array" ref="AL302:AL311">W302:W311/AM302-1</f>
        <v>1.1204176847095626E-2</v>
      </c>
      <c r="AM302" s="22">
        <f>AVERAGE(W302:W311)</f>
        <v>3564.0279999999998</v>
      </c>
      <c r="AN302" s="6" cm="1">
        <f t="array" ref="AN302:AN311">X302:X311/AO302-1</f>
        <v>2.0767611200100733E-2</v>
      </c>
      <c r="AO302" s="22">
        <f>AVERAGE(X302:X311)</f>
        <v>1429.6299999999999</v>
      </c>
      <c r="AP302" s="6" cm="1">
        <f t="array" ref="AP302:AP311">Y302:Y311/AQ302-1</f>
        <v>-3.7695207323639179E-3</v>
      </c>
      <c r="AQ302" s="22">
        <f>AVERAGE(Y302:Y311)</f>
        <v>185.7</v>
      </c>
      <c r="AR302" s="6" cm="1">
        <f t="array" ref="AR302:AR311">Z302:Z311/AS302-1</f>
        <v>-2.3201856148492572E-3</v>
      </c>
      <c r="AS302" s="22">
        <f>AVERAGE(Z302:Z311)</f>
        <v>172.4</v>
      </c>
      <c r="AT302" s="6" cm="1">
        <f t="array" ref="AT302:AT311">AA302:AA311/AU302-1</f>
        <v>-7.2556100588238026E-3</v>
      </c>
      <c r="AU302" s="22">
        <f>AVERAGE(AA302:AA311)</f>
        <v>151.46899999999999</v>
      </c>
      <c r="AV302" s="6" cm="1">
        <f t="array" ref="AV302:AV311">AB302:AB311/AW302-1</f>
        <v>-9.3118947089226856E-3</v>
      </c>
      <c r="AW302" s="22">
        <f>AVERAGE(AB302:AB311)</f>
        <v>139.499</v>
      </c>
      <c r="AX302" s="6" cm="1">
        <f t="array" ref="AX302:AX311">AC302:AC311/AY302-1</f>
        <v>3.2195303922322172E-3</v>
      </c>
      <c r="AY302" s="22">
        <f>AVERAGE(AC302:AC311)</f>
        <v>1.2274444033187899</v>
      </c>
      <c r="AZ302" s="6" cm="1">
        <f t="array" ref="AZ302:AZ311">AD302:AD311/BA302-1</f>
        <v>6.622514720735051E-3</v>
      </c>
      <c r="BA302" s="22">
        <f>AVERAGE(AD302:AD311)</f>
        <v>1.2375569590926012</v>
      </c>
      <c r="BB302" s="6" cm="1">
        <f t="array" ref="BB302:BB311">AE302:AE311/BC302-1</f>
        <v>-5.8544129018004432E-3</v>
      </c>
      <c r="BC302" s="22">
        <f>AVERAGE(AE302:AE311)</f>
        <v>27.158999999999999</v>
      </c>
      <c r="BD302" s="6" cm="1">
        <f t="array" ref="BD302:BD311">AF302:AF311/BE302-1</f>
        <v>1.1487609276786381E-2</v>
      </c>
      <c r="BE302" s="22">
        <f>AVERAGE(AF302:AF311)</f>
        <v>13.840999999999999</v>
      </c>
      <c r="BF302" s="6" cm="1">
        <f t="array" ref="BF302:BF311">AG302:AG311/BG302-1</f>
        <v>1.8615671010322465E-3</v>
      </c>
      <c r="BG302" s="22">
        <f>AVERAGE(AG302:AG311)</f>
        <v>23.636000000000003</v>
      </c>
      <c r="BH302" s="6" cm="1">
        <f t="array" ref="BH302:BH311">AH302:AH311/BI302-1</f>
        <v>-2.5339783460029963E-3</v>
      </c>
      <c r="BI302" s="22">
        <f>AVERAGE(AH302:AH311)</f>
        <v>17.363999999999997</v>
      </c>
      <c r="BJ302" s="6" cm="1">
        <f t="array" ref="BJ302:BJ311">AI302:AI311/BK302-1</f>
        <v>-7.5568345771962475E-3</v>
      </c>
      <c r="BK302" s="22">
        <f t="shared" ref="BK302" si="30">AVERAGE(AI302:AI311)</f>
        <v>1.1525060661399751</v>
      </c>
      <c r="BL302" s="6" cm="1">
        <f t="array" ref="BL302:BL311">AJ302:AJ311/BM302-1</f>
        <v>1.4389023872241502E-2</v>
      </c>
      <c r="BM302" s="22">
        <f>AVERAGE(AJ302:AJ311)</f>
        <v>0.80173692210352399</v>
      </c>
    </row>
    <row r="303" spans="1:65" x14ac:dyDescent="0.25">
      <c r="A303" s="1">
        <v>302</v>
      </c>
      <c r="B303" s="1" t="s">
        <v>21</v>
      </c>
      <c r="C303" s="1" t="s">
        <v>22</v>
      </c>
      <c r="D303" s="1" t="s">
        <v>23</v>
      </c>
      <c r="E303" s="1" t="s">
        <v>24</v>
      </c>
      <c r="F303" s="1" t="s">
        <v>25</v>
      </c>
      <c r="G303" s="1" t="b">
        <v>1</v>
      </c>
      <c r="H303" s="1" t="b">
        <v>1</v>
      </c>
      <c r="I303" s="1" t="b">
        <v>1</v>
      </c>
      <c r="J303" s="1" t="b">
        <v>1</v>
      </c>
      <c r="K303" s="1" t="b">
        <v>0</v>
      </c>
      <c r="L303" s="1">
        <v>200</v>
      </c>
      <c r="M303" s="1">
        <v>2</v>
      </c>
      <c r="N303" s="1">
        <v>0</v>
      </c>
      <c r="O303" s="1">
        <v>1</v>
      </c>
      <c r="P303" s="1">
        <v>1.9</v>
      </c>
      <c r="Q303" s="1">
        <v>100</v>
      </c>
      <c r="R303" s="1">
        <v>100</v>
      </c>
      <c r="S303" s="13">
        <v>1.2</v>
      </c>
      <c r="T303" s="1">
        <v>1</v>
      </c>
      <c r="U303" s="1" t="b">
        <v>1</v>
      </c>
      <c r="V303" s="1">
        <v>251</v>
      </c>
      <c r="W303" s="13">
        <v>3508.07</v>
      </c>
      <c r="X303" s="13">
        <v>1379.78</v>
      </c>
      <c r="Y303" s="1">
        <v>186</v>
      </c>
      <c r="Z303" s="1">
        <v>172</v>
      </c>
      <c r="AA303" s="50">
        <v>154.22999999999999</v>
      </c>
      <c r="AB303" s="50">
        <v>142.24</v>
      </c>
      <c r="AC303" s="16">
        <v>1.2079574829841799</v>
      </c>
      <c r="AD303" s="16">
        <v>1.2104004665961099</v>
      </c>
      <c r="AE303" s="50">
        <v>27.54</v>
      </c>
      <c r="AF303" s="50">
        <v>13.46</v>
      </c>
      <c r="AG303" s="50">
        <v>23.63</v>
      </c>
      <c r="AH303" s="50">
        <v>17.37</v>
      </c>
      <c r="AI303" s="16">
        <v>1.1692419869985</v>
      </c>
      <c r="AJ303" s="16">
        <v>0.77964052287581698</v>
      </c>
      <c r="AL303" s="6">
        <v>-1.5700774516922866E-2</v>
      </c>
      <c r="AN303" s="6">
        <v>-3.486916195099421E-2</v>
      </c>
      <c r="AP303" s="6">
        <v>1.615508885298933E-3</v>
      </c>
      <c r="AR303" s="6">
        <v>-2.3201856148492572E-3</v>
      </c>
      <c r="AT303" s="6">
        <v>1.8228152295189037E-2</v>
      </c>
      <c r="AV303" s="6">
        <v>1.9648886371945506E-2</v>
      </c>
      <c r="AX303" s="6">
        <v>-1.5876010580944344E-2</v>
      </c>
      <c r="AZ303" s="6">
        <v>-2.1943630389669511E-2</v>
      </c>
      <c r="BB303" s="6">
        <v>1.402849884016355E-2</v>
      </c>
      <c r="BD303" s="6">
        <v>-2.7526912795318159E-2</v>
      </c>
      <c r="BF303" s="6">
        <v>-2.5385005923184156E-4</v>
      </c>
      <c r="BH303" s="6">
        <v>3.4554250172802448E-4</v>
      </c>
      <c r="BJ303" s="6">
        <v>1.4521329952368545E-2</v>
      </c>
      <c r="BL303" s="6">
        <v>-2.7560660633830447E-2</v>
      </c>
    </row>
    <row r="304" spans="1:65" x14ac:dyDescent="0.25">
      <c r="A304" s="1">
        <v>303</v>
      </c>
      <c r="B304" s="1" t="s">
        <v>21</v>
      </c>
      <c r="C304" s="1" t="s">
        <v>22</v>
      </c>
      <c r="D304" s="1" t="s">
        <v>23</v>
      </c>
      <c r="E304" s="1" t="s">
        <v>24</v>
      </c>
      <c r="F304" s="1" t="s">
        <v>25</v>
      </c>
      <c r="G304" s="1" t="b">
        <v>1</v>
      </c>
      <c r="H304" s="1" t="b">
        <v>1</v>
      </c>
      <c r="I304" s="1" t="b">
        <v>1</v>
      </c>
      <c r="J304" s="1" t="b">
        <v>1</v>
      </c>
      <c r="K304" s="1" t="b">
        <v>0</v>
      </c>
      <c r="L304" s="1">
        <v>200</v>
      </c>
      <c r="M304" s="1">
        <v>2</v>
      </c>
      <c r="N304" s="1">
        <v>0</v>
      </c>
      <c r="O304" s="1">
        <v>1</v>
      </c>
      <c r="P304" s="1">
        <v>1.9</v>
      </c>
      <c r="Q304" s="1">
        <v>100</v>
      </c>
      <c r="R304" s="1">
        <v>100</v>
      </c>
      <c r="S304" s="13">
        <v>1.2</v>
      </c>
      <c r="T304" s="1">
        <v>1</v>
      </c>
      <c r="U304" s="1" t="b">
        <v>1</v>
      </c>
      <c r="V304" s="1">
        <v>251</v>
      </c>
      <c r="W304" s="13">
        <v>3517.98</v>
      </c>
      <c r="X304" s="13">
        <v>1413.74</v>
      </c>
      <c r="Y304" s="1">
        <v>186</v>
      </c>
      <c r="Z304" s="1">
        <v>173</v>
      </c>
      <c r="AA304" s="50">
        <v>152.07</v>
      </c>
      <c r="AB304" s="50">
        <v>140.74</v>
      </c>
      <c r="AC304" s="16">
        <v>1.22500833500561</v>
      </c>
      <c r="AD304" s="16">
        <v>1.23102460412494</v>
      </c>
      <c r="AE304" s="50">
        <v>27</v>
      </c>
      <c r="AF304" s="50">
        <v>14</v>
      </c>
      <c r="AG304" s="50">
        <v>23.48</v>
      </c>
      <c r="AH304" s="50">
        <v>17.52</v>
      </c>
      <c r="AI304" s="16">
        <v>1.1541263823133301</v>
      </c>
      <c r="AJ304" s="16">
        <v>0.80445209838321297</v>
      </c>
      <c r="AL304" s="6">
        <v>-1.2920212748047888E-2</v>
      </c>
      <c r="AN304" s="6">
        <v>-1.1114763959905627E-2</v>
      </c>
      <c r="AP304" s="6">
        <v>1.615508885298933E-3</v>
      </c>
      <c r="AR304" s="6">
        <v>3.4802784222738303E-3</v>
      </c>
      <c r="AT304" s="6">
        <v>3.9678085944978569E-3</v>
      </c>
      <c r="AV304" s="6">
        <v>8.8961211191478373E-3</v>
      </c>
      <c r="AX304" s="6">
        <v>-1.9846669279628415E-3</v>
      </c>
      <c r="AZ304" s="6">
        <v>-5.2784277278444813E-3</v>
      </c>
      <c r="BB304" s="6">
        <v>-5.8544129018004432E-3</v>
      </c>
      <c r="BD304" s="6">
        <v>1.1487609276786381E-2</v>
      </c>
      <c r="BF304" s="6">
        <v>-6.6001015400237728E-3</v>
      </c>
      <c r="BH304" s="6">
        <v>8.9841050449206428E-3</v>
      </c>
      <c r="BJ304" s="6">
        <v>1.4059068502623173E-3</v>
      </c>
      <c r="BL304" s="6">
        <v>3.3866174861514331E-3</v>
      </c>
    </row>
    <row r="305" spans="1:65" x14ac:dyDescent="0.25">
      <c r="A305" s="1">
        <v>304</v>
      </c>
      <c r="B305" s="1" t="s">
        <v>21</v>
      </c>
      <c r="C305" s="1" t="s">
        <v>22</v>
      </c>
      <c r="D305" s="1" t="s">
        <v>23</v>
      </c>
      <c r="E305" s="1" t="s">
        <v>24</v>
      </c>
      <c r="F305" s="1" t="s">
        <v>25</v>
      </c>
      <c r="G305" s="1" t="b">
        <v>1</v>
      </c>
      <c r="H305" s="1" t="b">
        <v>1</v>
      </c>
      <c r="I305" s="1" t="b">
        <v>1</v>
      </c>
      <c r="J305" s="1" t="b">
        <v>1</v>
      </c>
      <c r="K305" s="1" t="b">
        <v>0</v>
      </c>
      <c r="L305" s="1">
        <v>200</v>
      </c>
      <c r="M305" s="1">
        <v>2</v>
      </c>
      <c r="N305" s="1">
        <v>0</v>
      </c>
      <c r="O305" s="1">
        <v>1</v>
      </c>
      <c r="P305" s="1">
        <v>1.9</v>
      </c>
      <c r="Q305" s="1">
        <v>100</v>
      </c>
      <c r="R305" s="1">
        <v>100</v>
      </c>
      <c r="S305" s="13">
        <v>1.2</v>
      </c>
      <c r="T305" s="1">
        <v>1</v>
      </c>
      <c r="U305" s="1" t="b">
        <v>1</v>
      </c>
      <c r="V305" s="1">
        <v>251</v>
      </c>
      <c r="W305" s="13">
        <v>3621.73</v>
      </c>
      <c r="X305" s="13">
        <v>1477.44</v>
      </c>
      <c r="Y305" s="1">
        <v>185</v>
      </c>
      <c r="Z305" s="1">
        <v>172</v>
      </c>
      <c r="AA305" s="50">
        <v>149.25</v>
      </c>
      <c r="AB305" s="50">
        <v>137.55000000000001</v>
      </c>
      <c r="AC305" s="16">
        <v>1.2406642992510799</v>
      </c>
      <c r="AD305" s="16">
        <v>1.2521013973783499</v>
      </c>
      <c r="AE305" s="50">
        <v>27</v>
      </c>
      <c r="AF305" s="50">
        <v>14</v>
      </c>
      <c r="AG305" s="50">
        <v>23.57</v>
      </c>
      <c r="AH305" s="50">
        <v>17.43</v>
      </c>
      <c r="AI305" s="16">
        <v>1.1486357012552599</v>
      </c>
      <c r="AJ305" s="16">
        <v>0.80726651186790499</v>
      </c>
      <c r="AL305" s="6">
        <v>1.6190108495219624E-2</v>
      </c>
      <c r="AN305" s="6">
        <v>3.3442219315487298E-2</v>
      </c>
      <c r="AP305" s="6">
        <v>-3.7695207323639179E-3</v>
      </c>
      <c r="AR305" s="6">
        <v>-2.3201856148492572E-3</v>
      </c>
      <c r="AT305" s="6">
        <v>-1.4649862348071196E-2</v>
      </c>
      <c r="AV305" s="6">
        <v>-1.397142631846815E-2</v>
      </c>
      <c r="AX305" s="6">
        <v>1.0770260466824944E-2</v>
      </c>
      <c r="AZ305" s="6">
        <v>1.1752540502388609E-2</v>
      </c>
      <c r="BB305" s="6">
        <v>-5.8544129018004432E-3</v>
      </c>
      <c r="BD305" s="6">
        <v>1.1487609276786381E-2</v>
      </c>
      <c r="BF305" s="6">
        <v>-2.7923506515485919E-3</v>
      </c>
      <c r="BH305" s="6">
        <v>3.8009675190049386E-3</v>
      </c>
      <c r="BJ305" s="6">
        <v>-3.3582164974436113E-3</v>
      </c>
      <c r="BL305" s="6">
        <v>6.8970127381349222E-3</v>
      </c>
    </row>
    <row r="306" spans="1:65" x14ac:dyDescent="0.25">
      <c r="A306" s="1">
        <v>305</v>
      </c>
      <c r="B306" s="1" t="s">
        <v>21</v>
      </c>
      <c r="C306" s="1" t="s">
        <v>22</v>
      </c>
      <c r="D306" s="1" t="s">
        <v>23</v>
      </c>
      <c r="E306" s="1" t="s">
        <v>24</v>
      </c>
      <c r="F306" s="1" t="s">
        <v>25</v>
      </c>
      <c r="G306" s="1" t="b">
        <v>1</v>
      </c>
      <c r="H306" s="1" t="b">
        <v>1</v>
      </c>
      <c r="I306" s="1" t="b">
        <v>1</v>
      </c>
      <c r="J306" s="1" t="b">
        <v>1</v>
      </c>
      <c r="K306" s="1" t="b">
        <v>0</v>
      </c>
      <c r="L306" s="1">
        <v>200</v>
      </c>
      <c r="M306" s="1">
        <v>2</v>
      </c>
      <c r="N306" s="1">
        <v>0</v>
      </c>
      <c r="O306" s="1">
        <v>1</v>
      </c>
      <c r="P306" s="1">
        <v>1.9</v>
      </c>
      <c r="Q306" s="1">
        <v>100</v>
      </c>
      <c r="R306" s="1">
        <v>100</v>
      </c>
      <c r="S306" s="13">
        <v>1.2</v>
      </c>
      <c r="T306" s="1">
        <v>1</v>
      </c>
      <c r="U306" s="1" t="b">
        <v>1</v>
      </c>
      <c r="V306" s="1">
        <v>251</v>
      </c>
      <c r="W306" s="13">
        <v>3626.19</v>
      </c>
      <c r="X306" s="13">
        <v>1465.22</v>
      </c>
      <c r="Y306" s="1">
        <v>186</v>
      </c>
      <c r="Z306" s="1">
        <v>173</v>
      </c>
      <c r="AA306" s="50">
        <v>149.37</v>
      </c>
      <c r="AB306" s="50">
        <v>136.1</v>
      </c>
      <c r="AC306" s="16">
        <v>1.2467604044579099</v>
      </c>
      <c r="AD306" s="16">
        <v>1.27251860705256</v>
      </c>
      <c r="AE306" s="50">
        <v>27</v>
      </c>
      <c r="AF306" s="50">
        <v>14</v>
      </c>
      <c r="AG306" s="50">
        <v>23.96</v>
      </c>
      <c r="AH306" s="50">
        <v>17.04</v>
      </c>
      <c r="AI306" s="16">
        <v>1.1296781088476699</v>
      </c>
      <c r="AJ306" s="16">
        <v>0.82580185758513902</v>
      </c>
      <c r="AL306" s="6">
        <v>1.744150158191804E-2</v>
      </c>
      <c r="AN306" s="6">
        <v>2.4894553136126207E-2</v>
      </c>
      <c r="AP306" s="6">
        <v>1.615508885298933E-3</v>
      </c>
      <c r="AR306" s="6">
        <v>3.4802784222738303E-3</v>
      </c>
      <c r="AT306" s="6">
        <v>-1.3857621031366119E-2</v>
      </c>
      <c r="AV306" s="6">
        <v>-2.4365766062839134E-2</v>
      </c>
      <c r="AX306" s="6">
        <v>1.5736762566917806E-2</v>
      </c>
      <c r="AZ306" s="6">
        <v>2.8250536432353979E-2</v>
      </c>
      <c r="BB306" s="6">
        <v>-5.8544129018004432E-3</v>
      </c>
      <c r="BD306" s="6">
        <v>1.1487609276786381E-2</v>
      </c>
      <c r="BF306" s="6">
        <v>1.3707903198510563E-2</v>
      </c>
      <c r="BH306" s="6">
        <v>-1.8659295093296335E-2</v>
      </c>
      <c r="BJ306" s="6">
        <v>-1.9807233959957871E-2</v>
      </c>
      <c r="BL306" s="6">
        <v>3.0016000034619461E-2</v>
      </c>
    </row>
    <row r="307" spans="1:65" x14ac:dyDescent="0.25">
      <c r="A307" s="1">
        <v>306</v>
      </c>
      <c r="B307" s="1" t="s">
        <v>21</v>
      </c>
      <c r="C307" s="1" t="s">
        <v>22</v>
      </c>
      <c r="D307" s="1" t="s">
        <v>23</v>
      </c>
      <c r="E307" s="1" t="s">
        <v>24</v>
      </c>
      <c r="F307" s="1" t="s">
        <v>25</v>
      </c>
      <c r="G307" s="1" t="b">
        <v>1</v>
      </c>
      <c r="H307" s="1" t="b">
        <v>1</v>
      </c>
      <c r="I307" s="1" t="b">
        <v>1</v>
      </c>
      <c r="J307" s="1" t="b">
        <v>1</v>
      </c>
      <c r="K307" s="1" t="b">
        <v>0</v>
      </c>
      <c r="L307" s="1">
        <v>200</v>
      </c>
      <c r="M307" s="1">
        <v>2</v>
      </c>
      <c r="N307" s="1">
        <v>0</v>
      </c>
      <c r="O307" s="1">
        <v>1</v>
      </c>
      <c r="P307" s="1">
        <v>1.9</v>
      </c>
      <c r="Q307" s="1">
        <v>100</v>
      </c>
      <c r="R307" s="1">
        <v>100</v>
      </c>
      <c r="S307" s="13">
        <v>1.2</v>
      </c>
      <c r="T307" s="1">
        <v>1</v>
      </c>
      <c r="U307" s="1" t="b">
        <v>1</v>
      </c>
      <c r="V307" s="1">
        <v>251</v>
      </c>
      <c r="W307" s="13">
        <v>3551.05</v>
      </c>
      <c r="X307" s="13">
        <v>1446.26</v>
      </c>
      <c r="Y307" s="1">
        <v>186</v>
      </c>
      <c r="Z307" s="1">
        <v>173</v>
      </c>
      <c r="AA307" s="50">
        <v>150.19999999999999</v>
      </c>
      <c r="AB307" s="50">
        <v>139.41999999999999</v>
      </c>
      <c r="AC307" s="16">
        <v>1.23913763946689</v>
      </c>
      <c r="AD307" s="16">
        <v>1.24222043835776</v>
      </c>
      <c r="AE307" s="50">
        <v>27</v>
      </c>
      <c r="AF307" s="50">
        <v>14</v>
      </c>
      <c r="AG307" s="50">
        <v>23.32</v>
      </c>
      <c r="AH307" s="50">
        <v>17.68</v>
      </c>
      <c r="AI307" s="16">
        <v>1.1601744494635799</v>
      </c>
      <c r="AJ307" s="16">
        <v>0.79462762297901601</v>
      </c>
      <c r="AL307" s="6">
        <v>-3.6413855334468392E-3</v>
      </c>
      <c r="AN307" s="6">
        <v>1.1632380406119136E-2</v>
      </c>
      <c r="AP307" s="6">
        <v>1.615508885298933E-3</v>
      </c>
      <c r="AR307" s="6">
        <v>3.4802784222738303E-3</v>
      </c>
      <c r="AT307" s="6">
        <v>-8.3779519241561351E-3</v>
      </c>
      <c r="AV307" s="6">
        <v>-5.663123033140538E-4</v>
      </c>
      <c r="AX307" s="6">
        <v>9.5264894413822354E-3</v>
      </c>
      <c r="AZ307" s="6">
        <v>3.7682946476889079E-3</v>
      </c>
      <c r="BB307" s="6">
        <v>-5.8544129018004432E-3</v>
      </c>
      <c r="BD307" s="6">
        <v>1.1487609276786381E-2</v>
      </c>
      <c r="BF307" s="6">
        <v>-1.3369436452868588E-2</v>
      </c>
      <c r="BH307" s="6">
        <v>1.8198571757659598E-2</v>
      </c>
      <c r="BJ307" s="6">
        <v>6.6536598365058985E-3</v>
      </c>
      <c r="BL307" s="6">
        <v>-8.8673714887113064E-3</v>
      </c>
    </row>
    <row r="308" spans="1:65" x14ac:dyDescent="0.25">
      <c r="A308" s="1">
        <v>307</v>
      </c>
      <c r="B308" s="1" t="s">
        <v>21</v>
      </c>
      <c r="C308" s="1" t="s">
        <v>22</v>
      </c>
      <c r="D308" s="1" t="s">
        <v>23</v>
      </c>
      <c r="E308" s="1" t="s">
        <v>24</v>
      </c>
      <c r="F308" s="1" t="s">
        <v>25</v>
      </c>
      <c r="G308" s="1" t="b">
        <v>1</v>
      </c>
      <c r="H308" s="1" t="b">
        <v>1</v>
      </c>
      <c r="I308" s="1" t="b">
        <v>1</v>
      </c>
      <c r="J308" s="1" t="b">
        <v>1</v>
      </c>
      <c r="K308" s="1" t="b">
        <v>0</v>
      </c>
      <c r="L308" s="1">
        <v>200</v>
      </c>
      <c r="M308" s="1">
        <v>2</v>
      </c>
      <c r="N308" s="1">
        <v>0</v>
      </c>
      <c r="O308" s="1">
        <v>1</v>
      </c>
      <c r="P308" s="1">
        <v>1.9</v>
      </c>
      <c r="Q308" s="1">
        <v>100</v>
      </c>
      <c r="R308" s="1">
        <v>100</v>
      </c>
      <c r="S308" s="13">
        <v>1.2</v>
      </c>
      <c r="T308" s="1">
        <v>1</v>
      </c>
      <c r="U308" s="1" t="b">
        <v>1</v>
      </c>
      <c r="V308" s="1">
        <v>251</v>
      </c>
      <c r="W308" s="13">
        <v>3489.79</v>
      </c>
      <c r="X308" s="13">
        <v>1391.38</v>
      </c>
      <c r="Y308" s="1">
        <v>185</v>
      </c>
      <c r="Z308" s="1">
        <v>172</v>
      </c>
      <c r="AA308" s="50">
        <v>154.03</v>
      </c>
      <c r="AB308" s="50">
        <v>143.22</v>
      </c>
      <c r="AC308" s="16">
        <v>1.2019160920705101</v>
      </c>
      <c r="AD308" s="16">
        <v>1.20198471559285</v>
      </c>
      <c r="AE308" s="50">
        <v>27</v>
      </c>
      <c r="AF308" s="50">
        <v>14</v>
      </c>
      <c r="AG308" s="50">
        <v>23.35</v>
      </c>
      <c r="AH308" s="50">
        <v>17.649999999999999</v>
      </c>
      <c r="AI308" s="16">
        <v>1.1595630022151699</v>
      </c>
      <c r="AJ308" s="16">
        <v>0.79729325765393799</v>
      </c>
      <c r="AL308" s="6">
        <v>-2.0829802683929532E-2</v>
      </c>
      <c r="AN308" s="6">
        <v>-2.675517441575781E-2</v>
      </c>
      <c r="AP308" s="6">
        <v>-3.7695207323639179E-3</v>
      </c>
      <c r="AR308" s="6">
        <v>-2.3201856148492572E-3</v>
      </c>
      <c r="AT308" s="6">
        <v>1.6907750100680685E-2</v>
      </c>
      <c r="AV308" s="6">
        <v>2.667402633710636E-2</v>
      </c>
      <c r="AX308" s="6">
        <v>-2.0797936899835001E-2</v>
      </c>
      <c r="AZ308" s="6">
        <v>-2.8743924260127285E-2</v>
      </c>
      <c r="BB308" s="6">
        <v>-5.8544129018004432E-3</v>
      </c>
      <c r="BD308" s="6">
        <v>1.1487609276786381E-2</v>
      </c>
      <c r="BF308" s="6">
        <v>-1.2100186156710158E-2</v>
      </c>
      <c r="BH308" s="6">
        <v>1.647085924902103E-2</v>
      </c>
      <c r="BJ308" s="6">
        <v>6.1231227171152369E-3</v>
      </c>
      <c r="BL308" s="6">
        <v>-5.542546846822427E-3</v>
      </c>
    </row>
    <row r="309" spans="1:65" x14ac:dyDescent="0.25">
      <c r="A309" s="1">
        <v>308</v>
      </c>
      <c r="B309" s="1" t="s">
        <v>21</v>
      </c>
      <c r="C309" s="1" t="s">
        <v>22</v>
      </c>
      <c r="D309" s="1" t="s">
        <v>23</v>
      </c>
      <c r="E309" s="1" t="s">
        <v>24</v>
      </c>
      <c r="F309" s="1" t="s">
        <v>25</v>
      </c>
      <c r="G309" s="1" t="b">
        <v>1</v>
      </c>
      <c r="H309" s="1" t="b">
        <v>1</v>
      </c>
      <c r="I309" s="1" t="b">
        <v>1</v>
      </c>
      <c r="J309" s="1" t="b">
        <v>1</v>
      </c>
      <c r="K309" s="1" t="b">
        <v>0</v>
      </c>
      <c r="L309" s="1">
        <v>200</v>
      </c>
      <c r="M309" s="1">
        <v>2</v>
      </c>
      <c r="N309" s="1">
        <v>0</v>
      </c>
      <c r="O309" s="1">
        <v>1</v>
      </c>
      <c r="P309" s="1">
        <v>1.9</v>
      </c>
      <c r="Q309" s="1">
        <v>100</v>
      </c>
      <c r="R309" s="1">
        <v>100</v>
      </c>
      <c r="S309" s="13">
        <v>1.2</v>
      </c>
      <c r="T309" s="1">
        <v>1</v>
      </c>
      <c r="U309" s="1" t="b">
        <v>1</v>
      </c>
      <c r="V309" s="1">
        <v>251</v>
      </c>
      <c r="W309" s="13">
        <v>3550.41</v>
      </c>
      <c r="X309" s="13">
        <v>1418</v>
      </c>
      <c r="Y309" s="1">
        <v>186</v>
      </c>
      <c r="Z309" s="1">
        <v>173</v>
      </c>
      <c r="AA309" s="50">
        <v>152.05000000000001</v>
      </c>
      <c r="AB309" s="50">
        <v>139.22</v>
      </c>
      <c r="AC309" s="16">
        <v>1.2243041780520501</v>
      </c>
      <c r="AD309" s="16">
        <v>1.24358019926881</v>
      </c>
      <c r="AE309" s="50">
        <v>27</v>
      </c>
      <c r="AF309" s="50">
        <v>14</v>
      </c>
      <c r="AG309" s="50">
        <v>23.84</v>
      </c>
      <c r="AH309" s="50">
        <v>17.16</v>
      </c>
      <c r="AI309" s="16">
        <v>1.1364839551752599</v>
      </c>
      <c r="AJ309" s="16">
        <v>0.82166413960995999</v>
      </c>
      <c r="AL309" s="6">
        <v>-3.8209576355741071E-3</v>
      </c>
      <c r="AN309" s="6">
        <v>-8.1349719857585212E-3</v>
      </c>
      <c r="AP309" s="6">
        <v>1.615508885298933E-3</v>
      </c>
      <c r="AR309" s="6">
        <v>3.4802784222738303E-3</v>
      </c>
      <c r="AT309" s="6">
        <v>3.8357683750471772E-3</v>
      </c>
      <c r="AV309" s="6">
        <v>-2.0000143370203505E-3</v>
      </c>
      <c r="AX309" s="6">
        <v>-2.5583441973007215E-3</v>
      </c>
      <c r="AZ309" s="6">
        <v>4.8670407708952812E-3</v>
      </c>
      <c r="BB309" s="6">
        <v>-5.8544129018004432E-3</v>
      </c>
      <c r="BD309" s="6">
        <v>1.1487609276786381E-2</v>
      </c>
      <c r="BF309" s="6">
        <v>8.630902013877062E-3</v>
      </c>
      <c r="BH309" s="6">
        <v>-1.1748445058742063E-2</v>
      </c>
      <c r="BJ309" s="6">
        <v>-1.3901975386886423E-2</v>
      </c>
      <c r="BL309" s="6">
        <v>2.4855057759037402E-2</v>
      </c>
    </row>
    <row r="310" spans="1:65" x14ac:dyDescent="0.25">
      <c r="A310" s="1">
        <v>309</v>
      </c>
      <c r="B310" s="1" t="s">
        <v>21</v>
      </c>
      <c r="C310" s="1" t="s">
        <v>22</v>
      </c>
      <c r="D310" s="1" t="s">
        <v>23</v>
      </c>
      <c r="E310" s="1" t="s">
        <v>24</v>
      </c>
      <c r="F310" s="1" t="s">
        <v>25</v>
      </c>
      <c r="G310" s="1" t="b">
        <v>1</v>
      </c>
      <c r="H310" s="1" t="b">
        <v>1</v>
      </c>
      <c r="I310" s="1" t="b">
        <v>1</v>
      </c>
      <c r="J310" s="1" t="b">
        <v>1</v>
      </c>
      <c r="K310" s="1" t="b">
        <v>0</v>
      </c>
      <c r="L310" s="1">
        <v>200</v>
      </c>
      <c r="M310" s="1">
        <v>2</v>
      </c>
      <c r="N310" s="1">
        <v>0</v>
      </c>
      <c r="O310" s="1">
        <v>1</v>
      </c>
      <c r="P310" s="1">
        <v>1.9</v>
      </c>
      <c r="Q310" s="1">
        <v>100</v>
      </c>
      <c r="R310" s="1">
        <v>100</v>
      </c>
      <c r="S310" s="13">
        <v>1.2</v>
      </c>
      <c r="T310" s="1">
        <v>1</v>
      </c>
      <c r="U310" s="1" t="b">
        <v>1</v>
      </c>
      <c r="V310" s="1">
        <v>251</v>
      </c>
      <c r="W310" s="13">
        <v>3577.05</v>
      </c>
      <c r="X310" s="13">
        <v>1406.76</v>
      </c>
      <c r="Y310" s="1">
        <v>186</v>
      </c>
      <c r="Z310" s="1">
        <v>172</v>
      </c>
      <c r="AA310" s="50">
        <v>152.44</v>
      </c>
      <c r="AB310" s="50">
        <v>139.52000000000001</v>
      </c>
      <c r="AC310" s="16">
        <v>1.2215125870230701</v>
      </c>
      <c r="AD310" s="16">
        <v>1.23468518850953</v>
      </c>
      <c r="AE310" s="50">
        <v>27.53</v>
      </c>
      <c r="AF310" s="50">
        <v>13.47</v>
      </c>
      <c r="AG310" s="50">
        <v>23.91</v>
      </c>
      <c r="AH310" s="50">
        <v>17.09</v>
      </c>
      <c r="AI310" s="16">
        <v>1.1553604659430701</v>
      </c>
      <c r="AJ310" s="16">
        <v>0.79393955854946496</v>
      </c>
      <c r="AL310" s="6">
        <v>3.653731115468295E-3</v>
      </c>
      <c r="AN310" s="6">
        <v>-1.5997146114728911E-2</v>
      </c>
      <c r="AP310" s="6">
        <v>1.615508885298933E-3</v>
      </c>
      <c r="AR310" s="6">
        <v>-2.3201856148492572E-3</v>
      </c>
      <c r="AT310" s="6">
        <v>6.4105526543385416E-3</v>
      </c>
      <c r="AV310" s="6">
        <v>1.5053871353920556E-4</v>
      </c>
      <c r="AX310" s="6">
        <v>-4.8326557843934026E-3</v>
      </c>
      <c r="AZ310" s="6">
        <v>-2.3205158857309005E-3</v>
      </c>
      <c r="BB310" s="6">
        <v>1.3660296770867886E-2</v>
      </c>
      <c r="BD310" s="6">
        <v>-2.6804421645834742E-2</v>
      </c>
      <c r="BF310" s="6">
        <v>1.1592486038246586E-2</v>
      </c>
      <c r="BH310" s="6">
        <v>-1.5779774245565426E-2</v>
      </c>
      <c r="BJ310" s="6">
        <v>2.4766896131445115E-3</v>
      </c>
      <c r="BL310" s="6">
        <v>-9.7255887050842205E-3</v>
      </c>
    </row>
    <row r="311" spans="1:65" x14ac:dyDescent="0.25">
      <c r="A311" s="1">
        <v>310</v>
      </c>
      <c r="B311" s="1" t="s">
        <v>21</v>
      </c>
      <c r="C311" s="1" t="s">
        <v>22</v>
      </c>
      <c r="D311" s="1" t="s">
        <v>23</v>
      </c>
      <c r="E311" s="1" t="s">
        <v>24</v>
      </c>
      <c r="F311" s="1" t="s">
        <v>25</v>
      </c>
      <c r="G311" s="1" t="b">
        <v>1</v>
      </c>
      <c r="H311" s="1" t="b">
        <v>1</v>
      </c>
      <c r="I311" s="1" t="b">
        <v>1</v>
      </c>
      <c r="J311" s="1" t="b">
        <v>1</v>
      </c>
      <c r="K311" s="1" t="b">
        <v>0</v>
      </c>
      <c r="L311" s="1">
        <v>200</v>
      </c>
      <c r="M311" s="1">
        <v>2</v>
      </c>
      <c r="N311" s="1">
        <v>0</v>
      </c>
      <c r="O311" s="1">
        <v>1</v>
      </c>
      <c r="P311" s="1">
        <v>1.9</v>
      </c>
      <c r="Q311" s="1">
        <v>100</v>
      </c>
      <c r="R311" s="1">
        <v>100</v>
      </c>
      <c r="S311" s="13">
        <v>1.2</v>
      </c>
      <c r="T311" s="1">
        <v>1</v>
      </c>
      <c r="U311" s="1" t="b">
        <v>1</v>
      </c>
      <c r="V311" s="1">
        <v>251</v>
      </c>
      <c r="W311" s="13">
        <v>3594.05</v>
      </c>
      <c r="X311" s="13">
        <v>1438.4</v>
      </c>
      <c r="Y311" s="1">
        <v>186</v>
      </c>
      <c r="Z311" s="1">
        <v>172</v>
      </c>
      <c r="AA311" s="50">
        <v>150.68</v>
      </c>
      <c r="AB311" s="50">
        <v>138.78</v>
      </c>
      <c r="AC311" s="16">
        <v>1.23578681699655</v>
      </c>
      <c r="AD311" s="16">
        <v>1.2413012757731601</v>
      </c>
      <c r="AE311" s="50">
        <v>27.52</v>
      </c>
      <c r="AF311" s="50">
        <v>13.48</v>
      </c>
      <c r="AG311" s="50">
        <v>23.62</v>
      </c>
      <c r="AH311" s="50">
        <v>17.38</v>
      </c>
      <c r="AI311" s="16">
        <v>1.16799984073897</v>
      </c>
      <c r="AJ311" s="16">
        <v>0.77941051771585801</v>
      </c>
      <c r="AL311" s="6">
        <v>8.4236150782206476E-3</v>
      </c>
      <c r="AN311" s="6">
        <v>6.1344543693124809E-3</v>
      </c>
      <c r="AP311" s="6">
        <v>1.615508885298933E-3</v>
      </c>
      <c r="AR311" s="6">
        <v>-2.3201856148492572E-3</v>
      </c>
      <c r="AT311" s="6">
        <v>-5.2089866573357124E-3</v>
      </c>
      <c r="AV311" s="6">
        <v>-5.1541588111742032E-3</v>
      </c>
      <c r="AX311" s="6">
        <v>6.7965715230797752E-3</v>
      </c>
      <c r="AZ311" s="6">
        <v>3.0255711893085735E-3</v>
      </c>
      <c r="BB311" s="6">
        <v>1.3292094701572221E-2</v>
      </c>
      <c r="BD311" s="6">
        <v>-2.6081930496351324E-2</v>
      </c>
      <c r="BF311" s="6">
        <v>-6.7693349128450375E-4</v>
      </c>
      <c r="BH311" s="6">
        <v>9.2144667127391777E-4</v>
      </c>
      <c r="BJ311" s="6">
        <v>1.3443551452086755E-2</v>
      </c>
      <c r="BL311" s="6">
        <v>-2.7847544215735986E-2</v>
      </c>
    </row>
    <row r="312" spans="1:65" x14ac:dyDescent="0.25">
      <c r="A312" s="3">
        <v>311</v>
      </c>
      <c r="B312" s="3" t="s">
        <v>21</v>
      </c>
      <c r="C312" s="3" t="s">
        <v>22</v>
      </c>
      <c r="D312" s="3" t="s">
        <v>23</v>
      </c>
      <c r="E312" s="3" t="s">
        <v>24</v>
      </c>
      <c r="F312" s="3" t="s">
        <v>25</v>
      </c>
      <c r="G312" s="3" t="b">
        <v>1</v>
      </c>
      <c r="H312" s="3" t="b">
        <v>1</v>
      </c>
      <c r="I312" s="3" t="b">
        <v>1</v>
      </c>
      <c r="J312" s="3" t="b">
        <v>1</v>
      </c>
      <c r="K312" s="3" t="b">
        <v>0</v>
      </c>
      <c r="L312" s="3">
        <v>200</v>
      </c>
      <c r="M312" s="3">
        <v>2</v>
      </c>
      <c r="N312" s="3">
        <v>0</v>
      </c>
      <c r="O312" s="3">
        <v>1</v>
      </c>
      <c r="P312" s="3">
        <v>2</v>
      </c>
      <c r="Q312" s="3">
        <v>100</v>
      </c>
      <c r="R312" s="3">
        <v>100</v>
      </c>
      <c r="S312" s="5">
        <v>1.2</v>
      </c>
      <c r="T312" s="3">
        <v>1</v>
      </c>
      <c r="U312" s="3" t="b">
        <v>1</v>
      </c>
      <c r="V312" s="3">
        <v>251</v>
      </c>
      <c r="W312" s="5">
        <v>3687.78</v>
      </c>
      <c r="X312" s="5">
        <v>1516.69</v>
      </c>
      <c r="Y312" s="3">
        <v>186</v>
      </c>
      <c r="Z312" s="3">
        <v>172</v>
      </c>
      <c r="AA312" s="51">
        <v>146.83000000000001</v>
      </c>
      <c r="AB312" s="51">
        <v>134.32</v>
      </c>
      <c r="AC312" s="17">
        <v>1.26700133549928</v>
      </c>
      <c r="AD312" s="17">
        <v>1.28081710246651</v>
      </c>
      <c r="AE312" s="51">
        <v>27.48</v>
      </c>
      <c r="AF312" s="51">
        <v>13.52</v>
      </c>
      <c r="AG312" s="51">
        <v>23.66</v>
      </c>
      <c r="AH312" s="51">
        <v>17.34</v>
      </c>
      <c r="AI312" s="17">
        <v>1.16264855072463</v>
      </c>
      <c r="AJ312" s="17">
        <v>0.78116615067079398</v>
      </c>
      <c r="AL312" s="6" cm="1">
        <f t="array" ref="AL312:AL321">W312:W321/AM312-1</f>
        <v>2.4243916799249199E-3</v>
      </c>
      <c r="AM312" s="22">
        <f>AVERAGE(W312:W321)</f>
        <v>3678.8609999999999</v>
      </c>
      <c r="AN312" s="6" cm="1">
        <f t="array" ref="AN312:AN321">X312:X321/AO312-1</f>
        <v>-3.1769634556921833E-4</v>
      </c>
      <c r="AO312" s="22">
        <f>AVERAGE(X312:X321)</f>
        <v>1517.172</v>
      </c>
      <c r="AP312" s="6" cm="1">
        <f t="array" ref="AP312:AP321">Y312:Y321/AQ312-1</f>
        <v>1.615508885298933E-3</v>
      </c>
      <c r="AQ312" s="22">
        <f>AVERAGE(Y312:Y321)</f>
        <v>185.7</v>
      </c>
      <c r="AR312" s="6" cm="1">
        <f t="array" ref="AR312:AR321">Z312:Z321/AS312-1</f>
        <v>-2.3201856148492572E-3</v>
      </c>
      <c r="AS312" s="22">
        <f>AVERAGE(Z312:Z321)</f>
        <v>172.4</v>
      </c>
      <c r="AT312" s="6" cm="1">
        <f t="array" ref="AT312:AT321">AA312:AA321/AU312-1</f>
        <v>-2.0797085689431283E-3</v>
      </c>
      <c r="AU312" s="22">
        <f>AVERAGE(AA312:AA321)</f>
        <v>147.13600000000002</v>
      </c>
      <c r="AV312" s="6" cm="1">
        <f t="array" ref="AV312:AV321">AB312:AB321/AW312-1</f>
        <v>1.1403698375906934E-3</v>
      </c>
      <c r="AW312" s="22">
        <f>AVERAGE(AB312:AB321)</f>
        <v>134.16699999999997</v>
      </c>
      <c r="AX312" s="6" cm="1">
        <f t="array" ref="AX312:AX321">AC312:AC321/AY312-1</f>
        <v>3.5906864920662862E-3</v>
      </c>
      <c r="AY312" s="22">
        <f>AVERAGE(AC312:AC321)</f>
        <v>1.2624682079583009</v>
      </c>
      <c r="AZ312" s="6" cm="1">
        <f t="array" ref="AZ312:AZ321">AD312:AD321/BA312-1</f>
        <v>-3.5600070646119031E-3</v>
      </c>
      <c r="BA312" s="22">
        <f>AVERAGE(AD312:AD321)</f>
        <v>1.2853931110225538</v>
      </c>
      <c r="BB312" s="6" cm="1">
        <f t="array" ref="BB312:BB321">AE312:AE321/BC312-1</f>
        <v>1.2042868191360245E-2</v>
      </c>
      <c r="BC312" s="22">
        <f>AVERAGE(AE312:AE321)</f>
        <v>27.152999999999999</v>
      </c>
      <c r="BD312" s="6" cm="1">
        <f t="array" ref="BD312:BD321">AF312:AF321/BE312-1</f>
        <v>-2.36152235141186E-2</v>
      </c>
      <c r="BE312" s="22">
        <f>AVERAGE(AF312:AF321)</f>
        <v>13.847</v>
      </c>
      <c r="BF312" s="6" cm="1">
        <f t="array" ref="BF312:BF321">AG312:AG321/BG312-1</f>
        <v>-3.7055752063331893E-3</v>
      </c>
      <c r="BG312" s="22">
        <f>AVERAGE(AG312:AG321)</f>
        <v>23.748000000000001</v>
      </c>
      <c r="BH312" s="6" cm="1">
        <f t="array" ref="BH312:BH321">AH312:AH321/BI312-1</f>
        <v>5.1008578715512343E-3</v>
      </c>
      <c r="BI312" s="22">
        <f>AVERAGE(AH312:AH321)</f>
        <v>17.251999999999999</v>
      </c>
      <c r="BJ312" s="6" cm="1">
        <f t="array" ref="BJ312:BJ321">AI312:AI321/BK312-1</f>
        <v>1.5752862491954067E-2</v>
      </c>
      <c r="BK312" s="22">
        <f t="shared" ref="BK312" si="31">AVERAGE(AI312:AI321)</f>
        <v>1.1446175478868901</v>
      </c>
      <c r="BL312" s="6" cm="1">
        <f t="array" ref="BL312:BL321">AJ312:AJ321/BM312-1</f>
        <v>-2.8746942359653138E-2</v>
      </c>
      <c r="BM312" s="22">
        <f>AVERAGE(AJ312:AJ321)</f>
        <v>0.80428694100447129</v>
      </c>
    </row>
    <row r="313" spans="1:65" x14ac:dyDescent="0.25">
      <c r="A313" s="3">
        <v>312</v>
      </c>
      <c r="B313" s="3" t="s">
        <v>21</v>
      </c>
      <c r="C313" s="3" t="s">
        <v>22</v>
      </c>
      <c r="D313" s="3" t="s">
        <v>23</v>
      </c>
      <c r="E313" s="3" t="s">
        <v>24</v>
      </c>
      <c r="F313" s="3" t="s">
        <v>25</v>
      </c>
      <c r="G313" s="3" t="b">
        <v>1</v>
      </c>
      <c r="H313" s="3" t="b">
        <v>1</v>
      </c>
      <c r="I313" s="3" t="b">
        <v>1</v>
      </c>
      <c r="J313" s="3" t="b">
        <v>1</v>
      </c>
      <c r="K313" s="3" t="b">
        <v>0</v>
      </c>
      <c r="L313" s="3">
        <v>200</v>
      </c>
      <c r="M313" s="3">
        <v>2</v>
      </c>
      <c r="N313" s="3">
        <v>0</v>
      </c>
      <c r="O313" s="3">
        <v>1</v>
      </c>
      <c r="P313" s="3">
        <v>2</v>
      </c>
      <c r="Q313" s="3">
        <v>100</v>
      </c>
      <c r="R313" s="3">
        <v>100</v>
      </c>
      <c r="S313" s="5">
        <v>1.2</v>
      </c>
      <c r="T313" s="3">
        <v>1</v>
      </c>
      <c r="U313" s="3" t="b">
        <v>1</v>
      </c>
      <c r="V313" s="3">
        <v>251</v>
      </c>
      <c r="W313" s="5">
        <v>3660.28</v>
      </c>
      <c r="X313" s="5">
        <v>1510.32</v>
      </c>
      <c r="Y313" s="3">
        <v>186</v>
      </c>
      <c r="Z313" s="3">
        <v>173</v>
      </c>
      <c r="AA313" s="51">
        <v>147.26</v>
      </c>
      <c r="AB313" s="51">
        <v>134.31</v>
      </c>
      <c r="AC313" s="17">
        <v>1.2636232174286699</v>
      </c>
      <c r="AD313" s="17">
        <v>1.2885161370720399</v>
      </c>
      <c r="AE313" s="51">
        <v>27</v>
      </c>
      <c r="AF313" s="51">
        <v>14</v>
      </c>
      <c r="AG313" s="51">
        <v>23.76</v>
      </c>
      <c r="AH313" s="51">
        <v>17.239999999999998</v>
      </c>
      <c r="AI313" s="17">
        <v>1.1375225600486401</v>
      </c>
      <c r="AJ313" s="17">
        <v>0.81369521843825199</v>
      </c>
      <c r="AL313" s="6">
        <v>-5.0507480440277197E-3</v>
      </c>
      <c r="AN313" s="6">
        <v>-4.5162974270551715E-3</v>
      </c>
      <c r="AP313" s="6">
        <v>1.615508885298933E-3</v>
      </c>
      <c r="AR313" s="6">
        <v>3.4802784222738303E-3</v>
      </c>
      <c r="AT313" s="6">
        <v>8.4275772074793309E-4</v>
      </c>
      <c r="AV313" s="6">
        <v>1.0658358612776198E-3</v>
      </c>
      <c r="AX313" s="6">
        <v>9.1488202482103986E-4</v>
      </c>
      <c r="AZ313" s="6">
        <v>2.4296271877493059E-3</v>
      </c>
      <c r="BB313" s="6">
        <v>-5.6347364932051169E-3</v>
      </c>
      <c r="BD313" s="6">
        <v>1.1049324763486634E-2</v>
      </c>
      <c r="BF313" s="6">
        <v>5.0530570995444002E-4</v>
      </c>
      <c r="BH313" s="6">
        <v>-6.9557152793886523E-4</v>
      </c>
      <c r="BJ313" s="6">
        <v>-6.1985663694814619E-3</v>
      </c>
      <c r="BL313" s="6">
        <v>1.1697662804310616E-2</v>
      </c>
    </row>
    <row r="314" spans="1:65" x14ac:dyDescent="0.25">
      <c r="A314" s="3">
        <v>313</v>
      </c>
      <c r="B314" s="3" t="s">
        <v>21</v>
      </c>
      <c r="C314" s="3" t="s">
        <v>22</v>
      </c>
      <c r="D314" s="3" t="s">
        <v>23</v>
      </c>
      <c r="E314" s="3" t="s">
        <v>24</v>
      </c>
      <c r="F314" s="3" t="s">
        <v>25</v>
      </c>
      <c r="G314" s="3" t="b">
        <v>1</v>
      </c>
      <c r="H314" s="3" t="b">
        <v>1</v>
      </c>
      <c r="I314" s="3" t="b">
        <v>1</v>
      </c>
      <c r="J314" s="3" t="b">
        <v>1</v>
      </c>
      <c r="K314" s="3" t="b">
        <v>0</v>
      </c>
      <c r="L314" s="3">
        <v>200</v>
      </c>
      <c r="M314" s="3">
        <v>2</v>
      </c>
      <c r="N314" s="3">
        <v>0</v>
      </c>
      <c r="O314" s="3">
        <v>1</v>
      </c>
      <c r="P314" s="3">
        <v>2</v>
      </c>
      <c r="Q314" s="3">
        <v>100</v>
      </c>
      <c r="R314" s="3">
        <v>100</v>
      </c>
      <c r="S314" s="5">
        <v>1.2</v>
      </c>
      <c r="T314" s="3">
        <v>1</v>
      </c>
      <c r="U314" s="3" t="b">
        <v>1</v>
      </c>
      <c r="V314" s="3">
        <v>251</v>
      </c>
      <c r="W314" s="5">
        <v>3711.05</v>
      </c>
      <c r="X314" s="5">
        <v>1507.49</v>
      </c>
      <c r="Y314" s="3">
        <v>186</v>
      </c>
      <c r="Z314" s="3">
        <v>172</v>
      </c>
      <c r="AA314" s="51">
        <v>147.34</v>
      </c>
      <c r="AB314" s="51">
        <v>133.41</v>
      </c>
      <c r="AC314" s="17">
        <v>1.2626120688364599</v>
      </c>
      <c r="AD314" s="17">
        <v>1.28954887795378</v>
      </c>
      <c r="AE314" s="51">
        <v>27.54</v>
      </c>
      <c r="AF314" s="51">
        <v>13.46</v>
      </c>
      <c r="AG314" s="51">
        <v>24.01</v>
      </c>
      <c r="AH314" s="51">
        <v>16.989999999999998</v>
      </c>
      <c r="AI314" s="17">
        <v>1.1483854667072</v>
      </c>
      <c r="AJ314" s="17">
        <v>0.79421302029583696</v>
      </c>
      <c r="AL314" s="6">
        <v>8.749719002702383E-3</v>
      </c>
      <c r="AN314" s="6">
        <v>-6.3816099954389083E-3</v>
      </c>
      <c r="AP314" s="6">
        <v>1.615508885298933E-3</v>
      </c>
      <c r="AR314" s="6">
        <v>-2.3201856148492572E-3</v>
      </c>
      <c r="AT314" s="6">
        <v>1.3864723792951228E-3</v>
      </c>
      <c r="AV314" s="6">
        <v>-5.642222006901676E-3</v>
      </c>
      <c r="AX314" s="6">
        <v>1.1395207994313594E-4</v>
      </c>
      <c r="AZ314" s="6">
        <v>3.233070798022375E-3</v>
      </c>
      <c r="BB314" s="6">
        <v>1.4252568776930818E-2</v>
      </c>
      <c r="BD314" s="6">
        <v>-2.7948292048819101E-2</v>
      </c>
      <c r="BF314" s="6">
        <v>1.103250800067368E-2</v>
      </c>
      <c r="BH314" s="6">
        <v>-1.5186645026663559E-2</v>
      </c>
      <c r="BJ314" s="6">
        <v>3.2918583392906875E-3</v>
      </c>
      <c r="BL314" s="6">
        <v>-1.2525281954787193E-2</v>
      </c>
    </row>
    <row r="315" spans="1:65" x14ac:dyDescent="0.25">
      <c r="A315" s="3">
        <v>314</v>
      </c>
      <c r="B315" s="3" t="s">
        <v>21</v>
      </c>
      <c r="C315" s="3" t="s">
        <v>22</v>
      </c>
      <c r="D315" s="3" t="s">
        <v>23</v>
      </c>
      <c r="E315" s="3" t="s">
        <v>24</v>
      </c>
      <c r="F315" s="3" t="s">
        <v>25</v>
      </c>
      <c r="G315" s="3" t="b">
        <v>1</v>
      </c>
      <c r="H315" s="3" t="b">
        <v>1</v>
      </c>
      <c r="I315" s="3" t="b">
        <v>1</v>
      </c>
      <c r="J315" s="3" t="b">
        <v>1</v>
      </c>
      <c r="K315" s="3" t="b">
        <v>0</v>
      </c>
      <c r="L315" s="3">
        <v>200</v>
      </c>
      <c r="M315" s="3">
        <v>2</v>
      </c>
      <c r="N315" s="3">
        <v>0</v>
      </c>
      <c r="O315" s="3">
        <v>1</v>
      </c>
      <c r="P315" s="3">
        <v>2</v>
      </c>
      <c r="Q315" s="3">
        <v>100</v>
      </c>
      <c r="R315" s="3">
        <v>100</v>
      </c>
      <c r="S315" s="5">
        <v>1.2</v>
      </c>
      <c r="T315" s="3">
        <v>1</v>
      </c>
      <c r="U315" s="3" t="b">
        <v>1</v>
      </c>
      <c r="V315" s="3">
        <v>251</v>
      </c>
      <c r="W315" s="5">
        <v>3660.26</v>
      </c>
      <c r="X315" s="5">
        <v>1511.91</v>
      </c>
      <c r="Y315" s="3">
        <v>185</v>
      </c>
      <c r="Z315" s="3">
        <v>172</v>
      </c>
      <c r="AA315" s="51">
        <v>148.09</v>
      </c>
      <c r="AB315" s="51">
        <v>135.28</v>
      </c>
      <c r="AC315" s="17">
        <v>1.2497161881066099</v>
      </c>
      <c r="AD315" s="17">
        <v>1.2720518168263</v>
      </c>
      <c r="AE315" s="51">
        <v>27</v>
      </c>
      <c r="AF315" s="51">
        <v>14</v>
      </c>
      <c r="AG315" s="51">
        <v>23.68</v>
      </c>
      <c r="AH315" s="51">
        <v>17.32</v>
      </c>
      <c r="AI315" s="17">
        <v>1.1418197932502201</v>
      </c>
      <c r="AJ315" s="17">
        <v>0.81049561403508696</v>
      </c>
      <c r="AL315" s="6">
        <v>-5.0561845092814695E-3</v>
      </c>
      <c r="AN315" s="6">
        <v>-3.4682949593057844E-3</v>
      </c>
      <c r="AP315" s="6">
        <v>-3.7695207323639179E-3</v>
      </c>
      <c r="AR315" s="6">
        <v>-2.3201856148492572E-3</v>
      </c>
      <c r="AT315" s="6">
        <v>6.483797303175054E-3</v>
      </c>
      <c r="AV315" s="6">
        <v>8.2956315636484312E-3</v>
      </c>
      <c r="AX315" s="6">
        <v>-1.0100864141611932E-2</v>
      </c>
      <c r="AZ315" s="6">
        <v>-1.0379154891876352E-2</v>
      </c>
      <c r="BB315" s="6">
        <v>-5.6347364932051169E-3</v>
      </c>
      <c r="BD315" s="6">
        <v>1.1049324763486634E-2</v>
      </c>
      <c r="BF315" s="6">
        <v>-2.8633990230756412E-3</v>
      </c>
      <c r="BH315" s="6">
        <v>3.9415719916531256E-3</v>
      </c>
      <c r="BJ315" s="6">
        <v>-2.4442702646267911E-3</v>
      </c>
      <c r="BL315" s="6">
        <v>7.7194751202371847E-3</v>
      </c>
    </row>
    <row r="316" spans="1:65" x14ac:dyDescent="0.25">
      <c r="A316" s="3">
        <v>315</v>
      </c>
      <c r="B316" s="3" t="s">
        <v>21</v>
      </c>
      <c r="C316" s="3" t="s">
        <v>22</v>
      </c>
      <c r="D316" s="3" t="s">
        <v>23</v>
      </c>
      <c r="E316" s="3" t="s">
        <v>24</v>
      </c>
      <c r="F316" s="3" t="s">
        <v>25</v>
      </c>
      <c r="G316" s="3" t="b">
        <v>1</v>
      </c>
      <c r="H316" s="3" t="b">
        <v>1</v>
      </c>
      <c r="I316" s="3" t="b">
        <v>1</v>
      </c>
      <c r="J316" s="3" t="b">
        <v>1</v>
      </c>
      <c r="K316" s="3" t="b">
        <v>0</v>
      </c>
      <c r="L316" s="3">
        <v>200</v>
      </c>
      <c r="M316" s="3">
        <v>2</v>
      </c>
      <c r="N316" s="3">
        <v>0</v>
      </c>
      <c r="O316" s="3">
        <v>1</v>
      </c>
      <c r="P316" s="3">
        <v>2</v>
      </c>
      <c r="Q316" s="3">
        <v>100</v>
      </c>
      <c r="R316" s="3">
        <v>100</v>
      </c>
      <c r="S316" s="5">
        <v>1.2</v>
      </c>
      <c r="T316" s="3">
        <v>1</v>
      </c>
      <c r="U316" s="3" t="b">
        <v>1</v>
      </c>
      <c r="V316" s="3">
        <v>251</v>
      </c>
      <c r="W316" s="5">
        <v>3682.79</v>
      </c>
      <c r="X316" s="5">
        <v>1544.06</v>
      </c>
      <c r="Y316" s="3">
        <v>185</v>
      </c>
      <c r="Z316" s="3">
        <v>172</v>
      </c>
      <c r="AA316" s="51">
        <v>146.46</v>
      </c>
      <c r="AB316" s="51">
        <v>134.15</v>
      </c>
      <c r="AC316" s="17">
        <v>1.26348532098316</v>
      </c>
      <c r="AD316" s="17">
        <v>1.2825423978077499</v>
      </c>
      <c r="AE316" s="51">
        <v>27</v>
      </c>
      <c r="AF316" s="51">
        <v>14</v>
      </c>
      <c r="AG316" s="51">
        <v>23.5</v>
      </c>
      <c r="AH316" s="51">
        <v>17.5</v>
      </c>
      <c r="AI316" s="17">
        <v>1.1497749011857701</v>
      </c>
      <c r="AJ316" s="17">
        <v>0.80110208118335002</v>
      </c>
      <c r="AL316" s="6">
        <v>1.0679935991058098E-3</v>
      </c>
      <c r="AN316" s="6">
        <v>1.7722446762792776E-2</v>
      </c>
      <c r="AP316" s="6">
        <v>-3.7695207323639179E-3</v>
      </c>
      <c r="AR316" s="6">
        <v>-2.3201856148492572E-3</v>
      </c>
      <c r="AT316" s="6">
        <v>-4.5943888647238529E-3</v>
      </c>
      <c r="AV316" s="6">
        <v>-1.2670775973200321E-4</v>
      </c>
      <c r="AX316" s="6">
        <v>8.0565436693569303E-4</v>
      </c>
      <c r="AZ316" s="6">
        <v>-2.2177753952143942E-3</v>
      </c>
      <c r="BB316" s="6">
        <v>-5.6347364932051169E-3</v>
      </c>
      <c r="BD316" s="6">
        <v>1.1049324763486634E-2</v>
      </c>
      <c r="BF316" s="6">
        <v>-1.0442984672393463E-2</v>
      </c>
      <c r="BH316" s="6">
        <v>1.4375144910734994E-2</v>
      </c>
      <c r="BJ316" s="6">
        <v>4.505743694390496E-3</v>
      </c>
      <c r="BL316" s="6">
        <v>-3.9598551943957894E-3</v>
      </c>
    </row>
    <row r="317" spans="1:65" x14ac:dyDescent="0.25">
      <c r="A317" s="3">
        <v>316</v>
      </c>
      <c r="B317" s="3" t="s">
        <v>21</v>
      </c>
      <c r="C317" s="3" t="s">
        <v>22</v>
      </c>
      <c r="D317" s="3" t="s">
        <v>23</v>
      </c>
      <c r="E317" s="3" t="s">
        <v>24</v>
      </c>
      <c r="F317" s="3" t="s">
        <v>25</v>
      </c>
      <c r="G317" s="3" t="b">
        <v>1</v>
      </c>
      <c r="H317" s="3" t="b">
        <v>1</v>
      </c>
      <c r="I317" s="3" t="b">
        <v>1</v>
      </c>
      <c r="J317" s="3" t="b">
        <v>1</v>
      </c>
      <c r="K317" s="3" t="b">
        <v>0</v>
      </c>
      <c r="L317" s="3">
        <v>200</v>
      </c>
      <c r="M317" s="3">
        <v>2</v>
      </c>
      <c r="N317" s="3">
        <v>0</v>
      </c>
      <c r="O317" s="3">
        <v>1</v>
      </c>
      <c r="P317" s="3">
        <v>2</v>
      </c>
      <c r="Q317" s="3">
        <v>100</v>
      </c>
      <c r="R317" s="3">
        <v>100</v>
      </c>
      <c r="S317" s="5">
        <v>1.2</v>
      </c>
      <c r="T317" s="3">
        <v>1</v>
      </c>
      <c r="U317" s="3" t="b">
        <v>1</v>
      </c>
      <c r="V317" s="3">
        <v>251</v>
      </c>
      <c r="W317" s="5">
        <v>3690.43</v>
      </c>
      <c r="X317" s="5">
        <v>1498.22</v>
      </c>
      <c r="Y317" s="3">
        <v>186</v>
      </c>
      <c r="Z317" s="3">
        <v>172</v>
      </c>
      <c r="AA317" s="51">
        <v>147.74</v>
      </c>
      <c r="AB317" s="51">
        <v>134.38</v>
      </c>
      <c r="AC317" s="17">
        <v>1.2593912534574101</v>
      </c>
      <c r="AD317" s="17">
        <v>1.28046757738485</v>
      </c>
      <c r="AE317" s="51">
        <v>27.51</v>
      </c>
      <c r="AF317" s="51">
        <v>13.49</v>
      </c>
      <c r="AG317" s="51">
        <v>23.91</v>
      </c>
      <c r="AH317" s="51">
        <v>17.09</v>
      </c>
      <c r="AI317" s="17">
        <v>1.1521656785243699</v>
      </c>
      <c r="AJ317" s="17">
        <v>0.79146005331957303</v>
      </c>
      <c r="AL317" s="6">
        <v>3.144723326051091E-3</v>
      </c>
      <c r="AN317" s="6">
        <v>-1.2491662118731428E-2</v>
      </c>
      <c r="AP317" s="6">
        <v>1.615508885298933E-3</v>
      </c>
      <c r="AR317" s="6">
        <v>-2.3201856148492572E-3</v>
      </c>
      <c r="AT317" s="6">
        <v>4.1050456720312933E-3</v>
      </c>
      <c r="AV317" s="6">
        <v>1.5875736954691355E-3</v>
      </c>
      <c r="AX317" s="6">
        <v>-2.4372530583300911E-3</v>
      </c>
      <c r="AZ317" s="6">
        <v>-3.8319278324010497E-3</v>
      </c>
      <c r="BB317" s="6">
        <v>1.3147718484145532E-2</v>
      </c>
      <c r="BD317" s="6">
        <v>-2.578175778146885E-2</v>
      </c>
      <c r="BF317" s="6">
        <v>6.8216270843859395E-3</v>
      </c>
      <c r="BH317" s="6">
        <v>-9.3902156271735704E-3</v>
      </c>
      <c r="BJ317" s="6">
        <v>6.5944565076907491E-3</v>
      </c>
      <c r="BL317" s="6">
        <v>-1.5948148640681392E-2</v>
      </c>
    </row>
    <row r="318" spans="1:65" x14ac:dyDescent="0.25">
      <c r="A318" s="3">
        <v>317</v>
      </c>
      <c r="B318" s="3" t="s">
        <v>21</v>
      </c>
      <c r="C318" s="3" t="s">
        <v>22</v>
      </c>
      <c r="D318" s="3" t="s">
        <v>23</v>
      </c>
      <c r="E318" s="3" t="s">
        <v>24</v>
      </c>
      <c r="F318" s="3" t="s">
        <v>25</v>
      </c>
      <c r="G318" s="3" t="b">
        <v>1</v>
      </c>
      <c r="H318" s="3" t="b">
        <v>1</v>
      </c>
      <c r="I318" s="3" t="b">
        <v>1</v>
      </c>
      <c r="J318" s="3" t="b">
        <v>1</v>
      </c>
      <c r="K318" s="3" t="b">
        <v>0</v>
      </c>
      <c r="L318" s="3">
        <v>200</v>
      </c>
      <c r="M318" s="3">
        <v>2</v>
      </c>
      <c r="N318" s="3">
        <v>0</v>
      </c>
      <c r="O318" s="3">
        <v>1</v>
      </c>
      <c r="P318" s="3">
        <v>2</v>
      </c>
      <c r="Q318" s="3">
        <v>100</v>
      </c>
      <c r="R318" s="3">
        <v>100</v>
      </c>
      <c r="S318" s="5">
        <v>1.2</v>
      </c>
      <c r="T318" s="3">
        <v>1</v>
      </c>
      <c r="U318" s="3" t="b">
        <v>1</v>
      </c>
      <c r="V318" s="3">
        <v>251</v>
      </c>
      <c r="W318" s="5">
        <v>3683.52</v>
      </c>
      <c r="X318" s="5">
        <v>1529.05</v>
      </c>
      <c r="Y318" s="3">
        <v>186</v>
      </c>
      <c r="Z318" s="3">
        <v>173</v>
      </c>
      <c r="AA318" s="51">
        <v>146.22999999999999</v>
      </c>
      <c r="AB318" s="51">
        <v>133.29</v>
      </c>
      <c r="AC318" s="17">
        <v>1.27215316362542</v>
      </c>
      <c r="AD318" s="17">
        <v>1.2980782661580901</v>
      </c>
      <c r="AE318" s="51">
        <v>27</v>
      </c>
      <c r="AF318" s="51">
        <v>14</v>
      </c>
      <c r="AG318" s="51">
        <v>23.74</v>
      </c>
      <c r="AH318" s="51">
        <v>17.260000000000002</v>
      </c>
      <c r="AI318" s="17">
        <v>1.13827055335968</v>
      </c>
      <c r="AJ318" s="17">
        <v>0.81242561059511398</v>
      </c>
      <c r="AL318" s="6">
        <v>1.2664245808688968E-3</v>
      </c>
      <c r="AN318" s="6">
        <v>7.829039818820771E-3</v>
      </c>
      <c r="AP318" s="6">
        <v>1.615508885298933E-3</v>
      </c>
      <c r="AR318" s="6">
        <v>3.4802784222738303E-3</v>
      </c>
      <c r="AT318" s="6">
        <v>-6.157568508047162E-3</v>
      </c>
      <c r="AV318" s="6">
        <v>-6.5366297226588932E-3</v>
      </c>
      <c r="AX318" s="6">
        <v>7.6714451944748241E-3</v>
      </c>
      <c r="AZ318" s="6">
        <v>9.8686969976407024E-3</v>
      </c>
      <c r="BB318" s="6">
        <v>-5.6347364932051169E-3</v>
      </c>
      <c r="BD318" s="6">
        <v>1.1049324763486634E-2</v>
      </c>
      <c r="BF318" s="6">
        <v>-3.3687047330310804E-4</v>
      </c>
      <c r="BH318" s="6">
        <v>4.6371435195924349E-4</v>
      </c>
      <c r="BJ318" s="6">
        <v>-5.545078824737093E-3</v>
      </c>
      <c r="BL318" s="6">
        <v>1.0119111943404535E-2</v>
      </c>
    </row>
    <row r="319" spans="1:65" x14ac:dyDescent="0.25">
      <c r="A319" s="3">
        <v>318</v>
      </c>
      <c r="B319" s="3" t="s">
        <v>21</v>
      </c>
      <c r="C319" s="3" t="s">
        <v>22</v>
      </c>
      <c r="D319" s="3" t="s">
        <v>23</v>
      </c>
      <c r="E319" s="3" t="s">
        <v>24</v>
      </c>
      <c r="F319" s="3" t="s">
        <v>25</v>
      </c>
      <c r="G319" s="3" t="b">
        <v>1</v>
      </c>
      <c r="H319" s="3" t="b">
        <v>1</v>
      </c>
      <c r="I319" s="3" t="b">
        <v>1</v>
      </c>
      <c r="J319" s="3" t="b">
        <v>1</v>
      </c>
      <c r="K319" s="3" t="b">
        <v>0</v>
      </c>
      <c r="L319" s="3">
        <v>200</v>
      </c>
      <c r="M319" s="3">
        <v>2</v>
      </c>
      <c r="N319" s="3">
        <v>0</v>
      </c>
      <c r="O319" s="3">
        <v>1</v>
      </c>
      <c r="P319" s="3">
        <v>2</v>
      </c>
      <c r="Q319" s="3">
        <v>100</v>
      </c>
      <c r="R319" s="3">
        <v>100</v>
      </c>
      <c r="S319" s="5">
        <v>1.2</v>
      </c>
      <c r="T319" s="3">
        <v>1</v>
      </c>
      <c r="U319" s="3" t="b">
        <v>1</v>
      </c>
      <c r="V319" s="3">
        <v>251</v>
      </c>
      <c r="W319" s="5">
        <v>3666.15</v>
      </c>
      <c r="X319" s="5">
        <v>1523.26</v>
      </c>
      <c r="Y319" s="3">
        <v>186</v>
      </c>
      <c r="Z319" s="3">
        <v>173</v>
      </c>
      <c r="AA319" s="51">
        <v>146.65</v>
      </c>
      <c r="AB319" s="51">
        <v>133.91</v>
      </c>
      <c r="AC319" s="17">
        <v>1.2685910049550999</v>
      </c>
      <c r="AD319" s="17">
        <v>1.2922356573237599</v>
      </c>
      <c r="AE319" s="51">
        <v>27</v>
      </c>
      <c r="AF319" s="51">
        <v>14</v>
      </c>
      <c r="AG319" s="51">
        <v>23.66</v>
      </c>
      <c r="AH319" s="51">
        <v>17.34</v>
      </c>
      <c r="AI319" s="17">
        <v>1.14227252964426</v>
      </c>
      <c r="AJ319" s="17">
        <v>0.80886179910560596</v>
      </c>
      <c r="AL319" s="6">
        <v>-3.4551454920421776E-3</v>
      </c>
      <c r="AN319" s="6">
        <v>4.0127289456963755E-3</v>
      </c>
      <c r="AP319" s="6">
        <v>1.615508885298933E-3</v>
      </c>
      <c r="AR319" s="6">
        <v>3.4802784222738303E-3</v>
      </c>
      <c r="AT319" s="6">
        <v>-3.3030665506743606E-3</v>
      </c>
      <c r="AV319" s="6">
        <v>-1.9155231912465487E-3</v>
      </c>
      <c r="AX319" s="6">
        <v>4.8498623238211191E-3</v>
      </c>
      <c r="AZ319" s="6">
        <v>5.3233102329004467E-3</v>
      </c>
      <c r="BB319" s="6">
        <v>-5.6347364932051169E-3</v>
      </c>
      <c r="BD319" s="6">
        <v>1.1049324763486634E-2</v>
      </c>
      <c r="BF319" s="6">
        <v>-3.7055752063331893E-3</v>
      </c>
      <c r="BH319" s="6">
        <v>5.1008578715512343E-3</v>
      </c>
      <c r="BJ319" s="6">
        <v>-2.048735184044026E-3</v>
      </c>
      <c r="BL319" s="6">
        <v>5.6880919829696008E-3</v>
      </c>
    </row>
    <row r="320" spans="1:65" x14ac:dyDescent="0.25">
      <c r="A320" s="3">
        <v>319</v>
      </c>
      <c r="B320" s="3" t="s">
        <v>21</v>
      </c>
      <c r="C320" s="3" t="s">
        <v>22</v>
      </c>
      <c r="D320" s="3" t="s">
        <v>23</v>
      </c>
      <c r="E320" s="3" t="s">
        <v>24</v>
      </c>
      <c r="F320" s="3" t="s">
        <v>25</v>
      </c>
      <c r="G320" s="3" t="b">
        <v>1</v>
      </c>
      <c r="H320" s="3" t="b">
        <v>1</v>
      </c>
      <c r="I320" s="3" t="b">
        <v>1</v>
      </c>
      <c r="J320" s="3" t="b">
        <v>1</v>
      </c>
      <c r="K320" s="3" t="b">
        <v>0</v>
      </c>
      <c r="L320" s="3">
        <v>200</v>
      </c>
      <c r="M320" s="3">
        <v>2</v>
      </c>
      <c r="N320" s="3">
        <v>0</v>
      </c>
      <c r="O320" s="3">
        <v>1</v>
      </c>
      <c r="P320" s="3">
        <v>2</v>
      </c>
      <c r="Q320" s="3">
        <v>100</v>
      </c>
      <c r="R320" s="3">
        <v>100</v>
      </c>
      <c r="S320" s="5">
        <v>1.2</v>
      </c>
      <c r="T320" s="3">
        <v>1</v>
      </c>
      <c r="U320" s="3" t="b">
        <v>1</v>
      </c>
      <c r="V320" s="3">
        <v>251</v>
      </c>
      <c r="W320" s="5">
        <v>3638.81</v>
      </c>
      <c r="X320" s="5">
        <v>1502.71</v>
      </c>
      <c r="Y320" s="3">
        <v>186</v>
      </c>
      <c r="Z320" s="3">
        <v>173</v>
      </c>
      <c r="AA320" s="51">
        <v>147.79</v>
      </c>
      <c r="AB320" s="51">
        <v>135.08000000000001</v>
      </c>
      <c r="AC320" s="17">
        <v>1.25897830026513</v>
      </c>
      <c r="AD320" s="17">
        <v>1.28135696924025</v>
      </c>
      <c r="AE320" s="51">
        <v>27</v>
      </c>
      <c r="AF320" s="51">
        <v>14</v>
      </c>
      <c r="AG320" s="51">
        <v>23.66</v>
      </c>
      <c r="AH320" s="51">
        <v>17.34</v>
      </c>
      <c r="AI320" s="17">
        <v>1.14252865612648</v>
      </c>
      <c r="AJ320" s="17">
        <v>0.80916881664946605</v>
      </c>
      <c r="AL320" s="6">
        <v>-1.0886793493964597E-2</v>
      </c>
      <c r="AN320" s="6">
        <v>-9.5322086091754743E-3</v>
      </c>
      <c r="AP320" s="6">
        <v>1.615508885298933E-3</v>
      </c>
      <c r="AR320" s="6">
        <v>3.4802784222738303E-3</v>
      </c>
      <c r="AT320" s="6">
        <v>4.4448673336230371E-3</v>
      </c>
      <c r="AV320" s="6">
        <v>6.8049520373865136E-3</v>
      </c>
      <c r="AX320" s="6">
        <v>-2.7643529327482375E-3</v>
      </c>
      <c r="AZ320" s="6">
        <v>-3.1400057676463922E-3</v>
      </c>
      <c r="BB320" s="6">
        <v>-5.6347364932051169E-3</v>
      </c>
      <c r="BD320" s="6">
        <v>1.1049324763486634E-2</v>
      </c>
      <c r="BF320" s="6">
        <v>-3.7055752063331893E-3</v>
      </c>
      <c r="BH320" s="6">
        <v>5.1008578715512343E-3</v>
      </c>
      <c r="BJ320" s="6">
        <v>-1.8249691910336985E-3</v>
      </c>
      <c r="BL320" s="6">
        <v>6.0698183646967774E-3</v>
      </c>
    </row>
    <row r="321" spans="1:65" x14ac:dyDescent="0.25">
      <c r="A321" s="3">
        <v>320</v>
      </c>
      <c r="B321" s="3" t="s">
        <v>21</v>
      </c>
      <c r="C321" s="3" t="s">
        <v>22</v>
      </c>
      <c r="D321" s="3" t="s">
        <v>23</v>
      </c>
      <c r="E321" s="3" t="s">
        <v>24</v>
      </c>
      <c r="F321" s="3" t="s">
        <v>25</v>
      </c>
      <c r="G321" s="3" t="b">
        <v>1</v>
      </c>
      <c r="H321" s="3" t="b">
        <v>1</v>
      </c>
      <c r="I321" s="3" t="b">
        <v>1</v>
      </c>
      <c r="J321" s="3" t="b">
        <v>1</v>
      </c>
      <c r="K321" s="3" t="b">
        <v>0</v>
      </c>
      <c r="L321" s="3">
        <v>200</v>
      </c>
      <c r="M321" s="3">
        <v>2</v>
      </c>
      <c r="N321" s="3">
        <v>0</v>
      </c>
      <c r="O321" s="3">
        <v>1</v>
      </c>
      <c r="P321" s="3">
        <v>2</v>
      </c>
      <c r="Q321" s="3">
        <v>100</v>
      </c>
      <c r="R321" s="3">
        <v>100</v>
      </c>
      <c r="S321" s="5">
        <v>1.2</v>
      </c>
      <c r="T321" s="3">
        <v>1</v>
      </c>
      <c r="U321" s="3" t="b">
        <v>1</v>
      </c>
      <c r="V321" s="3">
        <v>251</v>
      </c>
      <c r="W321" s="5">
        <v>3707.54</v>
      </c>
      <c r="X321" s="5">
        <v>1528.01</v>
      </c>
      <c r="Y321" s="3">
        <v>185</v>
      </c>
      <c r="Z321" s="3">
        <v>172</v>
      </c>
      <c r="AA321" s="51">
        <v>146.97</v>
      </c>
      <c r="AB321" s="51">
        <v>133.54</v>
      </c>
      <c r="AC321" s="17">
        <v>1.25913022642577</v>
      </c>
      <c r="AD321" s="17">
        <v>1.28831630799221</v>
      </c>
      <c r="AE321" s="51">
        <v>27</v>
      </c>
      <c r="AF321" s="51">
        <v>14</v>
      </c>
      <c r="AG321" s="51">
        <v>23.9</v>
      </c>
      <c r="AH321" s="51">
        <v>17.100000000000001</v>
      </c>
      <c r="AI321" s="17">
        <v>1.13078678929765</v>
      </c>
      <c r="AJ321" s="17">
        <v>0.82028104575163296</v>
      </c>
      <c r="AL321" s="6">
        <v>7.7956193506631966E-3</v>
      </c>
      <c r="AN321" s="6">
        <v>7.143553927966062E-3</v>
      </c>
      <c r="AP321" s="6">
        <v>-3.7695207323639179E-3</v>
      </c>
      <c r="AR321" s="6">
        <v>-2.3201856148492572E-3</v>
      </c>
      <c r="AT321" s="6">
        <v>-1.1282079164856018E-3</v>
      </c>
      <c r="AV321" s="6">
        <v>-4.6732803148313851E-3</v>
      </c>
      <c r="AX321" s="6">
        <v>-2.6440123493717271E-3</v>
      </c>
      <c r="AZ321" s="6">
        <v>2.2741657354383715E-3</v>
      </c>
      <c r="BB321" s="6">
        <v>-5.6347364932051169E-3</v>
      </c>
      <c r="BD321" s="6">
        <v>1.1049324763486634E-2</v>
      </c>
      <c r="BF321" s="6">
        <v>6.4005389927572764E-3</v>
      </c>
      <c r="BH321" s="6">
        <v>-8.810572687224516E-3</v>
      </c>
      <c r="BJ321" s="6">
        <v>-1.2083301199403595E-2</v>
      </c>
      <c r="BL321" s="6">
        <v>1.9886067933897689E-2</v>
      </c>
    </row>
    <row r="322" spans="1:65" x14ac:dyDescent="0.25">
      <c r="A322" s="1">
        <v>321</v>
      </c>
      <c r="B322" s="1" t="s">
        <v>21</v>
      </c>
      <c r="C322" s="1" t="s">
        <v>22</v>
      </c>
      <c r="D322" s="1" t="s">
        <v>23</v>
      </c>
      <c r="E322" s="1" t="s">
        <v>24</v>
      </c>
      <c r="F322" s="1" t="s">
        <v>25</v>
      </c>
      <c r="G322" s="1" t="b">
        <v>1</v>
      </c>
      <c r="H322" s="1" t="b">
        <v>1</v>
      </c>
      <c r="I322" s="1" t="b">
        <v>1</v>
      </c>
      <c r="J322" s="1" t="b">
        <v>1</v>
      </c>
      <c r="K322" s="1" t="b">
        <v>0</v>
      </c>
      <c r="L322" s="1">
        <v>200</v>
      </c>
      <c r="M322" s="1">
        <v>2</v>
      </c>
      <c r="N322" s="1">
        <v>0</v>
      </c>
      <c r="O322" s="1">
        <v>1</v>
      </c>
      <c r="P322" s="1">
        <v>2.1</v>
      </c>
      <c r="Q322" s="1">
        <v>100</v>
      </c>
      <c r="R322" s="1">
        <v>100</v>
      </c>
      <c r="S322" s="13">
        <v>1.2</v>
      </c>
      <c r="T322" s="1">
        <v>1</v>
      </c>
      <c r="U322" s="1" t="b">
        <v>1</v>
      </c>
      <c r="V322" s="1">
        <v>251</v>
      </c>
      <c r="W322" s="13">
        <v>3628.33</v>
      </c>
      <c r="X322" s="13">
        <v>1492.76</v>
      </c>
      <c r="Y322" s="1">
        <v>186</v>
      </c>
      <c r="Z322" s="1">
        <v>172</v>
      </c>
      <c r="AA322" s="50">
        <v>148.72999999999999</v>
      </c>
      <c r="AB322" s="50">
        <v>136.13999999999999</v>
      </c>
      <c r="AC322" s="16">
        <v>1.25155228075546</v>
      </c>
      <c r="AD322" s="16">
        <v>1.2644499531556801</v>
      </c>
      <c r="AE322" s="50">
        <v>27.52</v>
      </c>
      <c r="AF322" s="50">
        <v>13.48</v>
      </c>
      <c r="AG322" s="50">
        <v>23.5</v>
      </c>
      <c r="AH322" s="50">
        <v>17.5</v>
      </c>
      <c r="AI322" s="16">
        <v>1.17405175911045</v>
      </c>
      <c r="AJ322" s="16">
        <v>0.77385771413828697</v>
      </c>
      <c r="AL322" s="6" cm="1">
        <f t="array" ref="AL322:AL331">W322:W331/AM322-1</f>
        <v>-5.9034866106445483E-3</v>
      </c>
      <c r="AM322" s="22">
        <f>AVERAGE(W322:W331)</f>
        <v>3649.8769999999995</v>
      </c>
      <c r="AN322" s="6" cm="1">
        <f t="array" ref="AN322:AN331">X322:X331/AO322-1</f>
        <v>-3.9468196907267439E-3</v>
      </c>
      <c r="AO322" s="22">
        <f>AVERAGE(X322:X331)</f>
        <v>1498.675</v>
      </c>
      <c r="AP322" s="6" cm="1">
        <f t="array" ref="AP322:AP331">Y322:Y331/AQ322-1</f>
        <v>3.7776578521315773E-3</v>
      </c>
      <c r="AQ322" s="22">
        <f>AVERAGE(Y322:Y331)</f>
        <v>185.3</v>
      </c>
      <c r="AR322" s="6" cm="1">
        <f t="array" ref="AR322:AR331">Z322:Z331/AS322-1</f>
        <v>-1.1614401858303092E-3</v>
      </c>
      <c r="AS322" s="22">
        <f>AVERAGE(Z322:Z331)</f>
        <v>172.2</v>
      </c>
      <c r="AT322" s="6" cm="1">
        <f t="array" ref="AT322:AT331">AA322:AA331/AU322-1</f>
        <v>-1.6780775943078252E-3</v>
      </c>
      <c r="AU322" s="22">
        <f>AVERAGE(AA322:AA331)</f>
        <v>148.97999999999996</v>
      </c>
      <c r="AV322" s="6" cm="1">
        <f t="array" ref="AV322:AV331">AB322:AB331/AW322-1</f>
        <v>9.8058122802588965E-3</v>
      </c>
      <c r="AW322" s="22">
        <f>AVERAGE(AB322:AB331)</f>
        <v>134.81800000000004</v>
      </c>
      <c r="AX322" s="6" cm="1">
        <f t="array" ref="AX322:AX331">AC322:AC331/AY322-1</f>
        <v>5.2994160715098548E-3</v>
      </c>
      <c r="AY322" s="22">
        <f>AVERAGE(AC322:AC331)</f>
        <v>1.2449547475579488</v>
      </c>
      <c r="AZ322" s="6" cm="1">
        <f t="array" ref="AZ322:AZ331">AD322:AD331/BA322-1</f>
        <v>-1.1740801717672E-2</v>
      </c>
      <c r="BA322" s="22">
        <f>AVERAGE(AD322:AD331)</f>
        <v>1.2794719799758942</v>
      </c>
      <c r="BB322" s="6" cm="1">
        <f t="array" ref="BB322:BB331">AE322:AE331/BC322-1</f>
        <v>1.7300014786337359E-2</v>
      </c>
      <c r="BC322" s="22">
        <f>AVERAGE(AE322:AE331)</f>
        <v>27.052</v>
      </c>
      <c r="BD322" s="6" cm="1">
        <f t="array" ref="BD322:BD331">AF322:AF331/BE322-1</f>
        <v>-3.3553197591052575E-2</v>
      </c>
      <c r="BE322" s="22">
        <f>AVERAGE(AF322:AF331)</f>
        <v>13.948000000000002</v>
      </c>
      <c r="BF322" s="6" cm="1">
        <f t="array" ref="BF322:BF331">AG322:AG331/BG322-1</f>
        <v>-1.5665577615816328E-2</v>
      </c>
      <c r="BG322" s="22">
        <f>AVERAGE(AG322:AG331)</f>
        <v>23.873999999999999</v>
      </c>
      <c r="BH322" s="6" cm="1">
        <f t="array" ref="BH322:BH331">AH322:AH331/BI322-1</f>
        <v>2.1838140838491116E-2</v>
      </c>
      <c r="BI322" s="22">
        <f>AVERAGE(AH322:AH331)</f>
        <v>17.126000000000001</v>
      </c>
      <c r="BJ322" s="6" cm="1">
        <f t="array" ref="BJ322:BJ331">AI322:AI331/BK322-1</f>
        <v>3.2265869670400571E-2</v>
      </c>
      <c r="BK322" s="22">
        <f t="shared" ref="BK322" si="32">AVERAGE(AI322:AI331)</f>
        <v>1.137354041827733</v>
      </c>
      <c r="BL322" s="6" cm="1">
        <f t="array" ref="BL322:BL331">AJ322:AJ331/BM322-1</f>
        <v>-5.7141732249843757E-2</v>
      </c>
      <c r="BM322" s="22">
        <f>AVERAGE(AJ322:AJ331)</f>
        <v>0.82075720244238026</v>
      </c>
    </row>
    <row r="323" spans="1:65" x14ac:dyDescent="0.25">
      <c r="A323" s="1">
        <v>322</v>
      </c>
      <c r="B323" s="1" t="s">
        <v>21</v>
      </c>
      <c r="C323" s="1" t="s">
        <v>22</v>
      </c>
      <c r="D323" s="1" t="s">
        <v>23</v>
      </c>
      <c r="E323" s="1" t="s">
        <v>24</v>
      </c>
      <c r="F323" s="1" t="s">
        <v>25</v>
      </c>
      <c r="G323" s="1" t="b">
        <v>1</v>
      </c>
      <c r="H323" s="1" t="b">
        <v>1</v>
      </c>
      <c r="I323" s="1" t="b">
        <v>1</v>
      </c>
      <c r="J323" s="1" t="b">
        <v>1</v>
      </c>
      <c r="K323" s="1" t="b">
        <v>0</v>
      </c>
      <c r="L323" s="1">
        <v>200</v>
      </c>
      <c r="M323" s="1">
        <v>2</v>
      </c>
      <c r="N323" s="1">
        <v>0</v>
      </c>
      <c r="O323" s="1">
        <v>1</v>
      </c>
      <c r="P323" s="1">
        <v>2.1</v>
      </c>
      <c r="Q323" s="1">
        <v>100</v>
      </c>
      <c r="R323" s="1">
        <v>100</v>
      </c>
      <c r="S323" s="13">
        <v>1.2</v>
      </c>
      <c r="T323" s="1">
        <v>1</v>
      </c>
      <c r="U323" s="1" t="b">
        <v>1</v>
      </c>
      <c r="V323" s="1">
        <v>251</v>
      </c>
      <c r="W323" s="13">
        <v>3696.98</v>
      </c>
      <c r="X323" s="13">
        <v>1531.93</v>
      </c>
      <c r="Y323" s="1">
        <v>185</v>
      </c>
      <c r="Z323" s="1">
        <v>172</v>
      </c>
      <c r="AA323" s="50">
        <v>147.41999999999999</v>
      </c>
      <c r="AB323" s="50">
        <v>133</v>
      </c>
      <c r="AC323" s="16">
        <v>1.2559446187748</v>
      </c>
      <c r="AD323" s="16">
        <v>1.2945669133617801</v>
      </c>
      <c r="AE323" s="50">
        <v>27</v>
      </c>
      <c r="AF323" s="50">
        <v>14</v>
      </c>
      <c r="AG323" s="50">
        <v>23.93</v>
      </c>
      <c r="AH323" s="50">
        <v>17.07</v>
      </c>
      <c r="AI323" s="16">
        <v>1.13186150588541</v>
      </c>
      <c r="AJ323" s="16">
        <v>0.82566585959619998</v>
      </c>
      <c r="AL323" s="6">
        <v>1.2905366400018492E-2</v>
      </c>
      <c r="AN323" s="6">
        <v>2.2189600814052524E-2</v>
      </c>
      <c r="AP323" s="6">
        <v>-1.6189962223421839E-3</v>
      </c>
      <c r="AR323" s="6">
        <v>-1.1614401858303092E-3</v>
      </c>
      <c r="AT323" s="6">
        <v>-1.0471204188481464E-2</v>
      </c>
      <c r="AV323" s="6">
        <v>-1.3484846237149628E-2</v>
      </c>
      <c r="AX323" s="6">
        <v>8.8275266538069275E-3</v>
      </c>
      <c r="AZ323" s="6">
        <v>1.1797783477970558E-2</v>
      </c>
      <c r="BB323" s="6">
        <v>-1.9222238651486201E-3</v>
      </c>
      <c r="BD323" s="6">
        <v>3.7281330656724343E-3</v>
      </c>
      <c r="BF323" s="6">
        <v>2.3456479852559387E-3</v>
      </c>
      <c r="BH323" s="6">
        <v>-3.2698820506832371E-3</v>
      </c>
      <c r="BJ323" s="6">
        <v>-4.829222687331769E-3</v>
      </c>
      <c r="BL323" s="6">
        <v>5.9806446281709391E-3</v>
      </c>
    </row>
    <row r="324" spans="1:65" x14ac:dyDescent="0.25">
      <c r="A324" s="1">
        <v>323</v>
      </c>
      <c r="B324" s="1" t="s">
        <v>21</v>
      </c>
      <c r="C324" s="1" t="s">
        <v>22</v>
      </c>
      <c r="D324" s="1" t="s">
        <v>23</v>
      </c>
      <c r="E324" s="1" t="s">
        <v>24</v>
      </c>
      <c r="F324" s="1" t="s">
        <v>25</v>
      </c>
      <c r="G324" s="1" t="b">
        <v>1</v>
      </c>
      <c r="H324" s="1" t="b">
        <v>1</v>
      </c>
      <c r="I324" s="1" t="b">
        <v>1</v>
      </c>
      <c r="J324" s="1" t="b">
        <v>1</v>
      </c>
      <c r="K324" s="1" t="b">
        <v>0</v>
      </c>
      <c r="L324" s="1">
        <v>200</v>
      </c>
      <c r="M324" s="1">
        <v>2</v>
      </c>
      <c r="N324" s="1">
        <v>0</v>
      </c>
      <c r="O324" s="1">
        <v>1</v>
      </c>
      <c r="P324" s="1">
        <v>2.1</v>
      </c>
      <c r="Q324" s="1">
        <v>100</v>
      </c>
      <c r="R324" s="1">
        <v>100</v>
      </c>
      <c r="S324" s="13">
        <v>1.2</v>
      </c>
      <c r="T324" s="1">
        <v>1</v>
      </c>
      <c r="U324" s="1" t="b">
        <v>1</v>
      </c>
      <c r="V324" s="1">
        <v>251</v>
      </c>
      <c r="W324" s="13">
        <v>3674.09</v>
      </c>
      <c r="X324" s="13">
        <v>1508.15</v>
      </c>
      <c r="Y324" s="1">
        <v>185</v>
      </c>
      <c r="Z324" s="1">
        <v>172</v>
      </c>
      <c r="AA324" s="50">
        <v>148.81</v>
      </c>
      <c r="AB324" s="50">
        <v>133.97</v>
      </c>
      <c r="AC324" s="16">
        <v>1.24443451350371</v>
      </c>
      <c r="AD324" s="16">
        <v>1.28570701522313</v>
      </c>
      <c r="AE324" s="50">
        <v>27</v>
      </c>
      <c r="AF324" s="50">
        <v>14</v>
      </c>
      <c r="AG324" s="50">
        <v>24.04</v>
      </c>
      <c r="AH324" s="50">
        <v>16.96</v>
      </c>
      <c r="AI324" s="16">
        <v>1.1266598466750599</v>
      </c>
      <c r="AJ324" s="16">
        <v>0.830865378000053</v>
      </c>
      <c r="AL324" s="6">
        <v>6.6339221842273144E-3</v>
      </c>
      <c r="AN324" s="6">
        <v>6.3222513220011489E-3</v>
      </c>
      <c r="AP324" s="6">
        <v>-1.6189962223421839E-3</v>
      </c>
      <c r="AR324" s="6">
        <v>-1.1614401858303092E-3</v>
      </c>
      <c r="AT324" s="6">
        <v>-1.1410927641291035E-3</v>
      </c>
      <c r="AV324" s="6">
        <v>-6.2899612811349037E-3</v>
      </c>
      <c r="AX324" s="6">
        <v>-4.1787386670821824E-4</v>
      </c>
      <c r="AZ324" s="6">
        <v>4.8731315298935485E-3</v>
      </c>
      <c r="BB324" s="6">
        <v>-1.9222238651486201E-3</v>
      </c>
      <c r="BD324" s="6">
        <v>3.7281330656724343E-3</v>
      </c>
      <c r="BF324" s="6">
        <v>6.9531708134371595E-3</v>
      </c>
      <c r="BH324" s="6">
        <v>-9.6928646502394411E-3</v>
      </c>
      <c r="BJ324" s="6">
        <v>-9.4026967499825087E-3</v>
      </c>
      <c r="BL324" s="6">
        <v>1.2315670855635785E-2</v>
      </c>
    </row>
    <row r="325" spans="1:65" x14ac:dyDescent="0.25">
      <c r="A325" s="1">
        <v>324</v>
      </c>
      <c r="B325" s="1" t="s">
        <v>21</v>
      </c>
      <c r="C325" s="1" t="s">
        <v>22</v>
      </c>
      <c r="D325" s="1" t="s">
        <v>23</v>
      </c>
      <c r="E325" s="1" t="s">
        <v>24</v>
      </c>
      <c r="F325" s="1" t="s">
        <v>25</v>
      </c>
      <c r="G325" s="1" t="b">
        <v>1</v>
      </c>
      <c r="H325" s="1" t="b">
        <v>1</v>
      </c>
      <c r="I325" s="1" t="b">
        <v>1</v>
      </c>
      <c r="J325" s="1" t="b">
        <v>1</v>
      </c>
      <c r="K325" s="1" t="b">
        <v>0</v>
      </c>
      <c r="L325" s="1">
        <v>200</v>
      </c>
      <c r="M325" s="1">
        <v>2</v>
      </c>
      <c r="N325" s="1">
        <v>0</v>
      </c>
      <c r="O325" s="1">
        <v>1</v>
      </c>
      <c r="P325" s="1">
        <v>2.1</v>
      </c>
      <c r="Q325" s="1">
        <v>100</v>
      </c>
      <c r="R325" s="1">
        <v>100</v>
      </c>
      <c r="S325" s="13">
        <v>1.2</v>
      </c>
      <c r="T325" s="1">
        <v>1</v>
      </c>
      <c r="U325" s="1" t="b">
        <v>1</v>
      </c>
      <c r="V325" s="1">
        <v>251</v>
      </c>
      <c r="W325" s="13">
        <v>3651.96</v>
      </c>
      <c r="X325" s="13">
        <v>1495.29</v>
      </c>
      <c r="Y325" s="1">
        <v>186</v>
      </c>
      <c r="Z325" s="1">
        <v>173</v>
      </c>
      <c r="AA325" s="50">
        <v>148.69</v>
      </c>
      <c r="AB325" s="50">
        <v>133.80000000000001</v>
      </c>
      <c r="AC325" s="16">
        <v>1.2517577109133999</v>
      </c>
      <c r="AD325" s="16">
        <v>1.2949236143165599</v>
      </c>
      <c r="AE325" s="50">
        <v>27</v>
      </c>
      <c r="AF325" s="50">
        <v>14</v>
      </c>
      <c r="AG325" s="50">
        <v>24.05</v>
      </c>
      <c r="AH325" s="50">
        <v>16.95</v>
      </c>
      <c r="AI325" s="16">
        <v>1.1262167940754799</v>
      </c>
      <c r="AJ325" s="16">
        <v>0.83134674922600604</v>
      </c>
      <c r="AL325" s="6">
        <v>5.7070416345550434E-4</v>
      </c>
      <c r="AN325" s="6">
        <v>-2.2586618179392115E-3</v>
      </c>
      <c r="AP325" s="6">
        <v>3.7776578521315773E-3</v>
      </c>
      <c r="AR325" s="6">
        <v>4.6457607433216808E-3</v>
      </c>
      <c r="AT325" s="6">
        <v>-1.9465700093970195E-3</v>
      </c>
      <c r="AV325" s="6">
        <v>-7.5509205002302071E-3</v>
      </c>
      <c r="AX325" s="6">
        <v>5.4644262121137377E-3</v>
      </c>
      <c r="AZ325" s="6">
        <v>1.207657110314897E-2</v>
      </c>
      <c r="BB325" s="6">
        <v>-1.9222238651486201E-3</v>
      </c>
      <c r="BD325" s="6">
        <v>3.7281330656724343E-3</v>
      </c>
      <c r="BF325" s="6">
        <v>7.3720365250902198E-3</v>
      </c>
      <c r="BH325" s="6">
        <v>-1.0276772159290126E-2</v>
      </c>
      <c r="BJ325" s="6">
        <v>-9.7922435254685913E-3</v>
      </c>
      <c r="BL325" s="6">
        <v>1.2902167354869043E-2</v>
      </c>
    </row>
    <row r="326" spans="1:65" x14ac:dyDescent="0.25">
      <c r="A326" s="1">
        <v>325</v>
      </c>
      <c r="B326" s="1" t="s">
        <v>21</v>
      </c>
      <c r="C326" s="1" t="s">
        <v>22</v>
      </c>
      <c r="D326" s="1" t="s">
        <v>23</v>
      </c>
      <c r="E326" s="1" t="s">
        <v>24</v>
      </c>
      <c r="F326" s="1" t="s">
        <v>25</v>
      </c>
      <c r="G326" s="1" t="b">
        <v>1</v>
      </c>
      <c r="H326" s="1" t="b">
        <v>1</v>
      </c>
      <c r="I326" s="1" t="b">
        <v>1</v>
      </c>
      <c r="J326" s="1" t="b">
        <v>1</v>
      </c>
      <c r="K326" s="1" t="b">
        <v>0</v>
      </c>
      <c r="L326" s="1">
        <v>200</v>
      </c>
      <c r="M326" s="1">
        <v>2</v>
      </c>
      <c r="N326" s="1">
        <v>0</v>
      </c>
      <c r="O326" s="1">
        <v>1</v>
      </c>
      <c r="P326" s="1">
        <v>2.1</v>
      </c>
      <c r="Q326" s="1">
        <v>100</v>
      </c>
      <c r="R326" s="1">
        <v>100</v>
      </c>
      <c r="S326" s="13">
        <v>1.2</v>
      </c>
      <c r="T326" s="1">
        <v>1</v>
      </c>
      <c r="U326" s="1" t="b">
        <v>1</v>
      </c>
      <c r="V326" s="1">
        <v>251</v>
      </c>
      <c r="W326" s="13">
        <v>3664.96</v>
      </c>
      <c r="X326" s="13">
        <v>1510.18</v>
      </c>
      <c r="Y326" s="1">
        <v>185</v>
      </c>
      <c r="Z326" s="1">
        <v>172</v>
      </c>
      <c r="AA326" s="50">
        <v>148.63999999999999</v>
      </c>
      <c r="AB326" s="50">
        <v>134.4</v>
      </c>
      <c r="AC326" s="16">
        <v>1.24613500037222</v>
      </c>
      <c r="AD326" s="16">
        <v>1.28171729721498</v>
      </c>
      <c r="AE326" s="50">
        <v>27</v>
      </c>
      <c r="AF326" s="50">
        <v>14</v>
      </c>
      <c r="AG326" s="50">
        <v>23.9</v>
      </c>
      <c r="AH326" s="50">
        <v>17.100000000000001</v>
      </c>
      <c r="AI326" s="16">
        <v>1.1332508078877599</v>
      </c>
      <c r="AJ326" s="16">
        <v>0.824155797676695</v>
      </c>
      <c r="AL326" s="6">
        <v>4.1324680256349389E-3</v>
      </c>
      <c r="AN326" s="6">
        <v>7.6767811566884614E-3</v>
      </c>
      <c r="AP326" s="6">
        <v>-1.6189962223421839E-3</v>
      </c>
      <c r="AR326" s="6">
        <v>-1.1614401858303092E-3</v>
      </c>
      <c r="AT326" s="6">
        <v>-2.2821855282586512E-3</v>
      </c>
      <c r="AV326" s="6">
        <v>-3.1004761975406137E-3</v>
      </c>
      <c r="AX326" s="6">
        <v>9.4802868665411211E-4</v>
      </c>
      <c r="AZ326" s="6">
        <v>1.7548780076668269E-3</v>
      </c>
      <c r="BB326" s="6">
        <v>-1.9222238651486201E-3</v>
      </c>
      <c r="BD326" s="6">
        <v>3.7281330656724343E-3</v>
      </c>
      <c r="BF326" s="6">
        <v>1.0890508502974239E-3</v>
      </c>
      <c r="BH326" s="6">
        <v>-1.5181595235315148E-3</v>
      </c>
      <c r="BJ326" s="6">
        <v>-3.6077015503275245E-3</v>
      </c>
      <c r="BL326" s="6">
        <v>4.1408046425925882E-3</v>
      </c>
    </row>
    <row r="327" spans="1:65" x14ac:dyDescent="0.25">
      <c r="A327" s="1">
        <v>326</v>
      </c>
      <c r="B327" s="1" t="s">
        <v>21</v>
      </c>
      <c r="C327" s="1" t="s">
        <v>22</v>
      </c>
      <c r="D327" s="1" t="s">
        <v>23</v>
      </c>
      <c r="E327" s="1" t="s">
        <v>24</v>
      </c>
      <c r="F327" s="1" t="s">
        <v>25</v>
      </c>
      <c r="G327" s="1" t="b">
        <v>1</v>
      </c>
      <c r="H327" s="1" t="b">
        <v>1</v>
      </c>
      <c r="I327" s="1" t="b">
        <v>1</v>
      </c>
      <c r="J327" s="1" t="b">
        <v>1</v>
      </c>
      <c r="K327" s="1" t="b">
        <v>0</v>
      </c>
      <c r="L327" s="1">
        <v>200</v>
      </c>
      <c r="M327" s="1">
        <v>2</v>
      </c>
      <c r="N327" s="1">
        <v>0</v>
      </c>
      <c r="O327" s="1">
        <v>1</v>
      </c>
      <c r="P327" s="1">
        <v>2.1</v>
      </c>
      <c r="Q327" s="1">
        <v>100</v>
      </c>
      <c r="R327" s="1">
        <v>100</v>
      </c>
      <c r="S327" s="13">
        <v>1.2</v>
      </c>
      <c r="T327" s="1">
        <v>1</v>
      </c>
      <c r="U327" s="1" t="b">
        <v>1</v>
      </c>
      <c r="V327" s="1">
        <v>251</v>
      </c>
      <c r="W327" s="13">
        <v>3574.58</v>
      </c>
      <c r="X327" s="13">
        <v>1462.95</v>
      </c>
      <c r="Y327" s="1">
        <v>185</v>
      </c>
      <c r="Z327" s="1">
        <v>172</v>
      </c>
      <c r="AA327" s="50">
        <v>151.04</v>
      </c>
      <c r="AB327" s="50">
        <v>138.30000000000001</v>
      </c>
      <c r="AC327" s="16">
        <v>1.2255844915073999</v>
      </c>
      <c r="AD327" s="16">
        <v>1.24588196794828</v>
      </c>
      <c r="AE327" s="50">
        <v>27</v>
      </c>
      <c r="AF327" s="50">
        <v>14</v>
      </c>
      <c r="AG327" s="50">
        <v>23.52</v>
      </c>
      <c r="AH327" s="50">
        <v>17.48</v>
      </c>
      <c r="AI327" s="16">
        <v>1.1533050427833</v>
      </c>
      <c r="AJ327" s="16">
        <v>0.80818529544071305</v>
      </c>
      <c r="AL327" s="6">
        <v>-2.0630010271578847E-2</v>
      </c>
      <c r="AN327" s="6">
        <v>-2.3837723322267967E-2</v>
      </c>
      <c r="AP327" s="6">
        <v>-1.6189962223421839E-3</v>
      </c>
      <c r="AR327" s="6">
        <v>-1.1614401858303092E-3</v>
      </c>
      <c r="AT327" s="6">
        <v>1.3827359377097892E-2</v>
      </c>
      <c r="AV327" s="6">
        <v>2.5827411769941522E-2</v>
      </c>
      <c r="AX327" s="6">
        <v>-1.5559004123278153E-2</v>
      </c>
      <c r="AZ327" s="6">
        <v>-2.6253026680777447E-2</v>
      </c>
      <c r="BB327" s="6">
        <v>-1.9222238651486201E-3</v>
      </c>
      <c r="BD327" s="6">
        <v>3.7281330656724343E-3</v>
      </c>
      <c r="BF327" s="6">
        <v>-1.4827846192510652E-2</v>
      </c>
      <c r="BH327" s="6">
        <v>2.0670325820389968E-2</v>
      </c>
      <c r="BJ327" s="6">
        <v>1.4024657555121278E-2</v>
      </c>
      <c r="BL327" s="6">
        <v>-1.5317449501821234E-2</v>
      </c>
    </row>
    <row r="328" spans="1:65" x14ac:dyDescent="0.25">
      <c r="A328" s="1">
        <v>327</v>
      </c>
      <c r="B328" s="1" t="s">
        <v>21</v>
      </c>
      <c r="C328" s="1" t="s">
        <v>22</v>
      </c>
      <c r="D328" s="1" t="s">
        <v>23</v>
      </c>
      <c r="E328" s="1" t="s">
        <v>24</v>
      </c>
      <c r="F328" s="1" t="s">
        <v>25</v>
      </c>
      <c r="G328" s="1" t="b">
        <v>1</v>
      </c>
      <c r="H328" s="1" t="b">
        <v>1</v>
      </c>
      <c r="I328" s="1" t="b">
        <v>1</v>
      </c>
      <c r="J328" s="1" t="b">
        <v>1</v>
      </c>
      <c r="K328" s="1" t="b">
        <v>0</v>
      </c>
      <c r="L328" s="1">
        <v>200</v>
      </c>
      <c r="M328" s="1">
        <v>2</v>
      </c>
      <c r="N328" s="1">
        <v>0</v>
      </c>
      <c r="O328" s="1">
        <v>1</v>
      </c>
      <c r="P328" s="1">
        <v>2.1</v>
      </c>
      <c r="Q328" s="1">
        <v>100</v>
      </c>
      <c r="R328" s="1">
        <v>100</v>
      </c>
      <c r="S328" s="13">
        <v>1.2</v>
      </c>
      <c r="T328" s="1">
        <v>1</v>
      </c>
      <c r="U328" s="1" t="b">
        <v>1</v>
      </c>
      <c r="V328" s="1">
        <v>251</v>
      </c>
      <c r="W328" s="13">
        <v>3642.8</v>
      </c>
      <c r="X328" s="13">
        <v>1485.67</v>
      </c>
      <c r="Y328" s="1">
        <v>185</v>
      </c>
      <c r="Z328" s="1">
        <v>172</v>
      </c>
      <c r="AA328" s="50">
        <v>150.07</v>
      </c>
      <c r="AB328" s="50">
        <v>135.18</v>
      </c>
      <c r="AC328" s="16">
        <v>1.2341793121684099</v>
      </c>
      <c r="AD328" s="16">
        <v>1.27459400972568</v>
      </c>
      <c r="AE328" s="50">
        <v>27</v>
      </c>
      <c r="AF328" s="50">
        <v>14</v>
      </c>
      <c r="AG328" s="50">
        <v>24.04</v>
      </c>
      <c r="AH328" s="50">
        <v>16.96</v>
      </c>
      <c r="AI328" s="16">
        <v>1.1279141336923899</v>
      </c>
      <c r="AJ328" s="16">
        <v>0.83309358709745696</v>
      </c>
      <c r="AL328" s="6">
        <v>-1.9389694502032206E-3</v>
      </c>
      <c r="AN328" s="6">
        <v>-8.6776652709893431E-3</v>
      </c>
      <c r="AP328" s="6">
        <v>-1.6189962223421839E-3</v>
      </c>
      <c r="AR328" s="6">
        <v>-1.1614401858303092E-3</v>
      </c>
      <c r="AT328" s="6">
        <v>7.316418311182904E-3</v>
      </c>
      <c r="AV328" s="6">
        <v>2.6851013959556802E-3</v>
      </c>
      <c r="AX328" s="6">
        <v>-8.6552827809006638E-3</v>
      </c>
      <c r="AZ328" s="6">
        <v>-3.8124869684962315E-3</v>
      </c>
      <c r="BB328" s="6">
        <v>-1.9222238651486201E-3</v>
      </c>
      <c r="BD328" s="6">
        <v>3.7281330656724343E-3</v>
      </c>
      <c r="BF328" s="6">
        <v>6.9531708134371595E-3</v>
      </c>
      <c r="BH328" s="6">
        <v>-9.6928646502394411E-3</v>
      </c>
      <c r="BJ328" s="6">
        <v>-8.2998853375270132E-3</v>
      </c>
      <c r="BL328" s="6">
        <v>1.503049210944063E-2</v>
      </c>
    </row>
    <row r="329" spans="1:65" x14ac:dyDescent="0.25">
      <c r="A329" s="1">
        <v>328</v>
      </c>
      <c r="B329" s="1" t="s">
        <v>21</v>
      </c>
      <c r="C329" s="1" t="s">
        <v>22</v>
      </c>
      <c r="D329" s="1" t="s">
        <v>23</v>
      </c>
      <c r="E329" s="1" t="s">
        <v>24</v>
      </c>
      <c r="F329" s="1" t="s">
        <v>25</v>
      </c>
      <c r="G329" s="1" t="b">
        <v>1</v>
      </c>
      <c r="H329" s="1" t="b">
        <v>1</v>
      </c>
      <c r="I329" s="1" t="b">
        <v>1</v>
      </c>
      <c r="J329" s="1" t="b">
        <v>1</v>
      </c>
      <c r="K329" s="1" t="b">
        <v>0</v>
      </c>
      <c r="L329" s="1">
        <v>200</v>
      </c>
      <c r="M329" s="1">
        <v>2</v>
      </c>
      <c r="N329" s="1">
        <v>0</v>
      </c>
      <c r="O329" s="1">
        <v>1</v>
      </c>
      <c r="P329" s="1">
        <v>2.1</v>
      </c>
      <c r="Q329" s="1">
        <v>100</v>
      </c>
      <c r="R329" s="1">
        <v>100</v>
      </c>
      <c r="S329" s="13">
        <v>1.2</v>
      </c>
      <c r="T329" s="1">
        <v>1</v>
      </c>
      <c r="U329" s="1" t="b">
        <v>1</v>
      </c>
      <c r="V329" s="1">
        <v>251</v>
      </c>
      <c r="W329" s="13">
        <v>3698.03</v>
      </c>
      <c r="X329" s="13">
        <v>1514.83</v>
      </c>
      <c r="Y329" s="1">
        <v>185</v>
      </c>
      <c r="Z329" s="1">
        <v>172</v>
      </c>
      <c r="AA329" s="50">
        <v>148.35</v>
      </c>
      <c r="AB329" s="50">
        <v>132.91999999999999</v>
      </c>
      <c r="AC329" s="16">
        <v>1.24781859613265</v>
      </c>
      <c r="AD329" s="16">
        <v>1.2957121869278201</v>
      </c>
      <c r="AE329" s="50">
        <v>27</v>
      </c>
      <c r="AF329" s="50">
        <v>14</v>
      </c>
      <c r="AG329" s="50">
        <v>24.18</v>
      </c>
      <c r="AH329" s="50">
        <v>16.82</v>
      </c>
      <c r="AI329" s="16">
        <v>1.12086422707727</v>
      </c>
      <c r="AJ329" s="16">
        <v>0.83922160699637405</v>
      </c>
      <c r="AL329" s="6">
        <v>1.3193047327348495E-2</v>
      </c>
      <c r="AN329" s="6">
        <v>1.0779521911021384E-2</v>
      </c>
      <c r="AP329" s="6">
        <v>-1.6189962223421839E-3</v>
      </c>
      <c r="AR329" s="6">
        <v>-1.1614401858303092E-3</v>
      </c>
      <c r="AT329" s="6">
        <v>-4.2287555376558927E-3</v>
      </c>
      <c r="AV329" s="6">
        <v>-1.4078238810841692E-2</v>
      </c>
      <c r="AX329" s="6">
        <v>2.3003635917842047E-3</v>
      </c>
      <c r="AZ329" s="6">
        <v>1.2692897700058881E-2</v>
      </c>
      <c r="BB329" s="6">
        <v>-1.9222238651486201E-3</v>
      </c>
      <c r="BD329" s="6">
        <v>3.7281330656724343E-3</v>
      </c>
      <c r="BF329" s="6">
        <v>1.2817290776577117E-2</v>
      </c>
      <c r="BH329" s="6">
        <v>-1.7867569776947367E-2</v>
      </c>
      <c r="BJ329" s="6">
        <v>-1.4498400800478817E-2</v>
      </c>
      <c r="BL329" s="6">
        <v>2.2496792594750348E-2</v>
      </c>
    </row>
    <row r="330" spans="1:65" x14ac:dyDescent="0.25">
      <c r="A330" s="1">
        <v>329</v>
      </c>
      <c r="B330" s="1" t="s">
        <v>21</v>
      </c>
      <c r="C330" s="1" t="s">
        <v>22</v>
      </c>
      <c r="D330" s="1" t="s">
        <v>23</v>
      </c>
      <c r="E330" s="1" t="s">
        <v>24</v>
      </c>
      <c r="F330" s="1" t="s">
        <v>25</v>
      </c>
      <c r="G330" s="1" t="b">
        <v>1</v>
      </c>
      <c r="H330" s="1" t="b">
        <v>1</v>
      </c>
      <c r="I330" s="1" t="b">
        <v>1</v>
      </c>
      <c r="J330" s="1" t="b">
        <v>1</v>
      </c>
      <c r="K330" s="1" t="b">
        <v>0</v>
      </c>
      <c r="L330" s="1">
        <v>200</v>
      </c>
      <c r="M330" s="1">
        <v>2</v>
      </c>
      <c r="N330" s="1">
        <v>0</v>
      </c>
      <c r="O330" s="1">
        <v>1</v>
      </c>
      <c r="P330" s="1">
        <v>2.1</v>
      </c>
      <c r="Q330" s="1">
        <v>100</v>
      </c>
      <c r="R330" s="1">
        <v>100</v>
      </c>
      <c r="S330" s="13">
        <v>1.2</v>
      </c>
      <c r="T330" s="1">
        <v>1</v>
      </c>
      <c r="U330" s="1" t="b">
        <v>1</v>
      </c>
      <c r="V330" s="1">
        <v>251</v>
      </c>
      <c r="W330" s="13">
        <v>3675.5</v>
      </c>
      <c r="X330" s="13">
        <v>1498.64</v>
      </c>
      <c r="Y330" s="1">
        <v>186</v>
      </c>
      <c r="Z330" s="1">
        <v>173</v>
      </c>
      <c r="AA330" s="50">
        <v>148.34</v>
      </c>
      <c r="AB330" s="50">
        <v>132.75</v>
      </c>
      <c r="AC330" s="16">
        <v>1.2552110508229899</v>
      </c>
      <c r="AD330" s="16">
        <v>1.3059329183559401</v>
      </c>
      <c r="AE330" s="50">
        <v>27</v>
      </c>
      <c r="AF330" s="50">
        <v>14</v>
      </c>
      <c r="AG330" s="50">
        <v>24.23</v>
      </c>
      <c r="AH330" s="50">
        <v>16.77</v>
      </c>
      <c r="AI330" s="16">
        <v>1.11939486600356</v>
      </c>
      <c r="AJ330" s="16">
        <v>0.84327403350003904</v>
      </c>
      <c r="AL330" s="6">
        <v>7.0202365723559534E-3</v>
      </c>
      <c r="AN330" s="6">
        <v>-2.335396266694989E-5</v>
      </c>
      <c r="AP330" s="6">
        <v>3.7776578521315773E-3</v>
      </c>
      <c r="AR330" s="6">
        <v>4.6457607433216808E-3</v>
      </c>
      <c r="AT330" s="6">
        <v>-4.295878641428108E-3</v>
      </c>
      <c r="AV330" s="6">
        <v>-1.5339198029936996E-2</v>
      </c>
      <c r="AX330" s="6">
        <v>8.238294030493476E-3</v>
      </c>
      <c r="AZ330" s="6">
        <v>2.0681139402946691E-2</v>
      </c>
      <c r="BB330" s="6">
        <v>-1.9222238651486201E-3</v>
      </c>
      <c r="BD330" s="6">
        <v>3.7281330656724343E-3</v>
      </c>
      <c r="BF330" s="6">
        <v>1.4911619334841308E-2</v>
      </c>
      <c r="BH330" s="6">
        <v>-2.0787107322200238E-2</v>
      </c>
      <c r="BJ330" s="6">
        <v>-1.5790312570844289E-2</v>
      </c>
      <c r="BL330" s="6">
        <v>2.7434216831303981E-2</v>
      </c>
    </row>
    <row r="331" spans="1:65" x14ac:dyDescent="0.25">
      <c r="A331" s="1">
        <v>330</v>
      </c>
      <c r="B331" s="1" t="s">
        <v>21</v>
      </c>
      <c r="C331" s="1" t="s">
        <v>22</v>
      </c>
      <c r="D331" s="1" t="s">
        <v>23</v>
      </c>
      <c r="E331" s="1" t="s">
        <v>24</v>
      </c>
      <c r="F331" s="1" t="s">
        <v>25</v>
      </c>
      <c r="G331" s="1" t="b">
        <v>1</v>
      </c>
      <c r="H331" s="1" t="b">
        <v>1</v>
      </c>
      <c r="I331" s="1" t="b">
        <v>1</v>
      </c>
      <c r="J331" s="1" t="b">
        <v>1</v>
      </c>
      <c r="K331" s="1" t="b">
        <v>0</v>
      </c>
      <c r="L331" s="1">
        <v>200</v>
      </c>
      <c r="M331" s="1">
        <v>2</v>
      </c>
      <c r="N331" s="1">
        <v>0</v>
      </c>
      <c r="O331" s="1">
        <v>1</v>
      </c>
      <c r="P331" s="1">
        <v>2.1</v>
      </c>
      <c r="Q331" s="1">
        <v>100</v>
      </c>
      <c r="R331" s="1">
        <v>100</v>
      </c>
      <c r="S331" s="13">
        <v>1.2</v>
      </c>
      <c r="T331" s="1">
        <v>1</v>
      </c>
      <c r="U331" s="1" t="b">
        <v>1</v>
      </c>
      <c r="V331" s="1">
        <v>251</v>
      </c>
      <c r="W331" s="13">
        <v>3591.54</v>
      </c>
      <c r="X331" s="13">
        <v>1486.35</v>
      </c>
      <c r="Y331" s="1">
        <v>185</v>
      </c>
      <c r="Z331" s="1">
        <v>172</v>
      </c>
      <c r="AA331" s="50">
        <v>149.71</v>
      </c>
      <c r="AB331" s="50">
        <v>137.72</v>
      </c>
      <c r="AC331" s="16">
        <v>1.23692990062845</v>
      </c>
      <c r="AD331" s="16">
        <v>1.2512339235290899</v>
      </c>
      <c r="AE331" s="50">
        <v>27</v>
      </c>
      <c r="AF331" s="50">
        <v>14</v>
      </c>
      <c r="AG331" s="50">
        <v>23.35</v>
      </c>
      <c r="AH331" s="50">
        <v>17.649999999999999</v>
      </c>
      <c r="AI331" s="16">
        <v>1.16002143508665</v>
      </c>
      <c r="AJ331" s="16">
        <v>0.79790600275197798</v>
      </c>
      <c r="AL331" s="6">
        <v>-1.5983278340612417E-2</v>
      </c>
      <c r="AN331" s="6">
        <v>-8.2239311391729686E-3</v>
      </c>
      <c r="AP331" s="6">
        <v>-1.6189962223421839E-3</v>
      </c>
      <c r="AR331" s="6">
        <v>-1.1614401858303092E-3</v>
      </c>
      <c r="AT331" s="6">
        <v>4.8999865753796001E-3</v>
      </c>
      <c r="AV331" s="6">
        <v>2.1525315610674722E-2</v>
      </c>
      <c r="AX331" s="6">
        <v>-6.4458944754739456E-3</v>
      </c>
      <c r="AZ331" s="6">
        <v>-2.2070085854741683E-2</v>
      </c>
      <c r="BB331" s="6">
        <v>-1.9222238651486201E-3</v>
      </c>
      <c r="BD331" s="6">
        <v>3.7281330656724343E-3</v>
      </c>
      <c r="BF331" s="6">
        <v>-2.1948563290608902E-2</v>
      </c>
      <c r="BH331" s="6">
        <v>3.0596753474249505E-2</v>
      </c>
      <c r="BJ331" s="6">
        <v>1.9929935996438219E-2</v>
      </c>
      <c r="BL331" s="6">
        <v>-2.7841607265099211E-2</v>
      </c>
    </row>
    <row r="332" spans="1:65" x14ac:dyDescent="0.25">
      <c r="A332" s="3">
        <v>331</v>
      </c>
      <c r="B332" s="3" t="s">
        <v>21</v>
      </c>
      <c r="C332" s="3" t="s">
        <v>22</v>
      </c>
      <c r="D332" s="3" t="s">
        <v>23</v>
      </c>
      <c r="E332" s="3" t="s">
        <v>24</v>
      </c>
      <c r="F332" s="3" t="s">
        <v>25</v>
      </c>
      <c r="G332" s="3" t="b">
        <v>1</v>
      </c>
      <c r="H332" s="3" t="b">
        <v>1</v>
      </c>
      <c r="I332" s="3" t="b">
        <v>1</v>
      </c>
      <c r="J332" s="3" t="b">
        <v>1</v>
      </c>
      <c r="K332" s="3" t="b">
        <v>0</v>
      </c>
      <c r="L332" s="3">
        <v>200</v>
      </c>
      <c r="M332" s="3">
        <v>2</v>
      </c>
      <c r="N332" s="3">
        <v>0</v>
      </c>
      <c r="O332" s="3">
        <v>1</v>
      </c>
      <c r="P332" s="3">
        <v>2.2000000000000002</v>
      </c>
      <c r="Q332" s="3">
        <v>100</v>
      </c>
      <c r="R332" s="3">
        <v>100</v>
      </c>
      <c r="S332" s="5">
        <v>1.2</v>
      </c>
      <c r="T332" s="3">
        <v>1</v>
      </c>
      <c r="U332" s="3" t="b">
        <v>1</v>
      </c>
      <c r="V332" s="3">
        <v>251</v>
      </c>
      <c r="W332" s="5">
        <v>3734.56</v>
      </c>
      <c r="X332" s="5">
        <v>1608.92</v>
      </c>
      <c r="Y332" s="3">
        <v>185</v>
      </c>
      <c r="Z332" s="3">
        <v>172</v>
      </c>
      <c r="AA332" s="51">
        <v>143.47999999999999</v>
      </c>
      <c r="AB332" s="51">
        <v>130.9</v>
      </c>
      <c r="AC332" s="17">
        <v>1.2918231501706701</v>
      </c>
      <c r="AD332" s="17">
        <v>1.3163647121725599</v>
      </c>
      <c r="AE332" s="51">
        <v>27</v>
      </c>
      <c r="AF332" s="51">
        <v>14</v>
      </c>
      <c r="AG332" s="51">
        <v>23.35</v>
      </c>
      <c r="AH332" s="51">
        <v>17.649999999999999</v>
      </c>
      <c r="AI332" s="17">
        <v>1.159912483169</v>
      </c>
      <c r="AJ332" s="17">
        <v>0.79788120187346201</v>
      </c>
      <c r="AL332" s="6" cm="1">
        <f t="array" ref="AL332:AL341">W332:W341/AM332-1</f>
        <v>-4.0522647479634966E-3</v>
      </c>
      <c r="AM332" s="22">
        <f>AVERAGE(W332:W341)</f>
        <v>3749.7549999999997</v>
      </c>
      <c r="AN332" s="6" cm="1">
        <f t="array" ref="AN332:AN341">X332:X341/AO332-1</f>
        <v>-3.0307142534039544E-3</v>
      </c>
      <c r="AO332" s="22">
        <f>AVERAGE(X332:X341)</f>
        <v>1613.8110000000001</v>
      </c>
      <c r="AP332" s="6" cm="1">
        <f t="array" ref="AP332:AP341">Y332:Y341/AQ332-1</f>
        <v>-1.0799136069113979E-3</v>
      </c>
      <c r="AQ332" s="22">
        <f>AVERAGE(Y332:Y341)</f>
        <v>185.2</v>
      </c>
      <c r="AR332" s="6" cm="1">
        <f t="array" ref="AR332:AR341">Z332:Z341/AS332-1</f>
        <v>-5.8105752469495009E-4</v>
      </c>
      <c r="AS332" s="22">
        <f>AVERAGE(Z332:Z341)</f>
        <v>172.1</v>
      </c>
      <c r="AT332" s="6" cm="1">
        <f t="array" ref="AT332:AT341">AA332:AA341/AU332-1</f>
        <v>2.9077895207736404E-3</v>
      </c>
      <c r="AU332" s="22">
        <f>AVERAGE(AA332:AA341)</f>
        <v>143.06400000000002</v>
      </c>
      <c r="AV332" s="6" cm="1">
        <f t="array" ref="AV332:AV341">AB332:AB341/AW332-1</f>
        <v>5.8553228111699607E-3</v>
      </c>
      <c r="AW332" s="22">
        <f>AVERAGE(AB332:AB341)</f>
        <v>130.13799999999998</v>
      </c>
      <c r="AX332" s="6" cm="1">
        <f t="array" ref="AX332:AX341">AC332:AC341/AY332-1</f>
        <v>-3.6419203370611219E-3</v>
      </c>
      <c r="AY332" s="22">
        <f>AVERAGE(AC332:AC341)</f>
        <v>1.296545064007194</v>
      </c>
      <c r="AZ332" s="6" cm="1">
        <f t="array" ref="AZ332:AZ341">AD332:AD341/BA332-1</f>
        <v>-6.1729764559868006E-3</v>
      </c>
      <c r="BA332" s="22">
        <f>AVERAGE(AD332:AD341)</f>
        <v>1.32454107303137</v>
      </c>
      <c r="BB332" s="6" cm="1">
        <f t="array" ref="BB332:BB341">AE332:AE341/BC332-1</f>
        <v>-1.7746228926354135E-3</v>
      </c>
      <c r="BC332" s="22">
        <f>AVERAGE(AE332:AE341)</f>
        <v>27.048000000000002</v>
      </c>
      <c r="BD332" s="6" cm="1">
        <f t="array" ref="BD332:BD341">AF332:AF341/BE332-1</f>
        <v>3.4403669724769603E-3</v>
      </c>
      <c r="BE332" s="22">
        <f>AVERAGE(AF332:AF341)</f>
        <v>13.952000000000002</v>
      </c>
      <c r="BF332" s="6" cm="1">
        <f t="array" ref="BF332:BF341">AG332:AG341/BG332-1</f>
        <v>-3.4994878798223494E-3</v>
      </c>
      <c r="BG332" s="22">
        <f>AVERAGE(AG332:AG341)</f>
        <v>23.431999999999999</v>
      </c>
      <c r="BH332" s="6" cm="1">
        <f t="array" ref="BH332:BH341">AH332:AH341/BI332-1</f>
        <v>4.6675774134790071E-3</v>
      </c>
      <c r="BI332" s="22">
        <f>AVERAGE(AH332:AH341)</f>
        <v>17.567999999999998</v>
      </c>
      <c r="BJ332" s="6" cm="1">
        <f t="array" ref="BJ332:BJ341">AI332:AI341/BK332-1</f>
        <v>1.9077040761315001E-3</v>
      </c>
      <c r="BK332" s="22">
        <f t="shared" ref="BK332" si="33">AVERAGE(AI332:AI341)</f>
        <v>1.1577039266691398</v>
      </c>
      <c r="BL332" s="6" cm="1">
        <f t="array" ref="BL332:BL341">AJ332:AJ341/BM332-1</f>
        <v>-8.7162228382975382E-4</v>
      </c>
      <c r="BM332" s="22">
        <f>AVERAGE(AJ332:AJ341)</f>
        <v>0.79857725960829629</v>
      </c>
    </row>
    <row r="333" spans="1:65" x14ac:dyDescent="0.25">
      <c r="A333" s="3">
        <v>332</v>
      </c>
      <c r="B333" s="3" t="s">
        <v>21</v>
      </c>
      <c r="C333" s="3" t="s">
        <v>22</v>
      </c>
      <c r="D333" s="3" t="s">
        <v>23</v>
      </c>
      <c r="E333" s="3" t="s">
        <v>24</v>
      </c>
      <c r="F333" s="3" t="s">
        <v>25</v>
      </c>
      <c r="G333" s="3" t="b">
        <v>1</v>
      </c>
      <c r="H333" s="3" t="b">
        <v>1</v>
      </c>
      <c r="I333" s="3" t="b">
        <v>1</v>
      </c>
      <c r="J333" s="3" t="b">
        <v>1</v>
      </c>
      <c r="K333" s="3" t="b">
        <v>0</v>
      </c>
      <c r="L333" s="3">
        <v>200</v>
      </c>
      <c r="M333" s="3">
        <v>2</v>
      </c>
      <c r="N333" s="3">
        <v>0</v>
      </c>
      <c r="O333" s="3">
        <v>1</v>
      </c>
      <c r="P333" s="3">
        <v>2.2000000000000002</v>
      </c>
      <c r="Q333" s="3">
        <v>100</v>
      </c>
      <c r="R333" s="3">
        <v>100</v>
      </c>
      <c r="S333" s="5">
        <v>1.2</v>
      </c>
      <c r="T333" s="3">
        <v>1</v>
      </c>
      <c r="U333" s="3" t="b">
        <v>1</v>
      </c>
      <c r="V333" s="3">
        <v>251</v>
      </c>
      <c r="W333" s="5">
        <v>3713.92</v>
      </c>
      <c r="X333" s="5">
        <v>1577.11</v>
      </c>
      <c r="Y333" s="3">
        <v>185</v>
      </c>
      <c r="Z333" s="3">
        <v>172</v>
      </c>
      <c r="AA333" s="51">
        <v>145.33000000000001</v>
      </c>
      <c r="AB333" s="51">
        <v>131.79</v>
      </c>
      <c r="AC333" s="17">
        <v>1.2739906656584199</v>
      </c>
      <c r="AD333" s="17">
        <v>1.30690227385589</v>
      </c>
      <c r="AE333" s="51">
        <v>27</v>
      </c>
      <c r="AF333" s="51">
        <v>14</v>
      </c>
      <c r="AG333" s="51">
        <v>23.57</v>
      </c>
      <c r="AH333" s="51">
        <v>17.43</v>
      </c>
      <c r="AI333" s="17">
        <v>1.14878781001607</v>
      </c>
      <c r="AJ333" s="17">
        <v>0.80739078087375304</v>
      </c>
      <c r="AL333" s="6">
        <v>-9.5566243661251438E-3</v>
      </c>
      <c r="AN333" s="6">
        <v>-2.274182044861528E-2</v>
      </c>
      <c r="AP333" s="6">
        <v>-1.0799136069113979E-3</v>
      </c>
      <c r="AR333" s="6">
        <v>-5.8105752469495009E-4</v>
      </c>
      <c r="AT333" s="6">
        <v>1.5839065033830924E-2</v>
      </c>
      <c r="AV333" s="6">
        <v>1.2694216908205158E-2</v>
      </c>
      <c r="AX333" s="6">
        <v>-1.7395768936149358E-2</v>
      </c>
      <c r="AZ333" s="6">
        <v>-1.3316913710430756E-2</v>
      </c>
      <c r="BB333" s="6">
        <v>-1.7746228926354135E-3</v>
      </c>
      <c r="BD333" s="6">
        <v>3.4403669724769603E-3</v>
      </c>
      <c r="BF333" s="6">
        <v>5.8893820416525688E-3</v>
      </c>
      <c r="BH333" s="6">
        <v>-7.8551912568305404E-3</v>
      </c>
      <c r="BJ333" s="6">
        <v>-7.7015517073718565E-3</v>
      </c>
      <c r="BL333" s="6">
        <v>1.103652922671472E-2</v>
      </c>
    </row>
    <row r="334" spans="1:65" x14ac:dyDescent="0.25">
      <c r="A334" s="3">
        <v>333</v>
      </c>
      <c r="B334" s="3" t="s">
        <v>21</v>
      </c>
      <c r="C334" s="3" t="s">
        <v>22</v>
      </c>
      <c r="D334" s="3" t="s">
        <v>23</v>
      </c>
      <c r="E334" s="3" t="s">
        <v>24</v>
      </c>
      <c r="F334" s="3" t="s">
        <v>25</v>
      </c>
      <c r="G334" s="3" t="b">
        <v>1</v>
      </c>
      <c r="H334" s="3" t="b">
        <v>1</v>
      </c>
      <c r="I334" s="3" t="b">
        <v>1</v>
      </c>
      <c r="J334" s="3" t="b">
        <v>1</v>
      </c>
      <c r="K334" s="3" t="b">
        <v>0</v>
      </c>
      <c r="L334" s="3">
        <v>200</v>
      </c>
      <c r="M334" s="3">
        <v>2</v>
      </c>
      <c r="N334" s="3">
        <v>0</v>
      </c>
      <c r="O334" s="3">
        <v>1</v>
      </c>
      <c r="P334" s="3">
        <v>2.2000000000000002</v>
      </c>
      <c r="Q334" s="3">
        <v>100</v>
      </c>
      <c r="R334" s="3">
        <v>100</v>
      </c>
      <c r="S334" s="5">
        <v>1.2</v>
      </c>
      <c r="T334" s="3">
        <v>1</v>
      </c>
      <c r="U334" s="3" t="b">
        <v>1</v>
      </c>
      <c r="V334" s="3">
        <v>251</v>
      </c>
      <c r="W334" s="5">
        <v>3721.68</v>
      </c>
      <c r="X334" s="5">
        <v>1587.92</v>
      </c>
      <c r="Y334" s="3">
        <v>185</v>
      </c>
      <c r="Z334" s="3">
        <v>172</v>
      </c>
      <c r="AA334" s="51">
        <v>144.71</v>
      </c>
      <c r="AB334" s="51">
        <v>131.44999999999999</v>
      </c>
      <c r="AC334" s="17">
        <v>1.28001301978047</v>
      </c>
      <c r="AD334" s="17">
        <v>1.3106834293543901</v>
      </c>
      <c r="AE334" s="51">
        <v>27</v>
      </c>
      <c r="AF334" s="51">
        <v>14</v>
      </c>
      <c r="AG334" s="51">
        <v>23.5</v>
      </c>
      <c r="AH334" s="51">
        <v>17.5</v>
      </c>
      <c r="AI334" s="17">
        <v>1.15220325978369</v>
      </c>
      <c r="AJ334" s="17">
        <v>0.80433023735810005</v>
      </c>
      <c r="AL334" s="6">
        <v>-7.4871558275140249E-3</v>
      </c>
      <c r="AN334" s="6">
        <v>-1.6043390458981954E-2</v>
      </c>
      <c r="AP334" s="6">
        <v>-1.0799136069113979E-3</v>
      </c>
      <c r="AR334" s="6">
        <v>-5.8105752469495009E-4</v>
      </c>
      <c r="AT334" s="6">
        <v>1.1505340267292885E-2</v>
      </c>
      <c r="AV334" s="6">
        <v>1.0081605680124284E-2</v>
      </c>
      <c r="AX334" s="6">
        <v>-1.2750844290462915E-2</v>
      </c>
      <c r="AZ334" s="6">
        <v>-1.046222269669983E-2</v>
      </c>
      <c r="BB334" s="6">
        <v>-1.7746228926354135E-3</v>
      </c>
      <c r="BD334" s="6">
        <v>3.4403669724769603E-3</v>
      </c>
      <c r="BF334" s="6">
        <v>2.9020143393649889E-3</v>
      </c>
      <c r="BH334" s="6">
        <v>-3.8706739526410683E-3</v>
      </c>
      <c r="BJ334" s="6">
        <v>-4.7513589258316724E-3</v>
      </c>
      <c r="BL334" s="6">
        <v>7.2040340249928114E-3</v>
      </c>
    </row>
    <row r="335" spans="1:65" x14ac:dyDescent="0.25">
      <c r="A335" s="3">
        <v>334</v>
      </c>
      <c r="B335" s="3" t="s">
        <v>21</v>
      </c>
      <c r="C335" s="3" t="s">
        <v>22</v>
      </c>
      <c r="D335" s="3" t="s">
        <v>23</v>
      </c>
      <c r="E335" s="3" t="s">
        <v>24</v>
      </c>
      <c r="F335" s="3" t="s">
        <v>25</v>
      </c>
      <c r="G335" s="3" t="b">
        <v>1</v>
      </c>
      <c r="H335" s="3" t="b">
        <v>1</v>
      </c>
      <c r="I335" s="3" t="b">
        <v>1</v>
      </c>
      <c r="J335" s="3" t="b">
        <v>1</v>
      </c>
      <c r="K335" s="3" t="b">
        <v>0</v>
      </c>
      <c r="L335" s="3">
        <v>200</v>
      </c>
      <c r="M335" s="3">
        <v>2</v>
      </c>
      <c r="N335" s="3">
        <v>0</v>
      </c>
      <c r="O335" s="3">
        <v>1</v>
      </c>
      <c r="P335" s="3">
        <v>2.2000000000000002</v>
      </c>
      <c r="Q335" s="3">
        <v>100</v>
      </c>
      <c r="R335" s="3">
        <v>100</v>
      </c>
      <c r="S335" s="5">
        <v>1.2</v>
      </c>
      <c r="T335" s="3">
        <v>1</v>
      </c>
      <c r="U335" s="3" t="b">
        <v>1</v>
      </c>
      <c r="V335" s="3">
        <v>251</v>
      </c>
      <c r="W335" s="5">
        <v>3753.58</v>
      </c>
      <c r="X335" s="5">
        <v>1631.06</v>
      </c>
      <c r="Y335" s="3">
        <v>185</v>
      </c>
      <c r="Z335" s="3">
        <v>172</v>
      </c>
      <c r="AA335" s="51">
        <v>142.22</v>
      </c>
      <c r="AB335" s="51">
        <v>130.13999999999999</v>
      </c>
      <c r="AC335" s="17">
        <v>1.3018140063202599</v>
      </c>
      <c r="AD335" s="17">
        <v>1.3227237654286801</v>
      </c>
      <c r="AE335" s="51">
        <v>27</v>
      </c>
      <c r="AF335" s="51">
        <v>14</v>
      </c>
      <c r="AG335" s="51">
        <v>23.23</v>
      </c>
      <c r="AH335" s="51">
        <v>17.77</v>
      </c>
      <c r="AI335" s="17">
        <v>1.1651417321808599</v>
      </c>
      <c r="AJ335" s="17">
        <v>0.79131209150326798</v>
      </c>
      <c r="AL335" s="6">
        <v>1.0200666443542783E-3</v>
      </c>
      <c r="AN335" s="6">
        <v>1.0688364374762394E-2</v>
      </c>
      <c r="AP335" s="6">
        <v>-1.0799136069113979E-3</v>
      </c>
      <c r="AR335" s="6">
        <v>-5.8105752469495009E-4</v>
      </c>
      <c r="AT335" s="6">
        <v>-5.8994575854164344E-3</v>
      </c>
      <c r="AV335" s="6">
        <v>1.5368301341744939E-5</v>
      </c>
      <c r="AX335" s="6">
        <v>4.0638327655047046E-3</v>
      </c>
      <c r="AZ335" s="6">
        <v>-1.3720281233188247E-3</v>
      </c>
      <c r="BB335" s="6">
        <v>-1.7746228926354135E-3</v>
      </c>
      <c r="BD335" s="6">
        <v>3.4403669724769603E-3</v>
      </c>
      <c r="BF335" s="6">
        <v>-8.6206896551723755E-3</v>
      </c>
      <c r="BH335" s="6">
        <v>1.1498178506375245E-2</v>
      </c>
      <c r="BJ335" s="6">
        <v>6.4246180222602423E-3</v>
      </c>
      <c r="BL335" s="6">
        <v>-9.0976396054551767E-3</v>
      </c>
    </row>
    <row r="336" spans="1:65" x14ac:dyDescent="0.25">
      <c r="A336" s="3">
        <v>335</v>
      </c>
      <c r="B336" s="3" t="s">
        <v>21</v>
      </c>
      <c r="C336" s="3" t="s">
        <v>22</v>
      </c>
      <c r="D336" s="3" t="s">
        <v>23</v>
      </c>
      <c r="E336" s="3" t="s">
        <v>24</v>
      </c>
      <c r="F336" s="3" t="s">
        <v>25</v>
      </c>
      <c r="G336" s="3" t="b">
        <v>1</v>
      </c>
      <c r="H336" s="3" t="b">
        <v>1</v>
      </c>
      <c r="I336" s="3" t="b">
        <v>1</v>
      </c>
      <c r="J336" s="3" t="b">
        <v>1</v>
      </c>
      <c r="K336" s="3" t="b">
        <v>0</v>
      </c>
      <c r="L336" s="3">
        <v>200</v>
      </c>
      <c r="M336" s="3">
        <v>2</v>
      </c>
      <c r="N336" s="3">
        <v>0</v>
      </c>
      <c r="O336" s="3">
        <v>1</v>
      </c>
      <c r="P336" s="3">
        <v>2.2000000000000002</v>
      </c>
      <c r="Q336" s="3">
        <v>100</v>
      </c>
      <c r="R336" s="3">
        <v>100</v>
      </c>
      <c r="S336" s="5">
        <v>1.2</v>
      </c>
      <c r="T336" s="3">
        <v>1</v>
      </c>
      <c r="U336" s="3" t="b">
        <v>1</v>
      </c>
      <c r="V336" s="3">
        <v>251</v>
      </c>
      <c r="W336" s="5">
        <v>3734.11</v>
      </c>
      <c r="X336" s="5">
        <v>1625.28</v>
      </c>
      <c r="Y336" s="3">
        <v>186</v>
      </c>
      <c r="Z336" s="3">
        <v>173</v>
      </c>
      <c r="AA336" s="51">
        <v>141.66999999999999</v>
      </c>
      <c r="AB336" s="51">
        <v>129.80000000000001</v>
      </c>
      <c r="AC336" s="17">
        <v>1.3142581558622199</v>
      </c>
      <c r="AD336" s="17">
        <v>1.3339850493658101</v>
      </c>
      <c r="AE336" s="51">
        <v>27</v>
      </c>
      <c r="AF336" s="51">
        <v>14</v>
      </c>
      <c r="AG336" s="51">
        <v>23.19</v>
      </c>
      <c r="AH336" s="51">
        <v>17.809999999999999</v>
      </c>
      <c r="AI336" s="17">
        <v>1.16793524301785</v>
      </c>
      <c r="AJ336" s="17">
        <v>0.79068085655314702</v>
      </c>
      <c r="AL336" s="6">
        <v>-4.172272588475634E-3</v>
      </c>
      <c r="AN336" s="6">
        <v>7.106780161989068E-3</v>
      </c>
      <c r="AP336" s="6">
        <v>4.3196544276458138E-3</v>
      </c>
      <c r="AR336" s="6">
        <v>5.2295177222545508E-3</v>
      </c>
      <c r="AT336" s="6">
        <v>-9.7438908460552032E-3</v>
      </c>
      <c r="AV336" s="6">
        <v>-2.5972429267390185E-3</v>
      </c>
      <c r="AX336" s="6">
        <v>1.3661763363843615E-2</v>
      </c>
      <c r="AZ336" s="6">
        <v>7.1299988552460114E-3</v>
      </c>
      <c r="BB336" s="6">
        <v>-1.7746228926354135E-3</v>
      </c>
      <c r="BD336" s="6">
        <v>3.4403669724769603E-3</v>
      </c>
      <c r="BF336" s="6">
        <v>-1.032775691362231E-2</v>
      </c>
      <c r="BH336" s="6">
        <v>1.3775045537340658E-2</v>
      </c>
      <c r="BJ336" s="6">
        <v>8.8375931989339573E-3</v>
      </c>
      <c r="BL336" s="6">
        <v>-9.888089048544213E-3</v>
      </c>
    </row>
    <row r="337" spans="1:65" x14ac:dyDescent="0.25">
      <c r="A337" s="3">
        <v>336</v>
      </c>
      <c r="B337" s="3" t="s">
        <v>21</v>
      </c>
      <c r="C337" s="3" t="s">
        <v>22</v>
      </c>
      <c r="D337" s="3" t="s">
        <v>23</v>
      </c>
      <c r="E337" s="3" t="s">
        <v>24</v>
      </c>
      <c r="F337" s="3" t="s">
        <v>25</v>
      </c>
      <c r="G337" s="3" t="b">
        <v>1</v>
      </c>
      <c r="H337" s="3" t="b">
        <v>1</v>
      </c>
      <c r="I337" s="3" t="b">
        <v>1</v>
      </c>
      <c r="J337" s="3" t="b">
        <v>1</v>
      </c>
      <c r="K337" s="3" t="b">
        <v>0</v>
      </c>
      <c r="L337" s="3">
        <v>200</v>
      </c>
      <c r="M337" s="3">
        <v>2</v>
      </c>
      <c r="N337" s="3">
        <v>0</v>
      </c>
      <c r="O337" s="3">
        <v>1</v>
      </c>
      <c r="P337" s="3">
        <v>2.2000000000000002</v>
      </c>
      <c r="Q337" s="3">
        <v>100</v>
      </c>
      <c r="R337" s="3">
        <v>100</v>
      </c>
      <c r="S337" s="5">
        <v>1.2</v>
      </c>
      <c r="T337" s="3">
        <v>1</v>
      </c>
      <c r="U337" s="3" t="b">
        <v>1</v>
      </c>
      <c r="V337" s="3">
        <v>251</v>
      </c>
      <c r="W337" s="5">
        <v>3705.08</v>
      </c>
      <c r="X337" s="5">
        <v>1573.81</v>
      </c>
      <c r="Y337" s="3">
        <v>185</v>
      </c>
      <c r="Z337" s="3">
        <v>172</v>
      </c>
      <c r="AA337" s="51">
        <v>145.46</v>
      </c>
      <c r="AB337" s="51">
        <v>132.13999999999999</v>
      </c>
      <c r="AC337" s="17">
        <v>1.27309164388802</v>
      </c>
      <c r="AD337" s="17">
        <v>1.3029978781504901</v>
      </c>
      <c r="AE337" s="51">
        <v>27</v>
      </c>
      <c r="AF337" s="51">
        <v>14</v>
      </c>
      <c r="AG337" s="51">
        <v>23.53</v>
      </c>
      <c r="AH337" s="51">
        <v>17.47</v>
      </c>
      <c r="AI337" s="17">
        <v>1.1515405833297101</v>
      </c>
      <c r="AJ337" s="17">
        <v>0.80718156439363797</v>
      </c>
      <c r="AL337" s="6">
        <v>-1.191411172196577E-2</v>
      </c>
      <c r="AN337" s="6">
        <v>-2.4786669566634667E-2</v>
      </c>
      <c r="AP337" s="6">
        <v>-1.0799136069113979E-3</v>
      </c>
      <c r="AR337" s="6">
        <v>-5.8105752469495009E-4</v>
      </c>
      <c r="AT337" s="6">
        <v>1.6747749259072853E-2</v>
      </c>
      <c r="AV337" s="6">
        <v>1.5383669642994535E-2</v>
      </c>
      <c r="AX337" s="6">
        <v>-1.8089166948572766E-2</v>
      </c>
      <c r="AZ337" s="6">
        <v>-1.6264648427682049E-2</v>
      </c>
      <c r="BB337" s="6">
        <v>-1.7746228926354135E-3</v>
      </c>
      <c r="BD337" s="6">
        <v>3.4403669724769603E-3</v>
      </c>
      <c r="BF337" s="6">
        <v>4.1823147832025231E-3</v>
      </c>
      <c r="BH337" s="6">
        <v>-5.5783242258651278E-3</v>
      </c>
      <c r="BJ337" s="6">
        <v>-5.3237647359134499E-3</v>
      </c>
      <c r="BL337" s="6">
        <v>1.0774542703059442E-2</v>
      </c>
    </row>
    <row r="338" spans="1:65" x14ac:dyDescent="0.25">
      <c r="A338" s="3">
        <v>337</v>
      </c>
      <c r="B338" s="3" t="s">
        <v>21</v>
      </c>
      <c r="C338" s="3" t="s">
        <v>22</v>
      </c>
      <c r="D338" s="3" t="s">
        <v>23</v>
      </c>
      <c r="E338" s="3" t="s">
        <v>24</v>
      </c>
      <c r="F338" s="3" t="s">
        <v>25</v>
      </c>
      <c r="G338" s="3" t="b">
        <v>1</v>
      </c>
      <c r="H338" s="3" t="b">
        <v>1</v>
      </c>
      <c r="I338" s="3" t="b">
        <v>1</v>
      </c>
      <c r="J338" s="3" t="b">
        <v>1</v>
      </c>
      <c r="K338" s="3" t="b">
        <v>0</v>
      </c>
      <c r="L338" s="3">
        <v>200</v>
      </c>
      <c r="M338" s="3">
        <v>2</v>
      </c>
      <c r="N338" s="3">
        <v>0</v>
      </c>
      <c r="O338" s="3">
        <v>1</v>
      </c>
      <c r="P338" s="3">
        <v>2.2000000000000002</v>
      </c>
      <c r="Q338" s="3">
        <v>100</v>
      </c>
      <c r="R338" s="3">
        <v>100</v>
      </c>
      <c r="S338" s="5">
        <v>1.2</v>
      </c>
      <c r="T338" s="3">
        <v>1</v>
      </c>
      <c r="U338" s="3" t="b">
        <v>1</v>
      </c>
      <c r="V338" s="3">
        <v>251</v>
      </c>
      <c r="W338" s="5">
        <v>3805.42</v>
      </c>
      <c r="X338" s="5">
        <v>1650.84</v>
      </c>
      <c r="Y338" s="3">
        <v>185</v>
      </c>
      <c r="Z338" s="3">
        <v>172</v>
      </c>
      <c r="AA338" s="51">
        <v>141.12</v>
      </c>
      <c r="AB338" s="51">
        <v>127.89</v>
      </c>
      <c r="AC338" s="17">
        <v>1.31285242087846</v>
      </c>
      <c r="AD338" s="17">
        <v>1.34668546887598</v>
      </c>
      <c r="AE338" s="51">
        <v>27</v>
      </c>
      <c r="AF338" s="51">
        <v>14</v>
      </c>
      <c r="AG338" s="51">
        <v>23.51</v>
      </c>
      <c r="AH338" s="51">
        <v>17.489999999999998</v>
      </c>
      <c r="AI338" s="17">
        <v>1.1516937627589801</v>
      </c>
      <c r="AJ338" s="17">
        <v>0.80486073403720404</v>
      </c>
      <c r="AL338" s="6">
        <v>1.4844969871365077E-2</v>
      </c>
      <c r="AN338" s="6">
        <v>2.2945066057921126E-2</v>
      </c>
      <c r="AP338" s="6">
        <v>-1.0799136069113979E-3</v>
      </c>
      <c r="AR338" s="6">
        <v>-5.8105752469495009E-4</v>
      </c>
      <c r="AT338" s="6">
        <v>-1.3588324106693639E-2</v>
      </c>
      <c r="AV338" s="6">
        <v>-1.7273970708017505E-2</v>
      </c>
      <c r="AX338" s="6">
        <v>1.2577547301645842E-2</v>
      </c>
      <c r="AZ338" s="6">
        <v>1.6718542214723353E-2</v>
      </c>
      <c r="BB338" s="6">
        <v>-1.7746228926354135E-3</v>
      </c>
      <c r="BD338" s="6">
        <v>3.4403669724769603E-3</v>
      </c>
      <c r="BF338" s="6">
        <v>3.3287811539775003E-3</v>
      </c>
      <c r="BH338" s="6">
        <v>-4.4398907103825325E-3</v>
      </c>
      <c r="BJ338" s="6">
        <v>-5.1914516066743355E-3</v>
      </c>
      <c r="BL338" s="6">
        <v>7.868336285946631E-3</v>
      </c>
    </row>
    <row r="339" spans="1:65" x14ac:dyDescent="0.25">
      <c r="A339" s="3">
        <v>338</v>
      </c>
      <c r="B339" s="3" t="s">
        <v>21</v>
      </c>
      <c r="C339" s="3" t="s">
        <v>22</v>
      </c>
      <c r="D339" s="3" t="s">
        <v>23</v>
      </c>
      <c r="E339" s="3" t="s">
        <v>24</v>
      </c>
      <c r="F339" s="3" t="s">
        <v>25</v>
      </c>
      <c r="G339" s="3" t="b">
        <v>1</v>
      </c>
      <c r="H339" s="3" t="b">
        <v>1</v>
      </c>
      <c r="I339" s="3" t="b">
        <v>1</v>
      </c>
      <c r="J339" s="3" t="b">
        <v>1</v>
      </c>
      <c r="K339" s="3" t="b">
        <v>0</v>
      </c>
      <c r="L339" s="3">
        <v>200</v>
      </c>
      <c r="M339" s="3">
        <v>2</v>
      </c>
      <c r="N339" s="3">
        <v>0</v>
      </c>
      <c r="O339" s="3">
        <v>1</v>
      </c>
      <c r="P339" s="3">
        <v>2.2000000000000002</v>
      </c>
      <c r="Q339" s="3">
        <v>100</v>
      </c>
      <c r="R339" s="3">
        <v>100</v>
      </c>
      <c r="S339" s="5">
        <v>1.2</v>
      </c>
      <c r="T339" s="3">
        <v>1</v>
      </c>
      <c r="U339" s="3" t="b">
        <v>1</v>
      </c>
      <c r="V339" s="3">
        <v>251</v>
      </c>
      <c r="W339" s="5">
        <v>3845.9</v>
      </c>
      <c r="X339" s="5">
        <v>1701.34</v>
      </c>
      <c r="Y339" s="3">
        <v>185</v>
      </c>
      <c r="Z339" s="3">
        <v>172</v>
      </c>
      <c r="AA339" s="51">
        <v>138.19999999999999</v>
      </c>
      <c r="AB339" s="51">
        <v>126.22</v>
      </c>
      <c r="AC339" s="17">
        <v>1.3397502821110301</v>
      </c>
      <c r="AD339" s="17">
        <v>1.3638492142024701</v>
      </c>
      <c r="AE339" s="51">
        <v>27</v>
      </c>
      <c r="AF339" s="51">
        <v>14</v>
      </c>
      <c r="AG339" s="51">
        <v>23.22</v>
      </c>
      <c r="AH339" s="51">
        <v>17.78</v>
      </c>
      <c r="AI339" s="17">
        <v>1.16552287277939</v>
      </c>
      <c r="AJ339" s="17">
        <v>0.79077992776057704</v>
      </c>
      <c r="AL339" s="6">
        <v>2.5640341835666769E-2</v>
      </c>
      <c r="AN339" s="6">
        <v>5.4237454076096814E-2</v>
      </c>
      <c r="AP339" s="6">
        <v>-1.0799136069113979E-3</v>
      </c>
      <c r="AR339" s="6">
        <v>-5.8105752469495009E-4</v>
      </c>
      <c r="AT339" s="6">
        <v>-3.3998769781356852E-2</v>
      </c>
      <c r="AV339" s="6">
        <v>-3.010650232829748E-2</v>
      </c>
      <c r="AX339" s="6">
        <v>3.3323344712989034E-2</v>
      </c>
      <c r="AZ339" s="6">
        <v>2.9676800494482736E-2</v>
      </c>
      <c r="BB339" s="6">
        <v>-1.7746228926354135E-3</v>
      </c>
      <c r="BD339" s="6">
        <v>3.4403669724769603E-3</v>
      </c>
      <c r="BF339" s="6">
        <v>-9.0474564697848869E-3</v>
      </c>
      <c r="BH339" s="6">
        <v>1.206739526411682E-2</v>
      </c>
      <c r="BJ339" s="6">
        <v>6.7538391553585431E-3</v>
      </c>
      <c r="BL339" s="6">
        <v>-9.7640294084304635E-3</v>
      </c>
    </row>
    <row r="340" spans="1:65" x14ac:dyDescent="0.25">
      <c r="A340" s="3">
        <v>339</v>
      </c>
      <c r="B340" s="3" t="s">
        <v>21</v>
      </c>
      <c r="C340" s="3" t="s">
        <v>22</v>
      </c>
      <c r="D340" s="3" t="s">
        <v>23</v>
      </c>
      <c r="E340" s="3" t="s">
        <v>24</v>
      </c>
      <c r="F340" s="3" t="s">
        <v>25</v>
      </c>
      <c r="G340" s="3" t="b">
        <v>1</v>
      </c>
      <c r="H340" s="3" t="b">
        <v>1</v>
      </c>
      <c r="I340" s="3" t="b">
        <v>1</v>
      </c>
      <c r="J340" s="3" t="b">
        <v>1</v>
      </c>
      <c r="K340" s="3" t="b">
        <v>0</v>
      </c>
      <c r="L340" s="3">
        <v>200</v>
      </c>
      <c r="M340" s="3">
        <v>2</v>
      </c>
      <c r="N340" s="3">
        <v>0</v>
      </c>
      <c r="O340" s="3">
        <v>1</v>
      </c>
      <c r="P340" s="3">
        <v>2.2000000000000002</v>
      </c>
      <c r="Q340" s="3">
        <v>100</v>
      </c>
      <c r="R340" s="3">
        <v>100</v>
      </c>
      <c r="S340" s="5">
        <v>1.2</v>
      </c>
      <c r="T340" s="3">
        <v>1</v>
      </c>
      <c r="U340" s="3" t="b">
        <v>1</v>
      </c>
      <c r="V340" s="3">
        <v>251</v>
      </c>
      <c r="W340" s="5">
        <v>3754.02</v>
      </c>
      <c r="X340" s="5">
        <v>1607.6</v>
      </c>
      <c r="Y340" s="3">
        <v>185</v>
      </c>
      <c r="Z340" s="3">
        <v>172</v>
      </c>
      <c r="AA340" s="51">
        <v>143.68</v>
      </c>
      <c r="AB340" s="51">
        <v>130.01</v>
      </c>
      <c r="AC340" s="17">
        <v>1.28946412629667</v>
      </c>
      <c r="AD340" s="17">
        <v>1.3251906181200901</v>
      </c>
      <c r="AE340" s="51">
        <v>27</v>
      </c>
      <c r="AF340" s="51">
        <v>14</v>
      </c>
      <c r="AG340" s="51">
        <v>23.59</v>
      </c>
      <c r="AH340" s="51">
        <v>17.41</v>
      </c>
      <c r="AI340" s="17">
        <v>1.1476955783347</v>
      </c>
      <c r="AJ340" s="17">
        <v>0.80825945992432002</v>
      </c>
      <c r="AL340" s="6">
        <v>1.1374076439660818E-3</v>
      </c>
      <c r="AN340" s="6">
        <v>-3.8486539006118425E-3</v>
      </c>
      <c r="AP340" s="6">
        <v>-1.0799136069113979E-3</v>
      </c>
      <c r="AR340" s="6">
        <v>-5.8105752469495009E-4</v>
      </c>
      <c r="AT340" s="6">
        <v>4.3057652519151723E-3</v>
      </c>
      <c r="AV340" s="6">
        <v>-9.8357128586568088E-4</v>
      </c>
      <c r="AX340" s="6">
        <v>-5.4613895861354012E-3</v>
      </c>
      <c r="AZ340" s="6">
        <v>4.9039256082372695E-4</v>
      </c>
      <c r="BB340" s="6">
        <v>-1.7746228926354135E-3</v>
      </c>
      <c r="BD340" s="6">
        <v>3.4403669724769603E-3</v>
      </c>
      <c r="BF340" s="6">
        <v>6.7429156708775917E-3</v>
      </c>
      <c r="BH340" s="6">
        <v>-8.9936247723131357E-3</v>
      </c>
      <c r="BJ340" s="6">
        <v>-8.6449981760319261E-3</v>
      </c>
      <c r="BL340" s="6">
        <v>1.2124312581568875E-2</v>
      </c>
    </row>
    <row r="341" spans="1:65" x14ac:dyDescent="0.25">
      <c r="A341" s="3">
        <v>340</v>
      </c>
      <c r="B341" s="3" t="s">
        <v>21</v>
      </c>
      <c r="C341" s="3" t="s">
        <v>22</v>
      </c>
      <c r="D341" s="3" t="s">
        <v>23</v>
      </c>
      <c r="E341" s="3" t="s">
        <v>24</v>
      </c>
      <c r="F341" s="3" t="s">
        <v>25</v>
      </c>
      <c r="G341" s="3" t="b">
        <v>1</v>
      </c>
      <c r="H341" s="3" t="b">
        <v>1</v>
      </c>
      <c r="I341" s="3" t="b">
        <v>1</v>
      </c>
      <c r="J341" s="3" t="b">
        <v>1</v>
      </c>
      <c r="K341" s="3" t="b">
        <v>0</v>
      </c>
      <c r="L341" s="3">
        <v>200</v>
      </c>
      <c r="M341" s="3">
        <v>2</v>
      </c>
      <c r="N341" s="3">
        <v>0</v>
      </c>
      <c r="O341" s="3">
        <v>1</v>
      </c>
      <c r="P341" s="3">
        <v>2.2000000000000002</v>
      </c>
      <c r="Q341" s="3">
        <v>100</v>
      </c>
      <c r="R341" s="3">
        <v>100</v>
      </c>
      <c r="S341" s="5">
        <v>1.2</v>
      </c>
      <c r="T341" s="3">
        <v>1</v>
      </c>
      <c r="U341" s="3" t="b">
        <v>1</v>
      </c>
      <c r="V341" s="3">
        <v>251</v>
      </c>
      <c r="W341" s="5">
        <v>3729.28</v>
      </c>
      <c r="X341" s="5">
        <v>1574.23</v>
      </c>
      <c r="Y341" s="3">
        <v>186</v>
      </c>
      <c r="Z341" s="3">
        <v>172</v>
      </c>
      <c r="AA341" s="51">
        <v>144.77000000000001</v>
      </c>
      <c r="AB341" s="51">
        <v>131.04</v>
      </c>
      <c r="AC341" s="17">
        <v>1.28839316910572</v>
      </c>
      <c r="AD341" s="17">
        <v>1.31602832078734</v>
      </c>
      <c r="AE341" s="51">
        <v>27.48</v>
      </c>
      <c r="AF341" s="51">
        <v>13.52</v>
      </c>
      <c r="AG341" s="51">
        <v>23.63</v>
      </c>
      <c r="AH341" s="51">
        <v>17.37</v>
      </c>
      <c r="AI341" s="17">
        <v>1.16660594132115</v>
      </c>
      <c r="AJ341" s="17">
        <v>0.78309574180549402</v>
      </c>
      <c r="AL341" s="6">
        <v>-5.4603567433071376E-3</v>
      </c>
      <c r="AN341" s="6">
        <v>-2.4526416042523036E-2</v>
      </c>
      <c r="AP341" s="6">
        <v>4.3196544276458138E-3</v>
      </c>
      <c r="AR341" s="6">
        <v>-5.8105752469495009E-4</v>
      </c>
      <c r="AT341" s="6">
        <v>1.1924732986635211E-2</v>
      </c>
      <c r="AV341" s="6">
        <v>6.931103905085445E-3</v>
      </c>
      <c r="AX341" s="6">
        <v>-6.2873980456021883E-3</v>
      </c>
      <c r="AZ341" s="6">
        <v>-6.4269447111576783E-3</v>
      </c>
      <c r="BB341" s="6">
        <v>1.5971606033717833E-2</v>
      </c>
      <c r="BD341" s="6">
        <v>-3.0963302752293753E-2</v>
      </c>
      <c r="BF341" s="6">
        <v>8.4499829293274153E-3</v>
      </c>
      <c r="BH341" s="6">
        <v>-1.1270491803278548E-2</v>
      </c>
      <c r="BJ341" s="6">
        <v>7.689370699140996E-3</v>
      </c>
      <c r="BL341" s="6">
        <v>-1.9386374476022539E-2</v>
      </c>
    </row>
    <row r="342" spans="1:65" x14ac:dyDescent="0.25">
      <c r="A342" s="1">
        <v>341</v>
      </c>
      <c r="B342" s="1" t="s">
        <v>21</v>
      </c>
      <c r="C342" s="1" t="s">
        <v>22</v>
      </c>
      <c r="D342" s="1" t="s">
        <v>23</v>
      </c>
      <c r="E342" s="1" t="s">
        <v>24</v>
      </c>
      <c r="F342" s="1" t="s">
        <v>25</v>
      </c>
      <c r="G342" s="1" t="b">
        <v>1</v>
      </c>
      <c r="H342" s="1" t="b">
        <v>1</v>
      </c>
      <c r="I342" s="1" t="b">
        <v>1</v>
      </c>
      <c r="J342" s="1" t="b">
        <v>1</v>
      </c>
      <c r="K342" s="1" t="b">
        <v>0</v>
      </c>
      <c r="L342" s="1">
        <v>200</v>
      </c>
      <c r="M342" s="1">
        <v>2</v>
      </c>
      <c r="N342" s="1">
        <v>0</v>
      </c>
      <c r="O342" s="1">
        <v>1</v>
      </c>
      <c r="P342" s="1">
        <v>2.2999999999999998</v>
      </c>
      <c r="Q342" s="1">
        <v>100</v>
      </c>
      <c r="R342" s="1">
        <v>100</v>
      </c>
      <c r="S342" s="13">
        <v>1.2</v>
      </c>
      <c r="T342" s="1">
        <v>1</v>
      </c>
      <c r="U342" s="1" t="b">
        <v>1</v>
      </c>
      <c r="V342" s="1">
        <v>251</v>
      </c>
      <c r="W342" s="13">
        <v>3888.01</v>
      </c>
      <c r="X342" s="13">
        <v>1712.28</v>
      </c>
      <c r="Y342" s="1">
        <v>186</v>
      </c>
      <c r="Z342" s="1">
        <v>172</v>
      </c>
      <c r="AA342" s="50">
        <v>137.29</v>
      </c>
      <c r="AB342" s="50">
        <v>123.79</v>
      </c>
      <c r="AC342" s="16">
        <v>1.3573153573799699</v>
      </c>
      <c r="AD342" s="16">
        <v>1.3907993408613499</v>
      </c>
      <c r="AE342" s="50">
        <v>27.57</v>
      </c>
      <c r="AF342" s="50">
        <v>13.43</v>
      </c>
      <c r="AG342" s="50">
        <v>23.43</v>
      </c>
      <c r="AH342" s="50">
        <v>17.57</v>
      </c>
      <c r="AI342" s="16">
        <v>1.18162822049126</v>
      </c>
      <c r="AJ342" s="16">
        <v>0.77055569684013903</v>
      </c>
      <c r="AL342" s="6" cm="1">
        <f t="array" ref="AL342:AL351">W342:W351/AM342-1</f>
        <v>2.310425558173268E-2</v>
      </c>
      <c r="AM342" s="22">
        <f>AVERAGE(W342:W351)</f>
        <v>3800.2089999999998</v>
      </c>
      <c r="AN342" s="6" cm="1">
        <f t="array" ref="AN342:AN351">X342:X351/AO342-1</f>
        <v>2.7144698742493478E-2</v>
      </c>
      <c r="AO342" s="22">
        <f>AVERAGE(X342:X351)</f>
        <v>1667.029</v>
      </c>
      <c r="AP342" s="6" cm="1">
        <f t="array" ref="AP342:AP351">Y342:Y351/AQ342-1</f>
        <v>3.7776578521315773E-3</v>
      </c>
      <c r="AQ342" s="22">
        <f>AVERAGE(Y342:Y351)</f>
        <v>185.3</v>
      </c>
      <c r="AR342" s="6" cm="1">
        <f t="array" ref="AR342:AR351">Z342:Z351/AS342-1</f>
        <v>-5.8105752469495009E-4</v>
      </c>
      <c r="AS342" s="22">
        <f>AVERAGE(Z342:Z351)</f>
        <v>172.1</v>
      </c>
      <c r="AT342" s="6" cm="1">
        <f t="array" ref="AT342:AT351">AA342:AA351/AU342-1</f>
        <v>-2.3020814801636869E-2</v>
      </c>
      <c r="AU342" s="22">
        <f>AVERAGE(AA342:AA351)</f>
        <v>140.52500000000001</v>
      </c>
      <c r="AV342" s="6" cm="1">
        <f t="array" ref="AV342:AV351">AB342:AB351/AW342-1</f>
        <v>-2.8213904414997049E-2</v>
      </c>
      <c r="AW342" s="22">
        <f>AVERAGE(AB342:AB351)</f>
        <v>127.38399999999999</v>
      </c>
      <c r="AX342" s="6" cm="1">
        <f t="array" ref="AX342:AX351">AC342:AC351/AY342-1</f>
        <v>2.7497060582440946E-2</v>
      </c>
      <c r="AY342" s="22">
        <f>AVERAGE(AC342:AC351)</f>
        <v>1.320991961388746</v>
      </c>
      <c r="AZ342" s="6" cm="1">
        <f t="array" ref="AZ342:AZ351">AD342:AD351/BA342-1</f>
        <v>2.7544023571322462E-2</v>
      </c>
      <c r="BA342" s="22">
        <f>AVERAGE(AD342:AD351)</f>
        <v>1.3535180089194629</v>
      </c>
      <c r="BB342" s="6" cm="1">
        <f t="array" ref="BB342:BB351">AE342:AE351/BC342-1</f>
        <v>1.7080458922049679E-2</v>
      </c>
      <c r="BC342" s="22">
        <f>AVERAGE(AE342:AE351)</f>
        <v>27.106999999999999</v>
      </c>
      <c r="BD342" s="6" cm="1">
        <f t="array" ref="BD342:BD351">AF342:AF351/BE342-1</f>
        <v>-3.3326135463902729E-2</v>
      </c>
      <c r="BE342" s="22">
        <f>AVERAGE(AF342:AF351)</f>
        <v>13.893000000000001</v>
      </c>
      <c r="BF342" s="6" cm="1">
        <f t="array" ref="BF342:BF351">AG342:AG351/BG342-1</f>
        <v>3.8990530871072515E-3</v>
      </c>
      <c r="BG342" s="22">
        <f>AVERAGE(AG342:AG351)</f>
        <v>23.339000000000002</v>
      </c>
      <c r="BH342" s="6" cm="1">
        <f t="array" ref="BH342:BH351">AH342:AH351/BI342-1</f>
        <v>-5.1525961157350419E-3</v>
      </c>
      <c r="BI342" s="22">
        <f>AVERAGE(AH342:AH351)</f>
        <v>17.660999999999998</v>
      </c>
      <c r="BJ342" s="6" cm="1">
        <f t="array" ref="BJ342:BJ351">AI342:AI351/BK342-1</f>
        <v>1.4247129285956506E-2</v>
      </c>
      <c r="BK342" s="22">
        <f t="shared" ref="BK342" si="34">AVERAGE(AI342:AI351)</f>
        <v>1.1650298890401021</v>
      </c>
      <c r="BL342" s="6" cm="1">
        <f t="array" ref="BL342:BL351">AJ342:AJ351/BM342-1</f>
        <v>-2.5892256328928664E-2</v>
      </c>
      <c r="BM342" s="22">
        <f>AVERAGE(AJ342:AJ351)</f>
        <v>0.79103744102904283</v>
      </c>
    </row>
    <row r="343" spans="1:65" x14ac:dyDescent="0.25">
      <c r="A343" s="1">
        <v>342</v>
      </c>
      <c r="B343" s="1" t="s">
        <v>21</v>
      </c>
      <c r="C343" s="1" t="s">
        <v>22</v>
      </c>
      <c r="D343" s="1" t="s">
        <v>23</v>
      </c>
      <c r="E343" s="1" t="s">
        <v>24</v>
      </c>
      <c r="F343" s="1" t="s">
        <v>25</v>
      </c>
      <c r="G343" s="1" t="b">
        <v>1</v>
      </c>
      <c r="H343" s="1" t="b">
        <v>1</v>
      </c>
      <c r="I343" s="1" t="b">
        <v>1</v>
      </c>
      <c r="J343" s="1" t="b">
        <v>1</v>
      </c>
      <c r="K343" s="1" t="b">
        <v>0</v>
      </c>
      <c r="L343" s="1">
        <v>200</v>
      </c>
      <c r="M343" s="1">
        <v>2</v>
      </c>
      <c r="N343" s="1">
        <v>0</v>
      </c>
      <c r="O343" s="1">
        <v>1</v>
      </c>
      <c r="P343" s="1">
        <v>2.2999999999999998</v>
      </c>
      <c r="Q343" s="1">
        <v>100</v>
      </c>
      <c r="R343" s="1">
        <v>100</v>
      </c>
      <c r="S343" s="13">
        <v>1.2</v>
      </c>
      <c r="T343" s="1">
        <v>1</v>
      </c>
      <c r="U343" s="1" t="b">
        <v>1</v>
      </c>
      <c r="V343" s="1">
        <v>251</v>
      </c>
      <c r="W343" s="13">
        <v>3712.99</v>
      </c>
      <c r="X343" s="13">
        <v>1594.17</v>
      </c>
      <c r="Y343" s="1">
        <v>185</v>
      </c>
      <c r="Z343" s="1">
        <v>172</v>
      </c>
      <c r="AA343" s="50">
        <v>145.08000000000001</v>
      </c>
      <c r="AB343" s="50">
        <v>131.1</v>
      </c>
      <c r="AC343" s="16">
        <v>1.27667417018829</v>
      </c>
      <c r="AD343" s="16">
        <v>1.3130999550526401</v>
      </c>
      <c r="AE343" s="50">
        <v>27</v>
      </c>
      <c r="AF343" s="50">
        <v>14</v>
      </c>
      <c r="AG343" s="50">
        <v>23.52</v>
      </c>
      <c r="AH343" s="50">
        <v>17.48</v>
      </c>
      <c r="AI343" s="16">
        <v>1.1513945337271401</v>
      </c>
      <c r="AJ343" s="16">
        <v>0.80519943240453995</v>
      </c>
      <c r="AL343" s="6">
        <v>-2.2951106110216557E-2</v>
      </c>
      <c r="AN343" s="6">
        <v>-4.3705898337701332E-2</v>
      </c>
      <c r="AP343" s="6">
        <v>-1.6189962223421839E-3</v>
      </c>
      <c r="AR343" s="6">
        <v>-5.8105752469495009E-4</v>
      </c>
      <c r="AT343" s="6">
        <v>3.2414161181284484E-2</v>
      </c>
      <c r="AV343" s="6">
        <v>2.917163851033111E-2</v>
      </c>
      <c r="AX343" s="6">
        <v>-3.3548872737927282E-2</v>
      </c>
      <c r="AZ343" s="6">
        <v>-2.9861482152785945E-2</v>
      </c>
      <c r="BB343" s="6">
        <v>-3.9473198804736986E-3</v>
      </c>
      <c r="BD343" s="6">
        <v>7.7017202907938564E-3</v>
      </c>
      <c r="BF343" s="6">
        <v>7.7552594369938443E-3</v>
      </c>
      <c r="BH343" s="6">
        <v>-1.0248570296132575E-2</v>
      </c>
      <c r="BJ343" s="6">
        <v>-1.1703867378197952E-2</v>
      </c>
      <c r="BL343" s="6">
        <v>1.7903060766724321E-2</v>
      </c>
    </row>
    <row r="344" spans="1:65" x14ac:dyDescent="0.25">
      <c r="A344" s="1">
        <v>343</v>
      </c>
      <c r="B344" s="1" t="s">
        <v>21</v>
      </c>
      <c r="C344" s="1" t="s">
        <v>22</v>
      </c>
      <c r="D344" s="1" t="s">
        <v>23</v>
      </c>
      <c r="E344" s="1" t="s">
        <v>24</v>
      </c>
      <c r="F344" s="1" t="s">
        <v>25</v>
      </c>
      <c r="G344" s="1" t="b">
        <v>1</v>
      </c>
      <c r="H344" s="1" t="b">
        <v>1</v>
      </c>
      <c r="I344" s="1" t="b">
        <v>1</v>
      </c>
      <c r="J344" s="1" t="b">
        <v>1</v>
      </c>
      <c r="K344" s="1" t="b">
        <v>0</v>
      </c>
      <c r="L344" s="1">
        <v>200</v>
      </c>
      <c r="M344" s="1">
        <v>2</v>
      </c>
      <c r="N344" s="1">
        <v>0</v>
      </c>
      <c r="O344" s="1">
        <v>1</v>
      </c>
      <c r="P344" s="1">
        <v>2.2999999999999998</v>
      </c>
      <c r="Q344" s="1">
        <v>100</v>
      </c>
      <c r="R344" s="1">
        <v>100</v>
      </c>
      <c r="S344" s="13">
        <v>1.2</v>
      </c>
      <c r="T344" s="1">
        <v>1</v>
      </c>
      <c r="U344" s="1" t="b">
        <v>1</v>
      </c>
      <c r="V344" s="1">
        <v>251</v>
      </c>
      <c r="W344" s="13">
        <v>3769.6</v>
      </c>
      <c r="X344" s="13">
        <v>1652.48</v>
      </c>
      <c r="Y344" s="1">
        <v>185</v>
      </c>
      <c r="Z344" s="1">
        <v>172</v>
      </c>
      <c r="AA344" s="50">
        <v>141.68</v>
      </c>
      <c r="AB344" s="50">
        <v>128.72</v>
      </c>
      <c r="AC344" s="16">
        <v>1.3070156666477699</v>
      </c>
      <c r="AD344" s="16">
        <v>1.3383628529799501</v>
      </c>
      <c r="AE344" s="50">
        <v>27</v>
      </c>
      <c r="AF344" s="50">
        <v>14</v>
      </c>
      <c r="AG344" s="50">
        <v>23.26</v>
      </c>
      <c r="AH344" s="50">
        <v>17.739999999999998</v>
      </c>
      <c r="AI344" s="16">
        <v>1.16414859271163</v>
      </c>
      <c r="AJ344" s="16">
        <v>0.79300137598899201</v>
      </c>
      <c r="AL344" s="6">
        <v>-8.0545569993649702E-3</v>
      </c>
      <c r="AN344" s="6">
        <v>-8.7275026409258105E-3</v>
      </c>
      <c r="AP344" s="6">
        <v>-1.6189962223421839E-3</v>
      </c>
      <c r="AR344" s="6">
        <v>-5.8105752469495009E-4</v>
      </c>
      <c r="AT344" s="6">
        <v>8.2191780821918581E-3</v>
      </c>
      <c r="AV344" s="6">
        <v>1.0487973371852144E-2</v>
      </c>
      <c r="AX344" s="6">
        <v>-1.0580151242012836E-2</v>
      </c>
      <c r="AZ344" s="6">
        <v>-1.1196863166683335E-2</v>
      </c>
      <c r="BB344" s="6">
        <v>-3.9473198804736986E-3</v>
      </c>
      <c r="BD344" s="6">
        <v>7.7017202907938564E-3</v>
      </c>
      <c r="BF344" s="6">
        <v>-3.3848922404559056E-3</v>
      </c>
      <c r="BH344" s="6">
        <v>4.4731328916822743E-3</v>
      </c>
      <c r="BJ344" s="6">
        <v>-7.5645812760927189E-4</v>
      </c>
      <c r="BL344" s="6">
        <v>2.4827332539334446E-3</v>
      </c>
    </row>
    <row r="345" spans="1:65" x14ac:dyDescent="0.25">
      <c r="A345" s="1">
        <v>344</v>
      </c>
      <c r="B345" s="1" t="s">
        <v>21</v>
      </c>
      <c r="C345" s="1" t="s">
        <v>22</v>
      </c>
      <c r="D345" s="1" t="s">
        <v>23</v>
      </c>
      <c r="E345" s="1" t="s">
        <v>24</v>
      </c>
      <c r="F345" s="1" t="s">
        <v>25</v>
      </c>
      <c r="G345" s="1" t="b">
        <v>1</v>
      </c>
      <c r="H345" s="1" t="b">
        <v>1</v>
      </c>
      <c r="I345" s="1" t="b">
        <v>1</v>
      </c>
      <c r="J345" s="1" t="b">
        <v>1</v>
      </c>
      <c r="K345" s="1" t="b">
        <v>0</v>
      </c>
      <c r="L345" s="1">
        <v>200</v>
      </c>
      <c r="M345" s="1">
        <v>2</v>
      </c>
      <c r="N345" s="1">
        <v>0</v>
      </c>
      <c r="O345" s="1">
        <v>1</v>
      </c>
      <c r="P345" s="1">
        <v>2.2999999999999998</v>
      </c>
      <c r="Q345" s="1">
        <v>100</v>
      </c>
      <c r="R345" s="1">
        <v>100</v>
      </c>
      <c r="S345" s="13">
        <v>1.2</v>
      </c>
      <c r="T345" s="1">
        <v>1</v>
      </c>
      <c r="U345" s="1" t="b">
        <v>1</v>
      </c>
      <c r="V345" s="1">
        <v>251</v>
      </c>
      <c r="W345" s="13">
        <v>3766.46</v>
      </c>
      <c r="X345" s="13">
        <v>1631.99</v>
      </c>
      <c r="Y345" s="1">
        <v>185</v>
      </c>
      <c r="Z345" s="1">
        <v>172</v>
      </c>
      <c r="AA345" s="50">
        <v>143</v>
      </c>
      <c r="AB345" s="50">
        <v>128.66999999999999</v>
      </c>
      <c r="AC345" s="16">
        <v>1.2962348493640401</v>
      </c>
      <c r="AD345" s="16">
        <v>1.3388872630030999</v>
      </c>
      <c r="AE345" s="50">
        <v>27</v>
      </c>
      <c r="AF345" s="50">
        <v>14</v>
      </c>
      <c r="AG345" s="50">
        <v>23.58</v>
      </c>
      <c r="AH345" s="50">
        <v>17.420000000000002</v>
      </c>
      <c r="AI345" s="16">
        <v>1.1490561134517601</v>
      </c>
      <c r="AJ345" s="16">
        <v>0.80892647058823497</v>
      </c>
      <c r="AL345" s="6">
        <v>-8.8808273439696661E-3</v>
      </c>
      <c r="AN345" s="6">
        <v>-2.1018830506247976E-2</v>
      </c>
      <c r="AP345" s="6">
        <v>-1.6189962223421839E-3</v>
      </c>
      <c r="AR345" s="6">
        <v>-5.8105752469495009E-4</v>
      </c>
      <c r="AT345" s="6">
        <v>1.7612524461839474E-2</v>
      </c>
      <c r="AV345" s="6">
        <v>1.0095459398354656E-2</v>
      </c>
      <c r="AX345" s="6">
        <v>-1.8741304071736353E-2</v>
      </c>
      <c r="AZ345" s="6">
        <v>-1.0809420945971038E-2</v>
      </c>
      <c r="BB345" s="6">
        <v>-3.9473198804736986E-3</v>
      </c>
      <c r="BD345" s="6">
        <v>7.7017202907938564E-3</v>
      </c>
      <c r="BF345" s="6">
        <v>1.0326063670251351E-2</v>
      </c>
      <c r="BH345" s="6">
        <v>-1.3645886416397524E-2</v>
      </c>
      <c r="BJ345" s="6">
        <v>-1.3711043586618343E-2</v>
      </c>
      <c r="BL345" s="6">
        <v>2.2614643291625658E-2</v>
      </c>
    </row>
    <row r="346" spans="1:65" x14ac:dyDescent="0.25">
      <c r="A346" s="1">
        <v>345</v>
      </c>
      <c r="B346" s="1" t="s">
        <v>21</v>
      </c>
      <c r="C346" s="1" t="s">
        <v>22</v>
      </c>
      <c r="D346" s="1" t="s">
        <v>23</v>
      </c>
      <c r="E346" s="1" t="s">
        <v>24</v>
      </c>
      <c r="F346" s="1" t="s">
        <v>25</v>
      </c>
      <c r="G346" s="1" t="b">
        <v>1</v>
      </c>
      <c r="H346" s="1" t="b">
        <v>1</v>
      </c>
      <c r="I346" s="1" t="b">
        <v>1</v>
      </c>
      <c r="J346" s="1" t="b">
        <v>1</v>
      </c>
      <c r="K346" s="1" t="b">
        <v>0</v>
      </c>
      <c r="L346" s="1">
        <v>200</v>
      </c>
      <c r="M346" s="1">
        <v>2</v>
      </c>
      <c r="N346" s="1">
        <v>0</v>
      </c>
      <c r="O346" s="1">
        <v>1</v>
      </c>
      <c r="P346" s="1">
        <v>2.2999999999999998</v>
      </c>
      <c r="Q346" s="1">
        <v>100</v>
      </c>
      <c r="R346" s="1">
        <v>100</v>
      </c>
      <c r="S346" s="13">
        <v>1.2</v>
      </c>
      <c r="T346" s="1">
        <v>1</v>
      </c>
      <c r="U346" s="1" t="b">
        <v>1</v>
      </c>
      <c r="V346" s="1">
        <v>251</v>
      </c>
      <c r="W346" s="13">
        <v>3875.94</v>
      </c>
      <c r="X346" s="13">
        <v>1722.53</v>
      </c>
      <c r="Y346" s="1">
        <v>186</v>
      </c>
      <c r="Z346" s="1">
        <v>172</v>
      </c>
      <c r="AA346" s="50">
        <v>136.87</v>
      </c>
      <c r="AB346" s="50">
        <v>124.29</v>
      </c>
      <c r="AC346" s="16">
        <v>1.3608331975572601</v>
      </c>
      <c r="AD346" s="16">
        <v>1.3859393585858999</v>
      </c>
      <c r="AE346" s="50">
        <v>27.5</v>
      </c>
      <c r="AF346" s="50">
        <v>13.5</v>
      </c>
      <c r="AG346" s="50">
        <v>23.21</v>
      </c>
      <c r="AH346" s="50">
        <v>17.79</v>
      </c>
      <c r="AI346" s="16">
        <v>1.1873557522187901</v>
      </c>
      <c r="AJ346" s="16">
        <v>0.76159803921568603</v>
      </c>
      <c r="AL346" s="6">
        <v>1.992811448001941E-2</v>
      </c>
      <c r="AN346" s="6">
        <v>3.3293362023096185E-2</v>
      </c>
      <c r="AP346" s="6">
        <v>3.7776578521315773E-3</v>
      </c>
      <c r="AR346" s="6">
        <v>-5.8105752469495009E-4</v>
      </c>
      <c r="AT346" s="6">
        <v>-2.6009606831524645E-2</v>
      </c>
      <c r="AV346" s="6">
        <v>-2.4288764680022501E-2</v>
      </c>
      <c r="AX346" s="6">
        <v>3.0160089790879141E-2</v>
      </c>
      <c r="AZ346" s="6">
        <v>2.3953393639970511E-2</v>
      </c>
      <c r="BB346" s="6">
        <v>1.4498100121739688E-2</v>
      </c>
      <c r="BD346" s="6">
        <v>-2.8287626862448789E-2</v>
      </c>
      <c r="BF346" s="6">
        <v>-5.5272291015039388E-3</v>
      </c>
      <c r="BH346" s="6">
        <v>7.3042296585699162E-3</v>
      </c>
      <c r="BJ346" s="6">
        <v>1.9163339403320157E-2</v>
      </c>
      <c r="BL346" s="6">
        <v>-3.7216192668528714E-2</v>
      </c>
    </row>
    <row r="347" spans="1:65" x14ac:dyDescent="0.25">
      <c r="A347" s="1">
        <v>346</v>
      </c>
      <c r="B347" s="1" t="s">
        <v>21</v>
      </c>
      <c r="C347" s="1" t="s">
        <v>22</v>
      </c>
      <c r="D347" s="1" t="s">
        <v>23</v>
      </c>
      <c r="E347" s="1" t="s">
        <v>24</v>
      </c>
      <c r="F347" s="1" t="s">
        <v>25</v>
      </c>
      <c r="G347" s="1" t="b">
        <v>1</v>
      </c>
      <c r="H347" s="1" t="b">
        <v>1</v>
      </c>
      <c r="I347" s="1" t="b">
        <v>1</v>
      </c>
      <c r="J347" s="1" t="b">
        <v>1</v>
      </c>
      <c r="K347" s="1" t="b">
        <v>0</v>
      </c>
      <c r="L347" s="1">
        <v>200</v>
      </c>
      <c r="M347" s="1">
        <v>2</v>
      </c>
      <c r="N347" s="1">
        <v>0</v>
      </c>
      <c r="O347" s="1">
        <v>1</v>
      </c>
      <c r="P347" s="1">
        <v>2.2999999999999998</v>
      </c>
      <c r="Q347" s="1">
        <v>100</v>
      </c>
      <c r="R347" s="1">
        <v>100</v>
      </c>
      <c r="S347" s="13">
        <v>1.2</v>
      </c>
      <c r="T347" s="1">
        <v>1</v>
      </c>
      <c r="U347" s="1" t="b">
        <v>1</v>
      </c>
      <c r="V347" s="1">
        <v>251</v>
      </c>
      <c r="W347" s="13">
        <v>3854.6</v>
      </c>
      <c r="X347" s="13">
        <v>1700.06</v>
      </c>
      <c r="Y347" s="1">
        <v>185</v>
      </c>
      <c r="Z347" s="1">
        <v>172</v>
      </c>
      <c r="AA347" s="50">
        <v>138.97</v>
      </c>
      <c r="AB347" s="50">
        <v>125.21</v>
      </c>
      <c r="AC347" s="16">
        <v>1.3337698787683501</v>
      </c>
      <c r="AD347" s="16">
        <v>1.3760263389624801</v>
      </c>
      <c r="AE347" s="50">
        <v>27</v>
      </c>
      <c r="AF347" s="50">
        <v>14</v>
      </c>
      <c r="AG347" s="50">
        <v>23.49</v>
      </c>
      <c r="AH347" s="50">
        <v>17.510000000000002</v>
      </c>
      <c r="AI347" s="16">
        <v>1.1518983082135199</v>
      </c>
      <c r="AJ347" s="16">
        <v>0.80272230822153301</v>
      </c>
      <c r="AL347" s="6">
        <v>1.4312633857769486E-2</v>
      </c>
      <c r="AN347" s="6">
        <v>1.981429237283816E-2</v>
      </c>
      <c r="AP347" s="6">
        <v>-1.6189962223421839E-3</v>
      </c>
      <c r="AR347" s="6">
        <v>-5.8105752469495009E-4</v>
      </c>
      <c r="AT347" s="6">
        <v>-1.1065646682085095E-2</v>
      </c>
      <c r="AV347" s="6">
        <v>-1.7066507567669364E-2</v>
      </c>
      <c r="AX347" s="6">
        <v>9.6729713375172111E-3</v>
      </c>
      <c r="AZ347" s="6">
        <v>1.6629501709390482E-2</v>
      </c>
      <c r="BB347" s="6">
        <v>-3.9473198804736986E-3</v>
      </c>
      <c r="BD347" s="6">
        <v>7.7017202907938564E-3</v>
      </c>
      <c r="BF347" s="6">
        <v>6.4698573203649801E-3</v>
      </c>
      <c r="BH347" s="6">
        <v>-8.5499122359999902E-3</v>
      </c>
      <c r="BJ347" s="6">
        <v>-1.1271454020292615E-2</v>
      </c>
      <c r="BL347" s="6">
        <v>1.4771572856639548E-2</v>
      </c>
    </row>
    <row r="348" spans="1:65" x14ac:dyDescent="0.25">
      <c r="A348" s="1">
        <v>347</v>
      </c>
      <c r="B348" s="1" t="s">
        <v>21</v>
      </c>
      <c r="C348" s="1" t="s">
        <v>22</v>
      </c>
      <c r="D348" s="1" t="s">
        <v>23</v>
      </c>
      <c r="E348" s="1" t="s">
        <v>24</v>
      </c>
      <c r="F348" s="1" t="s">
        <v>25</v>
      </c>
      <c r="G348" s="1" t="b">
        <v>1</v>
      </c>
      <c r="H348" s="1" t="b">
        <v>1</v>
      </c>
      <c r="I348" s="1" t="b">
        <v>1</v>
      </c>
      <c r="J348" s="1" t="b">
        <v>1</v>
      </c>
      <c r="K348" s="1" t="b">
        <v>0</v>
      </c>
      <c r="L348" s="1">
        <v>200</v>
      </c>
      <c r="M348" s="1">
        <v>2</v>
      </c>
      <c r="N348" s="1">
        <v>0</v>
      </c>
      <c r="O348" s="1">
        <v>1</v>
      </c>
      <c r="P348" s="1">
        <v>2.2999999999999998</v>
      </c>
      <c r="Q348" s="1">
        <v>100</v>
      </c>
      <c r="R348" s="1">
        <v>100</v>
      </c>
      <c r="S348" s="13">
        <v>1.2</v>
      </c>
      <c r="T348" s="1">
        <v>1</v>
      </c>
      <c r="U348" s="1" t="b">
        <v>1</v>
      </c>
      <c r="V348" s="1">
        <v>251</v>
      </c>
      <c r="W348" s="13">
        <v>3760.03</v>
      </c>
      <c r="X348" s="13">
        <v>1657.15</v>
      </c>
      <c r="Y348" s="1">
        <v>185</v>
      </c>
      <c r="Z348" s="1">
        <v>172</v>
      </c>
      <c r="AA348" s="50">
        <v>141</v>
      </c>
      <c r="AB348" s="50">
        <v>129.41999999999999</v>
      </c>
      <c r="AC348" s="16">
        <v>1.31368381417387</v>
      </c>
      <c r="AD348" s="16">
        <v>1.33168602331149</v>
      </c>
      <c r="AE348" s="50">
        <v>27</v>
      </c>
      <c r="AF348" s="50">
        <v>14</v>
      </c>
      <c r="AG348" s="50">
        <v>23.01</v>
      </c>
      <c r="AH348" s="50">
        <v>17.989999999999998</v>
      </c>
      <c r="AI348" s="16">
        <v>1.1772345610910799</v>
      </c>
      <c r="AJ348" s="16">
        <v>0.78260681114551001</v>
      </c>
      <c r="AL348" s="6">
        <v>-1.0572839546456381E-2</v>
      </c>
      <c r="AN348" s="6">
        <v>-5.9261116633243516E-3</v>
      </c>
      <c r="AP348" s="6">
        <v>-1.6189962223421839E-3</v>
      </c>
      <c r="AR348" s="6">
        <v>-5.8105752469495009E-4</v>
      </c>
      <c r="AT348" s="6">
        <v>3.3801814623732884E-3</v>
      </c>
      <c r="AV348" s="6">
        <v>1.5983169000816533E-2</v>
      </c>
      <c r="AX348" s="6">
        <v>-5.5323177040327298E-3</v>
      </c>
      <c r="AZ348" s="6">
        <v>-1.6129807999674672E-2</v>
      </c>
      <c r="BB348" s="6">
        <v>-3.9473198804736986E-3</v>
      </c>
      <c r="BD348" s="6">
        <v>7.7017202907938564E-3</v>
      </c>
      <c r="BF348" s="6">
        <v>-1.4096576545696071E-2</v>
      </c>
      <c r="BH348" s="6">
        <v>1.8628616726119818E-2</v>
      </c>
      <c r="BJ348" s="6">
        <v>1.0475844582007676E-2</v>
      </c>
      <c r="BL348" s="6">
        <v>-1.0657687545820305E-2</v>
      </c>
    </row>
    <row r="349" spans="1:65" x14ac:dyDescent="0.25">
      <c r="A349" s="1">
        <v>348</v>
      </c>
      <c r="B349" s="1" t="s">
        <v>21</v>
      </c>
      <c r="C349" s="1" t="s">
        <v>22</v>
      </c>
      <c r="D349" s="1" t="s">
        <v>23</v>
      </c>
      <c r="E349" s="1" t="s">
        <v>24</v>
      </c>
      <c r="F349" s="1" t="s">
        <v>25</v>
      </c>
      <c r="G349" s="1" t="b">
        <v>1</v>
      </c>
      <c r="H349" s="1" t="b">
        <v>1</v>
      </c>
      <c r="I349" s="1" t="b">
        <v>1</v>
      </c>
      <c r="J349" s="1" t="b">
        <v>1</v>
      </c>
      <c r="K349" s="1" t="b">
        <v>0</v>
      </c>
      <c r="L349" s="1">
        <v>200</v>
      </c>
      <c r="M349" s="1">
        <v>2</v>
      </c>
      <c r="N349" s="1">
        <v>0</v>
      </c>
      <c r="O349" s="1">
        <v>1</v>
      </c>
      <c r="P349" s="1">
        <v>2.2999999999999998</v>
      </c>
      <c r="Q349" s="1">
        <v>100</v>
      </c>
      <c r="R349" s="1">
        <v>100</v>
      </c>
      <c r="S349" s="13">
        <v>1.2</v>
      </c>
      <c r="T349" s="1">
        <v>1</v>
      </c>
      <c r="U349" s="1" t="b">
        <v>1</v>
      </c>
      <c r="V349" s="1">
        <v>251</v>
      </c>
      <c r="W349" s="13">
        <v>3785.5</v>
      </c>
      <c r="X349" s="13">
        <v>1664.01</v>
      </c>
      <c r="Y349" s="1">
        <v>185</v>
      </c>
      <c r="Z349" s="1">
        <v>172</v>
      </c>
      <c r="AA349" s="50">
        <v>140.65</v>
      </c>
      <c r="AB349" s="50">
        <v>128.38999999999999</v>
      </c>
      <c r="AC349" s="16">
        <v>1.3170577178453999</v>
      </c>
      <c r="AD349" s="16">
        <v>1.34233496003817</v>
      </c>
      <c r="AE349" s="50">
        <v>27</v>
      </c>
      <c r="AF349" s="50">
        <v>14</v>
      </c>
      <c r="AG349" s="50">
        <v>23.18</v>
      </c>
      <c r="AH349" s="50">
        <v>17.82</v>
      </c>
      <c r="AI349" s="16">
        <v>1.1683102571341699</v>
      </c>
      <c r="AJ349" s="16">
        <v>0.78977433780529704</v>
      </c>
      <c r="AL349" s="6">
        <v>-3.8705765919716528E-3</v>
      </c>
      <c r="AN349" s="6">
        <v>-1.8110062872331856E-3</v>
      </c>
      <c r="AP349" s="6">
        <v>-1.6189962223421839E-3</v>
      </c>
      <c r="AR349" s="6">
        <v>-5.8105752469495009E-4</v>
      </c>
      <c r="AT349" s="6">
        <v>8.8952143746667822E-4</v>
      </c>
      <c r="AV349" s="6">
        <v>7.8973811467688559E-3</v>
      </c>
      <c r="AX349" s="6">
        <v>-2.9782494203901555E-3</v>
      </c>
      <c r="AZ349" s="6">
        <v>-8.2622091524445773E-3</v>
      </c>
      <c r="BB349" s="6">
        <v>-3.9473198804736986E-3</v>
      </c>
      <c r="BD349" s="6">
        <v>7.7017202907938564E-3</v>
      </c>
      <c r="BF349" s="6">
        <v>-6.812631218132803E-3</v>
      </c>
      <c r="BH349" s="6">
        <v>9.0028877187022793E-3</v>
      </c>
      <c r="BJ349" s="6">
        <v>2.8156943653785405E-3</v>
      </c>
      <c r="BL349" s="6">
        <v>-1.5967679381935218E-3</v>
      </c>
    </row>
    <row r="350" spans="1:65" x14ac:dyDescent="0.25">
      <c r="A350" s="1">
        <v>349</v>
      </c>
      <c r="B350" s="1" t="s">
        <v>21</v>
      </c>
      <c r="C350" s="1" t="s">
        <v>22</v>
      </c>
      <c r="D350" s="1" t="s">
        <v>23</v>
      </c>
      <c r="E350" s="1" t="s">
        <v>24</v>
      </c>
      <c r="F350" s="1" t="s">
        <v>25</v>
      </c>
      <c r="G350" s="1" t="b">
        <v>1</v>
      </c>
      <c r="H350" s="1" t="b">
        <v>1</v>
      </c>
      <c r="I350" s="1" t="b">
        <v>1</v>
      </c>
      <c r="J350" s="1" t="b">
        <v>1</v>
      </c>
      <c r="K350" s="1" t="b">
        <v>0</v>
      </c>
      <c r="L350" s="1">
        <v>200</v>
      </c>
      <c r="M350" s="1">
        <v>2</v>
      </c>
      <c r="N350" s="1">
        <v>0</v>
      </c>
      <c r="O350" s="1">
        <v>1</v>
      </c>
      <c r="P350" s="1">
        <v>2.2999999999999998</v>
      </c>
      <c r="Q350" s="1">
        <v>100</v>
      </c>
      <c r="R350" s="1">
        <v>100</v>
      </c>
      <c r="S350" s="13">
        <v>1.2</v>
      </c>
      <c r="T350" s="1">
        <v>1</v>
      </c>
      <c r="U350" s="1" t="b">
        <v>1</v>
      </c>
      <c r="V350" s="1">
        <v>251</v>
      </c>
      <c r="W350" s="13">
        <v>3760.16</v>
      </c>
      <c r="X350" s="13">
        <v>1628.97</v>
      </c>
      <c r="Y350" s="1">
        <v>186</v>
      </c>
      <c r="Z350" s="1">
        <v>173</v>
      </c>
      <c r="AA350" s="50">
        <v>142.26</v>
      </c>
      <c r="AB350" s="50">
        <v>127.9</v>
      </c>
      <c r="AC350" s="16">
        <v>1.30925254300913</v>
      </c>
      <c r="AD350" s="16">
        <v>1.3552541175828501</v>
      </c>
      <c r="AE350" s="50">
        <v>27</v>
      </c>
      <c r="AF350" s="50">
        <v>14</v>
      </c>
      <c r="AG350" s="50">
        <v>23.59</v>
      </c>
      <c r="AH350" s="50">
        <v>17.41</v>
      </c>
      <c r="AI350" s="16">
        <v>1.1482719259001799</v>
      </c>
      <c r="AJ350" s="16">
        <v>0.80916271069831402</v>
      </c>
      <c r="AL350" s="6">
        <v>-1.0538630901616219E-2</v>
      </c>
      <c r="AN350" s="6">
        <v>-2.2830436663069387E-2</v>
      </c>
      <c r="AP350" s="6">
        <v>3.7776578521315773E-3</v>
      </c>
      <c r="AR350" s="6">
        <v>5.2295177222545508E-3</v>
      </c>
      <c r="AT350" s="6">
        <v>1.2346557552036952E-2</v>
      </c>
      <c r="AV350" s="6">
        <v>4.0507442064938726E-3</v>
      </c>
      <c r="AX350" s="6">
        <v>-8.8868204521657113E-3</v>
      </c>
      <c r="AZ350" s="6">
        <v>1.2826638817853286E-3</v>
      </c>
      <c r="BB350" s="6">
        <v>-3.9473198804736986E-3</v>
      </c>
      <c r="BD350" s="6">
        <v>7.7017202907938564E-3</v>
      </c>
      <c r="BF350" s="6">
        <v>1.0754531042461046E-2</v>
      </c>
      <c r="BH350" s="6">
        <v>-1.4212105769775052E-2</v>
      </c>
      <c r="BJ350" s="6">
        <v>-1.4384148679420949E-2</v>
      </c>
      <c r="BL350" s="6">
        <v>2.2913289218892574E-2</v>
      </c>
    </row>
    <row r="351" spans="1:65" x14ac:dyDescent="0.25">
      <c r="A351" s="1">
        <v>350</v>
      </c>
      <c r="B351" s="1" t="s">
        <v>21</v>
      </c>
      <c r="C351" s="1" t="s">
        <v>22</v>
      </c>
      <c r="D351" s="1" t="s">
        <v>23</v>
      </c>
      <c r="E351" s="1" t="s">
        <v>24</v>
      </c>
      <c r="F351" s="1" t="s">
        <v>25</v>
      </c>
      <c r="G351" s="1" t="b">
        <v>1</v>
      </c>
      <c r="H351" s="1" t="b">
        <v>1</v>
      </c>
      <c r="I351" s="1" t="b">
        <v>1</v>
      </c>
      <c r="J351" s="1" t="b">
        <v>1</v>
      </c>
      <c r="K351" s="1" t="b">
        <v>0</v>
      </c>
      <c r="L351" s="1">
        <v>200</v>
      </c>
      <c r="M351" s="1">
        <v>2</v>
      </c>
      <c r="N351" s="1">
        <v>0</v>
      </c>
      <c r="O351" s="1">
        <v>1</v>
      </c>
      <c r="P351" s="1">
        <v>2.2999999999999998</v>
      </c>
      <c r="Q351" s="1">
        <v>100</v>
      </c>
      <c r="R351" s="1">
        <v>100</v>
      </c>
      <c r="S351" s="13">
        <v>1.2</v>
      </c>
      <c r="T351" s="1">
        <v>1</v>
      </c>
      <c r="U351" s="1" t="b">
        <v>1</v>
      </c>
      <c r="V351" s="1">
        <v>251</v>
      </c>
      <c r="W351" s="13">
        <v>3828.8</v>
      </c>
      <c r="X351" s="13">
        <v>1706.65</v>
      </c>
      <c r="Y351" s="1">
        <v>185</v>
      </c>
      <c r="Z351" s="1">
        <v>172</v>
      </c>
      <c r="AA351" s="50">
        <v>138.44999999999999</v>
      </c>
      <c r="AB351" s="50">
        <v>126.35</v>
      </c>
      <c r="AC351" s="16">
        <v>1.33808241895338</v>
      </c>
      <c r="AD351" s="16">
        <v>1.3627898788167001</v>
      </c>
      <c r="AE351" s="50">
        <v>27</v>
      </c>
      <c r="AF351" s="50">
        <v>14</v>
      </c>
      <c r="AG351" s="50">
        <v>23.12</v>
      </c>
      <c r="AH351" s="50">
        <v>17.88</v>
      </c>
      <c r="AI351" s="16">
        <v>1.17100062546149</v>
      </c>
      <c r="AJ351" s="16">
        <v>0.78682722738218103</v>
      </c>
      <c r="AL351" s="6">
        <v>7.5235335740746478E-3</v>
      </c>
      <c r="AN351" s="6">
        <v>2.3767432960074553E-2</v>
      </c>
      <c r="AP351" s="6">
        <v>-1.6189962223421839E-3</v>
      </c>
      <c r="AR351" s="6">
        <v>-5.8105752469495009E-4</v>
      </c>
      <c r="AT351" s="6">
        <v>-1.4766055861946348E-2</v>
      </c>
      <c r="AV351" s="6">
        <v>-8.1171889719273693E-3</v>
      </c>
      <c r="AX351" s="6">
        <v>1.2937593917427659E-2</v>
      </c>
      <c r="AZ351" s="6">
        <v>6.8502006150912287E-3</v>
      </c>
      <c r="BB351" s="6">
        <v>-3.9473198804736986E-3</v>
      </c>
      <c r="BD351" s="6">
        <v>7.7017202907938564E-3</v>
      </c>
      <c r="BF351" s="6">
        <v>-9.3834354513904206E-3</v>
      </c>
      <c r="BH351" s="6">
        <v>1.2400203838967228E-2</v>
      </c>
      <c r="BJ351" s="6">
        <v>5.1249641554753644E-3</v>
      </c>
      <c r="BL351" s="6">
        <v>-5.3223949063457843E-3</v>
      </c>
    </row>
    <row r="352" spans="1:65" x14ac:dyDescent="0.25">
      <c r="A352" s="3">
        <v>351</v>
      </c>
      <c r="B352" s="3" t="s">
        <v>21</v>
      </c>
      <c r="C352" s="3" t="s">
        <v>22</v>
      </c>
      <c r="D352" s="3" t="s">
        <v>23</v>
      </c>
      <c r="E352" s="3" t="s">
        <v>24</v>
      </c>
      <c r="F352" s="3" t="s">
        <v>25</v>
      </c>
      <c r="G352" s="3" t="b">
        <v>1</v>
      </c>
      <c r="H352" s="3" t="b">
        <v>1</v>
      </c>
      <c r="I352" s="3" t="b">
        <v>1</v>
      </c>
      <c r="J352" s="3" t="b">
        <v>1</v>
      </c>
      <c r="K352" s="3" t="b">
        <v>0</v>
      </c>
      <c r="L352" s="3">
        <v>200</v>
      </c>
      <c r="M352" s="3">
        <v>2</v>
      </c>
      <c r="N352" s="3">
        <v>0</v>
      </c>
      <c r="O352" s="3">
        <v>1</v>
      </c>
      <c r="P352" s="3">
        <v>2.4</v>
      </c>
      <c r="Q352" s="3">
        <v>100</v>
      </c>
      <c r="R352" s="3">
        <v>100</v>
      </c>
      <c r="S352" s="5">
        <v>1.2</v>
      </c>
      <c r="T352" s="3">
        <v>1</v>
      </c>
      <c r="U352" s="3" t="b">
        <v>1</v>
      </c>
      <c r="V352" s="3">
        <v>251</v>
      </c>
      <c r="W352" s="5">
        <v>4112.75</v>
      </c>
      <c r="X352" s="5">
        <v>1931.85</v>
      </c>
      <c r="Y352" s="3">
        <v>185</v>
      </c>
      <c r="Z352" s="3">
        <v>172</v>
      </c>
      <c r="AA352" s="51">
        <v>126.3</v>
      </c>
      <c r="AB352" s="51">
        <v>113.7</v>
      </c>
      <c r="AC352" s="17">
        <v>1.4665620298633999</v>
      </c>
      <c r="AD352" s="17">
        <v>1.5151717519212</v>
      </c>
      <c r="AE352" s="51">
        <v>27</v>
      </c>
      <c r="AF352" s="51">
        <v>14</v>
      </c>
      <c r="AG352" s="51">
        <v>23.13</v>
      </c>
      <c r="AH352" s="51">
        <v>17.87</v>
      </c>
      <c r="AI352" s="17">
        <v>1.1697251292185999</v>
      </c>
      <c r="AJ352" s="17">
        <v>0.78612745098039105</v>
      </c>
      <c r="AL352" s="6" cm="1">
        <f t="array" ref="AL352:AL361">W352:W361/AM352-1</f>
        <v>1.9597139202930602E-2</v>
      </c>
      <c r="AM352" s="22">
        <f>AVERAGE(W352:W361)</f>
        <v>4033.7009999999996</v>
      </c>
      <c r="AN352" s="6" cm="1">
        <f t="array" ref="AN352:AN361">X352:X361/AO352-1</f>
        <v>3.4493283839446054E-2</v>
      </c>
      <c r="AO352" s="22">
        <f>AVERAGE(X352:X361)</f>
        <v>1867.4360000000001</v>
      </c>
      <c r="AP352" s="6" cm="1">
        <f t="array" ref="AP352:AP361">Y352:Y361/AQ352-1</f>
        <v>-3.7695207323639179E-3</v>
      </c>
      <c r="AQ352" s="22">
        <f>AVERAGE(Y352:Y361)</f>
        <v>185.7</v>
      </c>
      <c r="AR352" s="6" cm="1">
        <f t="array" ref="AR352:AR361">Z352:Z361/AS352-1</f>
        <v>-2.8985507246376274E-3</v>
      </c>
      <c r="AS352" s="22">
        <f>AVERAGE(Z352:Z361)</f>
        <v>172.5</v>
      </c>
      <c r="AT352" s="6" cm="1">
        <f t="array" ref="AT352:AT361">AA352:AA361/AU352-1</f>
        <v>-2.3345370749851102E-2</v>
      </c>
      <c r="AU352" s="22">
        <f>AVERAGE(AA352:AA361)</f>
        <v>129.31899999999999</v>
      </c>
      <c r="AV352" s="6" cm="1">
        <f t="array" ref="AV352:AV361">AB352:AB361/AW352-1</f>
        <v>-2.4059466279838237E-2</v>
      </c>
      <c r="AW352" s="22">
        <f>AVERAGE(AB352:AB361)</f>
        <v>116.503</v>
      </c>
      <c r="AX352" s="6" cm="1">
        <f t="array" ref="AX352:AX361">AC352:AC361/AY352-1</f>
        <v>1.9194243841436309E-2</v>
      </c>
      <c r="AY352" s="22">
        <f>AVERAGE(AC352:AC361)</f>
        <v>1.4389426144478539</v>
      </c>
      <c r="AZ352" s="6" cm="1">
        <f t="array" ref="AZ352:AZ361">AD352:AD361/BA352-1</f>
        <v>2.0549348464604655E-2</v>
      </c>
      <c r="BA352" s="22">
        <f>AVERAGE(AD352:AD361)</f>
        <v>1.4846628967043529</v>
      </c>
      <c r="BB352" s="6" cm="1">
        <f t="array" ref="BB352:BB361">AE352:AE361/BC352-1</f>
        <v>-3.9105733048033775E-3</v>
      </c>
      <c r="BC352" s="22">
        <f>AVERAGE(AE352:AE361)</f>
        <v>27.106000000000002</v>
      </c>
      <c r="BD352" s="6" cm="1">
        <f t="array" ref="BD352:BD361">AF352:AF361/BE352-1</f>
        <v>7.6291924571758596E-3</v>
      </c>
      <c r="BE352" s="22">
        <f>AVERAGE(AF352:AF361)</f>
        <v>13.894</v>
      </c>
      <c r="BF352" s="6" cm="1">
        <f t="array" ref="BF352:BF361">AG352:AG361/BG352-1</f>
        <v>-1.8125323666494664E-3</v>
      </c>
      <c r="BG352" s="22">
        <f>AVERAGE(AG352:AG361)</f>
        <v>23.172000000000001</v>
      </c>
      <c r="BH352" s="6" cm="1">
        <f t="array" ref="BH352:BH361">AH352:AH361/BI352-1</f>
        <v>2.3558447386133885E-3</v>
      </c>
      <c r="BI352" s="22">
        <f>AVERAGE(AH352:AH361)</f>
        <v>17.828000000000003</v>
      </c>
      <c r="BJ352" s="6" cm="1">
        <f t="array" ref="BJ352:BJ361">AI352:AI361/BK352-1</f>
        <v>-2.6178642659402396E-3</v>
      </c>
      <c r="BK352" s="22">
        <f t="shared" ref="BK352" si="35">AVERAGE(AI352:AI361)</f>
        <v>1.1727953482520499</v>
      </c>
      <c r="BL352" s="6" cm="1">
        <f t="array" ref="BL352:BL361">AJ352:AJ361/BM352-1</f>
        <v>4.2773368468957962E-3</v>
      </c>
      <c r="BM352" s="22">
        <f>AVERAGE(AJ352:AJ361)</f>
        <v>0.78277924049204939</v>
      </c>
    </row>
    <row r="353" spans="1:65" x14ac:dyDescent="0.25">
      <c r="A353" s="3">
        <v>352</v>
      </c>
      <c r="B353" s="3" t="s">
        <v>21</v>
      </c>
      <c r="C353" s="3" t="s">
        <v>22</v>
      </c>
      <c r="D353" s="3" t="s">
        <v>23</v>
      </c>
      <c r="E353" s="3" t="s">
        <v>24</v>
      </c>
      <c r="F353" s="3" t="s">
        <v>25</v>
      </c>
      <c r="G353" s="3" t="b">
        <v>1</v>
      </c>
      <c r="H353" s="3" t="b">
        <v>1</v>
      </c>
      <c r="I353" s="3" t="b">
        <v>1</v>
      </c>
      <c r="J353" s="3" t="b">
        <v>1</v>
      </c>
      <c r="K353" s="3" t="b">
        <v>0</v>
      </c>
      <c r="L353" s="3">
        <v>200</v>
      </c>
      <c r="M353" s="3">
        <v>2</v>
      </c>
      <c r="N353" s="3">
        <v>0</v>
      </c>
      <c r="O353" s="3">
        <v>1</v>
      </c>
      <c r="P353" s="3">
        <v>2.4</v>
      </c>
      <c r="Q353" s="3">
        <v>100</v>
      </c>
      <c r="R353" s="3">
        <v>100</v>
      </c>
      <c r="S353" s="5">
        <v>1.2</v>
      </c>
      <c r="T353" s="3">
        <v>1</v>
      </c>
      <c r="U353" s="3" t="b">
        <v>1</v>
      </c>
      <c r="V353" s="3">
        <v>251</v>
      </c>
      <c r="W353" s="5">
        <v>4021.08</v>
      </c>
      <c r="X353" s="5">
        <v>1839.78</v>
      </c>
      <c r="Y353" s="3">
        <v>186</v>
      </c>
      <c r="Z353" s="3">
        <v>172</v>
      </c>
      <c r="AA353" s="51">
        <v>130.58000000000001</v>
      </c>
      <c r="AB353" s="51">
        <v>117.76</v>
      </c>
      <c r="AC353" s="17">
        <v>1.4267106689689</v>
      </c>
      <c r="AD353" s="17">
        <v>1.46437446774515</v>
      </c>
      <c r="AE353" s="51">
        <v>27.57</v>
      </c>
      <c r="AF353" s="51">
        <v>13.43</v>
      </c>
      <c r="AG353" s="51">
        <v>23.16</v>
      </c>
      <c r="AH353" s="51">
        <v>17.84</v>
      </c>
      <c r="AI353" s="17">
        <v>1.1930598901098901</v>
      </c>
      <c r="AJ353" s="17">
        <v>0.75549686102511104</v>
      </c>
      <c r="AL353" s="6">
        <v>-3.1288883335675033E-3</v>
      </c>
      <c r="AN353" s="6">
        <v>-1.4809610610484247E-2</v>
      </c>
      <c r="AP353" s="6">
        <v>1.615508885298933E-3</v>
      </c>
      <c r="AR353" s="6">
        <v>-2.8985507246376274E-3</v>
      </c>
      <c r="AT353" s="6">
        <v>9.7510806610012768E-3</v>
      </c>
      <c r="AV353" s="6">
        <v>1.0789421731629334E-2</v>
      </c>
      <c r="AX353" s="6">
        <v>-8.5006485707892487E-3</v>
      </c>
      <c r="AZ353" s="6">
        <v>-1.3665343832757637E-2</v>
      </c>
      <c r="BB353" s="6">
        <v>1.711798125876185E-2</v>
      </c>
      <c r="BD353" s="6">
        <v>-3.339571037858069E-2</v>
      </c>
      <c r="BF353" s="6">
        <v>-5.1786639047124439E-4</v>
      </c>
      <c r="BH353" s="6">
        <v>6.7309849674646038E-4</v>
      </c>
      <c r="BJ353" s="6">
        <v>1.7278838876742419E-2</v>
      </c>
      <c r="BL353" s="6">
        <v>-3.485322304892613E-2</v>
      </c>
    </row>
    <row r="354" spans="1:65" x14ac:dyDescent="0.25">
      <c r="A354" s="3">
        <v>353</v>
      </c>
      <c r="B354" s="3" t="s">
        <v>21</v>
      </c>
      <c r="C354" s="3" t="s">
        <v>22</v>
      </c>
      <c r="D354" s="3" t="s">
        <v>23</v>
      </c>
      <c r="E354" s="3" t="s">
        <v>24</v>
      </c>
      <c r="F354" s="3" t="s">
        <v>25</v>
      </c>
      <c r="G354" s="3" t="b">
        <v>1</v>
      </c>
      <c r="H354" s="3" t="b">
        <v>1</v>
      </c>
      <c r="I354" s="3" t="b">
        <v>1</v>
      </c>
      <c r="J354" s="3" t="b">
        <v>1</v>
      </c>
      <c r="K354" s="3" t="b">
        <v>0</v>
      </c>
      <c r="L354" s="3">
        <v>200</v>
      </c>
      <c r="M354" s="3">
        <v>2</v>
      </c>
      <c r="N354" s="3">
        <v>0</v>
      </c>
      <c r="O354" s="3">
        <v>1</v>
      </c>
      <c r="P354" s="3">
        <v>2.4</v>
      </c>
      <c r="Q354" s="3">
        <v>100</v>
      </c>
      <c r="R354" s="3">
        <v>100</v>
      </c>
      <c r="S354" s="5">
        <v>1.2</v>
      </c>
      <c r="T354" s="3">
        <v>1</v>
      </c>
      <c r="U354" s="3" t="b">
        <v>1</v>
      </c>
      <c r="V354" s="3">
        <v>251</v>
      </c>
      <c r="W354" s="5">
        <v>4080.63</v>
      </c>
      <c r="X354" s="5">
        <v>1898.88</v>
      </c>
      <c r="Y354" s="3">
        <v>186</v>
      </c>
      <c r="Z354" s="3">
        <v>173</v>
      </c>
      <c r="AA354" s="51">
        <v>127.4</v>
      </c>
      <c r="AB354" s="51">
        <v>113.84</v>
      </c>
      <c r="AC354" s="17">
        <v>1.46165886593732</v>
      </c>
      <c r="AD354" s="17">
        <v>1.5214247517506301</v>
      </c>
      <c r="AE354" s="51">
        <v>27</v>
      </c>
      <c r="AF354" s="51">
        <v>14</v>
      </c>
      <c r="AG354" s="51">
        <v>23.32</v>
      </c>
      <c r="AH354" s="51">
        <v>17.68</v>
      </c>
      <c r="AI354" s="17">
        <v>1.16051739781957</v>
      </c>
      <c r="AJ354" s="17">
        <v>0.79516580667354697</v>
      </c>
      <c r="AL354" s="6">
        <v>1.1634228714523021E-2</v>
      </c>
      <c r="AN354" s="6">
        <v>1.6838060313713488E-2</v>
      </c>
      <c r="AP354" s="6">
        <v>1.615508885298933E-3</v>
      </c>
      <c r="AR354" s="6">
        <v>2.8985507246377384E-3</v>
      </c>
      <c r="AT354" s="6">
        <v>-1.4839273424631982E-2</v>
      </c>
      <c r="AV354" s="6">
        <v>-2.2857780486339352E-2</v>
      </c>
      <c r="AX354" s="6">
        <v>1.5786766797634133E-2</v>
      </c>
      <c r="AZ354" s="6">
        <v>2.4761078846841977E-2</v>
      </c>
      <c r="BB354" s="6">
        <v>-3.9105733048033775E-3</v>
      </c>
      <c r="BD354" s="6">
        <v>7.6291924571758596E-3</v>
      </c>
      <c r="BF354" s="6">
        <v>6.3870188158121621E-3</v>
      </c>
      <c r="BH354" s="6">
        <v>-8.3015481265427127E-3</v>
      </c>
      <c r="BJ354" s="6">
        <v>-1.0468962424500683E-2</v>
      </c>
      <c r="BL354" s="6">
        <v>1.5823830705719022E-2</v>
      </c>
    </row>
    <row r="355" spans="1:65" x14ac:dyDescent="0.25">
      <c r="A355" s="3">
        <v>354</v>
      </c>
      <c r="B355" s="3" t="s">
        <v>21</v>
      </c>
      <c r="C355" s="3" t="s">
        <v>22</v>
      </c>
      <c r="D355" s="3" t="s">
        <v>23</v>
      </c>
      <c r="E355" s="3" t="s">
        <v>24</v>
      </c>
      <c r="F355" s="3" t="s">
        <v>25</v>
      </c>
      <c r="G355" s="3" t="b">
        <v>1</v>
      </c>
      <c r="H355" s="3" t="b">
        <v>1</v>
      </c>
      <c r="I355" s="3" t="b">
        <v>1</v>
      </c>
      <c r="J355" s="3" t="b">
        <v>1</v>
      </c>
      <c r="K355" s="3" t="b">
        <v>0</v>
      </c>
      <c r="L355" s="3">
        <v>200</v>
      </c>
      <c r="M355" s="3">
        <v>2</v>
      </c>
      <c r="N355" s="3">
        <v>0</v>
      </c>
      <c r="O355" s="3">
        <v>1</v>
      </c>
      <c r="P355" s="3">
        <v>2.4</v>
      </c>
      <c r="Q355" s="3">
        <v>100</v>
      </c>
      <c r="R355" s="3">
        <v>100</v>
      </c>
      <c r="S355" s="5">
        <v>1.2</v>
      </c>
      <c r="T355" s="3">
        <v>1</v>
      </c>
      <c r="U355" s="3" t="b">
        <v>1</v>
      </c>
      <c r="V355" s="3">
        <v>251</v>
      </c>
      <c r="W355" s="5">
        <v>4075.73</v>
      </c>
      <c r="X355" s="5">
        <v>1891.57</v>
      </c>
      <c r="Y355" s="3">
        <v>186</v>
      </c>
      <c r="Z355" s="3">
        <v>173</v>
      </c>
      <c r="AA355" s="51">
        <v>127.81</v>
      </c>
      <c r="AB355" s="51">
        <v>114.08</v>
      </c>
      <c r="AC355" s="17">
        <v>1.4575796969756301</v>
      </c>
      <c r="AD355" s="17">
        <v>1.5189373569307401</v>
      </c>
      <c r="AE355" s="51">
        <v>27</v>
      </c>
      <c r="AF355" s="51">
        <v>14</v>
      </c>
      <c r="AG355" s="51">
        <v>23.36</v>
      </c>
      <c r="AH355" s="51">
        <v>17.64</v>
      </c>
      <c r="AI355" s="17">
        <v>1.1585344503322701</v>
      </c>
      <c r="AJ355" s="17">
        <v>0.79692423460612305</v>
      </c>
      <c r="AL355" s="6">
        <v>1.0419463415855645E-2</v>
      </c>
      <c r="AN355" s="6">
        <v>1.2923602201092788E-2</v>
      </c>
      <c r="AP355" s="6">
        <v>1.615508885298933E-3</v>
      </c>
      <c r="AR355" s="6">
        <v>2.8985507246377384E-3</v>
      </c>
      <c r="AT355" s="6">
        <v>-1.1668818967050409E-2</v>
      </c>
      <c r="AV355" s="6">
        <v>-2.0797747697484215E-2</v>
      </c>
      <c r="AX355" s="6">
        <v>1.2951928965511561E-2</v>
      </c>
      <c r="AZ355" s="6">
        <v>2.308568517639209E-2</v>
      </c>
      <c r="BB355" s="6">
        <v>-3.9105733048033775E-3</v>
      </c>
      <c r="BD355" s="6">
        <v>7.6291924571758596E-3</v>
      </c>
      <c r="BF355" s="6">
        <v>8.1132401173829027E-3</v>
      </c>
      <c r="BH355" s="6">
        <v>-1.054520978236495E-2</v>
      </c>
      <c r="BJ355" s="6">
        <v>-1.2159749730449088E-2</v>
      </c>
      <c r="BL355" s="6">
        <v>1.8070221311927259E-2</v>
      </c>
    </row>
    <row r="356" spans="1:65" x14ac:dyDescent="0.25">
      <c r="A356" s="3">
        <v>355</v>
      </c>
      <c r="B356" s="3" t="s">
        <v>21</v>
      </c>
      <c r="C356" s="3" t="s">
        <v>22</v>
      </c>
      <c r="D356" s="3" t="s">
        <v>23</v>
      </c>
      <c r="E356" s="3" t="s">
        <v>24</v>
      </c>
      <c r="F356" s="3" t="s">
        <v>25</v>
      </c>
      <c r="G356" s="3" t="b">
        <v>1</v>
      </c>
      <c r="H356" s="3" t="b">
        <v>1</v>
      </c>
      <c r="I356" s="3" t="b">
        <v>1</v>
      </c>
      <c r="J356" s="3" t="b">
        <v>1</v>
      </c>
      <c r="K356" s="3" t="b">
        <v>0</v>
      </c>
      <c r="L356" s="3">
        <v>200</v>
      </c>
      <c r="M356" s="3">
        <v>2</v>
      </c>
      <c r="N356" s="3">
        <v>0</v>
      </c>
      <c r="O356" s="3">
        <v>1</v>
      </c>
      <c r="P356" s="3">
        <v>2.4</v>
      </c>
      <c r="Q356" s="3">
        <v>100</v>
      </c>
      <c r="R356" s="3">
        <v>100</v>
      </c>
      <c r="S356" s="5">
        <v>1.2</v>
      </c>
      <c r="T356" s="3">
        <v>1</v>
      </c>
      <c r="U356" s="3" t="b">
        <v>1</v>
      </c>
      <c r="V356" s="3">
        <v>251</v>
      </c>
      <c r="W356" s="5">
        <v>3970.4</v>
      </c>
      <c r="X356" s="5">
        <v>1820.73</v>
      </c>
      <c r="Y356" s="3">
        <v>185</v>
      </c>
      <c r="Z356" s="3">
        <v>172</v>
      </c>
      <c r="AA356" s="51">
        <v>132.22</v>
      </c>
      <c r="AB356" s="51">
        <v>119.99</v>
      </c>
      <c r="AC356" s="17">
        <v>1.4027351384751301</v>
      </c>
      <c r="AD356" s="17">
        <v>1.4403342354302</v>
      </c>
      <c r="AE356" s="51">
        <v>27</v>
      </c>
      <c r="AF356" s="51">
        <v>14</v>
      </c>
      <c r="AG356" s="51">
        <v>23.07</v>
      </c>
      <c r="AH356" s="51">
        <v>17.93</v>
      </c>
      <c r="AI356" s="17">
        <v>1.1736708964948099</v>
      </c>
      <c r="AJ356" s="17">
        <v>0.78466726866184999</v>
      </c>
      <c r="AL356" s="6">
        <v>-1.569303227978458E-2</v>
      </c>
      <c r="AN356" s="6">
        <v>-2.5010763421075777E-2</v>
      </c>
      <c r="AP356" s="6">
        <v>-3.7695207323639179E-3</v>
      </c>
      <c r="AR356" s="6">
        <v>-2.8985507246376274E-3</v>
      </c>
      <c r="AT356" s="6">
        <v>2.2432898491327791E-2</v>
      </c>
      <c r="AV356" s="6">
        <v>2.9930559728075679E-2</v>
      </c>
      <c r="AX356" s="6">
        <v>-2.51625572897618E-2</v>
      </c>
      <c r="AZ356" s="6">
        <v>-2.9857728224065849E-2</v>
      </c>
      <c r="BB356" s="6">
        <v>-3.9105733048033775E-3</v>
      </c>
      <c r="BD356" s="6">
        <v>7.6291924571758596E-3</v>
      </c>
      <c r="BF356" s="6">
        <v>-4.4018643190056883E-3</v>
      </c>
      <c r="BH356" s="6">
        <v>5.7213372223465786E-3</v>
      </c>
      <c r="BJ356" s="6">
        <v>7.4654818853514548E-4</v>
      </c>
      <c r="BL356" s="6">
        <v>2.4119548298364712E-3</v>
      </c>
    </row>
    <row r="357" spans="1:65" x14ac:dyDescent="0.25">
      <c r="A357" s="3">
        <v>356</v>
      </c>
      <c r="B357" s="3" t="s">
        <v>21</v>
      </c>
      <c r="C357" s="3" t="s">
        <v>22</v>
      </c>
      <c r="D357" s="3" t="s">
        <v>23</v>
      </c>
      <c r="E357" s="3" t="s">
        <v>24</v>
      </c>
      <c r="F357" s="3" t="s">
        <v>25</v>
      </c>
      <c r="G357" s="3" t="b">
        <v>1</v>
      </c>
      <c r="H357" s="3" t="b">
        <v>1</v>
      </c>
      <c r="I357" s="3" t="b">
        <v>1</v>
      </c>
      <c r="J357" s="3" t="b">
        <v>1</v>
      </c>
      <c r="K357" s="3" t="b">
        <v>0</v>
      </c>
      <c r="L357" s="3">
        <v>200</v>
      </c>
      <c r="M357" s="3">
        <v>2</v>
      </c>
      <c r="N357" s="3">
        <v>0</v>
      </c>
      <c r="O357" s="3">
        <v>1</v>
      </c>
      <c r="P357" s="3">
        <v>2.4</v>
      </c>
      <c r="Q357" s="3">
        <v>100</v>
      </c>
      <c r="R357" s="3">
        <v>100</v>
      </c>
      <c r="S357" s="5">
        <v>1.2</v>
      </c>
      <c r="T357" s="3">
        <v>1</v>
      </c>
      <c r="U357" s="3" t="b">
        <v>1</v>
      </c>
      <c r="V357" s="3">
        <v>251</v>
      </c>
      <c r="W357" s="5">
        <v>3930.96</v>
      </c>
      <c r="X357" s="5">
        <v>1770.38</v>
      </c>
      <c r="Y357" s="3">
        <v>186</v>
      </c>
      <c r="Z357" s="3">
        <v>172</v>
      </c>
      <c r="AA357" s="51">
        <v>134.44999999999999</v>
      </c>
      <c r="AB357" s="51">
        <v>121.39</v>
      </c>
      <c r="AC357" s="17">
        <v>1.3876494736148199</v>
      </c>
      <c r="AD357" s="17">
        <v>1.42036470750899</v>
      </c>
      <c r="AE357" s="51">
        <v>27.49</v>
      </c>
      <c r="AF357" s="51">
        <v>13.51</v>
      </c>
      <c r="AG357" s="51">
        <v>23.25</v>
      </c>
      <c r="AH357" s="51">
        <v>17.75</v>
      </c>
      <c r="AI357" s="17">
        <v>1.18738707958708</v>
      </c>
      <c r="AJ357" s="17">
        <v>0.76729307336969799</v>
      </c>
      <c r="AL357" s="6">
        <v>-2.5470653377629993E-2</v>
      </c>
      <c r="AN357" s="6">
        <v>-5.1972865469017471E-2</v>
      </c>
      <c r="AP357" s="6">
        <v>1.615508885298933E-3</v>
      </c>
      <c r="AR357" s="6">
        <v>-2.8985507246376274E-3</v>
      </c>
      <c r="AT357" s="6">
        <v>3.9677077614271639E-2</v>
      </c>
      <c r="AV357" s="6">
        <v>4.1947417663064535E-2</v>
      </c>
      <c r="AX357" s="6">
        <v>-3.5646411690097857E-2</v>
      </c>
      <c r="AZ357" s="6">
        <v>-4.3308275122986961E-2</v>
      </c>
      <c r="BB357" s="6">
        <v>1.4166605179664948E-2</v>
      </c>
      <c r="BD357" s="6">
        <v>-2.763782927882541E-2</v>
      </c>
      <c r="BF357" s="6">
        <v>3.3661315380630885E-3</v>
      </c>
      <c r="BH357" s="6">
        <v>-4.3751402288536578E-3</v>
      </c>
      <c r="BJ357" s="6">
        <v>1.2441839368460883E-2</v>
      </c>
      <c r="BL357" s="6">
        <v>-1.978356900806022E-2</v>
      </c>
    </row>
    <row r="358" spans="1:65" x14ac:dyDescent="0.25">
      <c r="A358" s="3">
        <v>357</v>
      </c>
      <c r="B358" s="3" t="s">
        <v>21</v>
      </c>
      <c r="C358" s="3" t="s">
        <v>22</v>
      </c>
      <c r="D358" s="3" t="s">
        <v>23</v>
      </c>
      <c r="E358" s="3" t="s">
        <v>24</v>
      </c>
      <c r="F358" s="3" t="s">
        <v>25</v>
      </c>
      <c r="G358" s="3" t="b">
        <v>1</v>
      </c>
      <c r="H358" s="3" t="b">
        <v>1</v>
      </c>
      <c r="I358" s="3" t="b">
        <v>1</v>
      </c>
      <c r="J358" s="3" t="b">
        <v>1</v>
      </c>
      <c r="K358" s="3" t="b">
        <v>0</v>
      </c>
      <c r="L358" s="3">
        <v>200</v>
      </c>
      <c r="M358" s="3">
        <v>2</v>
      </c>
      <c r="N358" s="3">
        <v>0</v>
      </c>
      <c r="O358" s="3">
        <v>1</v>
      </c>
      <c r="P358" s="3">
        <v>2.4</v>
      </c>
      <c r="Q358" s="3">
        <v>100</v>
      </c>
      <c r="R358" s="3">
        <v>100</v>
      </c>
      <c r="S358" s="5">
        <v>1.2</v>
      </c>
      <c r="T358" s="3">
        <v>1</v>
      </c>
      <c r="U358" s="3" t="b">
        <v>1</v>
      </c>
      <c r="V358" s="3">
        <v>251</v>
      </c>
      <c r="W358" s="5">
        <v>3917.69</v>
      </c>
      <c r="X358" s="5">
        <v>1799.93</v>
      </c>
      <c r="Y358" s="3">
        <v>186</v>
      </c>
      <c r="Z358" s="3">
        <v>173</v>
      </c>
      <c r="AA358" s="51">
        <v>132.84</v>
      </c>
      <c r="AB358" s="51">
        <v>120.82</v>
      </c>
      <c r="AC358" s="17">
        <v>1.4028053839826899</v>
      </c>
      <c r="AD358" s="17">
        <v>1.4351490907189699</v>
      </c>
      <c r="AE358" s="51">
        <v>27</v>
      </c>
      <c r="AF358" s="51">
        <v>14</v>
      </c>
      <c r="AG358" s="51">
        <v>22.99</v>
      </c>
      <c r="AH358" s="51">
        <v>18.010000000000002</v>
      </c>
      <c r="AI358" s="17">
        <v>1.1785803976344</v>
      </c>
      <c r="AJ358" s="17">
        <v>0.78152964630828303</v>
      </c>
      <c r="AL358" s="6">
        <v>-2.8760436135449652E-2</v>
      </c>
      <c r="AN358" s="6">
        <v>-3.6149030006918603E-2</v>
      </c>
      <c r="AP358" s="6">
        <v>1.615508885298933E-3</v>
      </c>
      <c r="AR358" s="6">
        <v>2.8985507246377384E-3</v>
      </c>
      <c r="AT358" s="6">
        <v>2.7227244256451177E-2</v>
      </c>
      <c r="AV358" s="6">
        <v>3.7054839789533167E-2</v>
      </c>
      <c r="AX358" s="6">
        <v>-2.511373984085552E-2</v>
      </c>
      <c r="AZ358" s="6">
        <v>-3.3350200975112654E-2</v>
      </c>
      <c r="BB358" s="6">
        <v>-3.9105733048033775E-3</v>
      </c>
      <c r="BD358" s="6">
        <v>7.6291924571758596E-3</v>
      </c>
      <c r="BF358" s="6">
        <v>-7.8543069221475026E-3</v>
      </c>
      <c r="BH358" s="6">
        <v>1.0208660533991498E-2</v>
      </c>
      <c r="BJ358" s="6">
        <v>4.9327015075326663E-3</v>
      </c>
      <c r="BL358" s="6">
        <v>-1.5963558039440162E-3</v>
      </c>
    </row>
    <row r="359" spans="1:65" x14ac:dyDescent="0.25">
      <c r="A359" s="3">
        <v>358</v>
      </c>
      <c r="B359" s="3" t="s">
        <v>21</v>
      </c>
      <c r="C359" s="3" t="s">
        <v>22</v>
      </c>
      <c r="D359" s="3" t="s">
        <v>23</v>
      </c>
      <c r="E359" s="3" t="s">
        <v>24</v>
      </c>
      <c r="F359" s="3" t="s">
        <v>25</v>
      </c>
      <c r="G359" s="3" t="b">
        <v>1</v>
      </c>
      <c r="H359" s="3" t="b">
        <v>1</v>
      </c>
      <c r="I359" s="3" t="b">
        <v>1</v>
      </c>
      <c r="J359" s="3" t="b">
        <v>1</v>
      </c>
      <c r="K359" s="3" t="b">
        <v>0</v>
      </c>
      <c r="L359" s="3">
        <v>200</v>
      </c>
      <c r="M359" s="3">
        <v>2</v>
      </c>
      <c r="N359" s="3">
        <v>0</v>
      </c>
      <c r="O359" s="3">
        <v>1</v>
      </c>
      <c r="P359" s="3">
        <v>2.4</v>
      </c>
      <c r="Q359" s="3">
        <v>100</v>
      </c>
      <c r="R359" s="3">
        <v>100</v>
      </c>
      <c r="S359" s="5">
        <v>1.2</v>
      </c>
      <c r="T359" s="3">
        <v>1</v>
      </c>
      <c r="U359" s="3" t="b">
        <v>1</v>
      </c>
      <c r="V359" s="3">
        <v>251</v>
      </c>
      <c r="W359" s="5">
        <v>4039.65</v>
      </c>
      <c r="X359" s="5">
        <v>1884.06</v>
      </c>
      <c r="Y359" s="3">
        <v>186</v>
      </c>
      <c r="Z359" s="3">
        <v>173</v>
      </c>
      <c r="AA359" s="51">
        <v>128.25</v>
      </c>
      <c r="AB359" s="51">
        <v>115.65</v>
      </c>
      <c r="AC359" s="17">
        <v>1.4517046417614099</v>
      </c>
      <c r="AD359" s="17">
        <v>1.4977532357771399</v>
      </c>
      <c r="AE359" s="51">
        <v>27</v>
      </c>
      <c r="AF359" s="51">
        <v>14</v>
      </c>
      <c r="AG359" s="51">
        <v>23.12</v>
      </c>
      <c r="AH359" s="51">
        <v>17.88</v>
      </c>
      <c r="AI359" s="17">
        <v>1.1700628197889</v>
      </c>
      <c r="AJ359" s="17">
        <v>0.78554893360852995</v>
      </c>
      <c r="AL359" s="6">
        <v>1.4748242370965503E-3</v>
      </c>
      <c r="AN359" s="6">
        <v>8.9020453713004599E-3</v>
      </c>
      <c r="AP359" s="6">
        <v>1.615508885298933E-3</v>
      </c>
      <c r="AR359" s="6">
        <v>2.8985507246377384E-3</v>
      </c>
      <c r="AT359" s="6">
        <v>-8.2663800369627838E-3</v>
      </c>
      <c r="AV359" s="6">
        <v>-7.3216998703895531E-3</v>
      </c>
      <c r="AX359" s="6">
        <v>8.8690314578341312E-3</v>
      </c>
      <c r="AZ359" s="6">
        <v>8.81704466505151E-3</v>
      </c>
      <c r="BB359" s="6">
        <v>-3.9105733048033775E-3</v>
      </c>
      <c r="BD359" s="6">
        <v>7.6291924571758596E-3</v>
      </c>
      <c r="BF359" s="6">
        <v>-2.244087692042096E-3</v>
      </c>
      <c r="BH359" s="6">
        <v>2.9167601525688092E-3</v>
      </c>
      <c r="BJ359" s="6">
        <v>-2.3299277808549457E-3</v>
      </c>
      <c r="BL359" s="6">
        <v>3.5382812588893309E-3</v>
      </c>
    </row>
    <row r="360" spans="1:65" x14ac:dyDescent="0.25">
      <c r="A360" s="3">
        <v>359</v>
      </c>
      <c r="B360" s="3" t="s">
        <v>21</v>
      </c>
      <c r="C360" s="3" t="s">
        <v>22</v>
      </c>
      <c r="D360" s="3" t="s">
        <v>23</v>
      </c>
      <c r="E360" s="3" t="s">
        <v>24</v>
      </c>
      <c r="F360" s="3" t="s">
        <v>25</v>
      </c>
      <c r="G360" s="3" t="b">
        <v>1</v>
      </c>
      <c r="H360" s="3" t="b">
        <v>1</v>
      </c>
      <c r="I360" s="3" t="b">
        <v>1</v>
      </c>
      <c r="J360" s="3" t="b">
        <v>1</v>
      </c>
      <c r="K360" s="3" t="b">
        <v>0</v>
      </c>
      <c r="L360" s="3">
        <v>200</v>
      </c>
      <c r="M360" s="3">
        <v>2</v>
      </c>
      <c r="N360" s="3">
        <v>0</v>
      </c>
      <c r="O360" s="3">
        <v>1</v>
      </c>
      <c r="P360" s="3">
        <v>2.4</v>
      </c>
      <c r="Q360" s="3">
        <v>100</v>
      </c>
      <c r="R360" s="3">
        <v>100</v>
      </c>
      <c r="S360" s="5">
        <v>1.2</v>
      </c>
      <c r="T360" s="3">
        <v>1</v>
      </c>
      <c r="U360" s="3" t="b">
        <v>1</v>
      </c>
      <c r="V360" s="3">
        <v>251</v>
      </c>
      <c r="W360" s="5">
        <v>4069.35</v>
      </c>
      <c r="X360" s="5">
        <v>1918.75</v>
      </c>
      <c r="Y360" s="3">
        <v>186</v>
      </c>
      <c r="Z360" s="3">
        <v>173</v>
      </c>
      <c r="AA360" s="51">
        <v>126.24</v>
      </c>
      <c r="AB360" s="51">
        <v>114.4</v>
      </c>
      <c r="AC360" s="17">
        <v>1.4747240284410801</v>
      </c>
      <c r="AD360" s="17">
        <v>1.5143332903008899</v>
      </c>
      <c r="AE360" s="51">
        <v>27</v>
      </c>
      <c r="AF360" s="51">
        <v>14</v>
      </c>
      <c r="AG360" s="51">
        <v>22.97</v>
      </c>
      <c r="AH360" s="51">
        <v>18.03</v>
      </c>
      <c r="AI360" s="17">
        <v>1.17773441775615</v>
      </c>
      <c r="AJ360" s="17">
        <v>0.77899079807361504</v>
      </c>
      <c r="AL360" s="6">
        <v>8.8377894147335656E-3</v>
      </c>
      <c r="AN360" s="6">
        <v>2.7478317864708446E-2</v>
      </c>
      <c r="AP360" s="6">
        <v>1.615508885298933E-3</v>
      </c>
      <c r="AR360" s="6">
        <v>2.8985507246377384E-3</v>
      </c>
      <c r="AT360" s="6">
        <v>-2.3809339694863096E-2</v>
      </c>
      <c r="AV360" s="6">
        <v>-1.8051037312343809E-2</v>
      </c>
      <c r="AX360" s="6">
        <v>2.4866463494762847E-2</v>
      </c>
      <c r="AZ360" s="6">
        <v>1.9984599643730006E-2</v>
      </c>
      <c r="BB360" s="6">
        <v>-3.9105733048033775E-3</v>
      </c>
      <c r="BD360" s="6">
        <v>7.6291924571758596E-3</v>
      </c>
      <c r="BF360" s="6">
        <v>-8.7174175729328729E-3</v>
      </c>
      <c r="BH360" s="6">
        <v>1.1330491361902562E-2</v>
      </c>
      <c r="BJ360" s="6">
        <v>4.2113651895543391E-3</v>
      </c>
      <c r="BL360" s="6">
        <v>-4.8397328677916018E-3</v>
      </c>
    </row>
    <row r="361" spans="1:65" x14ac:dyDescent="0.25">
      <c r="A361" s="3">
        <v>360</v>
      </c>
      <c r="B361" s="3" t="s">
        <v>21</v>
      </c>
      <c r="C361" s="3" t="s">
        <v>22</v>
      </c>
      <c r="D361" s="3" t="s">
        <v>23</v>
      </c>
      <c r="E361" s="3" t="s">
        <v>24</v>
      </c>
      <c r="F361" s="3" t="s">
        <v>25</v>
      </c>
      <c r="G361" s="3" t="b">
        <v>1</v>
      </c>
      <c r="H361" s="3" t="b">
        <v>1</v>
      </c>
      <c r="I361" s="3" t="b">
        <v>1</v>
      </c>
      <c r="J361" s="3" t="b">
        <v>1</v>
      </c>
      <c r="K361" s="3" t="b">
        <v>0</v>
      </c>
      <c r="L361" s="3">
        <v>200</v>
      </c>
      <c r="M361" s="3">
        <v>2</v>
      </c>
      <c r="N361" s="3">
        <v>0</v>
      </c>
      <c r="O361" s="3">
        <v>1</v>
      </c>
      <c r="P361" s="3">
        <v>2.4</v>
      </c>
      <c r="Q361" s="3">
        <v>100</v>
      </c>
      <c r="R361" s="3">
        <v>100</v>
      </c>
      <c r="S361" s="5">
        <v>1.2</v>
      </c>
      <c r="T361" s="3">
        <v>1</v>
      </c>
      <c r="U361" s="3" t="b">
        <v>1</v>
      </c>
      <c r="V361" s="3">
        <v>251</v>
      </c>
      <c r="W361" s="5">
        <v>4118.7700000000004</v>
      </c>
      <c r="X361" s="5">
        <v>1918.43</v>
      </c>
      <c r="Y361" s="3">
        <v>185</v>
      </c>
      <c r="Z361" s="3">
        <v>172</v>
      </c>
      <c r="AA361" s="51">
        <v>127.1</v>
      </c>
      <c r="AB361" s="51">
        <v>113.4</v>
      </c>
      <c r="AC361" s="17">
        <v>1.45729621645816</v>
      </c>
      <c r="AD361" s="17">
        <v>1.5187860789596199</v>
      </c>
      <c r="AE361" s="51">
        <v>27</v>
      </c>
      <c r="AF361" s="51">
        <v>14</v>
      </c>
      <c r="AG361" s="51">
        <v>23.35</v>
      </c>
      <c r="AH361" s="51">
        <v>17.649999999999999</v>
      </c>
      <c r="AI361" s="17">
        <v>1.15868100377883</v>
      </c>
      <c r="AJ361" s="17">
        <v>0.79604833161334598</v>
      </c>
      <c r="AL361" s="6">
        <v>2.1089565141293454E-2</v>
      </c>
      <c r="AN361" s="6">
        <v>2.7306959917233975E-2</v>
      </c>
      <c r="AP361" s="6">
        <v>-3.7695207323639179E-3</v>
      </c>
      <c r="AR361" s="6">
        <v>-2.8985507246376274E-3</v>
      </c>
      <c r="AT361" s="6">
        <v>-1.7159118149691843E-2</v>
      </c>
      <c r="AV361" s="6">
        <v>-2.6634507265907215E-2</v>
      </c>
      <c r="AX361" s="6">
        <v>1.2754922834326221E-2</v>
      </c>
      <c r="AZ361" s="6">
        <v>2.2983791358303307E-2</v>
      </c>
      <c r="BB361" s="6">
        <v>-3.9105733048033775E-3</v>
      </c>
      <c r="BD361" s="6">
        <v>7.6291924571758596E-3</v>
      </c>
      <c r="BF361" s="6">
        <v>7.6816847919902731E-3</v>
      </c>
      <c r="BH361" s="6">
        <v>-9.9842943684095298E-3</v>
      </c>
      <c r="BJ361" s="6">
        <v>-1.2034788929079721E-2</v>
      </c>
      <c r="BL361" s="6">
        <v>1.695125577545431E-2</v>
      </c>
    </row>
    <row r="362" spans="1:65" x14ac:dyDescent="0.25">
      <c r="A362" s="1">
        <v>361</v>
      </c>
      <c r="B362" s="1" t="s">
        <v>21</v>
      </c>
      <c r="C362" s="1" t="s">
        <v>22</v>
      </c>
      <c r="D362" s="1" t="s">
        <v>23</v>
      </c>
      <c r="E362" s="1" t="s">
        <v>24</v>
      </c>
      <c r="F362" s="1" t="s">
        <v>25</v>
      </c>
      <c r="G362" s="1" t="b">
        <v>1</v>
      </c>
      <c r="H362" s="1" t="b">
        <v>1</v>
      </c>
      <c r="I362" s="1" t="b">
        <v>1</v>
      </c>
      <c r="J362" s="1" t="b">
        <v>1</v>
      </c>
      <c r="K362" s="1" t="b">
        <v>0</v>
      </c>
      <c r="L362" s="1">
        <v>200</v>
      </c>
      <c r="M362" s="1">
        <v>2</v>
      </c>
      <c r="N362" s="1">
        <v>0</v>
      </c>
      <c r="O362" s="1">
        <v>1</v>
      </c>
      <c r="P362" s="1">
        <v>2.5</v>
      </c>
      <c r="Q362" s="1">
        <v>100</v>
      </c>
      <c r="R362" s="1">
        <v>100</v>
      </c>
      <c r="S362" s="13">
        <v>1.2</v>
      </c>
      <c r="T362" s="1">
        <v>1</v>
      </c>
      <c r="U362" s="1" t="b">
        <v>1</v>
      </c>
      <c r="V362" s="1">
        <v>251</v>
      </c>
      <c r="W362" s="13">
        <v>4137.93</v>
      </c>
      <c r="X362" s="13">
        <v>1923.78</v>
      </c>
      <c r="Y362" s="1">
        <v>186</v>
      </c>
      <c r="Z362" s="1">
        <v>172</v>
      </c>
      <c r="AA362" s="50">
        <v>126.34</v>
      </c>
      <c r="AB362" s="50">
        <v>112.34</v>
      </c>
      <c r="AC362" s="16">
        <v>1.47284955130605</v>
      </c>
      <c r="AD362" s="16">
        <v>1.53189867111</v>
      </c>
      <c r="AE362" s="50">
        <v>27.48</v>
      </c>
      <c r="AF362" s="50">
        <v>13.52</v>
      </c>
      <c r="AG362" s="50">
        <v>23.36</v>
      </c>
      <c r="AH362" s="50">
        <v>17.64</v>
      </c>
      <c r="AI362" s="16">
        <v>1.17789432741171</v>
      </c>
      <c r="AJ362" s="16">
        <v>0.76818575851393101</v>
      </c>
      <c r="AL362" s="6" cm="1">
        <f t="array" ref="AL362:AL371">W362:W371/AM362-1</f>
        <v>6.1994900831261468E-3</v>
      </c>
      <c r="AM362" s="22">
        <f>AVERAGE(W362:W371)</f>
        <v>4112.4349999999995</v>
      </c>
      <c r="AN362" s="6" cm="1">
        <f t="array" ref="AN362:AN371">X362:X371/AO362-1</f>
        <v>2.9074086527860477E-3</v>
      </c>
      <c r="AO362" s="22">
        <f>AVERAGE(X362:X371)</f>
        <v>1918.203</v>
      </c>
      <c r="AP362" s="6" cm="1">
        <f t="array" ref="AP362:AP371">Y362:Y371/AQ362-1</f>
        <v>1.615508885298933E-3</v>
      </c>
      <c r="AQ362" s="22">
        <f>AVERAGE(Y362:Y371)</f>
        <v>185.7</v>
      </c>
      <c r="AR362" s="6" cm="1">
        <f t="array" ref="AR362:AR371">Z362:Z371/AS362-1</f>
        <v>0</v>
      </c>
      <c r="AS362" s="22">
        <f>AVERAGE(Z362:Z371)</f>
        <v>172</v>
      </c>
      <c r="AT362" s="6" cm="1">
        <f t="array" ref="AT362:AT371">AA362:AA371/AU362-1</f>
        <v>-6.3313539659444196E-3</v>
      </c>
      <c r="AU362" s="22">
        <f>AVERAGE(AA362:AA371)</f>
        <v>127.14500000000001</v>
      </c>
      <c r="AV362" s="6" cm="1">
        <f t="array" ref="AV362:AV371">AB362:AB371/AW362-1</f>
        <v>-7.7987688013918532E-3</v>
      </c>
      <c r="AW362" s="22">
        <f>AVERAGE(AB362:AB371)</f>
        <v>113.223</v>
      </c>
      <c r="AX362" s="6" cm="1">
        <f t="array" ref="AX362:AX371">AC362:AC371/AY362-1</f>
        <v>7.7814760200114463E-3</v>
      </c>
      <c r="AY362" s="22">
        <f>AVERAGE(AC362:AC371)</f>
        <v>1.4614771022808557</v>
      </c>
      <c r="AZ362" s="6" cm="1">
        <f t="array" ref="AZ362:AZ371">AD362:AD371/BA362-1</f>
        <v>7.690156859249786E-3</v>
      </c>
      <c r="BA362" s="22">
        <f>AVERAGE(AD362:AD371)</f>
        <v>1.5202080328784731</v>
      </c>
      <c r="BB362" s="6" cm="1">
        <f t="array" ref="BB362:BB371">AE362:AE371/BC362-1</f>
        <v>3.8722875721486361E-3</v>
      </c>
      <c r="BC362" s="22">
        <f>AVERAGE(AE362:AE371)</f>
        <v>27.374000000000002</v>
      </c>
      <c r="BD362" s="6" cm="1">
        <f t="array" ref="BD362:BD371">AF362:AF371/BE362-1</f>
        <v>-7.7792455599589028E-3</v>
      </c>
      <c r="BE362" s="22">
        <f>AVERAGE(AF362:AF371)</f>
        <v>13.625999999999999</v>
      </c>
      <c r="BF362" s="6" cm="1">
        <f t="array" ref="BF362:BF371">AG362:AG371/BG362-1</f>
        <v>3.3933250289936989E-3</v>
      </c>
      <c r="BG362" s="22">
        <f>AVERAGE(AG362:AG371)</f>
        <v>23.280999999999999</v>
      </c>
      <c r="BH362" s="6" cm="1">
        <f t="array" ref="BH362:BH371">AH362:AH371/BI362-1</f>
        <v>-4.4584908854902183E-3</v>
      </c>
      <c r="BI362" s="22">
        <f>AVERAGE(AH362:AH371)</f>
        <v>17.719000000000001</v>
      </c>
      <c r="BJ362" s="6" cm="1">
        <f t="array" ref="BJ362:BJ371">AI362:AI371/BK362-1</f>
        <v>5.2427410165534205E-4</v>
      </c>
      <c r="BK362" s="22">
        <f t="shared" ref="BK362" si="36">AVERAGE(AI362:AI371)</f>
        <v>1.1772771115116729</v>
      </c>
      <c r="BL362" s="6" cm="1">
        <f t="array" ref="BL362:BL371">AJ362:AJ371/BM362-1</f>
        <v>-3.2340262336363335E-3</v>
      </c>
      <c r="BM362" s="22">
        <f>AVERAGE(AJ362:AJ371)</f>
        <v>0.77067815187478439</v>
      </c>
    </row>
    <row r="363" spans="1:65" x14ac:dyDescent="0.25">
      <c r="A363" s="1">
        <v>362</v>
      </c>
      <c r="B363" s="1" t="s">
        <v>21</v>
      </c>
      <c r="C363" s="1" t="s">
        <v>22</v>
      </c>
      <c r="D363" s="1" t="s">
        <v>23</v>
      </c>
      <c r="E363" s="1" t="s">
        <v>24</v>
      </c>
      <c r="F363" s="1" t="s">
        <v>25</v>
      </c>
      <c r="G363" s="1" t="b">
        <v>1</v>
      </c>
      <c r="H363" s="1" t="b">
        <v>1</v>
      </c>
      <c r="I363" s="1" t="b">
        <v>1</v>
      </c>
      <c r="J363" s="1" t="b">
        <v>1</v>
      </c>
      <c r="K363" s="1" t="b">
        <v>0</v>
      </c>
      <c r="L363" s="1">
        <v>200</v>
      </c>
      <c r="M363" s="1">
        <v>2</v>
      </c>
      <c r="N363" s="1">
        <v>0</v>
      </c>
      <c r="O363" s="1">
        <v>1</v>
      </c>
      <c r="P363" s="1">
        <v>2.5</v>
      </c>
      <c r="Q363" s="1">
        <v>100</v>
      </c>
      <c r="R363" s="1">
        <v>100</v>
      </c>
      <c r="S363" s="13">
        <v>1.2</v>
      </c>
      <c r="T363" s="1">
        <v>1</v>
      </c>
      <c r="U363" s="1" t="b">
        <v>1</v>
      </c>
      <c r="V363" s="1">
        <v>251</v>
      </c>
      <c r="W363" s="13">
        <v>4107.38</v>
      </c>
      <c r="X363" s="13">
        <v>1926.31</v>
      </c>
      <c r="Y363" s="1">
        <v>185</v>
      </c>
      <c r="Z363" s="1">
        <v>172</v>
      </c>
      <c r="AA363" s="50">
        <v>127.41</v>
      </c>
      <c r="AB363" s="50">
        <v>113.25</v>
      </c>
      <c r="AC363" s="16">
        <v>1.4527058378046001</v>
      </c>
      <c r="AD363" s="16">
        <v>1.5198601423103599</v>
      </c>
      <c r="AE363" s="50">
        <v>27</v>
      </c>
      <c r="AF363" s="50">
        <v>14</v>
      </c>
      <c r="AG363" s="50">
        <v>23.3</v>
      </c>
      <c r="AH363" s="50">
        <v>17.7</v>
      </c>
      <c r="AI363" s="16">
        <v>1.1600690005646499</v>
      </c>
      <c r="AJ363" s="16">
        <v>0.792447196422428</v>
      </c>
      <c r="AL363" s="6">
        <v>-1.2291987593723297E-3</v>
      </c>
      <c r="AN363" s="6">
        <v>4.22635143412875E-3</v>
      </c>
      <c r="AP363" s="6">
        <v>-3.7695207323639179E-3</v>
      </c>
      <c r="AR363" s="6">
        <v>0</v>
      </c>
      <c r="AT363" s="6">
        <v>2.0842345353728753E-3</v>
      </c>
      <c r="AV363" s="6">
        <v>2.384674491930916E-4</v>
      </c>
      <c r="AX363" s="6">
        <v>-6.0016434486498405E-3</v>
      </c>
      <c r="AZ363" s="6">
        <v>-2.2884405330658719E-4</v>
      </c>
      <c r="BB363" s="6">
        <v>-1.3662599547015541E-2</v>
      </c>
      <c r="BD363" s="6">
        <v>2.744752678702489E-2</v>
      </c>
      <c r="BF363" s="6">
        <v>8.1611614621368567E-4</v>
      </c>
      <c r="BH363" s="6">
        <v>-1.0722952762571847E-3</v>
      </c>
      <c r="BJ363" s="6">
        <v>-1.4616873783375506E-2</v>
      </c>
      <c r="BL363" s="6">
        <v>2.8246609164522596E-2</v>
      </c>
    </row>
    <row r="364" spans="1:65" x14ac:dyDescent="0.25">
      <c r="A364" s="1">
        <v>363</v>
      </c>
      <c r="B364" s="1" t="s">
        <v>21</v>
      </c>
      <c r="C364" s="1" t="s">
        <v>22</v>
      </c>
      <c r="D364" s="1" t="s">
        <v>23</v>
      </c>
      <c r="E364" s="1" t="s">
        <v>24</v>
      </c>
      <c r="F364" s="1" t="s">
        <v>25</v>
      </c>
      <c r="G364" s="1" t="b">
        <v>1</v>
      </c>
      <c r="H364" s="1" t="b">
        <v>1</v>
      </c>
      <c r="I364" s="1" t="b">
        <v>1</v>
      </c>
      <c r="J364" s="1" t="b">
        <v>1</v>
      </c>
      <c r="K364" s="1" t="b">
        <v>0</v>
      </c>
      <c r="L364" s="1">
        <v>200</v>
      </c>
      <c r="M364" s="1">
        <v>2</v>
      </c>
      <c r="N364" s="1">
        <v>0</v>
      </c>
      <c r="O364" s="1">
        <v>1</v>
      </c>
      <c r="P364" s="1">
        <v>2.5</v>
      </c>
      <c r="Q364" s="1">
        <v>100</v>
      </c>
      <c r="R364" s="1">
        <v>100</v>
      </c>
      <c r="S364" s="13">
        <v>1.2</v>
      </c>
      <c r="T364" s="1">
        <v>1</v>
      </c>
      <c r="U364" s="1" t="b">
        <v>1</v>
      </c>
      <c r="V364" s="1">
        <v>251</v>
      </c>
      <c r="W364" s="13">
        <v>4101.32</v>
      </c>
      <c r="X364" s="13">
        <v>1896.99</v>
      </c>
      <c r="Y364" s="1">
        <v>186</v>
      </c>
      <c r="Z364" s="1">
        <v>172</v>
      </c>
      <c r="AA364" s="50">
        <v>127.79</v>
      </c>
      <c r="AB364" s="50">
        <v>114.09</v>
      </c>
      <c r="AC364" s="16">
        <v>1.4567498233262199</v>
      </c>
      <c r="AD364" s="16">
        <v>1.5084171109236499</v>
      </c>
      <c r="AE364" s="50">
        <v>27.63</v>
      </c>
      <c r="AF364" s="50">
        <v>13.37</v>
      </c>
      <c r="AG364" s="50">
        <v>23.27</v>
      </c>
      <c r="AH364" s="50">
        <v>17.73</v>
      </c>
      <c r="AI364" s="16">
        <v>1.18906636769028</v>
      </c>
      <c r="AJ364" s="16">
        <v>0.75612297901616798</v>
      </c>
      <c r="AL364" s="6">
        <v>-2.7027782809940781E-3</v>
      </c>
      <c r="AN364" s="6">
        <v>-1.1058787834238637E-2</v>
      </c>
      <c r="AP364" s="6">
        <v>1.615508885298933E-3</v>
      </c>
      <c r="AR364" s="6">
        <v>0</v>
      </c>
      <c r="AT364" s="6">
        <v>5.0729482087379374E-3</v>
      </c>
      <c r="AV364" s="6">
        <v>7.6574547574257412E-3</v>
      </c>
      <c r="AX364" s="6">
        <v>-3.2345898182449817E-3</v>
      </c>
      <c r="AZ364" s="6">
        <v>-7.7561239644927671E-3</v>
      </c>
      <c r="BB364" s="6">
        <v>9.3519397968875317E-3</v>
      </c>
      <c r="BD364" s="6">
        <v>-1.8787611918391289E-2</v>
      </c>
      <c r="BF364" s="6">
        <v>-4.7248829517632096E-4</v>
      </c>
      <c r="BH364" s="6">
        <v>6.2080252835938765E-4</v>
      </c>
      <c r="BJ364" s="6">
        <v>1.0014002704485714E-2</v>
      </c>
      <c r="BL364" s="6">
        <v>-1.888618851229773E-2</v>
      </c>
    </row>
    <row r="365" spans="1:65" x14ac:dyDescent="0.25">
      <c r="A365" s="1">
        <v>364</v>
      </c>
      <c r="B365" s="1" t="s">
        <v>21</v>
      </c>
      <c r="C365" s="1" t="s">
        <v>22</v>
      </c>
      <c r="D365" s="1" t="s">
        <v>23</v>
      </c>
      <c r="E365" s="1" t="s">
        <v>24</v>
      </c>
      <c r="F365" s="1" t="s">
        <v>25</v>
      </c>
      <c r="G365" s="1" t="b">
        <v>1</v>
      </c>
      <c r="H365" s="1" t="b">
        <v>1</v>
      </c>
      <c r="I365" s="1" t="b">
        <v>1</v>
      </c>
      <c r="J365" s="1" t="b">
        <v>1</v>
      </c>
      <c r="K365" s="1" t="b">
        <v>0</v>
      </c>
      <c r="L365" s="1">
        <v>200</v>
      </c>
      <c r="M365" s="1">
        <v>2</v>
      </c>
      <c r="N365" s="1">
        <v>0</v>
      </c>
      <c r="O365" s="1">
        <v>1</v>
      </c>
      <c r="P365" s="1">
        <v>2.5</v>
      </c>
      <c r="Q365" s="1">
        <v>100</v>
      </c>
      <c r="R365" s="1">
        <v>100</v>
      </c>
      <c r="S365" s="13">
        <v>1.2</v>
      </c>
      <c r="T365" s="1">
        <v>1</v>
      </c>
      <c r="U365" s="1" t="b">
        <v>1</v>
      </c>
      <c r="V365" s="1">
        <v>251</v>
      </c>
      <c r="W365" s="13">
        <v>4136.3500000000004</v>
      </c>
      <c r="X365" s="13">
        <v>1929.57</v>
      </c>
      <c r="Y365" s="1">
        <v>186</v>
      </c>
      <c r="Z365" s="1">
        <v>172</v>
      </c>
      <c r="AA365" s="50">
        <v>125.92</v>
      </c>
      <c r="AB365" s="50">
        <v>112.58</v>
      </c>
      <c r="AC365" s="16">
        <v>1.47797031761709</v>
      </c>
      <c r="AD365" s="16">
        <v>1.52908223604566</v>
      </c>
      <c r="AE365" s="50">
        <v>27.56</v>
      </c>
      <c r="AF365" s="50">
        <v>13.44</v>
      </c>
      <c r="AG365" s="50">
        <v>23.22</v>
      </c>
      <c r="AH365" s="50">
        <v>17.78</v>
      </c>
      <c r="AI365" s="16">
        <v>1.1881738095238099</v>
      </c>
      <c r="AJ365" s="16">
        <v>0.75722832817337404</v>
      </c>
      <c r="AL365" s="6">
        <v>5.8152894817793399E-3</v>
      </c>
      <c r="AN365" s="6">
        <v>5.9258587334083401E-3</v>
      </c>
      <c r="AP365" s="6">
        <v>1.615508885298933E-3</v>
      </c>
      <c r="AR365" s="6">
        <v>0</v>
      </c>
      <c r="AT365" s="6">
        <v>-9.6346690786111022E-3</v>
      </c>
      <c r="AV365" s="6">
        <v>-5.6790581418969532E-3</v>
      </c>
      <c r="AX365" s="6">
        <v>1.1285305332867868E-2</v>
      </c>
      <c r="AZ365" s="6">
        <v>5.8374926163125007E-3</v>
      </c>
      <c r="BB365" s="6">
        <v>6.7947687586760175E-3</v>
      </c>
      <c r="BD365" s="6">
        <v>-1.3650374284456146E-2</v>
      </c>
      <c r="BF365" s="6">
        <v>-2.6201623641596283E-3</v>
      </c>
      <c r="BH365" s="6">
        <v>3.4426322027203415E-3</v>
      </c>
      <c r="BJ365" s="6">
        <v>9.2558480119817599E-3</v>
      </c>
      <c r="BL365" s="6">
        <v>-1.7451933298863742E-2</v>
      </c>
    </row>
    <row r="366" spans="1:65" x14ac:dyDescent="0.25">
      <c r="A366" s="1">
        <v>365</v>
      </c>
      <c r="B366" s="1" t="s">
        <v>21</v>
      </c>
      <c r="C366" s="1" t="s">
        <v>22</v>
      </c>
      <c r="D366" s="1" t="s">
        <v>23</v>
      </c>
      <c r="E366" s="1" t="s">
        <v>24</v>
      </c>
      <c r="F366" s="1" t="s">
        <v>25</v>
      </c>
      <c r="G366" s="1" t="b">
        <v>1</v>
      </c>
      <c r="H366" s="1" t="b">
        <v>1</v>
      </c>
      <c r="I366" s="1" t="b">
        <v>1</v>
      </c>
      <c r="J366" s="1" t="b">
        <v>1</v>
      </c>
      <c r="K366" s="1" t="b">
        <v>0</v>
      </c>
      <c r="L366" s="1">
        <v>200</v>
      </c>
      <c r="M366" s="1">
        <v>2</v>
      </c>
      <c r="N366" s="1">
        <v>0</v>
      </c>
      <c r="O366" s="1">
        <v>1</v>
      </c>
      <c r="P366" s="1">
        <v>2.5</v>
      </c>
      <c r="Q366" s="1">
        <v>100</v>
      </c>
      <c r="R366" s="1">
        <v>100</v>
      </c>
      <c r="S366" s="13">
        <v>1.2</v>
      </c>
      <c r="T366" s="1">
        <v>1</v>
      </c>
      <c r="U366" s="1" t="b">
        <v>1</v>
      </c>
      <c r="V366" s="1">
        <v>251</v>
      </c>
      <c r="W366" s="13">
        <v>4083.48</v>
      </c>
      <c r="X366" s="13">
        <v>1889.09</v>
      </c>
      <c r="Y366" s="1">
        <v>186</v>
      </c>
      <c r="Z366" s="1">
        <v>172</v>
      </c>
      <c r="AA366" s="50">
        <v>128.4</v>
      </c>
      <c r="AB366" s="50">
        <v>114.55</v>
      </c>
      <c r="AC366" s="16">
        <v>1.4500339576775501</v>
      </c>
      <c r="AD366" s="16">
        <v>1.5030477235672399</v>
      </c>
      <c r="AE366" s="50">
        <v>27.48</v>
      </c>
      <c r="AF366" s="50">
        <v>13.52</v>
      </c>
      <c r="AG366" s="50">
        <v>23.31</v>
      </c>
      <c r="AH366" s="50">
        <v>17.690000000000001</v>
      </c>
      <c r="AI366" s="16">
        <v>1.1806470659774999</v>
      </c>
      <c r="AJ366" s="16">
        <v>0.76629368765049799</v>
      </c>
      <c r="AL366" s="6">
        <v>-7.0408407670879969E-3</v>
      </c>
      <c r="AN366" s="6">
        <v>-1.5177225768075675E-2</v>
      </c>
      <c r="AP366" s="6">
        <v>1.615508885298933E-3</v>
      </c>
      <c r="AR366" s="6">
        <v>0</v>
      </c>
      <c r="AT366" s="6">
        <v>9.8706201580871511E-3</v>
      </c>
      <c r="AV366" s="6">
        <v>1.1720233521457679E-2</v>
      </c>
      <c r="AX366" s="6">
        <v>-7.8298487095328495E-3</v>
      </c>
      <c r="AZ366" s="6">
        <v>-1.1288132242493476E-2</v>
      </c>
      <c r="BB366" s="6">
        <v>3.8722875721486361E-3</v>
      </c>
      <c r="BD366" s="6">
        <v>-7.7792455599589028E-3</v>
      </c>
      <c r="BF366" s="6">
        <v>1.2456509600102805E-3</v>
      </c>
      <c r="BH366" s="6">
        <v>-1.6366612111292644E-3</v>
      </c>
      <c r="BJ366" s="6">
        <v>2.8624989247432175E-3</v>
      </c>
      <c r="BL366" s="6">
        <v>-5.6890988976663337E-3</v>
      </c>
    </row>
    <row r="367" spans="1:65" x14ac:dyDescent="0.25">
      <c r="A367" s="1">
        <v>366</v>
      </c>
      <c r="B367" s="1" t="s">
        <v>21</v>
      </c>
      <c r="C367" s="1" t="s">
        <v>22</v>
      </c>
      <c r="D367" s="1" t="s">
        <v>23</v>
      </c>
      <c r="E367" s="1" t="s">
        <v>24</v>
      </c>
      <c r="F367" s="1" t="s">
        <v>25</v>
      </c>
      <c r="G367" s="1" t="b">
        <v>1</v>
      </c>
      <c r="H367" s="1" t="b">
        <v>1</v>
      </c>
      <c r="I367" s="1" t="b">
        <v>1</v>
      </c>
      <c r="J367" s="1" t="b">
        <v>1</v>
      </c>
      <c r="K367" s="1" t="b">
        <v>0</v>
      </c>
      <c r="L367" s="1">
        <v>200</v>
      </c>
      <c r="M367" s="1">
        <v>2</v>
      </c>
      <c r="N367" s="1">
        <v>0</v>
      </c>
      <c r="O367" s="1">
        <v>1</v>
      </c>
      <c r="P367" s="1">
        <v>2.5</v>
      </c>
      <c r="Q367" s="1">
        <v>100</v>
      </c>
      <c r="R367" s="1">
        <v>100</v>
      </c>
      <c r="S367" s="13">
        <v>1.2</v>
      </c>
      <c r="T367" s="1">
        <v>1</v>
      </c>
      <c r="U367" s="1" t="b">
        <v>1</v>
      </c>
      <c r="V367" s="1">
        <v>251</v>
      </c>
      <c r="W367" s="13">
        <v>4071.07</v>
      </c>
      <c r="X367" s="13">
        <v>1902.3</v>
      </c>
      <c r="Y367" s="1">
        <v>186</v>
      </c>
      <c r="Z367" s="1">
        <v>172</v>
      </c>
      <c r="AA367" s="50">
        <v>127.95</v>
      </c>
      <c r="AB367" s="50">
        <v>114.89</v>
      </c>
      <c r="AC367" s="16">
        <v>1.4542341021722001</v>
      </c>
      <c r="AD367" s="16">
        <v>1.4977662141957599</v>
      </c>
      <c r="AE367" s="50">
        <v>27.58</v>
      </c>
      <c r="AF367" s="50">
        <v>13.42</v>
      </c>
      <c r="AG367" s="50">
        <v>23.05</v>
      </c>
      <c r="AH367" s="50">
        <v>17.95</v>
      </c>
      <c r="AI367" s="16">
        <v>1.1980810276679801</v>
      </c>
      <c r="AJ367" s="16">
        <v>0.74929540763673896</v>
      </c>
      <c r="AL367" s="6">
        <v>-1.0058517642223985E-2</v>
      </c>
      <c r="AN367" s="6">
        <v>-8.290571957191184E-3</v>
      </c>
      <c r="AP367" s="6">
        <v>1.615508885298933E-3</v>
      </c>
      <c r="AR367" s="6">
        <v>0</v>
      </c>
      <c r="AT367" s="6">
        <v>6.3313539659444196E-3</v>
      </c>
      <c r="AV367" s="6">
        <v>1.4723156955742223E-2</v>
      </c>
      <c r="AX367" s="6">
        <v>-4.9559449801518385E-3</v>
      </c>
      <c r="AZ367" s="6">
        <v>-1.4762333968345143E-2</v>
      </c>
      <c r="BB367" s="6">
        <v>7.5253890553077518E-3</v>
      </c>
      <c r="BD367" s="6">
        <v>-1.5118156465580457E-2</v>
      </c>
      <c r="BF367" s="6">
        <v>-9.9222541987027402E-3</v>
      </c>
      <c r="BH367" s="6">
        <v>1.3036853095547141E-2</v>
      </c>
      <c r="BJ367" s="6">
        <v>1.7671214324038065E-2</v>
      </c>
      <c r="BL367" s="6">
        <v>-2.774536190759902E-2</v>
      </c>
    </row>
    <row r="368" spans="1:65" x14ac:dyDescent="0.25">
      <c r="A368" s="1">
        <v>367</v>
      </c>
      <c r="B368" s="1" t="s">
        <v>21</v>
      </c>
      <c r="C368" s="1" t="s">
        <v>22</v>
      </c>
      <c r="D368" s="1" t="s">
        <v>23</v>
      </c>
      <c r="E368" s="1" t="s">
        <v>24</v>
      </c>
      <c r="F368" s="1" t="s">
        <v>25</v>
      </c>
      <c r="G368" s="1" t="b">
        <v>1</v>
      </c>
      <c r="H368" s="1" t="b">
        <v>1</v>
      </c>
      <c r="I368" s="1" t="b">
        <v>1</v>
      </c>
      <c r="J368" s="1" t="b">
        <v>1</v>
      </c>
      <c r="K368" s="1" t="b">
        <v>0</v>
      </c>
      <c r="L368" s="1">
        <v>200</v>
      </c>
      <c r="M368" s="1">
        <v>2</v>
      </c>
      <c r="N368" s="1">
        <v>0</v>
      </c>
      <c r="O368" s="1">
        <v>1</v>
      </c>
      <c r="P368" s="1">
        <v>2.5</v>
      </c>
      <c r="Q368" s="1">
        <v>100</v>
      </c>
      <c r="R368" s="1">
        <v>100</v>
      </c>
      <c r="S368" s="13">
        <v>1.2</v>
      </c>
      <c r="T368" s="1">
        <v>1</v>
      </c>
      <c r="U368" s="1" t="b">
        <v>1</v>
      </c>
      <c r="V368" s="1">
        <v>251</v>
      </c>
      <c r="W368" s="13">
        <v>4113.76</v>
      </c>
      <c r="X368" s="13">
        <v>1920.53</v>
      </c>
      <c r="Y368" s="1">
        <v>185</v>
      </c>
      <c r="Z368" s="1">
        <v>172</v>
      </c>
      <c r="AA368" s="50">
        <v>127.69</v>
      </c>
      <c r="AB368" s="50">
        <v>113.01</v>
      </c>
      <c r="AC368" s="16">
        <v>1.4497765581640401</v>
      </c>
      <c r="AD368" s="16">
        <v>1.5227157896232999</v>
      </c>
      <c r="AE368" s="50">
        <v>27</v>
      </c>
      <c r="AF368" s="50">
        <v>14</v>
      </c>
      <c r="AG368" s="50">
        <v>23.42</v>
      </c>
      <c r="AH368" s="50">
        <v>17.579999999999998</v>
      </c>
      <c r="AI368" s="16">
        <v>1.15440042348955</v>
      </c>
      <c r="AJ368" s="16">
        <v>0.79821431028551704</v>
      </c>
      <c r="AL368" s="6">
        <v>3.2219354226903363E-4</v>
      </c>
      <c r="AN368" s="6">
        <v>1.213114566080753E-3</v>
      </c>
      <c r="AP368" s="6">
        <v>-3.7695207323639179E-3</v>
      </c>
      <c r="AR368" s="6">
        <v>0</v>
      </c>
      <c r="AT368" s="6">
        <v>4.2864446104839971E-3</v>
      </c>
      <c r="AV368" s="6">
        <v>-1.8812432103016974E-3</v>
      </c>
      <c r="AX368" s="6">
        <v>-8.005971560248959E-3</v>
      </c>
      <c r="AZ368" s="6">
        <v>1.649614191340909E-3</v>
      </c>
      <c r="BB368" s="6">
        <v>-1.3662599547015541E-2</v>
      </c>
      <c r="BD368" s="6">
        <v>2.744752678702489E-2</v>
      </c>
      <c r="BF368" s="6">
        <v>5.9705339117737122E-3</v>
      </c>
      <c r="BH368" s="6">
        <v>-7.844686494723363E-3</v>
      </c>
      <c r="BJ368" s="6">
        <v>-1.9431863406185079E-2</v>
      </c>
      <c r="BL368" s="6">
        <v>3.5729776877347685E-2</v>
      </c>
    </row>
    <row r="369" spans="1:65" x14ac:dyDescent="0.25">
      <c r="A369" s="1">
        <v>368</v>
      </c>
      <c r="B369" s="1" t="s">
        <v>21</v>
      </c>
      <c r="C369" s="1" t="s">
        <v>22</v>
      </c>
      <c r="D369" s="1" t="s">
        <v>23</v>
      </c>
      <c r="E369" s="1" t="s">
        <v>24</v>
      </c>
      <c r="F369" s="1" t="s">
        <v>25</v>
      </c>
      <c r="G369" s="1" t="b">
        <v>1</v>
      </c>
      <c r="H369" s="1" t="b">
        <v>1</v>
      </c>
      <c r="I369" s="1" t="b">
        <v>1</v>
      </c>
      <c r="J369" s="1" t="b">
        <v>1</v>
      </c>
      <c r="K369" s="1" t="b">
        <v>0</v>
      </c>
      <c r="L369" s="1">
        <v>200</v>
      </c>
      <c r="M369" s="1">
        <v>2</v>
      </c>
      <c r="N369" s="1">
        <v>0</v>
      </c>
      <c r="O369" s="1">
        <v>1</v>
      </c>
      <c r="P369" s="1">
        <v>2.5</v>
      </c>
      <c r="Q369" s="1">
        <v>100</v>
      </c>
      <c r="R369" s="1">
        <v>100</v>
      </c>
      <c r="S369" s="13">
        <v>1.2</v>
      </c>
      <c r="T369" s="1">
        <v>1</v>
      </c>
      <c r="U369" s="1" t="b">
        <v>1</v>
      </c>
      <c r="V369" s="1">
        <v>251</v>
      </c>
      <c r="W369" s="13">
        <v>4130.0200000000004</v>
      </c>
      <c r="X369" s="13">
        <v>1943.17</v>
      </c>
      <c r="Y369" s="1">
        <v>186</v>
      </c>
      <c r="Z369" s="1">
        <v>172</v>
      </c>
      <c r="AA369" s="50">
        <v>125.86</v>
      </c>
      <c r="AB369" s="50">
        <v>112.07</v>
      </c>
      <c r="AC369" s="16">
        <v>1.4782814717535</v>
      </c>
      <c r="AD369" s="16">
        <v>1.53587551358055</v>
      </c>
      <c r="AE369" s="50">
        <v>27.43</v>
      </c>
      <c r="AF369" s="50">
        <v>13.57</v>
      </c>
      <c r="AG369" s="50">
        <v>23.21</v>
      </c>
      <c r="AH369" s="50">
        <v>17.79</v>
      </c>
      <c r="AI369" s="16">
        <v>1.1828580368906401</v>
      </c>
      <c r="AJ369" s="16">
        <v>0.76388394392844805</v>
      </c>
      <c r="AL369" s="6">
        <v>4.2760554270160345E-3</v>
      </c>
      <c r="AN369" s="6">
        <v>1.3015827834697458E-2</v>
      </c>
      <c r="AP369" s="6">
        <v>1.615508885298933E-3</v>
      </c>
      <c r="AR369" s="6">
        <v>0</v>
      </c>
      <c r="AT369" s="6">
        <v>-1.0106571237563533E-2</v>
      </c>
      <c r="AV369" s="6">
        <v>-1.0183443293323879E-2</v>
      </c>
      <c r="AX369" s="6">
        <v>1.1498209206574961E-2</v>
      </c>
      <c r="AZ369" s="6">
        <v>1.0306142556299358E-2</v>
      </c>
      <c r="BB369" s="6">
        <v>2.0457368305690782E-3</v>
      </c>
      <c r="BD369" s="6">
        <v>-4.1097901071480702E-3</v>
      </c>
      <c r="BF369" s="6">
        <v>-3.0496971779562232E-3</v>
      </c>
      <c r="BH369" s="6">
        <v>4.0069981375923103E-3</v>
      </c>
      <c r="BJ369" s="6">
        <v>4.7405367218946726E-3</v>
      </c>
      <c r="BL369" s="6">
        <v>-8.8158823885281512E-3</v>
      </c>
    </row>
    <row r="370" spans="1:65" x14ac:dyDescent="0.25">
      <c r="A370" s="1">
        <v>369</v>
      </c>
      <c r="B370" s="1" t="s">
        <v>21</v>
      </c>
      <c r="C370" s="1" t="s">
        <v>22</v>
      </c>
      <c r="D370" s="1" t="s">
        <v>23</v>
      </c>
      <c r="E370" s="1" t="s">
        <v>24</v>
      </c>
      <c r="F370" s="1" t="s">
        <v>25</v>
      </c>
      <c r="G370" s="1" t="b">
        <v>1</v>
      </c>
      <c r="H370" s="1" t="b">
        <v>1</v>
      </c>
      <c r="I370" s="1" t="b">
        <v>1</v>
      </c>
      <c r="J370" s="1" t="b">
        <v>1</v>
      </c>
      <c r="K370" s="1" t="b">
        <v>0</v>
      </c>
      <c r="L370" s="1">
        <v>200</v>
      </c>
      <c r="M370" s="1">
        <v>2</v>
      </c>
      <c r="N370" s="1">
        <v>0</v>
      </c>
      <c r="O370" s="1">
        <v>1</v>
      </c>
      <c r="P370" s="1">
        <v>2.5</v>
      </c>
      <c r="Q370" s="1">
        <v>100</v>
      </c>
      <c r="R370" s="1">
        <v>100</v>
      </c>
      <c r="S370" s="13">
        <v>1.2</v>
      </c>
      <c r="T370" s="1">
        <v>1</v>
      </c>
      <c r="U370" s="1" t="b">
        <v>1</v>
      </c>
      <c r="V370" s="1">
        <v>251</v>
      </c>
      <c r="W370" s="13">
        <v>4120.32</v>
      </c>
      <c r="X370" s="13">
        <v>1942.36</v>
      </c>
      <c r="Y370" s="1">
        <v>185</v>
      </c>
      <c r="Z370" s="1">
        <v>172</v>
      </c>
      <c r="AA370" s="50">
        <v>126.63</v>
      </c>
      <c r="AB370" s="50">
        <v>112.61</v>
      </c>
      <c r="AC370" s="16">
        <v>1.46177812673785</v>
      </c>
      <c r="AD370" s="16">
        <v>1.5287549159881899</v>
      </c>
      <c r="AE370" s="50">
        <v>27</v>
      </c>
      <c r="AF370" s="50">
        <v>14</v>
      </c>
      <c r="AG370" s="50">
        <v>23.25</v>
      </c>
      <c r="AH370" s="50">
        <v>17.75</v>
      </c>
      <c r="AI370" s="16">
        <v>1.1623527950310499</v>
      </c>
      <c r="AJ370" s="16">
        <v>0.78993988648090696</v>
      </c>
      <c r="AL370" s="6">
        <v>1.9173555326710279E-3</v>
      </c>
      <c r="AN370" s="6">
        <v>1.2593557616164652E-2</v>
      </c>
      <c r="AP370" s="6">
        <v>-3.7695207323639179E-3</v>
      </c>
      <c r="AR370" s="6">
        <v>0</v>
      </c>
      <c r="AT370" s="6">
        <v>-4.0504935310080592E-3</v>
      </c>
      <c r="AV370" s="6">
        <v>-5.4140943094600491E-3</v>
      </c>
      <c r="AX370" s="6">
        <v>2.0597274943590094E-4</v>
      </c>
      <c r="AZ370" s="6">
        <v>5.6221799417370821E-3</v>
      </c>
      <c r="BB370" s="6">
        <v>-1.3662599547015541E-2</v>
      </c>
      <c r="BD370" s="6">
        <v>2.744752678702489E-2</v>
      </c>
      <c r="BF370" s="6">
        <v>-1.3315579227696217E-3</v>
      </c>
      <c r="BH370" s="6">
        <v>1.7495343981037692E-3</v>
      </c>
      <c r="BJ370" s="6">
        <v>-1.2676978372118008E-2</v>
      </c>
      <c r="BL370" s="6">
        <v>2.4993227794593231E-2</v>
      </c>
    </row>
    <row r="371" spans="1:65" x14ac:dyDescent="0.25">
      <c r="A371" s="1">
        <v>370</v>
      </c>
      <c r="B371" s="1" t="s">
        <v>21</v>
      </c>
      <c r="C371" s="1" t="s">
        <v>22</v>
      </c>
      <c r="D371" s="1" t="s">
        <v>23</v>
      </c>
      <c r="E371" s="1" t="s">
        <v>24</v>
      </c>
      <c r="F371" s="1" t="s">
        <v>25</v>
      </c>
      <c r="G371" s="1" t="b">
        <v>1</v>
      </c>
      <c r="H371" s="1" t="b">
        <v>1</v>
      </c>
      <c r="I371" s="1" t="b">
        <v>1</v>
      </c>
      <c r="J371" s="1" t="b">
        <v>1</v>
      </c>
      <c r="K371" s="1" t="b">
        <v>0</v>
      </c>
      <c r="L371" s="1">
        <v>200</v>
      </c>
      <c r="M371" s="1">
        <v>2</v>
      </c>
      <c r="N371" s="1">
        <v>0</v>
      </c>
      <c r="O371" s="1">
        <v>1</v>
      </c>
      <c r="P371" s="1">
        <v>2.5</v>
      </c>
      <c r="Q371" s="1">
        <v>100</v>
      </c>
      <c r="R371" s="1">
        <v>100</v>
      </c>
      <c r="S371" s="13">
        <v>1.2</v>
      </c>
      <c r="T371" s="1">
        <v>1</v>
      </c>
      <c r="U371" s="1" t="b">
        <v>1</v>
      </c>
      <c r="V371" s="1">
        <v>251</v>
      </c>
      <c r="W371" s="13">
        <v>4122.72</v>
      </c>
      <c r="X371" s="13">
        <v>1907.93</v>
      </c>
      <c r="Y371" s="1">
        <v>186</v>
      </c>
      <c r="Z371" s="1">
        <v>172</v>
      </c>
      <c r="AA371" s="50">
        <v>127.46</v>
      </c>
      <c r="AB371" s="50">
        <v>112.84</v>
      </c>
      <c r="AC371" s="16">
        <v>1.46039127624946</v>
      </c>
      <c r="AD371" s="16">
        <v>1.52466201144002</v>
      </c>
      <c r="AE371" s="50">
        <v>27.58</v>
      </c>
      <c r="AF371" s="50">
        <v>13.42</v>
      </c>
      <c r="AG371" s="50">
        <v>23.42</v>
      </c>
      <c r="AH371" s="50">
        <v>17.579999999999998</v>
      </c>
      <c r="AI371" s="16">
        <v>1.1792282608695599</v>
      </c>
      <c r="AJ371" s="16">
        <v>0.76517002063983397</v>
      </c>
      <c r="AL371" s="6">
        <v>2.5009513828184726E-3</v>
      </c>
      <c r="AN371" s="6">
        <v>-5.3555332777603937E-3</v>
      </c>
      <c r="AP371" s="6">
        <v>1.615508885298933E-3</v>
      </c>
      <c r="AR371" s="6">
        <v>0</v>
      </c>
      <c r="AT371" s="6">
        <v>2.4774863344998455E-3</v>
      </c>
      <c r="AV371" s="6">
        <v>-3.3827049274440801E-3</v>
      </c>
      <c r="AX371" s="6">
        <v>-7.4296479205948618E-4</v>
      </c>
      <c r="AZ371" s="6">
        <v>2.929848063697893E-3</v>
      </c>
      <c r="BB371" s="6">
        <v>7.5253890553077518E-3</v>
      </c>
      <c r="BD371" s="6">
        <v>-1.5118156465580457E-2</v>
      </c>
      <c r="BF371" s="6">
        <v>5.9705339117737122E-3</v>
      </c>
      <c r="BH371" s="6">
        <v>-7.844686494723363E-3</v>
      </c>
      <c r="BJ371" s="6">
        <v>1.6573407728801559E-3</v>
      </c>
      <c r="BL371" s="6">
        <v>-7.1471225978718689E-3</v>
      </c>
    </row>
    <row r="372" spans="1:65" x14ac:dyDescent="0.25">
      <c r="A372" s="3">
        <v>371</v>
      </c>
      <c r="B372" s="3" t="s">
        <v>21</v>
      </c>
      <c r="C372" s="3" t="s">
        <v>22</v>
      </c>
      <c r="D372" s="3" t="s">
        <v>23</v>
      </c>
      <c r="E372" s="3" t="s">
        <v>24</v>
      </c>
      <c r="F372" s="3" t="s">
        <v>25</v>
      </c>
      <c r="G372" s="3" t="b">
        <v>1</v>
      </c>
      <c r="H372" s="3" t="b">
        <v>1</v>
      </c>
      <c r="I372" s="3" t="b">
        <v>1</v>
      </c>
      <c r="J372" s="3" t="b">
        <v>1</v>
      </c>
      <c r="K372" s="3" t="b">
        <v>0</v>
      </c>
      <c r="L372" s="3">
        <v>200</v>
      </c>
      <c r="M372" s="3">
        <v>2</v>
      </c>
      <c r="N372" s="3">
        <v>0</v>
      </c>
      <c r="O372" s="3">
        <v>1</v>
      </c>
      <c r="P372" s="3">
        <v>2.6</v>
      </c>
      <c r="Q372" s="3">
        <v>100</v>
      </c>
      <c r="R372" s="3">
        <v>100</v>
      </c>
      <c r="S372" s="5">
        <v>1.2</v>
      </c>
      <c r="T372" s="3">
        <v>1</v>
      </c>
      <c r="U372" s="3" t="b">
        <v>1</v>
      </c>
      <c r="V372" s="3">
        <v>251</v>
      </c>
      <c r="W372" s="5">
        <v>4046.82</v>
      </c>
      <c r="X372" s="5">
        <v>1907.55</v>
      </c>
      <c r="Y372" s="3">
        <v>186</v>
      </c>
      <c r="Z372" s="3">
        <v>173</v>
      </c>
      <c r="AA372" s="51">
        <v>127.99</v>
      </c>
      <c r="AB372" s="51">
        <v>114.25</v>
      </c>
      <c r="AC372" s="17">
        <v>1.4554185450916699</v>
      </c>
      <c r="AD372" s="17">
        <v>1.5163168330868799</v>
      </c>
      <c r="AE372" s="51">
        <v>27</v>
      </c>
      <c r="AF372" s="51">
        <v>14</v>
      </c>
      <c r="AG372" s="51">
        <v>23.14</v>
      </c>
      <c r="AH372" s="51">
        <v>17.86</v>
      </c>
      <c r="AI372" s="17">
        <v>1.16941544759588</v>
      </c>
      <c r="AJ372" s="17">
        <v>0.78689860681114498</v>
      </c>
      <c r="AL372" s="6" cm="1">
        <f t="array" ref="AL372:AL381">W372:W381/AM372-1</f>
        <v>-6.959445482298654E-3</v>
      </c>
      <c r="AM372" s="22">
        <f>AVERAGE(W372:W381)</f>
        <v>4075.1809999999996</v>
      </c>
      <c r="AN372" s="6" cm="1">
        <f t="array" ref="AN372:AN381">X372:X381/AO372-1</f>
        <v>-5.4919388306248207E-3</v>
      </c>
      <c r="AO372" s="22">
        <f>AVERAGE(X372:X381)</f>
        <v>1918.0840000000001</v>
      </c>
      <c r="AP372" s="6" cm="1">
        <f t="array" ref="AP372:AP381">Y372:Y381/AQ372-1</f>
        <v>3.2362459546926292E-3</v>
      </c>
      <c r="AQ372" s="22">
        <f>AVERAGE(Y372:Y381)</f>
        <v>185.4</v>
      </c>
      <c r="AR372" s="6" cm="1">
        <f t="array" ref="AR372:AR381">Z372:Z381/AS372-1</f>
        <v>4.0626813697040021E-3</v>
      </c>
      <c r="AS372" s="22">
        <f>AVERAGE(Z372:Z381)</f>
        <v>172.3</v>
      </c>
      <c r="AT372" s="6" cm="1">
        <f t="array" ref="AT372:AT381">AA372:AA381/AU372-1</f>
        <v>1.1185244862998989E-3</v>
      </c>
      <c r="AU372" s="22">
        <f>AVERAGE(AA372:AA381)</f>
        <v>127.84700000000002</v>
      </c>
      <c r="AV372" s="6" cm="1">
        <f t="array" ref="AV372:AV381">AB372:AB381/AW372-1</f>
        <v>3.7514386371821917E-3</v>
      </c>
      <c r="AW372" s="22">
        <f>AVERAGE(AB372:AB381)</f>
        <v>113.82300000000001</v>
      </c>
      <c r="AX372" s="6" cm="1">
        <f t="array" ref="AX372:AX381">AC372:AC381/AY372-1</f>
        <v>2.3030759383837474E-3</v>
      </c>
      <c r="AY372" s="22">
        <f>AVERAGE(AC372:AC381)</f>
        <v>1.452074307692877</v>
      </c>
      <c r="AZ372" s="6" cm="1">
        <f t="array" ref="AZ372:AZ381">AD372:AD381/BA372-1</f>
        <v>2.2552067086234473E-4</v>
      </c>
      <c r="BA372" s="22">
        <f>AVERAGE(AD372:AD381)</f>
        <v>1.5159749493992809</v>
      </c>
      <c r="BB372" s="6" cm="1">
        <f t="array" ref="BB372:BB381">AE372:AE381/BC372-1</f>
        <v>-1.5900602743778025E-3</v>
      </c>
      <c r="BC372" s="22">
        <f>AVERAGE(AE372:AE381)</f>
        <v>27.042999999999999</v>
      </c>
      <c r="BD372" s="6" cm="1">
        <f t="array" ref="BD372:BD381">AF372:AF381/BE372-1</f>
        <v>3.0808913090205614E-3</v>
      </c>
      <c r="BE372" s="22">
        <f>AVERAGE(AF372:AF381)</f>
        <v>13.956999999999999</v>
      </c>
      <c r="BF372" s="6" cm="1">
        <f t="array" ref="BF372:BF381">AG372:AG381/BG372-1</f>
        <v>-2.5002155358220257E-3</v>
      </c>
      <c r="BG372" s="22">
        <f>AVERAGE(AG372:AG381)</f>
        <v>23.198</v>
      </c>
      <c r="BH372" s="6" cm="1">
        <f t="array" ref="BH372:BH381">AH372:AH381/BI372-1</f>
        <v>3.2580608920345089E-3</v>
      </c>
      <c r="BI372" s="22">
        <f>AVERAGE(AH372:AH381)</f>
        <v>17.802</v>
      </c>
      <c r="BJ372" s="6" cm="1">
        <f t="array" ref="BJ372:BJ381">AI372:AI381/BK372-1</f>
        <v>6.9679883688533728E-4</v>
      </c>
      <c r="BK372" s="22">
        <f t="shared" ref="BK372" si="37">AVERAGE(AI372:AI381)</f>
        <v>1.1686011676614707</v>
      </c>
      <c r="BL372" s="6" cm="1">
        <f t="array" ref="BL372:BL381">AJ372:AJ381/BM372-1</f>
        <v>-4.9175896338704561E-4</v>
      </c>
      <c r="BM372" s="22">
        <f>AVERAGE(AJ372:AJ381)</f>
        <v>0.78728576164117903</v>
      </c>
    </row>
    <row r="373" spans="1:65" x14ac:dyDescent="0.25">
      <c r="A373" s="3">
        <v>372</v>
      </c>
      <c r="B373" s="3" t="s">
        <v>21</v>
      </c>
      <c r="C373" s="3" t="s">
        <v>22</v>
      </c>
      <c r="D373" s="3" t="s">
        <v>23</v>
      </c>
      <c r="E373" s="3" t="s">
        <v>24</v>
      </c>
      <c r="F373" s="3" t="s">
        <v>25</v>
      </c>
      <c r="G373" s="3" t="b">
        <v>1</v>
      </c>
      <c r="H373" s="3" t="b">
        <v>1</v>
      </c>
      <c r="I373" s="3" t="b">
        <v>1</v>
      </c>
      <c r="J373" s="3" t="b">
        <v>1</v>
      </c>
      <c r="K373" s="3" t="b">
        <v>0</v>
      </c>
      <c r="L373" s="3">
        <v>200</v>
      </c>
      <c r="M373" s="3">
        <v>2</v>
      </c>
      <c r="N373" s="3">
        <v>0</v>
      </c>
      <c r="O373" s="3">
        <v>1</v>
      </c>
      <c r="P373" s="3">
        <v>2.6</v>
      </c>
      <c r="Q373" s="3">
        <v>100</v>
      </c>
      <c r="R373" s="3">
        <v>100</v>
      </c>
      <c r="S373" s="5">
        <v>1.2</v>
      </c>
      <c r="T373" s="3">
        <v>1</v>
      </c>
      <c r="U373" s="3" t="b">
        <v>1</v>
      </c>
      <c r="V373" s="3">
        <v>251</v>
      </c>
      <c r="W373" s="5">
        <v>4080.42</v>
      </c>
      <c r="X373" s="5">
        <v>1908.27</v>
      </c>
      <c r="Y373" s="3">
        <v>186</v>
      </c>
      <c r="Z373" s="3">
        <v>172</v>
      </c>
      <c r="AA373" s="51">
        <v>128.01</v>
      </c>
      <c r="AB373" s="51">
        <v>113.86</v>
      </c>
      <c r="AC373" s="17">
        <v>1.4544111456358699</v>
      </c>
      <c r="AD373" s="17">
        <v>1.5124543626231299</v>
      </c>
      <c r="AE373" s="51">
        <v>27.43</v>
      </c>
      <c r="AF373" s="51">
        <v>13.57</v>
      </c>
      <c r="AG373" s="51">
        <v>23.23</v>
      </c>
      <c r="AH373" s="51">
        <v>17.77</v>
      </c>
      <c r="AI373" s="17">
        <v>1.1832328251458599</v>
      </c>
      <c r="AJ373" s="17">
        <v>0.76628027175782498</v>
      </c>
      <c r="AL373" s="6">
        <v>1.2855870696295568E-3</v>
      </c>
      <c r="AN373" s="6">
        <v>-5.1165642380626153E-3</v>
      </c>
      <c r="AP373" s="6">
        <v>3.2362459546926292E-3</v>
      </c>
      <c r="AR373" s="6">
        <v>-1.7411491584445882E-3</v>
      </c>
      <c r="AT373" s="6">
        <v>1.2749614773905904E-3</v>
      </c>
      <c r="AV373" s="6">
        <v>3.2506611141847053E-4</v>
      </c>
      <c r="AX373" s="6">
        <v>1.609310164509159E-3</v>
      </c>
      <c r="AZ373" s="6">
        <v>-2.3223251660893229E-3</v>
      </c>
      <c r="BB373" s="6">
        <v>1.4310542469400556E-2</v>
      </c>
      <c r="BD373" s="6">
        <v>-2.7728021781184942E-2</v>
      </c>
      <c r="BF373" s="6">
        <v>1.3794292611430947E-3</v>
      </c>
      <c r="BH373" s="6">
        <v>-1.7975508369846294E-3</v>
      </c>
      <c r="BJ373" s="6">
        <v>1.2520659647867083E-2</v>
      </c>
      <c r="BL373" s="6">
        <v>-2.6680896450566927E-2</v>
      </c>
    </row>
    <row r="374" spans="1:65" x14ac:dyDescent="0.25">
      <c r="A374" s="3">
        <v>373</v>
      </c>
      <c r="B374" s="3" t="s">
        <v>21</v>
      </c>
      <c r="C374" s="3" t="s">
        <v>22</v>
      </c>
      <c r="D374" s="3" t="s">
        <v>23</v>
      </c>
      <c r="E374" s="3" t="s">
        <v>24</v>
      </c>
      <c r="F374" s="3" t="s">
        <v>25</v>
      </c>
      <c r="G374" s="3" t="b">
        <v>1</v>
      </c>
      <c r="H374" s="3" t="b">
        <v>1</v>
      </c>
      <c r="I374" s="3" t="b">
        <v>1</v>
      </c>
      <c r="J374" s="3" t="b">
        <v>1</v>
      </c>
      <c r="K374" s="3" t="b">
        <v>0</v>
      </c>
      <c r="L374" s="3">
        <v>200</v>
      </c>
      <c r="M374" s="3">
        <v>2</v>
      </c>
      <c r="N374" s="3">
        <v>0</v>
      </c>
      <c r="O374" s="3">
        <v>1</v>
      </c>
      <c r="P374" s="3">
        <v>2.6</v>
      </c>
      <c r="Q374" s="3">
        <v>100</v>
      </c>
      <c r="R374" s="3">
        <v>100</v>
      </c>
      <c r="S374" s="5">
        <v>1.2</v>
      </c>
      <c r="T374" s="3">
        <v>1</v>
      </c>
      <c r="U374" s="3" t="b">
        <v>1</v>
      </c>
      <c r="V374" s="3">
        <v>251</v>
      </c>
      <c r="W374" s="5">
        <v>4025.4</v>
      </c>
      <c r="X374" s="5">
        <v>1866.14</v>
      </c>
      <c r="Y374" s="3">
        <v>186</v>
      </c>
      <c r="Z374" s="3">
        <v>173</v>
      </c>
      <c r="AA374" s="51">
        <v>130.38999999999999</v>
      </c>
      <c r="AB374" s="51">
        <v>115.08</v>
      </c>
      <c r="AC374" s="17">
        <v>1.4284527092182</v>
      </c>
      <c r="AD374" s="17">
        <v>1.5055667056792701</v>
      </c>
      <c r="AE374" s="51">
        <v>27</v>
      </c>
      <c r="AF374" s="51">
        <v>14</v>
      </c>
      <c r="AG374" s="51">
        <v>23.45</v>
      </c>
      <c r="AH374" s="51">
        <v>17.55</v>
      </c>
      <c r="AI374" s="17">
        <v>1.1540244820396901</v>
      </c>
      <c r="AJ374" s="17">
        <v>0.80096663226694198</v>
      </c>
      <c r="AL374" s="6">
        <v>-1.2215653734153009E-2</v>
      </c>
      <c r="AN374" s="6">
        <v>-2.708119143895682E-2</v>
      </c>
      <c r="AP374" s="6">
        <v>3.2362459546926292E-3</v>
      </c>
      <c r="AR374" s="6">
        <v>4.0626813697040021E-3</v>
      </c>
      <c r="AT374" s="6">
        <v>1.9890963417209306E-2</v>
      </c>
      <c r="AV374" s="6">
        <v>1.1043462217653621E-2</v>
      </c>
      <c r="AX374" s="6">
        <v>-1.6267486002288778E-2</v>
      </c>
      <c r="AZ374" s="6">
        <v>-6.8657095713455796E-3</v>
      </c>
      <c r="BB374" s="6">
        <v>-1.5900602743778025E-3</v>
      </c>
      <c r="BD374" s="6">
        <v>3.0808913090205614E-3</v>
      </c>
      <c r="BF374" s="6">
        <v>1.0863005431502648E-2</v>
      </c>
      <c r="BH374" s="6">
        <v>-1.415571284125372E-2</v>
      </c>
      <c r="BJ374" s="6">
        <v>-1.2473618908793727E-2</v>
      </c>
      <c r="BL374" s="6">
        <v>1.7377261589545112E-2</v>
      </c>
    </row>
    <row r="375" spans="1:65" x14ac:dyDescent="0.25">
      <c r="A375" s="3">
        <v>374</v>
      </c>
      <c r="B375" s="3" t="s">
        <v>21</v>
      </c>
      <c r="C375" s="3" t="s">
        <v>22</v>
      </c>
      <c r="D375" s="3" t="s">
        <v>23</v>
      </c>
      <c r="E375" s="3" t="s">
        <v>24</v>
      </c>
      <c r="F375" s="3" t="s">
        <v>25</v>
      </c>
      <c r="G375" s="3" t="b">
        <v>1</v>
      </c>
      <c r="H375" s="3" t="b">
        <v>1</v>
      </c>
      <c r="I375" s="3" t="b">
        <v>1</v>
      </c>
      <c r="J375" s="3" t="b">
        <v>1</v>
      </c>
      <c r="K375" s="3" t="b">
        <v>0</v>
      </c>
      <c r="L375" s="3">
        <v>200</v>
      </c>
      <c r="M375" s="3">
        <v>2</v>
      </c>
      <c r="N375" s="3">
        <v>0</v>
      </c>
      <c r="O375" s="3">
        <v>1</v>
      </c>
      <c r="P375" s="3">
        <v>2.6</v>
      </c>
      <c r="Q375" s="3">
        <v>100</v>
      </c>
      <c r="R375" s="3">
        <v>100</v>
      </c>
      <c r="S375" s="5">
        <v>1.2</v>
      </c>
      <c r="T375" s="3">
        <v>1</v>
      </c>
      <c r="U375" s="3" t="b">
        <v>1</v>
      </c>
      <c r="V375" s="3">
        <v>251</v>
      </c>
      <c r="W375" s="5">
        <v>4051</v>
      </c>
      <c r="X375" s="5">
        <v>1917.01</v>
      </c>
      <c r="Y375" s="3">
        <v>186</v>
      </c>
      <c r="Z375" s="3">
        <v>173</v>
      </c>
      <c r="AA375" s="51">
        <v>127.41</v>
      </c>
      <c r="AB375" s="51">
        <v>114.16</v>
      </c>
      <c r="AC375" s="17">
        <v>1.4614945202607801</v>
      </c>
      <c r="AD375" s="17">
        <v>1.51715546684137</v>
      </c>
      <c r="AE375" s="51">
        <v>27</v>
      </c>
      <c r="AF375" s="51">
        <v>14</v>
      </c>
      <c r="AG375" s="51">
        <v>23.05</v>
      </c>
      <c r="AH375" s="51">
        <v>17.95</v>
      </c>
      <c r="AI375" s="17">
        <v>1.1735179277244501</v>
      </c>
      <c r="AJ375" s="17">
        <v>0.78228973168214599</v>
      </c>
      <c r="AL375" s="6">
        <v>-5.9337241707790866E-3</v>
      </c>
      <c r="AN375" s="6">
        <v>-5.5993376723861843E-4</v>
      </c>
      <c r="AP375" s="6">
        <v>3.2362459546926292E-3</v>
      </c>
      <c r="AR375" s="6">
        <v>4.0626813697040021E-3</v>
      </c>
      <c r="AT375" s="6">
        <v>-3.418148255336706E-3</v>
      </c>
      <c r="AV375" s="6">
        <v>2.9607372850828373E-3</v>
      </c>
      <c r="AX375" s="6">
        <v>6.4874177016949197E-3</v>
      </c>
      <c r="AZ375" s="6">
        <v>7.7871830438680512E-4</v>
      </c>
      <c r="BB375" s="6">
        <v>-1.5900602743778025E-3</v>
      </c>
      <c r="BD375" s="6">
        <v>3.0808913090205614E-3</v>
      </c>
      <c r="BF375" s="6">
        <v>-6.3798603327872572E-3</v>
      </c>
      <c r="BH375" s="6">
        <v>8.3136726210537581E-3</v>
      </c>
      <c r="BJ375" s="6">
        <v>4.2073893121452599E-3</v>
      </c>
      <c r="BL375" s="6">
        <v>-6.3458914189153948E-3</v>
      </c>
    </row>
    <row r="376" spans="1:65" x14ac:dyDescent="0.25">
      <c r="A376" s="3">
        <v>375</v>
      </c>
      <c r="B376" s="3" t="s">
        <v>21</v>
      </c>
      <c r="C376" s="3" t="s">
        <v>22</v>
      </c>
      <c r="D376" s="3" t="s">
        <v>23</v>
      </c>
      <c r="E376" s="3" t="s">
        <v>24</v>
      </c>
      <c r="F376" s="3" t="s">
        <v>25</v>
      </c>
      <c r="G376" s="3" t="b">
        <v>1</v>
      </c>
      <c r="H376" s="3" t="b">
        <v>1</v>
      </c>
      <c r="I376" s="3" t="b">
        <v>1</v>
      </c>
      <c r="J376" s="3" t="b">
        <v>1</v>
      </c>
      <c r="K376" s="3" t="b">
        <v>0</v>
      </c>
      <c r="L376" s="3">
        <v>200</v>
      </c>
      <c r="M376" s="3">
        <v>2</v>
      </c>
      <c r="N376" s="3">
        <v>0</v>
      </c>
      <c r="O376" s="3">
        <v>1</v>
      </c>
      <c r="P376" s="3">
        <v>2.6</v>
      </c>
      <c r="Q376" s="3">
        <v>100</v>
      </c>
      <c r="R376" s="3">
        <v>100</v>
      </c>
      <c r="S376" s="5">
        <v>1.2</v>
      </c>
      <c r="T376" s="3">
        <v>1</v>
      </c>
      <c r="U376" s="3" t="b">
        <v>1</v>
      </c>
      <c r="V376" s="3">
        <v>251</v>
      </c>
      <c r="W376" s="5">
        <v>4148.1899999999996</v>
      </c>
      <c r="X376" s="5">
        <v>1952.89</v>
      </c>
      <c r="Y376" s="3">
        <v>185</v>
      </c>
      <c r="Z376" s="3">
        <v>172</v>
      </c>
      <c r="AA376" s="51">
        <v>126.18</v>
      </c>
      <c r="AB376" s="51">
        <v>111.12</v>
      </c>
      <c r="AC376" s="17">
        <v>1.46792998097164</v>
      </c>
      <c r="AD376" s="17">
        <v>1.5497458071105199</v>
      </c>
      <c r="AE376" s="51">
        <v>27</v>
      </c>
      <c r="AF376" s="51">
        <v>14</v>
      </c>
      <c r="AG376" s="51">
        <v>23.42</v>
      </c>
      <c r="AH376" s="51">
        <v>17.579999999999998</v>
      </c>
      <c r="AI376" s="17">
        <v>1.15493230030838</v>
      </c>
      <c r="AJ376" s="17">
        <v>0.79892586859305004</v>
      </c>
      <c r="AL376" s="6">
        <v>1.7915523261420763E-2</v>
      </c>
      <c r="AN376" s="6">
        <v>1.814623342877586E-2</v>
      </c>
      <c r="AP376" s="6">
        <v>-2.1574973031284195E-3</v>
      </c>
      <c r="AR376" s="6">
        <v>-1.7411491584445882E-3</v>
      </c>
      <c r="AT376" s="6">
        <v>-1.303902320742778E-2</v>
      </c>
      <c r="AV376" s="6">
        <v>-2.3747397274715976E-2</v>
      </c>
      <c r="AX376" s="6">
        <v>1.0919326369705606E-2</v>
      </c>
      <c r="AZ376" s="6">
        <v>2.2276659468958293E-2</v>
      </c>
      <c r="BB376" s="6">
        <v>-1.5900602743778025E-3</v>
      </c>
      <c r="BD376" s="6">
        <v>3.0808913090205614E-3</v>
      </c>
      <c r="BF376" s="6">
        <v>9.5697904991809413E-3</v>
      </c>
      <c r="BH376" s="6">
        <v>-1.2470508931580748E-2</v>
      </c>
      <c r="BJ376" s="6">
        <v>-1.1696777079595044E-2</v>
      </c>
      <c r="BL376" s="6">
        <v>1.4785110463074957E-2</v>
      </c>
    </row>
    <row r="377" spans="1:65" x14ac:dyDescent="0.25">
      <c r="A377" s="3">
        <v>376</v>
      </c>
      <c r="B377" s="3" t="s">
        <v>21</v>
      </c>
      <c r="C377" s="3" t="s">
        <v>22</v>
      </c>
      <c r="D377" s="3" t="s">
        <v>23</v>
      </c>
      <c r="E377" s="3" t="s">
        <v>24</v>
      </c>
      <c r="F377" s="3" t="s">
        <v>25</v>
      </c>
      <c r="G377" s="3" t="b">
        <v>1</v>
      </c>
      <c r="H377" s="3" t="b">
        <v>1</v>
      </c>
      <c r="I377" s="3" t="b">
        <v>1</v>
      </c>
      <c r="J377" s="3" t="b">
        <v>1</v>
      </c>
      <c r="K377" s="3" t="b">
        <v>0</v>
      </c>
      <c r="L377" s="3">
        <v>200</v>
      </c>
      <c r="M377" s="3">
        <v>2</v>
      </c>
      <c r="N377" s="3">
        <v>0</v>
      </c>
      <c r="O377" s="3">
        <v>1</v>
      </c>
      <c r="P377" s="3">
        <v>2.6</v>
      </c>
      <c r="Q377" s="3">
        <v>100</v>
      </c>
      <c r="R377" s="3">
        <v>100</v>
      </c>
      <c r="S377" s="5">
        <v>1.2</v>
      </c>
      <c r="T377" s="3">
        <v>1</v>
      </c>
      <c r="U377" s="3" t="b">
        <v>1</v>
      </c>
      <c r="V377" s="3">
        <v>251</v>
      </c>
      <c r="W377" s="5">
        <v>4060.77</v>
      </c>
      <c r="X377" s="5">
        <v>1930.8</v>
      </c>
      <c r="Y377" s="3">
        <v>185</v>
      </c>
      <c r="Z377" s="3">
        <v>172</v>
      </c>
      <c r="AA377" s="51">
        <v>127.25</v>
      </c>
      <c r="AB377" s="51">
        <v>114.92</v>
      </c>
      <c r="AC377" s="17">
        <v>1.45498570725179</v>
      </c>
      <c r="AD377" s="17">
        <v>1.4985885662335301</v>
      </c>
      <c r="AE377" s="51">
        <v>27</v>
      </c>
      <c r="AF377" s="51">
        <v>14</v>
      </c>
      <c r="AG377" s="51">
        <v>22.87</v>
      </c>
      <c r="AH377" s="51">
        <v>18.13</v>
      </c>
      <c r="AI377" s="17">
        <v>1.1840760304912401</v>
      </c>
      <c r="AJ377" s="17">
        <v>0.77573030615755001</v>
      </c>
      <c r="AL377" s="6">
        <v>-3.5362846460070818E-3</v>
      </c>
      <c r="AN377" s="6">
        <v>6.6295323875282808E-3</v>
      </c>
      <c r="AP377" s="6">
        <v>-2.1574973031284195E-3</v>
      </c>
      <c r="AR377" s="6">
        <v>-1.7411491584445882E-3</v>
      </c>
      <c r="AT377" s="6">
        <v>-4.6696441840639036E-3</v>
      </c>
      <c r="AV377" s="6">
        <v>9.637770925032596E-3</v>
      </c>
      <c r="AX377" s="6">
        <v>2.0049935072115055E-3</v>
      </c>
      <c r="AZ377" s="6">
        <v>-1.1468779990487565E-2</v>
      </c>
      <c r="BB377" s="6">
        <v>-1.5900602743778025E-3</v>
      </c>
      <c r="BD377" s="6">
        <v>3.0808913090205614E-3</v>
      </c>
      <c r="BF377" s="6">
        <v>-1.4139149926717831E-2</v>
      </c>
      <c r="BH377" s="6">
        <v>1.8424896079092257E-2</v>
      </c>
      <c r="BJ377" s="6">
        <v>1.3242210651506214E-2</v>
      </c>
      <c r="BL377" s="6">
        <v>-1.4677587283606464E-2</v>
      </c>
    </row>
    <row r="378" spans="1:65" x14ac:dyDescent="0.25">
      <c r="A378" s="3">
        <v>377</v>
      </c>
      <c r="B378" s="3" t="s">
        <v>21</v>
      </c>
      <c r="C378" s="3" t="s">
        <v>22</v>
      </c>
      <c r="D378" s="3" t="s">
        <v>23</v>
      </c>
      <c r="E378" s="3" t="s">
        <v>24</v>
      </c>
      <c r="F378" s="3" t="s">
        <v>25</v>
      </c>
      <c r="G378" s="3" t="b">
        <v>1</v>
      </c>
      <c r="H378" s="3" t="b">
        <v>1</v>
      </c>
      <c r="I378" s="3" t="b">
        <v>1</v>
      </c>
      <c r="J378" s="3" t="b">
        <v>1</v>
      </c>
      <c r="K378" s="3" t="b">
        <v>0</v>
      </c>
      <c r="L378" s="3">
        <v>200</v>
      </c>
      <c r="M378" s="3">
        <v>2</v>
      </c>
      <c r="N378" s="3">
        <v>0</v>
      </c>
      <c r="O378" s="3">
        <v>1</v>
      </c>
      <c r="P378" s="3">
        <v>2.6</v>
      </c>
      <c r="Q378" s="3">
        <v>100</v>
      </c>
      <c r="R378" s="3">
        <v>100</v>
      </c>
      <c r="S378" s="5">
        <v>1.2</v>
      </c>
      <c r="T378" s="3">
        <v>1</v>
      </c>
      <c r="U378" s="3" t="b">
        <v>1</v>
      </c>
      <c r="V378" s="3">
        <v>251</v>
      </c>
      <c r="W378" s="5">
        <v>4086.2</v>
      </c>
      <c r="X378" s="5">
        <v>1928.81</v>
      </c>
      <c r="Y378" s="3">
        <v>185</v>
      </c>
      <c r="Z378" s="3">
        <v>172</v>
      </c>
      <c r="AA378" s="51">
        <v>127.5</v>
      </c>
      <c r="AB378" s="51">
        <v>113.67</v>
      </c>
      <c r="AC378" s="17">
        <v>1.4525405435263301</v>
      </c>
      <c r="AD378" s="17">
        <v>1.5158325477297101</v>
      </c>
      <c r="AE378" s="51">
        <v>27</v>
      </c>
      <c r="AF378" s="51">
        <v>14</v>
      </c>
      <c r="AG378" s="51">
        <v>23.15</v>
      </c>
      <c r="AH378" s="51">
        <v>17.850000000000001</v>
      </c>
      <c r="AI378" s="17">
        <v>1.1697706749771899</v>
      </c>
      <c r="AJ378" s="17">
        <v>0.78854953560371499</v>
      </c>
      <c r="AL378" s="6">
        <v>2.7039289788601817E-3</v>
      </c>
      <c r="AN378" s="6">
        <v>5.5920387219745571E-3</v>
      </c>
      <c r="AP378" s="6">
        <v>-2.1574973031284195E-3</v>
      </c>
      <c r="AR378" s="6">
        <v>-1.7411491584445882E-3</v>
      </c>
      <c r="AT378" s="6">
        <v>-2.7141817954274838E-3</v>
      </c>
      <c r="AV378" s="6">
        <v>-1.3441922985688581E-3</v>
      </c>
      <c r="AX378" s="6">
        <v>3.2108262709629187E-4</v>
      </c>
      <c r="AZ378" s="6">
        <v>-9.3934051896615856E-5</v>
      </c>
      <c r="BB378" s="6">
        <v>-1.5900602743778025E-3</v>
      </c>
      <c r="BD378" s="6">
        <v>3.0808913090205614E-3</v>
      </c>
      <c r="BF378" s="6">
        <v>-2.0691438917148641E-3</v>
      </c>
      <c r="BH378" s="6">
        <v>2.6963262554771106E-3</v>
      </c>
      <c r="BJ378" s="6">
        <v>1.0007754125895829E-3</v>
      </c>
      <c r="BL378" s="6">
        <v>1.6052290338663955E-3</v>
      </c>
    </row>
    <row r="379" spans="1:65" x14ac:dyDescent="0.25">
      <c r="A379" s="3">
        <v>378</v>
      </c>
      <c r="B379" s="3" t="s">
        <v>21</v>
      </c>
      <c r="C379" s="3" t="s">
        <v>22</v>
      </c>
      <c r="D379" s="3" t="s">
        <v>23</v>
      </c>
      <c r="E379" s="3" t="s">
        <v>24</v>
      </c>
      <c r="F379" s="3" t="s">
        <v>25</v>
      </c>
      <c r="G379" s="3" t="b">
        <v>1</v>
      </c>
      <c r="H379" s="3" t="b">
        <v>1</v>
      </c>
      <c r="I379" s="3" t="b">
        <v>1</v>
      </c>
      <c r="J379" s="3" t="b">
        <v>1</v>
      </c>
      <c r="K379" s="3" t="b">
        <v>0</v>
      </c>
      <c r="L379" s="3">
        <v>200</v>
      </c>
      <c r="M379" s="3">
        <v>2</v>
      </c>
      <c r="N379" s="3">
        <v>0</v>
      </c>
      <c r="O379" s="3">
        <v>1</v>
      </c>
      <c r="P379" s="3">
        <v>2.6</v>
      </c>
      <c r="Q379" s="3">
        <v>100</v>
      </c>
      <c r="R379" s="3">
        <v>100</v>
      </c>
      <c r="S379" s="5">
        <v>1.2</v>
      </c>
      <c r="T379" s="3">
        <v>1</v>
      </c>
      <c r="U379" s="3" t="b">
        <v>1</v>
      </c>
      <c r="V379" s="3">
        <v>251</v>
      </c>
      <c r="W379" s="5">
        <v>4125.8900000000003</v>
      </c>
      <c r="X379" s="5">
        <v>1953.28</v>
      </c>
      <c r="Y379" s="3">
        <v>185</v>
      </c>
      <c r="Z379" s="3">
        <v>172</v>
      </c>
      <c r="AA379" s="51">
        <v>126.36</v>
      </c>
      <c r="AB379" s="51">
        <v>111.77</v>
      </c>
      <c r="AC379" s="17">
        <v>1.4665889099197</v>
      </c>
      <c r="AD379" s="17">
        <v>1.5405900236747001</v>
      </c>
      <c r="AE379" s="51">
        <v>27</v>
      </c>
      <c r="AF379" s="51">
        <v>14</v>
      </c>
      <c r="AG379" s="51">
        <v>23.28</v>
      </c>
      <c r="AH379" s="51">
        <v>17.72</v>
      </c>
      <c r="AI379" s="17">
        <v>1.16286034183208</v>
      </c>
      <c r="AJ379" s="17">
        <v>0.79394281045751602</v>
      </c>
      <c r="AL379" s="6">
        <v>1.2443373680825598E-2</v>
      </c>
      <c r="AN379" s="6">
        <v>1.8349561333080189E-2</v>
      </c>
      <c r="AP379" s="6">
        <v>-2.1574973031284195E-3</v>
      </c>
      <c r="AR379" s="6">
        <v>-1.7411491584445882E-3</v>
      </c>
      <c r="AT379" s="6">
        <v>-1.1631090287609558E-2</v>
      </c>
      <c r="AV379" s="6">
        <v>-1.8036776398443255E-2</v>
      </c>
      <c r="AX379" s="6">
        <v>9.9957709808147222E-3</v>
      </c>
      <c r="AZ379" s="6">
        <v>1.6237124686772075E-2</v>
      </c>
      <c r="BB379" s="6">
        <v>-1.5900602743778025E-3</v>
      </c>
      <c r="BD379" s="6">
        <v>3.0808913090205614E-3</v>
      </c>
      <c r="BF379" s="6">
        <v>3.5347874816795688E-3</v>
      </c>
      <c r="BH379" s="6">
        <v>-4.6062240197730642E-3</v>
      </c>
      <c r="BJ379" s="6">
        <v>-4.912562119785413E-3</v>
      </c>
      <c r="BL379" s="6">
        <v>8.4556956834322961E-3</v>
      </c>
    </row>
    <row r="380" spans="1:65" x14ac:dyDescent="0.25">
      <c r="A380" s="3">
        <v>379</v>
      </c>
      <c r="B380" s="3" t="s">
        <v>21</v>
      </c>
      <c r="C380" s="3" t="s">
        <v>22</v>
      </c>
      <c r="D380" s="3" t="s">
        <v>23</v>
      </c>
      <c r="E380" s="3" t="s">
        <v>24</v>
      </c>
      <c r="F380" s="3" t="s">
        <v>25</v>
      </c>
      <c r="G380" s="3" t="b">
        <v>1</v>
      </c>
      <c r="H380" s="3" t="b">
        <v>1</v>
      </c>
      <c r="I380" s="3" t="b">
        <v>1</v>
      </c>
      <c r="J380" s="3" t="b">
        <v>1</v>
      </c>
      <c r="K380" s="3" t="b">
        <v>0</v>
      </c>
      <c r="L380" s="3">
        <v>200</v>
      </c>
      <c r="M380" s="3">
        <v>2</v>
      </c>
      <c r="N380" s="3">
        <v>0</v>
      </c>
      <c r="O380" s="3">
        <v>1</v>
      </c>
      <c r="P380" s="3">
        <v>2.6</v>
      </c>
      <c r="Q380" s="3">
        <v>100</v>
      </c>
      <c r="R380" s="3">
        <v>100</v>
      </c>
      <c r="S380" s="5">
        <v>1.2</v>
      </c>
      <c r="T380" s="3">
        <v>1</v>
      </c>
      <c r="U380" s="3" t="b">
        <v>1</v>
      </c>
      <c r="V380" s="3">
        <v>251</v>
      </c>
      <c r="W380" s="5">
        <v>4081.53</v>
      </c>
      <c r="X380" s="5">
        <v>1916.19</v>
      </c>
      <c r="Y380" s="3">
        <v>185</v>
      </c>
      <c r="Z380" s="3">
        <v>172</v>
      </c>
      <c r="AA380" s="51">
        <v>128.25</v>
      </c>
      <c r="AB380" s="51">
        <v>113.94</v>
      </c>
      <c r="AC380" s="17">
        <v>1.44417784344064</v>
      </c>
      <c r="AD380" s="17">
        <v>1.51172914150556</v>
      </c>
      <c r="AE380" s="51">
        <v>27</v>
      </c>
      <c r="AF380" s="51">
        <v>14</v>
      </c>
      <c r="AG380" s="51">
        <v>23.26</v>
      </c>
      <c r="AH380" s="51">
        <v>17.739999999999998</v>
      </c>
      <c r="AI380" s="17">
        <v>1.16350694740042</v>
      </c>
      <c r="AJ380" s="17">
        <v>0.79233101135190798</v>
      </c>
      <c r="AL380" s="6">
        <v>1.5579676092916106E-3</v>
      </c>
      <c r="AN380" s="6">
        <v>-9.8744371987879997E-4</v>
      </c>
      <c r="AP380" s="6">
        <v>-2.1574973031284195E-3</v>
      </c>
      <c r="AR380" s="6">
        <v>-1.7411491584445882E-3</v>
      </c>
      <c r="AT380" s="6">
        <v>3.1522053704817754E-3</v>
      </c>
      <c r="AV380" s="6">
        <v>1.0279117577289831E-3</v>
      </c>
      <c r="AX380" s="6">
        <v>-5.4380579632892223E-3</v>
      </c>
      <c r="AZ380" s="6">
        <v>-2.800711116897614E-3</v>
      </c>
      <c r="BB380" s="6">
        <v>-1.5900602743778025E-3</v>
      </c>
      <c r="BD380" s="6">
        <v>3.0808913090205614E-3</v>
      </c>
      <c r="BF380" s="6">
        <v>2.6726441934650236E-3</v>
      </c>
      <c r="BH380" s="6">
        <v>-3.4827547466577125E-3</v>
      </c>
      <c r="BJ380" s="6">
        <v>-4.3592462527184406E-3</v>
      </c>
      <c r="BL380" s="6">
        <v>6.4084096989276418E-3</v>
      </c>
    </row>
    <row r="381" spans="1:65" x14ac:dyDescent="0.25">
      <c r="A381" s="3">
        <v>380</v>
      </c>
      <c r="B381" s="3" t="s">
        <v>21</v>
      </c>
      <c r="C381" s="3" t="s">
        <v>22</v>
      </c>
      <c r="D381" s="3" t="s">
        <v>23</v>
      </c>
      <c r="E381" s="3" t="s">
        <v>24</v>
      </c>
      <c r="F381" s="3" t="s">
        <v>25</v>
      </c>
      <c r="G381" s="3" t="b">
        <v>1</v>
      </c>
      <c r="H381" s="3" t="b">
        <v>1</v>
      </c>
      <c r="I381" s="3" t="b">
        <v>1</v>
      </c>
      <c r="J381" s="3" t="b">
        <v>1</v>
      </c>
      <c r="K381" s="3" t="b">
        <v>0</v>
      </c>
      <c r="L381" s="3">
        <v>200</v>
      </c>
      <c r="M381" s="3">
        <v>2</v>
      </c>
      <c r="N381" s="3">
        <v>0</v>
      </c>
      <c r="O381" s="3">
        <v>1</v>
      </c>
      <c r="P381" s="3">
        <v>2.6</v>
      </c>
      <c r="Q381" s="3">
        <v>100</v>
      </c>
      <c r="R381" s="3">
        <v>100</v>
      </c>
      <c r="S381" s="5">
        <v>1.2</v>
      </c>
      <c r="T381" s="3">
        <v>1</v>
      </c>
      <c r="U381" s="3" t="b">
        <v>1</v>
      </c>
      <c r="V381" s="3">
        <v>251</v>
      </c>
      <c r="W381" s="5">
        <v>4045.59</v>
      </c>
      <c r="X381" s="5">
        <v>1899.9</v>
      </c>
      <c r="Y381" s="3">
        <v>185</v>
      </c>
      <c r="Z381" s="3">
        <v>172</v>
      </c>
      <c r="AA381" s="51">
        <v>129.13</v>
      </c>
      <c r="AB381" s="51">
        <v>115.46</v>
      </c>
      <c r="AC381" s="17">
        <v>1.4347431716121499</v>
      </c>
      <c r="AD381" s="17">
        <v>1.4917700395081399</v>
      </c>
      <c r="AE381" s="51">
        <v>27</v>
      </c>
      <c r="AF381" s="51">
        <v>14</v>
      </c>
      <c r="AG381" s="51">
        <v>23.13</v>
      </c>
      <c r="AH381" s="51">
        <v>17.87</v>
      </c>
      <c r="AI381" s="17">
        <v>1.17067469909952</v>
      </c>
      <c r="AJ381" s="17">
        <v>0.78694284172999296</v>
      </c>
      <c r="AL381" s="6">
        <v>-7.2612725667888789E-3</v>
      </c>
      <c r="AN381" s="6">
        <v>-9.4802938765976563E-3</v>
      </c>
      <c r="AP381" s="6">
        <v>-2.1574973031284195E-3</v>
      </c>
      <c r="AR381" s="6">
        <v>-1.7411491584445882E-3</v>
      </c>
      <c r="AT381" s="6">
        <v>1.0035432978481973E-2</v>
      </c>
      <c r="AV381" s="6">
        <v>1.4381979037628501E-2</v>
      </c>
      <c r="AX381" s="6">
        <v>-1.1935433323838396E-2</v>
      </c>
      <c r="AZ381" s="6">
        <v>-1.5966563234262154E-2</v>
      </c>
      <c r="BB381" s="6">
        <v>-1.5900602743778025E-3</v>
      </c>
      <c r="BD381" s="6">
        <v>3.0808913090205614E-3</v>
      </c>
      <c r="BF381" s="6">
        <v>-2.9312871799294093E-3</v>
      </c>
      <c r="BH381" s="6">
        <v>3.8197955285923513E-3</v>
      </c>
      <c r="BJ381" s="6">
        <v>1.7743704999018117E-3</v>
      </c>
      <c r="BL381" s="6">
        <v>-4.3557235237079439E-4</v>
      </c>
    </row>
    <row r="382" spans="1:65" x14ac:dyDescent="0.25">
      <c r="A382" s="1">
        <v>381</v>
      </c>
      <c r="B382" s="1" t="s">
        <v>21</v>
      </c>
      <c r="C382" s="1" t="s">
        <v>22</v>
      </c>
      <c r="D382" s="1" t="s">
        <v>23</v>
      </c>
      <c r="E382" s="1" t="s">
        <v>24</v>
      </c>
      <c r="F382" s="1" t="s">
        <v>25</v>
      </c>
      <c r="G382" s="1" t="b">
        <v>1</v>
      </c>
      <c r="H382" s="1" t="b">
        <v>1</v>
      </c>
      <c r="I382" s="1" t="b">
        <v>1</v>
      </c>
      <c r="J382" s="1" t="b">
        <v>1</v>
      </c>
      <c r="K382" s="1" t="b">
        <v>0</v>
      </c>
      <c r="L382" s="1">
        <v>200</v>
      </c>
      <c r="M382" s="1">
        <v>2</v>
      </c>
      <c r="N382" s="1">
        <v>0</v>
      </c>
      <c r="O382" s="1">
        <v>1</v>
      </c>
      <c r="P382" s="1">
        <v>2.7</v>
      </c>
      <c r="Q382" s="1">
        <v>100</v>
      </c>
      <c r="R382" s="1">
        <v>100</v>
      </c>
      <c r="S382" s="13">
        <v>1.2</v>
      </c>
      <c r="T382" s="1">
        <v>1</v>
      </c>
      <c r="U382" s="1" t="b">
        <v>1</v>
      </c>
      <c r="V382" s="1">
        <v>251</v>
      </c>
      <c r="W382" s="13">
        <v>4289.8900000000003</v>
      </c>
      <c r="X382" s="13">
        <v>2102.63</v>
      </c>
      <c r="Y382" s="1">
        <v>185</v>
      </c>
      <c r="Z382" s="1">
        <v>172</v>
      </c>
      <c r="AA382" s="50">
        <v>117.97</v>
      </c>
      <c r="AB382" s="50">
        <v>104.51</v>
      </c>
      <c r="AC382" s="16">
        <v>1.5717448471786699</v>
      </c>
      <c r="AD382" s="16">
        <v>1.65385952351528</v>
      </c>
      <c r="AE382" s="50">
        <v>27</v>
      </c>
      <c r="AF382" s="50">
        <v>14</v>
      </c>
      <c r="AG382" s="50">
        <v>23.01</v>
      </c>
      <c r="AH382" s="50">
        <v>17.989999999999998</v>
      </c>
      <c r="AI382" s="16">
        <v>1.17777917734439</v>
      </c>
      <c r="AJ382" s="16">
        <v>0.78347657511047597</v>
      </c>
      <c r="AL382" s="6" cm="1">
        <f t="array" ref="AL382:AL391">W382:W391/AM382-1</f>
        <v>2.7275707515373115E-2</v>
      </c>
      <c r="AM382" s="22">
        <f>AVERAGE(W382:W391)</f>
        <v>4175.9870000000001</v>
      </c>
      <c r="AN382" s="6" cm="1">
        <f t="array" ref="AN382:AN391">X382:X391/AO382-1</f>
        <v>4.4972539173486537E-2</v>
      </c>
      <c r="AO382" s="22">
        <f>AVERAGE(X382:X391)</f>
        <v>2012.1389999999999</v>
      </c>
      <c r="AP382" s="6" cm="1">
        <f t="array" ref="AP382:AP391">Y382:Y391/AQ382-1</f>
        <v>-3.2327586206896131E-3</v>
      </c>
      <c r="AQ382" s="22">
        <f>AVERAGE(Y382:Y391)</f>
        <v>185.6</v>
      </c>
      <c r="AR382" s="6" cm="1">
        <f t="array" ref="AR382:AR391">Z382:Z391/AS382-1</f>
        <v>-2.3201856148492572E-3</v>
      </c>
      <c r="AS382" s="22">
        <f>AVERAGE(Z382:Z391)</f>
        <v>172.4</v>
      </c>
      <c r="AT382" s="6" cm="1">
        <f t="array" ref="AT382:AT391">AA382:AA391/AU382-1</f>
        <v>-3.9949869383702818E-2</v>
      </c>
      <c r="AU382" s="22">
        <f>AVERAGE(AA382:AA391)</f>
        <v>122.87900000000002</v>
      </c>
      <c r="AV382" s="6" cm="1">
        <f t="array" ref="AV382:AV391">AB382:AB391/AW382-1</f>
        <v>-3.989784388119777E-2</v>
      </c>
      <c r="AW382" s="22">
        <f>AVERAGE(AB382:AB391)</f>
        <v>108.85300000000002</v>
      </c>
      <c r="AX382" s="6" cm="1">
        <f t="array" ref="AX382:AX391">AC382:AC391/AY382-1</f>
        <v>3.7235499901820734E-2</v>
      </c>
      <c r="AY382" s="22">
        <f>AVERAGE(AC382:AC391)</f>
        <v>1.5153211082029521</v>
      </c>
      <c r="AZ382" s="6" cm="1">
        <f t="array" ref="AZ382:AZ391">AD382:AD391/BA382-1</f>
        <v>4.0071627046338154E-2</v>
      </c>
      <c r="BA382" s="22">
        <f>AVERAGE(AD382:AD391)</f>
        <v>1.5901400254634539</v>
      </c>
      <c r="BB382" s="6" cm="1">
        <f t="array" ref="BB382:BB391">AE382:AE391/BC382-1</f>
        <v>-3.8003173080469743E-3</v>
      </c>
      <c r="BC382" s="22">
        <f>AVERAGE(AE382:AE391)</f>
        <v>27.102999999999998</v>
      </c>
      <c r="BD382" s="6" cm="1">
        <f t="array" ref="BD382:BD391">AF382:AF391/BE382-1</f>
        <v>7.4116715837950764E-3</v>
      </c>
      <c r="BE382" s="22">
        <f>AVERAGE(AF382:AF391)</f>
        <v>13.897</v>
      </c>
      <c r="BF382" s="6" cm="1">
        <f t="array" ref="BF382:BF391">AG382:AG391/BG382-1</f>
        <v>-3.7235885001731805E-3</v>
      </c>
      <c r="BG382" s="22">
        <f>AVERAGE(AG382:AG391)</f>
        <v>23.096</v>
      </c>
      <c r="BH382" s="6" cm="1">
        <f t="array" ref="BH382:BH391">AH382:AH391/BI382-1</f>
        <v>4.8033958891866568E-3</v>
      </c>
      <c r="BI382" s="22">
        <f>AVERAGE(AH382:AH391)</f>
        <v>17.904</v>
      </c>
      <c r="BJ382" s="6" cm="1">
        <f t="array" ref="BJ382:BJ391">AI382:AI391/BK382-1</f>
        <v>1.0533051230141588E-3</v>
      </c>
      <c r="BK382" s="22">
        <f t="shared" ref="BK382" si="38">AVERAGE(AI382:AI391)</f>
        <v>1.1765399218173092</v>
      </c>
      <c r="BL382" s="6" cm="1">
        <f t="array" ref="BL382:BL391">AJ382:AJ391/BM382-1</f>
        <v>4.9352484434637134E-3</v>
      </c>
      <c r="BM382" s="22">
        <f>AVERAGE(AJ382:AJ391)</f>
        <v>0.77962891273243395</v>
      </c>
    </row>
    <row r="383" spans="1:65" x14ac:dyDescent="0.25">
      <c r="A383" s="1">
        <v>382</v>
      </c>
      <c r="B383" s="1" t="s">
        <v>21</v>
      </c>
      <c r="C383" s="1" t="s">
        <v>22</v>
      </c>
      <c r="D383" s="1" t="s">
        <v>23</v>
      </c>
      <c r="E383" s="1" t="s">
        <v>24</v>
      </c>
      <c r="F383" s="1" t="s">
        <v>25</v>
      </c>
      <c r="G383" s="1" t="b">
        <v>1</v>
      </c>
      <c r="H383" s="1" t="b">
        <v>1</v>
      </c>
      <c r="I383" s="1" t="b">
        <v>1</v>
      </c>
      <c r="J383" s="1" t="b">
        <v>1</v>
      </c>
      <c r="K383" s="1" t="b">
        <v>0</v>
      </c>
      <c r="L383" s="1">
        <v>200</v>
      </c>
      <c r="M383" s="1">
        <v>2</v>
      </c>
      <c r="N383" s="1">
        <v>0</v>
      </c>
      <c r="O383" s="1">
        <v>1</v>
      </c>
      <c r="P383" s="1">
        <v>2.7</v>
      </c>
      <c r="Q383" s="1">
        <v>100</v>
      </c>
      <c r="R383" s="1">
        <v>100</v>
      </c>
      <c r="S383" s="13">
        <v>1.2</v>
      </c>
      <c r="T383" s="1">
        <v>1</v>
      </c>
      <c r="U383" s="1" t="b">
        <v>1</v>
      </c>
      <c r="V383" s="1">
        <v>251</v>
      </c>
      <c r="W383" s="13">
        <v>4187.08</v>
      </c>
      <c r="X383" s="13">
        <v>2032.86</v>
      </c>
      <c r="Y383" s="1">
        <v>185</v>
      </c>
      <c r="Z383" s="1">
        <v>172</v>
      </c>
      <c r="AA383" s="50">
        <v>122.32</v>
      </c>
      <c r="AB383" s="50">
        <v>108.75</v>
      </c>
      <c r="AC383" s="16">
        <v>1.51588386747462</v>
      </c>
      <c r="AD383" s="16">
        <v>1.5853768039251701</v>
      </c>
      <c r="AE383" s="50">
        <v>27</v>
      </c>
      <c r="AF383" s="50">
        <v>14</v>
      </c>
      <c r="AG383" s="50">
        <v>22.99</v>
      </c>
      <c r="AH383" s="50">
        <v>18.010000000000002</v>
      </c>
      <c r="AI383" s="16">
        <v>1.1770577661468899</v>
      </c>
      <c r="AJ383" s="16">
        <v>0.78026281389748897</v>
      </c>
      <c r="AL383" s="6">
        <v>2.6563780011767957E-3</v>
      </c>
      <c r="AN383" s="6">
        <v>1.0297996311388058E-2</v>
      </c>
      <c r="AP383" s="6">
        <v>-3.2327586206896131E-3</v>
      </c>
      <c r="AR383" s="6">
        <v>-2.3201856148492572E-3</v>
      </c>
      <c r="AT383" s="6">
        <v>-4.5491906672420201E-3</v>
      </c>
      <c r="AV383" s="6">
        <v>-9.4623023710893595E-4</v>
      </c>
      <c r="AX383" s="6">
        <v>3.7137955026267377E-4</v>
      </c>
      <c r="AZ383" s="6">
        <v>-2.9954730162178311E-3</v>
      </c>
      <c r="BB383" s="6">
        <v>-3.8003173080469743E-3</v>
      </c>
      <c r="BD383" s="6">
        <v>7.4116715837950764E-3</v>
      </c>
      <c r="BF383" s="6">
        <v>-4.5895393141670571E-3</v>
      </c>
      <c r="BH383" s="6">
        <v>5.9204647006256828E-3</v>
      </c>
      <c r="BJ383" s="6">
        <v>4.4014174103068626E-4</v>
      </c>
      <c r="BL383" s="6">
        <v>8.1308062682450277E-4</v>
      </c>
    </row>
    <row r="384" spans="1:65" x14ac:dyDescent="0.25">
      <c r="A384" s="1">
        <v>383</v>
      </c>
      <c r="B384" s="1" t="s">
        <v>21</v>
      </c>
      <c r="C384" s="1" t="s">
        <v>22</v>
      </c>
      <c r="D384" s="1" t="s">
        <v>23</v>
      </c>
      <c r="E384" s="1" t="s">
        <v>24</v>
      </c>
      <c r="F384" s="1" t="s">
        <v>25</v>
      </c>
      <c r="G384" s="1" t="b">
        <v>1</v>
      </c>
      <c r="H384" s="1" t="b">
        <v>1</v>
      </c>
      <c r="I384" s="1" t="b">
        <v>1</v>
      </c>
      <c r="J384" s="1" t="b">
        <v>1</v>
      </c>
      <c r="K384" s="1" t="b">
        <v>0</v>
      </c>
      <c r="L384" s="1">
        <v>200</v>
      </c>
      <c r="M384" s="1">
        <v>2</v>
      </c>
      <c r="N384" s="1">
        <v>0</v>
      </c>
      <c r="O384" s="1">
        <v>1</v>
      </c>
      <c r="P384" s="1">
        <v>2.7</v>
      </c>
      <c r="Q384" s="1">
        <v>100</v>
      </c>
      <c r="R384" s="1">
        <v>100</v>
      </c>
      <c r="S384" s="13">
        <v>1.2</v>
      </c>
      <c r="T384" s="1">
        <v>1</v>
      </c>
      <c r="U384" s="1" t="b">
        <v>1</v>
      </c>
      <c r="V384" s="1">
        <v>251</v>
      </c>
      <c r="W384" s="13">
        <v>4255.76</v>
      </c>
      <c r="X384" s="13">
        <v>2070.9699999999998</v>
      </c>
      <c r="Y384" s="1">
        <v>186</v>
      </c>
      <c r="Z384" s="1">
        <v>173</v>
      </c>
      <c r="AA384" s="50">
        <v>119.4</v>
      </c>
      <c r="AB384" s="50">
        <v>104.67</v>
      </c>
      <c r="AC384" s="16">
        <v>1.5604954397647</v>
      </c>
      <c r="AD384" s="16">
        <v>1.65612446656706</v>
      </c>
      <c r="AE384" s="50">
        <v>27</v>
      </c>
      <c r="AF384" s="50">
        <v>14</v>
      </c>
      <c r="AG384" s="50">
        <v>23.22</v>
      </c>
      <c r="AH384" s="50">
        <v>17.78</v>
      </c>
      <c r="AI384" s="16">
        <v>1.1649940993788801</v>
      </c>
      <c r="AJ384" s="16">
        <v>0.78993042655658696</v>
      </c>
      <c r="AL384" s="6">
        <v>1.9102789352553051E-2</v>
      </c>
      <c r="AN384" s="6">
        <v>2.923803971793193E-2</v>
      </c>
      <c r="AP384" s="6">
        <v>2.1551724137931494E-3</v>
      </c>
      <c r="AR384" s="6">
        <v>3.4802784222738303E-3</v>
      </c>
      <c r="AT384" s="6">
        <v>-2.8312404886107534E-2</v>
      </c>
      <c r="AV384" s="6">
        <v>-3.8427971668213323E-2</v>
      </c>
      <c r="AX384" s="6">
        <v>2.9811721962561988E-2</v>
      </c>
      <c r="AZ384" s="6">
        <v>4.1495994092957122E-2</v>
      </c>
      <c r="BB384" s="6">
        <v>-3.8003173080469743E-3</v>
      </c>
      <c r="BD384" s="6">
        <v>7.4116715837950764E-3</v>
      </c>
      <c r="BF384" s="6">
        <v>5.3688950467611907E-3</v>
      </c>
      <c r="BH384" s="6">
        <v>-6.9258266309204508E-3</v>
      </c>
      <c r="BJ384" s="6">
        <v>-9.8133707359416844E-3</v>
      </c>
      <c r="BL384" s="6">
        <v>1.3213355297520213E-2</v>
      </c>
    </row>
    <row r="385" spans="1:65" x14ac:dyDescent="0.25">
      <c r="A385" s="1">
        <v>384</v>
      </c>
      <c r="B385" s="1" t="s">
        <v>21</v>
      </c>
      <c r="C385" s="1" t="s">
        <v>22</v>
      </c>
      <c r="D385" s="1" t="s">
        <v>23</v>
      </c>
      <c r="E385" s="1" t="s">
        <v>24</v>
      </c>
      <c r="F385" s="1" t="s">
        <v>25</v>
      </c>
      <c r="G385" s="1" t="b">
        <v>1</v>
      </c>
      <c r="H385" s="1" t="b">
        <v>1</v>
      </c>
      <c r="I385" s="1" t="b">
        <v>1</v>
      </c>
      <c r="J385" s="1" t="b">
        <v>1</v>
      </c>
      <c r="K385" s="1" t="b">
        <v>0</v>
      </c>
      <c r="L385" s="1">
        <v>200</v>
      </c>
      <c r="M385" s="1">
        <v>2</v>
      </c>
      <c r="N385" s="1">
        <v>0</v>
      </c>
      <c r="O385" s="1">
        <v>1</v>
      </c>
      <c r="P385" s="1">
        <v>2.7</v>
      </c>
      <c r="Q385" s="1">
        <v>100</v>
      </c>
      <c r="R385" s="1">
        <v>100</v>
      </c>
      <c r="S385" s="13">
        <v>1.2</v>
      </c>
      <c r="T385" s="1">
        <v>1</v>
      </c>
      <c r="U385" s="1" t="b">
        <v>1</v>
      </c>
      <c r="V385" s="1">
        <v>251</v>
      </c>
      <c r="W385" s="13">
        <v>4111.67</v>
      </c>
      <c r="X385" s="13">
        <v>1972.68</v>
      </c>
      <c r="Y385" s="1">
        <v>185</v>
      </c>
      <c r="Z385" s="1">
        <v>172</v>
      </c>
      <c r="AA385" s="50">
        <v>125.37</v>
      </c>
      <c r="AB385" s="50">
        <v>112.22</v>
      </c>
      <c r="AC385" s="16">
        <v>1.4805333922917301</v>
      </c>
      <c r="AD385" s="16">
        <v>1.53881124137272</v>
      </c>
      <c r="AE385" s="50">
        <v>27</v>
      </c>
      <c r="AF385" s="50">
        <v>14</v>
      </c>
      <c r="AG385" s="50">
        <v>22.95</v>
      </c>
      <c r="AH385" s="50">
        <v>18.05</v>
      </c>
      <c r="AI385" s="16">
        <v>1.18016627068583</v>
      </c>
      <c r="AJ385" s="16">
        <v>0.77973503611971096</v>
      </c>
      <c r="AL385" s="6">
        <v>-1.540162840545245E-2</v>
      </c>
      <c r="AN385" s="6">
        <v>-1.9610474226681052E-2</v>
      </c>
      <c r="AP385" s="6">
        <v>-3.2327586206896131E-3</v>
      </c>
      <c r="AR385" s="6">
        <v>-2.3201856148492572E-3</v>
      </c>
      <c r="AT385" s="6">
        <v>2.0271974869586984E-2</v>
      </c>
      <c r="AV385" s="6">
        <v>3.0931623381992068E-2</v>
      </c>
      <c r="AX385" s="6">
        <v>-2.2957322855798767E-2</v>
      </c>
      <c r="AZ385" s="6">
        <v>-3.2279411415843007E-2</v>
      </c>
      <c r="BB385" s="6">
        <v>-3.8003173080469743E-3</v>
      </c>
      <c r="BD385" s="6">
        <v>7.4116715837950764E-3</v>
      </c>
      <c r="BF385" s="6">
        <v>-6.321440942154477E-3</v>
      </c>
      <c r="BH385" s="6">
        <v>8.1546023235030685E-3</v>
      </c>
      <c r="BJ385" s="6">
        <v>3.0822148923934645E-3</v>
      </c>
      <c r="BL385" s="6">
        <v>1.3612038438259866E-4</v>
      </c>
    </row>
    <row r="386" spans="1:65" x14ac:dyDescent="0.25">
      <c r="A386" s="1">
        <v>385</v>
      </c>
      <c r="B386" s="1" t="s">
        <v>21</v>
      </c>
      <c r="C386" s="1" t="s">
        <v>22</v>
      </c>
      <c r="D386" s="1" t="s">
        <v>23</v>
      </c>
      <c r="E386" s="1" t="s">
        <v>24</v>
      </c>
      <c r="F386" s="1" t="s">
        <v>25</v>
      </c>
      <c r="G386" s="1" t="b">
        <v>1</v>
      </c>
      <c r="H386" s="1" t="b">
        <v>1</v>
      </c>
      <c r="I386" s="1" t="b">
        <v>1</v>
      </c>
      <c r="J386" s="1" t="b">
        <v>1</v>
      </c>
      <c r="K386" s="1" t="b">
        <v>0</v>
      </c>
      <c r="L386" s="1">
        <v>200</v>
      </c>
      <c r="M386" s="1">
        <v>2</v>
      </c>
      <c r="N386" s="1">
        <v>0</v>
      </c>
      <c r="O386" s="1">
        <v>1</v>
      </c>
      <c r="P386" s="1">
        <v>2.7</v>
      </c>
      <c r="Q386" s="1">
        <v>100</v>
      </c>
      <c r="R386" s="1">
        <v>100</v>
      </c>
      <c r="S386" s="13">
        <v>1.2</v>
      </c>
      <c r="T386" s="1">
        <v>1</v>
      </c>
      <c r="U386" s="1" t="b">
        <v>1</v>
      </c>
      <c r="V386" s="1">
        <v>251</v>
      </c>
      <c r="W386" s="13">
        <v>4119.53</v>
      </c>
      <c r="X386" s="13">
        <v>1964.05</v>
      </c>
      <c r="Y386" s="1">
        <v>185</v>
      </c>
      <c r="Z386" s="1">
        <v>172</v>
      </c>
      <c r="AA386" s="50">
        <v>125.9</v>
      </c>
      <c r="AB386" s="50">
        <v>111.89</v>
      </c>
      <c r="AC386" s="16">
        <v>1.47435408517735</v>
      </c>
      <c r="AD386" s="16">
        <v>1.5451210828226001</v>
      </c>
      <c r="AE386" s="50">
        <v>27</v>
      </c>
      <c r="AF386" s="50">
        <v>14</v>
      </c>
      <c r="AG386" s="50">
        <v>23.11</v>
      </c>
      <c r="AH386" s="50">
        <v>17.89</v>
      </c>
      <c r="AI386" s="16">
        <v>1.17130025626547</v>
      </c>
      <c r="AJ386" s="16">
        <v>0.78593360853113103</v>
      </c>
      <c r="AL386" s="6">
        <v>-1.3519438638099235E-2</v>
      </c>
      <c r="AN386" s="6">
        <v>-2.3899442334749166E-2</v>
      </c>
      <c r="AP386" s="6">
        <v>-3.2327586206896131E-3</v>
      </c>
      <c r="AR386" s="6">
        <v>-2.3201856148492572E-3</v>
      </c>
      <c r="AT386" s="6">
        <v>2.4585161012052437E-2</v>
      </c>
      <c r="AV386" s="6">
        <v>2.7900011942711522E-2</v>
      </c>
      <c r="AX386" s="6">
        <v>-2.7035209107715508E-2</v>
      </c>
      <c r="AZ386" s="6">
        <v>-2.8311307130158503E-2</v>
      </c>
      <c r="BB386" s="6">
        <v>-3.8003173080469743E-3</v>
      </c>
      <c r="BD386" s="6">
        <v>7.4116715837950764E-3</v>
      </c>
      <c r="BF386" s="6">
        <v>6.0616556979553593E-4</v>
      </c>
      <c r="BH386" s="6">
        <v>-7.8194816800714051E-4</v>
      </c>
      <c r="BJ386" s="6">
        <v>-4.453453261276441E-3</v>
      </c>
      <c r="BL386" s="6">
        <v>8.0867906458219618E-3</v>
      </c>
    </row>
    <row r="387" spans="1:65" x14ac:dyDescent="0.25">
      <c r="A387" s="1">
        <v>386</v>
      </c>
      <c r="B387" s="1" t="s">
        <v>21</v>
      </c>
      <c r="C387" s="1" t="s">
        <v>22</v>
      </c>
      <c r="D387" s="1" t="s">
        <v>23</v>
      </c>
      <c r="E387" s="1" t="s">
        <v>24</v>
      </c>
      <c r="F387" s="1" t="s">
        <v>25</v>
      </c>
      <c r="G387" s="1" t="b">
        <v>1</v>
      </c>
      <c r="H387" s="1" t="b">
        <v>1</v>
      </c>
      <c r="I387" s="1" t="b">
        <v>1</v>
      </c>
      <c r="J387" s="1" t="b">
        <v>1</v>
      </c>
      <c r="K387" s="1" t="b">
        <v>0</v>
      </c>
      <c r="L387" s="1">
        <v>200</v>
      </c>
      <c r="M387" s="1">
        <v>2</v>
      </c>
      <c r="N387" s="1">
        <v>0</v>
      </c>
      <c r="O387" s="1">
        <v>1</v>
      </c>
      <c r="P387" s="1">
        <v>2.7</v>
      </c>
      <c r="Q387" s="1">
        <v>100</v>
      </c>
      <c r="R387" s="1">
        <v>100</v>
      </c>
      <c r="S387" s="13">
        <v>1.2</v>
      </c>
      <c r="T387" s="1">
        <v>1</v>
      </c>
      <c r="U387" s="1" t="b">
        <v>1</v>
      </c>
      <c r="V387" s="1">
        <v>251</v>
      </c>
      <c r="W387" s="13">
        <v>4249.1099999999997</v>
      </c>
      <c r="X387" s="13">
        <v>2064.1799999999998</v>
      </c>
      <c r="Y387" s="1">
        <v>186</v>
      </c>
      <c r="Z387" s="1">
        <v>172</v>
      </c>
      <c r="AA387" s="50">
        <v>119.76</v>
      </c>
      <c r="AB387" s="50">
        <v>106.08</v>
      </c>
      <c r="AC387" s="16">
        <v>1.5607649179329699</v>
      </c>
      <c r="AD387" s="16">
        <v>1.6281499342025301</v>
      </c>
      <c r="AE387" s="50">
        <v>27.51</v>
      </c>
      <c r="AF387" s="50">
        <v>13.49</v>
      </c>
      <c r="AG387" s="50">
        <v>23.03</v>
      </c>
      <c r="AH387" s="50">
        <v>17.97</v>
      </c>
      <c r="AI387" s="16">
        <v>1.1977602223863</v>
      </c>
      <c r="AJ387" s="16">
        <v>0.75410049019607805</v>
      </c>
      <c r="AL387" s="6">
        <v>1.7510351445059413E-2</v>
      </c>
      <c r="AN387" s="6">
        <v>2.5863521357122998E-2</v>
      </c>
      <c r="AP387" s="6">
        <v>2.1551724137931494E-3</v>
      </c>
      <c r="AR387" s="6">
        <v>-2.3201856148492572E-3</v>
      </c>
      <c r="AT387" s="6">
        <v>-2.5382693544055646E-2</v>
      </c>
      <c r="AV387" s="6">
        <v>-2.5474722791287596E-2</v>
      </c>
      <c r="AX387" s="6">
        <v>2.9989557648220533E-2</v>
      </c>
      <c r="AZ387" s="6">
        <v>2.390349788723678E-2</v>
      </c>
      <c r="BB387" s="6">
        <v>1.5016787809467802E-2</v>
      </c>
      <c r="BD387" s="6">
        <v>-2.9286896452471733E-2</v>
      </c>
      <c r="BF387" s="6">
        <v>-2.857637686179415E-3</v>
      </c>
      <c r="BH387" s="6">
        <v>3.686327077747853E-3</v>
      </c>
      <c r="BJ387" s="6">
        <v>1.8036192546882379E-2</v>
      </c>
      <c r="BL387" s="6">
        <v>-3.2744325049316347E-2</v>
      </c>
    </row>
    <row r="388" spans="1:65" x14ac:dyDescent="0.25">
      <c r="A388" s="1">
        <v>387</v>
      </c>
      <c r="B388" s="1" t="s">
        <v>21</v>
      </c>
      <c r="C388" s="1" t="s">
        <v>22</v>
      </c>
      <c r="D388" s="1" t="s">
        <v>23</v>
      </c>
      <c r="E388" s="1" t="s">
        <v>24</v>
      </c>
      <c r="F388" s="1" t="s">
        <v>25</v>
      </c>
      <c r="G388" s="1" t="b">
        <v>1</v>
      </c>
      <c r="H388" s="1" t="b">
        <v>1</v>
      </c>
      <c r="I388" s="1" t="b">
        <v>1</v>
      </c>
      <c r="J388" s="1" t="b">
        <v>1</v>
      </c>
      <c r="K388" s="1" t="b">
        <v>0</v>
      </c>
      <c r="L388" s="1">
        <v>200</v>
      </c>
      <c r="M388" s="1">
        <v>2</v>
      </c>
      <c r="N388" s="1">
        <v>0</v>
      </c>
      <c r="O388" s="1">
        <v>1</v>
      </c>
      <c r="P388" s="1">
        <v>2.7</v>
      </c>
      <c r="Q388" s="1">
        <v>100</v>
      </c>
      <c r="R388" s="1">
        <v>100</v>
      </c>
      <c r="S388" s="13">
        <v>1.2</v>
      </c>
      <c r="T388" s="1">
        <v>1</v>
      </c>
      <c r="U388" s="1" t="b">
        <v>1</v>
      </c>
      <c r="V388" s="1">
        <v>251</v>
      </c>
      <c r="W388" s="13">
        <v>4082.71</v>
      </c>
      <c r="X388" s="13">
        <v>1939.36</v>
      </c>
      <c r="Y388" s="1">
        <v>186</v>
      </c>
      <c r="Z388" s="1">
        <v>173</v>
      </c>
      <c r="AA388" s="50">
        <v>126.74</v>
      </c>
      <c r="AB388" s="50">
        <v>112.08</v>
      </c>
      <c r="AC388" s="16">
        <v>1.4710360254903101</v>
      </c>
      <c r="AD388" s="16">
        <v>1.5487928032938501</v>
      </c>
      <c r="AE388" s="50">
        <v>27</v>
      </c>
      <c r="AF388" s="50">
        <v>14</v>
      </c>
      <c r="AG388" s="50">
        <v>23.2</v>
      </c>
      <c r="AH388" s="50">
        <v>17.8</v>
      </c>
      <c r="AI388" s="16">
        <v>1.1667948616600801</v>
      </c>
      <c r="AJ388" s="16">
        <v>0.78986601307189497</v>
      </c>
      <c r="AL388" s="6">
        <v>-2.2336515894326281E-2</v>
      </c>
      <c r="AN388" s="6">
        <v>-3.616996638900194E-2</v>
      </c>
      <c r="AP388" s="6">
        <v>2.1551724137931494E-3</v>
      </c>
      <c r="AR388" s="6">
        <v>3.4802784222738303E-3</v>
      </c>
      <c r="AT388" s="6">
        <v>3.1421154143506769E-2</v>
      </c>
      <c r="AV388" s="6">
        <v>2.9645485195630483E-2</v>
      </c>
      <c r="AX388" s="6">
        <v>-2.9224883407821367E-2</v>
      </c>
      <c r="AZ388" s="6">
        <v>-2.60022523221205E-2</v>
      </c>
      <c r="BB388" s="6">
        <v>-3.8003173080469743E-3</v>
      </c>
      <c r="BD388" s="6">
        <v>7.4116715837950764E-3</v>
      </c>
      <c r="BF388" s="6">
        <v>4.5029442327675362E-3</v>
      </c>
      <c r="BH388" s="6">
        <v>-5.8087578194816469E-3</v>
      </c>
      <c r="BJ388" s="6">
        <v>-8.2828129981145082E-3</v>
      </c>
      <c r="BL388" s="6">
        <v>1.3130734599852367E-2</v>
      </c>
    </row>
    <row r="389" spans="1:65" x14ac:dyDescent="0.25">
      <c r="A389" s="1">
        <v>388</v>
      </c>
      <c r="B389" s="1" t="s">
        <v>21</v>
      </c>
      <c r="C389" s="1" t="s">
        <v>22</v>
      </c>
      <c r="D389" s="1" t="s">
        <v>23</v>
      </c>
      <c r="E389" s="1" t="s">
        <v>24</v>
      </c>
      <c r="F389" s="1" t="s">
        <v>25</v>
      </c>
      <c r="G389" s="1" t="b">
        <v>1</v>
      </c>
      <c r="H389" s="1" t="b">
        <v>1</v>
      </c>
      <c r="I389" s="1" t="b">
        <v>1</v>
      </c>
      <c r="J389" s="1" t="b">
        <v>1</v>
      </c>
      <c r="K389" s="1" t="b">
        <v>0</v>
      </c>
      <c r="L389" s="1">
        <v>200</v>
      </c>
      <c r="M389" s="1">
        <v>2</v>
      </c>
      <c r="N389" s="1">
        <v>0</v>
      </c>
      <c r="O389" s="1">
        <v>1</v>
      </c>
      <c r="P389" s="1">
        <v>2.7</v>
      </c>
      <c r="Q389" s="1">
        <v>100</v>
      </c>
      <c r="R389" s="1">
        <v>100</v>
      </c>
      <c r="S389" s="13">
        <v>1.2</v>
      </c>
      <c r="T389" s="1">
        <v>1</v>
      </c>
      <c r="U389" s="1" t="b">
        <v>1</v>
      </c>
      <c r="V389" s="1">
        <v>251</v>
      </c>
      <c r="W389" s="13">
        <v>4171.8</v>
      </c>
      <c r="X389" s="13">
        <v>2007.27</v>
      </c>
      <c r="Y389" s="1">
        <v>186</v>
      </c>
      <c r="Z389" s="1">
        <v>173</v>
      </c>
      <c r="AA389" s="50">
        <v>122.77</v>
      </c>
      <c r="AB389" s="50">
        <v>108.44</v>
      </c>
      <c r="AC389" s="16">
        <v>1.5183238610715499</v>
      </c>
      <c r="AD389" s="16">
        <v>1.60046694385039</v>
      </c>
      <c r="AE389" s="50">
        <v>27</v>
      </c>
      <c r="AF389" s="50">
        <v>14</v>
      </c>
      <c r="AG389" s="50">
        <v>23.17</v>
      </c>
      <c r="AH389" s="50">
        <v>17.829999999999998</v>
      </c>
      <c r="AI389" s="16">
        <v>1.16784743517352</v>
      </c>
      <c r="AJ389" s="16">
        <v>0.788191090471276</v>
      </c>
      <c r="AL389" s="6">
        <v>-1.002637220853364E-3</v>
      </c>
      <c r="AN389" s="6">
        <v>-2.4198129453283368E-3</v>
      </c>
      <c r="AP389" s="6">
        <v>2.1551724137931494E-3</v>
      </c>
      <c r="AR389" s="6">
        <v>3.4802784222738303E-3</v>
      </c>
      <c r="AT389" s="6">
        <v>-8.8705148967704872E-4</v>
      </c>
      <c r="AV389" s="6">
        <v>-3.7941076497663984E-3</v>
      </c>
      <c r="AX389" s="6">
        <v>1.9815950905341939E-3</v>
      </c>
      <c r="AZ389" s="6">
        <v>6.4943452913377442E-3</v>
      </c>
      <c r="BB389" s="6">
        <v>-3.8003173080469743E-3</v>
      </c>
      <c r="BD389" s="6">
        <v>7.4116715837950764E-3</v>
      </c>
      <c r="BF389" s="6">
        <v>3.2040180117769435E-3</v>
      </c>
      <c r="BH389" s="6">
        <v>-4.1331546023235521E-3</v>
      </c>
      <c r="BJ389" s="6">
        <v>-7.3881782356883807E-3</v>
      </c>
      <c r="BL389" s="6">
        <v>1.0982375844468706E-2</v>
      </c>
    </row>
    <row r="390" spans="1:65" x14ac:dyDescent="0.25">
      <c r="A390" s="1">
        <v>389</v>
      </c>
      <c r="B390" s="1" t="s">
        <v>21</v>
      </c>
      <c r="C390" s="1" t="s">
        <v>22</v>
      </c>
      <c r="D390" s="1" t="s">
        <v>23</v>
      </c>
      <c r="E390" s="1" t="s">
        <v>24</v>
      </c>
      <c r="F390" s="1" t="s">
        <v>25</v>
      </c>
      <c r="G390" s="1" t="b">
        <v>1</v>
      </c>
      <c r="H390" s="1" t="b">
        <v>1</v>
      </c>
      <c r="I390" s="1" t="b">
        <v>1</v>
      </c>
      <c r="J390" s="1" t="b">
        <v>1</v>
      </c>
      <c r="K390" s="1" t="b">
        <v>0</v>
      </c>
      <c r="L390" s="1">
        <v>200</v>
      </c>
      <c r="M390" s="1">
        <v>2</v>
      </c>
      <c r="N390" s="1">
        <v>0</v>
      </c>
      <c r="O390" s="1">
        <v>1</v>
      </c>
      <c r="P390" s="1">
        <v>2.7</v>
      </c>
      <c r="Q390" s="1">
        <v>100</v>
      </c>
      <c r="R390" s="1">
        <v>100</v>
      </c>
      <c r="S390" s="13">
        <v>1.2</v>
      </c>
      <c r="T390" s="1">
        <v>1</v>
      </c>
      <c r="U390" s="1" t="b">
        <v>1</v>
      </c>
      <c r="V390" s="1">
        <v>251</v>
      </c>
      <c r="W390" s="13">
        <v>4207.42</v>
      </c>
      <c r="X390" s="13">
        <v>2019.44</v>
      </c>
      <c r="Y390" s="1">
        <v>186</v>
      </c>
      <c r="Z390" s="1">
        <v>172</v>
      </c>
      <c r="AA390" s="50">
        <v>122.17</v>
      </c>
      <c r="AB390" s="50">
        <v>108.02</v>
      </c>
      <c r="AC390" s="16">
        <v>1.5253172840895799</v>
      </c>
      <c r="AD390" s="16">
        <v>1.59574988949861</v>
      </c>
      <c r="AE390" s="50">
        <v>27.52</v>
      </c>
      <c r="AF390" s="50">
        <v>13.48</v>
      </c>
      <c r="AG390" s="50">
        <v>23.12</v>
      </c>
      <c r="AH390" s="50">
        <v>17.88</v>
      </c>
      <c r="AI390" s="16">
        <v>1.1929913912174701</v>
      </c>
      <c r="AJ390" s="16">
        <v>0.75680287729126705</v>
      </c>
      <c r="AL390" s="6">
        <v>7.5270828189839545E-3</v>
      </c>
      <c r="AN390" s="6">
        <v>3.6284769590968491E-3</v>
      </c>
      <c r="AP390" s="6">
        <v>2.1551724137931494E-3</v>
      </c>
      <c r="AR390" s="6">
        <v>-2.3201856148492572E-3</v>
      </c>
      <c r="AT390" s="6">
        <v>-5.7699037264301589E-3</v>
      </c>
      <c r="AV390" s="6">
        <v>-7.6525222088507094E-3</v>
      </c>
      <c r="AX390" s="6">
        <v>6.5967377029958474E-3</v>
      </c>
      <c r="AZ390" s="6">
        <v>3.5279056846084789E-3</v>
      </c>
      <c r="BB390" s="6">
        <v>1.5385750654909103E-2</v>
      </c>
      <c r="BD390" s="6">
        <v>-3.0006476217888767E-2</v>
      </c>
      <c r="BF390" s="6">
        <v>1.0391409767924742E-3</v>
      </c>
      <c r="BH390" s="6">
        <v>-1.3404825737265424E-3</v>
      </c>
      <c r="BJ390" s="6">
        <v>1.3982924926805529E-2</v>
      </c>
      <c r="BL390" s="6">
        <v>-2.9278077131806857E-2</v>
      </c>
    </row>
    <row r="391" spans="1:65" x14ac:dyDescent="0.25">
      <c r="A391" s="1">
        <v>390</v>
      </c>
      <c r="B391" s="1" t="s">
        <v>21</v>
      </c>
      <c r="C391" s="1" t="s">
        <v>22</v>
      </c>
      <c r="D391" s="1" t="s">
        <v>23</v>
      </c>
      <c r="E391" s="1" t="s">
        <v>24</v>
      </c>
      <c r="F391" s="1" t="s">
        <v>25</v>
      </c>
      <c r="G391" s="1" t="b">
        <v>1</v>
      </c>
      <c r="H391" s="1" t="b">
        <v>1</v>
      </c>
      <c r="I391" s="1" t="b">
        <v>1</v>
      </c>
      <c r="J391" s="1" t="b">
        <v>1</v>
      </c>
      <c r="K391" s="1" t="b">
        <v>0</v>
      </c>
      <c r="L391" s="1">
        <v>200</v>
      </c>
      <c r="M391" s="1">
        <v>2</v>
      </c>
      <c r="N391" s="1">
        <v>0</v>
      </c>
      <c r="O391" s="1">
        <v>1</v>
      </c>
      <c r="P391" s="1">
        <v>2.7</v>
      </c>
      <c r="Q391" s="1">
        <v>100</v>
      </c>
      <c r="R391" s="1">
        <v>100</v>
      </c>
      <c r="S391" s="13">
        <v>1.2</v>
      </c>
      <c r="T391" s="1">
        <v>1</v>
      </c>
      <c r="U391" s="1" t="b">
        <v>1</v>
      </c>
      <c r="V391" s="1">
        <v>251</v>
      </c>
      <c r="W391" s="13">
        <v>4084.9</v>
      </c>
      <c r="X391" s="13">
        <v>1947.95</v>
      </c>
      <c r="Y391" s="1">
        <v>186</v>
      </c>
      <c r="Z391" s="1">
        <v>173</v>
      </c>
      <c r="AA391" s="50">
        <v>126.39</v>
      </c>
      <c r="AB391" s="50">
        <v>111.87</v>
      </c>
      <c r="AC391" s="16">
        <v>1.47475736155804</v>
      </c>
      <c r="AD391" s="16">
        <v>1.5489475655863301</v>
      </c>
      <c r="AE391" s="50">
        <v>27</v>
      </c>
      <c r="AF391" s="50">
        <v>14</v>
      </c>
      <c r="AG391" s="50">
        <v>23.16</v>
      </c>
      <c r="AH391" s="50">
        <v>17.84</v>
      </c>
      <c r="AI391" s="16">
        <v>1.1687077379142601</v>
      </c>
      <c r="AJ391" s="16">
        <v>0.78799019607843102</v>
      </c>
      <c r="AL391" s="6">
        <v>-2.1812088974414889E-2</v>
      </c>
      <c r="AN391" s="6">
        <v>-3.1900877623265544E-2</v>
      </c>
      <c r="AP391" s="6">
        <v>2.1551724137931494E-3</v>
      </c>
      <c r="AR391" s="6">
        <v>3.4802784222738303E-3</v>
      </c>
      <c r="AT391" s="6">
        <v>2.8572823672067482E-2</v>
      </c>
      <c r="AV391" s="6">
        <v>2.7716277916088439E-2</v>
      </c>
      <c r="AX391" s="6">
        <v>-2.6769076485060883E-2</v>
      </c>
      <c r="AZ391" s="6">
        <v>-2.5904926118137328E-2</v>
      </c>
      <c r="BB391" s="6">
        <v>-3.8003173080469743E-3</v>
      </c>
      <c r="BD391" s="6">
        <v>7.4116715837950764E-3</v>
      </c>
      <c r="BF391" s="6">
        <v>2.7710426047800052E-3</v>
      </c>
      <c r="BH391" s="6">
        <v>-3.5746201966041502E-3</v>
      </c>
      <c r="BJ391" s="6">
        <v>-6.6569639991062024E-3</v>
      </c>
      <c r="BL391" s="6">
        <v>1.0724696338790807E-2</v>
      </c>
    </row>
    <row r="392" spans="1:65" x14ac:dyDescent="0.25">
      <c r="A392" s="3">
        <v>391</v>
      </c>
      <c r="B392" s="3" t="s">
        <v>21</v>
      </c>
      <c r="C392" s="3" t="s">
        <v>22</v>
      </c>
      <c r="D392" s="3" t="s">
        <v>23</v>
      </c>
      <c r="E392" s="3" t="s">
        <v>24</v>
      </c>
      <c r="F392" s="3" t="s">
        <v>25</v>
      </c>
      <c r="G392" s="3" t="b">
        <v>1</v>
      </c>
      <c r="H392" s="3" t="b">
        <v>1</v>
      </c>
      <c r="I392" s="3" t="b">
        <v>1</v>
      </c>
      <c r="J392" s="3" t="b">
        <v>1</v>
      </c>
      <c r="K392" s="3" t="b">
        <v>0</v>
      </c>
      <c r="L392" s="3">
        <v>200</v>
      </c>
      <c r="M392" s="3">
        <v>2</v>
      </c>
      <c r="N392" s="3">
        <v>0</v>
      </c>
      <c r="O392" s="3">
        <v>1</v>
      </c>
      <c r="P392" s="3">
        <v>2.8</v>
      </c>
      <c r="Q392" s="3">
        <v>100</v>
      </c>
      <c r="R392" s="3">
        <v>100</v>
      </c>
      <c r="S392" s="5">
        <v>1.2</v>
      </c>
      <c r="T392" s="3">
        <v>1</v>
      </c>
      <c r="U392" s="3" t="b">
        <v>1</v>
      </c>
      <c r="V392" s="3">
        <v>251</v>
      </c>
      <c r="W392" s="5">
        <v>4230.38</v>
      </c>
      <c r="X392" s="5">
        <v>2064.4699999999998</v>
      </c>
      <c r="Y392" s="3">
        <v>185</v>
      </c>
      <c r="Z392" s="3">
        <v>172</v>
      </c>
      <c r="AA392" s="51">
        <v>121.02</v>
      </c>
      <c r="AB392" s="51">
        <v>106.29</v>
      </c>
      <c r="AC392" s="17">
        <v>1.5323290736327799</v>
      </c>
      <c r="AD392" s="17">
        <v>1.62305188687569</v>
      </c>
      <c r="AE392" s="51">
        <v>27</v>
      </c>
      <c r="AF392" s="51">
        <v>14</v>
      </c>
      <c r="AG392" s="51">
        <v>23.11</v>
      </c>
      <c r="AH392" s="51">
        <v>17.89</v>
      </c>
      <c r="AI392" s="17">
        <v>1.1720992658371301</v>
      </c>
      <c r="AJ392" s="17">
        <v>0.786531851017918</v>
      </c>
      <c r="AL392" s="6" cm="1">
        <f t="array" ref="AL392:AL401">W392:W401/AM392-1</f>
        <v>1.3506367591913371E-3</v>
      </c>
      <c r="AM392" s="22">
        <f>AVERAGE(W392:W401)</f>
        <v>4224.674</v>
      </c>
      <c r="AN392" s="6" cm="1">
        <f t="array" ref="AN392:AN401">X392:X401/AO392-1</f>
        <v>9.3476884349530387E-4</v>
      </c>
      <c r="AO392" s="22">
        <f>AVERAGE(X392:X401)</f>
        <v>2062.5419999999995</v>
      </c>
      <c r="AP392" s="6" cm="1">
        <f t="array" ref="AP392:AP401">Y392:Y401/AQ392-1</f>
        <v>-2.6954177897574594E-3</v>
      </c>
      <c r="AQ392" s="22">
        <f>AVERAGE(Y392:Y401)</f>
        <v>185.5</v>
      </c>
      <c r="AR392" s="6" cm="1">
        <f t="array" ref="AR392:AR401">Z392:Z401/AS392-1</f>
        <v>-1.1614401858303092E-3</v>
      </c>
      <c r="AS392" s="22">
        <f>AVERAGE(Z392:Z401)</f>
        <v>172.2</v>
      </c>
      <c r="AT392" s="6" cm="1">
        <f t="array" ref="AT392:AT401">AA392:AA401/AU392-1</f>
        <v>2.6678155396111514E-3</v>
      </c>
      <c r="AU392" s="22">
        <f>AVERAGE(AA392:AA401)</f>
        <v>120.69800000000001</v>
      </c>
      <c r="AV392" s="6" cm="1">
        <f t="array" ref="AV392:AV401">AB392:AB401/AW392-1</f>
        <v>-2.9156986860523482E-4</v>
      </c>
      <c r="AW392" s="22">
        <f>AVERAGE(AB392:AB401)</f>
        <v>106.32099999999998</v>
      </c>
      <c r="AX392" s="6" cm="1">
        <f t="array" ref="AX392:AX401">AC392:AC401/AY392-1</f>
        <v>-5.8183912640489277E-3</v>
      </c>
      <c r="AY392" s="22">
        <f>AVERAGE(AC392:AC401)</f>
        <v>1.541296942297147</v>
      </c>
      <c r="AZ392" s="6" cm="1">
        <f t="array" ref="AZ392:AZ401">AD392:AD401/BA392-1</f>
        <v>-1.2823908491705893E-3</v>
      </c>
      <c r="BA392" s="22">
        <f>AVERAGE(AD392:AD401)</f>
        <v>1.625135946341937</v>
      </c>
      <c r="BB392" s="6" cm="1">
        <f t="array" ref="BB392:BB401">AE392:AE401/BC392-1</f>
        <v>-4.6816824565930615E-3</v>
      </c>
      <c r="BC392" s="22">
        <f>AVERAGE(AE392:AE401)</f>
        <v>27.126999999999999</v>
      </c>
      <c r="BD392" s="6" cm="1">
        <f t="array" ref="BD392:BD401">AF392:AF401/BE392-1</f>
        <v>9.1544727167878204E-3</v>
      </c>
      <c r="BE392" s="22">
        <f>AVERAGE(AF392:AF401)</f>
        <v>13.873000000000001</v>
      </c>
      <c r="BF392" s="6" cm="1">
        <f t="array" ref="BF392:BF401">AG392:AG401/BG392-1</f>
        <v>2.2986511688423139E-3</v>
      </c>
      <c r="BG392" s="22">
        <f>AVERAGE(AG392:AG401)</f>
        <v>23.057000000000002</v>
      </c>
      <c r="BH392" s="6" cm="1">
        <f t="array" ref="BH392:BH401">AH392:AH401/BI392-1</f>
        <v>-2.9537981385496792E-3</v>
      </c>
      <c r="BI392" s="22">
        <f>AVERAGE(AH392:AH401)</f>
        <v>17.942999999999998</v>
      </c>
      <c r="BJ392" s="6" cm="1">
        <f t="array" ref="BJ392:BJ401">AI392:AI401/BK392-1</f>
        <v>-6.8790977411208321E-3</v>
      </c>
      <c r="BK392" s="22">
        <f t="shared" ref="BK392" si="39">AVERAGE(AI392:AI401)</f>
        <v>1.18021810151328</v>
      </c>
      <c r="BL392" s="6" cm="1">
        <f t="array" ref="BL392:BL401">AJ392:AJ401/BM392-1</f>
        <v>1.2023921383248704E-2</v>
      </c>
      <c r="BM392" s="22">
        <f>AVERAGE(AJ392:AJ401)</f>
        <v>0.77718701544413604</v>
      </c>
    </row>
    <row r="393" spans="1:65" x14ac:dyDescent="0.25">
      <c r="A393" s="3">
        <v>392</v>
      </c>
      <c r="B393" s="3" t="s">
        <v>21</v>
      </c>
      <c r="C393" s="3" t="s">
        <v>22</v>
      </c>
      <c r="D393" s="3" t="s">
        <v>23</v>
      </c>
      <c r="E393" s="3" t="s">
        <v>24</v>
      </c>
      <c r="F393" s="3" t="s">
        <v>25</v>
      </c>
      <c r="G393" s="3" t="b">
        <v>1</v>
      </c>
      <c r="H393" s="3" t="b">
        <v>1</v>
      </c>
      <c r="I393" s="3" t="b">
        <v>1</v>
      </c>
      <c r="J393" s="3" t="b">
        <v>1</v>
      </c>
      <c r="K393" s="3" t="b">
        <v>0</v>
      </c>
      <c r="L393" s="3">
        <v>200</v>
      </c>
      <c r="M393" s="3">
        <v>2</v>
      </c>
      <c r="N393" s="3">
        <v>0</v>
      </c>
      <c r="O393" s="3">
        <v>1</v>
      </c>
      <c r="P393" s="3">
        <v>2.8</v>
      </c>
      <c r="Q393" s="3">
        <v>100</v>
      </c>
      <c r="R393" s="3">
        <v>100</v>
      </c>
      <c r="S393" s="5">
        <v>1.2</v>
      </c>
      <c r="T393" s="3">
        <v>1</v>
      </c>
      <c r="U393" s="3" t="b">
        <v>1</v>
      </c>
      <c r="V393" s="3">
        <v>251</v>
      </c>
      <c r="W393" s="5">
        <v>4137.95</v>
      </c>
      <c r="X393" s="5">
        <v>2001.09</v>
      </c>
      <c r="Y393" s="3">
        <v>186</v>
      </c>
      <c r="Z393" s="3">
        <v>172</v>
      </c>
      <c r="AA393" s="51">
        <v>123.51</v>
      </c>
      <c r="AB393" s="51">
        <v>110.52</v>
      </c>
      <c r="AC393" s="17">
        <v>1.5122148384772101</v>
      </c>
      <c r="AD393" s="17">
        <v>1.5666977823577599</v>
      </c>
      <c r="AE393" s="51">
        <v>27.44</v>
      </c>
      <c r="AF393" s="51">
        <v>13.56</v>
      </c>
      <c r="AG393" s="51">
        <v>22.82</v>
      </c>
      <c r="AH393" s="51">
        <v>18.18</v>
      </c>
      <c r="AI393" s="17">
        <v>1.2058115963746401</v>
      </c>
      <c r="AJ393" s="17">
        <v>0.74921299572460598</v>
      </c>
      <c r="AL393" s="6">
        <v>-2.0527974466195587E-2</v>
      </c>
      <c r="AN393" s="6">
        <v>-2.9794302370569681E-2</v>
      </c>
      <c r="AP393" s="6">
        <v>2.6954177897573484E-3</v>
      </c>
      <c r="AR393" s="6">
        <v>-1.1614401858303092E-3</v>
      </c>
      <c r="AT393" s="6">
        <v>2.3297817693747946E-2</v>
      </c>
      <c r="AV393" s="6">
        <v>3.9493608976589822E-2</v>
      </c>
      <c r="AX393" s="6">
        <v>-1.8868592431379949E-2</v>
      </c>
      <c r="AZ393" s="6">
        <v>-3.595893876799483E-2</v>
      </c>
      <c r="BB393" s="6">
        <v>1.1538319755225457E-2</v>
      </c>
      <c r="BD393" s="6">
        <v>-2.2561810711453911E-2</v>
      </c>
      <c r="BF393" s="6">
        <v>-1.0278874094635126E-2</v>
      </c>
      <c r="BH393" s="6">
        <v>1.3208493562949508E-2</v>
      </c>
      <c r="BJ393" s="6">
        <v>2.1685394274620906E-2</v>
      </c>
      <c r="BL393" s="6">
        <v>-3.5993936032942986E-2</v>
      </c>
    </row>
    <row r="394" spans="1:65" x14ac:dyDescent="0.25">
      <c r="A394" s="3">
        <v>393</v>
      </c>
      <c r="B394" s="3" t="s">
        <v>21</v>
      </c>
      <c r="C394" s="3" t="s">
        <v>22</v>
      </c>
      <c r="D394" s="3" t="s">
        <v>23</v>
      </c>
      <c r="E394" s="3" t="s">
        <v>24</v>
      </c>
      <c r="F394" s="3" t="s">
        <v>25</v>
      </c>
      <c r="G394" s="3" t="b">
        <v>1</v>
      </c>
      <c r="H394" s="3" t="b">
        <v>1</v>
      </c>
      <c r="I394" s="3" t="b">
        <v>1</v>
      </c>
      <c r="J394" s="3" t="b">
        <v>1</v>
      </c>
      <c r="K394" s="3" t="b">
        <v>0</v>
      </c>
      <c r="L394" s="3">
        <v>200</v>
      </c>
      <c r="M394" s="3">
        <v>2</v>
      </c>
      <c r="N394" s="3">
        <v>0</v>
      </c>
      <c r="O394" s="3">
        <v>1</v>
      </c>
      <c r="P394" s="3">
        <v>2.8</v>
      </c>
      <c r="Q394" s="3">
        <v>100</v>
      </c>
      <c r="R394" s="3">
        <v>100</v>
      </c>
      <c r="S394" s="5">
        <v>1.2</v>
      </c>
      <c r="T394" s="3">
        <v>1</v>
      </c>
      <c r="U394" s="3" t="b">
        <v>1</v>
      </c>
      <c r="V394" s="3">
        <v>251</v>
      </c>
      <c r="W394" s="5">
        <v>4173.12</v>
      </c>
      <c r="X394" s="5">
        <v>2055.62</v>
      </c>
      <c r="Y394" s="3">
        <v>186</v>
      </c>
      <c r="Z394" s="3">
        <v>173</v>
      </c>
      <c r="AA394" s="51">
        <v>120.48</v>
      </c>
      <c r="AB394" s="51">
        <v>107.78</v>
      </c>
      <c r="AC394" s="17">
        <v>1.5489955501839301</v>
      </c>
      <c r="AD394" s="17">
        <v>1.6129959629287201</v>
      </c>
      <c r="AE394" s="51">
        <v>27</v>
      </c>
      <c r="AF394" s="51">
        <v>14</v>
      </c>
      <c r="AG394" s="51">
        <v>22.75</v>
      </c>
      <c r="AH394" s="51">
        <v>18.25</v>
      </c>
      <c r="AI394" s="17">
        <v>1.1910631020009701</v>
      </c>
      <c r="AJ394" s="17">
        <v>0.77138943615723798</v>
      </c>
      <c r="AL394" s="6">
        <v>-1.2203071763643769E-2</v>
      </c>
      <c r="AN394" s="6">
        <v>-3.356052870680748E-3</v>
      </c>
      <c r="AP394" s="6">
        <v>2.6954177897573484E-3</v>
      </c>
      <c r="AR394" s="6">
        <v>4.6457607433216808E-3</v>
      </c>
      <c r="AT394" s="6">
        <v>-1.8061608311654709E-3</v>
      </c>
      <c r="AV394" s="6">
        <v>1.3722594783721176E-2</v>
      </c>
      <c r="AX394" s="6">
        <v>4.9948894826905565E-3</v>
      </c>
      <c r="AZ394" s="6">
        <v>-7.470134077424806E-3</v>
      </c>
      <c r="BB394" s="6">
        <v>-4.6816824565930615E-3</v>
      </c>
      <c r="BD394" s="6">
        <v>9.1544727167878204E-3</v>
      </c>
      <c r="BF394" s="6">
        <v>-1.3314828468578011E-2</v>
      </c>
      <c r="BH394" s="6">
        <v>1.7109736387449281E-2</v>
      </c>
      <c r="BJ394" s="6">
        <v>9.1889799637749903E-3</v>
      </c>
      <c r="BL394" s="6">
        <v>-7.4596965359553513E-3</v>
      </c>
    </row>
    <row r="395" spans="1:65" x14ac:dyDescent="0.25">
      <c r="A395" s="3">
        <v>394</v>
      </c>
      <c r="B395" s="3" t="s">
        <v>21</v>
      </c>
      <c r="C395" s="3" t="s">
        <v>22</v>
      </c>
      <c r="D395" s="3" t="s">
        <v>23</v>
      </c>
      <c r="E395" s="3" t="s">
        <v>24</v>
      </c>
      <c r="F395" s="3" t="s">
        <v>25</v>
      </c>
      <c r="G395" s="3" t="b">
        <v>1</v>
      </c>
      <c r="H395" s="3" t="b">
        <v>1</v>
      </c>
      <c r="I395" s="3" t="b">
        <v>1</v>
      </c>
      <c r="J395" s="3" t="b">
        <v>1</v>
      </c>
      <c r="K395" s="3" t="b">
        <v>0</v>
      </c>
      <c r="L395" s="3">
        <v>200</v>
      </c>
      <c r="M395" s="3">
        <v>2</v>
      </c>
      <c r="N395" s="3">
        <v>0</v>
      </c>
      <c r="O395" s="3">
        <v>1</v>
      </c>
      <c r="P395" s="3">
        <v>2.8</v>
      </c>
      <c r="Q395" s="3">
        <v>100</v>
      </c>
      <c r="R395" s="3">
        <v>100</v>
      </c>
      <c r="S395" s="5">
        <v>1.2</v>
      </c>
      <c r="T395" s="3">
        <v>1</v>
      </c>
      <c r="U395" s="3" t="b">
        <v>1</v>
      </c>
      <c r="V395" s="3">
        <v>251</v>
      </c>
      <c r="W395" s="5">
        <v>4325.1499999999996</v>
      </c>
      <c r="X395" s="5">
        <v>2125.94</v>
      </c>
      <c r="Y395" s="3">
        <v>186</v>
      </c>
      <c r="Z395" s="3">
        <v>172</v>
      </c>
      <c r="AA395" s="51">
        <v>116.89</v>
      </c>
      <c r="AB395" s="51">
        <v>101.95</v>
      </c>
      <c r="AC395" s="17">
        <v>1.5964271574651301</v>
      </c>
      <c r="AD395" s="17">
        <v>1.69465615963169</v>
      </c>
      <c r="AE395" s="51">
        <v>27.45</v>
      </c>
      <c r="AF395" s="51">
        <v>13.55</v>
      </c>
      <c r="AG395" s="51">
        <v>23.13</v>
      </c>
      <c r="AH395" s="51">
        <v>17.87</v>
      </c>
      <c r="AI395" s="17">
        <v>1.19098114856158</v>
      </c>
      <c r="AJ395" s="17">
        <v>0.76293143397709995</v>
      </c>
      <c r="AL395" s="6">
        <v>2.3783136876360134E-2</v>
      </c>
      <c r="AN395" s="6">
        <v>3.073779830907708E-2</v>
      </c>
      <c r="AP395" s="6">
        <v>2.6954177897573484E-3</v>
      </c>
      <c r="AR395" s="6">
        <v>-1.1614401858303092E-3</v>
      </c>
      <c r="AT395" s="6">
        <v>-3.1549818555402842E-2</v>
      </c>
      <c r="AV395" s="6">
        <v>-4.1111351473368196E-2</v>
      </c>
      <c r="AX395" s="6">
        <v>3.576871766566736E-2</v>
      </c>
      <c r="AZ395" s="6">
        <v>4.2778090932169777E-2</v>
      </c>
      <c r="BB395" s="6">
        <v>1.1906956169130511E-2</v>
      </c>
      <c r="BD395" s="6">
        <v>-2.328263533482311E-2</v>
      </c>
      <c r="BF395" s="6">
        <v>3.1660667042545665E-3</v>
      </c>
      <c r="BH395" s="6">
        <v>-4.0684389455496461E-3</v>
      </c>
      <c r="BJ395" s="6">
        <v>9.119540731072906E-3</v>
      </c>
      <c r="BL395" s="6">
        <v>-1.8342536846024826E-2</v>
      </c>
    </row>
    <row r="396" spans="1:65" x14ac:dyDescent="0.25">
      <c r="A396" s="3">
        <v>395</v>
      </c>
      <c r="B396" s="3" t="s">
        <v>21</v>
      </c>
      <c r="C396" s="3" t="s">
        <v>22</v>
      </c>
      <c r="D396" s="3" t="s">
        <v>23</v>
      </c>
      <c r="E396" s="3" t="s">
        <v>24</v>
      </c>
      <c r="F396" s="3" t="s">
        <v>25</v>
      </c>
      <c r="G396" s="3" t="b">
        <v>1</v>
      </c>
      <c r="H396" s="3" t="b">
        <v>1</v>
      </c>
      <c r="I396" s="3" t="b">
        <v>1</v>
      </c>
      <c r="J396" s="3" t="b">
        <v>1</v>
      </c>
      <c r="K396" s="3" t="b">
        <v>0</v>
      </c>
      <c r="L396" s="3">
        <v>200</v>
      </c>
      <c r="M396" s="3">
        <v>2</v>
      </c>
      <c r="N396" s="3">
        <v>0</v>
      </c>
      <c r="O396" s="3">
        <v>1</v>
      </c>
      <c r="P396" s="3">
        <v>2.8</v>
      </c>
      <c r="Q396" s="3">
        <v>100</v>
      </c>
      <c r="R396" s="3">
        <v>100</v>
      </c>
      <c r="S396" s="5">
        <v>1.2</v>
      </c>
      <c r="T396" s="3">
        <v>1</v>
      </c>
      <c r="U396" s="3" t="b">
        <v>1</v>
      </c>
      <c r="V396" s="3">
        <v>251</v>
      </c>
      <c r="W396" s="5">
        <v>4176.13</v>
      </c>
      <c r="X396" s="5">
        <v>2047</v>
      </c>
      <c r="Y396" s="3">
        <v>186</v>
      </c>
      <c r="Z396" s="3">
        <v>173</v>
      </c>
      <c r="AA396" s="51">
        <v>121.25</v>
      </c>
      <c r="AB396" s="51">
        <v>107.49</v>
      </c>
      <c r="AC396" s="17">
        <v>1.5376568048153401</v>
      </c>
      <c r="AD396" s="17">
        <v>1.6123943932768801</v>
      </c>
      <c r="AE396" s="51">
        <v>27</v>
      </c>
      <c r="AF396" s="51">
        <v>14</v>
      </c>
      <c r="AG396" s="51">
        <v>22.93</v>
      </c>
      <c r="AH396" s="51">
        <v>18.07</v>
      </c>
      <c r="AI396" s="17">
        <v>1.18090931894192</v>
      </c>
      <c r="AJ396" s="17">
        <v>0.77825464396284805</v>
      </c>
      <c r="AL396" s="6">
        <v>-1.1490590753274632E-2</v>
      </c>
      <c r="AN396" s="6">
        <v>-7.5353617041492571E-3</v>
      </c>
      <c r="AP396" s="6">
        <v>2.6954177897573484E-3</v>
      </c>
      <c r="AR396" s="6">
        <v>4.6457607433216808E-3</v>
      </c>
      <c r="AT396" s="6">
        <v>4.5733980679050212E-3</v>
      </c>
      <c r="AV396" s="6">
        <v>1.0995005690315196E-2</v>
      </c>
      <c r="AX396" s="6">
        <v>-2.3617366530174211E-3</v>
      </c>
      <c r="AZ396" s="6">
        <v>-7.8402998184473605E-3</v>
      </c>
      <c r="BB396" s="6">
        <v>-4.6816824565930615E-3</v>
      </c>
      <c r="BD396" s="6">
        <v>9.1544727167878204E-3</v>
      </c>
      <c r="BF396" s="6">
        <v>-5.5080886498678483E-3</v>
      </c>
      <c r="BH396" s="6">
        <v>7.0779691244498011E-3</v>
      </c>
      <c r="BJ396" s="6">
        <v>5.8566923160530138E-4</v>
      </c>
      <c r="BL396" s="6">
        <v>1.373708640901361E-3</v>
      </c>
    </row>
    <row r="397" spans="1:65" x14ac:dyDescent="0.25">
      <c r="A397" s="3">
        <v>396</v>
      </c>
      <c r="B397" s="3" t="s">
        <v>21</v>
      </c>
      <c r="C397" s="3" t="s">
        <v>22</v>
      </c>
      <c r="D397" s="3" t="s">
        <v>23</v>
      </c>
      <c r="E397" s="3" t="s">
        <v>24</v>
      </c>
      <c r="F397" s="3" t="s">
        <v>25</v>
      </c>
      <c r="G397" s="3" t="b">
        <v>1</v>
      </c>
      <c r="H397" s="3" t="b">
        <v>1</v>
      </c>
      <c r="I397" s="3" t="b">
        <v>1</v>
      </c>
      <c r="J397" s="3" t="b">
        <v>1</v>
      </c>
      <c r="K397" s="3" t="b">
        <v>0</v>
      </c>
      <c r="L397" s="3">
        <v>200</v>
      </c>
      <c r="M397" s="3">
        <v>2</v>
      </c>
      <c r="N397" s="3">
        <v>0</v>
      </c>
      <c r="O397" s="3">
        <v>1</v>
      </c>
      <c r="P397" s="3">
        <v>2.8</v>
      </c>
      <c r="Q397" s="3">
        <v>100</v>
      </c>
      <c r="R397" s="3">
        <v>100</v>
      </c>
      <c r="S397" s="5">
        <v>1.2</v>
      </c>
      <c r="T397" s="3">
        <v>1</v>
      </c>
      <c r="U397" s="3" t="b">
        <v>1</v>
      </c>
      <c r="V397" s="3">
        <v>251</v>
      </c>
      <c r="W397" s="5">
        <v>4239.5200000000004</v>
      </c>
      <c r="X397" s="5">
        <v>2085.5</v>
      </c>
      <c r="Y397" s="3">
        <v>185</v>
      </c>
      <c r="Z397" s="3">
        <v>172</v>
      </c>
      <c r="AA397" s="51">
        <v>119.73</v>
      </c>
      <c r="AB397" s="51">
        <v>106.13</v>
      </c>
      <c r="AC397" s="17">
        <v>1.5478550200160199</v>
      </c>
      <c r="AD397" s="17">
        <v>1.62385069955767</v>
      </c>
      <c r="AE397" s="51">
        <v>27</v>
      </c>
      <c r="AF397" s="51">
        <v>14</v>
      </c>
      <c r="AG397" s="51">
        <v>22.93</v>
      </c>
      <c r="AH397" s="51">
        <v>18.07</v>
      </c>
      <c r="AI397" s="17">
        <v>1.1802850106415299</v>
      </c>
      <c r="AJ397" s="17">
        <v>0.77777734778121799</v>
      </c>
      <c r="AL397" s="6">
        <v>3.5141173023056638E-3</v>
      </c>
      <c r="AN397" s="6">
        <v>1.1130924849045654E-2</v>
      </c>
      <c r="AP397" s="6">
        <v>-2.6954177897574594E-3</v>
      </c>
      <c r="AR397" s="6">
        <v>-1.1614401858303092E-3</v>
      </c>
      <c r="AT397" s="6">
        <v>-8.0200169016885203E-3</v>
      </c>
      <c r="AV397" s="6">
        <v>-1.7964466097947218E-3</v>
      </c>
      <c r="AX397" s="6">
        <v>4.2549086674361636E-3</v>
      </c>
      <c r="AZ397" s="6">
        <v>-7.9085493565012044E-4</v>
      </c>
      <c r="BB397" s="6">
        <v>-4.6816824565930615E-3</v>
      </c>
      <c r="BD397" s="6">
        <v>9.1544727167878204E-3</v>
      </c>
      <c r="BF397" s="6">
        <v>-5.5080886498678483E-3</v>
      </c>
      <c r="BH397" s="6">
        <v>7.0779691244498011E-3</v>
      </c>
      <c r="BJ397" s="6">
        <v>5.6692172543559849E-5</v>
      </c>
      <c r="BL397" s="6">
        <v>7.5957565598883114E-4</v>
      </c>
    </row>
    <row r="398" spans="1:65" x14ac:dyDescent="0.25">
      <c r="A398" s="3">
        <v>397</v>
      </c>
      <c r="B398" s="3" t="s">
        <v>21</v>
      </c>
      <c r="C398" s="3" t="s">
        <v>22</v>
      </c>
      <c r="D398" s="3" t="s">
        <v>23</v>
      </c>
      <c r="E398" s="3" t="s">
        <v>24</v>
      </c>
      <c r="F398" s="3" t="s">
        <v>25</v>
      </c>
      <c r="G398" s="3" t="b">
        <v>1</v>
      </c>
      <c r="H398" s="3" t="b">
        <v>1</v>
      </c>
      <c r="I398" s="3" t="b">
        <v>1</v>
      </c>
      <c r="J398" s="3" t="b">
        <v>1</v>
      </c>
      <c r="K398" s="3" t="b">
        <v>0</v>
      </c>
      <c r="L398" s="3">
        <v>200</v>
      </c>
      <c r="M398" s="3">
        <v>2</v>
      </c>
      <c r="N398" s="3">
        <v>0</v>
      </c>
      <c r="O398" s="3">
        <v>1</v>
      </c>
      <c r="P398" s="3">
        <v>2.8</v>
      </c>
      <c r="Q398" s="3">
        <v>100</v>
      </c>
      <c r="R398" s="3">
        <v>100</v>
      </c>
      <c r="S398" s="5">
        <v>1.2</v>
      </c>
      <c r="T398" s="3">
        <v>1</v>
      </c>
      <c r="U398" s="3" t="b">
        <v>1</v>
      </c>
      <c r="V398" s="3">
        <v>251</v>
      </c>
      <c r="W398" s="5">
        <v>4260.67</v>
      </c>
      <c r="X398" s="5">
        <v>2068.56</v>
      </c>
      <c r="Y398" s="3">
        <v>186</v>
      </c>
      <c r="Z398" s="3">
        <v>172</v>
      </c>
      <c r="AA398" s="51">
        <v>120.21</v>
      </c>
      <c r="AB398" s="51">
        <v>104.68</v>
      </c>
      <c r="AC398" s="17">
        <v>1.55125613280866</v>
      </c>
      <c r="AD398" s="17">
        <v>1.6464865886214299</v>
      </c>
      <c r="AE398" s="51">
        <v>27.38</v>
      </c>
      <c r="AF398" s="51">
        <v>13.62</v>
      </c>
      <c r="AG398" s="51">
        <v>23.27</v>
      </c>
      <c r="AH398" s="51">
        <v>17.73</v>
      </c>
      <c r="AI398" s="17">
        <v>1.1801708161403801</v>
      </c>
      <c r="AJ398" s="17">
        <v>0.77209674922600602</v>
      </c>
      <c r="AL398" s="6">
        <v>8.5204207472577842E-3</v>
      </c>
      <c r="AN398" s="6">
        <v>2.9177587656399329E-3</v>
      </c>
      <c r="AP398" s="6">
        <v>2.6954177897573484E-3</v>
      </c>
      <c r="AR398" s="6">
        <v>-1.1614401858303092E-3</v>
      </c>
      <c r="AT398" s="6">
        <v>-4.043149016553782E-3</v>
      </c>
      <c r="AV398" s="6">
        <v>-1.5434392076823733E-2</v>
      </c>
      <c r="AX398" s="6">
        <v>6.4615650873023345E-3</v>
      </c>
      <c r="AZ398" s="6">
        <v>1.3137757691934482E-2</v>
      </c>
      <c r="BB398" s="6">
        <v>9.3265012717955731E-3</v>
      </c>
      <c r="BD398" s="6">
        <v>-1.8236862971239276E-2</v>
      </c>
      <c r="BF398" s="6">
        <v>9.2379754521403346E-3</v>
      </c>
      <c r="BH398" s="6">
        <v>-1.1870924594549304E-2</v>
      </c>
      <c r="BJ398" s="6">
        <v>-4.0064944639706113E-5</v>
      </c>
      <c r="BL398" s="6">
        <v>-6.5496027558066272E-3</v>
      </c>
    </row>
    <row r="399" spans="1:65" x14ac:dyDescent="0.25">
      <c r="A399" s="3">
        <v>398</v>
      </c>
      <c r="B399" s="3" t="s">
        <v>21</v>
      </c>
      <c r="C399" s="3" t="s">
        <v>22</v>
      </c>
      <c r="D399" s="3" t="s">
        <v>23</v>
      </c>
      <c r="E399" s="3" t="s">
        <v>24</v>
      </c>
      <c r="F399" s="3" t="s">
        <v>25</v>
      </c>
      <c r="G399" s="3" t="b">
        <v>1</v>
      </c>
      <c r="H399" s="3" t="b">
        <v>1</v>
      </c>
      <c r="I399" s="3" t="b">
        <v>1</v>
      </c>
      <c r="J399" s="3" t="b">
        <v>1</v>
      </c>
      <c r="K399" s="3" t="b">
        <v>0</v>
      </c>
      <c r="L399" s="3">
        <v>200</v>
      </c>
      <c r="M399" s="3">
        <v>2</v>
      </c>
      <c r="N399" s="3">
        <v>0</v>
      </c>
      <c r="O399" s="3">
        <v>1</v>
      </c>
      <c r="P399" s="3">
        <v>2.8</v>
      </c>
      <c r="Q399" s="3">
        <v>100</v>
      </c>
      <c r="R399" s="3">
        <v>100</v>
      </c>
      <c r="S399" s="5">
        <v>1.2</v>
      </c>
      <c r="T399" s="3">
        <v>1</v>
      </c>
      <c r="U399" s="3" t="b">
        <v>1</v>
      </c>
      <c r="V399" s="3">
        <v>251</v>
      </c>
      <c r="W399" s="5">
        <v>4218.26</v>
      </c>
      <c r="X399" s="5">
        <v>2031.86</v>
      </c>
      <c r="Y399" s="3">
        <v>185</v>
      </c>
      <c r="Z399" s="3">
        <v>172</v>
      </c>
      <c r="AA399" s="51">
        <v>122.85</v>
      </c>
      <c r="AB399" s="51">
        <v>106.77</v>
      </c>
      <c r="AC399" s="17">
        <v>1.50919781131835</v>
      </c>
      <c r="AD399" s="17">
        <v>1.6134255351442399</v>
      </c>
      <c r="AE399" s="51">
        <v>27</v>
      </c>
      <c r="AF399" s="51">
        <v>14</v>
      </c>
      <c r="AG399" s="51">
        <v>23.38</v>
      </c>
      <c r="AH399" s="51">
        <v>17.62</v>
      </c>
      <c r="AI399" s="17">
        <v>1.15854549363679</v>
      </c>
      <c r="AJ399" s="17">
        <v>0.79903577571379403</v>
      </c>
      <c r="AL399" s="6">
        <v>-1.5182236546534833E-3</v>
      </c>
      <c r="AN399" s="6">
        <v>-1.487581828636686E-2</v>
      </c>
      <c r="AP399" s="6">
        <v>-2.6954177897574594E-3</v>
      </c>
      <c r="AR399" s="6">
        <v>-1.1614401858303092E-3</v>
      </c>
      <c r="AT399" s="6">
        <v>1.7829624351687556E-2</v>
      </c>
      <c r="AV399" s="6">
        <v>4.2230603549628931E-3</v>
      </c>
      <c r="AX399" s="6">
        <v>-2.0826052461348943E-2</v>
      </c>
      <c r="AZ399" s="6">
        <v>-7.2058040584582761E-3</v>
      </c>
      <c r="BB399" s="6">
        <v>-4.6816824565930615E-3</v>
      </c>
      <c r="BD399" s="6">
        <v>9.1544727167878204E-3</v>
      </c>
      <c r="BF399" s="6">
        <v>1.4008760896907502E-2</v>
      </c>
      <c r="BH399" s="6">
        <v>-1.80014490330489E-2</v>
      </c>
      <c r="BJ399" s="6">
        <v>-1.836322273713753E-2</v>
      </c>
      <c r="BL399" s="6">
        <v>2.8112616185657968E-2</v>
      </c>
    </row>
    <row r="400" spans="1:65" x14ac:dyDescent="0.25">
      <c r="A400" s="3">
        <v>399</v>
      </c>
      <c r="B400" s="3" t="s">
        <v>21</v>
      </c>
      <c r="C400" s="3" t="s">
        <v>22</v>
      </c>
      <c r="D400" s="3" t="s">
        <v>23</v>
      </c>
      <c r="E400" s="3" t="s">
        <v>24</v>
      </c>
      <c r="F400" s="3" t="s">
        <v>25</v>
      </c>
      <c r="G400" s="3" t="b">
        <v>1</v>
      </c>
      <c r="H400" s="3" t="b">
        <v>1</v>
      </c>
      <c r="I400" s="3" t="b">
        <v>1</v>
      </c>
      <c r="J400" s="3" t="b">
        <v>1</v>
      </c>
      <c r="K400" s="3" t="b">
        <v>0</v>
      </c>
      <c r="L400" s="3">
        <v>200</v>
      </c>
      <c r="M400" s="3">
        <v>2</v>
      </c>
      <c r="N400" s="3">
        <v>0</v>
      </c>
      <c r="O400" s="3">
        <v>1</v>
      </c>
      <c r="P400" s="3">
        <v>2.8</v>
      </c>
      <c r="Q400" s="3">
        <v>100</v>
      </c>
      <c r="R400" s="3">
        <v>100</v>
      </c>
      <c r="S400" s="5">
        <v>1.2</v>
      </c>
      <c r="T400" s="3">
        <v>1</v>
      </c>
      <c r="U400" s="3" t="b">
        <v>1</v>
      </c>
      <c r="V400" s="3">
        <v>251</v>
      </c>
      <c r="W400" s="5">
        <v>4245.57</v>
      </c>
      <c r="X400" s="5">
        <v>2087.2800000000002</v>
      </c>
      <c r="Y400" s="3">
        <v>185</v>
      </c>
      <c r="Z400" s="3">
        <v>172</v>
      </c>
      <c r="AA400" s="51">
        <v>119.69</v>
      </c>
      <c r="AB400" s="51">
        <v>105.75</v>
      </c>
      <c r="AC400" s="17">
        <v>1.54837786958845</v>
      </c>
      <c r="AD400" s="17">
        <v>1.6293755896117399</v>
      </c>
      <c r="AE400" s="51">
        <v>27</v>
      </c>
      <c r="AF400" s="51">
        <v>14</v>
      </c>
      <c r="AG400" s="51">
        <v>22.98</v>
      </c>
      <c r="AH400" s="51">
        <v>18.02</v>
      </c>
      <c r="AI400" s="17">
        <v>1.1781989597359099</v>
      </c>
      <c r="AJ400" s="17">
        <v>0.78045803233574096</v>
      </c>
      <c r="AL400" s="6">
        <v>4.946180462681804E-3</v>
      </c>
      <c r="AN400" s="6">
        <v>1.1993937577998715E-2</v>
      </c>
      <c r="AP400" s="6">
        <v>-2.6954177897574594E-3</v>
      </c>
      <c r="AR400" s="6">
        <v>-1.1614401858303092E-3</v>
      </c>
      <c r="AT400" s="6">
        <v>-8.3514225587831836E-3</v>
      </c>
      <c r="AV400" s="6">
        <v>-5.370528870119573E-3</v>
      </c>
      <c r="AX400" s="6">
        <v>4.5941356898753227E-3</v>
      </c>
      <c r="AZ400" s="6">
        <v>2.6087929931930542E-3</v>
      </c>
      <c r="BB400" s="6">
        <v>-4.6816824565930615E-3</v>
      </c>
      <c r="BD400" s="6">
        <v>9.1544727167878204E-3</v>
      </c>
      <c r="BF400" s="6">
        <v>-3.3395498113372168E-3</v>
      </c>
      <c r="BH400" s="6">
        <v>4.2913671069497727E-3</v>
      </c>
      <c r="BJ400" s="6">
        <v>-1.7108208853779949E-3</v>
      </c>
      <c r="BL400" s="6">
        <v>4.2087899393630224E-3</v>
      </c>
    </row>
    <row r="401" spans="1:65" x14ac:dyDescent="0.25">
      <c r="A401" s="3">
        <v>400</v>
      </c>
      <c r="B401" s="3" t="s">
        <v>21</v>
      </c>
      <c r="C401" s="3" t="s">
        <v>22</v>
      </c>
      <c r="D401" s="3" t="s">
        <v>23</v>
      </c>
      <c r="E401" s="3" t="s">
        <v>24</v>
      </c>
      <c r="F401" s="3" t="s">
        <v>25</v>
      </c>
      <c r="G401" s="3" t="b">
        <v>1</v>
      </c>
      <c r="H401" s="3" t="b">
        <v>1</v>
      </c>
      <c r="I401" s="3" t="b">
        <v>1</v>
      </c>
      <c r="J401" s="3" t="b">
        <v>1</v>
      </c>
      <c r="K401" s="3" t="b">
        <v>0</v>
      </c>
      <c r="L401" s="3">
        <v>200</v>
      </c>
      <c r="M401" s="3">
        <v>2</v>
      </c>
      <c r="N401" s="3">
        <v>0</v>
      </c>
      <c r="O401" s="3">
        <v>1</v>
      </c>
      <c r="P401" s="3">
        <v>2.8</v>
      </c>
      <c r="Q401" s="3">
        <v>100</v>
      </c>
      <c r="R401" s="3">
        <v>100</v>
      </c>
      <c r="S401" s="5">
        <v>1.2</v>
      </c>
      <c r="T401" s="3">
        <v>1</v>
      </c>
      <c r="U401" s="3" t="b">
        <v>1</v>
      </c>
      <c r="V401" s="3">
        <v>251</v>
      </c>
      <c r="W401" s="5">
        <v>4239.99</v>
      </c>
      <c r="X401" s="5">
        <v>2058.1</v>
      </c>
      <c r="Y401" s="3">
        <v>185</v>
      </c>
      <c r="Z401" s="3">
        <v>172</v>
      </c>
      <c r="AA401" s="51">
        <v>121.35</v>
      </c>
      <c r="AB401" s="51">
        <v>105.85</v>
      </c>
      <c r="AC401" s="17">
        <v>1.5286591646656</v>
      </c>
      <c r="AD401" s="17">
        <v>1.62842486541355</v>
      </c>
      <c r="AE401" s="51">
        <v>27</v>
      </c>
      <c r="AF401" s="51">
        <v>14</v>
      </c>
      <c r="AG401" s="51">
        <v>23.27</v>
      </c>
      <c r="AH401" s="51">
        <v>17.73</v>
      </c>
      <c r="AI401" s="17">
        <v>1.1641163032619499</v>
      </c>
      <c r="AJ401" s="17">
        <v>0.79418188854489202</v>
      </c>
      <c r="AL401" s="6">
        <v>3.6253684899709704E-3</v>
      </c>
      <c r="AN401" s="6">
        <v>-2.1536531134879189E-3</v>
      </c>
      <c r="AP401" s="6">
        <v>-2.6954177897574594E-3</v>
      </c>
      <c r="AR401" s="6">
        <v>-1.1614401858303092E-3</v>
      </c>
      <c r="AT401" s="6">
        <v>5.4019122106412354E-3</v>
      </c>
      <c r="AV401" s="6">
        <v>-4.4299809068762963E-3</v>
      </c>
      <c r="AX401" s="6">
        <v>-8.1994437831762745E-3</v>
      </c>
      <c r="AZ401" s="6">
        <v>2.0237808898486698E-3</v>
      </c>
      <c r="BB401" s="6">
        <v>-4.6816824565930615E-3</v>
      </c>
      <c r="BD401" s="6">
        <v>9.1544727167878204E-3</v>
      </c>
      <c r="BF401" s="6">
        <v>9.2379754521403346E-3</v>
      </c>
      <c r="BH401" s="6">
        <v>-1.1870924594549304E-2</v>
      </c>
      <c r="BJ401" s="6">
        <v>-1.36430700653416E-2</v>
      </c>
      <c r="BL401" s="6">
        <v>2.1867160365570459E-2</v>
      </c>
    </row>
    <row r="402" spans="1:65" x14ac:dyDescent="0.25">
      <c r="A402" s="1">
        <v>401</v>
      </c>
      <c r="B402" s="1" t="s">
        <v>21</v>
      </c>
      <c r="C402" s="1" t="s">
        <v>22</v>
      </c>
      <c r="D402" s="1" t="s">
        <v>23</v>
      </c>
      <c r="E402" s="1" t="s">
        <v>24</v>
      </c>
      <c r="F402" s="1" t="s">
        <v>25</v>
      </c>
      <c r="G402" s="1" t="b">
        <v>1</v>
      </c>
      <c r="H402" s="1" t="b">
        <v>1</v>
      </c>
      <c r="I402" s="1" t="b">
        <v>1</v>
      </c>
      <c r="J402" s="1" t="b">
        <v>1</v>
      </c>
      <c r="K402" s="1" t="b">
        <v>0</v>
      </c>
      <c r="L402" s="1">
        <v>200</v>
      </c>
      <c r="M402" s="1">
        <v>2</v>
      </c>
      <c r="N402" s="1">
        <v>0</v>
      </c>
      <c r="O402" s="1">
        <v>1</v>
      </c>
      <c r="P402" s="1">
        <v>2.9</v>
      </c>
      <c r="Q402" s="1">
        <v>100</v>
      </c>
      <c r="R402" s="1">
        <v>100</v>
      </c>
      <c r="S402" s="13">
        <v>1.2</v>
      </c>
      <c r="T402" s="1">
        <v>1</v>
      </c>
      <c r="U402" s="1" t="b">
        <v>1</v>
      </c>
      <c r="V402" s="1">
        <v>251</v>
      </c>
      <c r="W402" s="13">
        <v>4509.4799999999996</v>
      </c>
      <c r="X402" s="13">
        <v>2310.1</v>
      </c>
      <c r="Y402" s="1">
        <v>186</v>
      </c>
      <c r="Z402" s="1">
        <v>173</v>
      </c>
      <c r="AA402" s="50">
        <v>107.09</v>
      </c>
      <c r="AB402" s="50">
        <v>92.7</v>
      </c>
      <c r="AC402" s="16">
        <v>1.741034114102</v>
      </c>
      <c r="AD402" s="16">
        <v>1.87044750217861</v>
      </c>
      <c r="AE402" s="50">
        <v>27</v>
      </c>
      <c r="AF402" s="50">
        <v>14</v>
      </c>
      <c r="AG402" s="50">
        <v>22.98</v>
      </c>
      <c r="AH402" s="50">
        <v>18.02</v>
      </c>
      <c r="AI402" s="16">
        <v>1.1770056182947499</v>
      </c>
      <c r="AJ402" s="16">
        <v>0.77911317509459899</v>
      </c>
      <c r="AL402" s="6" cm="1">
        <f t="array" ref="AL402:AL411">W402:W411/AM402-1</f>
        <v>8.1921142683905046E-3</v>
      </c>
      <c r="AM402" s="22">
        <f>AVERAGE(W402:W411)</f>
        <v>4472.8380000000006</v>
      </c>
      <c r="AN402" s="6" cm="1">
        <f t="array" ref="AN402:AN411">X402:X411/AO402-1</f>
        <v>1.3084005587069791E-2</v>
      </c>
      <c r="AO402" s="22">
        <f>AVERAGE(X402:X411)</f>
        <v>2280.2650000000003</v>
      </c>
      <c r="AP402" s="6" cm="1">
        <f t="array" ref="AP402:AP411">Y402:Y411/AQ402-1</f>
        <v>2.6954177897573484E-3</v>
      </c>
      <c r="AQ402" s="22">
        <f>AVERAGE(Y402:Y411)</f>
        <v>185.5</v>
      </c>
      <c r="AR402" s="6" cm="1">
        <f t="array" ref="AR402:AR411">Z402:Z411/AS402-1</f>
        <v>4.0626813697040021E-3</v>
      </c>
      <c r="AS402" s="22">
        <f>AVERAGE(Z402:Z411)</f>
        <v>172.3</v>
      </c>
      <c r="AT402" s="6" cm="1">
        <f t="array" ref="AT402:AT411">AA402:AA411/AU402-1</f>
        <v>-1.8135475116441202E-2</v>
      </c>
      <c r="AU402" s="22">
        <f>AVERAGE(AA402:AA411)</f>
        <v>109.06800000000001</v>
      </c>
      <c r="AV402" s="6" cm="1">
        <f t="array" ref="AV402:AV411">AB402:AB411/AW402-1</f>
        <v>-2.5421055951554861E-2</v>
      </c>
      <c r="AW402" s="22">
        <f>AVERAGE(AB402:AB411)</f>
        <v>95.117999999999995</v>
      </c>
      <c r="AX402" s="6" cm="1">
        <f t="array" ref="AX402:AX411">AC402:AC411/AY402-1</f>
        <v>2.0084801381718975E-2</v>
      </c>
      <c r="AY402" s="22">
        <f>AVERAGE(AC402:AC411)</f>
        <v>1.7067542931173421</v>
      </c>
      <c r="AZ402" s="6" cm="1">
        <f t="array" ref="AZ402:AZ411">AD402:AD411/BA402-1</f>
        <v>2.8916457208090884E-2</v>
      </c>
      <c r="BA402" s="22">
        <f>AVERAGE(AD402:AD411)</f>
        <v>1.8178808289780573</v>
      </c>
      <c r="BB402" s="6" cm="1">
        <f t="array" ref="BB402:BB411">AE402:AE411/BC402-1</f>
        <v>-3.8370720188900531E-3</v>
      </c>
      <c r="BC402" s="22">
        <f>AVERAGE(AE402:AE411)</f>
        <v>27.103999999999996</v>
      </c>
      <c r="BD402" s="6" cm="1">
        <f t="array" ref="BD402:BD411">AF402:AF411/BE402-1</f>
        <v>7.4841681059296672E-3</v>
      </c>
      <c r="BE402" s="22">
        <f>AVERAGE(AF402:AF411)</f>
        <v>13.896000000000001</v>
      </c>
      <c r="BF402" s="6" cm="1">
        <f t="array" ref="BF402:BF411">AG402:AG411/BG402-1</f>
        <v>3.099218647693025E-3</v>
      </c>
      <c r="BG402" s="22">
        <f>AVERAGE(AG402:AG411)</f>
        <v>22.908999999999999</v>
      </c>
      <c r="BH402" s="6" cm="1">
        <f t="array" ref="BH402:BH411">AH402:AH411/BI402-1</f>
        <v>-3.9246033939528413E-3</v>
      </c>
      <c r="BI402" s="22">
        <f>AVERAGE(AH402:AH411)</f>
        <v>18.091000000000001</v>
      </c>
      <c r="BJ402" s="6" cm="1">
        <f t="array" ref="BJ402:BJ411">AI402:AI411/BK402-1</f>
        <v>-7.3411167387854581E-3</v>
      </c>
      <c r="BK402" s="22">
        <f t="shared" ref="BK402" si="40">AVERAGE(AI402:AI411)</f>
        <v>1.185710054221139</v>
      </c>
      <c r="BL402" s="6" cm="1">
        <f t="array" ref="BL402:BL411">AJ402:AJ411/BM402-1</f>
        <v>1.0722985226125026E-2</v>
      </c>
      <c r="BM402" s="22">
        <f>AVERAGE(AJ402:AJ411)</f>
        <v>0.77084738992088042</v>
      </c>
    </row>
    <row r="403" spans="1:65" x14ac:dyDescent="0.25">
      <c r="A403" s="1">
        <v>402</v>
      </c>
      <c r="B403" s="1" t="s">
        <v>21</v>
      </c>
      <c r="C403" s="1" t="s">
        <v>22</v>
      </c>
      <c r="D403" s="1" t="s">
        <v>23</v>
      </c>
      <c r="E403" s="1" t="s">
        <v>24</v>
      </c>
      <c r="F403" s="1" t="s">
        <v>25</v>
      </c>
      <c r="G403" s="1" t="b">
        <v>1</v>
      </c>
      <c r="H403" s="1" t="b">
        <v>1</v>
      </c>
      <c r="I403" s="1" t="b">
        <v>1</v>
      </c>
      <c r="J403" s="1" t="b">
        <v>1</v>
      </c>
      <c r="K403" s="1" t="b">
        <v>0</v>
      </c>
      <c r="L403" s="1">
        <v>200</v>
      </c>
      <c r="M403" s="1">
        <v>2</v>
      </c>
      <c r="N403" s="1">
        <v>0</v>
      </c>
      <c r="O403" s="1">
        <v>1</v>
      </c>
      <c r="P403" s="1">
        <v>2.9</v>
      </c>
      <c r="Q403" s="1">
        <v>100</v>
      </c>
      <c r="R403" s="1">
        <v>100</v>
      </c>
      <c r="S403" s="13">
        <v>1.2</v>
      </c>
      <c r="T403" s="1">
        <v>1</v>
      </c>
      <c r="U403" s="1" t="b">
        <v>1</v>
      </c>
      <c r="V403" s="1">
        <v>251</v>
      </c>
      <c r="W403" s="13">
        <v>4420.17</v>
      </c>
      <c r="X403" s="13">
        <v>2226.4899999999998</v>
      </c>
      <c r="Y403" s="1">
        <v>186</v>
      </c>
      <c r="Z403" s="1">
        <v>172</v>
      </c>
      <c r="AA403" s="50">
        <v>111.47</v>
      </c>
      <c r="AB403" s="50">
        <v>97.88</v>
      </c>
      <c r="AC403" s="16">
        <v>1.6731975859311199</v>
      </c>
      <c r="AD403" s="16">
        <v>1.7630244184455499</v>
      </c>
      <c r="AE403" s="50">
        <v>27.52</v>
      </c>
      <c r="AF403" s="50">
        <v>13.48</v>
      </c>
      <c r="AG403" s="50">
        <v>22.86</v>
      </c>
      <c r="AH403" s="50">
        <v>18.14</v>
      </c>
      <c r="AI403" s="16">
        <v>1.20726870593175</v>
      </c>
      <c r="AJ403" s="16">
        <v>0.74655185758513998</v>
      </c>
      <c r="AL403" s="6">
        <v>-1.1775074348769343E-2</v>
      </c>
      <c r="AN403" s="6">
        <v>-2.3582785334160916E-2</v>
      </c>
      <c r="AP403" s="6">
        <v>2.6954177897573484E-3</v>
      </c>
      <c r="AR403" s="6">
        <v>-1.7411491584445882E-3</v>
      </c>
      <c r="AT403" s="6">
        <v>2.2022958154545691E-2</v>
      </c>
      <c r="AV403" s="6">
        <v>2.9037616434323787E-2</v>
      </c>
      <c r="AX403" s="6">
        <v>-1.9661123643598288E-2</v>
      </c>
      <c r="AZ403" s="6">
        <v>-3.0176021254014529E-2</v>
      </c>
      <c r="BB403" s="6">
        <v>1.5348288075560879E-2</v>
      </c>
      <c r="BD403" s="6">
        <v>-2.9936672423719113E-2</v>
      </c>
      <c r="BF403" s="6">
        <v>-2.1388973765769093E-3</v>
      </c>
      <c r="BH403" s="6">
        <v>2.7085291028687841E-3</v>
      </c>
      <c r="BJ403" s="6">
        <v>1.8182060305436343E-2</v>
      </c>
      <c r="BL403" s="6">
        <v>-3.1517953687608791E-2</v>
      </c>
    </row>
    <row r="404" spans="1:65" x14ac:dyDescent="0.25">
      <c r="A404" s="1">
        <v>403</v>
      </c>
      <c r="B404" s="1" t="s">
        <v>21</v>
      </c>
      <c r="C404" s="1" t="s">
        <v>22</v>
      </c>
      <c r="D404" s="1" t="s">
        <v>23</v>
      </c>
      <c r="E404" s="1" t="s">
        <v>24</v>
      </c>
      <c r="F404" s="1" t="s">
        <v>25</v>
      </c>
      <c r="G404" s="1" t="b">
        <v>1</v>
      </c>
      <c r="H404" s="1" t="b">
        <v>1</v>
      </c>
      <c r="I404" s="1" t="b">
        <v>1</v>
      </c>
      <c r="J404" s="1" t="b">
        <v>1</v>
      </c>
      <c r="K404" s="1" t="b">
        <v>0</v>
      </c>
      <c r="L404" s="1">
        <v>200</v>
      </c>
      <c r="M404" s="1">
        <v>2</v>
      </c>
      <c r="N404" s="1">
        <v>0</v>
      </c>
      <c r="O404" s="1">
        <v>1</v>
      </c>
      <c r="P404" s="1">
        <v>2.9</v>
      </c>
      <c r="Q404" s="1">
        <v>100</v>
      </c>
      <c r="R404" s="1">
        <v>100</v>
      </c>
      <c r="S404" s="13">
        <v>1.2</v>
      </c>
      <c r="T404" s="1">
        <v>1</v>
      </c>
      <c r="U404" s="1" t="b">
        <v>1</v>
      </c>
      <c r="V404" s="1">
        <v>251</v>
      </c>
      <c r="W404" s="13">
        <v>4395.58</v>
      </c>
      <c r="X404" s="13">
        <v>2220.6999999999998</v>
      </c>
      <c r="Y404" s="1">
        <v>186</v>
      </c>
      <c r="Z404" s="1">
        <v>173</v>
      </c>
      <c r="AA404" s="50">
        <v>111.92</v>
      </c>
      <c r="AB404" s="50">
        <v>97.71</v>
      </c>
      <c r="AC404" s="16">
        <v>1.66627755732134</v>
      </c>
      <c r="AD404" s="16">
        <v>1.77603711639882</v>
      </c>
      <c r="AE404" s="50">
        <v>27</v>
      </c>
      <c r="AF404" s="50">
        <v>14</v>
      </c>
      <c r="AG404" s="50">
        <v>22.96</v>
      </c>
      <c r="AH404" s="50">
        <v>18.04</v>
      </c>
      <c r="AI404" s="16">
        <v>1.1785393280632399</v>
      </c>
      <c r="AJ404" s="16">
        <v>0.77885896112830999</v>
      </c>
      <c r="AL404" s="6">
        <v>-1.7272702476593293E-2</v>
      </c>
      <c r="AN404" s="6">
        <v>-2.6121963894547573E-2</v>
      </c>
      <c r="AP404" s="6">
        <v>2.6954177897573484E-3</v>
      </c>
      <c r="AR404" s="6">
        <v>4.0626813697040021E-3</v>
      </c>
      <c r="AT404" s="6">
        <v>2.6148824586496477E-2</v>
      </c>
      <c r="AV404" s="6">
        <v>2.725036270737391E-2</v>
      </c>
      <c r="AX404" s="6">
        <v>-2.3715619734620663E-2</v>
      </c>
      <c r="AZ404" s="6">
        <v>-2.3017852387364757E-2</v>
      </c>
      <c r="BB404" s="6">
        <v>-3.8370720188900531E-3</v>
      </c>
      <c r="BD404" s="6">
        <v>7.4841681059296672E-3</v>
      </c>
      <c r="BF404" s="6">
        <v>2.2261993103147582E-3</v>
      </c>
      <c r="BH404" s="6">
        <v>-2.8190813111492741E-3</v>
      </c>
      <c r="BJ404" s="6">
        <v>-6.0476219564565836E-3</v>
      </c>
      <c r="BL404" s="6">
        <v>1.0393200148542947E-2</v>
      </c>
    </row>
    <row r="405" spans="1:65" x14ac:dyDescent="0.25">
      <c r="A405" s="1">
        <v>404</v>
      </c>
      <c r="B405" s="1" t="s">
        <v>21</v>
      </c>
      <c r="C405" s="1" t="s">
        <v>22</v>
      </c>
      <c r="D405" s="1" t="s">
        <v>23</v>
      </c>
      <c r="E405" s="1" t="s">
        <v>24</v>
      </c>
      <c r="F405" s="1" t="s">
        <v>25</v>
      </c>
      <c r="G405" s="1" t="b">
        <v>1</v>
      </c>
      <c r="H405" s="1" t="b">
        <v>1</v>
      </c>
      <c r="I405" s="1" t="b">
        <v>1</v>
      </c>
      <c r="J405" s="1" t="b">
        <v>1</v>
      </c>
      <c r="K405" s="1" t="b">
        <v>0</v>
      </c>
      <c r="L405" s="1">
        <v>200</v>
      </c>
      <c r="M405" s="1">
        <v>2</v>
      </c>
      <c r="N405" s="1">
        <v>0</v>
      </c>
      <c r="O405" s="1">
        <v>1</v>
      </c>
      <c r="P405" s="1">
        <v>2.9</v>
      </c>
      <c r="Q405" s="1">
        <v>100</v>
      </c>
      <c r="R405" s="1">
        <v>100</v>
      </c>
      <c r="S405" s="13">
        <v>1.2</v>
      </c>
      <c r="T405" s="1">
        <v>1</v>
      </c>
      <c r="U405" s="1" t="b">
        <v>1</v>
      </c>
      <c r="V405" s="1">
        <v>251</v>
      </c>
      <c r="W405" s="13">
        <v>4536.92</v>
      </c>
      <c r="X405" s="13">
        <v>2348.63</v>
      </c>
      <c r="Y405" s="1">
        <v>185</v>
      </c>
      <c r="Z405" s="1">
        <v>172</v>
      </c>
      <c r="AA405" s="50">
        <v>105.7</v>
      </c>
      <c r="AB405" s="50">
        <v>92.76</v>
      </c>
      <c r="AC405" s="16">
        <v>1.7542579595469501</v>
      </c>
      <c r="AD405" s="16">
        <v>1.85930305823987</v>
      </c>
      <c r="AE405" s="50">
        <v>27</v>
      </c>
      <c r="AF405" s="50">
        <v>14</v>
      </c>
      <c r="AG405" s="50">
        <v>22.74</v>
      </c>
      <c r="AH405" s="50">
        <v>18.260000000000002</v>
      </c>
      <c r="AI405" s="16">
        <v>1.18912156973461</v>
      </c>
      <c r="AJ405" s="16">
        <v>0.76848237014103904</v>
      </c>
      <c r="AL405" s="6">
        <v>1.4326921744091559E-2</v>
      </c>
      <c r="AN405" s="6">
        <v>2.9981164469919053E-2</v>
      </c>
      <c r="AP405" s="6">
        <v>-2.6954177897574594E-3</v>
      </c>
      <c r="AR405" s="6">
        <v>-1.7411491584445882E-3</v>
      </c>
      <c r="AT405" s="6">
        <v>-3.0879818095133404E-2</v>
      </c>
      <c r="AV405" s="6">
        <v>-2.479026051851374E-2</v>
      </c>
      <c r="AX405" s="6">
        <v>2.7832750514336757E-2</v>
      </c>
      <c r="AZ405" s="6">
        <v>2.2785998180694156E-2</v>
      </c>
      <c r="BB405" s="6">
        <v>-3.8370720188900531E-3</v>
      </c>
      <c r="BD405" s="6">
        <v>7.4841681059296672E-3</v>
      </c>
      <c r="BF405" s="6">
        <v>-7.3770134008468435E-3</v>
      </c>
      <c r="BH405" s="6">
        <v>9.3416615996904095E-3</v>
      </c>
      <c r="BJ405" s="6">
        <v>2.8771920262682382E-3</v>
      </c>
      <c r="BL405" s="6">
        <v>-3.0680778202857306E-3</v>
      </c>
    </row>
    <row r="406" spans="1:65" x14ac:dyDescent="0.25">
      <c r="A406" s="1">
        <v>405</v>
      </c>
      <c r="B406" s="1" t="s">
        <v>21</v>
      </c>
      <c r="C406" s="1" t="s">
        <v>22</v>
      </c>
      <c r="D406" s="1" t="s">
        <v>23</v>
      </c>
      <c r="E406" s="1" t="s">
        <v>24</v>
      </c>
      <c r="F406" s="1" t="s">
        <v>25</v>
      </c>
      <c r="G406" s="1" t="b">
        <v>1</v>
      </c>
      <c r="H406" s="1" t="b">
        <v>1</v>
      </c>
      <c r="I406" s="1" t="b">
        <v>1</v>
      </c>
      <c r="J406" s="1" t="b">
        <v>1</v>
      </c>
      <c r="K406" s="1" t="b">
        <v>0</v>
      </c>
      <c r="L406" s="1">
        <v>200</v>
      </c>
      <c r="M406" s="1">
        <v>2</v>
      </c>
      <c r="N406" s="1">
        <v>0</v>
      </c>
      <c r="O406" s="1">
        <v>1</v>
      </c>
      <c r="P406" s="1">
        <v>2.9</v>
      </c>
      <c r="Q406" s="1">
        <v>100</v>
      </c>
      <c r="R406" s="1">
        <v>100</v>
      </c>
      <c r="S406" s="13">
        <v>1.2</v>
      </c>
      <c r="T406" s="1">
        <v>1</v>
      </c>
      <c r="U406" s="1" t="b">
        <v>1</v>
      </c>
      <c r="V406" s="1">
        <v>251</v>
      </c>
      <c r="W406" s="13">
        <v>4498.99</v>
      </c>
      <c r="X406" s="13">
        <v>2284.8200000000002</v>
      </c>
      <c r="Y406" s="1">
        <v>186</v>
      </c>
      <c r="Z406" s="1">
        <v>172</v>
      </c>
      <c r="AA406" s="50">
        <v>108.38</v>
      </c>
      <c r="AB406" s="50">
        <v>94.42</v>
      </c>
      <c r="AC406" s="16">
        <v>1.7194041619409399</v>
      </c>
      <c r="AD406" s="16">
        <v>1.82629907915506</v>
      </c>
      <c r="AE406" s="50">
        <v>27.52</v>
      </c>
      <c r="AF406" s="50">
        <v>13.48</v>
      </c>
      <c r="AG406" s="50">
        <v>22.91</v>
      </c>
      <c r="AH406" s="50">
        <v>18.09</v>
      </c>
      <c r="AI406" s="16">
        <v>1.20350579710145</v>
      </c>
      <c r="AJ406" s="16">
        <v>0.74737628998967998</v>
      </c>
      <c r="AL406" s="6">
        <v>5.8468471248007692E-3</v>
      </c>
      <c r="AN406" s="6">
        <v>1.9975748432747853E-3</v>
      </c>
      <c r="AP406" s="6">
        <v>2.6954177897573484E-3</v>
      </c>
      <c r="AR406" s="6">
        <v>-1.7411491584445882E-3</v>
      </c>
      <c r="AT406" s="6">
        <v>-6.307991344849273E-3</v>
      </c>
      <c r="AV406" s="6">
        <v>-7.3382535377110036E-3</v>
      </c>
      <c r="AX406" s="6">
        <v>7.411651972758948E-3</v>
      </c>
      <c r="AZ406" s="6">
        <v>4.6308041994893578E-3</v>
      </c>
      <c r="BB406" s="6">
        <v>1.5348288075560879E-2</v>
      </c>
      <c r="BD406" s="6">
        <v>-2.9936672423719113E-2</v>
      </c>
      <c r="BF406" s="6">
        <v>4.3650966868868935E-5</v>
      </c>
      <c r="BH406" s="6">
        <v>-5.5276104140244975E-5</v>
      </c>
      <c r="BJ406" s="6">
        <v>1.5008511412176961E-2</v>
      </c>
      <c r="BL406" s="6">
        <v>-3.0448439260603255E-2</v>
      </c>
    </row>
    <row r="407" spans="1:65" x14ac:dyDescent="0.25">
      <c r="A407" s="1">
        <v>406</v>
      </c>
      <c r="B407" s="1" t="s">
        <v>21</v>
      </c>
      <c r="C407" s="1" t="s">
        <v>22</v>
      </c>
      <c r="D407" s="1" t="s">
        <v>23</v>
      </c>
      <c r="E407" s="1" t="s">
        <v>24</v>
      </c>
      <c r="F407" s="1" t="s">
        <v>25</v>
      </c>
      <c r="G407" s="1" t="b">
        <v>1</v>
      </c>
      <c r="H407" s="1" t="b">
        <v>1</v>
      </c>
      <c r="I407" s="1" t="b">
        <v>1</v>
      </c>
      <c r="J407" s="1" t="b">
        <v>1</v>
      </c>
      <c r="K407" s="1" t="b">
        <v>0</v>
      </c>
      <c r="L407" s="1">
        <v>200</v>
      </c>
      <c r="M407" s="1">
        <v>2</v>
      </c>
      <c r="N407" s="1">
        <v>0</v>
      </c>
      <c r="O407" s="1">
        <v>1</v>
      </c>
      <c r="P407" s="1">
        <v>2.9</v>
      </c>
      <c r="Q407" s="1">
        <v>100</v>
      </c>
      <c r="R407" s="1">
        <v>100</v>
      </c>
      <c r="S407" s="13">
        <v>1.2</v>
      </c>
      <c r="T407" s="1">
        <v>1</v>
      </c>
      <c r="U407" s="1" t="b">
        <v>1</v>
      </c>
      <c r="V407" s="1">
        <v>251</v>
      </c>
      <c r="W407" s="13">
        <v>4493.16</v>
      </c>
      <c r="X407" s="13">
        <v>2302.35</v>
      </c>
      <c r="Y407" s="1">
        <v>185</v>
      </c>
      <c r="Z407" s="1">
        <v>172</v>
      </c>
      <c r="AA407" s="50">
        <v>108.24</v>
      </c>
      <c r="AB407" s="50">
        <v>94.53</v>
      </c>
      <c r="AC407" s="16">
        <v>1.71412635002217</v>
      </c>
      <c r="AD407" s="16">
        <v>1.8257436533953</v>
      </c>
      <c r="AE407" s="50">
        <v>27</v>
      </c>
      <c r="AF407" s="50">
        <v>14</v>
      </c>
      <c r="AG407" s="50">
        <v>22.86</v>
      </c>
      <c r="AH407" s="50">
        <v>18.14</v>
      </c>
      <c r="AI407" s="16">
        <v>1.18391874647092</v>
      </c>
      <c r="AJ407" s="16">
        <v>0.774713020295837</v>
      </c>
      <c r="AL407" s="6">
        <v>4.5434241079151949E-3</v>
      </c>
      <c r="AN407" s="6">
        <v>9.6852778076230717E-3</v>
      </c>
      <c r="AP407" s="6">
        <v>-2.6954177897574594E-3</v>
      </c>
      <c r="AR407" s="6">
        <v>-1.7411491584445882E-3</v>
      </c>
      <c r="AT407" s="6">
        <v>-7.5915942347895005E-3</v>
      </c>
      <c r="AV407" s="6">
        <v>-6.1817952438023571E-3</v>
      </c>
      <c r="AX407" s="6">
        <v>4.3193428219612251E-3</v>
      </c>
      <c r="AZ407" s="6">
        <v>4.3252694521580537E-3</v>
      </c>
      <c r="BB407" s="6">
        <v>-3.8370720188900531E-3</v>
      </c>
      <c r="BD407" s="6">
        <v>7.4841681059296672E-3</v>
      </c>
      <c r="BF407" s="6">
        <v>-2.1388973765769093E-3</v>
      </c>
      <c r="BH407" s="6">
        <v>2.7085291028687841E-3</v>
      </c>
      <c r="BJ407" s="6">
        <v>-1.510746867534718E-3</v>
      </c>
      <c r="BL407" s="6">
        <v>5.0147803903874966E-3</v>
      </c>
    </row>
    <row r="408" spans="1:65" x14ac:dyDescent="0.25">
      <c r="A408" s="1">
        <v>407</v>
      </c>
      <c r="B408" s="1" t="s">
        <v>21</v>
      </c>
      <c r="C408" s="1" t="s">
        <v>22</v>
      </c>
      <c r="D408" s="1" t="s">
        <v>23</v>
      </c>
      <c r="E408" s="1" t="s">
        <v>24</v>
      </c>
      <c r="F408" s="1" t="s">
        <v>25</v>
      </c>
      <c r="G408" s="1" t="b">
        <v>1</v>
      </c>
      <c r="H408" s="1" t="b">
        <v>1</v>
      </c>
      <c r="I408" s="1" t="b">
        <v>1</v>
      </c>
      <c r="J408" s="1" t="b">
        <v>1</v>
      </c>
      <c r="K408" s="1" t="b">
        <v>0</v>
      </c>
      <c r="L408" s="1">
        <v>200</v>
      </c>
      <c r="M408" s="1">
        <v>2</v>
      </c>
      <c r="N408" s="1">
        <v>0</v>
      </c>
      <c r="O408" s="1">
        <v>1</v>
      </c>
      <c r="P408" s="1">
        <v>2.9</v>
      </c>
      <c r="Q408" s="1">
        <v>100</v>
      </c>
      <c r="R408" s="1">
        <v>100</v>
      </c>
      <c r="S408" s="13">
        <v>1.2</v>
      </c>
      <c r="T408" s="1">
        <v>1</v>
      </c>
      <c r="U408" s="1" t="b">
        <v>1</v>
      </c>
      <c r="V408" s="1">
        <v>251</v>
      </c>
      <c r="W408" s="13">
        <v>4470.95</v>
      </c>
      <c r="X408" s="13">
        <v>2286.9499999999998</v>
      </c>
      <c r="Y408" s="1">
        <v>185</v>
      </c>
      <c r="Z408" s="1">
        <v>172</v>
      </c>
      <c r="AA408" s="50">
        <v>109.08</v>
      </c>
      <c r="AB408" s="50">
        <v>95.55</v>
      </c>
      <c r="AC408" s="16">
        <v>1.6999938069510101</v>
      </c>
      <c r="AD408" s="16">
        <v>1.8054481588579701</v>
      </c>
      <c r="AE408" s="50">
        <v>27</v>
      </c>
      <c r="AF408" s="50">
        <v>14</v>
      </c>
      <c r="AG408" s="50">
        <v>22.83</v>
      </c>
      <c r="AH408" s="50">
        <v>18.170000000000002</v>
      </c>
      <c r="AI408" s="16">
        <v>1.18520623941276</v>
      </c>
      <c r="AJ408" s="16">
        <v>0.77314422084623302</v>
      </c>
      <c r="AL408" s="6">
        <v>-4.2210337150616617E-4</v>
      </c>
      <c r="AN408" s="6">
        <v>2.9316768007225935E-3</v>
      </c>
      <c r="AP408" s="6">
        <v>-2.6954177897574594E-3</v>
      </c>
      <c r="AR408" s="6">
        <v>-1.7411491584445882E-3</v>
      </c>
      <c r="AT408" s="6">
        <v>1.1002310485186406E-4</v>
      </c>
      <c r="AV408" s="6">
        <v>4.5417271178957996E-3</v>
      </c>
      <c r="AX408" s="6">
        <v>-3.9610189900176618E-3</v>
      </c>
      <c r="AZ408" s="6">
        <v>-6.8391007385650848E-3</v>
      </c>
      <c r="BB408" s="6">
        <v>-3.8370720188900531E-3</v>
      </c>
      <c r="BD408" s="6">
        <v>7.4841681059296672E-3</v>
      </c>
      <c r="BF408" s="6">
        <v>-3.4484263826444206E-3</v>
      </c>
      <c r="BH408" s="6">
        <v>4.366812227074357E-3</v>
      </c>
      <c r="BJ408" s="6">
        <v>-4.2490557163221698E-4</v>
      </c>
      <c r="BL408" s="6">
        <v>2.9796182167631802E-3</v>
      </c>
    </row>
    <row r="409" spans="1:65" x14ac:dyDescent="0.25">
      <c r="A409" s="1">
        <v>408</v>
      </c>
      <c r="B409" s="1" t="s">
        <v>21</v>
      </c>
      <c r="C409" s="1" t="s">
        <v>22</v>
      </c>
      <c r="D409" s="1" t="s">
        <v>23</v>
      </c>
      <c r="E409" s="1" t="s">
        <v>24</v>
      </c>
      <c r="F409" s="1" t="s">
        <v>25</v>
      </c>
      <c r="G409" s="1" t="b">
        <v>1</v>
      </c>
      <c r="H409" s="1" t="b">
        <v>1</v>
      </c>
      <c r="I409" s="1" t="b">
        <v>1</v>
      </c>
      <c r="J409" s="1" t="b">
        <v>1</v>
      </c>
      <c r="K409" s="1" t="b">
        <v>0</v>
      </c>
      <c r="L409" s="1">
        <v>200</v>
      </c>
      <c r="M409" s="1">
        <v>2</v>
      </c>
      <c r="N409" s="1">
        <v>0</v>
      </c>
      <c r="O409" s="1">
        <v>1</v>
      </c>
      <c r="P409" s="1">
        <v>2.9</v>
      </c>
      <c r="Q409" s="1">
        <v>100</v>
      </c>
      <c r="R409" s="1">
        <v>100</v>
      </c>
      <c r="S409" s="13">
        <v>1.2</v>
      </c>
      <c r="T409" s="1">
        <v>1</v>
      </c>
      <c r="U409" s="1" t="b">
        <v>1</v>
      </c>
      <c r="V409" s="1">
        <v>251</v>
      </c>
      <c r="W409" s="13">
        <v>4494.96</v>
      </c>
      <c r="X409" s="13">
        <v>2294.71</v>
      </c>
      <c r="Y409" s="1">
        <v>185</v>
      </c>
      <c r="Z409" s="1">
        <v>172</v>
      </c>
      <c r="AA409" s="50">
        <v>108.72</v>
      </c>
      <c r="AB409" s="50">
        <v>94.43</v>
      </c>
      <c r="AC409" s="16">
        <v>1.71229353786467</v>
      </c>
      <c r="AD409" s="16">
        <v>1.8310019658194501</v>
      </c>
      <c r="AE409" s="50">
        <v>27</v>
      </c>
      <c r="AF409" s="50">
        <v>14</v>
      </c>
      <c r="AG409" s="50">
        <v>22.97</v>
      </c>
      <c r="AH409" s="50">
        <v>18.03</v>
      </c>
      <c r="AI409" s="16">
        <v>1.1781507405637801</v>
      </c>
      <c r="AJ409" s="16">
        <v>0.77953500171998602</v>
      </c>
      <c r="AL409" s="6">
        <v>4.9458531697323949E-3</v>
      </c>
      <c r="AN409" s="6">
        <v>6.3347900353685205E-3</v>
      </c>
      <c r="AP409" s="6">
        <v>-2.6954177897574594E-3</v>
      </c>
      <c r="AR409" s="6">
        <v>-1.7411491584445882E-3</v>
      </c>
      <c r="AT409" s="6">
        <v>-3.1906700407087207E-3</v>
      </c>
      <c r="AV409" s="6">
        <v>-7.2331209655374096E-3</v>
      </c>
      <c r="AX409" s="6">
        <v>3.2454845841991542E-3</v>
      </c>
      <c r="AZ409" s="6">
        <v>7.2178201300296951E-3</v>
      </c>
      <c r="BB409" s="6">
        <v>-3.8370720188900531E-3</v>
      </c>
      <c r="BD409" s="6">
        <v>7.4841681059296672E-3</v>
      </c>
      <c r="BF409" s="6">
        <v>2.6627089790038916E-3</v>
      </c>
      <c r="BH409" s="6">
        <v>-3.3718423525509467E-3</v>
      </c>
      <c r="BJ409" s="6">
        <v>-6.3753475231551615E-3</v>
      </c>
      <c r="BL409" s="6">
        <v>1.1270209788214025E-2</v>
      </c>
    </row>
    <row r="410" spans="1:65" x14ac:dyDescent="0.25">
      <c r="A410" s="1">
        <v>409</v>
      </c>
      <c r="B410" s="1" t="s">
        <v>21</v>
      </c>
      <c r="C410" s="1" t="s">
        <v>22</v>
      </c>
      <c r="D410" s="1" t="s">
        <v>23</v>
      </c>
      <c r="E410" s="1" t="s">
        <v>24</v>
      </c>
      <c r="F410" s="1" t="s">
        <v>25</v>
      </c>
      <c r="G410" s="1" t="b">
        <v>1</v>
      </c>
      <c r="H410" s="1" t="b">
        <v>1</v>
      </c>
      <c r="I410" s="1" t="b">
        <v>1</v>
      </c>
      <c r="J410" s="1" t="b">
        <v>1</v>
      </c>
      <c r="K410" s="1" t="b">
        <v>0</v>
      </c>
      <c r="L410" s="1">
        <v>200</v>
      </c>
      <c r="M410" s="1">
        <v>2</v>
      </c>
      <c r="N410" s="1">
        <v>0</v>
      </c>
      <c r="O410" s="1">
        <v>1</v>
      </c>
      <c r="P410" s="1">
        <v>2.9</v>
      </c>
      <c r="Q410" s="1">
        <v>100</v>
      </c>
      <c r="R410" s="1">
        <v>100</v>
      </c>
      <c r="S410" s="13">
        <v>1.2</v>
      </c>
      <c r="T410" s="1">
        <v>1</v>
      </c>
      <c r="U410" s="1" t="b">
        <v>1</v>
      </c>
      <c r="V410" s="1">
        <v>251</v>
      </c>
      <c r="W410" s="13">
        <v>4521.05</v>
      </c>
      <c r="X410" s="13">
        <v>2328.2600000000002</v>
      </c>
      <c r="Y410" s="1">
        <v>185</v>
      </c>
      <c r="Z410" s="1">
        <v>172</v>
      </c>
      <c r="AA410" s="50">
        <v>106.78</v>
      </c>
      <c r="AB410" s="50">
        <v>93.41</v>
      </c>
      <c r="AC410" s="16">
        <v>1.73911616611644</v>
      </c>
      <c r="AD410" s="16">
        <v>1.84749044154884</v>
      </c>
      <c r="AE410" s="50">
        <v>27</v>
      </c>
      <c r="AF410" s="50">
        <v>14</v>
      </c>
      <c r="AG410" s="50">
        <v>22.82</v>
      </c>
      <c r="AH410" s="50">
        <v>18.18</v>
      </c>
      <c r="AI410" s="16">
        <v>1.1855673066064301</v>
      </c>
      <c r="AJ410" s="16">
        <v>0.77253319573443402</v>
      </c>
      <c r="AL410" s="6">
        <v>1.0778838849070604E-2</v>
      </c>
      <c r="AN410" s="6">
        <v>2.1047992228973245E-2</v>
      </c>
      <c r="AP410" s="6">
        <v>-2.6954177897574594E-3</v>
      </c>
      <c r="AR410" s="6">
        <v>-1.7411491584445882E-3</v>
      </c>
      <c r="AT410" s="6">
        <v>-2.0977738658451761E-2</v>
      </c>
      <c r="AV410" s="6">
        <v>-1.7956643327235677E-2</v>
      </c>
      <c r="AX410" s="6">
        <v>1.8961061430810888E-2</v>
      </c>
      <c r="AZ410" s="6">
        <v>1.6287983292847752E-2</v>
      </c>
      <c r="BB410" s="6">
        <v>-3.8370720188900531E-3</v>
      </c>
      <c r="BD410" s="6">
        <v>7.4841681059296672E-3</v>
      </c>
      <c r="BF410" s="6">
        <v>-3.884936051333443E-3</v>
      </c>
      <c r="BH410" s="6">
        <v>4.9195732684759186E-3</v>
      </c>
      <c r="BJ410" s="6">
        <v>-1.2038998421304292E-4</v>
      </c>
      <c r="BL410" s="6">
        <v>2.1869514453782823E-3</v>
      </c>
    </row>
    <row r="411" spans="1:65" x14ac:dyDescent="0.25">
      <c r="A411" s="1">
        <v>410</v>
      </c>
      <c r="B411" s="1" t="s">
        <v>21</v>
      </c>
      <c r="C411" s="1" t="s">
        <v>22</v>
      </c>
      <c r="D411" s="1" t="s">
        <v>23</v>
      </c>
      <c r="E411" s="1" t="s">
        <v>24</v>
      </c>
      <c r="F411" s="1" t="s">
        <v>25</v>
      </c>
      <c r="G411" s="1" t="b">
        <v>1</v>
      </c>
      <c r="H411" s="1" t="b">
        <v>1</v>
      </c>
      <c r="I411" s="1" t="b">
        <v>1</v>
      </c>
      <c r="J411" s="1" t="b">
        <v>1</v>
      </c>
      <c r="K411" s="1" t="b">
        <v>0</v>
      </c>
      <c r="L411" s="1">
        <v>200</v>
      </c>
      <c r="M411" s="1">
        <v>2</v>
      </c>
      <c r="N411" s="1">
        <v>0</v>
      </c>
      <c r="O411" s="1">
        <v>1</v>
      </c>
      <c r="P411" s="1">
        <v>2.9</v>
      </c>
      <c r="Q411" s="1">
        <v>100</v>
      </c>
      <c r="R411" s="1">
        <v>100</v>
      </c>
      <c r="S411" s="13">
        <v>1.2</v>
      </c>
      <c r="T411" s="1">
        <v>1</v>
      </c>
      <c r="U411" s="1" t="b">
        <v>1</v>
      </c>
      <c r="V411" s="1">
        <v>251</v>
      </c>
      <c r="W411" s="13">
        <v>4387.12</v>
      </c>
      <c r="X411" s="13">
        <v>2199.64</v>
      </c>
      <c r="Y411" s="1">
        <v>186</v>
      </c>
      <c r="Z411" s="1">
        <v>173</v>
      </c>
      <c r="AA411" s="50">
        <v>113.3</v>
      </c>
      <c r="AB411" s="50">
        <v>97.79</v>
      </c>
      <c r="AC411" s="16">
        <v>1.6478416913767799</v>
      </c>
      <c r="AD411" s="16">
        <v>1.7740128957411001</v>
      </c>
      <c r="AE411" s="50">
        <v>27</v>
      </c>
      <c r="AF411" s="50">
        <v>14</v>
      </c>
      <c r="AG411" s="50">
        <v>23.16</v>
      </c>
      <c r="AH411" s="50">
        <v>17.84</v>
      </c>
      <c r="AI411" s="16">
        <v>1.1688164900317</v>
      </c>
      <c r="AJ411" s="16">
        <v>0.78816580667354597</v>
      </c>
      <c r="AL411" s="6">
        <v>-1.9164119067133778E-2</v>
      </c>
      <c r="AN411" s="6">
        <v>-3.5357732544243903E-2</v>
      </c>
      <c r="AP411" s="6">
        <v>2.6954177897573484E-3</v>
      </c>
      <c r="AR411" s="6">
        <v>4.0626813697040021E-3</v>
      </c>
      <c r="AT411" s="6">
        <v>3.8801481644478608E-2</v>
      </c>
      <c r="AV411" s="6">
        <v>2.8091423284762218E-2</v>
      </c>
      <c r="AX411" s="6">
        <v>-3.4517330337549557E-2</v>
      </c>
      <c r="AZ411" s="6">
        <v>-2.413135808336675E-2</v>
      </c>
      <c r="BB411" s="6">
        <v>-3.8370720188900531E-3</v>
      </c>
      <c r="BD411" s="6">
        <v>7.4841681059296672E-3</v>
      </c>
      <c r="BF411" s="6">
        <v>1.0956392684098093E-2</v>
      </c>
      <c r="BH411" s="6">
        <v>-1.3874302139185279E-2</v>
      </c>
      <c r="BJ411" s="6">
        <v>-1.424763510210425E-2</v>
      </c>
      <c r="BL411" s="6">
        <v>2.2466725553086597E-2</v>
      </c>
    </row>
    <row r="412" spans="1:65" x14ac:dyDescent="0.25">
      <c r="A412" s="3">
        <v>411</v>
      </c>
      <c r="B412" s="3" t="s">
        <v>21</v>
      </c>
      <c r="C412" s="3" t="s">
        <v>22</v>
      </c>
      <c r="D412" s="3" t="s">
        <v>23</v>
      </c>
      <c r="E412" s="3" t="s">
        <v>24</v>
      </c>
      <c r="F412" s="3" t="s">
        <v>25</v>
      </c>
      <c r="G412" s="3" t="b">
        <v>1</v>
      </c>
      <c r="H412" s="3" t="b">
        <v>1</v>
      </c>
      <c r="I412" s="3" t="b">
        <v>1</v>
      </c>
      <c r="J412" s="3" t="b">
        <v>1</v>
      </c>
      <c r="K412" s="3" t="b">
        <v>0</v>
      </c>
      <c r="L412" s="3">
        <v>200</v>
      </c>
      <c r="M412" s="3">
        <v>2</v>
      </c>
      <c r="N412" s="3">
        <v>0</v>
      </c>
      <c r="O412" s="3">
        <v>1</v>
      </c>
      <c r="P412" s="3">
        <v>3</v>
      </c>
      <c r="Q412" s="3">
        <v>100</v>
      </c>
      <c r="R412" s="3">
        <v>100</v>
      </c>
      <c r="S412" s="5">
        <v>1.2</v>
      </c>
      <c r="T412" s="3">
        <v>1</v>
      </c>
      <c r="U412" s="3" t="b">
        <v>1</v>
      </c>
      <c r="V412" s="3">
        <v>251</v>
      </c>
      <c r="W412" s="5">
        <v>4458.79</v>
      </c>
      <c r="X412" s="5">
        <v>2294.64</v>
      </c>
      <c r="Y412" s="3">
        <v>185</v>
      </c>
      <c r="Z412" s="3">
        <v>172</v>
      </c>
      <c r="AA412" s="51">
        <v>109.48</v>
      </c>
      <c r="AB412" s="51">
        <v>95.39</v>
      </c>
      <c r="AC412" s="17">
        <v>1.6926887260468799</v>
      </c>
      <c r="AD412" s="17">
        <v>1.80620591644803</v>
      </c>
      <c r="AE412" s="51">
        <v>27</v>
      </c>
      <c r="AF412" s="51">
        <v>14</v>
      </c>
      <c r="AG412" s="51">
        <v>22.8</v>
      </c>
      <c r="AH412" s="51">
        <v>18.2</v>
      </c>
      <c r="AI412" s="17">
        <v>1.18606914172783</v>
      </c>
      <c r="AJ412" s="17">
        <v>0.77117268661850702</v>
      </c>
      <c r="AL412" s="6" cm="1">
        <f t="array" ref="AL412:AL421">W412:W421/AM412-1</f>
        <v>-7.1860492716312452E-3</v>
      </c>
      <c r="AM412" s="22">
        <f>AVERAGE(W412:W421)</f>
        <v>4491.0630000000001</v>
      </c>
      <c r="AN412" s="6" cm="1">
        <f t="array" ref="AN412:AN421">X412:X421/AO412-1</f>
        <v>-7.6936349668379478E-3</v>
      </c>
      <c r="AO412" s="22">
        <f>AVERAGE(X412:X421)</f>
        <v>2312.431</v>
      </c>
      <c r="AP412" s="6" cm="1">
        <f t="array" ref="AP412:AP421">Y412:Y421/AQ412-1</f>
        <v>-3.2327586206896131E-3</v>
      </c>
      <c r="AQ412" s="22">
        <f>AVERAGE(Y412:Y421)</f>
        <v>185.6</v>
      </c>
      <c r="AR412" s="6" cm="1">
        <f t="array" ref="AR412:AR421">Z412:Z421/AS412-1</f>
        <v>0</v>
      </c>
      <c r="AS412" s="22">
        <f>AVERAGE(Z412:Z421)</f>
        <v>172</v>
      </c>
      <c r="AT412" s="6" cm="1">
        <f t="array" ref="AT412:AT421">AA412:AA421/AU412-1</f>
        <v>1.7226320777507187E-2</v>
      </c>
      <c r="AU412" s="22">
        <f>AVERAGE(AA412:AA421)</f>
        <v>107.626</v>
      </c>
      <c r="AV412" s="6" cm="1">
        <f t="array" ref="AV412:AV421">AB412:AB421/AW412-1</f>
        <v>1.0144866147068887E-2</v>
      </c>
      <c r="AW412" s="22">
        <f>AVERAGE(AB412:AB421)</f>
        <v>94.431999999999988</v>
      </c>
      <c r="AX412" s="6" cm="1">
        <f t="array" ref="AX412:AX421">AC412:AC421/AY412-1</f>
        <v>-1.9700195945932197E-2</v>
      </c>
      <c r="AY412" s="22">
        <f>AVERAGE(AC412:AC421)</f>
        <v>1.7267051559601463</v>
      </c>
      <c r="AZ412" s="6" cm="1">
        <f t="array" ref="AZ412:AZ421">AD412:AD421/BA412-1</f>
        <v>-9.781894317778872E-3</v>
      </c>
      <c r="BA412" s="22">
        <f>AVERAGE(AD412:AD421)</f>
        <v>1.8240485667585582</v>
      </c>
      <c r="BB412" s="6" cm="1">
        <f t="array" ref="BB412:BB421">AE412:AE421/BC412-1</f>
        <v>-1.1314951115016902E-2</v>
      </c>
      <c r="BC412" s="22">
        <f>AVERAGE(AE412:AE421)</f>
        <v>27.308999999999997</v>
      </c>
      <c r="BD412" s="6" cm="1">
        <f t="array" ref="BD412:BD421">AF412:AF421/BE412-1</f>
        <v>2.2569571251186638E-2</v>
      </c>
      <c r="BE412" s="22">
        <f>AVERAGE(AF412:AF421)</f>
        <v>13.691000000000003</v>
      </c>
      <c r="BF412" s="6" cm="1">
        <f t="array" ref="BF412:BF421">AG412:AG421/BG412-1</f>
        <v>3.6978341257263292E-3</v>
      </c>
      <c r="BG412" s="22">
        <f>AVERAGE(AG412:AG421)</f>
        <v>22.716000000000001</v>
      </c>
      <c r="BH412" s="6" cm="1">
        <f t="array" ref="BH412:BH421">AH412:AH421/BI412-1</f>
        <v>-4.5941807044410643E-3</v>
      </c>
      <c r="BI412" s="22">
        <f>AVERAGE(AH412:AH421)</f>
        <v>18.283999999999999</v>
      </c>
      <c r="BJ412" s="6" cm="1">
        <f t="array" ref="BJ412:BJ421">AI412:AI421/BK412-1</f>
        <v>-1.4669499991504908E-2</v>
      </c>
      <c r="BK412" s="22">
        <f t="shared" ref="BK412" si="41">AVERAGE(AI412:AI421)</f>
        <v>1.2037272181441701</v>
      </c>
      <c r="BL412" s="6" cm="1">
        <f t="array" ref="BL412:BL421">AJ412:AJ421/BM412-1</f>
        <v>2.7862837572187882E-2</v>
      </c>
      <c r="BM412" s="22">
        <f>AVERAGE(AJ412:AJ421)</f>
        <v>0.75026808872671857</v>
      </c>
    </row>
    <row r="413" spans="1:65" x14ac:dyDescent="0.25">
      <c r="A413" s="3">
        <v>412</v>
      </c>
      <c r="B413" s="3" t="s">
        <v>21</v>
      </c>
      <c r="C413" s="3" t="s">
        <v>22</v>
      </c>
      <c r="D413" s="3" t="s">
        <v>23</v>
      </c>
      <c r="E413" s="3" t="s">
        <v>24</v>
      </c>
      <c r="F413" s="3" t="s">
        <v>25</v>
      </c>
      <c r="G413" s="3" t="b">
        <v>1</v>
      </c>
      <c r="H413" s="3" t="b">
        <v>1</v>
      </c>
      <c r="I413" s="3" t="b">
        <v>1</v>
      </c>
      <c r="J413" s="3" t="b">
        <v>1</v>
      </c>
      <c r="K413" s="3" t="b">
        <v>0</v>
      </c>
      <c r="L413" s="3">
        <v>200</v>
      </c>
      <c r="M413" s="3">
        <v>2</v>
      </c>
      <c r="N413" s="3">
        <v>0</v>
      </c>
      <c r="O413" s="3">
        <v>1</v>
      </c>
      <c r="P413" s="3">
        <v>3</v>
      </c>
      <c r="Q413" s="3">
        <v>100</v>
      </c>
      <c r="R413" s="3">
        <v>100</v>
      </c>
      <c r="S413" s="5">
        <v>1.2</v>
      </c>
      <c r="T413" s="3">
        <v>1</v>
      </c>
      <c r="U413" s="3" t="b">
        <v>1</v>
      </c>
      <c r="V413" s="3">
        <v>251</v>
      </c>
      <c r="W413" s="5">
        <v>4508.29</v>
      </c>
      <c r="X413" s="5">
        <v>2320.71</v>
      </c>
      <c r="Y413" s="3">
        <v>186</v>
      </c>
      <c r="Z413" s="3">
        <v>172</v>
      </c>
      <c r="AA413" s="51">
        <v>106.68</v>
      </c>
      <c r="AB413" s="51">
        <v>93.92</v>
      </c>
      <c r="AC413" s="17">
        <v>1.7447098254217099</v>
      </c>
      <c r="AD413" s="17">
        <v>1.8331141406017899</v>
      </c>
      <c r="AE413" s="51">
        <v>27.53</v>
      </c>
      <c r="AF413" s="51">
        <v>13.47</v>
      </c>
      <c r="AG413" s="51">
        <v>22.67</v>
      </c>
      <c r="AH413" s="51">
        <v>18.329999999999998</v>
      </c>
      <c r="AI413" s="17">
        <v>1.2156717014869101</v>
      </c>
      <c r="AJ413" s="17">
        <v>0.73613003095975205</v>
      </c>
      <c r="AL413" s="6">
        <v>3.8358402008611403E-3</v>
      </c>
      <c r="AN413" s="6">
        <v>3.5802149339807521E-3</v>
      </c>
      <c r="AP413" s="6">
        <v>2.1551724137931494E-3</v>
      </c>
      <c r="AR413" s="6">
        <v>0</v>
      </c>
      <c r="AT413" s="6">
        <v>-8.7896976567000129E-3</v>
      </c>
      <c r="AV413" s="6">
        <v>-5.4218908844457792E-3</v>
      </c>
      <c r="AX413" s="6">
        <v>1.0427182312751082E-2</v>
      </c>
      <c r="AZ413" s="6">
        <v>4.9700287637306495E-3</v>
      </c>
      <c r="BB413" s="6">
        <v>8.0925702149476919E-3</v>
      </c>
      <c r="BD413" s="6">
        <v>-1.6141991089036689E-2</v>
      </c>
      <c r="BF413" s="6">
        <v>-2.0250044021834501E-3</v>
      </c>
      <c r="BH413" s="6">
        <v>2.5158608619557654E-3</v>
      </c>
      <c r="BJ413" s="6">
        <v>9.9229153937012704E-3</v>
      </c>
      <c r="BL413" s="6">
        <v>-1.8844007867854562E-2</v>
      </c>
    </row>
    <row r="414" spans="1:65" x14ac:dyDescent="0.25">
      <c r="A414" s="3">
        <v>413</v>
      </c>
      <c r="B414" s="3" t="s">
        <v>21</v>
      </c>
      <c r="C414" s="3" t="s">
        <v>22</v>
      </c>
      <c r="D414" s="3" t="s">
        <v>23</v>
      </c>
      <c r="E414" s="3" t="s">
        <v>24</v>
      </c>
      <c r="F414" s="3" t="s">
        <v>25</v>
      </c>
      <c r="G414" s="3" t="b">
        <v>1</v>
      </c>
      <c r="H414" s="3" t="b">
        <v>1</v>
      </c>
      <c r="I414" s="3" t="b">
        <v>1</v>
      </c>
      <c r="J414" s="3" t="b">
        <v>1</v>
      </c>
      <c r="K414" s="3" t="b">
        <v>0</v>
      </c>
      <c r="L414" s="3">
        <v>200</v>
      </c>
      <c r="M414" s="3">
        <v>2</v>
      </c>
      <c r="N414" s="3">
        <v>0</v>
      </c>
      <c r="O414" s="3">
        <v>1</v>
      </c>
      <c r="P414" s="3">
        <v>3</v>
      </c>
      <c r="Q414" s="3">
        <v>100</v>
      </c>
      <c r="R414" s="3">
        <v>100</v>
      </c>
      <c r="S414" s="5">
        <v>1.2</v>
      </c>
      <c r="T414" s="3">
        <v>1</v>
      </c>
      <c r="U414" s="3" t="b">
        <v>1</v>
      </c>
      <c r="V414" s="3">
        <v>251</v>
      </c>
      <c r="W414" s="5">
        <v>4457.28</v>
      </c>
      <c r="X414" s="5">
        <v>2263.94</v>
      </c>
      <c r="Y414" s="3">
        <v>186</v>
      </c>
      <c r="Z414" s="3">
        <v>172</v>
      </c>
      <c r="AA414" s="51">
        <v>109.88</v>
      </c>
      <c r="AB414" s="51">
        <v>96.01</v>
      </c>
      <c r="AC414" s="17">
        <v>1.69510798164018</v>
      </c>
      <c r="AD414" s="17">
        <v>1.79453032359988</v>
      </c>
      <c r="AE414" s="51">
        <v>27.51</v>
      </c>
      <c r="AF414" s="51">
        <v>13.49</v>
      </c>
      <c r="AG414" s="51">
        <v>22.85</v>
      </c>
      <c r="AH414" s="51">
        <v>18.149999999999999</v>
      </c>
      <c r="AI414" s="17">
        <v>1.2055739036326001</v>
      </c>
      <c r="AJ414" s="17">
        <v>0.74488484692122503</v>
      </c>
      <c r="AL414" s="6">
        <v>-7.5222725666508339E-3</v>
      </c>
      <c r="AN414" s="6">
        <v>-2.0969706771791219E-2</v>
      </c>
      <c r="AP414" s="6">
        <v>2.1551724137931494E-3</v>
      </c>
      <c r="AR414" s="6">
        <v>0</v>
      </c>
      <c r="AT414" s="6">
        <v>2.094289483953693E-2</v>
      </c>
      <c r="AV414" s="6">
        <v>1.6710437139952683E-2</v>
      </c>
      <c r="AX414" s="6">
        <v>-1.8299113899614472E-2</v>
      </c>
      <c r="AZ414" s="6">
        <v>-1.618281645380415E-2</v>
      </c>
      <c r="BB414" s="6">
        <v>7.3602109194772503E-3</v>
      </c>
      <c r="BD414" s="6">
        <v>-1.4681177415820756E-2</v>
      </c>
      <c r="BF414" s="6">
        <v>5.8989258672301759E-3</v>
      </c>
      <c r="BH414" s="6">
        <v>-7.3288120761321185E-3</v>
      </c>
      <c r="BJ414" s="6">
        <v>1.5341395131673874E-3</v>
      </c>
      <c r="BL414" s="6">
        <v>-7.1750909926470152E-3</v>
      </c>
    </row>
    <row r="415" spans="1:65" x14ac:dyDescent="0.25">
      <c r="A415" s="3">
        <v>414</v>
      </c>
      <c r="B415" s="3" t="s">
        <v>21</v>
      </c>
      <c r="C415" s="3" t="s">
        <v>22</v>
      </c>
      <c r="D415" s="3" t="s">
        <v>23</v>
      </c>
      <c r="E415" s="3" t="s">
        <v>24</v>
      </c>
      <c r="F415" s="3" t="s">
        <v>25</v>
      </c>
      <c r="G415" s="3" t="b">
        <v>1</v>
      </c>
      <c r="H415" s="3" t="b">
        <v>1</v>
      </c>
      <c r="I415" s="3" t="b">
        <v>1</v>
      </c>
      <c r="J415" s="3" t="b">
        <v>1</v>
      </c>
      <c r="K415" s="3" t="b">
        <v>0</v>
      </c>
      <c r="L415" s="3">
        <v>200</v>
      </c>
      <c r="M415" s="3">
        <v>2</v>
      </c>
      <c r="N415" s="3">
        <v>0</v>
      </c>
      <c r="O415" s="3">
        <v>1</v>
      </c>
      <c r="P415" s="3">
        <v>3</v>
      </c>
      <c r="Q415" s="3">
        <v>100</v>
      </c>
      <c r="R415" s="3">
        <v>100</v>
      </c>
      <c r="S415" s="5">
        <v>1.2</v>
      </c>
      <c r="T415" s="3">
        <v>1</v>
      </c>
      <c r="U415" s="3" t="b">
        <v>1</v>
      </c>
      <c r="V415" s="3">
        <v>251</v>
      </c>
      <c r="W415" s="5">
        <v>4534.6099999999997</v>
      </c>
      <c r="X415" s="5">
        <v>2341.61</v>
      </c>
      <c r="Y415" s="3">
        <v>186</v>
      </c>
      <c r="Z415" s="3">
        <v>172</v>
      </c>
      <c r="AA415" s="51">
        <v>105.68</v>
      </c>
      <c r="AB415" s="51">
        <v>92.54</v>
      </c>
      <c r="AC415" s="17">
        <v>1.7615749230117499</v>
      </c>
      <c r="AD415" s="17">
        <v>1.8597460460441699</v>
      </c>
      <c r="AE415" s="51">
        <v>27.43</v>
      </c>
      <c r="AF415" s="51">
        <v>13.57</v>
      </c>
      <c r="AG415" s="51">
        <v>22.74</v>
      </c>
      <c r="AH415" s="51">
        <v>18.260000000000002</v>
      </c>
      <c r="AI415" s="17">
        <v>1.20739600978731</v>
      </c>
      <c r="AJ415" s="17">
        <v>0.74423426212590205</v>
      </c>
      <c r="AL415" s="6">
        <v>9.6963680981538847E-3</v>
      </c>
      <c r="AN415" s="6">
        <v>1.2618322449404973E-2</v>
      </c>
      <c r="AP415" s="6">
        <v>2.1551724137931494E-3</v>
      </c>
      <c r="AR415" s="6">
        <v>0</v>
      </c>
      <c r="AT415" s="6">
        <v>-1.8081132811774037E-2</v>
      </c>
      <c r="AV415" s="6">
        <v>-2.0035581158929006E-2</v>
      </c>
      <c r="AX415" s="6">
        <v>2.0194395627558093E-2</v>
      </c>
      <c r="AZ415" s="6">
        <v>1.9570465357207079E-2</v>
      </c>
      <c r="BB415" s="6">
        <v>4.4307737375957057E-3</v>
      </c>
      <c r="BD415" s="6">
        <v>-8.8379227229568036E-3</v>
      </c>
      <c r="BF415" s="6">
        <v>1.0565240359217132E-3</v>
      </c>
      <c r="BH415" s="6">
        <v>-1.3126230584116216E-3</v>
      </c>
      <c r="BJ415" s="6">
        <v>3.0478596710608041E-3</v>
      </c>
      <c r="BL415" s="6">
        <v>-8.0422274270741667E-3</v>
      </c>
    </row>
    <row r="416" spans="1:65" x14ac:dyDescent="0.25">
      <c r="A416" s="3">
        <v>415</v>
      </c>
      <c r="B416" s="3" t="s">
        <v>21</v>
      </c>
      <c r="C416" s="3" t="s">
        <v>22</v>
      </c>
      <c r="D416" s="3" t="s">
        <v>23</v>
      </c>
      <c r="E416" s="3" t="s">
        <v>24</v>
      </c>
      <c r="F416" s="3" t="s">
        <v>25</v>
      </c>
      <c r="G416" s="3" t="b">
        <v>1</v>
      </c>
      <c r="H416" s="3" t="b">
        <v>1</v>
      </c>
      <c r="I416" s="3" t="b">
        <v>1</v>
      </c>
      <c r="J416" s="3" t="b">
        <v>1</v>
      </c>
      <c r="K416" s="3" t="b">
        <v>0</v>
      </c>
      <c r="L416" s="3">
        <v>200</v>
      </c>
      <c r="M416" s="3">
        <v>2</v>
      </c>
      <c r="N416" s="3">
        <v>0</v>
      </c>
      <c r="O416" s="3">
        <v>1</v>
      </c>
      <c r="P416" s="3">
        <v>3</v>
      </c>
      <c r="Q416" s="3">
        <v>100</v>
      </c>
      <c r="R416" s="3">
        <v>100</v>
      </c>
      <c r="S416" s="5">
        <v>1.2</v>
      </c>
      <c r="T416" s="3">
        <v>1</v>
      </c>
      <c r="U416" s="3" t="b">
        <v>1</v>
      </c>
      <c r="V416" s="3">
        <v>251</v>
      </c>
      <c r="W416" s="5">
        <v>4489.93</v>
      </c>
      <c r="X416" s="5">
        <v>2319.2600000000002</v>
      </c>
      <c r="Y416" s="3">
        <v>185</v>
      </c>
      <c r="Z416" s="3">
        <v>172</v>
      </c>
      <c r="AA416" s="51">
        <v>107.66</v>
      </c>
      <c r="AB416" s="51">
        <v>94.53</v>
      </c>
      <c r="AC416" s="17">
        <v>1.72075109278956</v>
      </c>
      <c r="AD416" s="17">
        <v>1.82144425229759</v>
      </c>
      <c r="AE416" s="51">
        <v>27</v>
      </c>
      <c r="AF416" s="51">
        <v>14</v>
      </c>
      <c r="AG416" s="51">
        <v>22.72</v>
      </c>
      <c r="AH416" s="51">
        <v>18.28</v>
      </c>
      <c r="AI416" s="17">
        <v>1.18990824392998</v>
      </c>
      <c r="AJ416" s="17">
        <v>0.76738734090127203</v>
      </c>
      <c r="AL416" s="6">
        <v>-2.5227880348144271E-4</v>
      </c>
      <c r="AN416" s="6">
        <v>2.9531691972648488E-3</v>
      </c>
      <c r="AP416" s="6">
        <v>-3.2327586206896131E-3</v>
      </c>
      <c r="AR416" s="6">
        <v>0</v>
      </c>
      <c r="AT416" s="6">
        <v>3.1590879527243487E-4</v>
      </c>
      <c r="AV416" s="6">
        <v>1.0377838021011776E-3</v>
      </c>
      <c r="AX416" s="6">
        <v>-3.4482222688885233E-3</v>
      </c>
      <c r="AZ416" s="6">
        <v>-1.4277659643658902E-3</v>
      </c>
      <c r="BB416" s="6">
        <v>-1.1314951115016902E-2</v>
      </c>
      <c r="BD416" s="6">
        <v>2.2569571251186638E-2</v>
      </c>
      <c r="BF416" s="6">
        <v>1.7608733932017451E-4</v>
      </c>
      <c r="BH416" s="6">
        <v>-2.1877050973517775E-4</v>
      </c>
      <c r="BJ416" s="6">
        <v>-1.1480154312282886E-2</v>
      </c>
      <c r="BL416" s="6">
        <v>2.2817513408582402E-2</v>
      </c>
    </row>
    <row r="417" spans="1:75" x14ac:dyDescent="0.25">
      <c r="A417" s="3">
        <v>416</v>
      </c>
      <c r="B417" s="3" t="s">
        <v>21</v>
      </c>
      <c r="C417" s="3" t="s">
        <v>22</v>
      </c>
      <c r="D417" s="3" t="s">
        <v>23</v>
      </c>
      <c r="E417" s="3" t="s">
        <v>24</v>
      </c>
      <c r="F417" s="3" t="s">
        <v>25</v>
      </c>
      <c r="G417" s="3" t="b">
        <v>1</v>
      </c>
      <c r="H417" s="3" t="b">
        <v>1</v>
      </c>
      <c r="I417" s="3" t="b">
        <v>1</v>
      </c>
      <c r="J417" s="3" t="b">
        <v>1</v>
      </c>
      <c r="K417" s="3" t="b">
        <v>0</v>
      </c>
      <c r="L417" s="3">
        <v>200</v>
      </c>
      <c r="M417" s="3">
        <v>2</v>
      </c>
      <c r="N417" s="3">
        <v>0</v>
      </c>
      <c r="O417" s="3">
        <v>1</v>
      </c>
      <c r="P417" s="3">
        <v>3</v>
      </c>
      <c r="Q417" s="3">
        <v>100</v>
      </c>
      <c r="R417" s="3">
        <v>100</v>
      </c>
      <c r="S417" s="5">
        <v>1.2</v>
      </c>
      <c r="T417" s="3">
        <v>1</v>
      </c>
      <c r="U417" s="3" t="b">
        <v>1</v>
      </c>
      <c r="V417" s="3">
        <v>251</v>
      </c>
      <c r="W417" s="5">
        <v>4492.7700000000004</v>
      </c>
      <c r="X417" s="5">
        <v>2313.5100000000002</v>
      </c>
      <c r="Y417" s="3">
        <v>186</v>
      </c>
      <c r="Z417" s="3">
        <v>172</v>
      </c>
      <c r="AA417" s="51">
        <v>107.47</v>
      </c>
      <c r="AB417" s="51">
        <v>94.18</v>
      </c>
      <c r="AC417" s="17">
        <v>1.7322998319716201</v>
      </c>
      <c r="AD417" s="17">
        <v>1.82833544975271</v>
      </c>
      <c r="AE417" s="51">
        <v>27.54</v>
      </c>
      <c r="AF417" s="51">
        <v>13.46</v>
      </c>
      <c r="AG417" s="51">
        <v>22.69</v>
      </c>
      <c r="AH417" s="51">
        <v>18.309999999999999</v>
      </c>
      <c r="AI417" s="17">
        <v>1.2150985789572699</v>
      </c>
      <c r="AJ417" s="17">
        <v>0.736339869281046</v>
      </c>
      <c r="AL417" s="6">
        <v>3.8008818847568016E-4</v>
      </c>
      <c r="AN417" s="6">
        <v>4.6660851718383078E-4</v>
      </c>
      <c r="AP417" s="6">
        <v>2.1551724137931494E-3</v>
      </c>
      <c r="AR417" s="6">
        <v>0</v>
      </c>
      <c r="AT417" s="6">
        <v>-1.4494638841916485E-3</v>
      </c>
      <c r="AV417" s="6">
        <v>-2.6685869196880763E-3</v>
      </c>
      <c r="AX417" s="6">
        <v>3.2400876270985979E-3</v>
      </c>
      <c r="AZ417" s="6">
        <v>2.3502022217367635E-3</v>
      </c>
      <c r="BB417" s="6">
        <v>8.4587498626826907E-3</v>
      </c>
      <c r="BD417" s="6">
        <v>-1.6872397925644655E-2</v>
      </c>
      <c r="BF417" s="6">
        <v>-1.1445677055819115E-3</v>
      </c>
      <c r="BH417" s="6">
        <v>1.4220083132794326E-3</v>
      </c>
      <c r="BJ417" s="6">
        <v>9.4467921317185066E-3</v>
      </c>
      <c r="BL417" s="6">
        <v>-1.8564323413128525E-2</v>
      </c>
    </row>
    <row r="418" spans="1:75" x14ac:dyDescent="0.25">
      <c r="A418" s="3">
        <v>417</v>
      </c>
      <c r="B418" s="3" t="s">
        <v>21</v>
      </c>
      <c r="C418" s="3" t="s">
        <v>22</v>
      </c>
      <c r="D418" s="3" t="s">
        <v>23</v>
      </c>
      <c r="E418" s="3" t="s">
        <v>24</v>
      </c>
      <c r="F418" s="3" t="s">
        <v>25</v>
      </c>
      <c r="G418" s="3" t="b">
        <v>1</v>
      </c>
      <c r="H418" s="3" t="b">
        <v>1</v>
      </c>
      <c r="I418" s="3" t="b">
        <v>1</v>
      </c>
      <c r="J418" s="3" t="b">
        <v>1</v>
      </c>
      <c r="K418" s="3" t="b">
        <v>0</v>
      </c>
      <c r="L418" s="3">
        <v>200</v>
      </c>
      <c r="M418" s="3">
        <v>2</v>
      </c>
      <c r="N418" s="3">
        <v>0</v>
      </c>
      <c r="O418" s="3">
        <v>1</v>
      </c>
      <c r="P418" s="3">
        <v>3</v>
      </c>
      <c r="Q418" s="3">
        <v>100</v>
      </c>
      <c r="R418" s="3">
        <v>100</v>
      </c>
      <c r="S418" s="5">
        <v>1.2</v>
      </c>
      <c r="T418" s="3">
        <v>1</v>
      </c>
      <c r="U418" s="3" t="b">
        <v>1</v>
      </c>
      <c r="V418" s="3">
        <v>251</v>
      </c>
      <c r="W418" s="5">
        <v>4494.37</v>
      </c>
      <c r="X418" s="5">
        <v>2323.56</v>
      </c>
      <c r="Y418" s="3">
        <v>186</v>
      </c>
      <c r="Z418" s="3">
        <v>172</v>
      </c>
      <c r="AA418" s="51">
        <v>106.89</v>
      </c>
      <c r="AB418" s="51">
        <v>94.16</v>
      </c>
      <c r="AC418" s="17">
        <v>1.7421475763177601</v>
      </c>
      <c r="AD418" s="17">
        <v>1.82927535614765</v>
      </c>
      <c r="AE418" s="51">
        <v>27.57</v>
      </c>
      <c r="AF418" s="51">
        <v>13.43</v>
      </c>
      <c r="AG418" s="51">
        <v>22.59</v>
      </c>
      <c r="AH418" s="51">
        <v>18.41</v>
      </c>
      <c r="AI418" s="17">
        <v>1.2217661867118299</v>
      </c>
      <c r="AJ418" s="17">
        <v>0.730611283109735</v>
      </c>
      <c r="AL418" s="6">
        <v>7.3635128253601856E-4</v>
      </c>
      <c r="AN418" s="6">
        <v>4.8126841406295195E-3</v>
      </c>
      <c r="AP418" s="6">
        <v>2.1551724137931494E-3</v>
      </c>
      <c r="AR418" s="6">
        <v>0</v>
      </c>
      <c r="AT418" s="6">
        <v>-6.8384962741345756E-3</v>
      </c>
      <c r="AV418" s="6">
        <v>-2.8803795323618653E-3</v>
      </c>
      <c r="AX418" s="6">
        <v>8.9432873379167166E-3</v>
      </c>
      <c r="AZ418" s="6">
        <v>2.865488060101562E-3</v>
      </c>
      <c r="BB418" s="6">
        <v>9.5572888058883532E-3</v>
      </c>
      <c r="BD418" s="6">
        <v>-1.9063618435468777E-2</v>
      </c>
      <c r="BF418" s="6">
        <v>-5.5467511885896048E-3</v>
      </c>
      <c r="BH418" s="6">
        <v>6.8912710566615409E-3</v>
      </c>
      <c r="BJ418" s="6">
        <v>1.4985927289632217E-2</v>
      </c>
      <c r="BL418" s="6">
        <v>-2.6199709027133422E-2</v>
      </c>
    </row>
    <row r="419" spans="1:75" x14ac:dyDescent="0.25">
      <c r="A419" s="3">
        <v>418</v>
      </c>
      <c r="B419" s="3" t="s">
        <v>21</v>
      </c>
      <c r="C419" s="3" t="s">
        <v>22</v>
      </c>
      <c r="D419" s="3" t="s">
        <v>23</v>
      </c>
      <c r="E419" s="3" t="s">
        <v>24</v>
      </c>
      <c r="F419" s="3" t="s">
        <v>25</v>
      </c>
      <c r="G419" s="3" t="b">
        <v>1</v>
      </c>
      <c r="H419" s="3" t="b">
        <v>1</v>
      </c>
      <c r="I419" s="3" t="b">
        <v>1</v>
      </c>
      <c r="J419" s="3" t="b">
        <v>1</v>
      </c>
      <c r="K419" s="3" t="b">
        <v>0</v>
      </c>
      <c r="L419" s="3">
        <v>200</v>
      </c>
      <c r="M419" s="3">
        <v>2</v>
      </c>
      <c r="N419" s="3">
        <v>0</v>
      </c>
      <c r="O419" s="3">
        <v>1</v>
      </c>
      <c r="P419" s="3">
        <v>3</v>
      </c>
      <c r="Q419" s="3">
        <v>100</v>
      </c>
      <c r="R419" s="3">
        <v>100</v>
      </c>
      <c r="S419" s="5">
        <v>1.2</v>
      </c>
      <c r="T419" s="3">
        <v>1</v>
      </c>
      <c r="U419" s="3" t="b">
        <v>1</v>
      </c>
      <c r="V419" s="3">
        <v>251</v>
      </c>
      <c r="W419" s="5">
        <v>4490.95</v>
      </c>
      <c r="X419" s="5">
        <v>2288.2199999999998</v>
      </c>
      <c r="Y419" s="3">
        <v>186</v>
      </c>
      <c r="Z419" s="3">
        <v>172</v>
      </c>
      <c r="AA419" s="51">
        <v>108.18</v>
      </c>
      <c r="AB419" s="51">
        <v>94.83</v>
      </c>
      <c r="AC419" s="17">
        <v>1.72133229151332</v>
      </c>
      <c r="AD419" s="17">
        <v>1.8174376719008101</v>
      </c>
      <c r="AE419" s="51">
        <v>27.51</v>
      </c>
      <c r="AF419" s="51">
        <v>13.49</v>
      </c>
      <c r="AG419" s="51">
        <v>22.81</v>
      </c>
      <c r="AH419" s="51">
        <v>18.190000000000001</v>
      </c>
      <c r="AI419" s="17">
        <v>1.20819665913796</v>
      </c>
      <c r="AJ419" s="17">
        <v>0.74361853776598297</v>
      </c>
      <c r="AL419" s="6">
        <v>-2.5161081018021392E-5</v>
      </c>
      <c r="AN419" s="6">
        <v>-1.0469934021815286E-2</v>
      </c>
      <c r="AP419" s="6">
        <v>2.1551724137931494E-3</v>
      </c>
      <c r="AR419" s="6">
        <v>0</v>
      </c>
      <c r="AT419" s="6">
        <v>5.1474550759109672E-3</v>
      </c>
      <c r="AV419" s="6">
        <v>4.2146729922061255E-3</v>
      </c>
      <c r="AX419" s="6">
        <v>-3.1116281944723045E-3</v>
      </c>
      <c r="AZ419" s="6">
        <v>-3.6242976082024869E-3</v>
      </c>
      <c r="BB419" s="6">
        <v>7.3602109194772503E-3</v>
      </c>
      <c r="BD419" s="6">
        <v>-1.4681177415820756E-2</v>
      </c>
      <c r="BF419" s="6">
        <v>4.1380524740270985E-3</v>
      </c>
      <c r="BH419" s="6">
        <v>-5.1411069787791197E-3</v>
      </c>
      <c r="BJ419" s="6">
        <v>3.7130015226212176E-3</v>
      </c>
      <c r="BL419" s="6">
        <v>-8.8628998895855515E-3</v>
      </c>
    </row>
    <row r="420" spans="1:75" x14ac:dyDescent="0.25">
      <c r="A420" s="3">
        <v>419</v>
      </c>
      <c r="B420" s="3" t="s">
        <v>21</v>
      </c>
      <c r="C420" s="3" t="s">
        <v>22</v>
      </c>
      <c r="D420" s="3" t="s">
        <v>23</v>
      </c>
      <c r="E420" s="3" t="s">
        <v>24</v>
      </c>
      <c r="F420" s="3" t="s">
        <v>25</v>
      </c>
      <c r="G420" s="3" t="b">
        <v>1</v>
      </c>
      <c r="H420" s="3" t="b">
        <v>1</v>
      </c>
      <c r="I420" s="3" t="b">
        <v>1</v>
      </c>
      <c r="J420" s="3" t="b">
        <v>1</v>
      </c>
      <c r="K420" s="3" t="b">
        <v>0</v>
      </c>
      <c r="L420" s="3">
        <v>200</v>
      </c>
      <c r="M420" s="3">
        <v>2</v>
      </c>
      <c r="N420" s="3">
        <v>0</v>
      </c>
      <c r="O420" s="3">
        <v>1</v>
      </c>
      <c r="P420" s="3">
        <v>3</v>
      </c>
      <c r="Q420" s="3">
        <v>100</v>
      </c>
      <c r="R420" s="3">
        <v>100</v>
      </c>
      <c r="S420" s="5">
        <v>1.2</v>
      </c>
      <c r="T420" s="3">
        <v>1</v>
      </c>
      <c r="U420" s="3" t="b">
        <v>1</v>
      </c>
      <c r="V420" s="3">
        <v>251</v>
      </c>
      <c r="W420" s="5">
        <v>4471.3500000000004</v>
      </c>
      <c r="X420" s="5">
        <v>2300.98</v>
      </c>
      <c r="Y420" s="3">
        <v>185</v>
      </c>
      <c r="Z420" s="3">
        <v>172</v>
      </c>
      <c r="AA420" s="51">
        <v>108.62</v>
      </c>
      <c r="AB420" s="51">
        <v>95.38</v>
      </c>
      <c r="AC420" s="17">
        <v>1.7051058249240001</v>
      </c>
      <c r="AD420" s="17">
        <v>1.80614044227861</v>
      </c>
      <c r="AE420" s="51">
        <v>27</v>
      </c>
      <c r="AF420" s="51">
        <v>14</v>
      </c>
      <c r="AG420" s="51">
        <v>22.74</v>
      </c>
      <c r="AH420" s="51">
        <v>18.260000000000002</v>
      </c>
      <c r="AI420" s="17">
        <v>1.1888537549407101</v>
      </c>
      <c r="AJ420" s="17">
        <v>0.76819160646714801</v>
      </c>
      <c r="AL420" s="6">
        <v>-4.3893839832573889E-3</v>
      </c>
      <c r="AN420" s="6">
        <v>-4.9519315387139828E-3</v>
      </c>
      <c r="AP420" s="6">
        <v>-3.2327586206896131E-3</v>
      </c>
      <c r="AR420" s="6">
        <v>0</v>
      </c>
      <c r="AT420" s="6">
        <v>9.2356865441436398E-3</v>
      </c>
      <c r="AV420" s="6">
        <v>1.0038969840731937E-2</v>
      </c>
      <c r="AX420" s="6">
        <v>-1.2508986239828435E-2</v>
      </c>
      <c r="AZ420" s="6">
        <v>-9.8177892882380657E-3</v>
      </c>
      <c r="BB420" s="6">
        <v>-1.1314951115016902E-2</v>
      </c>
      <c r="BD420" s="6">
        <v>2.2569571251186638E-2</v>
      </c>
      <c r="BF420" s="6">
        <v>1.0565240359217132E-3</v>
      </c>
      <c r="BH420" s="6">
        <v>-1.3126230584116216E-3</v>
      </c>
      <c r="BJ420" s="6">
        <v>-1.2356174205640169E-2</v>
      </c>
      <c r="BL420" s="6">
        <v>2.3889484318661891E-2</v>
      </c>
    </row>
    <row r="421" spans="1:75" x14ac:dyDescent="0.25">
      <c r="A421" s="3">
        <v>420</v>
      </c>
      <c r="B421" s="3" t="s">
        <v>21</v>
      </c>
      <c r="C421" s="3" t="s">
        <v>22</v>
      </c>
      <c r="D421" s="3" t="s">
        <v>23</v>
      </c>
      <c r="E421" s="3" t="s">
        <v>24</v>
      </c>
      <c r="F421" s="3" t="s">
        <v>25</v>
      </c>
      <c r="G421" s="3" t="b">
        <v>1</v>
      </c>
      <c r="H421" s="3" t="b">
        <v>1</v>
      </c>
      <c r="I421" s="3" t="b">
        <v>1</v>
      </c>
      <c r="J421" s="3" t="b">
        <v>1</v>
      </c>
      <c r="K421" s="3" t="b">
        <v>0</v>
      </c>
      <c r="L421" s="3">
        <v>200</v>
      </c>
      <c r="M421" s="3">
        <v>2</v>
      </c>
      <c r="N421" s="3">
        <v>0</v>
      </c>
      <c r="O421" s="3">
        <v>1</v>
      </c>
      <c r="P421" s="3">
        <v>3</v>
      </c>
      <c r="Q421" s="3">
        <v>100</v>
      </c>
      <c r="R421" s="3">
        <v>100</v>
      </c>
      <c r="S421" s="5">
        <v>1.2</v>
      </c>
      <c r="T421" s="3">
        <v>1</v>
      </c>
      <c r="U421" s="3" t="b">
        <v>1</v>
      </c>
      <c r="V421" s="3">
        <v>251</v>
      </c>
      <c r="W421" s="5">
        <v>4512.29</v>
      </c>
      <c r="X421" s="5">
        <v>2357.88</v>
      </c>
      <c r="Y421" s="3">
        <v>185</v>
      </c>
      <c r="Z421" s="3">
        <v>172</v>
      </c>
      <c r="AA421" s="51">
        <v>105.72</v>
      </c>
      <c r="AB421" s="51">
        <v>93.38</v>
      </c>
      <c r="AC421" s="17">
        <v>1.7513334859646801</v>
      </c>
      <c r="AD421" s="17">
        <v>1.8442560685143401</v>
      </c>
      <c r="AE421" s="51">
        <v>27</v>
      </c>
      <c r="AF421" s="51">
        <v>14</v>
      </c>
      <c r="AG421" s="51">
        <v>22.55</v>
      </c>
      <c r="AH421" s="51">
        <v>18.45</v>
      </c>
      <c r="AI421" s="17">
        <v>1.1987380011293001</v>
      </c>
      <c r="AJ421" s="17">
        <v>0.76011042311661503</v>
      </c>
      <c r="AL421" s="6">
        <v>4.7264979360119863E-3</v>
      </c>
      <c r="AN421" s="6">
        <v>1.9654208060694511E-2</v>
      </c>
      <c r="AP421" s="6">
        <v>-3.2327586206896131E-3</v>
      </c>
      <c r="AR421" s="6">
        <v>0</v>
      </c>
      <c r="AT421" s="6">
        <v>-1.7709475405571218E-2</v>
      </c>
      <c r="AV421" s="6">
        <v>-1.1140291426634974E-2</v>
      </c>
      <c r="AX421" s="6">
        <v>1.4263193643409888E-2</v>
      </c>
      <c r="AZ421" s="6">
        <v>1.1078379229612301E-2</v>
      </c>
      <c r="BB421" s="6">
        <v>-1.1314951115016902E-2</v>
      </c>
      <c r="BD421" s="6">
        <v>2.2569571251186638E-2</v>
      </c>
      <c r="BF421" s="6">
        <v>-7.3076245817925711E-3</v>
      </c>
      <c r="BH421" s="6">
        <v>9.0789761540144287E-3</v>
      </c>
      <c r="BJ421" s="6">
        <v>-4.1448070124742165E-3</v>
      </c>
      <c r="BL421" s="6">
        <v>1.311842331799018E-2</v>
      </c>
    </row>
    <row r="422" spans="1:75" x14ac:dyDescent="0.25">
      <c r="AL422" s="6"/>
      <c r="AM422" s="22"/>
      <c r="AN422" s="6"/>
      <c r="AO422" s="22"/>
      <c r="AP422" s="6"/>
      <c r="AQ422" s="22"/>
      <c r="AR422" s="6"/>
      <c r="AS422" s="22"/>
      <c r="AT422" s="6"/>
      <c r="AU422" s="22"/>
      <c r="AV422" s="6"/>
      <c r="AW422" s="22"/>
      <c r="AX422" s="6"/>
      <c r="AY422" s="22"/>
      <c r="AZ422" s="6"/>
      <c r="BA422" s="22"/>
      <c r="BB422" s="6"/>
      <c r="BC422" s="22"/>
      <c r="BD422" s="6"/>
      <c r="BE422" s="22"/>
      <c r="BF422" s="6"/>
      <c r="BG422" s="22"/>
      <c r="BH422" s="6"/>
      <c r="BI422" s="22"/>
      <c r="BJ422" s="6"/>
      <c r="BK422" s="22"/>
      <c r="BL422" s="6"/>
      <c r="BM422" s="22"/>
    </row>
    <row r="423" spans="1:75" x14ac:dyDescent="0.25">
      <c r="AL423" s="6"/>
      <c r="AN423" s="6"/>
      <c r="AP423" s="6"/>
      <c r="AR423" s="6"/>
      <c r="AT423" s="6"/>
      <c r="AV423" s="6"/>
      <c r="AX423" s="6"/>
      <c r="AZ423" s="6"/>
      <c r="BB423" s="6"/>
      <c r="BD423" s="6"/>
      <c r="BF423" s="6"/>
      <c r="BH423" s="6"/>
      <c r="BJ423" s="6"/>
      <c r="BL423" s="6"/>
    </row>
    <row r="424" spans="1:75" x14ac:dyDescent="0.25">
      <c r="A424" t="s">
        <v>0</v>
      </c>
      <c r="B424" t="s">
        <v>1</v>
      </c>
      <c r="C424" t="s">
        <v>2</v>
      </c>
      <c r="D424" t="s">
        <v>3</v>
      </c>
      <c r="E424" t="s">
        <v>4</v>
      </c>
      <c r="F424" t="s">
        <v>5</v>
      </c>
      <c r="G424" t="s">
        <v>6</v>
      </c>
      <c r="H424" t="s">
        <v>7</v>
      </c>
      <c r="I424" t="s">
        <v>8</v>
      </c>
      <c r="J424" t="s">
        <v>9</v>
      </c>
      <c r="K424" t="s">
        <v>74</v>
      </c>
      <c r="L424" t="s">
        <v>10</v>
      </c>
      <c r="M424" t="s">
        <v>11</v>
      </c>
      <c r="N424" t="s">
        <v>12</v>
      </c>
      <c r="O424" t="s">
        <v>13</v>
      </c>
      <c r="P424" t="s">
        <v>14</v>
      </c>
      <c r="Q424" t="s">
        <v>15</v>
      </c>
      <c r="R424" t="s">
        <v>16</v>
      </c>
      <c r="S424" t="s">
        <v>17</v>
      </c>
      <c r="T424" t="s">
        <v>18</v>
      </c>
      <c r="U424" t="s">
        <v>19</v>
      </c>
      <c r="V424" t="s">
        <v>20</v>
      </c>
      <c r="W424" s="22" t="s">
        <v>75</v>
      </c>
      <c r="X424" s="22" t="s">
        <v>76</v>
      </c>
      <c r="Y424" t="s">
        <v>107</v>
      </c>
      <c r="Z424" t="s">
        <v>108</v>
      </c>
      <c r="AA424" t="s">
        <v>109</v>
      </c>
      <c r="AB424" t="s">
        <v>110</v>
      </c>
      <c r="AC424" t="s">
        <v>111</v>
      </c>
      <c r="AD424" t="s">
        <v>112</v>
      </c>
      <c r="AE424" t="s">
        <v>113</v>
      </c>
      <c r="AF424" t="s">
        <v>114</v>
      </c>
      <c r="AG424" t="s">
        <v>115</v>
      </c>
      <c r="AH424" t="s">
        <v>116</v>
      </c>
      <c r="AI424" t="s">
        <v>117</v>
      </c>
      <c r="AJ424" t="s">
        <v>118</v>
      </c>
      <c r="AM424" t="s">
        <v>75</v>
      </c>
      <c r="AO424" t="s">
        <v>76</v>
      </c>
      <c r="AQ424" t="s">
        <v>107</v>
      </c>
      <c r="AS424" t="s">
        <v>108</v>
      </c>
      <c r="AU424" t="s">
        <v>109</v>
      </c>
      <c r="AW424" t="s">
        <v>110</v>
      </c>
      <c r="AY424" t="s">
        <v>111</v>
      </c>
      <c r="BA424" t="s">
        <v>112</v>
      </c>
      <c r="BC424" t="s">
        <v>113</v>
      </c>
      <c r="BE424" t="s">
        <v>114</v>
      </c>
      <c r="BG424" t="s">
        <v>115</v>
      </c>
      <c r="BI424" t="s">
        <v>116</v>
      </c>
      <c r="BK424" t="s">
        <v>117</v>
      </c>
      <c r="BM424" t="s">
        <v>118</v>
      </c>
    </row>
    <row r="425" spans="1:75" x14ac:dyDescent="0.25">
      <c r="A425" s="1">
        <v>1</v>
      </c>
      <c r="B425" s="1" t="s">
        <v>21</v>
      </c>
      <c r="C425" s="1" t="s">
        <v>22</v>
      </c>
      <c r="D425" s="1" t="s">
        <v>23</v>
      </c>
      <c r="E425" s="1" t="s">
        <v>24</v>
      </c>
      <c r="F425" s="1" t="s">
        <v>25</v>
      </c>
      <c r="G425" s="1" t="b">
        <v>1</v>
      </c>
      <c r="H425" s="1" t="b">
        <v>1</v>
      </c>
      <c r="I425" s="1" t="b">
        <v>1</v>
      </c>
      <c r="J425" s="1" t="b">
        <v>1</v>
      </c>
      <c r="K425" s="1" t="b">
        <v>0</v>
      </c>
      <c r="L425" s="1">
        <v>200</v>
      </c>
      <c r="M425" s="1">
        <v>2</v>
      </c>
      <c r="N425" s="1">
        <v>0</v>
      </c>
      <c r="O425" s="1">
        <v>1</v>
      </c>
      <c r="P425" s="1">
        <v>2</v>
      </c>
      <c r="Q425" s="1">
        <v>100</v>
      </c>
      <c r="R425" s="1">
        <v>100</v>
      </c>
      <c r="S425" s="13">
        <v>1</v>
      </c>
      <c r="T425" s="1">
        <v>1</v>
      </c>
      <c r="U425" s="1" t="b">
        <v>1</v>
      </c>
      <c r="V425" s="1">
        <v>251</v>
      </c>
      <c r="W425" s="13">
        <v>2434.86</v>
      </c>
      <c r="X425" s="13">
        <v>2430.89</v>
      </c>
      <c r="Y425" s="1">
        <v>160</v>
      </c>
      <c r="Z425" s="1">
        <v>160</v>
      </c>
      <c r="AA425" s="50">
        <v>121.25</v>
      </c>
      <c r="AB425" s="50">
        <v>121.28</v>
      </c>
      <c r="AC425" s="16">
        <v>1.32030683382577</v>
      </c>
      <c r="AD425" s="16">
        <v>1.31971277743663</v>
      </c>
      <c r="AE425" s="50">
        <v>20.51</v>
      </c>
      <c r="AF425" s="50">
        <v>20.49</v>
      </c>
      <c r="AG425" s="50">
        <v>20.52</v>
      </c>
      <c r="AH425" s="50">
        <v>20.48</v>
      </c>
      <c r="AI425" s="16">
        <v>1.0014993164729999</v>
      </c>
      <c r="AJ425" s="16">
        <v>1.00244707618849</v>
      </c>
      <c r="AL425" s="6" cm="1">
        <f t="array" ref="AL425:AL434">W425:W434/AM425-1</f>
        <v>-1.5972870812643092E-2</v>
      </c>
      <c r="AM425" s="22">
        <f>AVERAGE(W425:W434)</f>
        <v>2474.3830000000003</v>
      </c>
      <c r="AN425" s="6" cm="1">
        <f t="array" ref="AN425:AN434">X425:X434/AO425-1</f>
        <v>-1.7159450150424971E-2</v>
      </c>
      <c r="AO425" s="22">
        <f>AVERAGE(X425:X434)</f>
        <v>2473.3310000000006</v>
      </c>
      <c r="AP425" s="6" cm="1">
        <f t="array" ref="AP425:AP434">Y425:Y434/AQ425-1</f>
        <v>1.0101010101010166E-2</v>
      </c>
      <c r="AQ425" s="22">
        <f>AVERAGE(Y425:Y434)</f>
        <v>158.4</v>
      </c>
      <c r="AR425" s="6" cm="1">
        <f t="array" ref="AR425:AR434">Z425:Z434/AS425-1</f>
        <v>1.0101010101010166E-2</v>
      </c>
      <c r="AS425" s="22">
        <f>AVERAGE(Z425:Z434)</f>
        <v>158.4</v>
      </c>
      <c r="AT425" s="6" cm="1">
        <f t="array" ref="AT425:AT434">AA425:AA434/AU425-1</f>
        <v>3.1604725816591905E-3</v>
      </c>
      <c r="AU425" s="22">
        <f>AVERAGE(AA425:AA434)</f>
        <v>120.86800000000002</v>
      </c>
      <c r="AV425" s="6" cm="1">
        <f t="array" ref="AV425:AV434">AB425:AB434/AW425-1</f>
        <v>3.1596883323132818E-3</v>
      </c>
      <c r="AW425" s="22">
        <f>AVERAGE(AB425:AB434)</f>
        <v>120.898</v>
      </c>
      <c r="AX425" s="6" cm="1">
        <f t="array" ref="AX425:AX434">AC425:AC434/AY425-1</f>
        <v>7.0702540007869796E-3</v>
      </c>
      <c r="AY425" s="22">
        <f>AVERAGE(AC425:AC434)</f>
        <v>1.311037465937047</v>
      </c>
      <c r="AZ425" s="6" cm="1">
        <f t="array" ref="AZ425:AZ434">AD425:AD434/BA425-1</f>
        <v>6.8914870782392779E-3</v>
      </c>
      <c r="BA425" s="22">
        <f>AVERAGE(AD425:AD434)</f>
        <v>1.3106802414887071</v>
      </c>
      <c r="BB425" s="6" cm="1">
        <f t="array" ref="BB425:BB434">AE425:AE434/BC425-1</f>
        <v>-1.949887881447232E-4</v>
      </c>
      <c r="BC425" s="22">
        <f>AVERAGE(AE425:AE434)</f>
        <v>20.514000000000003</v>
      </c>
      <c r="BD425" s="6" cm="1">
        <f t="array" ref="BD425:BD434">AF425:AF434/BE425-1</f>
        <v>1.9525529630004534E-4</v>
      </c>
      <c r="BE425" s="22">
        <f>AVERAGE(AF425:AF434)</f>
        <v>20.485999999999997</v>
      </c>
      <c r="BF425" s="6" cm="1">
        <f t="array" ref="BF425:BF434">AG425:AG434/BG425-1</f>
        <v>1.1709601873535203E-3</v>
      </c>
      <c r="BG425" s="22">
        <f>AVERAGE(AG425:AG434)</f>
        <v>20.496000000000002</v>
      </c>
      <c r="BH425" s="6" cm="1">
        <f t="array" ref="BH425:BH434">AH425:AH434/BI425-1</f>
        <v>-1.1705033164259859E-3</v>
      </c>
      <c r="BI425" s="22">
        <f>AVERAGE(AH425:AH434)</f>
        <v>20.503999999999998</v>
      </c>
      <c r="BJ425" s="6" cm="1">
        <f t="array" ref="BJ425:BJ434">AI425:AI434/BK425-1</f>
        <v>-9.2161065487283977E-4</v>
      </c>
      <c r="BK425" s="22">
        <f t="shared" ref="BK425" si="42">AVERAGE(AI425:AI434)</f>
        <v>1.002423160338259</v>
      </c>
      <c r="BL425" s="6" cm="1">
        <f t="array" ref="BL425:BL434">AJ425:AJ434/BM425-1</f>
        <v>1.7859520745460156E-3</v>
      </c>
      <c r="BM425" s="22">
        <f>AVERAGE(AJ425:AJ434)</f>
        <v>1.0006599454829397</v>
      </c>
      <c r="BQ425" t="s">
        <v>147</v>
      </c>
      <c r="BR425" t="s">
        <v>148</v>
      </c>
      <c r="BS425" t="s">
        <v>149</v>
      </c>
      <c r="BT425" t="s">
        <v>152</v>
      </c>
      <c r="BU425" t="s">
        <v>150</v>
      </c>
      <c r="BV425" t="s">
        <v>151</v>
      </c>
      <c r="BW425" t="s">
        <v>152</v>
      </c>
    </row>
    <row r="426" spans="1:75" x14ac:dyDescent="0.25">
      <c r="A426" s="1">
        <v>2</v>
      </c>
      <c r="B426" s="1" t="s">
        <v>21</v>
      </c>
      <c r="C426" s="1" t="s">
        <v>22</v>
      </c>
      <c r="D426" s="1" t="s">
        <v>23</v>
      </c>
      <c r="E426" s="1" t="s">
        <v>24</v>
      </c>
      <c r="F426" s="1" t="s">
        <v>25</v>
      </c>
      <c r="G426" s="1" t="b">
        <v>1</v>
      </c>
      <c r="H426" s="1" t="b">
        <v>1</v>
      </c>
      <c r="I426" s="1" t="b">
        <v>1</v>
      </c>
      <c r="J426" s="1" t="b">
        <v>1</v>
      </c>
      <c r="K426" s="1" t="b">
        <v>0</v>
      </c>
      <c r="L426" s="1">
        <v>200</v>
      </c>
      <c r="M426" s="1">
        <v>2</v>
      </c>
      <c r="N426" s="1">
        <v>0</v>
      </c>
      <c r="O426" s="1">
        <v>1</v>
      </c>
      <c r="P426" s="1">
        <v>2</v>
      </c>
      <c r="Q426" s="1">
        <v>100</v>
      </c>
      <c r="R426" s="1">
        <v>100</v>
      </c>
      <c r="S426" s="13">
        <v>1</v>
      </c>
      <c r="T426" s="1">
        <v>1</v>
      </c>
      <c r="U426" s="1" t="b">
        <v>1</v>
      </c>
      <c r="V426" s="1">
        <v>251</v>
      </c>
      <c r="W426" s="13">
        <v>2474.83</v>
      </c>
      <c r="X426" s="13">
        <v>2466.1799999999998</v>
      </c>
      <c r="Y426" s="1">
        <v>159</v>
      </c>
      <c r="Z426" s="1">
        <v>159</v>
      </c>
      <c r="AA426" s="50">
        <v>120.75</v>
      </c>
      <c r="AB426" s="50">
        <v>120.13</v>
      </c>
      <c r="AC426" s="16">
        <v>1.3171390634667299</v>
      </c>
      <c r="AD426" s="16">
        <v>1.32391637240059</v>
      </c>
      <c r="AE426" s="50">
        <v>20.45</v>
      </c>
      <c r="AF426" s="50">
        <v>20.55</v>
      </c>
      <c r="AG426" s="50">
        <v>20.66</v>
      </c>
      <c r="AH426" s="50">
        <v>20.34</v>
      </c>
      <c r="AI426" s="16">
        <v>0.991524309786322</v>
      </c>
      <c r="AJ426" s="16">
        <v>1.0121370851370799</v>
      </c>
      <c r="AL426" s="6">
        <v>1.8065109564679993E-4</v>
      </c>
      <c r="AN426" s="6">
        <v>-2.8912426197709173E-3</v>
      </c>
      <c r="AP426" s="6">
        <v>3.7878787878786735E-3</v>
      </c>
      <c r="AR426" s="6">
        <v>3.7878787878786735E-3</v>
      </c>
      <c r="AT426" s="6">
        <v>-9.762716351724432E-4</v>
      </c>
      <c r="AV426" s="6">
        <v>-6.3524624063260315E-3</v>
      </c>
      <c r="AX426" s="6">
        <v>4.6540222443771651E-3</v>
      </c>
      <c r="AZ426" s="6">
        <v>1.0098672805846975E-2</v>
      </c>
      <c r="BB426" s="6">
        <v>-3.1198206103151271E-3</v>
      </c>
      <c r="BD426" s="6">
        <v>3.1240847407987271E-3</v>
      </c>
      <c r="BF426" s="6">
        <v>8.0015612802497582E-3</v>
      </c>
      <c r="BH426" s="6">
        <v>-7.9984393289113109E-3</v>
      </c>
      <c r="BJ426" s="6">
        <v>-1.0872504729698473E-2</v>
      </c>
      <c r="BL426" s="6">
        <v>1.1469570362987902E-2</v>
      </c>
      <c r="BQ426">
        <v>1</v>
      </c>
      <c r="BR426">
        <v>1.32030683382577</v>
      </c>
      <c r="BS426">
        <v>1.31971277743663</v>
      </c>
      <c r="BT426" cm="1">
        <f t="array" ref="BT426:BT605">-BS426:BS605+BR426:BR605</f>
        <v>5.9405638914000747E-4</v>
      </c>
      <c r="BU426">
        <v>1.0014993164729999</v>
      </c>
      <c r="BV426">
        <v>1.00244707618849</v>
      </c>
      <c r="BW426" cm="1">
        <f t="array" ref="BW426:BW605">BU426:BU605-BV426:BV605</f>
        <v>-9.4775971549010407E-4</v>
      </c>
    </row>
    <row r="427" spans="1:75" x14ac:dyDescent="0.25">
      <c r="A427" s="1">
        <v>3</v>
      </c>
      <c r="B427" s="1" t="s">
        <v>21</v>
      </c>
      <c r="C427" s="1" t="s">
        <v>22</v>
      </c>
      <c r="D427" s="1" t="s">
        <v>23</v>
      </c>
      <c r="E427" s="1" t="s">
        <v>24</v>
      </c>
      <c r="F427" s="1" t="s">
        <v>25</v>
      </c>
      <c r="G427" s="1" t="b">
        <v>1</v>
      </c>
      <c r="H427" s="1" t="b">
        <v>1</v>
      </c>
      <c r="I427" s="1" t="b">
        <v>1</v>
      </c>
      <c r="J427" s="1" t="b">
        <v>1</v>
      </c>
      <c r="K427" s="1" t="b">
        <v>0</v>
      </c>
      <c r="L427" s="1">
        <v>200</v>
      </c>
      <c r="M427" s="1">
        <v>2</v>
      </c>
      <c r="N427" s="1">
        <v>0</v>
      </c>
      <c r="O427" s="1">
        <v>1</v>
      </c>
      <c r="P427" s="1">
        <v>2</v>
      </c>
      <c r="Q427" s="1">
        <v>100</v>
      </c>
      <c r="R427" s="1">
        <v>100</v>
      </c>
      <c r="S427" s="13">
        <v>1</v>
      </c>
      <c r="T427" s="1">
        <v>1</v>
      </c>
      <c r="U427" s="1" t="b">
        <v>1</v>
      </c>
      <c r="V427" s="1">
        <v>251</v>
      </c>
      <c r="W427" s="13">
        <v>2461.5100000000002</v>
      </c>
      <c r="X427" s="13">
        <v>2459.59</v>
      </c>
      <c r="Y427" s="1">
        <v>158</v>
      </c>
      <c r="Z427" s="1">
        <v>158</v>
      </c>
      <c r="AA427" s="50">
        <v>122.05</v>
      </c>
      <c r="AB427" s="50">
        <v>121.81</v>
      </c>
      <c r="AC427" s="16">
        <v>1.2954825505658201</v>
      </c>
      <c r="AD427" s="16">
        <v>1.29795149916621</v>
      </c>
      <c r="AE427" s="50">
        <v>20.53</v>
      </c>
      <c r="AF427" s="50">
        <v>20.47</v>
      </c>
      <c r="AG427" s="50">
        <v>20.53</v>
      </c>
      <c r="AH427" s="50">
        <v>20.47</v>
      </c>
      <c r="AI427" s="16">
        <v>1.00164149008885</v>
      </c>
      <c r="AJ427" s="16">
        <v>1.0016555023923399</v>
      </c>
      <c r="AL427" s="6">
        <v>-5.2025090699379106E-3</v>
      </c>
      <c r="AN427" s="6">
        <v>-5.5556656185526965E-3</v>
      </c>
      <c r="AP427" s="6">
        <v>-2.525252525252597E-3</v>
      </c>
      <c r="AR427" s="6">
        <v>-2.525252525252597E-3</v>
      </c>
      <c r="AT427" s="6">
        <v>9.7792633285895825E-3</v>
      </c>
      <c r="AV427" s="6">
        <v>7.5435491075122041E-3</v>
      </c>
      <c r="AX427" s="6">
        <v>-1.1864584937783751E-2</v>
      </c>
      <c r="AZ427" s="6">
        <v>-9.711554290342761E-3</v>
      </c>
      <c r="BB427" s="6">
        <v>7.7995515257867076E-4</v>
      </c>
      <c r="BD427" s="6">
        <v>-7.8102118519951524E-4</v>
      </c>
      <c r="BF427" s="6">
        <v>1.6588602654175055E-3</v>
      </c>
      <c r="BH427" s="6">
        <v>-1.6582130316035171E-3</v>
      </c>
      <c r="BJ427" s="6">
        <v>-7.7978071570616869E-4</v>
      </c>
      <c r="BL427" s="6">
        <v>9.9490032942184392E-4</v>
      </c>
      <c r="BQ427">
        <v>1</v>
      </c>
      <c r="BR427">
        <v>1.3171390634667299</v>
      </c>
      <c r="BS427">
        <v>1.32391637240059</v>
      </c>
      <c r="BT427">
        <v>-6.7773089338600823E-3</v>
      </c>
      <c r="BU427">
        <v>0.991524309786322</v>
      </c>
      <c r="BV427">
        <v>1.0121370851370799</v>
      </c>
      <c r="BW427">
        <v>-2.0612775350757895E-2</v>
      </c>
    </row>
    <row r="428" spans="1:75" x14ac:dyDescent="0.25">
      <c r="A428" s="1">
        <v>4</v>
      </c>
      <c r="B428" s="1" t="s">
        <v>21</v>
      </c>
      <c r="C428" s="1" t="s">
        <v>22</v>
      </c>
      <c r="D428" s="1" t="s">
        <v>23</v>
      </c>
      <c r="E428" s="1" t="s">
        <v>24</v>
      </c>
      <c r="F428" s="1" t="s">
        <v>25</v>
      </c>
      <c r="G428" s="1" t="b">
        <v>1</v>
      </c>
      <c r="H428" s="1" t="b">
        <v>1</v>
      </c>
      <c r="I428" s="1" t="b">
        <v>1</v>
      </c>
      <c r="J428" s="1" t="b">
        <v>1</v>
      </c>
      <c r="K428" s="1" t="b">
        <v>0</v>
      </c>
      <c r="L428" s="1">
        <v>200</v>
      </c>
      <c r="M428" s="1">
        <v>2</v>
      </c>
      <c r="N428" s="1">
        <v>0</v>
      </c>
      <c r="O428" s="1">
        <v>1</v>
      </c>
      <c r="P428" s="1">
        <v>2</v>
      </c>
      <c r="Q428" s="1">
        <v>100</v>
      </c>
      <c r="R428" s="1">
        <v>100</v>
      </c>
      <c r="S428" s="13">
        <v>1</v>
      </c>
      <c r="T428" s="1">
        <v>1</v>
      </c>
      <c r="U428" s="1" t="b">
        <v>1</v>
      </c>
      <c r="V428" s="1">
        <v>251</v>
      </c>
      <c r="W428" s="13">
        <v>2493.0300000000002</v>
      </c>
      <c r="X428" s="13">
        <v>2494.17</v>
      </c>
      <c r="Y428" s="1">
        <v>158</v>
      </c>
      <c r="Z428" s="1">
        <v>158</v>
      </c>
      <c r="AA428" s="50">
        <v>120.28</v>
      </c>
      <c r="AB428" s="50">
        <v>120.41</v>
      </c>
      <c r="AC428" s="16">
        <v>1.3138299629361601</v>
      </c>
      <c r="AD428" s="16">
        <v>1.3124526287588301</v>
      </c>
      <c r="AE428" s="50">
        <v>20.51</v>
      </c>
      <c r="AF428" s="50">
        <v>20.49</v>
      </c>
      <c r="AG428" s="50">
        <v>20.47</v>
      </c>
      <c r="AH428" s="50">
        <v>20.53</v>
      </c>
      <c r="AI428" s="16">
        <v>1.002824903167</v>
      </c>
      <c r="AJ428" s="16">
        <v>0.998892116655273</v>
      </c>
      <c r="AL428" s="6">
        <v>7.5360200906648966E-3</v>
      </c>
      <c r="AN428" s="6">
        <v>8.4254796466787241E-3</v>
      </c>
      <c r="AP428" s="6">
        <v>-2.525252525252597E-3</v>
      </c>
      <c r="AR428" s="6">
        <v>-2.525252525252597E-3</v>
      </c>
      <c r="AT428" s="6">
        <v>-4.8648111989941789E-3</v>
      </c>
      <c r="AV428" s="6">
        <v>-4.0364604873529553E-3</v>
      </c>
      <c r="AX428" s="6">
        <v>2.1299902341975763E-3</v>
      </c>
      <c r="AZ428" s="6">
        <v>1.3522651933088881E-3</v>
      </c>
      <c r="BB428" s="6">
        <v>-1.949887881447232E-4</v>
      </c>
      <c r="BD428" s="6">
        <v>1.9525529630004534E-4</v>
      </c>
      <c r="BF428" s="6">
        <v>-1.2685402029666282E-3</v>
      </c>
      <c r="BH428" s="6">
        <v>1.2680452594617808E-3</v>
      </c>
      <c r="BJ428" s="6">
        <v>4.0077169466590234E-4</v>
      </c>
      <c r="BL428" s="6">
        <v>-1.7666629264484479E-3</v>
      </c>
      <c r="BQ428">
        <v>1</v>
      </c>
      <c r="BR428">
        <v>1.2954825505658201</v>
      </c>
      <c r="BS428">
        <v>1.29795149916621</v>
      </c>
      <c r="BT428">
        <v>-2.4689486003899308E-3</v>
      </c>
      <c r="BU428">
        <v>1.00164149008885</v>
      </c>
      <c r="BV428">
        <v>1.0016555023923399</v>
      </c>
      <c r="BW428">
        <v>-1.4012303489963074E-5</v>
      </c>
    </row>
    <row r="429" spans="1:75" x14ac:dyDescent="0.25">
      <c r="A429" s="1">
        <v>5</v>
      </c>
      <c r="B429" s="1" t="s">
        <v>21</v>
      </c>
      <c r="C429" s="1" t="s">
        <v>22</v>
      </c>
      <c r="D429" s="1" t="s">
        <v>23</v>
      </c>
      <c r="E429" s="1" t="s">
        <v>24</v>
      </c>
      <c r="F429" s="1" t="s">
        <v>25</v>
      </c>
      <c r="G429" s="1" t="b">
        <v>1</v>
      </c>
      <c r="H429" s="1" t="b">
        <v>1</v>
      </c>
      <c r="I429" s="1" t="b">
        <v>1</v>
      </c>
      <c r="J429" s="1" t="b">
        <v>1</v>
      </c>
      <c r="K429" s="1" t="b">
        <v>0</v>
      </c>
      <c r="L429" s="1">
        <v>200</v>
      </c>
      <c r="M429" s="1">
        <v>2</v>
      </c>
      <c r="N429" s="1">
        <v>0</v>
      </c>
      <c r="O429" s="1">
        <v>1</v>
      </c>
      <c r="P429" s="1">
        <v>2</v>
      </c>
      <c r="Q429" s="1">
        <v>100</v>
      </c>
      <c r="R429" s="1">
        <v>100</v>
      </c>
      <c r="S429" s="13">
        <v>1</v>
      </c>
      <c r="T429" s="1">
        <v>1</v>
      </c>
      <c r="U429" s="1" t="b">
        <v>1</v>
      </c>
      <c r="V429" s="1">
        <v>251</v>
      </c>
      <c r="W429" s="13">
        <v>2490.19</v>
      </c>
      <c r="X429" s="13">
        <v>2496.46</v>
      </c>
      <c r="Y429" s="1">
        <v>158</v>
      </c>
      <c r="Z429" s="1">
        <v>158</v>
      </c>
      <c r="AA429" s="50">
        <v>120.08</v>
      </c>
      <c r="AB429" s="50">
        <v>120.6</v>
      </c>
      <c r="AC429" s="16">
        <v>1.3161153996349699</v>
      </c>
      <c r="AD429" s="16">
        <v>1.3103733845577299</v>
      </c>
      <c r="AE429" s="50">
        <v>20.49</v>
      </c>
      <c r="AF429" s="50">
        <v>20.51</v>
      </c>
      <c r="AG429" s="50">
        <v>20.399999999999999</v>
      </c>
      <c r="AH429" s="50">
        <v>20.6</v>
      </c>
      <c r="AI429" s="16">
        <v>1.0058481810587001</v>
      </c>
      <c r="AJ429" s="16">
        <v>0.99699680525424095</v>
      </c>
      <c r="AL429" s="6">
        <v>6.3882592145192429E-3</v>
      </c>
      <c r="AN429" s="6">
        <v>9.3513565309291113E-3</v>
      </c>
      <c r="AP429" s="6">
        <v>-2.525252525252597E-3</v>
      </c>
      <c r="AR429" s="6">
        <v>-2.525252525252597E-3</v>
      </c>
      <c r="AT429" s="6">
        <v>-6.5195088857268324E-3</v>
      </c>
      <c r="AV429" s="6">
        <v>-2.4648877566213478E-3</v>
      </c>
      <c r="AX429" s="6">
        <v>3.8732178369087489E-3</v>
      </c>
      <c r="AZ429" s="6">
        <v>-2.3412036075909359E-4</v>
      </c>
      <c r="BB429" s="6">
        <v>-1.1699327288683392E-3</v>
      </c>
      <c r="BD429" s="6">
        <v>1.1715317777996059E-3</v>
      </c>
      <c r="BF429" s="6">
        <v>-4.6838407494147472E-3</v>
      </c>
      <c r="BH429" s="6">
        <v>4.6820132657043878E-3</v>
      </c>
      <c r="BJ429" s="6">
        <v>3.4167414081747172E-3</v>
      </c>
      <c r="BL429" s="6">
        <v>-3.6607243501994846E-3</v>
      </c>
      <c r="BQ429">
        <v>1</v>
      </c>
      <c r="BR429">
        <v>1.3138299629361601</v>
      </c>
      <c r="BS429">
        <v>1.3124526287588301</v>
      </c>
      <c r="BT429">
        <v>1.3773341773299919E-3</v>
      </c>
      <c r="BU429">
        <v>1.002824903167</v>
      </c>
      <c r="BV429">
        <v>0.998892116655273</v>
      </c>
      <c r="BW429">
        <v>3.9327865117270155E-3</v>
      </c>
    </row>
    <row r="430" spans="1:75" x14ac:dyDescent="0.25">
      <c r="A430" s="1">
        <v>6</v>
      </c>
      <c r="B430" s="1" t="s">
        <v>21</v>
      </c>
      <c r="C430" s="1" t="s">
        <v>22</v>
      </c>
      <c r="D430" s="1" t="s">
        <v>23</v>
      </c>
      <c r="E430" s="1" t="s">
        <v>24</v>
      </c>
      <c r="F430" s="1" t="s">
        <v>25</v>
      </c>
      <c r="G430" s="1" t="b">
        <v>1</v>
      </c>
      <c r="H430" s="1" t="b">
        <v>1</v>
      </c>
      <c r="I430" s="1" t="b">
        <v>1</v>
      </c>
      <c r="J430" s="1" t="b">
        <v>1</v>
      </c>
      <c r="K430" s="1" t="b">
        <v>0</v>
      </c>
      <c r="L430" s="1">
        <v>200</v>
      </c>
      <c r="M430" s="1">
        <v>2</v>
      </c>
      <c r="N430" s="1">
        <v>0</v>
      </c>
      <c r="O430" s="1">
        <v>1</v>
      </c>
      <c r="P430" s="1">
        <v>2</v>
      </c>
      <c r="Q430" s="1">
        <v>100</v>
      </c>
      <c r="R430" s="1">
        <v>100</v>
      </c>
      <c r="S430" s="13">
        <v>1</v>
      </c>
      <c r="T430" s="1">
        <v>1</v>
      </c>
      <c r="U430" s="1" t="b">
        <v>1</v>
      </c>
      <c r="V430" s="1">
        <v>251</v>
      </c>
      <c r="W430" s="13">
        <v>2479.9899999999998</v>
      </c>
      <c r="X430" s="13">
        <v>2483.91</v>
      </c>
      <c r="Y430" s="1">
        <v>158</v>
      </c>
      <c r="Z430" s="1">
        <v>158</v>
      </c>
      <c r="AA430" s="50">
        <v>120.83</v>
      </c>
      <c r="AB430" s="50">
        <v>120.95</v>
      </c>
      <c r="AC430" s="16">
        <v>1.30788722468661</v>
      </c>
      <c r="AD430" s="16">
        <v>1.3068639901767301</v>
      </c>
      <c r="AE430" s="50">
        <v>20.51</v>
      </c>
      <c r="AF430" s="50">
        <v>20.49</v>
      </c>
      <c r="AG430" s="50">
        <v>20.45</v>
      </c>
      <c r="AH430" s="50">
        <v>20.55</v>
      </c>
      <c r="AI430" s="16">
        <v>1.0044117110959201</v>
      </c>
      <c r="AJ430" s="16">
        <v>0.99854989747094902</v>
      </c>
      <c r="AL430" s="6">
        <v>2.2660194480803586E-3</v>
      </c>
      <c r="AN430" s="6">
        <v>4.2772277547968862E-3</v>
      </c>
      <c r="AP430" s="6">
        <v>-2.525252525252597E-3</v>
      </c>
      <c r="AR430" s="6">
        <v>-2.525252525252597E-3</v>
      </c>
      <c r="AT430" s="6">
        <v>-3.143925604793818E-4</v>
      </c>
      <c r="AV430" s="6">
        <v>4.3011464209508077E-4</v>
      </c>
      <c r="AX430" s="6">
        <v>-2.4028613462890869E-3</v>
      </c>
      <c r="AZ430" s="6">
        <v>-2.9116570092202476E-3</v>
      </c>
      <c r="BB430" s="6">
        <v>-1.949887881447232E-4</v>
      </c>
      <c r="BD430" s="6">
        <v>1.9525529630004534E-4</v>
      </c>
      <c r="BF430" s="6">
        <v>-2.2443403590945987E-3</v>
      </c>
      <c r="BH430" s="6">
        <v>2.2434646898168431E-3</v>
      </c>
      <c r="BJ430" s="6">
        <v>1.983743828295248E-3</v>
      </c>
      <c r="BL430" s="6">
        <v>-2.1086564137153818E-3</v>
      </c>
      <c r="BQ430">
        <v>1</v>
      </c>
      <c r="BR430">
        <v>1.3161153996349699</v>
      </c>
      <c r="BS430">
        <v>1.3103733845577299</v>
      </c>
      <c r="BT430">
        <v>5.7420150772400369E-3</v>
      </c>
      <c r="BU430">
        <v>1.0058481810587001</v>
      </c>
      <c r="BV430">
        <v>0.99699680525424095</v>
      </c>
      <c r="BW430">
        <v>8.8513758044591606E-3</v>
      </c>
    </row>
    <row r="431" spans="1:75" x14ac:dyDescent="0.25">
      <c r="A431" s="1">
        <v>7</v>
      </c>
      <c r="B431" s="1" t="s">
        <v>21</v>
      </c>
      <c r="C431" s="1" t="s">
        <v>22</v>
      </c>
      <c r="D431" s="1" t="s">
        <v>23</v>
      </c>
      <c r="E431" s="1" t="s">
        <v>24</v>
      </c>
      <c r="F431" s="1" t="s">
        <v>25</v>
      </c>
      <c r="G431" s="1" t="b">
        <v>1</v>
      </c>
      <c r="H431" s="1" t="b">
        <v>1</v>
      </c>
      <c r="I431" s="1" t="b">
        <v>1</v>
      </c>
      <c r="J431" s="1" t="b">
        <v>1</v>
      </c>
      <c r="K431" s="1" t="b">
        <v>0</v>
      </c>
      <c r="L431" s="1">
        <v>200</v>
      </c>
      <c r="M431" s="1">
        <v>2</v>
      </c>
      <c r="N431" s="1">
        <v>0</v>
      </c>
      <c r="O431" s="1">
        <v>1</v>
      </c>
      <c r="P431" s="1">
        <v>2</v>
      </c>
      <c r="Q431" s="1">
        <v>100</v>
      </c>
      <c r="R431" s="1">
        <v>100</v>
      </c>
      <c r="S431" s="13">
        <v>1</v>
      </c>
      <c r="T431" s="1">
        <v>1</v>
      </c>
      <c r="U431" s="1" t="b">
        <v>1</v>
      </c>
      <c r="V431" s="1">
        <v>251</v>
      </c>
      <c r="W431" s="13">
        <v>2486.69</v>
      </c>
      <c r="X431" s="13">
        <v>2477.9</v>
      </c>
      <c r="Y431" s="1">
        <v>158</v>
      </c>
      <c r="Z431" s="1">
        <v>158</v>
      </c>
      <c r="AA431" s="50">
        <v>121.15</v>
      </c>
      <c r="AB431" s="50">
        <v>120.58</v>
      </c>
      <c r="AC431" s="16">
        <v>1.3049825466613301</v>
      </c>
      <c r="AD431" s="16">
        <v>1.31097756763906</v>
      </c>
      <c r="AE431" s="50">
        <v>20.51</v>
      </c>
      <c r="AF431" s="50">
        <v>20.49</v>
      </c>
      <c r="AG431" s="50">
        <v>20.63</v>
      </c>
      <c r="AH431" s="50">
        <v>20.37</v>
      </c>
      <c r="AI431" s="16">
        <v>0.99568796497171597</v>
      </c>
      <c r="AJ431" s="16">
        <v>1.0074679122047501</v>
      </c>
      <c r="AL431" s="6">
        <v>4.9737651770158653E-3</v>
      </c>
      <c r="AN431" s="6">
        <v>1.8473063249517807E-3</v>
      </c>
      <c r="AP431" s="6">
        <v>-2.525252525252597E-3</v>
      </c>
      <c r="AR431" s="6">
        <v>-2.525252525252597E-3</v>
      </c>
      <c r="AT431" s="6">
        <v>2.3331237382928638E-3</v>
      </c>
      <c r="AV431" s="6">
        <v>-2.6303164651193534E-3</v>
      </c>
      <c r="AX431" s="6">
        <v>-4.6184181863858642E-3</v>
      </c>
      <c r="AZ431" s="6">
        <v>2.2684873162903685E-4</v>
      </c>
      <c r="BB431" s="6">
        <v>-1.949887881447232E-4</v>
      </c>
      <c r="BD431" s="6">
        <v>1.9525529630004534E-4</v>
      </c>
      <c r="BF431" s="6">
        <v>6.5378610460575803E-3</v>
      </c>
      <c r="BH431" s="6">
        <v>-6.5353101833787175E-3</v>
      </c>
      <c r="BJ431" s="6">
        <v>-6.7189143597502499E-3</v>
      </c>
      <c r="BL431" s="6">
        <v>6.8034767980291733E-3</v>
      </c>
      <c r="BQ431">
        <v>1</v>
      </c>
      <c r="BR431">
        <v>1.30788722468661</v>
      </c>
      <c r="BS431">
        <v>1.3068639901767301</v>
      </c>
      <c r="BT431">
        <v>1.0232345098799556E-3</v>
      </c>
      <c r="BU431">
        <v>1.0044117110959201</v>
      </c>
      <c r="BV431">
        <v>0.99854989747094902</v>
      </c>
      <c r="BW431">
        <v>5.8618136249710684E-3</v>
      </c>
    </row>
    <row r="432" spans="1:75" x14ac:dyDescent="0.25">
      <c r="A432" s="1">
        <v>8</v>
      </c>
      <c r="B432" s="1" t="s">
        <v>21</v>
      </c>
      <c r="C432" s="1" t="s">
        <v>22</v>
      </c>
      <c r="D432" s="1" t="s">
        <v>23</v>
      </c>
      <c r="E432" s="1" t="s">
        <v>24</v>
      </c>
      <c r="F432" s="1" t="s">
        <v>25</v>
      </c>
      <c r="G432" s="1" t="b">
        <v>1</v>
      </c>
      <c r="H432" s="1" t="b">
        <v>1</v>
      </c>
      <c r="I432" s="1" t="b">
        <v>1</v>
      </c>
      <c r="J432" s="1" t="b">
        <v>1</v>
      </c>
      <c r="K432" s="1" t="b">
        <v>0</v>
      </c>
      <c r="L432" s="1">
        <v>200</v>
      </c>
      <c r="M432" s="1">
        <v>2</v>
      </c>
      <c r="N432" s="1">
        <v>0</v>
      </c>
      <c r="O432" s="1">
        <v>1</v>
      </c>
      <c r="P432" s="1">
        <v>2</v>
      </c>
      <c r="Q432" s="1">
        <v>100</v>
      </c>
      <c r="R432" s="1">
        <v>100</v>
      </c>
      <c r="S432" s="13">
        <v>1</v>
      </c>
      <c r="T432" s="1">
        <v>1</v>
      </c>
      <c r="U432" s="1" t="b">
        <v>1</v>
      </c>
      <c r="V432" s="1">
        <v>251</v>
      </c>
      <c r="W432" s="13">
        <v>2474.3000000000002</v>
      </c>
      <c r="X432" s="13">
        <v>2467.12</v>
      </c>
      <c r="Y432" s="1">
        <v>159</v>
      </c>
      <c r="Z432" s="1">
        <v>159</v>
      </c>
      <c r="AA432" s="50">
        <v>120.49</v>
      </c>
      <c r="AB432" s="50">
        <v>120.38</v>
      </c>
      <c r="AC432" s="16">
        <v>1.32011449349692</v>
      </c>
      <c r="AD432" s="16">
        <v>1.3211897215150299</v>
      </c>
      <c r="AE432" s="50">
        <v>20.56</v>
      </c>
      <c r="AF432" s="50">
        <v>20.440000000000001</v>
      </c>
      <c r="AG432" s="50">
        <v>20.53</v>
      </c>
      <c r="AH432" s="50">
        <v>20.47</v>
      </c>
      <c r="AI432" s="16">
        <v>1.0030181514392</v>
      </c>
      <c r="AJ432" s="16">
        <v>1.0000659554023299</v>
      </c>
      <c r="AL432" s="6">
        <v>-3.3543715746597869E-5</v>
      </c>
      <c r="AN432" s="6">
        <v>-2.5111883528733392E-3</v>
      </c>
      <c r="AP432" s="6">
        <v>3.7878787878786735E-3</v>
      </c>
      <c r="AR432" s="6">
        <v>3.7878787878786735E-3</v>
      </c>
      <c r="AT432" s="6">
        <v>-3.1273786279248927E-3</v>
      </c>
      <c r="AV432" s="6">
        <v>-4.2846035501000745E-3</v>
      </c>
      <c r="AX432" s="6">
        <v>6.9235455093461518E-3</v>
      </c>
      <c r="AZ432" s="6">
        <v>8.0183401669242649E-3</v>
      </c>
      <c r="BB432" s="6">
        <v>2.2423710636636507E-3</v>
      </c>
      <c r="BD432" s="6">
        <v>-2.2454359074487451E-3</v>
      </c>
      <c r="BF432" s="6">
        <v>1.6588602654175055E-3</v>
      </c>
      <c r="BH432" s="6">
        <v>-1.6582130316035171E-3</v>
      </c>
      <c r="BJ432" s="6">
        <v>5.9355282727135972E-4</v>
      </c>
      <c r="BL432" s="6">
        <v>-5.9359833806793549E-4</v>
      </c>
      <c r="BQ432">
        <v>1</v>
      </c>
      <c r="BR432">
        <v>1.3049825466613301</v>
      </c>
      <c r="BS432">
        <v>1.31097756763906</v>
      </c>
      <c r="BT432">
        <v>-5.9950209777299701E-3</v>
      </c>
      <c r="BU432">
        <v>0.99568796497171597</v>
      </c>
      <c r="BV432">
        <v>1.0074679122047501</v>
      </c>
      <c r="BW432">
        <v>-1.1779947233034105E-2</v>
      </c>
    </row>
    <row r="433" spans="1:75" x14ac:dyDescent="0.25">
      <c r="A433" s="1">
        <v>9</v>
      </c>
      <c r="B433" s="1" t="s">
        <v>21</v>
      </c>
      <c r="C433" s="1" t="s">
        <v>22</v>
      </c>
      <c r="D433" s="1" t="s">
        <v>23</v>
      </c>
      <c r="E433" s="1" t="s">
        <v>24</v>
      </c>
      <c r="F433" s="1" t="s">
        <v>25</v>
      </c>
      <c r="G433" s="1" t="b">
        <v>1</v>
      </c>
      <c r="H433" s="1" t="b">
        <v>1</v>
      </c>
      <c r="I433" s="1" t="b">
        <v>1</v>
      </c>
      <c r="J433" s="1" t="b">
        <v>1</v>
      </c>
      <c r="K433" s="1" t="b">
        <v>0</v>
      </c>
      <c r="L433" s="1">
        <v>200</v>
      </c>
      <c r="M433" s="1">
        <v>2</v>
      </c>
      <c r="N433" s="1">
        <v>0</v>
      </c>
      <c r="O433" s="1">
        <v>1</v>
      </c>
      <c r="P433" s="1">
        <v>2</v>
      </c>
      <c r="Q433" s="1">
        <v>100</v>
      </c>
      <c r="R433" s="1">
        <v>100</v>
      </c>
      <c r="S433" s="13">
        <v>1</v>
      </c>
      <c r="T433" s="1">
        <v>1</v>
      </c>
      <c r="U433" s="1" t="b">
        <v>1</v>
      </c>
      <c r="V433" s="1">
        <v>251</v>
      </c>
      <c r="W433" s="13">
        <v>2470.0500000000002</v>
      </c>
      <c r="X433" s="13">
        <v>2476.2600000000002</v>
      </c>
      <c r="Y433" s="1">
        <v>158</v>
      </c>
      <c r="Z433" s="1">
        <v>158</v>
      </c>
      <c r="AA433" s="50">
        <v>120.9</v>
      </c>
      <c r="AB433" s="50">
        <v>121.72</v>
      </c>
      <c r="AC433" s="16">
        <v>1.3073599990955</v>
      </c>
      <c r="AD433" s="16">
        <v>1.29833058031842</v>
      </c>
      <c r="AE433" s="50">
        <v>20.55</v>
      </c>
      <c r="AF433" s="50">
        <v>20.45</v>
      </c>
      <c r="AG433" s="50">
        <v>20.329999999999998</v>
      </c>
      <c r="AH433" s="50">
        <v>20.67</v>
      </c>
      <c r="AI433" s="16">
        <v>1.01247425381635</v>
      </c>
      <c r="AJ433" s="16">
        <v>0.99091866028707998</v>
      </c>
      <c r="AL433" s="6">
        <v>-1.7511436184293183E-3</v>
      </c>
      <c r="AN433" s="6">
        <v>1.1842329231306348E-3</v>
      </c>
      <c r="AP433" s="6">
        <v>-2.525252525252597E-3</v>
      </c>
      <c r="AR433" s="6">
        <v>-2.525252525252597E-3</v>
      </c>
      <c r="AT433" s="6">
        <v>2.6475162987704692E-4</v>
      </c>
      <c r="AV433" s="6">
        <v>6.7991199192707352E-3</v>
      </c>
      <c r="AX433" s="6">
        <v>-2.8050051482841898E-3</v>
      </c>
      <c r="AZ433" s="6">
        <v>-9.4223295502341431E-3</v>
      </c>
      <c r="BB433" s="6">
        <v>1.7548990933020647E-3</v>
      </c>
      <c r="BD433" s="6">
        <v>-1.7572976666990758E-3</v>
      </c>
      <c r="BF433" s="6">
        <v>-8.0991412958627551E-3</v>
      </c>
      <c r="BH433" s="6">
        <v>8.0959812719472168E-3</v>
      </c>
      <c r="BJ433" s="6">
        <v>1.0026796941422944E-2</v>
      </c>
      <c r="BL433" s="6">
        <v>-9.7348607185014924E-3</v>
      </c>
      <c r="BQ433">
        <v>1</v>
      </c>
      <c r="BR433">
        <v>1.32011449349692</v>
      </c>
      <c r="BS433">
        <v>1.3211897215150299</v>
      </c>
      <c r="BT433">
        <v>-1.0752280181098861E-3</v>
      </c>
      <c r="BU433">
        <v>1.0030181514392</v>
      </c>
      <c r="BV433">
        <v>1.0000659554023299</v>
      </c>
      <c r="BW433">
        <v>2.9521960368701361E-3</v>
      </c>
    </row>
    <row r="434" spans="1:75" x14ac:dyDescent="0.25">
      <c r="A434" s="1">
        <v>10</v>
      </c>
      <c r="B434" s="1" t="s">
        <v>21</v>
      </c>
      <c r="C434" s="1" t="s">
        <v>22</v>
      </c>
      <c r="D434" s="1" t="s">
        <v>23</v>
      </c>
      <c r="E434" s="1" t="s">
        <v>24</v>
      </c>
      <c r="F434" s="1" t="s">
        <v>25</v>
      </c>
      <c r="G434" s="1" t="b">
        <v>1</v>
      </c>
      <c r="H434" s="1" t="b">
        <v>1</v>
      </c>
      <c r="I434" s="1" t="b">
        <v>1</v>
      </c>
      <c r="J434" s="1" t="b">
        <v>1</v>
      </c>
      <c r="K434" s="1" t="b">
        <v>0</v>
      </c>
      <c r="L434" s="1">
        <v>200</v>
      </c>
      <c r="M434" s="1">
        <v>2</v>
      </c>
      <c r="N434" s="1">
        <v>0</v>
      </c>
      <c r="O434" s="1">
        <v>1</v>
      </c>
      <c r="P434" s="1">
        <v>2</v>
      </c>
      <c r="Q434" s="1">
        <v>100</v>
      </c>
      <c r="R434" s="1">
        <v>100</v>
      </c>
      <c r="S434" s="13">
        <v>1</v>
      </c>
      <c r="T434" s="1">
        <v>1</v>
      </c>
      <c r="U434" s="1" t="b">
        <v>1</v>
      </c>
      <c r="V434" s="1">
        <v>251</v>
      </c>
      <c r="W434" s="13">
        <v>2478.38</v>
      </c>
      <c r="X434" s="13">
        <v>2480.83</v>
      </c>
      <c r="Y434" s="1">
        <v>158</v>
      </c>
      <c r="Z434" s="1">
        <v>158</v>
      </c>
      <c r="AA434" s="50">
        <v>120.9</v>
      </c>
      <c r="AB434" s="50">
        <v>121.12</v>
      </c>
      <c r="AC434" s="16">
        <v>1.3071565850006599</v>
      </c>
      <c r="AD434" s="16">
        <v>1.30503389291784</v>
      </c>
      <c r="AE434" s="50">
        <v>20.52</v>
      </c>
      <c r="AF434" s="50">
        <v>20.48</v>
      </c>
      <c r="AG434" s="50">
        <v>20.440000000000001</v>
      </c>
      <c r="AH434" s="50">
        <v>20.56</v>
      </c>
      <c r="AI434" s="16">
        <v>1.00530132148553</v>
      </c>
      <c r="AJ434" s="16">
        <v>0.99746844383686295</v>
      </c>
      <c r="AL434" s="6">
        <v>1.6153521908288671E-3</v>
      </c>
      <c r="AN434" s="6">
        <v>3.0319435611325662E-3</v>
      </c>
      <c r="AP434" s="6">
        <v>-2.525252525252597E-3</v>
      </c>
      <c r="AR434" s="6">
        <v>-2.525252525252597E-3</v>
      </c>
      <c r="AT434" s="6">
        <v>2.6475162987704692E-4</v>
      </c>
      <c r="AV434" s="6">
        <v>1.8362586643285717E-3</v>
      </c>
      <c r="AX434" s="6">
        <v>-2.9601602068733968E-3</v>
      </c>
      <c r="AZ434" s="6">
        <v>-4.307952765392864E-3</v>
      </c>
      <c r="BB434" s="6">
        <v>2.9248318221686276E-4</v>
      </c>
      <c r="BD434" s="6">
        <v>-2.9288294444973495E-4</v>
      </c>
      <c r="BF434" s="6">
        <v>-2.732240437158473E-3</v>
      </c>
      <c r="BH434" s="6">
        <v>2.7311744049942632E-3</v>
      </c>
      <c r="BJ434" s="6">
        <v>2.8712037601963392E-3</v>
      </c>
      <c r="BL434" s="6">
        <v>-3.1893968180533028E-3</v>
      </c>
      <c r="BQ434">
        <v>1</v>
      </c>
      <c r="BR434">
        <v>1.3073599990955</v>
      </c>
      <c r="BS434">
        <v>1.29833058031842</v>
      </c>
      <c r="BT434">
        <v>9.0294187770800782E-3</v>
      </c>
      <c r="BU434">
        <v>1.01247425381635</v>
      </c>
      <c r="BV434">
        <v>0.99091866028707998</v>
      </c>
      <c r="BW434">
        <v>2.1555593529270056E-2</v>
      </c>
    </row>
    <row r="435" spans="1:75" x14ac:dyDescent="0.25">
      <c r="A435" s="3">
        <v>11</v>
      </c>
      <c r="B435" s="3" t="s">
        <v>21</v>
      </c>
      <c r="C435" s="3" t="s">
        <v>22</v>
      </c>
      <c r="D435" s="3" t="s">
        <v>23</v>
      </c>
      <c r="E435" s="3" t="s">
        <v>24</v>
      </c>
      <c r="F435" s="3" t="s">
        <v>25</v>
      </c>
      <c r="G435" s="3" t="b">
        <v>1</v>
      </c>
      <c r="H435" s="3" t="b">
        <v>1</v>
      </c>
      <c r="I435" s="3" t="b">
        <v>1</v>
      </c>
      <c r="J435" s="3" t="b">
        <v>1</v>
      </c>
      <c r="K435" s="3" t="b">
        <v>0</v>
      </c>
      <c r="L435" s="3">
        <v>200</v>
      </c>
      <c r="M435" s="3">
        <v>2</v>
      </c>
      <c r="N435" s="3">
        <v>0</v>
      </c>
      <c r="O435" s="3">
        <v>1</v>
      </c>
      <c r="P435" s="3">
        <v>2</v>
      </c>
      <c r="Q435" s="3">
        <v>100</v>
      </c>
      <c r="R435" s="3">
        <v>100</v>
      </c>
      <c r="S435" s="5">
        <v>1</v>
      </c>
      <c r="T435" s="3">
        <v>1</v>
      </c>
      <c r="U435" s="3" t="b">
        <v>1</v>
      </c>
      <c r="V435" s="3">
        <v>251</v>
      </c>
      <c r="W435" s="5">
        <v>2470.79</v>
      </c>
      <c r="X435" s="5">
        <v>2473.5500000000002</v>
      </c>
      <c r="Y435" s="3">
        <v>158</v>
      </c>
      <c r="Z435" s="3">
        <v>158</v>
      </c>
      <c r="AA435" s="51">
        <v>121.12</v>
      </c>
      <c r="AB435" s="51">
        <v>121.6</v>
      </c>
      <c r="AC435" s="17">
        <v>1.30492438152451</v>
      </c>
      <c r="AD435" s="17">
        <v>1.2998096550773499</v>
      </c>
      <c r="AE435" s="51">
        <v>20.46</v>
      </c>
      <c r="AF435" s="51">
        <v>20.54</v>
      </c>
      <c r="AG435" s="51">
        <v>20.440000000000001</v>
      </c>
      <c r="AH435" s="51">
        <v>20.56</v>
      </c>
      <c r="AI435" s="17">
        <v>1.0026741854636501</v>
      </c>
      <c r="AJ435" s="17">
        <v>1.00067042606516</v>
      </c>
      <c r="AL435" s="6" cm="1">
        <f t="array" ref="AL435:AL444">W435:W444/AM435-1</f>
        <v>4.2798148625777799E-4</v>
      </c>
      <c r="AM435" s="22">
        <f>AVERAGE(W435:W444)</f>
        <v>2469.7330000000002</v>
      </c>
      <c r="AN435" s="6" cm="1">
        <f t="array" ref="AN435:AN444">X435:X444/AO435-1</f>
        <v>1.1385266825243434E-3</v>
      </c>
      <c r="AO435" s="22">
        <f>AVERAGE(X435:X444)</f>
        <v>2470.7370000000001</v>
      </c>
      <c r="AP435" s="6" cm="1">
        <f t="array" ref="AP435:AP444">Y435:Y444/AQ435-1</f>
        <v>-1.8951358180669953E-3</v>
      </c>
      <c r="AQ435" s="22">
        <f>AVERAGE(Y435:Y444)</f>
        <v>158.30000000000001</v>
      </c>
      <c r="AR435" s="6" cm="1">
        <f t="array" ref="AR435:AR444">Z435:Z444/AS435-1</f>
        <v>-1.8951358180669953E-3</v>
      </c>
      <c r="AS435" s="22">
        <f>AVERAGE(Z435:Z444)</f>
        <v>158.30000000000001</v>
      </c>
      <c r="AT435" s="6" cm="1">
        <f t="array" ref="AT435:AT444">AA435:AA444/AU435-1</f>
        <v>-2.22869736766107E-4</v>
      </c>
      <c r="AU435" s="22">
        <f>AVERAGE(AA435:AA444)</f>
        <v>121.14700000000001</v>
      </c>
      <c r="AV435" s="6" cm="1">
        <f t="array" ref="AV435:AV444">AB435:AB444/AW435-1</f>
        <v>3.4824803182096353E-3</v>
      </c>
      <c r="AW435" s="22">
        <f>AVERAGE(AB435:AB444)</f>
        <v>121.178</v>
      </c>
      <c r="AX435" s="6" cm="1">
        <f t="array" ref="AX435:AX444">AC435:AC444/AY435-1</f>
        <v>-1.7704895468200199E-3</v>
      </c>
      <c r="AY435" s="22">
        <f>AVERAGE(AC435:AC444)</f>
        <v>1.307238834215686</v>
      </c>
      <c r="AZ435" s="6" cm="1">
        <f t="array" ref="AZ435:AZ444">AD435:AD444/BA435-1</f>
        <v>-5.4224466633466806E-3</v>
      </c>
      <c r="BA435" s="22">
        <f>AVERAGE(AD435:AD444)</f>
        <v>1.30689623018003</v>
      </c>
      <c r="BB435" s="6" cm="1">
        <f t="array" ref="BB435:BB444">AE435:AE444/BC435-1</f>
        <v>-1.2691594259492955E-3</v>
      </c>
      <c r="BC435" s="22">
        <f>AVERAGE(AE435:AE444)</f>
        <v>20.485999999999997</v>
      </c>
      <c r="BD435" s="6" cm="1">
        <f t="array" ref="BD435:BD444">AF435:AF444/BE435-1</f>
        <v>1.2674271229402567E-3</v>
      </c>
      <c r="BE435" s="22">
        <f>AVERAGE(AF435:AF444)</f>
        <v>20.514000000000003</v>
      </c>
      <c r="BF435" s="6" cm="1">
        <f t="array" ref="BF435:BF444">AG435:AG444/BG435-1</f>
        <v>-2.7808947650874716E-3</v>
      </c>
      <c r="BG435" s="22">
        <f>AVERAGE(AG435:AG444)</f>
        <v>20.497</v>
      </c>
      <c r="BH435" s="6" cm="1">
        <f t="array" ref="BH435:BH444">AH435:AH444/BI435-1</f>
        <v>2.7800809637612556E-3</v>
      </c>
      <c r="BI435" s="22">
        <f>AVERAGE(AH435:AH444)</f>
        <v>20.503</v>
      </c>
      <c r="BJ435" s="6" cm="1">
        <f t="array" ref="BJ435:BJ444">AI435:AI444/BK435-1</f>
        <v>1.762727292556443E-3</v>
      </c>
      <c r="BK435" s="22">
        <f t="shared" ref="BK435" si="43">AVERAGE(AI435:AI444)</f>
        <v>1.0009098543460058</v>
      </c>
      <c r="BL435" s="6" cm="1">
        <f t="array" ref="BL435:BL444">AJ435:AJ444/BM435-1</f>
        <v>-1.3017520970233232E-3</v>
      </c>
      <c r="BM435" s="22">
        <f>AVERAGE(AJ435:AJ444)</f>
        <v>1.001974748795569</v>
      </c>
      <c r="BQ435">
        <v>1</v>
      </c>
      <c r="BR435">
        <v>1.3071565850006599</v>
      </c>
      <c r="BS435">
        <v>1.30503389291784</v>
      </c>
      <c r="BT435">
        <v>2.1226920828198992E-3</v>
      </c>
      <c r="BU435">
        <v>1.00530132148553</v>
      </c>
      <c r="BV435">
        <v>0.99746844383686295</v>
      </c>
      <c r="BW435">
        <v>7.8328776486670249E-3</v>
      </c>
    </row>
    <row r="436" spans="1:75" x14ac:dyDescent="0.25">
      <c r="A436" s="3">
        <v>12</v>
      </c>
      <c r="B436" s="3" t="s">
        <v>21</v>
      </c>
      <c r="C436" s="3" t="s">
        <v>22</v>
      </c>
      <c r="D436" s="3" t="s">
        <v>23</v>
      </c>
      <c r="E436" s="3" t="s">
        <v>24</v>
      </c>
      <c r="F436" s="3" t="s">
        <v>25</v>
      </c>
      <c r="G436" s="3" t="b">
        <v>1</v>
      </c>
      <c r="H436" s="3" t="b">
        <v>1</v>
      </c>
      <c r="I436" s="3" t="b">
        <v>1</v>
      </c>
      <c r="J436" s="3" t="b">
        <v>1</v>
      </c>
      <c r="K436" s="3" t="b">
        <v>0</v>
      </c>
      <c r="L436" s="3">
        <v>200</v>
      </c>
      <c r="M436" s="3">
        <v>2</v>
      </c>
      <c r="N436" s="3">
        <v>0</v>
      </c>
      <c r="O436" s="3">
        <v>1</v>
      </c>
      <c r="P436" s="3">
        <v>2</v>
      </c>
      <c r="Q436" s="3">
        <v>100</v>
      </c>
      <c r="R436" s="3">
        <v>100</v>
      </c>
      <c r="S436" s="5">
        <v>1</v>
      </c>
      <c r="T436" s="3">
        <v>1</v>
      </c>
      <c r="U436" s="3" t="b">
        <v>1</v>
      </c>
      <c r="V436" s="3">
        <v>251</v>
      </c>
      <c r="W436" s="5">
        <v>2476.63</v>
      </c>
      <c r="X436" s="5">
        <v>2496.66</v>
      </c>
      <c r="Y436" s="3">
        <v>158</v>
      </c>
      <c r="Z436" s="3">
        <v>158</v>
      </c>
      <c r="AA436" s="51">
        <v>120.56</v>
      </c>
      <c r="AB436" s="51">
        <v>120.79</v>
      </c>
      <c r="AC436" s="17">
        <v>1.3109301030137599</v>
      </c>
      <c r="AD436" s="17">
        <v>1.3083803321758001</v>
      </c>
      <c r="AE436" s="51">
        <v>20.32</v>
      </c>
      <c r="AF436" s="51">
        <v>20.68</v>
      </c>
      <c r="AG436" s="51">
        <v>20.440000000000001</v>
      </c>
      <c r="AH436" s="51">
        <v>20.56</v>
      </c>
      <c r="AI436" s="17">
        <v>0.99520805802384604</v>
      </c>
      <c r="AJ436" s="17">
        <v>1.0068940483620099</v>
      </c>
      <c r="AL436" s="6">
        <v>2.7926095654873251E-3</v>
      </c>
      <c r="AN436" s="6">
        <v>1.0492011088189424E-2</v>
      </c>
      <c r="AP436" s="6">
        <v>-1.8951358180669953E-3</v>
      </c>
      <c r="AR436" s="6">
        <v>-1.8951358180669953E-3</v>
      </c>
      <c r="AT436" s="6">
        <v>-4.8453531659884419E-3</v>
      </c>
      <c r="AV436" s="6">
        <v>-3.2019013352257986E-3</v>
      </c>
      <c r="AX436" s="6">
        <v>2.8237141534190879E-3</v>
      </c>
      <c r="AZ436" s="6">
        <v>1.1355928355272216E-3</v>
      </c>
      <c r="BB436" s="6">
        <v>-8.1030947964462197E-3</v>
      </c>
      <c r="BD436" s="6">
        <v>8.0920347080042365E-3</v>
      </c>
      <c r="BF436" s="6">
        <v>-2.7808947650874716E-3</v>
      </c>
      <c r="BH436" s="6">
        <v>2.7800809637612556E-3</v>
      </c>
      <c r="BJ436" s="6">
        <v>-5.6966132338513997E-3</v>
      </c>
      <c r="BL436" s="6">
        <v>4.9096043312011339E-3</v>
      </c>
      <c r="BQ436">
        <v>1</v>
      </c>
      <c r="BR436">
        <v>1.30492438152451</v>
      </c>
      <c r="BS436">
        <v>1.2998096550773499</v>
      </c>
      <c r="BT436">
        <v>5.1147264471600451E-3</v>
      </c>
      <c r="BU436">
        <v>1.0026741854636501</v>
      </c>
      <c r="BV436">
        <v>1.00067042606516</v>
      </c>
      <c r="BW436">
        <v>2.0037593984900681E-3</v>
      </c>
    </row>
    <row r="437" spans="1:75" x14ac:dyDescent="0.25">
      <c r="A437" s="3">
        <v>13</v>
      </c>
      <c r="B437" s="3" t="s">
        <v>21</v>
      </c>
      <c r="C437" s="3" t="s">
        <v>22</v>
      </c>
      <c r="D437" s="3" t="s">
        <v>23</v>
      </c>
      <c r="E437" s="3" t="s">
        <v>24</v>
      </c>
      <c r="F437" s="3" t="s">
        <v>25</v>
      </c>
      <c r="G437" s="3" t="b">
        <v>1</v>
      </c>
      <c r="H437" s="3" t="b">
        <v>1</v>
      </c>
      <c r="I437" s="3" t="b">
        <v>1</v>
      </c>
      <c r="J437" s="3" t="b">
        <v>1</v>
      </c>
      <c r="K437" s="3" t="b">
        <v>0</v>
      </c>
      <c r="L437" s="3">
        <v>200</v>
      </c>
      <c r="M437" s="3">
        <v>2</v>
      </c>
      <c r="N437" s="3">
        <v>0</v>
      </c>
      <c r="O437" s="3">
        <v>1</v>
      </c>
      <c r="P437" s="3">
        <v>2</v>
      </c>
      <c r="Q437" s="3">
        <v>100</v>
      </c>
      <c r="R437" s="3">
        <v>100</v>
      </c>
      <c r="S437" s="5">
        <v>1</v>
      </c>
      <c r="T437" s="3">
        <v>1</v>
      </c>
      <c r="U437" s="3" t="b">
        <v>1</v>
      </c>
      <c r="V437" s="3">
        <v>251</v>
      </c>
      <c r="W437" s="5">
        <v>2452.5700000000002</v>
      </c>
      <c r="X437" s="5">
        <v>2444.9299999999998</v>
      </c>
      <c r="Y437" s="3">
        <v>160</v>
      </c>
      <c r="Z437" s="3">
        <v>160</v>
      </c>
      <c r="AA437" s="51">
        <v>120.56</v>
      </c>
      <c r="AB437" s="51">
        <v>120.46</v>
      </c>
      <c r="AC437" s="17">
        <v>1.32767415846037</v>
      </c>
      <c r="AD437" s="17">
        <v>1.32880014699464</v>
      </c>
      <c r="AE437" s="51">
        <v>20.46</v>
      </c>
      <c r="AF437" s="51">
        <v>20.54</v>
      </c>
      <c r="AG437" s="51">
        <v>20.58</v>
      </c>
      <c r="AH437" s="51">
        <v>20.420000000000002</v>
      </c>
      <c r="AI437" s="17">
        <v>0.99577500569605704</v>
      </c>
      <c r="AJ437" s="17">
        <v>1.0075219867851399</v>
      </c>
      <c r="AL437" s="6">
        <v>-6.9493341992838964E-3</v>
      </c>
      <c r="AN437" s="6">
        <v>-1.044506153427105E-2</v>
      </c>
      <c r="AP437" s="6">
        <v>1.073910296904601E-2</v>
      </c>
      <c r="AR437" s="6">
        <v>1.073910296904601E-2</v>
      </c>
      <c r="AT437" s="6">
        <v>-4.8453531659884419E-3</v>
      </c>
      <c r="AV437" s="6">
        <v>-5.9251679347737118E-3</v>
      </c>
      <c r="AX437" s="6">
        <v>1.5632433576642235E-2</v>
      </c>
      <c r="AZ437" s="6">
        <v>1.6760257095234543E-2</v>
      </c>
      <c r="BB437" s="6">
        <v>-1.2691594259492955E-3</v>
      </c>
      <c r="BD437" s="6">
        <v>1.2674271229402567E-3</v>
      </c>
      <c r="BF437" s="6">
        <v>4.0493730789870064E-3</v>
      </c>
      <c r="BH437" s="6">
        <v>-4.0481880700384831E-3</v>
      </c>
      <c r="BJ437" s="6">
        <v>-5.1301809325314807E-3</v>
      </c>
      <c r="BL437" s="6">
        <v>5.5363051775896288E-3</v>
      </c>
      <c r="BQ437">
        <v>1</v>
      </c>
      <c r="BR437">
        <v>1.3109301030137599</v>
      </c>
      <c r="BS437">
        <v>1.3083803321758001</v>
      </c>
      <c r="BT437">
        <v>2.5497708379598194E-3</v>
      </c>
      <c r="BU437">
        <v>0.99520805802384604</v>
      </c>
      <c r="BV437">
        <v>1.0068940483620099</v>
      </c>
      <c r="BW437">
        <v>-1.1685990338163865E-2</v>
      </c>
    </row>
    <row r="438" spans="1:75" x14ac:dyDescent="0.25">
      <c r="A438" s="3">
        <v>14</v>
      </c>
      <c r="B438" s="3" t="s">
        <v>21</v>
      </c>
      <c r="C438" s="3" t="s">
        <v>22</v>
      </c>
      <c r="D438" s="3" t="s">
        <v>23</v>
      </c>
      <c r="E438" s="3" t="s">
        <v>24</v>
      </c>
      <c r="F438" s="3" t="s">
        <v>25</v>
      </c>
      <c r="G438" s="3" t="b">
        <v>1</v>
      </c>
      <c r="H438" s="3" t="b">
        <v>1</v>
      </c>
      <c r="I438" s="3" t="b">
        <v>1</v>
      </c>
      <c r="J438" s="3" t="b">
        <v>1</v>
      </c>
      <c r="K438" s="3" t="b">
        <v>0</v>
      </c>
      <c r="L438" s="3">
        <v>200</v>
      </c>
      <c r="M438" s="3">
        <v>2</v>
      </c>
      <c r="N438" s="3">
        <v>0</v>
      </c>
      <c r="O438" s="3">
        <v>1</v>
      </c>
      <c r="P438" s="3">
        <v>2</v>
      </c>
      <c r="Q438" s="3">
        <v>100</v>
      </c>
      <c r="R438" s="3">
        <v>100</v>
      </c>
      <c r="S438" s="5">
        <v>1</v>
      </c>
      <c r="T438" s="3">
        <v>1</v>
      </c>
      <c r="U438" s="3" t="b">
        <v>1</v>
      </c>
      <c r="V438" s="3">
        <v>251</v>
      </c>
      <c r="W438" s="5">
        <v>2467.41</v>
      </c>
      <c r="X438" s="5">
        <v>2472.46</v>
      </c>
      <c r="Y438" s="3">
        <v>158</v>
      </c>
      <c r="Z438" s="3">
        <v>158</v>
      </c>
      <c r="AA438" s="51">
        <v>121.21</v>
      </c>
      <c r="AB438" s="51">
        <v>121.74</v>
      </c>
      <c r="AC438" s="17">
        <v>1.30421616482327</v>
      </c>
      <c r="AD438" s="17">
        <v>1.2985945581259699</v>
      </c>
      <c r="AE438" s="51">
        <v>20.53</v>
      </c>
      <c r="AF438" s="51">
        <v>20.47</v>
      </c>
      <c r="AG438" s="51">
        <v>20.38</v>
      </c>
      <c r="AH438" s="51">
        <v>20.62</v>
      </c>
      <c r="AI438" s="17">
        <v>1.0088661426293</v>
      </c>
      <c r="AJ438" s="17">
        <v>0.99416723627249803</v>
      </c>
      <c r="AL438" s="6">
        <v>-9.40587504803303E-4</v>
      </c>
      <c r="AN438" s="6">
        <v>6.9736277070364672E-4</v>
      </c>
      <c r="AP438" s="6">
        <v>-1.8951358180669953E-3</v>
      </c>
      <c r="AR438" s="6">
        <v>-1.8951358180669953E-3</v>
      </c>
      <c r="AT438" s="6">
        <v>5.2002938578743496E-4</v>
      </c>
      <c r="AV438" s="6">
        <v>4.6378055422602316E-3</v>
      </c>
      <c r="AX438" s="6">
        <v>-2.3122548942861032E-3</v>
      </c>
      <c r="AZ438" s="6">
        <v>-6.3522044538428801E-3</v>
      </c>
      <c r="BB438" s="6">
        <v>2.1478082592991665E-3</v>
      </c>
      <c r="BD438" s="6">
        <v>-2.1448766695917332E-3</v>
      </c>
      <c r="BF438" s="6">
        <v>-5.7081524125481842E-3</v>
      </c>
      <c r="BH438" s="6">
        <v>5.7064819782470799E-3</v>
      </c>
      <c r="BJ438" s="6">
        <v>7.9490558003276757E-3</v>
      </c>
      <c r="BL438" s="6">
        <v>-7.7921250335460934E-3</v>
      </c>
      <c r="BQ438">
        <v>1</v>
      </c>
      <c r="BR438">
        <v>1.32767415846037</v>
      </c>
      <c r="BS438">
        <v>1.32880014699464</v>
      </c>
      <c r="BT438">
        <v>-1.1259885342700393E-3</v>
      </c>
      <c r="BU438">
        <v>0.99577500569605704</v>
      </c>
      <c r="BV438">
        <v>1.0075219867851399</v>
      </c>
      <c r="BW438">
        <v>-1.1746981089082897E-2</v>
      </c>
    </row>
    <row r="439" spans="1:75" x14ac:dyDescent="0.25">
      <c r="A439" s="3">
        <v>15</v>
      </c>
      <c r="B439" s="3" t="s">
        <v>21</v>
      </c>
      <c r="C439" s="3" t="s">
        <v>22</v>
      </c>
      <c r="D439" s="3" t="s">
        <v>23</v>
      </c>
      <c r="E439" s="3" t="s">
        <v>24</v>
      </c>
      <c r="F439" s="3" t="s">
        <v>25</v>
      </c>
      <c r="G439" s="3" t="b">
        <v>1</v>
      </c>
      <c r="H439" s="3" t="b">
        <v>1</v>
      </c>
      <c r="I439" s="3" t="b">
        <v>1</v>
      </c>
      <c r="J439" s="3" t="b">
        <v>1</v>
      </c>
      <c r="K439" s="3" t="b">
        <v>0</v>
      </c>
      <c r="L439" s="3">
        <v>200</v>
      </c>
      <c r="M439" s="3">
        <v>2</v>
      </c>
      <c r="N439" s="3">
        <v>0</v>
      </c>
      <c r="O439" s="3">
        <v>1</v>
      </c>
      <c r="P439" s="3">
        <v>2</v>
      </c>
      <c r="Q439" s="3">
        <v>100</v>
      </c>
      <c r="R439" s="3">
        <v>100</v>
      </c>
      <c r="S439" s="5">
        <v>1</v>
      </c>
      <c r="T439" s="3">
        <v>1</v>
      </c>
      <c r="U439" s="3" t="b">
        <v>1</v>
      </c>
      <c r="V439" s="3">
        <v>251</v>
      </c>
      <c r="W439" s="5">
        <v>2497.5500000000002</v>
      </c>
      <c r="X439" s="5">
        <v>2486.8000000000002</v>
      </c>
      <c r="Y439" s="3">
        <v>158</v>
      </c>
      <c r="Z439" s="3">
        <v>158</v>
      </c>
      <c r="AA439" s="51">
        <v>120.59</v>
      </c>
      <c r="AB439" s="51">
        <v>120.21</v>
      </c>
      <c r="AC439" s="17">
        <v>1.3110358233449999</v>
      </c>
      <c r="AD439" s="17">
        <v>1.3149460110872</v>
      </c>
      <c r="AE439" s="51">
        <v>20.54</v>
      </c>
      <c r="AF439" s="51">
        <v>20.46</v>
      </c>
      <c r="AG439" s="51">
        <v>20.6</v>
      </c>
      <c r="AH439" s="51">
        <v>20.399999999999999</v>
      </c>
      <c r="AI439" s="17">
        <v>0.99830261259208497</v>
      </c>
      <c r="AJ439" s="17">
        <v>1.00418283851922</v>
      </c>
      <c r="AL439" s="6">
        <v>1.1263160835604413E-2</v>
      </c>
      <c r="AN439" s="6">
        <v>6.5012990051147579E-3</v>
      </c>
      <c r="AP439" s="6">
        <v>-1.8951358180669953E-3</v>
      </c>
      <c r="AR439" s="6">
        <v>-1.8951358180669953E-3</v>
      </c>
      <c r="AT439" s="6">
        <v>-4.5977201251372612E-3</v>
      </c>
      <c r="AV439" s="6">
        <v>-7.9882486920068718E-3</v>
      </c>
      <c r="AX439" s="6">
        <v>2.9045871572443982E-3</v>
      </c>
      <c r="AZ439" s="6">
        <v>6.1594644787223984E-3</v>
      </c>
      <c r="BB439" s="6">
        <v>2.6359465000489468E-3</v>
      </c>
      <c r="BD439" s="6">
        <v>-2.6323486399533191E-3</v>
      </c>
      <c r="BF439" s="6">
        <v>5.0251256281408363E-3</v>
      </c>
      <c r="BH439" s="6">
        <v>-5.0236550748671283E-3</v>
      </c>
      <c r="BJ439" s="6">
        <v>-2.6048717000837218E-3</v>
      </c>
      <c r="BL439" s="6">
        <v>2.2037378948971398E-3</v>
      </c>
      <c r="BQ439">
        <v>1</v>
      </c>
      <c r="BR439">
        <v>1.30421616482327</v>
      </c>
      <c r="BS439">
        <v>1.2985945581259699</v>
      </c>
      <c r="BT439">
        <v>5.6216066973000522E-3</v>
      </c>
      <c r="BU439">
        <v>1.0088661426293</v>
      </c>
      <c r="BV439">
        <v>0.99416723627249803</v>
      </c>
      <c r="BW439">
        <v>1.4698906356801933E-2</v>
      </c>
    </row>
    <row r="440" spans="1:75" x14ac:dyDescent="0.25">
      <c r="A440" s="3">
        <v>16</v>
      </c>
      <c r="B440" s="3" t="s">
        <v>21</v>
      </c>
      <c r="C440" s="3" t="s">
        <v>22</v>
      </c>
      <c r="D440" s="3" t="s">
        <v>23</v>
      </c>
      <c r="E440" s="3" t="s">
        <v>24</v>
      </c>
      <c r="F440" s="3" t="s">
        <v>25</v>
      </c>
      <c r="G440" s="3" t="b">
        <v>1</v>
      </c>
      <c r="H440" s="3" t="b">
        <v>1</v>
      </c>
      <c r="I440" s="3" t="b">
        <v>1</v>
      </c>
      <c r="J440" s="3" t="b">
        <v>1</v>
      </c>
      <c r="K440" s="3" t="b">
        <v>0</v>
      </c>
      <c r="L440" s="3">
        <v>200</v>
      </c>
      <c r="M440" s="3">
        <v>2</v>
      </c>
      <c r="N440" s="3">
        <v>0</v>
      </c>
      <c r="O440" s="3">
        <v>1</v>
      </c>
      <c r="P440" s="3">
        <v>2</v>
      </c>
      <c r="Q440" s="3">
        <v>100</v>
      </c>
      <c r="R440" s="3">
        <v>100</v>
      </c>
      <c r="S440" s="5">
        <v>1</v>
      </c>
      <c r="T440" s="3">
        <v>1</v>
      </c>
      <c r="U440" s="3" t="b">
        <v>1</v>
      </c>
      <c r="V440" s="3">
        <v>251</v>
      </c>
      <c r="W440" s="5">
        <v>2461.35</v>
      </c>
      <c r="X440" s="5">
        <v>2465.9</v>
      </c>
      <c r="Y440" s="3">
        <v>158</v>
      </c>
      <c r="Z440" s="3">
        <v>158</v>
      </c>
      <c r="AA440" s="51">
        <v>121.81</v>
      </c>
      <c r="AB440" s="51">
        <v>121.79</v>
      </c>
      <c r="AC440" s="17">
        <v>1.2974689177321901</v>
      </c>
      <c r="AD440" s="17">
        <v>1.2976057343662999</v>
      </c>
      <c r="AE440" s="51">
        <v>20.49</v>
      </c>
      <c r="AF440" s="51">
        <v>20.51</v>
      </c>
      <c r="AG440" s="51">
        <v>20.48</v>
      </c>
      <c r="AH440" s="51">
        <v>20.52</v>
      </c>
      <c r="AI440" s="17">
        <v>1.00150672134882</v>
      </c>
      <c r="AJ440" s="17">
        <v>1.0005211893369701</v>
      </c>
      <c r="AL440" s="6">
        <v>-3.3942940390723209E-3</v>
      </c>
      <c r="AN440" s="6">
        <v>-1.9577154508958472E-3</v>
      </c>
      <c r="AP440" s="6">
        <v>-1.8951358180669953E-3</v>
      </c>
      <c r="AR440" s="6">
        <v>-1.8951358180669953E-3</v>
      </c>
      <c r="AT440" s="6">
        <v>5.4726902028114921E-3</v>
      </c>
      <c r="AV440" s="6">
        <v>5.0504216937068414E-3</v>
      </c>
      <c r="AX440" s="6">
        <v>-7.4737042901250605E-3</v>
      </c>
      <c r="AZ440" s="6">
        <v>-7.1088244033348236E-3</v>
      </c>
      <c r="BB440" s="6">
        <v>1.9525529630004534E-4</v>
      </c>
      <c r="BD440" s="6">
        <v>-1.949887881447232E-4</v>
      </c>
      <c r="BF440" s="6">
        <v>-8.2938966678047787E-4</v>
      </c>
      <c r="BH440" s="6">
        <v>8.2914695410418737E-4</v>
      </c>
      <c r="BJ440" s="6">
        <v>5.9632443443602412E-4</v>
      </c>
      <c r="BL440" s="6">
        <v>-1.4506947009854665E-3</v>
      </c>
      <c r="BQ440">
        <v>1</v>
      </c>
      <c r="BR440">
        <v>1.3110358233449999</v>
      </c>
      <c r="BS440">
        <v>1.3149460110872</v>
      </c>
      <c r="BT440">
        <v>-3.9101877422000886E-3</v>
      </c>
      <c r="BU440">
        <v>0.99830261259208497</v>
      </c>
      <c r="BV440">
        <v>1.00418283851922</v>
      </c>
      <c r="BW440">
        <v>-5.8802259271349966E-3</v>
      </c>
    </row>
    <row r="441" spans="1:75" x14ac:dyDescent="0.25">
      <c r="A441" s="3">
        <v>17</v>
      </c>
      <c r="B441" s="3" t="s">
        <v>21</v>
      </c>
      <c r="C441" s="3" t="s">
        <v>22</v>
      </c>
      <c r="D441" s="3" t="s">
        <v>23</v>
      </c>
      <c r="E441" s="3" t="s">
        <v>24</v>
      </c>
      <c r="F441" s="3" t="s">
        <v>25</v>
      </c>
      <c r="G441" s="3" t="b">
        <v>1</v>
      </c>
      <c r="H441" s="3" t="b">
        <v>1</v>
      </c>
      <c r="I441" s="3" t="b">
        <v>1</v>
      </c>
      <c r="J441" s="3" t="b">
        <v>1</v>
      </c>
      <c r="K441" s="3" t="b">
        <v>0</v>
      </c>
      <c r="L441" s="3">
        <v>200</v>
      </c>
      <c r="M441" s="3">
        <v>2</v>
      </c>
      <c r="N441" s="3">
        <v>0</v>
      </c>
      <c r="O441" s="3">
        <v>1</v>
      </c>
      <c r="P441" s="3">
        <v>2</v>
      </c>
      <c r="Q441" s="3">
        <v>100</v>
      </c>
      <c r="R441" s="3">
        <v>100</v>
      </c>
      <c r="S441" s="5">
        <v>1</v>
      </c>
      <c r="T441" s="3">
        <v>1</v>
      </c>
      <c r="U441" s="3" t="b">
        <v>1</v>
      </c>
      <c r="V441" s="3">
        <v>251</v>
      </c>
      <c r="W441" s="5">
        <v>2477.4</v>
      </c>
      <c r="X441" s="5">
        <v>2483.12</v>
      </c>
      <c r="Y441" s="3">
        <v>158</v>
      </c>
      <c r="Z441" s="3">
        <v>158</v>
      </c>
      <c r="AA441" s="51">
        <v>120.87</v>
      </c>
      <c r="AB441" s="51">
        <v>121.11</v>
      </c>
      <c r="AC441" s="17">
        <v>1.30753285470997</v>
      </c>
      <c r="AD441" s="17">
        <v>1.30504942073709</v>
      </c>
      <c r="AE441" s="51">
        <v>20.52</v>
      </c>
      <c r="AF441" s="51">
        <v>20.48</v>
      </c>
      <c r="AG441" s="51">
        <v>20.420000000000002</v>
      </c>
      <c r="AH441" s="51">
        <v>20.58</v>
      </c>
      <c r="AI441" s="17">
        <v>1.00586637047163</v>
      </c>
      <c r="AJ441" s="17">
        <v>0.99609045340624203</v>
      </c>
      <c r="AL441" s="6">
        <v>3.1043841581255283E-3</v>
      </c>
      <c r="AN441" s="6">
        <v>5.01186488080263E-3</v>
      </c>
      <c r="AP441" s="6">
        <v>-1.8951358180669953E-3</v>
      </c>
      <c r="AR441" s="6">
        <v>-1.8951358180669953E-3</v>
      </c>
      <c r="AT441" s="6">
        <v>-2.2864784105260938E-3</v>
      </c>
      <c r="AV441" s="6">
        <v>-5.6115796596745149E-4</v>
      </c>
      <c r="AX441" s="6">
        <v>2.2491719691020151E-4</v>
      </c>
      <c r="AZ441" s="6">
        <v>-1.4131263066583521E-3</v>
      </c>
      <c r="BB441" s="6">
        <v>1.6596700185493862E-3</v>
      </c>
      <c r="BD441" s="6">
        <v>-1.6574046992299252E-3</v>
      </c>
      <c r="BF441" s="6">
        <v>-3.7566473142409684E-3</v>
      </c>
      <c r="BH441" s="6">
        <v>3.7555479685897897E-3</v>
      </c>
      <c r="BJ441" s="6">
        <v>4.952010517333516E-3</v>
      </c>
      <c r="BL441" s="6">
        <v>-5.8726982854609977E-3</v>
      </c>
      <c r="BQ441">
        <v>1</v>
      </c>
      <c r="BR441">
        <v>1.2974689177321901</v>
      </c>
      <c r="BS441">
        <v>1.2976057343662999</v>
      </c>
      <c r="BT441">
        <v>-1.3681663410980427E-4</v>
      </c>
      <c r="BU441">
        <v>1.00150672134882</v>
      </c>
      <c r="BV441">
        <v>1.0005211893369701</v>
      </c>
      <c r="BW441">
        <v>9.8553201184992112E-4</v>
      </c>
    </row>
    <row r="442" spans="1:75" x14ac:dyDescent="0.25">
      <c r="A442" s="3">
        <v>18</v>
      </c>
      <c r="B442" s="3" t="s">
        <v>21</v>
      </c>
      <c r="C442" s="3" t="s">
        <v>22</v>
      </c>
      <c r="D442" s="3" t="s">
        <v>23</v>
      </c>
      <c r="E442" s="3" t="s">
        <v>24</v>
      </c>
      <c r="F442" s="3" t="s">
        <v>25</v>
      </c>
      <c r="G442" s="3" t="b">
        <v>1</v>
      </c>
      <c r="H442" s="3" t="b">
        <v>1</v>
      </c>
      <c r="I442" s="3" t="b">
        <v>1</v>
      </c>
      <c r="J442" s="3" t="b">
        <v>1</v>
      </c>
      <c r="K442" s="3" t="b">
        <v>0</v>
      </c>
      <c r="L442" s="3">
        <v>200</v>
      </c>
      <c r="M442" s="3">
        <v>2</v>
      </c>
      <c r="N442" s="3">
        <v>0</v>
      </c>
      <c r="O442" s="3">
        <v>1</v>
      </c>
      <c r="P442" s="3">
        <v>2</v>
      </c>
      <c r="Q442" s="3">
        <v>100</v>
      </c>
      <c r="R442" s="3">
        <v>100</v>
      </c>
      <c r="S442" s="5">
        <v>1</v>
      </c>
      <c r="T442" s="3">
        <v>1</v>
      </c>
      <c r="U442" s="3" t="b">
        <v>1</v>
      </c>
      <c r="V442" s="3">
        <v>251</v>
      </c>
      <c r="W442" s="5">
        <v>2478.9899999999998</v>
      </c>
      <c r="X442" s="5">
        <v>2481.77</v>
      </c>
      <c r="Y442" s="3">
        <v>158</v>
      </c>
      <c r="Z442" s="3">
        <v>158</v>
      </c>
      <c r="AA442" s="51">
        <v>121.01</v>
      </c>
      <c r="AB442" s="51">
        <v>120.89</v>
      </c>
      <c r="AC442" s="17">
        <v>1.3061658915771399</v>
      </c>
      <c r="AD442" s="17">
        <v>1.30764277671152</v>
      </c>
      <c r="AE442" s="51">
        <v>20.51</v>
      </c>
      <c r="AF442" s="51">
        <v>20.49</v>
      </c>
      <c r="AG442" s="51">
        <v>20.49</v>
      </c>
      <c r="AH442" s="51">
        <v>20.51</v>
      </c>
      <c r="AI442" s="17">
        <v>1.00277040096948</v>
      </c>
      <c r="AJ442" s="17">
        <v>1.00082269078493</v>
      </c>
      <c r="AL442" s="6">
        <v>3.7481784468198498E-3</v>
      </c>
      <c r="AN442" s="6">
        <v>4.4654692101990801E-3</v>
      </c>
      <c r="AP442" s="6">
        <v>-1.8951358180669953E-3</v>
      </c>
      <c r="AR442" s="6">
        <v>-1.8951358180669953E-3</v>
      </c>
      <c r="AT442" s="6">
        <v>-1.1308575532205101E-3</v>
      </c>
      <c r="AV442" s="6">
        <v>-2.376669032332579E-3</v>
      </c>
      <c r="AX442" s="6">
        <v>-8.2077016874260167E-4</v>
      </c>
      <c r="AZ442" s="6">
        <v>5.7123627281963074E-4</v>
      </c>
      <c r="BB442" s="6">
        <v>1.1715317777996059E-3</v>
      </c>
      <c r="BD442" s="6">
        <v>-1.1699327288683392E-3</v>
      </c>
      <c r="BF442" s="6">
        <v>-3.4151339220378496E-4</v>
      </c>
      <c r="BH442" s="6">
        <v>3.4141345169014237E-4</v>
      </c>
      <c r="BJ442" s="6">
        <v>1.8588553358682702E-3</v>
      </c>
      <c r="BL442" s="6">
        <v>-1.1497874692190102E-3</v>
      </c>
      <c r="BQ442">
        <v>1</v>
      </c>
      <c r="BR442">
        <v>1.30753285470997</v>
      </c>
      <c r="BS442">
        <v>1.30504942073709</v>
      </c>
      <c r="BT442">
        <v>2.4834339728800892E-3</v>
      </c>
      <c r="BU442">
        <v>1.00586637047163</v>
      </c>
      <c r="BV442">
        <v>0.99609045340624203</v>
      </c>
      <c r="BW442">
        <v>9.7759170653879401E-3</v>
      </c>
    </row>
    <row r="443" spans="1:75" x14ac:dyDescent="0.25">
      <c r="A443" s="3">
        <v>19</v>
      </c>
      <c r="B443" s="3" t="s">
        <v>21</v>
      </c>
      <c r="C443" s="3" t="s">
        <v>22</v>
      </c>
      <c r="D443" s="3" t="s">
        <v>23</v>
      </c>
      <c r="E443" s="3" t="s">
        <v>24</v>
      </c>
      <c r="F443" s="3" t="s">
        <v>25</v>
      </c>
      <c r="G443" s="3" t="b">
        <v>1</v>
      </c>
      <c r="H443" s="3" t="b">
        <v>1</v>
      </c>
      <c r="I443" s="3" t="b">
        <v>1</v>
      </c>
      <c r="J443" s="3" t="b">
        <v>1</v>
      </c>
      <c r="K443" s="3" t="b">
        <v>0</v>
      </c>
      <c r="L443" s="3">
        <v>200</v>
      </c>
      <c r="M443" s="3">
        <v>2</v>
      </c>
      <c r="N443" s="3">
        <v>0</v>
      </c>
      <c r="O443" s="3">
        <v>1</v>
      </c>
      <c r="P443" s="3">
        <v>2</v>
      </c>
      <c r="Q443" s="3">
        <v>100</v>
      </c>
      <c r="R443" s="3">
        <v>100</v>
      </c>
      <c r="S443" s="5">
        <v>1</v>
      </c>
      <c r="T443" s="3">
        <v>1</v>
      </c>
      <c r="U443" s="3" t="b">
        <v>1</v>
      </c>
      <c r="V443" s="3">
        <v>251</v>
      </c>
      <c r="W443" s="5">
        <v>2442.6</v>
      </c>
      <c r="X443" s="5">
        <v>2443.89</v>
      </c>
      <c r="Y443" s="3">
        <v>159</v>
      </c>
      <c r="Z443" s="3">
        <v>159</v>
      </c>
      <c r="AA443" s="51">
        <v>121.83</v>
      </c>
      <c r="AB443" s="51">
        <v>121.72</v>
      </c>
      <c r="AC443" s="17">
        <v>1.30578852475231</v>
      </c>
      <c r="AD443" s="17">
        <v>1.3070883670563</v>
      </c>
      <c r="AE443" s="51">
        <v>20.49</v>
      </c>
      <c r="AF443" s="51">
        <v>20.51</v>
      </c>
      <c r="AG443" s="51">
        <v>20.51</v>
      </c>
      <c r="AH443" s="51">
        <v>20.49</v>
      </c>
      <c r="AI443" s="17">
        <v>1.0005985797827801</v>
      </c>
      <c r="AJ443" s="17">
        <v>1.00250865305556</v>
      </c>
      <c r="AL443" s="6">
        <v>-1.0986207820845473E-2</v>
      </c>
      <c r="AN443" s="6">
        <v>-1.0865988569402685E-2</v>
      </c>
      <c r="AP443" s="6">
        <v>4.4219835754895076E-3</v>
      </c>
      <c r="AR443" s="6">
        <v>4.4219835754895076E-3</v>
      </c>
      <c r="AT443" s="6">
        <v>5.6377788967121312E-3</v>
      </c>
      <c r="AV443" s="6">
        <v>4.4727590816815432E-3</v>
      </c>
      <c r="AX443" s="6">
        <v>-1.1094449043400623E-3</v>
      </c>
      <c r="AZ443" s="6">
        <v>1.4701769875302695E-4</v>
      </c>
      <c r="BB443" s="6">
        <v>1.9525529630004534E-4</v>
      </c>
      <c r="BD443" s="6">
        <v>-1.949887881447232E-4</v>
      </c>
      <c r="BF443" s="6">
        <v>6.3423915694982291E-4</v>
      </c>
      <c r="BH443" s="6">
        <v>-6.3405355313861378E-4</v>
      </c>
      <c r="BJ443" s="6">
        <v>-3.1099160616121502E-4</v>
      </c>
      <c r="BL443" s="6">
        <v>5.3285201112385217E-4</v>
      </c>
      <c r="BQ443">
        <v>1</v>
      </c>
      <c r="BR443">
        <v>1.3061658915771399</v>
      </c>
      <c r="BS443">
        <v>1.30764277671152</v>
      </c>
      <c r="BT443">
        <v>-1.476885134380046E-3</v>
      </c>
      <c r="BU443">
        <v>1.00277040096948</v>
      </c>
      <c r="BV443">
        <v>1.00082269078493</v>
      </c>
      <c r="BW443">
        <v>1.9477101845499778E-3</v>
      </c>
    </row>
    <row r="444" spans="1:75" x14ac:dyDescent="0.25">
      <c r="A444" s="3">
        <v>20</v>
      </c>
      <c r="B444" s="3" t="s">
        <v>21</v>
      </c>
      <c r="C444" s="3" t="s">
        <v>22</v>
      </c>
      <c r="D444" s="3" t="s">
        <v>23</v>
      </c>
      <c r="E444" s="3" t="s">
        <v>24</v>
      </c>
      <c r="F444" s="3" t="s">
        <v>25</v>
      </c>
      <c r="G444" s="3" t="b">
        <v>1</v>
      </c>
      <c r="H444" s="3" t="b">
        <v>1</v>
      </c>
      <c r="I444" s="3" t="b">
        <v>1</v>
      </c>
      <c r="J444" s="3" t="b">
        <v>1</v>
      </c>
      <c r="K444" s="3" t="b">
        <v>0</v>
      </c>
      <c r="L444" s="3">
        <v>200</v>
      </c>
      <c r="M444" s="3">
        <v>2</v>
      </c>
      <c r="N444" s="3">
        <v>0</v>
      </c>
      <c r="O444" s="3">
        <v>1</v>
      </c>
      <c r="P444" s="3">
        <v>2</v>
      </c>
      <c r="Q444" s="3">
        <v>100</v>
      </c>
      <c r="R444" s="3">
        <v>100</v>
      </c>
      <c r="S444" s="5">
        <v>1</v>
      </c>
      <c r="T444" s="3">
        <v>1</v>
      </c>
      <c r="U444" s="3" t="b">
        <v>1</v>
      </c>
      <c r="V444" s="3">
        <v>251</v>
      </c>
      <c r="W444" s="5">
        <v>2472.04</v>
      </c>
      <c r="X444" s="5">
        <v>2458.29</v>
      </c>
      <c r="Y444" s="3">
        <v>158</v>
      </c>
      <c r="Z444" s="3">
        <v>158</v>
      </c>
      <c r="AA444" s="51">
        <v>121.91</v>
      </c>
      <c r="AB444" s="51">
        <v>121.47</v>
      </c>
      <c r="AC444" s="17">
        <v>1.2966515222183399</v>
      </c>
      <c r="AD444" s="17">
        <v>1.3010452994681301</v>
      </c>
      <c r="AE444" s="51">
        <v>20.54</v>
      </c>
      <c r="AF444" s="51">
        <v>20.46</v>
      </c>
      <c r="AG444" s="51">
        <v>20.63</v>
      </c>
      <c r="AH444" s="51">
        <v>20.37</v>
      </c>
      <c r="AI444" s="17">
        <v>0.99753046648240995</v>
      </c>
      <c r="AJ444" s="17">
        <v>1.00636796536796</v>
      </c>
      <c r="AL444" s="6">
        <v>9.3410907170921043E-4</v>
      </c>
      <c r="AN444" s="6">
        <v>-5.0377680829647442E-3</v>
      </c>
      <c r="AP444" s="6">
        <v>-1.8951358180669953E-3</v>
      </c>
      <c r="AR444" s="6">
        <v>-1.8951358180669953E-3</v>
      </c>
      <c r="AT444" s="6">
        <v>6.2981336723153536E-3</v>
      </c>
      <c r="AV444" s="6">
        <v>2.4096783244482722E-3</v>
      </c>
      <c r="AX444" s="6">
        <v>-8.0989882799024082E-3</v>
      </c>
      <c r="AZ444" s="6">
        <v>-4.4769665538739734E-3</v>
      </c>
      <c r="BB444" s="6">
        <v>2.6359465000489468E-3</v>
      </c>
      <c r="BD444" s="6">
        <v>-2.6323486399533191E-3</v>
      </c>
      <c r="BF444" s="6">
        <v>6.4887544518710261E-3</v>
      </c>
      <c r="BH444" s="6">
        <v>-6.4868555821099294E-3</v>
      </c>
      <c r="BJ444" s="6">
        <v>-3.3763159078935567E-3</v>
      </c>
      <c r="BL444" s="6">
        <v>4.3845581714228032E-3</v>
      </c>
      <c r="BQ444">
        <v>1</v>
      </c>
      <c r="BR444">
        <v>1.30578852475231</v>
      </c>
      <c r="BS444">
        <v>1.3070883670563</v>
      </c>
      <c r="BT444">
        <v>-1.2998423039900509E-3</v>
      </c>
      <c r="BU444">
        <v>1.0005985797827801</v>
      </c>
      <c r="BV444">
        <v>1.00250865305556</v>
      </c>
      <c r="BW444">
        <v>-1.9100732727799219E-3</v>
      </c>
    </row>
    <row r="445" spans="1:75" x14ac:dyDescent="0.25">
      <c r="A445" s="1">
        <v>21</v>
      </c>
      <c r="B445" s="1" t="s">
        <v>21</v>
      </c>
      <c r="C445" s="1" t="s">
        <v>22</v>
      </c>
      <c r="D445" s="1" t="s">
        <v>23</v>
      </c>
      <c r="E445" s="1" t="s">
        <v>24</v>
      </c>
      <c r="F445" s="1" t="s">
        <v>25</v>
      </c>
      <c r="G445" s="1" t="b">
        <v>1</v>
      </c>
      <c r="H445" s="1" t="b">
        <v>1</v>
      </c>
      <c r="I445" s="1" t="b">
        <v>1</v>
      </c>
      <c r="J445" s="1" t="b">
        <v>1</v>
      </c>
      <c r="K445" s="1" t="b">
        <v>0</v>
      </c>
      <c r="L445" s="1">
        <v>200</v>
      </c>
      <c r="M445" s="1">
        <v>2</v>
      </c>
      <c r="N445" s="1">
        <v>0</v>
      </c>
      <c r="O445" s="1">
        <v>1</v>
      </c>
      <c r="P445" s="1">
        <v>2</v>
      </c>
      <c r="Q445" s="1">
        <v>100</v>
      </c>
      <c r="R445" s="1">
        <v>100</v>
      </c>
      <c r="S445" s="13">
        <v>1.1000000000000001</v>
      </c>
      <c r="T445" s="1">
        <v>1</v>
      </c>
      <c r="U445" s="1" t="b">
        <v>1</v>
      </c>
      <c r="V445" s="1">
        <v>251</v>
      </c>
      <c r="W445" s="13">
        <v>3061.98</v>
      </c>
      <c r="X445" s="13">
        <v>1945.69</v>
      </c>
      <c r="Y445" s="1">
        <v>172</v>
      </c>
      <c r="Z445" s="1">
        <v>165</v>
      </c>
      <c r="AA445" s="50">
        <v>134.63</v>
      </c>
      <c r="AB445" s="50">
        <v>127.38</v>
      </c>
      <c r="AC445" s="16">
        <v>1.2782590947989301</v>
      </c>
      <c r="AD445" s="16">
        <v>1.2959710786985399</v>
      </c>
      <c r="AE445" s="50">
        <v>24</v>
      </c>
      <c r="AF445" s="50">
        <v>17</v>
      </c>
      <c r="AG445" s="50">
        <v>22.39</v>
      </c>
      <c r="AH445" s="50">
        <v>18.61</v>
      </c>
      <c r="AI445" s="16">
        <v>1.07359232072275</v>
      </c>
      <c r="AJ445" s="16">
        <v>0.91552798663324797</v>
      </c>
      <c r="AL445" s="6" cm="1">
        <f t="array" ref="AL445:AL454">W445:W454/AM445-1</f>
        <v>-9.3479441864119384E-4</v>
      </c>
      <c r="AM445" s="22">
        <f>AVERAGE(W445:W454)</f>
        <v>3064.8450000000003</v>
      </c>
      <c r="AN445" s="6" cm="1">
        <f t="array" ref="AN445:AN454">X445:X454/AO445-1</f>
        <v>-1.0044107373904154E-2</v>
      </c>
      <c r="AO445" s="22">
        <f>AVERAGE(X445:X454)</f>
        <v>1965.4309999999998</v>
      </c>
      <c r="AP445" s="6" cm="1">
        <f t="array" ref="AP445:AP454">Y445:Y454/AQ445-1</f>
        <v>-5.8105752469495009E-4</v>
      </c>
      <c r="AQ445" s="22">
        <f>AVERAGE(Y445:Y454)</f>
        <v>172.1</v>
      </c>
      <c r="AR445" s="6" cm="1">
        <f t="array" ref="AR445:AR454">Z445:Z454/AS445-1</f>
        <v>-1.210653753026536E-3</v>
      </c>
      <c r="AS445" s="22">
        <f>AVERAGE(Z445:Z454)</f>
        <v>165.2</v>
      </c>
      <c r="AT445" s="6" cm="1">
        <f t="array" ref="AT445:AT454">AA445:AA454/AU445-1</f>
        <v>6.6697572866352139E-3</v>
      </c>
      <c r="AU445" s="22">
        <f>AVERAGE(AA445:AA454)</f>
        <v>133.73799999999997</v>
      </c>
      <c r="AV445" s="6" cm="1">
        <f t="array" ref="AV445:AV454">AB445:AB454/AW445-1</f>
        <v>4.5107564191533278E-3</v>
      </c>
      <c r="AW445" s="22">
        <f>AVERAGE(AB445:AB454)</f>
        <v>126.80799999999999</v>
      </c>
      <c r="AX445" s="6" cm="1">
        <f t="array" ref="AX445:AX454">AC445:AC454/AY445-1</f>
        <v>-7.0176355270927804E-3</v>
      </c>
      <c r="AY445" s="22">
        <f>AVERAGE(AC445:AC454)</f>
        <v>1.287292846814508</v>
      </c>
      <c r="AZ445" s="6" cm="1">
        <f t="array" ref="AZ445:AZ454">AD445:AD454/BA445-1</f>
        <v>-5.5913877873756679E-3</v>
      </c>
      <c r="BA445" s="22">
        <f>AVERAGE(AD445:AD454)</f>
        <v>1.3032581001233681</v>
      </c>
      <c r="BB445" s="6" cm="1">
        <f t="array" ref="BB445:BB454">AE445:AE454/BC445-1</f>
        <v>2.1713713044930749E-3</v>
      </c>
      <c r="BC445" s="22">
        <f>AVERAGE(AE445:AE454)</f>
        <v>23.948</v>
      </c>
      <c r="BD445" s="6" cm="1">
        <f t="array" ref="BD445:BD454">AF445:AF454/BE445-1</f>
        <v>-3.0494956603330792E-3</v>
      </c>
      <c r="BE445" s="22">
        <f>AVERAGE(AF445:AF454)</f>
        <v>17.052</v>
      </c>
      <c r="BF445" s="6" cm="1">
        <f t="array" ref="BF445:BF454">AG445:AG454/BG445-1</f>
        <v>6.6540778706951631E-3</v>
      </c>
      <c r="BG445" s="22">
        <f>AVERAGE(AG445:AG454)</f>
        <v>22.241999999999997</v>
      </c>
      <c r="BH445" s="6" cm="1">
        <f t="array" ref="BH445:BH454">AH445:AH454/BI445-1</f>
        <v>-7.8899669474359335E-3</v>
      </c>
      <c r="BI445" s="22">
        <f>AVERAGE(AH445:AH454)</f>
        <v>18.758000000000003</v>
      </c>
      <c r="BJ445" s="6" cm="1">
        <f t="array" ref="BJ445:BJ454">AI445:AI454/BK445-1</f>
        <v>-4.2547983144927137E-3</v>
      </c>
      <c r="BK445" s="22">
        <f t="shared" ref="BK445" si="44">AVERAGE(AI445:AI454)</f>
        <v>1.078179758140406</v>
      </c>
      <c r="BL445" s="6" cm="1">
        <f t="array" ref="BL445:BL454">AJ445:AJ454/BM445-1</f>
        <v>5.1843220439360405E-3</v>
      </c>
      <c r="BM445" s="22">
        <f>AVERAGE(AJ445:AJ454)</f>
        <v>0.91080607462282992</v>
      </c>
      <c r="BQ445">
        <v>1</v>
      </c>
      <c r="BR445">
        <v>1.2966515222183399</v>
      </c>
      <c r="BS445">
        <v>1.3010452994681301</v>
      </c>
      <c r="BT445">
        <v>-4.3937772497901761E-3</v>
      </c>
      <c r="BU445">
        <v>0.99753046648240995</v>
      </c>
      <c r="BV445">
        <v>1.00636796536796</v>
      </c>
      <c r="BW445">
        <v>-8.8374988855500769E-3</v>
      </c>
    </row>
    <row r="446" spans="1:75" x14ac:dyDescent="0.25">
      <c r="A446" s="1">
        <v>22</v>
      </c>
      <c r="B446" s="1" t="s">
        <v>21</v>
      </c>
      <c r="C446" s="1" t="s">
        <v>22</v>
      </c>
      <c r="D446" s="1" t="s">
        <v>23</v>
      </c>
      <c r="E446" s="1" t="s">
        <v>24</v>
      </c>
      <c r="F446" s="1" t="s">
        <v>25</v>
      </c>
      <c r="G446" s="1" t="b">
        <v>1</v>
      </c>
      <c r="H446" s="1" t="b">
        <v>1</v>
      </c>
      <c r="I446" s="1" t="b">
        <v>1</v>
      </c>
      <c r="J446" s="1" t="b">
        <v>1</v>
      </c>
      <c r="K446" s="1" t="b">
        <v>0</v>
      </c>
      <c r="L446" s="1">
        <v>200</v>
      </c>
      <c r="M446" s="1">
        <v>2</v>
      </c>
      <c r="N446" s="1">
        <v>0</v>
      </c>
      <c r="O446" s="1">
        <v>1</v>
      </c>
      <c r="P446" s="1">
        <v>2</v>
      </c>
      <c r="Q446" s="1">
        <v>100</v>
      </c>
      <c r="R446" s="1">
        <v>100</v>
      </c>
      <c r="S446" s="13">
        <v>1.1000000000000001</v>
      </c>
      <c r="T446" s="1">
        <v>1</v>
      </c>
      <c r="U446" s="1" t="b">
        <v>1</v>
      </c>
      <c r="V446" s="1">
        <v>251</v>
      </c>
      <c r="W446" s="13">
        <v>3054.49</v>
      </c>
      <c r="X446" s="13">
        <v>1953.57</v>
      </c>
      <c r="Y446" s="1">
        <v>173</v>
      </c>
      <c r="Z446" s="1">
        <v>166</v>
      </c>
      <c r="AA446" s="50">
        <v>133.66999999999999</v>
      </c>
      <c r="AB446" s="50">
        <v>126.33</v>
      </c>
      <c r="AC446" s="16">
        <v>1.29448405648447</v>
      </c>
      <c r="AD446" s="16">
        <v>1.31431658968214</v>
      </c>
      <c r="AE446" s="50">
        <v>24</v>
      </c>
      <c r="AF446" s="50">
        <v>17</v>
      </c>
      <c r="AG446" s="50">
        <v>22.32</v>
      </c>
      <c r="AH446" s="50">
        <v>18.68</v>
      </c>
      <c r="AI446" s="16">
        <v>1.07635234330886</v>
      </c>
      <c r="AJ446" s="16">
        <v>0.91135672514619703</v>
      </c>
      <c r="AL446" s="6">
        <v>-3.3786374188582435E-3</v>
      </c>
      <c r="AN446" s="6">
        <v>-6.0348086501128551E-3</v>
      </c>
      <c r="AP446" s="6">
        <v>5.2295177222545508E-3</v>
      </c>
      <c r="AR446" s="6">
        <v>4.8426150121065881E-3</v>
      </c>
      <c r="AT446" s="6">
        <v>-5.0845683351019577E-4</v>
      </c>
      <c r="AV446" s="6">
        <v>-3.7694782663554305E-3</v>
      </c>
      <c r="AX446" s="6">
        <v>5.5863043811337221E-3</v>
      </c>
      <c r="AZ446" s="6">
        <v>8.4852643982993303E-3</v>
      </c>
      <c r="BB446" s="6">
        <v>2.1713713044930749E-3</v>
      </c>
      <c r="BD446" s="6">
        <v>-3.0494956603330792E-3</v>
      </c>
      <c r="BF446" s="6">
        <v>3.5068788777989912E-3</v>
      </c>
      <c r="BH446" s="6">
        <v>-4.1582258236487757E-3</v>
      </c>
      <c r="BJ446" s="6">
        <v>-1.6949073823254723E-3</v>
      </c>
      <c r="BL446" s="6">
        <v>6.0457493500476467E-4</v>
      </c>
      <c r="BQ446">
        <v>1.1000000000000001</v>
      </c>
      <c r="BR446">
        <v>1.2782590947989301</v>
      </c>
      <c r="BS446">
        <v>1.2959710786985399</v>
      </c>
      <c r="BT446">
        <v>-1.7711983899609818E-2</v>
      </c>
      <c r="BU446">
        <v>1.07359232072275</v>
      </c>
      <c r="BV446">
        <v>0.91552798663324797</v>
      </c>
      <c r="BW446">
        <v>0.15806433408950205</v>
      </c>
    </row>
    <row r="447" spans="1:75" x14ac:dyDescent="0.25">
      <c r="A447" s="1">
        <v>23</v>
      </c>
      <c r="B447" s="1" t="s">
        <v>21</v>
      </c>
      <c r="C447" s="1" t="s">
        <v>22</v>
      </c>
      <c r="D447" s="1" t="s">
        <v>23</v>
      </c>
      <c r="E447" s="1" t="s">
        <v>24</v>
      </c>
      <c r="F447" s="1" t="s">
        <v>25</v>
      </c>
      <c r="G447" s="1" t="b">
        <v>1</v>
      </c>
      <c r="H447" s="1" t="b">
        <v>1</v>
      </c>
      <c r="I447" s="1" t="b">
        <v>1</v>
      </c>
      <c r="J447" s="1" t="b">
        <v>1</v>
      </c>
      <c r="K447" s="1" t="b">
        <v>0</v>
      </c>
      <c r="L447" s="1">
        <v>200</v>
      </c>
      <c r="M447" s="1">
        <v>2</v>
      </c>
      <c r="N447" s="1">
        <v>0</v>
      </c>
      <c r="O447" s="1">
        <v>1</v>
      </c>
      <c r="P447" s="1">
        <v>2</v>
      </c>
      <c r="Q447" s="1">
        <v>100</v>
      </c>
      <c r="R447" s="1">
        <v>100</v>
      </c>
      <c r="S447" s="13">
        <v>1.1000000000000001</v>
      </c>
      <c r="T447" s="1">
        <v>1</v>
      </c>
      <c r="U447" s="1" t="b">
        <v>1</v>
      </c>
      <c r="V447" s="1">
        <v>251</v>
      </c>
      <c r="W447" s="13">
        <v>3073.06</v>
      </c>
      <c r="X447" s="13">
        <v>1971.55</v>
      </c>
      <c r="Y447" s="1">
        <v>172</v>
      </c>
      <c r="Z447" s="1">
        <v>165</v>
      </c>
      <c r="AA447" s="50">
        <v>133.58000000000001</v>
      </c>
      <c r="AB447" s="50">
        <v>126.6</v>
      </c>
      <c r="AC447" s="16">
        <v>1.2881920567212199</v>
      </c>
      <c r="AD447" s="16">
        <v>1.30374905168405</v>
      </c>
      <c r="AE447" s="50">
        <v>24</v>
      </c>
      <c r="AF447" s="50">
        <v>17</v>
      </c>
      <c r="AG447" s="50">
        <v>22.24</v>
      </c>
      <c r="AH447" s="50">
        <v>18.760000000000002</v>
      </c>
      <c r="AI447" s="16">
        <v>1.0803218520609801</v>
      </c>
      <c r="AJ447" s="16">
        <v>0.907587719298244</v>
      </c>
      <c r="AL447" s="6">
        <v>2.6803965616530867E-3</v>
      </c>
      <c r="AN447" s="6">
        <v>3.1133120419899463E-3</v>
      </c>
      <c r="AP447" s="6">
        <v>-5.8105752469495009E-4</v>
      </c>
      <c r="AR447" s="6">
        <v>-1.210653753026536E-3</v>
      </c>
      <c r="AT447" s="6">
        <v>-1.1814144072735955E-3</v>
      </c>
      <c r="AV447" s="6">
        <v>-1.6402750615103212E-3</v>
      </c>
      <c r="AX447" s="6">
        <v>6.9852785163626585E-4</v>
      </c>
      <c r="AZ447" s="6">
        <v>3.767109221384235E-4</v>
      </c>
      <c r="BB447" s="6">
        <v>2.1713713044930749E-3</v>
      </c>
      <c r="BD447" s="6">
        <v>-3.0494956603330792E-3</v>
      </c>
      <c r="BF447" s="6">
        <v>-8.9919971225538298E-5</v>
      </c>
      <c r="BH447" s="6">
        <v>1.0662117496518242E-4</v>
      </c>
      <c r="BJ447" s="6">
        <v>1.9867688151264939E-3</v>
      </c>
      <c r="BL447" s="6">
        <v>-3.5335242202009232E-3</v>
      </c>
      <c r="BQ447">
        <v>1.1000000000000001</v>
      </c>
      <c r="BR447">
        <v>1.29448405648447</v>
      </c>
      <c r="BS447">
        <v>1.31431658968214</v>
      </c>
      <c r="BT447">
        <v>-1.9832533197670088E-2</v>
      </c>
      <c r="BU447">
        <v>1.07635234330886</v>
      </c>
      <c r="BV447">
        <v>0.91135672514619703</v>
      </c>
      <c r="BW447">
        <v>0.16499561816266295</v>
      </c>
    </row>
    <row r="448" spans="1:75" x14ac:dyDescent="0.25">
      <c r="A448" s="1">
        <v>24</v>
      </c>
      <c r="B448" s="1" t="s">
        <v>21</v>
      </c>
      <c r="C448" s="1" t="s">
        <v>22</v>
      </c>
      <c r="D448" s="1" t="s">
        <v>23</v>
      </c>
      <c r="E448" s="1" t="s">
        <v>24</v>
      </c>
      <c r="F448" s="1" t="s">
        <v>25</v>
      </c>
      <c r="G448" s="1" t="b">
        <v>1</v>
      </c>
      <c r="H448" s="1" t="b">
        <v>1</v>
      </c>
      <c r="I448" s="1" t="b">
        <v>1</v>
      </c>
      <c r="J448" s="1" t="b">
        <v>1</v>
      </c>
      <c r="K448" s="1" t="b">
        <v>0</v>
      </c>
      <c r="L448" s="1">
        <v>200</v>
      </c>
      <c r="M448" s="1">
        <v>2</v>
      </c>
      <c r="N448" s="1">
        <v>0</v>
      </c>
      <c r="O448" s="1">
        <v>1</v>
      </c>
      <c r="P448" s="1">
        <v>2</v>
      </c>
      <c r="Q448" s="1">
        <v>100</v>
      </c>
      <c r="R448" s="1">
        <v>100</v>
      </c>
      <c r="S448" s="13">
        <v>1.1000000000000001</v>
      </c>
      <c r="T448" s="1">
        <v>1</v>
      </c>
      <c r="U448" s="1" t="b">
        <v>1</v>
      </c>
      <c r="V448" s="1">
        <v>251</v>
      </c>
      <c r="W448" s="13">
        <v>3066.52</v>
      </c>
      <c r="X448" s="13">
        <v>1960.13</v>
      </c>
      <c r="Y448" s="1">
        <v>172</v>
      </c>
      <c r="Z448" s="1">
        <v>165</v>
      </c>
      <c r="AA448" s="50">
        <v>133.93</v>
      </c>
      <c r="AB448" s="50">
        <v>127.15</v>
      </c>
      <c r="AC448" s="16">
        <v>1.28444351038558</v>
      </c>
      <c r="AD448" s="16">
        <v>1.29801633103404</v>
      </c>
      <c r="AE448" s="50">
        <v>24</v>
      </c>
      <c r="AF448" s="50">
        <v>17</v>
      </c>
      <c r="AG448" s="50">
        <v>22.25</v>
      </c>
      <c r="AH448" s="50">
        <v>18.75</v>
      </c>
      <c r="AI448" s="16">
        <v>1.0798599661208299</v>
      </c>
      <c r="AJ448" s="16">
        <v>0.90806892230576297</v>
      </c>
      <c r="AL448" s="6">
        <v>5.4652029711110828E-4</v>
      </c>
      <c r="AN448" s="6">
        <v>-2.6971183419818301E-3</v>
      </c>
      <c r="AP448" s="6">
        <v>-5.8105752469495009E-4</v>
      </c>
      <c r="AR448" s="6">
        <v>-1.210653753026536E-3</v>
      </c>
      <c r="AT448" s="6">
        <v>1.435642824029415E-3</v>
      </c>
      <c r="AV448" s="6">
        <v>2.6969907261371606E-3</v>
      </c>
      <c r="AX448" s="6">
        <v>-2.2134329698008104E-3</v>
      </c>
      <c r="AZ448" s="6">
        <v>-4.022049883159684E-3</v>
      </c>
      <c r="BB448" s="6">
        <v>2.1713713044930749E-3</v>
      </c>
      <c r="BD448" s="6">
        <v>-3.0494956603330792E-3</v>
      </c>
      <c r="BF448" s="6">
        <v>3.5967988490259728E-4</v>
      </c>
      <c r="BH448" s="6">
        <v>-4.2648469986150683E-4</v>
      </c>
      <c r="BJ448" s="6">
        <v>1.5583746288483358E-3</v>
      </c>
      <c r="BL448" s="6">
        <v>-3.0051976961181781E-3</v>
      </c>
      <c r="BQ448">
        <v>1.1000000000000001</v>
      </c>
      <c r="BR448">
        <v>1.2881920567212199</v>
      </c>
      <c r="BS448">
        <v>1.30374905168405</v>
      </c>
      <c r="BT448">
        <v>-1.5556994962830029E-2</v>
      </c>
      <c r="BU448">
        <v>1.0803218520609801</v>
      </c>
      <c r="BV448">
        <v>0.907587719298244</v>
      </c>
      <c r="BW448">
        <v>0.17273413276273608</v>
      </c>
    </row>
    <row r="449" spans="1:75" x14ac:dyDescent="0.25">
      <c r="A449" s="1">
        <v>25</v>
      </c>
      <c r="B449" s="1" t="s">
        <v>21</v>
      </c>
      <c r="C449" s="1" t="s">
        <v>22</v>
      </c>
      <c r="D449" s="1" t="s">
        <v>23</v>
      </c>
      <c r="E449" s="1" t="s">
        <v>24</v>
      </c>
      <c r="F449" s="1" t="s">
        <v>25</v>
      </c>
      <c r="G449" s="1" t="b">
        <v>1</v>
      </c>
      <c r="H449" s="1" t="b">
        <v>1</v>
      </c>
      <c r="I449" s="1" t="b">
        <v>1</v>
      </c>
      <c r="J449" s="1" t="b">
        <v>1</v>
      </c>
      <c r="K449" s="1" t="b">
        <v>0</v>
      </c>
      <c r="L449" s="1">
        <v>200</v>
      </c>
      <c r="M449" s="1">
        <v>2</v>
      </c>
      <c r="N449" s="1">
        <v>0</v>
      </c>
      <c r="O449" s="1">
        <v>1</v>
      </c>
      <c r="P449" s="1">
        <v>2</v>
      </c>
      <c r="Q449" s="1">
        <v>100</v>
      </c>
      <c r="R449" s="1">
        <v>100</v>
      </c>
      <c r="S449" s="13">
        <v>1.1000000000000001</v>
      </c>
      <c r="T449" s="1">
        <v>1</v>
      </c>
      <c r="U449" s="1" t="b">
        <v>1</v>
      </c>
      <c r="V449" s="1">
        <v>251</v>
      </c>
      <c r="W449" s="13">
        <v>3041.9</v>
      </c>
      <c r="X449" s="13">
        <v>1945.71</v>
      </c>
      <c r="Y449" s="1">
        <v>172</v>
      </c>
      <c r="Z449" s="1">
        <v>165</v>
      </c>
      <c r="AA449" s="50">
        <v>135.04</v>
      </c>
      <c r="AB449" s="50">
        <v>127.82</v>
      </c>
      <c r="AC449" s="16">
        <v>1.27440190074677</v>
      </c>
      <c r="AD449" s="16">
        <v>1.29138433415361</v>
      </c>
      <c r="AE449" s="50">
        <v>24</v>
      </c>
      <c r="AF449" s="50">
        <v>17</v>
      </c>
      <c r="AG449" s="50">
        <v>22.27</v>
      </c>
      <c r="AH449" s="50">
        <v>18.73</v>
      </c>
      <c r="AI449" s="16">
        <v>1.08014116318464</v>
      </c>
      <c r="AJ449" s="16">
        <v>0.91052297410191996</v>
      </c>
      <c r="AL449" s="6">
        <v>-7.4865123684885182E-3</v>
      </c>
      <c r="AN449" s="6">
        <v>-1.0033931488818371E-2</v>
      </c>
      <c r="AP449" s="6">
        <v>-5.8105752469495009E-4</v>
      </c>
      <c r="AR449" s="6">
        <v>-1.210653753026536E-3</v>
      </c>
      <c r="AT449" s="6">
        <v>9.7354529004471946E-3</v>
      </c>
      <c r="AV449" s="6">
        <v>7.9805690492713577E-3</v>
      </c>
      <c r="AX449" s="6">
        <v>-1.0013996504088074E-2</v>
      </c>
      <c r="AZ449" s="6">
        <v>-9.1108322815213194E-3</v>
      </c>
      <c r="BB449" s="6">
        <v>2.1713713044930749E-3</v>
      </c>
      <c r="BD449" s="6">
        <v>-3.0494956603330792E-3</v>
      </c>
      <c r="BF449" s="6">
        <v>1.2588795971586464E-3</v>
      </c>
      <c r="BH449" s="6">
        <v>-1.4926964495149964E-3</v>
      </c>
      <c r="BJ449" s="6">
        <v>1.8191818473916044E-3</v>
      </c>
      <c r="BL449" s="6">
        <v>-3.1082414665184466E-4</v>
      </c>
      <c r="BQ449">
        <v>1.1000000000000001</v>
      </c>
      <c r="BR449">
        <v>1.28444351038558</v>
      </c>
      <c r="BS449">
        <v>1.29801633103404</v>
      </c>
      <c r="BT449">
        <v>-1.3572820648459993E-2</v>
      </c>
      <c r="BU449">
        <v>1.0798599661208299</v>
      </c>
      <c r="BV449">
        <v>0.90806892230576297</v>
      </c>
      <c r="BW449">
        <v>0.17179104381506693</v>
      </c>
    </row>
    <row r="450" spans="1:75" x14ac:dyDescent="0.25">
      <c r="A450" s="1">
        <v>26</v>
      </c>
      <c r="B450" s="1" t="s">
        <v>21</v>
      </c>
      <c r="C450" s="1" t="s">
        <v>22</v>
      </c>
      <c r="D450" s="1" t="s">
        <v>23</v>
      </c>
      <c r="E450" s="1" t="s">
        <v>24</v>
      </c>
      <c r="F450" s="1" t="s">
        <v>25</v>
      </c>
      <c r="G450" s="1" t="b">
        <v>1</v>
      </c>
      <c r="H450" s="1" t="b">
        <v>1</v>
      </c>
      <c r="I450" s="1" t="b">
        <v>1</v>
      </c>
      <c r="J450" s="1" t="b">
        <v>1</v>
      </c>
      <c r="K450" s="1" t="b">
        <v>0</v>
      </c>
      <c r="L450" s="1">
        <v>200</v>
      </c>
      <c r="M450" s="1">
        <v>2</v>
      </c>
      <c r="N450" s="1">
        <v>0</v>
      </c>
      <c r="O450" s="1">
        <v>1</v>
      </c>
      <c r="P450" s="1">
        <v>2</v>
      </c>
      <c r="Q450" s="1">
        <v>100</v>
      </c>
      <c r="R450" s="1">
        <v>100</v>
      </c>
      <c r="S450" s="13">
        <v>1.1000000000000001</v>
      </c>
      <c r="T450" s="1">
        <v>1</v>
      </c>
      <c r="U450" s="1" t="b">
        <v>1</v>
      </c>
      <c r="V450" s="1">
        <v>251</v>
      </c>
      <c r="W450" s="13">
        <v>3075.97</v>
      </c>
      <c r="X450" s="13">
        <v>1969.87</v>
      </c>
      <c r="Y450" s="1">
        <v>172</v>
      </c>
      <c r="Z450" s="1">
        <v>165</v>
      </c>
      <c r="AA450" s="50">
        <v>133.66999999999999</v>
      </c>
      <c r="AB450" s="50">
        <v>126.46</v>
      </c>
      <c r="AC450" s="16">
        <v>1.28699774766371</v>
      </c>
      <c r="AD450" s="16">
        <v>1.30525998005025</v>
      </c>
      <c r="AE450" s="50">
        <v>24</v>
      </c>
      <c r="AF450" s="50">
        <v>17</v>
      </c>
      <c r="AG450" s="50">
        <v>22.29</v>
      </c>
      <c r="AH450" s="50">
        <v>18.71</v>
      </c>
      <c r="AI450" s="16">
        <v>1.0779794466403101</v>
      </c>
      <c r="AJ450" s="16">
        <v>0.91015131578947195</v>
      </c>
      <c r="AL450" s="6">
        <v>3.6298736151418876E-3</v>
      </c>
      <c r="AN450" s="6">
        <v>2.2585376947854563E-3</v>
      </c>
      <c r="AP450" s="6">
        <v>-5.8105752469495009E-4</v>
      </c>
      <c r="AR450" s="6">
        <v>-1.210653753026536E-3</v>
      </c>
      <c r="AT450" s="6">
        <v>-5.0845683351019577E-4</v>
      </c>
      <c r="AV450" s="6">
        <v>-2.744306352911452E-3</v>
      </c>
      <c r="AX450" s="6">
        <v>-2.2924010766334213E-4</v>
      </c>
      <c r="AZ450" s="6">
        <v>1.5360579202940983E-3</v>
      </c>
      <c r="BB450" s="6">
        <v>2.1713713044930749E-3</v>
      </c>
      <c r="BD450" s="6">
        <v>-3.0494956603330792E-3</v>
      </c>
      <c r="BF450" s="6">
        <v>2.1580793094146955E-3</v>
      </c>
      <c r="BH450" s="6">
        <v>-2.5589081991684859E-3</v>
      </c>
      <c r="BJ450" s="6">
        <v>-1.8578673786406874E-4</v>
      </c>
      <c r="BL450" s="6">
        <v>-7.1887842165430094E-4</v>
      </c>
      <c r="BQ450">
        <v>1.1000000000000001</v>
      </c>
      <c r="BR450">
        <v>1.27440190074677</v>
      </c>
      <c r="BS450">
        <v>1.29138433415361</v>
      </c>
      <c r="BT450">
        <v>-1.6982433406840025E-2</v>
      </c>
      <c r="BU450">
        <v>1.08014116318464</v>
      </c>
      <c r="BV450">
        <v>0.91052297410191996</v>
      </c>
      <c r="BW450">
        <v>0.16961818908272008</v>
      </c>
    </row>
    <row r="451" spans="1:75" x14ac:dyDescent="0.25">
      <c r="A451" s="1">
        <v>27</v>
      </c>
      <c r="B451" s="1" t="s">
        <v>21</v>
      </c>
      <c r="C451" s="1" t="s">
        <v>22</v>
      </c>
      <c r="D451" s="1" t="s">
        <v>23</v>
      </c>
      <c r="E451" s="1" t="s">
        <v>24</v>
      </c>
      <c r="F451" s="1" t="s">
        <v>25</v>
      </c>
      <c r="G451" s="1" t="b">
        <v>1</v>
      </c>
      <c r="H451" s="1" t="b">
        <v>1</v>
      </c>
      <c r="I451" s="1" t="b">
        <v>1</v>
      </c>
      <c r="J451" s="1" t="b">
        <v>1</v>
      </c>
      <c r="K451" s="1" t="b">
        <v>0</v>
      </c>
      <c r="L451" s="1">
        <v>200</v>
      </c>
      <c r="M451" s="1">
        <v>2</v>
      </c>
      <c r="N451" s="1">
        <v>0</v>
      </c>
      <c r="O451" s="1">
        <v>1</v>
      </c>
      <c r="P451" s="1">
        <v>2</v>
      </c>
      <c r="Q451" s="1">
        <v>100</v>
      </c>
      <c r="R451" s="1">
        <v>100</v>
      </c>
      <c r="S451" s="13">
        <v>1.1000000000000001</v>
      </c>
      <c r="T451" s="1">
        <v>1</v>
      </c>
      <c r="U451" s="1" t="b">
        <v>1</v>
      </c>
      <c r="V451" s="1">
        <v>251</v>
      </c>
      <c r="W451" s="13">
        <v>3045.59</v>
      </c>
      <c r="X451" s="13">
        <v>1962.24</v>
      </c>
      <c r="Y451" s="1">
        <v>172</v>
      </c>
      <c r="Z451" s="1">
        <v>165</v>
      </c>
      <c r="AA451" s="50">
        <v>133.97</v>
      </c>
      <c r="AB451" s="50">
        <v>127.91</v>
      </c>
      <c r="AC451" s="16">
        <v>1.2842356804236099</v>
      </c>
      <c r="AD451" s="16">
        <v>1.2904752217647899</v>
      </c>
      <c r="AE451" s="50">
        <v>24</v>
      </c>
      <c r="AF451" s="50">
        <v>17</v>
      </c>
      <c r="AG451" s="50">
        <v>22.02</v>
      </c>
      <c r="AH451" s="50">
        <v>18.98</v>
      </c>
      <c r="AI451" s="16">
        <v>1.0914805194805099</v>
      </c>
      <c r="AJ451" s="16">
        <v>0.897449039264827</v>
      </c>
      <c r="AL451" s="6">
        <v>-6.2825363109717536E-3</v>
      </c>
      <c r="AN451" s="6">
        <v>-1.6235624654337144E-3</v>
      </c>
      <c r="AP451" s="6">
        <v>-5.8105752469495009E-4</v>
      </c>
      <c r="AR451" s="6">
        <v>-1.210653753026536E-3</v>
      </c>
      <c r="AT451" s="6">
        <v>1.7347350790353211E-3</v>
      </c>
      <c r="AV451" s="6">
        <v>8.6903034508865051E-3</v>
      </c>
      <c r="AX451" s="6">
        <v>-2.3748802756600185E-3</v>
      </c>
      <c r="AZ451" s="6">
        <v>-9.8084012348499394E-3</v>
      </c>
      <c r="BB451" s="6">
        <v>2.1713713044930749E-3</v>
      </c>
      <c r="BD451" s="6">
        <v>-3.0494956603330792E-3</v>
      </c>
      <c r="BF451" s="6">
        <v>-9.9811168060425226E-3</v>
      </c>
      <c r="BH451" s="6">
        <v>1.1834950421153456E-2</v>
      </c>
      <c r="BJ451" s="6">
        <v>1.2336311491364382E-2</v>
      </c>
      <c r="BL451" s="6">
        <v>-1.4665070567885907E-2</v>
      </c>
      <c r="BQ451">
        <v>1.1000000000000001</v>
      </c>
      <c r="BR451">
        <v>1.28699774766371</v>
      </c>
      <c r="BS451">
        <v>1.30525998005025</v>
      </c>
      <c r="BT451">
        <v>-1.8262232386540012E-2</v>
      </c>
      <c r="BU451">
        <v>1.0779794466403101</v>
      </c>
      <c r="BV451">
        <v>0.91015131578947195</v>
      </c>
      <c r="BW451">
        <v>0.16782813085083814</v>
      </c>
    </row>
    <row r="452" spans="1:75" x14ac:dyDescent="0.25">
      <c r="A452" s="1">
        <v>28</v>
      </c>
      <c r="B452" s="1" t="s">
        <v>21</v>
      </c>
      <c r="C452" s="1" t="s">
        <v>22</v>
      </c>
      <c r="D452" s="1" t="s">
        <v>23</v>
      </c>
      <c r="E452" s="1" t="s">
        <v>24</v>
      </c>
      <c r="F452" s="1" t="s">
        <v>25</v>
      </c>
      <c r="G452" s="1" t="b">
        <v>1</v>
      </c>
      <c r="H452" s="1" t="b">
        <v>1</v>
      </c>
      <c r="I452" s="1" t="b">
        <v>1</v>
      </c>
      <c r="J452" s="1" t="b">
        <v>1</v>
      </c>
      <c r="K452" s="1" t="b">
        <v>0</v>
      </c>
      <c r="L452" s="1">
        <v>200</v>
      </c>
      <c r="M452" s="1">
        <v>2</v>
      </c>
      <c r="N452" s="1">
        <v>0</v>
      </c>
      <c r="O452" s="1">
        <v>1</v>
      </c>
      <c r="P452" s="1">
        <v>2</v>
      </c>
      <c r="Q452" s="1">
        <v>100</v>
      </c>
      <c r="R452" s="1">
        <v>100</v>
      </c>
      <c r="S452" s="13">
        <v>1.1000000000000001</v>
      </c>
      <c r="T452" s="1">
        <v>1</v>
      </c>
      <c r="U452" s="1" t="b">
        <v>1</v>
      </c>
      <c r="V452" s="1">
        <v>251</v>
      </c>
      <c r="W452" s="13">
        <v>3094.15</v>
      </c>
      <c r="X452" s="13">
        <v>1992.8</v>
      </c>
      <c r="Y452" s="1">
        <v>172</v>
      </c>
      <c r="Z452" s="1">
        <v>165</v>
      </c>
      <c r="AA452" s="50">
        <v>132.21</v>
      </c>
      <c r="AB452" s="50">
        <v>125.88</v>
      </c>
      <c r="AC452" s="16">
        <v>1.3013000087951001</v>
      </c>
      <c r="AD452" s="16">
        <v>1.31123835334289</v>
      </c>
      <c r="AE452" s="50">
        <v>24</v>
      </c>
      <c r="AF452" s="50">
        <v>17</v>
      </c>
      <c r="AG452" s="50">
        <v>22.13</v>
      </c>
      <c r="AH452" s="50">
        <v>18.87</v>
      </c>
      <c r="AI452" s="16">
        <v>1.08578317334839</v>
      </c>
      <c r="AJ452" s="16">
        <v>0.90234377610693195</v>
      </c>
      <c r="AL452" s="6">
        <v>9.5616580936392914E-3</v>
      </c>
      <c r="AN452" s="6">
        <v>1.392518994561498E-2</v>
      </c>
      <c r="AP452" s="6">
        <v>-5.8105752469495009E-4</v>
      </c>
      <c r="AR452" s="6">
        <v>-1.210653753026536E-3</v>
      </c>
      <c r="AT452" s="6">
        <v>-1.1425324141231097E-2</v>
      </c>
      <c r="AV452" s="6">
        <v>-7.3181502744306126E-3</v>
      </c>
      <c r="AX452" s="6">
        <v>1.0881099833075059E-2</v>
      </c>
      <c r="AZ452" s="6">
        <v>6.123309894461082E-3</v>
      </c>
      <c r="BB452" s="6">
        <v>2.1713713044930749E-3</v>
      </c>
      <c r="BD452" s="6">
        <v>-3.0494956603330792E-3</v>
      </c>
      <c r="BF452" s="6">
        <v>-5.0355183886340305E-3</v>
      </c>
      <c r="BH452" s="6">
        <v>5.9707857980593193E-3</v>
      </c>
      <c r="BJ452" s="6">
        <v>7.0520849149477982E-3</v>
      </c>
      <c r="BL452" s="6">
        <v>-9.2909992057335078E-3</v>
      </c>
      <c r="BQ452">
        <v>1.1000000000000001</v>
      </c>
      <c r="BR452">
        <v>1.2842356804236099</v>
      </c>
      <c r="BS452">
        <v>1.2904752217647899</v>
      </c>
      <c r="BT452">
        <v>-6.2395413411799883E-3</v>
      </c>
      <c r="BU452">
        <v>1.0914805194805099</v>
      </c>
      <c r="BV452">
        <v>0.897449039264827</v>
      </c>
      <c r="BW452">
        <v>0.19403148021568295</v>
      </c>
    </row>
    <row r="453" spans="1:75" x14ac:dyDescent="0.25">
      <c r="A453" s="1">
        <v>29</v>
      </c>
      <c r="B453" s="1" t="s">
        <v>21</v>
      </c>
      <c r="C453" s="1" t="s">
        <v>22</v>
      </c>
      <c r="D453" s="1" t="s">
        <v>23</v>
      </c>
      <c r="E453" s="1" t="s">
        <v>24</v>
      </c>
      <c r="F453" s="1" t="s">
        <v>25</v>
      </c>
      <c r="G453" s="1" t="b">
        <v>1</v>
      </c>
      <c r="H453" s="1" t="b">
        <v>1</v>
      </c>
      <c r="I453" s="1" t="b">
        <v>1</v>
      </c>
      <c r="J453" s="1" t="b">
        <v>1</v>
      </c>
      <c r="K453" s="1" t="b">
        <v>0</v>
      </c>
      <c r="L453" s="1">
        <v>200</v>
      </c>
      <c r="M453" s="1">
        <v>2</v>
      </c>
      <c r="N453" s="1">
        <v>0</v>
      </c>
      <c r="O453" s="1">
        <v>1</v>
      </c>
      <c r="P453" s="1">
        <v>2</v>
      </c>
      <c r="Q453" s="1">
        <v>100</v>
      </c>
      <c r="R453" s="1">
        <v>100</v>
      </c>
      <c r="S453" s="13">
        <v>1.1000000000000001</v>
      </c>
      <c r="T453" s="1">
        <v>1</v>
      </c>
      <c r="U453" s="1" t="b">
        <v>1</v>
      </c>
      <c r="V453" s="1">
        <v>251</v>
      </c>
      <c r="W453" s="13">
        <v>3047.41</v>
      </c>
      <c r="X453" s="13">
        <v>1955.02</v>
      </c>
      <c r="Y453" s="1">
        <v>172</v>
      </c>
      <c r="Z453" s="1">
        <v>166</v>
      </c>
      <c r="AA453" s="50">
        <v>134.38999999999999</v>
      </c>
      <c r="AB453" s="50">
        <v>126.69</v>
      </c>
      <c r="AC453" s="16">
        <v>1.2802376929556101</v>
      </c>
      <c r="AD453" s="16">
        <v>1.3108336688983</v>
      </c>
      <c r="AE453" s="50">
        <v>23.48</v>
      </c>
      <c r="AF453" s="50">
        <v>17.52</v>
      </c>
      <c r="AG453" s="50">
        <v>22.44</v>
      </c>
      <c r="AH453" s="50">
        <v>18.559999999999999</v>
      </c>
      <c r="AI453" s="16">
        <v>1.0477481178242001</v>
      </c>
      <c r="AJ453" s="16">
        <v>0.945790382819793</v>
      </c>
      <c r="AL453" s="6">
        <v>-5.6887053015732825E-3</v>
      </c>
      <c r="AN453" s="6">
        <v>-5.297056981394821E-3</v>
      </c>
      <c r="AP453" s="6">
        <v>-5.8105752469495009E-4</v>
      </c>
      <c r="AR453" s="6">
        <v>4.8426150121065881E-3</v>
      </c>
      <c r="AT453" s="6">
        <v>4.8752037565988893E-3</v>
      </c>
      <c r="AV453" s="6">
        <v>-9.3054065989528478E-4</v>
      </c>
      <c r="AX453" s="6">
        <v>-5.4806129594803243E-3</v>
      </c>
      <c r="AZ453" s="6">
        <v>5.8127923963908756E-3</v>
      </c>
      <c r="BB453" s="6">
        <v>-1.9542341740437563E-2</v>
      </c>
      <c r="BD453" s="6">
        <v>2.7445460942997935E-2</v>
      </c>
      <c r="BF453" s="6">
        <v>8.9020771513355079E-3</v>
      </c>
      <c r="BH453" s="6">
        <v>-1.0555496321569713E-2</v>
      </c>
      <c r="BJ453" s="6">
        <v>-2.8225015435916712E-2</v>
      </c>
      <c r="BL453" s="6">
        <v>3.8410271046391831E-2</v>
      </c>
      <c r="BQ453">
        <v>1.1000000000000001</v>
      </c>
      <c r="BR453">
        <v>1.3013000087951001</v>
      </c>
      <c r="BS453">
        <v>1.31123835334289</v>
      </c>
      <c r="BT453">
        <v>-9.9383445477898569E-3</v>
      </c>
      <c r="BU453">
        <v>1.08578317334839</v>
      </c>
      <c r="BV453">
        <v>0.90234377610693195</v>
      </c>
      <c r="BW453">
        <v>0.18343939724145808</v>
      </c>
    </row>
    <row r="454" spans="1:75" x14ac:dyDescent="0.25">
      <c r="A454" s="1">
        <v>30</v>
      </c>
      <c r="B454" s="1" t="s">
        <v>21</v>
      </c>
      <c r="C454" s="1" t="s">
        <v>22</v>
      </c>
      <c r="D454" s="1" t="s">
        <v>23</v>
      </c>
      <c r="E454" s="1" t="s">
        <v>24</v>
      </c>
      <c r="F454" s="1" t="s">
        <v>25</v>
      </c>
      <c r="G454" s="1" t="b">
        <v>1</v>
      </c>
      <c r="H454" s="1" t="b">
        <v>1</v>
      </c>
      <c r="I454" s="1" t="b">
        <v>1</v>
      </c>
      <c r="J454" s="1" t="b">
        <v>1</v>
      </c>
      <c r="K454" s="1" t="b">
        <v>0</v>
      </c>
      <c r="L454" s="1">
        <v>200</v>
      </c>
      <c r="M454" s="1">
        <v>2</v>
      </c>
      <c r="N454" s="1">
        <v>0</v>
      </c>
      <c r="O454" s="1">
        <v>1</v>
      </c>
      <c r="P454" s="1">
        <v>2</v>
      </c>
      <c r="Q454" s="1">
        <v>100</v>
      </c>
      <c r="R454" s="1">
        <v>100</v>
      </c>
      <c r="S454" s="13">
        <v>1.1000000000000001</v>
      </c>
      <c r="T454" s="1">
        <v>1</v>
      </c>
      <c r="U454" s="1" t="b">
        <v>1</v>
      </c>
      <c r="V454" s="1">
        <v>251</v>
      </c>
      <c r="W454" s="13">
        <v>3087.38</v>
      </c>
      <c r="X454" s="13">
        <v>1997.73</v>
      </c>
      <c r="Y454" s="1">
        <v>172</v>
      </c>
      <c r="Z454" s="1">
        <v>165</v>
      </c>
      <c r="AA454" s="50">
        <v>132.29</v>
      </c>
      <c r="AB454" s="50">
        <v>125.86</v>
      </c>
      <c r="AC454" s="16">
        <v>1.3003767191700799</v>
      </c>
      <c r="AD454" s="16">
        <v>1.31133639192507</v>
      </c>
      <c r="AE454" s="50">
        <v>24</v>
      </c>
      <c r="AF454" s="50">
        <v>17</v>
      </c>
      <c r="AG454" s="50">
        <v>22.07</v>
      </c>
      <c r="AH454" s="50">
        <v>18.93</v>
      </c>
      <c r="AI454" s="16">
        <v>1.0885386787125899</v>
      </c>
      <c r="AJ454" s="16">
        <v>0.89926190476190304</v>
      </c>
      <c r="AL454" s="6">
        <v>7.3527372509865074E-3</v>
      </c>
      <c r="AN454" s="6">
        <v>1.643354561925614E-2</v>
      </c>
      <c r="AP454" s="6">
        <v>-5.8105752469495009E-4</v>
      </c>
      <c r="AR454" s="6">
        <v>-1.210653753026536E-3</v>
      </c>
      <c r="AT454" s="6">
        <v>-1.0827139631219063E-2</v>
      </c>
      <c r="AV454" s="6">
        <v>-7.4758690303450281E-3</v>
      </c>
      <c r="AX454" s="6">
        <v>1.0163866277940414E-2</v>
      </c>
      <c r="AZ454" s="6">
        <v>6.1985356553220239E-3</v>
      </c>
      <c r="BB454" s="6">
        <v>2.1713713044930749E-3</v>
      </c>
      <c r="BD454" s="6">
        <v>-3.0494956603330792E-3</v>
      </c>
      <c r="BF454" s="6">
        <v>-7.7331175254022888E-3</v>
      </c>
      <c r="BH454" s="6">
        <v>9.1694210470196769E-3</v>
      </c>
      <c r="BJ454" s="6">
        <v>9.6077861729202407E-3</v>
      </c>
      <c r="BL454" s="6">
        <v>-1.2674673767088529E-2</v>
      </c>
      <c r="BQ454">
        <v>1.1000000000000001</v>
      </c>
      <c r="BR454">
        <v>1.2802376929556101</v>
      </c>
      <c r="BS454">
        <v>1.3108336688983</v>
      </c>
      <c r="BT454">
        <v>-3.0595975942689924E-2</v>
      </c>
      <c r="BU454">
        <v>1.0477481178242001</v>
      </c>
      <c r="BV454">
        <v>0.945790382819793</v>
      </c>
      <c r="BW454">
        <v>0.10195773500440708</v>
      </c>
    </row>
    <row r="455" spans="1:75" x14ac:dyDescent="0.25">
      <c r="A455" s="3">
        <v>31</v>
      </c>
      <c r="B455" s="3" t="s">
        <v>21</v>
      </c>
      <c r="C455" s="3" t="s">
        <v>22</v>
      </c>
      <c r="D455" s="3" t="s">
        <v>23</v>
      </c>
      <c r="E455" s="3" t="s">
        <v>24</v>
      </c>
      <c r="F455" s="3" t="s">
        <v>25</v>
      </c>
      <c r="G455" s="3" t="b">
        <v>1</v>
      </c>
      <c r="H455" s="3" t="b">
        <v>1</v>
      </c>
      <c r="I455" s="3" t="b">
        <v>1</v>
      </c>
      <c r="J455" s="3" t="b">
        <v>1</v>
      </c>
      <c r="K455" s="3" t="b">
        <v>0</v>
      </c>
      <c r="L455" s="3">
        <v>200</v>
      </c>
      <c r="M455" s="3">
        <v>2</v>
      </c>
      <c r="N455" s="3">
        <v>0</v>
      </c>
      <c r="O455" s="3">
        <v>1</v>
      </c>
      <c r="P455" s="3">
        <v>2</v>
      </c>
      <c r="Q455" s="3">
        <v>100</v>
      </c>
      <c r="R455" s="3">
        <v>100</v>
      </c>
      <c r="S455" s="5">
        <v>1.1000000000000001</v>
      </c>
      <c r="T455" s="3">
        <v>1</v>
      </c>
      <c r="U455" s="3" t="b">
        <v>1</v>
      </c>
      <c r="V455" s="3">
        <v>251</v>
      </c>
      <c r="W455" s="5">
        <v>3037.43</v>
      </c>
      <c r="X455" s="5">
        <v>1966.26</v>
      </c>
      <c r="Y455" s="3">
        <v>172</v>
      </c>
      <c r="Z455" s="3">
        <v>166</v>
      </c>
      <c r="AA455" s="51">
        <v>133.85</v>
      </c>
      <c r="AB455" s="51">
        <v>127.13</v>
      </c>
      <c r="AC455" s="17">
        <v>1.28536317743093</v>
      </c>
      <c r="AD455" s="17">
        <v>1.30626599278837</v>
      </c>
      <c r="AE455" s="51">
        <v>23.5</v>
      </c>
      <c r="AF455" s="51">
        <v>17.5</v>
      </c>
      <c r="AG455" s="51">
        <v>22.17</v>
      </c>
      <c r="AH455" s="51">
        <v>18.829999999999998</v>
      </c>
      <c r="AI455" s="17">
        <v>1.06110530773574</v>
      </c>
      <c r="AJ455" s="17">
        <v>0.93072910216718097</v>
      </c>
      <c r="AL455" s="6" cm="1">
        <f t="array" ref="AL455:AL464">W455:W464/AM455-1</f>
        <v>-7.471129561756884E-4</v>
      </c>
      <c r="AM455" s="22">
        <f>AVERAGE(W455:W464)</f>
        <v>3039.701</v>
      </c>
      <c r="AN455" s="6" cm="1">
        <f t="array" ref="AN455:AN464">X455:X464/AO455-1</f>
        <v>1.7000157418298745E-3</v>
      </c>
      <c r="AO455" s="22">
        <f>AVERAGE(X455:X464)</f>
        <v>1962.923</v>
      </c>
      <c r="AP455" s="6" cm="1">
        <f t="array" ref="AP455:AP464">Y455:Y464/AQ455-1</f>
        <v>-5.8105752469495009E-4</v>
      </c>
      <c r="AQ455" s="22">
        <f>AVERAGE(Y455:Y464)</f>
        <v>172.1</v>
      </c>
      <c r="AR455" s="6" cm="1">
        <f t="array" ref="AR455:AR464">Z455:Z464/AS455-1</f>
        <v>1.8105009052504784E-3</v>
      </c>
      <c r="AS455" s="22">
        <f>AVERAGE(Z455:Z464)</f>
        <v>165.7</v>
      </c>
      <c r="AT455" s="6" cm="1">
        <f t="array" ref="AT455:AT464">AA455:AA464/AU455-1</f>
        <v>-2.4648387024506224E-4</v>
      </c>
      <c r="AU455" s="22">
        <f>AVERAGE(AA455:AA464)</f>
        <v>133.88300000000001</v>
      </c>
      <c r="AV455" s="6" cm="1">
        <f t="array" ref="AV455:AV464">AB455:AB464/AW455-1</f>
        <v>-1.9704665530966281E-3</v>
      </c>
      <c r="AW455" s="22">
        <f>AVERAGE(AB455:AB464)</f>
        <v>127.381</v>
      </c>
      <c r="AX455" s="6" cm="1">
        <f t="array" ref="AX455:AX464">AC455:AC464/AY455-1</f>
        <v>-4.3754180291466493E-4</v>
      </c>
      <c r="AY455" s="22">
        <f>AVERAGE(AC455:AC464)</f>
        <v>1.2859258237342612</v>
      </c>
      <c r="AZ455" s="6" cm="1">
        <f t="array" ref="AZ455:AZ464">AD455:AD464/BA455-1</f>
        <v>3.7324313010931309E-3</v>
      </c>
      <c r="BA455" s="22">
        <f>AVERAGE(AD455:AD464)</f>
        <v>1.301408574688691</v>
      </c>
      <c r="BB455" s="6" cm="1">
        <f t="array" ref="BB455:BB464">AE455:AE464/BC455-1</f>
        <v>-7.9365079365080193E-3</v>
      </c>
      <c r="BC455" s="22">
        <f>AVERAGE(AE455:AE464)</f>
        <v>23.688000000000002</v>
      </c>
      <c r="BD455" s="6" cm="1">
        <f t="array" ref="BD455:BD464">AF455:AF464/BE455-1</f>
        <v>1.0859519408502827E-2</v>
      </c>
      <c r="BE455" s="22">
        <f>AVERAGE(AF455:AF464)</f>
        <v>17.311999999999998</v>
      </c>
      <c r="BF455" s="6" cm="1">
        <f t="array" ref="BF455:BF464">AG455:AG464/BG455-1</f>
        <v>1.7169709018616253E-3</v>
      </c>
      <c r="BG455" s="22">
        <f>AVERAGE(AG455:AG464)</f>
        <v>22.132000000000001</v>
      </c>
      <c r="BH455" s="6" cm="1">
        <f t="array" ref="BH455:BH464">AH455:AH464/BI455-1</f>
        <v>-2.0139919440324006E-3</v>
      </c>
      <c r="BI455" s="22">
        <f>AVERAGE(AH455:AH464)</f>
        <v>18.868000000000002</v>
      </c>
      <c r="BJ455" s="6" cm="1">
        <f t="array" ref="BJ455:BJ464">AI455:AI464/BK455-1</f>
        <v>-9.9944133586192807E-3</v>
      </c>
      <c r="BK455" s="22">
        <f t="shared" ref="BK455" si="45">AVERAGE(AI455:AI464)</f>
        <v>1.0718174948240109</v>
      </c>
      <c r="BL455" s="6" cm="1">
        <f t="array" ref="BL455:BL464">AJ455:AJ464/BM455-1</f>
        <v>1.2424814277035567E-2</v>
      </c>
      <c r="BM455" s="22">
        <f>AVERAGE(AJ455:AJ464)</f>
        <v>0.9193068848592052</v>
      </c>
      <c r="BQ455">
        <v>1.1000000000000001</v>
      </c>
      <c r="BR455">
        <v>1.3003767191700799</v>
      </c>
      <c r="BS455">
        <v>1.31133639192507</v>
      </c>
      <c r="BT455">
        <v>-1.0959672754990102E-2</v>
      </c>
      <c r="BU455">
        <v>1.0885386787125899</v>
      </c>
      <c r="BV455">
        <v>0.89926190476190304</v>
      </c>
      <c r="BW455">
        <v>0.18927677395068687</v>
      </c>
    </row>
    <row r="456" spans="1:75" x14ac:dyDescent="0.25">
      <c r="A456" s="3">
        <v>32</v>
      </c>
      <c r="B456" s="3" t="s">
        <v>21</v>
      </c>
      <c r="C456" s="3" t="s">
        <v>22</v>
      </c>
      <c r="D456" s="3" t="s">
        <v>23</v>
      </c>
      <c r="E456" s="3" t="s">
        <v>24</v>
      </c>
      <c r="F456" s="3" t="s">
        <v>25</v>
      </c>
      <c r="G456" s="3" t="b">
        <v>1</v>
      </c>
      <c r="H456" s="3" t="b">
        <v>1</v>
      </c>
      <c r="I456" s="3" t="b">
        <v>1</v>
      </c>
      <c r="J456" s="3" t="b">
        <v>1</v>
      </c>
      <c r="K456" s="3" t="b">
        <v>0</v>
      </c>
      <c r="L456" s="3">
        <v>200</v>
      </c>
      <c r="M456" s="3">
        <v>2</v>
      </c>
      <c r="N456" s="3">
        <v>0</v>
      </c>
      <c r="O456" s="3">
        <v>1</v>
      </c>
      <c r="P456" s="3">
        <v>2</v>
      </c>
      <c r="Q456" s="3">
        <v>100</v>
      </c>
      <c r="R456" s="3">
        <v>100</v>
      </c>
      <c r="S456" s="5">
        <v>1.1000000000000001</v>
      </c>
      <c r="T456" s="3">
        <v>1</v>
      </c>
      <c r="U456" s="3" t="b">
        <v>1</v>
      </c>
      <c r="V456" s="3">
        <v>251</v>
      </c>
      <c r="W456" s="5">
        <v>3035.16</v>
      </c>
      <c r="X456" s="5">
        <v>1966.66</v>
      </c>
      <c r="Y456" s="3">
        <v>172</v>
      </c>
      <c r="Z456" s="3">
        <v>165</v>
      </c>
      <c r="AA456" s="51">
        <v>133.97999999999999</v>
      </c>
      <c r="AB456" s="51">
        <v>128.1</v>
      </c>
      <c r="AC456" s="17">
        <v>1.28423905116744</v>
      </c>
      <c r="AD456" s="17">
        <v>1.28883137408435</v>
      </c>
      <c r="AE456" s="51">
        <v>24</v>
      </c>
      <c r="AF456" s="51">
        <v>17</v>
      </c>
      <c r="AG456" s="51">
        <v>21.9</v>
      </c>
      <c r="AH456" s="51">
        <v>19.100000000000001</v>
      </c>
      <c r="AI456" s="17">
        <v>1.09780463015245</v>
      </c>
      <c r="AJ456" s="17">
        <v>0.89207727652464297</v>
      </c>
      <c r="AL456" s="6">
        <v>-1.4938969326260265E-3</v>
      </c>
      <c r="AN456" s="6">
        <v>1.9037934753427521E-3</v>
      </c>
      <c r="AP456" s="6">
        <v>-5.8105752469495009E-4</v>
      </c>
      <c r="AR456" s="6">
        <v>-4.2245021122510051E-3</v>
      </c>
      <c r="AT456" s="6">
        <v>7.2451319435606898E-4</v>
      </c>
      <c r="AV456" s="6">
        <v>5.6444838712208512E-3</v>
      </c>
      <c r="AX456" s="6">
        <v>-1.3117184021727013E-3</v>
      </c>
      <c r="AZ456" s="6">
        <v>-9.664298244960845E-3</v>
      </c>
      <c r="BB456" s="6">
        <v>1.3171225937183229E-2</v>
      </c>
      <c r="BD456" s="6">
        <v>-1.8022181146025718E-2</v>
      </c>
      <c r="BF456" s="6">
        <v>-1.0482559190312823E-2</v>
      </c>
      <c r="BH456" s="6">
        <v>1.229595081619661E-2</v>
      </c>
      <c r="BJ456" s="6">
        <v>2.4245858510367091E-2</v>
      </c>
      <c r="BL456" s="6">
        <v>-2.9619715443263028E-2</v>
      </c>
      <c r="BQ456">
        <v>1.1000000000000001</v>
      </c>
      <c r="BR456">
        <v>1.28536317743093</v>
      </c>
      <c r="BS456">
        <v>1.30626599278837</v>
      </c>
      <c r="BT456">
        <v>-2.0902815357439986E-2</v>
      </c>
      <c r="BU456">
        <v>1.06110530773574</v>
      </c>
      <c r="BV456">
        <v>0.93072910216718097</v>
      </c>
      <c r="BW456">
        <v>0.130376205568559</v>
      </c>
    </row>
    <row r="457" spans="1:75" x14ac:dyDescent="0.25">
      <c r="A457" s="3">
        <v>33</v>
      </c>
      <c r="B457" s="3" t="s">
        <v>21</v>
      </c>
      <c r="C457" s="3" t="s">
        <v>22</v>
      </c>
      <c r="D457" s="3" t="s">
        <v>23</v>
      </c>
      <c r="E457" s="3" t="s">
        <v>24</v>
      </c>
      <c r="F457" s="3" t="s">
        <v>25</v>
      </c>
      <c r="G457" s="3" t="b">
        <v>1</v>
      </c>
      <c r="H457" s="3" t="b">
        <v>1</v>
      </c>
      <c r="I457" s="3" t="b">
        <v>1</v>
      </c>
      <c r="J457" s="3" t="b">
        <v>1</v>
      </c>
      <c r="K457" s="3" t="b">
        <v>0</v>
      </c>
      <c r="L457" s="3">
        <v>200</v>
      </c>
      <c r="M457" s="3">
        <v>2</v>
      </c>
      <c r="N457" s="3">
        <v>0</v>
      </c>
      <c r="O457" s="3">
        <v>1</v>
      </c>
      <c r="P457" s="3">
        <v>2</v>
      </c>
      <c r="Q457" s="3">
        <v>100</v>
      </c>
      <c r="R457" s="3">
        <v>100</v>
      </c>
      <c r="S457" s="5">
        <v>1.1000000000000001</v>
      </c>
      <c r="T457" s="3">
        <v>1</v>
      </c>
      <c r="U457" s="3" t="b">
        <v>1</v>
      </c>
      <c r="V457" s="3">
        <v>251</v>
      </c>
      <c r="W457" s="5">
        <v>3021.3</v>
      </c>
      <c r="X457" s="5">
        <v>1966.67</v>
      </c>
      <c r="Y457" s="3">
        <v>172</v>
      </c>
      <c r="Z457" s="3">
        <v>166</v>
      </c>
      <c r="AA457" s="51">
        <v>133.72999999999999</v>
      </c>
      <c r="AB457" s="51">
        <v>127.9</v>
      </c>
      <c r="AC457" s="17">
        <v>1.28673897059873</v>
      </c>
      <c r="AD457" s="17">
        <v>1.2983065330993999</v>
      </c>
      <c r="AE457" s="51">
        <v>23.47</v>
      </c>
      <c r="AF457" s="51">
        <v>17.53</v>
      </c>
      <c r="AG457" s="51">
        <v>21.98</v>
      </c>
      <c r="AH457" s="51">
        <v>19.02</v>
      </c>
      <c r="AI457" s="17">
        <v>1.0695994729907701</v>
      </c>
      <c r="AJ457" s="17">
        <v>0.92382977050469195</v>
      </c>
      <c r="AL457" s="6">
        <v>-6.053555925401799E-3</v>
      </c>
      <c r="AN457" s="6">
        <v>1.9088879186806018E-3</v>
      </c>
      <c r="AP457" s="6">
        <v>-5.8105752469495009E-4</v>
      </c>
      <c r="AR457" s="6">
        <v>1.8105009052504784E-3</v>
      </c>
      <c r="AT457" s="6">
        <v>-1.1427888529538244E-3</v>
      </c>
      <c r="AV457" s="6">
        <v>4.0743910002276618E-3</v>
      </c>
      <c r="AX457" s="6">
        <v>6.32343522044998E-4</v>
      </c>
      <c r="AZ457" s="6">
        <v>-2.3836031586260686E-3</v>
      </c>
      <c r="BB457" s="6">
        <v>-9.2029719689296074E-3</v>
      </c>
      <c r="BD457" s="6">
        <v>1.2592421441774748E-2</v>
      </c>
      <c r="BF457" s="6">
        <v>-6.867883607446279E-3</v>
      </c>
      <c r="BH457" s="6">
        <v>8.0559677761287141E-3</v>
      </c>
      <c r="BJ457" s="6">
        <v>-2.0694025279042183E-3</v>
      </c>
      <c r="BL457" s="6">
        <v>4.9198866232569305E-3</v>
      </c>
      <c r="BQ457">
        <v>1.1000000000000001</v>
      </c>
      <c r="BR457">
        <v>1.28423905116744</v>
      </c>
      <c r="BS457">
        <v>1.28883137408435</v>
      </c>
      <c r="BT457">
        <v>-4.5923229169100299E-3</v>
      </c>
      <c r="BU457">
        <v>1.09780463015245</v>
      </c>
      <c r="BV457">
        <v>0.89207727652464297</v>
      </c>
      <c r="BW457">
        <v>0.20572735362780703</v>
      </c>
    </row>
    <row r="458" spans="1:75" x14ac:dyDescent="0.25">
      <c r="A458" s="3">
        <v>34</v>
      </c>
      <c r="B458" s="3" t="s">
        <v>21</v>
      </c>
      <c r="C458" s="3" t="s">
        <v>22</v>
      </c>
      <c r="D458" s="3" t="s">
        <v>23</v>
      </c>
      <c r="E458" s="3" t="s">
        <v>24</v>
      </c>
      <c r="F458" s="3" t="s">
        <v>25</v>
      </c>
      <c r="G458" s="3" t="b">
        <v>1</v>
      </c>
      <c r="H458" s="3" t="b">
        <v>1</v>
      </c>
      <c r="I458" s="3" t="b">
        <v>1</v>
      </c>
      <c r="J458" s="3" t="b">
        <v>1</v>
      </c>
      <c r="K458" s="3" t="b">
        <v>0</v>
      </c>
      <c r="L458" s="3">
        <v>200</v>
      </c>
      <c r="M458" s="3">
        <v>2</v>
      </c>
      <c r="N458" s="3">
        <v>0</v>
      </c>
      <c r="O458" s="3">
        <v>1</v>
      </c>
      <c r="P458" s="3">
        <v>2</v>
      </c>
      <c r="Q458" s="3">
        <v>100</v>
      </c>
      <c r="R458" s="3">
        <v>100</v>
      </c>
      <c r="S458" s="5">
        <v>1.1000000000000001</v>
      </c>
      <c r="T458" s="3">
        <v>1</v>
      </c>
      <c r="U458" s="3" t="b">
        <v>1</v>
      </c>
      <c r="V458" s="3">
        <v>251</v>
      </c>
      <c r="W458" s="5">
        <v>3034.35</v>
      </c>
      <c r="X458" s="5">
        <v>1958.07</v>
      </c>
      <c r="Y458" s="3">
        <v>172</v>
      </c>
      <c r="Z458" s="3">
        <v>166</v>
      </c>
      <c r="AA458" s="51">
        <v>134.12</v>
      </c>
      <c r="AB458" s="51">
        <v>127.42</v>
      </c>
      <c r="AC458" s="17">
        <v>1.2828879319245401</v>
      </c>
      <c r="AD458" s="17">
        <v>1.3032889416112601</v>
      </c>
      <c r="AE458" s="51">
        <v>23.48</v>
      </c>
      <c r="AF458" s="51">
        <v>17.52</v>
      </c>
      <c r="AG458" s="51">
        <v>22.22</v>
      </c>
      <c r="AH458" s="51">
        <v>18.78</v>
      </c>
      <c r="AI458" s="17">
        <v>1.05811453039713</v>
      </c>
      <c r="AJ458" s="17">
        <v>0.93465600275197702</v>
      </c>
      <c r="AL458" s="6">
        <v>-1.7603705101258971E-3</v>
      </c>
      <c r="AN458" s="6">
        <v>-2.4723333518431589E-3</v>
      </c>
      <c r="AP458" s="6">
        <v>-5.8105752469495009E-4</v>
      </c>
      <c r="AR458" s="6">
        <v>1.8105009052504784E-3</v>
      </c>
      <c r="AT458" s="6">
        <v>1.7702023408499024E-3</v>
      </c>
      <c r="AV458" s="6">
        <v>3.0616810984374077E-4</v>
      </c>
      <c r="AX458" s="6">
        <v>-2.3624160535942185E-3</v>
      </c>
      <c r="AZ458" s="6">
        <v>1.4448705496035164E-3</v>
      </c>
      <c r="BB458" s="6">
        <v>-8.7808172914556337E-3</v>
      </c>
      <c r="BD458" s="6">
        <v>1.201478743068396E-2</v>
      </c>
      <c r="BF458" s="6">
        <v>3.9761431411529102E-3</v>
      </c>
      <c r="BH458" s="6">
        <v>-4.6639813440746414E-3</v>
      </c>
      <c r="BJ458" s="6">
        <v>-1.2784792647120291E-2</v>
      </c>
      <c r="BL458" s="6">
        <v>1.6696402632862428E-2</v>
      </c>
      <c r="BQ458">
        <v>1.1000000000000001</v>
      </c>
      <c r="BR458">
        <v>1.28673897059873</v>
      </c>
      <c r="BS458">
        <v>1.2983065330993999</v>
      </c>
      <c r="BT458">
        <v>-1.1567562500669926E-2</v>
      </c>
      <c r="BU458">
        <v>1.0695994729907701</v>
      </c>
      <c r="BV458">
        <v>0.92382977050469195</v>
      </c>
      <c r="BW458">
        <v>0.14576970248607812</v>
      </c>
    </row>
    <row r="459" spans="1:75" x14ac:dyDescent="0.25">
      <c r="A459" s="3">
        <v>35</v>
      </c>
      <c r="B459" s="3" t="s">
        <v>21</v>
      </c>
      <c r="C459" s="3" t="s">
        <v>22</v>
      </c>
      <c r="D459" s="3" t="s">
        <v>23</v>
      </c>
      <c r="E459" s="3" t="s">
        <v>24</v>
      </c>
      <c r="F459" s="3" t="s">
        <v>25</v>
      </c>
      <c r="G459" s="3" t="b">
        <v>1</v>
      </c>
      <c r="H459" s="3" t="b">
        <v>1</v>
      </c>
      <c r="I459" s="3" t="b">
        <v>1</v>
      </c>
      <c r="J459" s="3" t="b">
        <v>1</v>
      </c>
      <c r="K459" s="3" t="b">
        <v>0</v>
      </c>
      <c r="L459" s="3">
        <v>200</v>
      </c>
      <c r="M459" s="3">
        <v>2</v>
      </c>
      <c r="N459" s="3">
        <v>0</v>
      </c>
      <c r="O459" s="3">
        <v>1</v>
      </c>
      <c r="P459" s="3">
        <v>2</v>
      </c>
      <c r="Q459" s="3">
        <v>100</v>
      </c>
      <c r="R459" s="3">
        <v>100</v>
      </c>
      <c r="S459" s="5">
        <v>1.1000000000000001</v>
      </c>
      <c r="T459" s="3">
        <v>1</v>
      </c>
      <c r="U459" s="3" t="b">
        <v>1</v>
      </c>
      <c r="V459" s="3">
        <v>251</v>
      </c>
      <c r="W459" s="5">
        <v>3025.05</v>
      </c>
      <c r="X459" s="5">
        <v>1961.09</v>
      </c>
      <c r="Y459" s="3">
        <v>172</v>
      </c>
      <c r="Z459" s="3">
        <v>166</v>
      </c>
      <c r="AA459" s="51">
        <v>134.08000000000001</v>
      </c>
      <c r="AB459" s="51">
        <v>127.7</v>
      </c>
      <c r="AC459" s="17">
        <v>1.28340814808598</v>
      </c>
      <c r="AD459" s="17">
        <v>1.3007079527616301</v>
      </c>
      <c r="AE459" s="51">
        <v>23.52</v>
      </c>
      <c r="AF459" s="51">
        <v>17.48</v>
      </c>
      <c r="AG459" s="51">
        <v>22.08</v>
      </c>
      <c r="AH459" s="51">
        <v>18.920000000000002</v>
      </c>
      <c r="AI459" s="17">
        <v>1.0668853754940699</v>
      </c>
      <c r="AJ459" s="17">
        <v>0.92583687159074002</v>
      </c>
      <c r="AL459" s="6">
        <v>-4.8198819554948757E-3</v>
      </c>
      <c r="AN459" s="6">
        <v>-9.3381146382209845E-4</v>
      </c>
      <c r="AP459" s="6">
        <v>-5.8105752469495009E-4</v>
      </c>
      <c r="AR459" s="6">
        <v>1.8105009052504784E-3</v>
      </c>
      <c r="AT459" s="6">
        <v>1.471434013280204E-3</v>
      </c>
      <c r="AV459" s="6">
        <v>2.5042981292344724E-3</v>
      </c>
      <c r="AX459" s="6">
        <v>-1.9578700433668939E-3</v>
      </c>
      <c r="AZ459" s="6">
        <v>-5.3835662426648945E-4</v>
      </c>
      <c r="BB459" s="6">
        <v>-7.0921985815604049E-3</v>
      </c>
      <c r="BD459" s="6">
        <v>9.7042513863216939E-3</v>
      </c>
      <c r="BF459" s="6">
        <v>-2.349539128863376E-3</v>
      </c>
      <c r="BH459" s="6">
        <v>2.7559889760440104E-3</v>
      </c>
      <c r="BJ459" s="6">
        <v>-4.6016410011583408E-3</v>
      </c>
      <c r="BL459" s="6">
        <v>7.1031630884990093E-3</v>
      </c>
      <c r="BQ459">
        <v>1.1000000000000001</v>
      </c>
      <c r="BR459">
        <v>1.2828879319245401</v>
      </c>
      <c r="BS459">
        <v>1.3032889416112601</v>
      </c>
      <c r="BT459">
        <v>-2.0401009686719984E-2</v>
      </c>
      <c r="BU459">
        <v>1.05811453039713</v>
      </c>
      <c r="BV459">
        <v>0.93465600275197702</v>
      </c>
      <c r="BW459">
        <v>0.12345852764515297</v>
      </c>
    </row>
    <row r="460" spans="1:75" x14ac:dyDescent="0.25">
      <c r="A460" s="3">
        <v>36</v>
      </c>
      <c r="B460" s="3" t="s">
        <v>21</v>
      </c>
      <c r="C460" s="3" t="s">
        <v>22</v>
      </c>
      <c r="D460" s="3" t="s">
        <v>23</v>
      </c>
      <c r="E460" s="3" t="s">
        <v>24</v>
      </c>
      <c r="F460" s="3" t="s">
        <v>25</v>
      </c>
      <c r="G460" s="3" t="b">
        <v>1</v>
      </c>
      <c r="H460" s="3" t="b">
        <v>1</v>
      </c>
      <c r="I460" s="3" t="b">
        <v>1</v>
      </c>
      <c r="J460" s="3" t="b">
        <v>1</v>
      </c>
      <c r="K460" s="3" t="b">
        <v>0</v>
      </c>
      <c r="L460" s="3">
        <v>200</v>
      </c>
      <c r="M460" s="3">
        <v>2</v>
      </c>
      <c r="N460" s="3">
        <v>0</v>
      </c>
      <c r="O460" s="3">
        <v>1</v>
      </c>
      <c r="P460" s="3">
        <v>2</v>
      </c>
      <c r="Q460" s="3">
        <v>100</v>
      </c>
      <c r="R460" s="3">
        <v>100</v>
      </c>
      <c r="S460" s="5">
        <v>1.1000000000000001</v>
      </c>
      <c r="T460" s="3">
        <v>1</v>
      </c>
      <c r="U460" s="3" t="b">
        <v>1</v>
      </c>
      <c r="V460" s="3">
        <v>251</v>
      </c>
      <c r="W460" s="5">
        <v>3033.95</v>
      </c>
      <c r="X460" s="5">
        <v>1932.49</v>
      </c>
      <c r="Y460" s="3">
        <v>172</v>
      </c>
      <c r="Z460" s="3">
        <v>165</v>
      </c>
      <c r="AA460" s="51">
        <v>135.44</v>
      </c>
      <c r="AB460" s="51">
        <v>128.56</v>
      </c>
      <c r="AC460" s="17">
        <v>1.2705158416017299</v>
      </c>
      <c r="AD460" s="17">
        <v>1.2838427466050799</v>
      </c>
      <c r="AE460" s="51">
        <v>24</v>
      </c>
      <c r="AF460" s="51">
        <v>17</v>
      </c>
      <c r="AG460" s="51">
        <v>22.27</v>
      </c>
      <c r="AH460" s="51">
        <v>18.73</v>
      </c>
      <c r="AI460" s="17">
        <v>1.07910220214568</v>
      </c>
      <c r="AJ460" s="17">
        <v>0.90936257309941304</v>
      </c>
      <c r="AL460" s="6">
        <v>-1.8919624002492474E-3</v>
      </c>
      <c r="AN460" s="6">
        <v>-1.550391940998197E-2</v>
      </c>
      <c r="AP460" s="6">
        <v>-5.8105752469495009E-4</v>
      </c>
      <c r="AR460" s="6">
        <v>-4.2245021122510051E-3</v>
      </c>
      <c r="AT460" s="6">
        <v>1.1629557150646397E-2</v>
      </c>
      <c r="AV460" s="6">
        <v>9.2556974745057197E-3</v>
      </c>
      <c r="AX460" s="6">
        <v>-1.1983570007002009E-2</v>
      </c>
      <c r="AZ460" s="6">
        <v>-1.3497550596524244E-2</v>
      </c>
      <c r="BB460" s="6">
        <v>1.3171225937183229E-2</v>
      </c>
      <c r="BD460" s="6">
        <v>-1.8022181146025718E-2</v>
      </c>
      <c r="BF460" s="6">
        <v>6.2353153804444172E-3</v>
      </c>
      <c r="BH460" s="6">
        <v>-7.3139707441171042E-3</v>
      </c>
      <c r="BJ460" s="6">
        <v>6.7965930364526361E-3</v>
      </c>
      <c r="BL460" s="6">
        <v>-1.0817184036770455E-2</v>
      </c>
      <c r="BQ460">
        <v>1.1000000000000001</v>
      </c>
      <c r="BR460">
        <v>1.28340814808598</v>
      </c>
      <c r="BS460">
        <v>1.3007079527616301</v>
      </c>
      <c r="BT460">
        <v>-1.7299804675650066E-2</v>
      </c>
      <c r="BU460">
        <v>1.0668853754940699</v>
      </c>
      <c r="BV460">
        <v>0.92583687159074002</v>
      </c>
      <c r="BW460">
        <v>0.1410485039033299</v>
      </c>
    </row>
    <row r="461" spans="1:75" x14ac:dyDescent="0.25">
      <c r="A461" s="3">
        <v>37</v>
      </c>
      <c r="B461" s="3" t="s">
        <v>21</v>
      </c>
      <c r="C461" s="3" t="s">
        <v>22</v>
      </c>
      <c r="D461" s="3" t="s">
        <v>23</v>
      </c>
      <c r="E461" s="3" t="s">
        <v>24</v>
      </c>
      <c r="F461" s="3" t="s">
        <v>25</v>
      </c>
      <c r="G461" s="3" t="b">
        <v>1</v>
      </c>
      <c r="H461" s="3" t="b">
        <v>1</v>
      </c>
      <c r="I461" s="3" t="b">
        <v>1</v>
      </c>
      <c r="J461" s="3" t="b">
        <v>1</v>
      </c>
      <c r="K461" s="3" t="b">
        <v>0</v>
      </c>
      <c r="L461" s="3">
        <v>200</v>
      </c>
      <c r="M461" s="3">
        <v>2</v>
      </c>
      <c r="N461" s="3">
        <v>0</v>
      </c>
      <c r="O461" s="3">
        <v>1</v>
      </c>
      <c r="P461" s="3">
        <v>2</v>
      </c>
      <c r="Q461" s="3">
        <v>100</v>
      </c>
      <c r="R461" s="3">
        <v>100</v>
      </c>
      <c r="S461" s="5">
        <v>1.1000000000000001</v>
      </c>
      <c r="T461" s="3">
        <v>1</v>
      </c>
      <c r="U461" s="3" t="b">
        <v>1</v>
      </c>
      <c r="V461" s="3">
        <v>251</v>
      </c>
      <c r="W461" s="5">
        <v>3047.57</v>
      </c>
      <c r="X461" s="5">
        <v>1993.58</v>
      </c>
      <c r="Y461" s="3">
        <v>172</v>
      </c>
      <c r="Z461" s="3">
        <v>166</v>
      </c>
      <c r="AA461" s="51">
        <v>132.59</v>
      </c>
      <c r="AB461" s="51">
        <v>126.41</v>
      </c>
      <c r="AC461" s="17">
        <v>1.2975597765212199</v>
      </c>
      <c r="AD461" s="17">
        <v>1.31363189210092</v>
      </c>
      <c r="AE461" s="51">
        <v>23.39</v>
      </c>
      <c r="AF461" s="51">
        <v>17.61</v>
      </c>
      <c r="AG461" s="51">
        <v>22.03</v>
      </c>
      <c r="AH461" s="51">
        <v>18.97</v>
      </c>
      <c r="AI461" s="17">
        <v>1.06334617918313</v>
      </c>
      <c r="AJ461" s="17">
        <v>0.93024841515553502</v>
      </c>
      <c r="AL461" s="6">
        <v>2.5887414584526702E-3</v>
      </c>
      <c r="AN461" s="6">
        <v>1.5618034940749093E-2</v>
      </c>
      <c r="AP461" s="6">
        <v>-5.8105752469495009E-4</v>
      </c>
      <c r="AR461" s="6">
        <v>1.8105009052504784E-3</v>
      </c>
      <c r="AT461" s="6">
        <v>-9.6576861886872312E-3</v>
      </c>
      <c r="AV461" s="6">
        <v>-7.6228008886726206E-3</v>
      </c>
      <c r="AX461" s="6">
        <v>9.0471414231143577E-3</v>
      </c>
      <c r="AZ461" s="6">
        <v>9.3923750388327232E-3</v>
      </c>
      <c r="BB461" s="6">
        <v>-1.2580209388720065E-2</v>
      </c>
      <c r="BD461" s="6">
        <v>1.721349353049928E-2</v>
      </c>
      <c r="BF461" s="6">
        <v>-4.608711368154772E-3</v>
      </c>
      <c r="BH461" s="6">
        <v>5.4059783760862512E-3</v>
      </c>
      <c r="BJ461" s="6">
        <v>-7.9036922627129247E-3</v>
      </c>
      <c r="BL461" s="6">
        <v>1.1901934464469521E-2</v>
      </c>
      <c r="BQ461">
        <v>1.1000000000000001</v>
      </c>
      <c r="BR461">
        <v>1.2705158416017299</v>
      </c>
      <c r="BS461">
        <v>1.2838427466050799</v>
      </c>
      <c r="BT461">
        <v>-1.3326905003349987E-2</v>
      </c>
      <c r="BU461">
        <v>1.07910220214568</v>
      </c>
      <c r="BV461">
        <v>0.90936257309941304</v>
      </c>
      <c r="BW461">
        <v>0.16973962904626694</v>
      </c>
    </row>
    <row r="462" spans="1:75" x14ac:dyDescent="0.25">
      <c r="A462" s="3">
        <v>38</v>
      </c>
      <c r="B462" s="3" t="s">
        <v>21</v>
      </c>
      <c r="C462" s="3" t="s">
        <v>22</v>
      </c>
      <c r="D462" s="3" t="s">
        <v>23</v>
      </c>
      <c r="E462" s="3" t="s">
        <v>24</v>
      </c>
      <c r="F462" s="3" t="s">
        <v>25</v>
      </c>
      <c r="G462" s="3" t="b">
        <v>1</v>
      </c>
      <c r="H462" s="3" t="b">
        <v>1</v>
      </c>
      <c r="I462" s="3" t="b">
        <v>1</v>
      </c>
      <c r="J462" s="3" t="b">
        <v>1</v>
      </c>
      <c r="K462" s="3" t="b">
        <v>0</v>
      </c>
      <c r="L462" s="3">
        <v>200</v>
      </c>
      <c r="M462" s="3">
        <v>2</v>
      </c>
      <c r="N462" s="3">
        <v>0</v>
      </c>
      <c r="O462" s="3">
        <v>1</v>
      </c>
      <c r="P462" s="3">
        <v>2</v>
      </c>
      <c r="Q462" s="3">
        <v>100</v>
      </c>
      <c r="R462" s="3">
        <v>100</v>
      </c>
      <c r="S462" s="5">
        <v>1.1000000000000001</v>
      </c>
      <c r="T462" s="3">
        <v>1</v>
      </c>
      <c r="U462" s="3" t="b">
        <v>1</v>
      </c>
      <c r="V462" s="3">
        <v>251</v>
      </c>
      <c r="W462" s="5">
        <v>3059.82</v>
      </c>
      <c r="X462" s="5">
        <v>1959.22</v>
      </c>
      <c r="Y462" s="3">
        <v>173</v>
      </c>
      <c r="Z462" s="3">
        <v>166</v>
      </c>
      <c r="AA462" s="51">
        <v>133.28</v>
      </c>
      <c r="AB462" s="51">
        <v>126.17</v>
      </c>
      <c r="AC462" s="17">
        <v>1.2982895578868101</v>
      </c>
      <c r="AD462" s="17">
        <v>1.3161713565241</v>
      </c>
      <c r="AE462" s="51">
        <v>24</v>
      </c>
      <c r="AF462" s="51">
        <v>17</v>
      </c>
      <c r="AG462" s="51">
        <v>22.28</v>
      </c>
      <c r="AH462" s="51">
        <v>18.72</v>
      </c>
      <c r="AI462" s="17">
        <v>1.07840316205533</v>
      </c>
      <c r="AJ462" s="17">
        <v>0.90949289891395002</v>
      </c>
      <c r="AL462" s="6">
        <v>6.6187430934818714E-3</v>
      </c>
      <c r="AN462" s="6">
        <v>-1.8864723679939965E-3</v>
      </c>
      <c r="AP462" s="6">
        <v>5.2295177222545508E-3</v>
      </c>
      <c r="AR462" s="6">
        <v>1.8105009052504784E-3</v>
      </c>
      <c r="AT462" s="6">
        <v>-4.5039325381116546E-3</v>
      </c>
      <c r="AV462" s="6">
        <v>-9.5069123338645811E-3</v>
      </c>
      <c r="AX462" s="6">
        <v>9.6146557790131038E-3</v>
      </c>
      <c r="AZ462" s="6">
        <v>1.1343694918362068E-2</v>
      </c>
      <c r="BB462" s="6">
        <v>1.3171225937183229E-2</v>
      </c>
      <c r="BD462" s="6">
        <v>-1.8022181146025718E-2</v>
      </c>
      <c r="BF462" s="6">
        <v>6.6871498283029851E-3</v>
      </c>
      <c r="BH462" s="6">
        <v>-7.843968624125619E-3</v>
      </c>
      <c r="BJ462" s="6">
        <v>6.14439236448594E-3</v>
      </c>
      <c r="BL462" s="6">
        <v>-1.0675418738714471E-2</v>
      </c>
      <c r="BQ462">
        <v>1.1000000000000001</v>
      </c>
      <c r="BR462">
        <v>1.2975597765212199</v>
      </c>
      <c r="BS462">
        <v>1.31363189210092</v>
      </c>
      <c r="BT462">
        <v>-1.6072115579700119E-2</v>
      </c>
      <c r="BU462">
        <v>1.06334617918313</v>
      </c>
      <c r="BV462">
        <v>0.93024841515553502</v>
      </c>
      <c r="BW462">
        <v>0.13309776402759499</v>
      </c>
    </row>
    <row r="463" spans="1:75" x14ac:dyDescent="0.25">
      <c r="A463" s="3">
        <v>39</v>
      </c>
      <c r="B463" s="3" t="s">
        <v>21</v>
      </c>
      <c r="C463" s="3" t="s">
        <v>22</v>
      </c>
      <c r="D463" s="3" t="s">
        <v>23</v>
      </c>
      <c r="E463" s="3" t="s">
        <v>24</v>
      </c>
      <c r="F463" s="3" t="s">
        <v>25</v>
      </c>
      <c r="G463" s="3" t="b">
        <v>1</v>
      </c>
      <c r="H463" s="3" t="b">
        <v>1</v>
      </c>
      <c r="I463" s="3" t="b">
        <v>1</v>
      </c>
      <c r="J463" s="3" t="b">
        <v>1</v>
      </c>
      <c r="K463" s="3" t="b">
        <v>0</v>
      </c>
      <c r="L463" s="3">
        <v>200</v>
      </c>
      <c r="M463" s="3">
        <v>2</v>
      </c>
      <c r="N463" s="3">
        <v>0</v>
      </c>
      <c r="O463" s="3">
        <v>1</v>
      </c>
      <c r="P463" s="3">
        <v>2</v>
      </c>
      <c r="Q463" s="3">
        <v>100</v>
      </c>
      <c r="R463" s="3">
        <v>100</v>
      </c>
      <c r="S463" s="5">
        <v>1.1000000000000001</v>
      </c>
      <c r="T463" s="3">
        <v>1</v>
      </c>
      <c r="U463" s="3" t="b">
        <v>1</v>
      </c>
      <c r="V463" s="3">
        <v>251</v>
      </c>
      <c r="W463" s="5">
        <v>3059.19</v>
      </c>
      <c r="X463" s="5">
        <v>1958.37</v>
      </c>
      <c r="Y463" s="3">
        <v>172</v>
      </c>
      <c r="Z463" s="3">
        <v>165</v>
      </c>
      <c r="AA463" s="51">
        <v>134.08000000000001</v>
      </c>
      <c r="AB463" s="51">
        <v>127.4</v>
      </c>
      <c r="AC463" s="17">
        <v>1.2833199958191199</v>
      </c>
      <c r="AD463" s="17">
        <v>1.29562540245812</v>
      </c>
      <c r="AE463" s="51">
        <v>24</v>
      </c>
      <c r="AF463" s="51">
        <v>17</v>
      </c>
      <c r="AG463" s="51">
        <v>22.21</v>
      </c>
      <c r="AH463" s="51">
        <v>18.79</v>
      </c>
      <c r="AI463" s="17">
        <v>1.0821660079051301</v>
      </c>
      <c r="AJ463" s="17">
        <v>0.90653132832079997</v>
      </c>
      <c r="AL463" s="6">
        <v>6.411485866537614E-3</v>
      </c>
      <c r="AN463" s="6">
        <v>-2.3195000517086672E-3</v>
      </c>
      <c r="AP463" s="6">
        <v>-5.8105752469495009E-4</v>
      </c>
      <c r="AR463" s="6">
        <v>-4.2245021122510051E-3</v>
      </c>
      <c r="AT463" s="6">
        <v>1.471434013280204E-3</v>
      </c>
      <c r="AV463" s="6">
        <v>1.4915882274446624E-4</v>
      </c>
      <c r="AX463" s="6">
        <v>-2.0264216388268252E-3</v>
      </c>
      <c r="AZ463" s="6">
        <v>-4.4437791044633634E-3</v>
      </c>
      <c r="BB463" s="6">
        <v>1.3171225937183229E-2</v>
      </c>
      <c r="BD463" s="6">
        <v>-1.8022181146025718E-2</v>
      </c>
      <c r="BF463" s="6">
        <v>3.5243086932947865E-3</v>
      </c>
      <c r="BH463" s="6">
        <v>-4.1339834640663486E-3</v>
      </c>
      <c r="BJ463" s="6">
        <v>9.6551074516826318E-3</v>
      </c>
      <c r="BL463" s="6">
        <v>-1.3896944261830302E-2</v>
      </c>
      <c r="BQ463">
        <v>1.1000000000000001</v>
      </c>
      <c r="BR463">
        <v>1.2982895578868101</v>
      </c>
      <c r="BS463">
        <v>1.3161713565241</v>
      </c>
      <c r="BT463">
        <v>-1.7881798637289892E-2</v>
      </c>
      <c r="BU463">
        <v>1.07840316205533</v>
      </c>
      <c r="BV463">
        <v>0.90949289891395002</v>
      </c>
      <c r="BW463">
        <v>0.16891026314138002</v>
      </c>
    </row>
    <row r="464" spans="1:75" x14ac:dyDescent="0.25">
      <c r="A464" s="3">
        <v>40</v>
      </c>
      <c r="B464" s="3" t="s">
        <v>21</v>
      </c>
      <c r="C464" s="3" t="s">
        <v>22</v>
      </c>
      <c r="D464" s="3" t="s">
        <v>23</v>
      </c>
      <c r="E464" s="3" t="s">
        <v>24</v>
      </c>
      <c r="F464" s="3" t="s">
        <v>25</v>
      </c>
      <c r="G464" s="3" t="b">
        <v>1</v>
      </c>
      <c r="H464" s="3" t="b">
        <v>1</v>
      </c>
      <c r="I464" s="3" t="b">
        <v>1</v>
      </c>
      <c r="J464" s="3" t="b">
        <v>1</v>
      </c>
      <c r="K464" s="3" t="b">
        <v>0</v>
      </c>
      <c r="L464" s="3">
        <v>200</v>
      </c>
      <c r="M464" s="3">
        <v>2</v>
      </c>
      <c r="N464" s="3">
        <v>0</v>
      </c>
      <c r="O464" s="3">
        <v>1</v>
      </c>
      <c r="P464" s="3">
        <v>2</v>
      </c>
      <c r="Q464" s="3">
        <v>100</v>
      </c>
      <c r="R464" s="3">
        <v>100</v>
      </c>
      <c r="S464" s="5">
        <v>1.1000000000000001</v>
      </c>
      <c r="T464" s="3">
        <v>1</v>
      </c>
      <c r="U464" s="3" t="b">
        <v>1</v>
      </c>
      <c r="V464" s="3">
        <v>251</v>
      </c>
      <c r="W464" s="5">
        <v>3043.19</v>
      </c>
      <c r="X464" s="5">
        <v>1966.82</v>
      </c>
      <c r="Y464" s="3">
        <v>172</v>
      </c>
      <c r="Z464" s="3">
        <v>166</v>
      </c>
      <c r="AA464" s="51">
        <v>133.68</v>
      </c>
      <c r="AB464" s="51">
        <v>127.02</v>
      </c>
      <c r="AC464" s="17">
        <v>1.2869357863061099</v>
      </c>
      <c r="AD464" s="17">
        <v>1.30741355485368</v>
      </c>
      <c r="AE464" s="51">
        <v>23.52</v>
      </c>
      <c r="AF464" s="51">
        <v>17.48</v>
      </c>
      <c r="AG464" s="51">
        <v>22.18</v>
      </c>
      <c r="AH464" s="51">
        <v>18.82</v>
      </c>
      <c r="AI464" s="17">
        <v>1.06164808018068</v>
      </c>
      <c r="AJ464" s="17">
        <v>0.930304609563122</v>
      </c>
      <c r="AL464" s="6">
        <v>1.1478102616013786E-3</v>
      </c>
      <c r="AN464" s="6">
        <v>1.9853045687476811E-3</v>
      </c>
      <c r="AP464" s="6">
        <v>-5.8105752469495009E-4</v>
      </c>
      <c r="AR464" s="6">
        <v>1.8105009052504784E-3</v>
      </c>
      <c r="AT464" s="6">
        <v>-1.5162492624156698E-3</v>
      </c>
      <c r="AV464" s="6">
        <v>-2.8340176321429711E-3</v>
      </c>
      <c r="AX464" s="6">
        <v>7.8539722370285503E-4</v>
      </c>
      <c r="AZ464" s="6">
        <v>4.6142159209496825E-3</v>
      </c>
      <c r="BB464" s="6">
        <v>-7.0921985815604049E-3</v>
      </c>
      <c r="BD464" s="6">
        <v>9.7042513863216939E-3</v>
      </c>
      <c r="BF464" s="6">
        <v>2.168805349719749E-3</v>
      </c>
      <c r="BH464" s="6">
        <v>-2.5439898240408043E-3</v>
      </c>
      <c r="BJ464" s="6">
        <v>-9.4880095654723551E-3</v>
      </c>
      <c r="BL464" s="6">
        <v>1.1963061394456131E-2</v>
      </c>
      <c r="BQ464">
        <v>1.1000000000000001</v>
      </c>
      <c r="BR464">
        <v>1.2833199958191199</v>
      </c>
      <c r="BS464">
        <v>1.29562540245812</v>
      </c>
      <c r="BT464">
        <v>-1.2305406639000038E-2</v>
      </c>
      <c r="BU464">
        <v>1.0821660079051301</v>
      </c>
      <c r="BV464">
        <v>0.90653132832079997</v>
      </c>
      <c r="BW464">
        <v>0.1756346795843301</v>
      </c>
    </row>
    <row r="465" spans="1:75" x14ac:dyDescent="0.25">
      <c r="A465" s="1">
        <v>41</v>
      </c>
      <c r="B465" s="1" t="s">
        <v>21</v>
      </c>
      <c r="C465" s="1" t="s">
        <v>22</v>
      </c>
      <c r="D465" s="1" t="s">
        <v>23</v>
      </c>
      <c r="E465" s="1" t="s">
        <v>24</v>
      </c>
      <c r="F465" s="1" t="s">
        <v>25</v>
      </c>
      <c r="G465" s="1" t="b">
        <v>1</v>
      </c>
      <c r="H465" s="1" t="b">
        <v>1</v>
      </c>
      <c r="I465" s="1" t="b">
        <v>1</v>
      </c>
      <c r="J465" s="1" t="b">
        <v>1</v>
      </c>
      <c r="K465" s="1" t="b">
        <v>0</v>
      </c>
      <c r="L465" s="1">
        <v>200</v>
      </c>
      <c r="M465" s="1">
        <v>2</v>
      </c>
      <c r="N465" s="1">
        <v>0</v>
      </c>
      <c r="O465" s="1">
        <v>1</v>
      </c>
      <c r="P465" s="1">
        <v>2</v>
      </c>
      <c r="Q465" s="1">
        <v>100</v>
      </c>
      <c r="R465" s="1">
        <v>100</v>
      </c>
      <c r="S465" s="13">
        <v>1.2</v>
      </c>
      <c r="T465" s="1">
        <v>1</v>
      </c>
      <c r="U465" s="1" t="b">
        <v>1</v>
      </c>
      <c r="V465" s="1">
        <v>251</v>
      </c>
      <c r="W465" s="13">
        <v>3682.49</v>
      </c>
      <c r="X465" s="13">
        <v>1517.9</v>
      </c>
      <c r="Y465" s="1">
        <v>186</v>
      </c>
      <c r="Z465" s="1">
        <v>173</v>
      </c>
      <c r="AA465" s="50">
        <v>146.77000000000001</v>
      </c>
      <c r="AB465" s="50">
        <v>133.41</v>
      </c>
      <c r="AC465" s="16">
        <v>1.2675752844575601</v>
      </c>
      <c r="AD465" s="16">
        <v>1.2970941251072801</v>
      </c>
      <c r="AE465" s="50">
        <v>27</v>
      </c>
      <c r="AF465" s="50">
        <v>14</v>
      </c>
      <c r="AG465" s="50">
        <v>23.87</v>
      </c>
      <c r="AH465" s="50">
        <v>17.13</v>
      </c>
      <c r="AI465" s="16">
        <v>1.13241685922772</v>
      </c>
      <c r="AJ465" s="16">
        <v>0.81913063295493604</v>
      </c>
      <c r="AL465" s="6" cm="1">
        <f t="array" ref="AL465:AL474">W465:W474/AM465-1</f>
        <v>-3.0278795584018914E-3</v>
      </c>
      <c r="AM465" s="22">
        <f>AVERAGE(W465:W474)</f>
        <v>3693.6740000000004</v>
      </c>
      <c r="AN465" s="6" cm="1">
        <f t="array" ref="AN465:AN474">X465:X474/AO465-1</f>
        <v>-3.8058697944934883E-3</v>
      </c>
      <c r="AO465" s="22">
        <f>AVERAGE(X465:X474)</f>
        <v>1523.6990000000001</v>
      </c>
      <c r="AP465" s="6" cm="1">
        <f t="array" ref="AP465:AP474">Y465:Y474/AQ465-1</f>
        <v>2.1551724137931494E-3</v>
      </c>
      <c r="AQ465" s="22">
        <f>AVERAGE(Y465:Y474)</f>
        <v>185.6</v>
      </c>
      <c r="AR465" s="6" cm="1">
        <f t="array" ref="AR465:AR474">Z465:Z474/AS465-1</f>
        <v>4.6457607433216808E-3</v>
      </c>
      <c r="AS465" s="22">
        <f>AVERAGE(Z465:Z474)</f>
        <v>172.2</v>
      </c>
      <c r="AT465" s="6" cm="1">
        <f t="array" ref="AT465:AT474">AA465:AA474/AU465-1</f>
        <v>-3.0650819057986833E-4</v>
      </c>
      <c r="AU465" s="22">
        <f>AVERAGE(AA465:AA474)</f>
        <v>146.815</v>
      </c>
      <c r="AV465" s="6" cm="1">
        <f t="array" ref="AV465:AV474">AB465:AB474/AW465-1</f>
        <v>-2.884989087865053E-3</v>
      </c>
      <c r="AW465" s="22">
        <f>AVERAGE(AB465:AB474)</f>
        <v>133.79599999999999</v>
      </c>
      <c r="AX465" s="6" cm="1">
        <f t="array" ref="AX465:AX474">AC465:AC474/AY465-1</f>
        <v>2.3900888450669733E-3</v>
      </c>
      <c r="AY465" s="22">
        <f>AVERAGE(AC465:AC474)</f>
        <v>1.2645528906995021</v>
      </c>
      <c r="AZ465" s="6" cm="1">
        <f t="array" ref="AZ465:AZ474">AD465:AD474/BA465-1</f>
        <v>7.5317302198736336E-3</v>
      </c>
      <c r="BA465" s="22">
        <f>AVERAGE(AD465:AD474)</f>
        <v>1.2873977922503892</v>
      </c>
      <c r="BB465" s="6" cm="1">
        <f t="array" ref="BB465:BB474">AE465:AE474/BC465-1</f>
        <v>-7.1704357418643783E-3</v>
      </c>
      <c r="BC465" s="22">
        <f>AVERAGE(AE465:AE474)</f>
        <v>27.195</v>
      </c>
      <c r="BD465" s="6" cm="1">
        <f t="array" ref="BD465:BD474">AF465:AF474/BE465-1</f>
        <v>1.4125316914161523E-2</v>
      </c>
      <c r="BE465" s="22">
        <f>AVERAGE(AF465:AF474)</f>
        <v>13.805000000000001</v>
      </c>
      <c r="BF465" s="6" cm="1">
        <f t="array" ref="BF465:BF474">AG465:AG474/BG465-1</f>
        <v>4.0802591174862179E-3</v>
      </c>
      <c r="BG465" s="22">
        <f>AVERAGE(AG465:AG474)</f>
        <v>23.773000000000003</v>
      </c>
      <c r="BH465" s="6" cm="1">
        <f t="array" ref="BH465:BH474">AH465:AH474/BI465-1</f>
        <v>-5.6306960004645079E-3</v>
      </c>
      <c r="BI465" s="22">
        <f>AVERAGE(AH465:AH474)</f>
        <v>17.227</v>
      </c>
      <c r="BJ465" s="6" cm="1">
        <f t="array" ref="BJ465:BJ474">AI465:AI474/BK465-1</f>
        <v>-1.1098602181862982E-2</v>
      </c>
      <c r="BK465" s="22">
        <f t="shared" ref="BK465" si="46">AVERAGE(AI465:AI474)</f>
        <v>1.1451261589135462</v>
      </c>
      <c r="BL465" s="6" cm="1">
        <f t="array" ref="BL465:BL474">AJ465:AJ474/BM465-1</f>
        <v>2.0152039840639624E-2</v>
      </c>
      <c r="BM465" s="22">
        <f>AVERAGE(AJ465:AJ474)</f>
        <v>0.80294956140350848</v>
      </c>
      <c r="BQ465">
        <v>1.1000000000000001</v>
      </c>
      <c r="BR465">
        <v>1.2869357863061099</v>
      </c>
      <c r="BS465">
        <v>1.30741355485368</v>
      </c>
      <c r="BT465">
        <v>-2.0477768547570108E-2</v>
      </c>
      <c r="BU465">
        <v>1.06164808018068</v>
      </c>
      <c r="BV465">
        <v>0.930304609563122</v>
      </c>
      <c r="BW465">
        <v>0.13134347061755802</v>
      </c>
    </row>
    <row r="466" spans="1:75" x14ac:dyDescent="0.25">
      <c r="A466" s="1">
        <v>42</v>
      </c>
      <c r="B466" s="1" t="s">
        <v>21</v>
      </c>
      <c r="C466" s="1" t="s">
        <v>22</v>
      </c>
      <c r="D466" s="1" t="s">
        <v>23</v>
      </c>
      <c r="E466" s="1" t="s">
        <v>24</v>
      </c>
      <c r="F466" s="1" t="s">
        <v>25</v>
      </c>
      <c r="G466" s="1" t="b">
        <v>1</v>
      </c>
      <c r="H466" s="1" t="b">
        <v>1</v>
      </c>
      <c r="I466" s="1" t="b">
        <v>1</v>
      </c>
      <c r="J466" s="1" t="b">
        <v>1</v>
      </c>
      <c r="K466" s="1" t="b">
        <v>0</v>
      </c>
      <c r="L466" s="1">
        <v>200</v>
      </c>
      <c r="M466" s="1">
        <v>2</v>
      </c>
      <c r="N466" s="1">
        <v>0</v>
      </c>
      <c r="O466" s="1">
        <v>1</v>
      </c>
      <c r="P466" s="1">
        <v>2</v>
      </c>
      <c r="Q466" s="1">
        <v>100</v>
      </c>
      <c r="R466" s="1">
        <v>100</v>
      </c>
      <c r="S466" s="13">
        <v>1.2</v>
      </c>
      <c r="T466" s="1">
        <v>1</v>
      </c>
      <c r="U466" s="1" t="b">
        <v>1</v>
      </c>
      <c r="V466" s="1">
        <v>251</v>
      </c>
      <c r="W466" s="13">
        <v>3697.77</v>
      </c>
      <c r="X466" s="13">
        <v>1507.77</v>
      </c>
      <c r="Y466" s="1">
        <v>186</v>
      </c>
      <c r="Z466" s="1">
        <v>172</v>
      </c>
      <c r="AA466" s="50">
        <v>147.52000000000001</v>
      </c>
      <c r="AB466" s="50">
        <v>133.76</v>
      </c>
      <c r="AC466" s="16">
        <v>1.2615662716243099</v>
      </c>
      <c r="AD466" s="16">
        <v>1.2861992817802701</v>
      </c>
      <c r="AE466" s="50">
        <v>27.5</v>
      </c>
      <c r="AF466" s="50">
        <v>13.5</v>
      </c>
      <c r="AG466" s="50">
        <v>23.95</v>
      </c>
      <c r="AH466" s="50">
        <v>17.05</v>
      </c>
      <c r="AI466" s="16">
        <v>1.14950525489003</v>
      </c>
      <c r="AJ466" s="16">
        <v>0.79356514447884396</v>
      </c>
      <c r="AL466" s="6">
        <v>1.1089229856233729E-3</v>
      </c>
      <c r="AN466" s="6">
        <v>-1.0454164503619245E-2</v>
      </c>
      <c r="AP466" s="6">
        <v>2.1551724137931494E-3</v>
      </c>
      <c r="AR466" s="6">
        <v>-1.1614401858303092E-3</v>
      </c>
      <c r="AT466" s="6">
        <v>4.8019616524197506E-3</v>
      </c>
      <c r="AV466" s="6">
        <v>-2.6906633980094963E-4</v>
      </c>
      <c r="AX466" s="6">
        <v>-2.3617984642303469E-3</v>
      </c>
      <c r="AZ466" s="6">
        <v>-9.3095582215041439E-4</v>
      </c>
      <c r="BB466" s="6">
        <v>1.1215296929582674E-2</v>
      </c>
      <c r="BD466" s="6">
        <v>-2.2093444404201468E-2</v>
      </c>
      <c r="BF466" s="6">
        <v>7.445421276237596E-3</v>
      </c>
      <c r="BH466" s="6">
        <v>-1.0274568990538135E-2</v>
      </c>
      <c r="BJ466" s="6">
        <v>3.8241166201622434E-3</v>
      </c>
      <c r="BL466" s="6">
        <v>-1.1687430164680768E-2</v>
      </c>
      <c r="BQ466">
        <v>1.2</v>
      </c>
      <c r="BR466">
        <v>1.2675752844575601</v>
      </c>
      <c r="BS466">
        <v>1.2970941251072801</v>
      </c>
      <c r="BT466">
        <v>-2.9518840649719991E-2</v>
      </c>
      <c r="BU466">
        <v>1.13241685922772</v>
      </c>
      <c r="BV466">
        <v>0.81913063295493604</v>
      </c>
      <c r="BW466">
        <v>0.31328622627278391</v>
      </c>
    </row>
    <row r="467" spans="1:75" x14ac:dyDescent="0.25">
      <c r="A467" s="1">
        <v>43</v>
      </c>
      <c r="B467" s="1" t="s">
        <v>21</v>
      </c>
      <c r="C467" s="1" t="s">
        <v>22</v>
      </c>
      <c r="D467" s="1" t="s">
        <v>23</v>
      </c>
      <c r="E467" s="1" t="s">
        <v>24</v>
      </c>
      <c r="F467" s="1" t="s">
        <v>25</v>
      </c>
      <c r="G467" s="1" t="b">
        <v>1</v>
      </c>
      <c r="H467" s="1" t="b">
        <v>1</v>
      </c>
      <c r="I467" s="1" t="b">
        <v>1</v>
      </c>
      <c r="J467" s="1" t="b">
        <v>1</v>
      </c>
      <c r="K467" s="1" t="b">
        <v>0</v>
      </c>
      <c r="L467" s="1">
        <v>200</v>
      </c>
      <c r="M467" s="1">
        <v>2</v>
      </c>
      <c r="N467" s="1">
        <v>0</v>
      </c>
      <c r="O467" s="1">
        <v>1</v>
      </c>
      <c r="P467" s="1">
        <v>2</v>
      </c>
      <c r="Q467" s="1">
        <v>100</v>
      </c>
      <c r="R467" s="1">
        <v>100</v>
      </c>
      <c r="S467" s="13">
        <v>1.2</v>
      </c>
      <c r="T467" s="1">
        <v>1</v>
      </c>
      <c r="U467" s="1" t="b">
        <v>1</v>
      </c>
      <c r="V467" s="1">
        <v>251</v>
      </c>
      <c r="W467" s="13">
        <v>3690.65</v>
      </c>
      <c r="X467" s="13">
        <v>1520.33</v>
      </c>
      <c r="Y467" s="1">
        <v>186</v>
      </c>
      <c r="Z467" s="1">
        <v>172</v>
      </c>
      <c r="AA467" s="50">
        <v>146.72</v>
      </c>
      <c r="AB467" s="50">
        <v>134.13</v>
      </c>
      <c r="AC467" s="16">
        <v>1.2681371066210501</v>
      </c>
      <c r="AD467" s="16">
        <v>1.2827902650654599</v>
      </c>
      <c r="AE467" s="50">
        <v>27.54</v>
      </c>
      <c r="AF467" s="50">
        <v>13.46</v>
      </c>
      <c r="AG467" s="50">
        <v>23.63</v>
      </c>
      <c r="AH467" s="50">
        <v>17.37</v>
      </c>
      <c r="AI467" s="16">
        <v>1.1667007246376799</v>
      </c>
      <c r="AJ467" s="16">
        <v>0.77644392844857202</v>
      </c>
      <c r="AL467" s="6">
        <v>-8.1869704797998821E-4</v>
      </c>
      <c r="AN467" s="6">
        <v>-2.2110666214260055E-3</v>
      </c>
      <c r="AP467" s="6">
        <v>2.1551724137931494E-3</v>
      </c>
      <c r="AR467" s="6">
        <v>-1.1614401858303092E-3</v>
      </c>
      <c r="AT467" s="6">
        <v>-6.4707284678000576E-4</v>
      </c>
      <c r="AV467" s="6">
        <v>2.4963377081528293E-3</v>
      </c>
      <c r="AX467" s="6">
        <v>2.8343740684229068E-3</v>
      </c>
      <c r="AZ467" s="6">
        <v>-3.5789460046186106E-3</v>
      </c>
      <c r="BB467" s="6">
        <v>1.2686155543298439E-2</v>
      </c>
      <c r="BD467" s="6">
        <v>-2.4990945309670498E-2</v>
      </c>
      <c r="BF467" s="6">
        <v>-6.0152273587685823E-3</v>
      </c>
      <c r="BH467" s="6">
        <v>8.3009229697568188E-3</v>
      </c>
      <c r="BJ467" s="6">
        <v>1.8840339604679901E-2</v>
      </c>
      <c r="BL467" s="6">
        <v>-3.3010333685974169E-2</v>
      </c>
      <c r="BQ467">
        <v>1.2</v>
      </c>
      <c r="BR467">
        <v>1.2615662716243099</v>
      </c>
      <c r="BS467">
        <v>1.2861992817802701</v>
      </c>
      <c r="BT467">
        <v>-2.46330101559602E-2</v>
      </c>
      <c r="BU467">
        <v>1.14950525489003</v>
      </c>
      <c r="BV467">
        <v>0.79356514447884396</v>
      </c>
      <c r="BW467">
        <v>0.35594011041118601</v>
      </c>
    </row>
    <row r="468" spans="1:75" x14ac:dyDescent="0.25">
      <c r="A468" s="1">
        <v>44</v>
      </c>
      <c r="B468" s="1" t="s">
        <v>21</v>
      </c>
      <c r="C468" s="1" t="s">
        <v>22</v>
      </c>
      <c r="D468" s="1" t="s">
        <v>23</v>
      </c>
      <c r="E468" s="1" t="s">
        <v>24</v>
      </c>
      <c r="F468" s="1" t="s">
        <v>25</v>
      </c>
      <c r="G468" s="1" t="b">
        <v>1</v>
      </c>
      <c r="H468" s="1" t="b">
        <v>1</v>
      </c>
      <c r="I468" s="1" t="b">
        <v>1</v>
      </c>
      <c r="J468" s="1" t="b">
        <v>1</v>
      </c>
      <c r="K468" s="1" t="b">
        <v>0</v>
      </c>
      <c r="L468" s="1">
        <v>200</v>
      </c>
      <c r="M468" s="1">
        <v>2</v>
      </c>
      <c r="N468" s="1">
        <v>0</v>
      </c>
      <c r="O468" s="1">
        <v>1</v>
      </c>
      <c r="P468" s="1">
        <v>2</v>
      </c>
      <c r="Q468" s="1">
        <v>100</v>
      </c>
      <c r="R468" s="1">
        <v>100</v>
      </c>
      <c r="S468" s="13">
        <v>1.2</v>
      </c>
      <c r="T468" s="1">
        <v>1</v>
      </c>
      <c r="U468" s="1" t="b">
        <v>1</v>
      </c>
      <c r="V468" s="1">
        <v>251</v>
      </c>
      <c r="W468" s="13">
        <v>3708.77</v>
      </c>
      <c r="X468" s="13">
        <v>1550.04</v>
      </c>
      <c r="Y468" s="1">
        <v>185</v>
      </c>
      <c r="Z468" s="1">
        <v>172</v>
      </c>
      <c r="AA468" s="50">
        <v>145.84</v>
      </c>
      <c r="AB468" s="50">
        <v>133.36000000000001</v>
      </c>
      <c r="AC468" s="16">
        <v>1.2687131365439701</v>
      </c>
      <c r="AD468" s="16">
        <v>1.28988949049914</v>
      </c>
      <c r="AE468" s="50">
        <v>27</v>
      </c>
      <c r="AF468" s="50">
        <v>14</v>
      </c>
      <c r="AG468" s="50">
        <v>23.62</v>
      </c>
      <c r="AH468" s="50">
        <v>17.38</v>
      </c>
      <c r="AI468" s="16">
        <v>1.14378260869565</v>
      </c>
      <c r="AJ468" s="16">
        <v>0.80642973856209099</v>
      </c>
      <c r="AL468" s="6">
        <v>4.0869876442803932E-3</v>
      </c>
      <c r="AN468" s="6">
        <v>1.7287535136532695E-2</v>
      </c>
      <c r="AP468" s="6">
        <v>-3.2327586206896131E-3</v>
      </c>
      <c r="AR468" s="6">
        <v>-1.1614401858303092E-3</v>
      </c>
      <c r="AT468" s="6">
        <v>-6.6410107958995157E-3</v>
      </c>
      <c r="AV468" s="6">
        <v>-3.2586923375883536E-3</v>
      </c>
      <c r="AX468" s="6">
        <v>3.2898946932673478E-3</v>
      </c>
      <c r="AZ468" s="6">
        <v>1.9354532559787696E-3</v>
      </c>
      <c r="BB468" s="6">
        <v>-7.1704357418643783E-3</v>
      </c>
      <c r="BD468" s="6">
        <v>1.4125316914161523E-2</v>
      </c>
      <c r="BF468" s="6">
        <v>-6.435872628612338E-3</v>
      </c>
      <c r="BH468" s="6">
        <v>8.8814070935159251E-3</v>
      </c>
      <c r="BJ468" s="6">
        <v>-1.1732770292933736E-3</v>
      </c>
      <c r="BL468" s="6">
        <v>4.3342413096276733E-3</v>
      </c>
      <c r="BQ468">
        <v>1.2</v>
      </c>
      <c r="BR468">
        <v>1.2681371066210501</v>
      </c>
      <c r="BS468">
        <v>1.2827902650654599</v>
      </c>
      <c r="BT468">
        <v>-1.4653158444409842E-2</v>
      </c>
      <c r="BU468">
        <v>1.1667007246376799</v>
      </c>
      <c r="BV468">
        <v>0.77644392844857202</v>
      </c>
      <c r="BW468">
        <v>0.39025679618910791</v>
      </c>
    </row>
    <row r="469" spans="1:75" x14ac:dyDescent="0.25">
      <c r="A469" s="1">
        <v>45</v>
      </c>
      <c r="B469" s="1" t="s">
        <v>21</v>
      </c>
      <c r="C469" s="1" t="s">
        <v>22</v>
      </c>
      <c r="D469" s="1" t="s">
        <v>23</v>
      </c>
      <c r="E469" s="1" t="s">
        <v>24</v>
      </c>
      <c r="F469" s="1" t="s">
        <v>25</v>
      </c>
      <c r="G469" s="1" t="b">
        <v>1</v>
      </c>
      <c r="H469" s="1" t="b">
        <v>1</v>
      </c>
      <c r="I469" s="1" t="b">
        <v>1</v>
      </c>
      <c r="J469" s="1" t="b">
        <v>1</v>
      </c>
      <c r="K469" s="1" t="b">
        <v>0</v>
      </c>
      <c r="L469" s="1">
        <v>200</v>
      </c>
      <c r="M469" s="1">
        <v>2</v>
      </c>
      <c r="N469" s="1">
        <v>0</v>
      </c>
      <c r="O469" s="1">
        <v>1</v>
      </c>
      <c r="P469" s="1">
        <v>2</v>
      </c>
      <c r="Q469" s="1">
        <v>100</v>
      </c>
      <c r="R469" s="1">
        <v>100</v>
      </c>
      <c r="S469" s="13">
        <v>1.2</v>
      </c>
      <c r="T469" s="1">
        <v>1</v>
      </c>
      <c r="U469" s="1" t="b">
        <v>1</v>
      </c>
      <c r="V469" s="1">
        <v>251</v>
      </c>
      <c r="W469" s="13">
        <v>3693.05</v>
      </c>
      <c r="X469" s="13">
        <v>1530.96</v>
      </c>
      <c r="Y469" s="1">
        <v>185</v>
      </c>
      <c r="Z469" s="1">
        <v>172</v>
      </c>
      <c r="AA469" s="50">
        <v>146.85</v>
      </c>
      <c r="AB469" s="50">
        <v>134.11000000000001</v>
      </c>
      <c r="AC469" s="16">
        <v>1.2599809709418599</v>
      </c>
      <c r="AD469" s="16">
        <v>1.2827082312312801</v>
      </c>
      <c r="AE469" s="50">
        <v>27</v>
      </c>
      <c r="AF469" s="50">
        <v>14</v>
      </c>
      <c r="AG469" s="50">
        <v>23.71</v>
      </c>
      <c r="AH469" s="50">
        <v>17.29</v>
      </c>
      <c r="AI469" s="16">
        <v>1.1395814229248999</v>
      </c>
      <c r="AJ469" s="16">
        <v>0.81082430340557199</v>
      </c>
      <c r="AL469" s="6">
        <v>-1.6893748609114745E-4</v>
      </c>
      <c r="AN469" s="6">
        <v>4.7653768887423453E-3</v>
      </c>
      <c r="AP469" s="6">
        <v>-3.2327586206896131E-3</v>
      </c>
      <c r="AR469" s="6">
        <v>-1.1614401858303092E-3</v>
      </c>
      <c r="AT469" s="6">
        <v>2.3839525933988526E-4</v>
      </c>
      <c r="AV469" s="6">
        <v>2.3468564082633758E-3</v>
      </c>
      <c r="AX469" s="6">
        <v>-3.6154436807408485E-3</v>
      </c>
      <c r="AZ469" s="6">
        <v>-3.6426666624242987E-3</v>
      </c>
      <c r="BB469" s="6">
        <v>-7.1704357418643783E-3</v>
      </c>
      <c r="BD469" s="6">
        <v>1.4125316914161523E-2</v>
      </c>
      <c r="BF469" s="6">
        <v>-2.6500652000168712E-3</v>
      </c>
      <c r="BH469" s="6">
        <v>3.6570499796830802E-3</v>
      </c>
      <c r="BJ469" s="6">
        <v>-4.842030675385911E-3</v>
      </c>
      <c r="BL469" s="6">
        <v>9.8072685764956091E-3</v>
      </c>
      <c r="BQ469">
        <v>1.2</v>
      </c>
      <c r="BR469">
        <v>1.2687131365439701</v>
      </c>
      <c r="BS469">
        <v>1.28988949049914</v>
      </c>
      <c r="BT469">
        <v>-2.1176353955169924E-2</v>
      </c>
      <c r="BU469">
        <v>1.14378260869565</v>
      </c>
      <c r="BV469">
        <v>0.80642973856209099</v>
      </c>
      <c r="BW469">
        <v>0.33735287013355897</v>
      </c>
    </row>
    <row r="470" spans="1:75" x14ac:dyDescent="0.25">
      <c r="A470" s="1">
        <v>46</v>
      </c>
      <c r="B470" s="1" t="s">
        <v>21</v>
      </c>
      <c r="C470" s="1" t="s">
        <v>22</v>
      </c>
      <c r="D470" s="1" t="s">
        <v>23</v>
      </c>
      <c r="E470" s="1" t="s">
        <v>24</v>
      </c>
      <c r="F470" s="1" t="s">
        <v>25</v>
      </c>
      <c r="G470" s="1" t="b">
        <v>1</v>
      </c>
      <c r="H470" s="1" t="b">
        <v>1</v>
      </c>
      <c r="I470" s="1" t="b">
        <v>1</v>
      </c>
      <c r="J470" s="1" t="b">
        <v>1</v>
      </c>
      <c r="K470" s="1" t="b">
        <v>0</v>
      </c>
      <c r="L470" s="1">
        <v>200</v>
      </c>
      <c r="M470" s="1">
        <v>2</v>
      </c>
      <c r="N470" s="1">
        <v>0</v>
      </c>
      <c r="O470" s="1">
        <v>1</v>
      </c>
      <c r="P470" s="1">
        <v>2</v>
      </c>
      <c r="Q470" s="1">
        <v>100</v>
      </c>
      <c r="R470" s="1">
        <v>100</v>
      </c>
      <c r="S470" s="13">
        <v>1.2</v>
      </c>
      <c r="T470" s="1">
        <v>1</v>
      </c>
      <c r="U470" s="1" t="b">
        <v>1</v>
      </c>
      <c r="V470" s="1">
        <v>251</v>
      </c>
      <c r="W470" s="13">
        <v>3680.98</v>
      </c>
      <c r="X470" s="13">
        <v>1516.74</v>
      </c>
      <c r="Y470" s="1">
        <v>185</v>
      </c>
      <c r="Z470" s="1">
        <v>172</v>
      </c>
      <c r="AA470" s="50">
        <v>147.46</v>
      </c>
      <c r="AB470" s="50">
        <v>134.78</v>
      </c>
      <c r="AC470" s="16">
        <v>1.25486820939129</v>
      </c>
      <c r="AD470" s="16">
        <v>1.2764989278244101</v>
      </c>
      <c r="AE470" s="50">
        <v>27</v>
      </c>
      <c r="AF470" s="50">
        <v>14</v>
      </c>
      <c r="AG470" s="50">
        <v>23.74</v>
      </c>
      <c r="AH470" s="50">
        <v>17.260000000000002</v>
      </c>
      <c r="AI470" s="16">
        <v>1.1387622833688</v>
      </c>
      <c r="AJ470" s="16">
        <v>0.81307817337461197</v>
      </c>
      <c r="AL470" s="6">
        <v>-3.436686616090201E-3</v>
      </c>
      <c r="AN470" s="6">
        <v>-4.5671750129127053E-3</v>
      </c>
      <c r="AP470" s="6">
        <v>-3.2327586206896131E-3</v>
      </c>
      <c r="AR470" s="6">
        <v>-1.1614401858303092E-3</v>
      </c>
      <c r="AT470" s="6">
        <v>4.3932840649798521E-3</v>
      </c>
      <c r="AV470" s="6">
        <v>7.3544799545577355E-3</v>
      </c>
      <c r="AX470" s="6">
        <v>-7.658581447593571E-3</v>
      </c>
      <c r="AZ470" s="6">
        <v>-8.4658094736419498E-3</v>
      </c>
      <c r="BB470" s="6">
        <v>-7.1704357418643783E-3</v>
      </c>
      <c r="BD470" s="6">
        <v>1.4125316914161523E-2</v>
      </c>
      <c r="BF470" s="6">
        <v>-1.3881293904851599E-3</v>
      </c>
      <c r="BH470" s="6">
        <v>1.9155976084055393E-3</v>
      </c>
      <c r="BJ470" s="6">
        <v>-5.5573575847607248E-3</v>
      </c>
      <c r="BL470" s="6">
        <v>1.261425680761219E-2</v>
      </c>
      <c r="BQ470">
        <v>1.2</v>
      </c>
      <c r="BR470">
        <v>1.2599809709418599</v>
      </c>
      <c r="BS470">
        <v>1.2827082312312801</v>
      </c>
      <c r="BT470">
        <v>-2.2727260289420181E-2</v>
      </c>
      <c r="BU470">
        <v>1.1395814229248999</v>
      </c>
      <c r="BV470">
        <v>0.81082430340557199</v>
      </c>
      <c r="BW470">
        <v>0.32875711951932796</v>
      </c>
    </row>
    <row r="471" spans="1:75" x14ac:dyDescent="0.25">
      <c r="A471" s="1">
        <v>47</v>
      </c>
      <c r="B471" s="1" t="s">
        <v>21</v>
      </c>
      <c r="C471" s="1" t="s">
        <v>22</v>
      </c>
      <c r="D471" s="1" t="s">
        <v>23</v>
      </c>
      <c r="E471" s="1" t="s">
        <v>24</v>
      </c>
      <c r="F471" s="1" t="s">
        <v>25</v>
      </c>
      <c r="G471" s="1" t="b">
        <v>1</v>
      </c>
      <c r="H471" s="1" t="b">
        <v>1</v>
      </c>
      <c r="I471" s="1" t="b">
        <v>1</v>
      </c>
      <c r="J471" s="1" t="b">
        <v>1</v>
      </c>
      <c r="K471" s="1" t="b">
        <v>0</v>
      </c>
      <c r="L471" s="1">
        <v>200</v>
      </c>
      <c r="M471" s="1">
        <v>2</v>
      </c>
      <c r="N471" s="1">
        <v>0</v>
      </c>
      <c r="O471" s="1">
        <v>1</v>
      </c>
      <c r="P471" s="1">
        <v>2</v>
      </c>
      <c r="Q471" s="1">
        <v>100</v>
      </c>
      <c r="R471" s="1">
        <v>100</v>
      </c>
      <c r="S471" s="13">
        <v>1.2</v>
      </c>
      <c r="T471" s="1">
        <v>1</v>
      </c>
      <c r="U471" s="1" t="b">
        <v>1</v>
      </c>
      <c r="V471" s="1">
        <v>251</v>
      </c>
      <c r="W471" s="13">
        <v>3648.81</v>
      </c>
      <c r="X471" s="13">
        <v>1500.19</v>
      </c>
      <c r="Y471" s="1">
        <v>186</v>
      </c>
      <c r="Z471" s="1">
        <v>173</v>
      </c>
      <c r="AA471" s="50">
        <v>147.80000000000001</v>
      </c>
      <c r="AB471" s="50">
        <v>134.81</v>
      </c>
      <c r="AC471" s="16">
        <v>1.2588387499040099</v>
      </c>
      <c r="AD471" s="16">
        <v>1.2838763298657001</v>
      </c>
      <c r="AE471" s="50">
        <v>27</v>
      </c>
      <c r="AF471" s="50">
        <v>14</v>
      </c>
      <c r="AG471" s="50">
        <v>23.77</v>
      </c>
      <c r="AH471" s="50">
        <v>17.23</v>
      </c>
      <c r="AI471" s="16">
        <v>1.13724508969291</v>
      </c>
      <c r="AJ471" s="16">
        <v>0.81441159270725805</v>
      </c>
      <c r="AL471" s="6">
        <v>-1.2146172076907824E-2</v>
      </c>
      <c r="AN471" s="6">
        <v>-1.5428900327426831E-2</v>
      </c>
      <c r="AP471" s="6">
        <v>2.1551724137931494E-3</v>
      </c>
      <c r="AR471" s="6">
        <v>4.6457607433216808E-3</v>
      </c>
      <c r="AT471" s="6">
        <v>6.7091237271397208E-3</v>
      </c>
      <c r="AV471" s="6">
        <v>7.5787019043918047E-3</v>
      </c>
      <c r="AX471" s="6">
        <v>-4.5187044666287202E-3</v>
      </c>
      <c r="AZ471" s="6">
        <v>-2.7353335588167216E-3</v>
      </c>
      <c r="BB471" s="6">
        <v>-7.1704357418643783E-3</v>
      </c>
      <c r="BD471" s="6">
        <v>1.4125316914161523E-2</v>
      </c>
      <c r="BF471" s="6">
        <v>-1.2619358095333766E-4</v>
      </c>
      <c r="BH471" s="6">
        <v>1.741452371277763E-4</v>
      </c>
      <c r="BJ471" s="6">
        <v>-6.8822715814241819E-3</v>
      </c>
      <c r="BL471" s="6">
        <v>1.4274908231738159E-2</v>
      </c>
      <c r="BQ471">
        <v>1.2</v>
      </c>
      <c r="BR471">
        <v>1.25486820939129</v>
      </c>
      <c r="BS471">
        <v>1.2764989278244101</v>
      </c>
      <c r="BT471">
        <v>-2.1630718433120144E-2</v>
      </c>
      <c r="BU471">
        <v>1.1387622833688</v>
      </c>
      <c r="BV471">
        <v>0.81307817337461197</v>
      </c>
      <c r="BW471">
        <v>0.32568410999418806</v>
      </c>
    </row>
    <row r="472" spans="1:75" x14ac:dyDescent="0.25">
      <c r="A472" s="1">
        <v>48</v>
      </c>
      <c r="B472" s="1" t="s">
        <v>21</v>
      </c>
      <c r="C472" s="1" t="s">
        <v>22</v>
      </c>
      <c r="D472" s="1" t="s">
        <v>23</v>
      </c>
      <c r="E472" s="1" t="s">
        <v>24</v>
      </c>
      <c r="F472" s="1" t="s">
        <v>25</v>
      </c>
      <c r="G472" s="1" t="b">
        <v>1</v>
      </c>
      <c r="H472" s="1" t="b">
        <v>1</v>
      </c>
      <c r="I472" s="1" t="b">
        <v>1</v>
      </c>
      <c r="J472" s="1" t="b">
        <v>1</v>
      </c>
      <c r="K472" s="1" t="b">
        <v>0</v>
      </c>
      <c r="L472" s="1">
        <v>200</v>
      </c>
      <c r="M472" s="1">
        <v>2</v>
      </c>
      <c r="N472" s="1">
        <v>0</v>
      </c>
      <c r="O472" s="1">
        <v>1</v>
      </c>
      <c r="P472" s="1">
        <v>2</v>
      </c>
      <c r="Q472" s="1">
        <v>100</v>
      </c>
      <c r="R472" s="1">
        <v>100</v>
      </c>
      <c r="S472" s="13">
        <v>1.2</v>
      </c>
      <c r="T472" s="1">
        <v>1</v>
      </c>
      <c r="U472" s="1" t="b">
        <v>1</v>
      </c>
      <c r="V472" s="1">
        <v>251</v>
      </c>
      <c r="W472" s="13">
        <v>3727.42</v>
      </c>
      <c r="X472" s="13">
        <v>1541.47</v>
      </c>
      <c r="Y472" s="1">
        <v>186</v>
      </c>
      <c r="Z472" s="1">
        <v>172</v>
      </c>
      <c r="AA472" s="50">
        <v>145.47999999999999</v>
      </c>
      <c r="AB472" s="50">
        <v>132.57</v>
      </c>
      <c r="AC472" s="16">
        <v>1.2787388550888501</v>
      </c>
      <c r="AD472" s="16">
        <v>1.29762597267899</v>
      </c>
      <c r="AE472" s="50">
        <v>27.45</v>
      </c>
      <c r="AF472" s="50">
        <v>13.55</v>
      </c>
      <c r="AG472" s="50">
        <v>23.76</v>
      </c>
      <c r="AH472" s="50">
        <v>17.239999999999998</v>
      </c>
      <c r="AI472" s="16">
        <v>1.1561945930880699</v>
      </c>
      <c r="AJ472" s="16">
        <v>0.78710212418300596</v>
      </c>
      <c r="AL472" s="6">
        <v>9.1361609064577465E-3</v>
      </c>
      <c r="AN472" s="6">
        <v>1.1663064686660451E-2</v>
      </c>
      <c r="AP472" s="6">
        <v>2.1551724137931494E-3</v>
      </c>
      <c r="AR472" s="6">
        <v>-1.1614401858303092E-3</v>
      </c>
      <c r="AT472" s="6">
        <v>-9.0930763205394616E-3</v>
      </c>
      <c r="AV472" s="6">
        <v>-9.1632036832192121E-3</v>
      </c>
      <c r="AX472" s="6">
        <v>1.121816611521953E-2</v>
      </c>
      <c r="AZ472" s="6">
        <v>7.9448485077187048E-3</v>
      </c>
      <c r="BB472" s="6">
        <v>9.3767236624378025E-3</v>
      </c>
      <c r="BD472" s="6">
        <v>-1.847156827236518E-2</v>
      </c>
      <c r="BF472" s="6">
        <v>-5.468388507972044E-4</v>
      </c>
      <c r="BH472" s="6">
        <v>7.5462936088688259E-4</v>
      </c>
      <c r="BJ472" s="6">
        <v>9.6656897481279813E-3</v>
      </c>
      <c r="BL472" s="6">
        <v>-1.9736528895790362E-2</v>
      </c>
      <c r="BQ472">
        <v>1.2</v>
      </c>
      <c r="BR472">
        <v>1.2588387499040099</v>
      </c>
      <c r="BS472">
        <v>1.2838763298657001</v>
      </c>
      <c r="BT472">
        <v>-2.5037579961690204E-2</v>
      </c>
      <c r="BU472">
        <v>1.13724508969291</v>
      </c>
      <c r="BV472">
        <v>0.81441159270725805</v>
      </c>
      <c r="BW472">
        <v>0.322833496985652</v>
      </c>
    </row>
    <row r="473" spans="1:75" x14ac:dyDescent="0.25">
      <c r="A473" s="1">
        <v>49</v>
      </c>
      <c r="B473" s="1" t="s">
        <v>21</v>
      </c>
      <c r="C473" s="1" t="s">
        <v>22</v>
      </c>
      <c r="D473" s="1" t="s">
        <v>23</v>
      </c>
      <c r="E473" s="1" t="s">
        <v>24</v>
      </c>
      <c r="F473" s="1" t="s">
        <v>25</v>
      </c>
      <c r="G473" s="1" t="b">
        <v>1</v>
      </c>
      <c r="H473" s="1" t="b">
        <v>1</v>
      </c>
      <c r="I473" s="1" t="b">
        <v>1</v>
      </c>
      <c r="J473" s="1" t="b">
        <v>1</v>
      </c>
      <c r="K473" s="1" t="b">
        <v>0</v>
      </c>
      <c r="L473" s="1">
        <v>200</v>
      </c>
      <c r="M473" s="1">
        <v>2</v>
      </c>
      <c r="N473" s="1">
        <v>0</v>
      </c>
      <c r="O473" s="1">
        <v>1</v>
      </c>
      <c r="P473" s="1">
        <v>2</v>
      </c>
      <c r="Q473" s="1">
        <v>100</v>
      </c>
      <c r="R473" s="1">
        <v>100</v>
      </c>
      <c r="S473" s="13">
        <v>1.2</v>
      </c>
      <c r="T473" s="1">
        <v>1</v>
      </c>
      <c r="U473" s="1" t="b">
        <v>1</v>
      </c>
      <c r="V473" s="1">
        <v>251</v>
      </c>
      <c r="W473" s="13">
        <v>3698.58</v>
      </c>
      <c r="X473" s="13">
        <v>1513.27</v>
      </c>
      <c r="Y473" s="1">
        <v>186</v>
      </c>
      <c r="Z473" s="1">
        <v>172</v>
      </c>
      <c r="AA473" s="50">
        <v>147.16999999999999</v>
      </c>
      <c r="AB473" s="50">
        <v>133.69999999999999</v>
      </c>
      <c r="AC473" s="16">
        <v>1.2641787379485701</v>
      </c>
      <c r="AD473" s="16">
        <v>1.28689559180888</v>
      </c>
      <c r="AE473" s="50">
        <v>27.46</v>
      </c>
      <c r="AF473" s="50">
        <v>13.54</v>
      </c>
      <c r="AG473" s="50">
        <v>23.88</v>
      </c>
      <c r="AH473" s="50">
        <v>17.12</v>
      </c>
      <c r="AI473" s="16">
        <v>1.1514132664437</v>
      </c>
      <c r="AJ473" s="16">
        <v>0.79289981080151395</v>
      </c>
      <c r="AL473" s="6">
        <v>1.3282168377608539E-3</v>
      </c>
      <c r="AN473" s="6">
        <v>-6.8445276921492715E-3</v>
      </c>
      <c r="AP473" s="6">
        <v>2.1551724137931494E-3</v>
      </c>
      <c r="AR473" s="6">
        <v>-1.1614401858303092E-3</v>
      </c>
      <c r="AT473" s="6">
        <v>2.4180090590197878E-3</v>
      </c>
      <c r="AV473" s="6">
        <v>-7.1751023946908798E-4</v>
      </c>
      <c r="AX473" s="6">
        <v>-2.9587750238346811E-4</v>
      </c>
      <c r="AZ473" s="6">
        <v>-3.9008956247421622E-4</v>
      </c>
      <c r="BB473" s="6">
        <v>9.7444383158669101E-3</v>
      </c>
      <c r="BD473" s="6">
        <v>-1.9195943498732548E-2</v>
      </c>
      <c r="BF473" s="6">
        <v>4.5009043873300847E-3</v>
      </c>
      <c r="BH473" s="6">
        <v>-6.2111801242236142E-3</v>
      </c>
      <c r="BJ473" s="6">
        <v>5.4903186703190165E-3</v>
      </c>
      <c r="BL473" s="6">
        <v>-1.2516042208713829E-2</v>
      </c>
      <c r="BQ473">
        <v>1.2</v>
      </c>
      <c r="BR473">
        <v>1.2787388550888501</v>
      </c>
      <c r="BS473">
        <v>1.29762597267899</v>
      </c>
      <c r="BT473">
        <v>-1.8887117590139946E-2</v>
      </c>
      <c r="BU473">
        <v>1.1561945930880699</v>
      </c>
      <c r="BV473">
        <v>0.78710212418300596</v>
      </c>
      <c r="BW473">
        <v>0.36909246890506398</v>
      </c>
    </row>
    <row r="474" spans="1:75" x14ac:dyDescent="0.25">
      <c r="A474" s="1">
        <v>50</v>
      </c>
      <c r="B474" s="1" t="s">
        <v>21</v>
      </c>
      <c r="C474" s="1" t="s">
        <v>22</v>
      </c>
      <c r="D474" s="1" t="s">
        <v>23</v>
      </c>
      <c r="E474" s="1" t="s">
        <v>24</v>
      </c>
      <c r="F474" s="1" t="s">
        <v>25</v>
      </c>
      <c r="G474" s="1" t="b">
        <v>1</v>
      </c>
      <c r="H474" s="1" t="b">
        <v>1</v>
      </c>
      <c r="I474" s="1" t="b">
        <v>1</v>
      </c>
      <c r="J474" s="1" t="b">
        <v>1</v>
      </c>
      <c r="K474" s="1" t="b">
        <v>0</v>
      </c>
      <c r="L474" s="1">
        <v>200</v>
      </c>
      <c r="M474" s="1">
        <v>2</v>
      </c>
      <c r="N474" s="1">
        <v>0</v>
      </c>
      <c r="O474" s="1">
        <v>1</v>
      </c>
      <c r="P474" s="1">
        <v>2</v>
      </c>
      <c r="Q474" s="1">
        <v>100</v>
      </c>
      <c r="R474" s="1">
        <v>100</v>
      </c>
      <c r="S474" s="13">
        <v>1.2</v>
      </c>
      <c r="T474" s="1">
        <v>1</v>
      </c>
      <c r="U474" s="1" t="b">
        <v>1</v>
      </c>
      <c r="V474" s="1">
        <v>251</v>
      </c>
      <c r="W474" s="13">
        <v>3708.22</v>
      </c>
      <c r="X474" s="13">
        <v>1538.32</v>
      </c>
      <c r="Y474" s="1">
        <v>185</v>
      </c>
      <c r="Z474" s="1">
        <v>172</v>
      </c>
      <c r="AA474" s="50">
        <v>146.54</v>
      </c>
      <c r="AB474" s="50">
        <v>133.33000000000001</v>
      </c>
      <c r="AC474" s="16">
        <v>1.26293158447355</v>
      </c>
      <c r="AD474" s="16">
        <v>1.2903997066424799</v>
      </c>
      <c r="AE474" s="50">
        <v>27</v>
      </c>
      <c r="AF474" s="50">
        <v>14</v>
      </c>
      <c r="AG474" s="50">
        <v>23.8</v>
      </c>
      <c r="AH474" s="50">
        <v>17.2</v>
      </c>
      <c r="AI474" s="16">
        <v>1.1356594861660001</v>
      </c>
      <c r="AJ474" s="16">
        <v>0.81561016511867901</v>
      </c>
      <c r="AL474" s="6">
        <v>3.9380844113474645E-3</v>
      </c>
      <c r="AN474" s="6">
        <v>9.5957272400912785E-3</v>
      </c>
      <c r="AP474" s="6">
        <v>-3.2327586206896131E-3</v>
      </c>
      <c r="AR474" s="6">
        <v>-1.1614401858303092E-3</v>
      </c>
      <c r="AT474" s="6">
        <v>-1.8731056090999232E-3</v>
      </c>
      <c r="AV474" s="6">
        <v>-3.4829142874225338E-3</v>
      </c>
      <c r="AX474" s="6">
        <v>-1.2821181603999143E-3</v>
      </c>
      <c r="AZ474" s="6">
        <v>2.3317691005537711E-3</v>
      </c>
      <c r="BB474" s="6">
        <v>-7.1704357418643783E-3</v>
      </c>
      <c r="BD474" s="6">
        <v>1.4125316914161523E-2</v>
      </c>
      <c r="BF474" s="6">
        <v>1.1357422285784846E-3</v>
      </c>
      <c r="BH474" s="6">
        <v>-1.5673071341499867E-3</v>
      </c>
      <c r="BJ474" s="6">
        <v>-8.2669255905635231E-3</v>
      </c>
      <c r="BL474" s="6">
        <v>1.5767620189044651E-2</v>
      </c>
      <c r="BQ474">
        <v>1.2</v>
      </c>
      <c r="BR474">
        <v>1.2641787379485701</v>
      </c>
      <c r="BS474">
        <v>1.28689559180888</v>
      </c>
      <c r="BT474">
        <v>-2.2716853860309971E-2</v>
      </c>
      <c r="BU474">
        <v>1.1514132664437</v>
      </c>
      <c r="BV474">
        <v>0.79289981080151395</v>
      </c>
      <c r="BW474">
        <v>0.35851345564218606</v>
      </c>
    </row>
    <row r="475" spans="1:75" x14ac:dyDescent="0.25">
      <c r="A475" s="3">
        <v>51</v>
      </c>
      <c r="B475" s="3" t="s">
        <v>21</v>
      </c>
      <c r="C475" s="3" t="s">
        <v>22</v>
      </c>
      <c r="D475" s="3" t="s">
        <v>23</v>
      </c>
      <c r="E475" s="3" t="s">
        <v>24</v>
      </c>
      <c r="F475" s="3" t="s">
        <v>25</v>
      </c>
      <c r="G475" s="3" t="b">
        <v>1</v>
      </c>
      <c r="H475" s="3" t="b">
        <v>1</v>
      </c>
      <c r="I475" s="3" t="b">
        <v>1</v>
      </c>
      <c r="J475" s="3" t="b">
        <v>1</v>
      </c>
      <c r="K475" s="3" t="b">
        <v>0</v>
      </c>
      <c r="L475" s="3">
        <v>200</v>
      </c>
      <c r="M475" s="3">
        <v>2</v>
      </c>
      <c r="N475" s="3">
        <v>0</v>
      </c>
      <c r="O475" s="3">
        <v>1</v>
      </c>
      <c r="P475" s="3">
        <v>2</v>
      </c>
      <c r="Q475" s="3">
        <v>100</v>
      </c>
      <c r="R475" s="3">
        <v>100</v>
      </c>
      <c r="S475" s="5">
        <v>1.2</v>
      </c>
      <c r="T475" s="3">
        <v>1</v>
      </c>
      <c r="U475" s="3" t="b">
        <v>1</v>
      </c>
      <c r="V475" s="3">
        <v>251</v>
      </c>
      <c r="W475" s="5">
        <v>3655.09</v>
      </c>
      <c r="X475" s="5">
        <v>1522.87</v>
      </c>
      <c r="Y475" s="3">
        <v>185</v>
      </c>
      <c r="Z475" s="3">
        <v>172</v>
      </c>
      <c r="AA475" s="51">
        <v>147.58000000000001</v>
      </c>
      <c r="AB475" s="51">
        <v>135.38999999999999</v>
      </c>
      <c r="AC475" s="17">
        <v>1.2539410796577499</v>
      </c>
      <c r="AD475" s="17">
        <v>1.27083047398616</v>
      </c>
      <c r="AE475" s="51">
        <v>27</v>
      </c>
      <c r="AF475" s="51">
        <v>14</v>
      </c>
      <c r="AG475" s="51">
        <v>23.49</v>
      </c>
      <c r="AH475" s="51">
        <v>17.510000000000002</v>
      </c>
      <c r="AI475" s="17">
        <v>1.15060375494071</v>
      </c>
      <c r="AJ475" s="17">
        <v>0.80105693154454705</v>
      </c>
      <c r="AL475" s="6" cm="1">
        <f t="array" ref="AL475:AL484">W475:W484/AM475-1</f>
        <v>-5.2509481861447993E-3</v>
      </c>
      <c r="AM475" s="22">
        <f>AVERAGE(W475:W484)</f>
        <v>3674.3839999999996</v>
      </c>
      <c r="AN475" s="6" cm="1">
        <f t="array" ref="AN475:AN484">X475:X484/AO475-1</f>
        <v>8.2847962435372846E-3</v>
      </c>
      <c r="AO475" s="22">
        <f>AVERAGE(X475:X484)</f>
        <v>1510.3569999999997</v>
      </c>
      <c r="AP475" s="6" cm="1">
        <f t="array" ref="AP475:AP484">Y475:Y484/AQ475-1</f>
        <v>-2.6954177897574594E-3</v>
      </c>
      <c r="AQ475" s="22">
        <f>AVERAGE(Y475:Y484)</f>
        <v>185.5</v>
      </c>
      <c r="AR475" s="6" cm="1">
        <f t="array" ref="AR475:AR484">Z475:Z484/AS475-1</f>
        <v>-1.7411491584445882E-3</v>
      </c>
      <c r="AS475" s="22">
        <f>AVERAGE(Z475:Z484)</f>
        <v>172.3</v>
      </c>
      <c r="AT475" s="6" cm="1">
        <f t="array" ref="AT475:AT484">AA475:AA484/AU475-1</f>
        <v>-1.2317104532963974E-3</v>
      </c>
      <c r="AU475" s="22">
        <f>AVERAGE(AA475:AA484)</f>
        <v>147.762</v>
      </c>
      <c r="AV475" s="6" cm="1">
        <f t="array" ref="AV475:AV484">AB475:AB484/AW475-1</f>
        <v>7.381062218187795E-3</v>
      </c>
      <c r="AW475" s="22">
        <f>AVERAGE(AB475:AB484)</f>
        <v>134.398</v>
      </c>
      <c r="AX475" s="6" cm="1">
        <f t="array" ref="AX475:AX484">AC475:AC484/AY475-1</f>
        <v>-1.5102465394014608E-3</v>
      </c>
      <c r="AY475" s="22">
        <f>AVERAGE(AC475:AC484)</f>
        <v>1.2558377042045747</v>
      </c>
      <c r="AZ475" s="6" cm="1">
        <f t="array" ref="AZ475:AZ484">AD475:AD484/BA475-1</f>
        <v>-9.1158161042467212E-3</v>
      </c>
      <c r="BA475" s="22">
        <f>AVERAGE(AD475:AD484)</f>
        <v>1.2825217060078322</v>
      </c>
      <c r="BB475" s="6" cm="1">
        <f t="array" ref="BB475:BB484">AE475:AE484/BC475-1</f>
        <v>-3.9840637450200278E-3</v>
      </c>
      <c r="BC475" s="22">
        <f>AVERAGE(AE475:AE484)</f>
        <v>27.108000000000004</v>
      </c>
      <c r="BD475" s="6" cm="1">
        <f t="array" ref="BD475:BD484">AF475:AF484/BE475-1</f>
        <v>7.7742585660811603E-3</v>
      </c>
      <c r="BE475" s="22">
        <f>AVERAGE(AF475:AF484)</f>
        <v>13.892000000000001</v>
      </c>
      <c r="BF475" s="6" cm="1">
        <f t="array" ref="BF475:BF484">AG475:AG484/BG475-1</f>
        <v>-1.4267729752413083E-2</v>
      </c>
      <c r="BG475" s="22">
        <f>AVERAGE(AG475:AG484)</f>
        <v>23.830000000000002</v>
      </c>
      <c r="BH475" s="6" cm="1">
        <f t="array" ref="BH475:BH484">AH475:AH484/BI475-1</f>
        <v>1.9801980198020042E-2</v>
      </c>
      <c r="BI475" s="22">
        <f>AVERAGE(AH475:AH484)</f>
        <v>17.169999999999998</v>
      </c>
      <c r="BJ475" s="6" cm="1">
        <f t="array" ref="BJ475:BJ484">AI475:AI484/BK475-1</f>
        <v>1.0280513344461895E-2</v>
      </c>
      <c r="BK475" s="22">
        <f t="shared" ref="BK475" si="47">AVERAGE(AI475:AI484)</f>
        <v>1.138895326340323</v>
      </c>
      <c r="BL475" s="6" cm="1">
        <f t="array" ref="BL475:BL484">AJ475:AJ484/BM475-1</f>
        <v>-1.2174451004308695E-2</v>
      </c>
      <c r="BM475" s="22">
        <f>AVERAGE(AJ475:AJ484)</f>
        <v>0.81092955366357011</v>
      </c>
      <c r="BQ475">
        <v>1.2</v>
      </c>
      <c r="BR475">
        <v>1.26293158447355</v>
      </c>
      <c r="BS475">
        <v>1.2903997066424799</v>
      </c>
      <c r="BT475">
        <v>-2.7468122168929909E-2</v>
      </c>
      <c r="BU475">
        <v>1.1356594861660001</v>
      </c>
      <c r="BV475">
        <v>0.81561016511867901</v>
      </c>
      <c r="BW475">
        <v>0.32004932104732109</v>
      </c>
    </row>
    <row r="476" spans="1:75" x14ac:dyDescent="0.25">
      <c r="A476" s="3">
        <v>52</v>
      </c>
      <c r="B476" s="3" t="s">
        <v>21</v>
      </c>
      <c r="C476" s="3" t="s">
        <v>22</v>
      </c>
      <c r="D476" s="3" t="s">
        <v>23</v>
      </c>
      <c r="E476" s="3" t="s">
        <v>24</v>
      </c>
      <c r="F476" s="3" t="s">
        <v>25</v>
      </c>
      <c r="G476" s="3" t="b">
        <v>1</v>
      </c>
      <c r="H476" s="3" t="b">
        <v>1</v>
      </c>
      <c r="I476" s="3" t="b">
        <v>1</v>
      </c>
      <c r="J476" s="3" t="b">
        <v>1</v>
      </c>
      <c r="K476" s="3" t="b">
        <v>0</v>
      </c>
      <c r="L476" s="3">
        <v>200</v>
      </c>
      <c r="M476" s="3">
        <v>2</v>
      </c>
      <c r="N476" s="3">
        <v>0</v>
      </c>
      <c r="O476" s="3">
        <v>1</v>
      </c>
      <c r="P476" s="3">
        <v>2</v>
      </c>
      <c r="Q476" s="3">
        <v>100</v>
      </c>
      <c r="R476" s="3">
        <v>100</v>
      </c>
      <c r="S476" s="5">
        <v>1.2</v>
      </c>
      <c r="T476" s="3">
        <v>1</v>
      </c>
      <c r="U476" s="3" t="b">
        <v>1</v>
      </c>
      <c r="V476" s="3">
        <v>251</v>
      </c>
      <c r="W476" s="5">
        <v>3700.22</v>
      </c>
      <c r="X476" s="5">
        <v>1529.86</v>
      </c>
      <c r="Y476" s="3">
        <v>185</v>
      </c>
      <c r="Z476" s="3">
        <v>172</v>
      </c>
      <c r="AA476" s="51">
        <v>147.12</v>
      </c>
      <c r="AB476" s="51">
        <v>133.58000000000001</v>
      </c>
      <c r="AC476" s="17">
        <v>1.25777371056196</v>
      </c>
      <c r="AD476" s="17">
        <v>1.28785500726238</v>
      </c>
      <c r="AE476" s="51">
        <v>27</v>
      </c>
      <c r="AF476" s="51">
        <v>14</v>
      </c>
      <c r="AG476" s="51">
        <v>23.86</v>
      </c>
      <c r="AH476" s="51">
        <v>17.14</v>
      </c>
      <c r="AI476" s="17">
        <v>1.13275398297354</v>
      </c>
      <c r="AJ476" s="17">
        <v>0.81843292053663497</v>
      </c>
      <c r="AL476" s="6">
        <v>7.0313826753001241E-3</v>
      </c>
      <c r="AN476" s="6">
        <v>1.2912841136234698E-2</v>
      </c>
      <c r="AP476" s="6">
        <v>-2.6954177897574594E-3</v>
      </c>
      <c r="AR476" s="6">
        <v>-1.7411491584445882E-3</v>
      </c>
      <c r="AT476" s="6">
        <v>-4.3448247858042244E-3</v>
      </c>
      <c r="AV476" s="6">
        <v>-6.0864000952394193E-3</v>
      </c>
      <c r="AX476" s="6">
        <v>1.5416055362118541E-3</v>
      </c>
      <c r="AZ476" s="6">
        <v>4.1584491159600834E-3</v>
      </c>
      <c r="BB476" s="6">
        <v>-3.9840637450200278E-3</v>
      </c>
      <c r="BD476" s="6">
        <v>7.7742585660811603E-3</v>
      </c>
      <c r="BF476" s="6">
        <v>1.2589173310950663E-3</v>
      </c>
      <c r="BH476" s="6">
        <v>-1.7472335468839972E-3</v>
      </c>
      <c r="BJ476" s="6">
        <v>-5.3923685739560856E-3</v>
      </c>
      <c r="BL476" s="6">
        <v>9.252797409055491E-3</v>
      </c>
      <c r="BQ476">
        <v>1.2</v>
      </c>
      <c r="BR476">
        <v>1.2539410796577499</v>
      </c>
      <c r="BS476">
        <v>1.27083047398616</v>
      </c>
      <c r="BT476">
        <v>-1.6889394328410079E-2</v>
      </c>
      <c r="BU476">
        <v>1.15060375494071</v>
      </c>
      <c r="BV476">
        <v>0.80105693154454705</v>
      </c>
      <c r="BW476">
        <v>0.34954682339616294</v>
      </c>
    </row>
    <row r="477" spans="1:75" x14ac:dyDescent="0.25">
      <c r="A477" s="3">
        <v>53</v>
      </c>
      <c r="B477" s="3" t="s">
        <v>21</v>
      </c>
      <c r="C477" s="3" t="s">
        <v>22</v>
      </c>
      <c r="D477" s="3" t="s">
        <v>23</v>
      </c>
      <c r="E477" s="3" t="s">
        <v>24</v>
      </c>
      <c r="F477" s="3" t="s">
        <v>25</v>
      </c>
      <c r="G477" s="3" t="b">
        <v>1</v>
      </c>
      <c r="H477" s="3" t="b">
        <v>1</v>
      </c>
      <c r="I477" s="3" t="b">
        <v>1</v>
      </c>
      <c r="J477" s="3" t="b">
        <v>1</v>
      </c>
      <c r="K477" s="3" t="b">
        <v>0</v>
      </c>
      <c r="L477" s="3">
        <v>200</v>
      </c>
      <c r="M477" s="3">
        <v>2</v>
      </c>
      <c r="N477" s="3">
        <v>0</v>
      </c>
      <c r="O477" s="3">
        <v>1</v>
      </c>
      <c r="P477" s="3">
        <v>2</v>
      </c>
      <c r="Q477" s="3">
        <v>100</v>
      </c>
      <c r="R477" s="3">
        <v>100</v>
      </c>
      <c r="S477" s="5">
        <v>1.2</v>
      </c>
      <c r="T477" s="3">
        <v>1</v>
      </c>
      <c r="U477" s="3" t="b">
        <v>1</v>
      </c>
      <c r="V477" s="3">
        <v>251</v>
      </c>
      <c r="W477" s="5">
        <v>3674.43</v>
      </c>
      <c r="X477" s="5">
        <v>1509.39</v>
      </c>
      <c r="Y477" s="3">
        <v>186</v>
      </c>
      <c r="Z477" s="3">
        <v>173</v>
      </c>
      <c r="AA477" s="51">
        <v>147.16999999999999</v>
      </c>
      <c r="AB477" s="51">
        <v>133.87</v>
      </c>
      <c r="AC477" s="17">
        <v>1.2643174351889599</v>
      </c>
      <c r="AD477" s="17">
        <v>1.2925722593236599</v>
      </c>
      <c r="AE477" s="51">
        <v>27</v>
      </c>
      <c r="AF477" s="51">
        <v>14</v>
      </c>
      <c r="AG477" s="51">
        <v>23.89</v>
      </c>
      <c r="AH477" s="51">
        <v>17.11</v>
      </c>
      <c r="AI477" s="17">
        <v>1.1313203861356</v>
      </c>
      <c r="AJ477" s="17">
        <v>0.81987168902648699</v>
      </c>
      <c r="AL477" s="6">
        <v>1.2519105243358197E-5</v>
      </c>
      <c r="AN477" s="6">
        <v>-6.402459815789685E-4</v>
      </c>
      <c r="AP477" s="6">
        <v>2.6954177897573484E-3</v>
      </c>
      <c r="AR477" s="6">
        <v>4.0626813697040021E-3</v>
      </c>
      <c r="AT477" s="6">
        <v>-4.0064427931404412E-3</v>
      </c>
      <c r="AV477" s="6">
        <v>-3.9286298903257189E-3</v>
      </c>
      <c r="AX477" s="6">
        <v>6.7522506737891508E-3</v>
      </c>
      <c r="AZ477" s="6">
        <v>7.8365561134341455E-3</v>
      </c>
      <c r="BB477" s="6">
        <v>-3.9840637450200278E-3</v>
      </c>
      <c r="BD477" s="6">
        <v>7.7742585660811603E-3</v>
      </c>
      <c r="BF477" s="6">
        <v>2.5178346621903547E-3</v>
      </c>
      <c r="BH477" s="6">
        <v>-3.4944670937681055E-3</v>
      </c>
      <c r="BJ477" s="6">
        <v>-6.6511294142052035E-3</v>
      </c>
      <c r="BL477" s="6">
        <v>1.1027018712684189E-2</v>
      </c>
      <c r="BQ477">
        <v>1.2</v>
      </c>
      <c r="BR477">
        <v>1.25777371056196</v>
      </c>
      <c r="BS477">
        <v>1.28785500726238</v>
      </c>
      <c r="BT477">
        <v>-3.0081296700420035E-2</v>
      </c>
      <c r="BU477">
        <v>1.13275398297354</v>
      </c>
      <c r="BV477">
        <v>0.81843292053663497</v>
      </c>
      <c r="BW477">
        <v>0.31432106243690505</v>
      </c>
    </row>
    <row r="478" spans="1:75" x14ac:dyDescent="0.25">
      <c r="A478" s="3">
        <v>54</v>
      </c>
      <c r="B478" s="3" t="s">
        <v>21</v>
      </c>
      <c r="C478" s="3" t="s">
        <v>22</v>
      </c>
      <c r="D478" s="3" t="s">
        <v>23</v>
      </c>
      <c r="E478" s="3" t="s">
        <v>24</v>
      </c>
      <c r="F478" s="3" t="s">
        <v>25</v>
      </c>
      <c r="G478" s="3" t="b">
        <v>1</v>
      </c>
      <c r="H478" s="3" t="b">
        <v>1</v>
      </c>
      <c r="I478" s="3" t="b">
        <v>1</v>
      </c>
      <c r="J478" s="3" t="b">
        <v>1</v>
      </c>
      <c r="K478" s="3" t="b">
        <v>0</v>
      </c>
      <c r="L478" s="3">
        <v>200</v>
      </c>
      <c r="M478" s="3">
        <v>2</v>
      </c>
      <c r="N478" s="3">
        <v>0</v>
      </c>
      <c r="O478" s="3">
        <v>1</v>
      </c>
      <c r="P478" s="3">
        <v>2</v>
      </c>
      <c r="Q478" s="3">
        <v>100</v>
      </c>
      <c r="R478" s="3">
        <v>100</v>
      </c>
      <c r="S478" s="5">
        <v>1.2</v>
      </c>
      <c r="T478" s="3">
        <v>1</v>
      </c>
      <c r="U478" s="3" t="b">
        <v>1</v>
      </c>
      <c r="V478" s="3">
        <v>251</v>
      </c>
      <c r="W478" s="5">
        <v>3695.19</v>
      </c>
      <c r="X478" s="5">
        <v>1522.69</v>
      </c>
      <c r="Y478" s="3">
        <v>185</v>
      </c>
      <c r="Z478" s="3">
        <v>172</v>
      </c>
      <c r="AA478" s="51">
        <v>147.56</v>
      </c>
      <c r="AB478" s="51">
        <v>133.76</v>
      </c>
      <c r="AC478" s="17">
        <v>1.2542343234467199</v>
      </c>
      <c r="AD478" s="17">
        <v>1.28646620952656</v>
      </c>
      <c r="AE478" s="51">
        <v>27</v>
      </c>
      <c r="AF478" s="51">
        <v>14</v>
      </c>
      <c r="AG478" s="51">
        <v>23.92</v>
      </c>
      <c r="AH478" s="51">
        <v>17.079999999999998</v>
      </c>
      <c r="AI478" s="17">
        <v>1.1300638339920901</v>
      </c>
      <c r="AJ478" s="17">
        <v>0.82150068799449505</v>
      </c>
      <c r="AL478" s="6">
        <v>5.6624457324003785E-3</v>
      </c>
      <c r="AN478" s="6">
        <v>8.1656191218368868E-3</v>
      </c>
      <c r="AP478" s="6">
        <v>-2.6954177897574594E-3</v>
      </c>
      <c r="AR478" s="6">
        <v>-1.7411491584445882E-3</v>
      </c>
      <c r="AT478" s="6">
        <v>-1.3670632503620661E-3</v>
      </c>
      <c r="AV478" s="6">
        <v>-4.7470944508103408E-3</v>
      </c>
      <c r="AX478" s="6">
        <v>-1.2767420125121554E-3</v>
      </c>
      <c r="AZ478" s="6">
        <v>3.0755842183802784E-3</v>
      </c>
      <c r="BB478" s="6">
        <v>-3.9840637450200278E-3</v>
      </c>
      <c r="BD478" s="6">
        <v>7.7742585660811603E-3</v>
      </c>
      <c r="BF478" s="6">
        <v>3.7767519932858651E-3</v>
      </c>
      <c r="BH478" s="6">
        <v>-5.2417006406523248E-3</v>
      </c>
      <c r="BJ478" s="6">
        <v>-7.7544372551001661E-3</v>
      </c>
      <c r="BL478" s="6">
        <v>1.3035823251436929E-2</v>
      </c>
      <c r="BQ478">
        <v>1.2</v>
      </c>
      <c r="BR478">
        <v>1.2643174351889599</v>
      </c>
      <c r="BS478">
        <v>1.2925722593236599</v>
      </c>
      <c r="BT478">
        <v>-2.8254824134700041E-2</v>
      </c>
      <c r="BU478">
        <v>1.1313203861356</v>
      </c>
      <c r="BV478">
        <v>0.81987168902648699</v>
      </c>
      <c r="BW478">
        <v>0.31144869710911305</v>
      </c>
    </row>
    <row r="479" spans="1:75" x14ac:dyDescent="0.25">
      <c r="A479" s="3">
        <v>55</v>
      </c>
      <c r="B479" s="3" t="s">
        <v>21</v>
      </c>
      <c r="C479" s="3" t="s">
        <v>22</v>
      </c>
      <c r="D479" s="3" t="s">
        <v>23</v>
      </c>
      <c r="E479" s="3" t="s">
        <v>24</v>
      </c>
      <c r="F479" s="3" t="s">
        <v>25</v>
      </c>
      <c r="G479" s="3" t="b">
        <v>1</v>
      </c>
      <c r="H479" s="3" t="b">
        <v>1</v>
      </c>
      <c r="I479" s="3" t="b">
        <v>1</v>
      </c>
      <c r="J479" s="3" t="b">
        <v>1</v>
      </c>
      <c r="K479" s="3" t="b">
        <v>0</v>
      </c>
      <c r="L479" s="3">
        <v>200</v>
      </c>
      <c r="M479" s="3">
        <v>2</v>
      </c>
      <c r="N479" s="3">
        <v>0</v>
      </c>
      <c r="O479" s="3">
        <v>1</v>
      </c>
      <c r="P479" s="3">
        <v>2</v>
      </c>
      <c r="Q479" s="3">
        <v>100</v>
      </c>
      <c r="R479" s="3">
        <v>100</v>
      </c>
      <c r="S479" s="5">
        <v>1.2</v>
      </c>
      <c r="T479" s="3">
        <v>1</v>
      </c>
      <c r="U479" s="3" t="b">
        <v>1</v>
      </c>
      <c r="V479" s="3">
        <v>251</v>
      </c>
      <c r="W479" s="5">
        <v>3643.99</v>
      </c>
      <c r="X479" s="5">
        <v>1476.31</v>
      </c>
      <c r="Y479" s="3">
        <v>186</v>
      </c>
      <c r="Z479" s="3">
        <v>172</v>
      </c>
      <c r="AA479" s="51">
        <v>149.30000000000001</v>
      </c>
      <c r="AB479" s="51">
        <v>136.05000000000001</v>
      </c>
      <c r="AC479" s="17">
        <v>1.2463750954647701</v>
      </c>
      <c r="AD479" s="17">
        <v>1.2647382922346</v>
      </c>
      <c r="AE479" s="51">
        <v>27.55</v>
      </c>
      <c r="AF479" s="51">
        <v>13.45</v>
      </c>
      <c r="AG479" s="51">
        <v>23.79</v>
      </c>
      <c r="AH479" s="51">
        <v>17.21</v>
      </c>
      <c r="AI479" s="17">
        <v>1.15979099016925</v>
      </c>
      <c r="AJ479" s="17">
        <v>0.78379115067079397</v>
      </c>
      <c r="AL479" s="6">
        <v>-8.2718627122260191E-3</v>
      </c>
      <c r="AN479" s="6">
        <v>-2.2542352569624113E-2</v>
      </c>
      <c r="AP479" s="6">
        <v>2.6954177897573484E-3</v>
      </c>
      <c r="AR479" s="6">
        <v>-1.7411491584445882E-3</v>
      </c>
      <c r="AT479" s="6">
        <v>1.0408630094340898E-2</v>
      </c>
      <c r="AV479" s="6">
        <v>1.2291849581095082E-2</v>
      </c>
      <c r="AX479" s="6">
        <v>-7.5348977882441215E-3</v>
      </c>
      <c r="AZ479" s="6">
        <v>-1.3865974891440702E-2</v>
      </c>
      <c r="BB479" s="6">
        <v>1.6305149771285166E-2</v>
      </c>
      <c r="BD479" s="6">
        <v>-3.1816873020443559E-2</v>
      </c>
      <c r="BF479" s="6">
        <v>-1.6785564414604215E-3</v>
      </c>
      <c r="BH479" s="6">
        <v>2.329644729178959E-3</v>
      </c>
      <c r="BJ479" s="6">
        <v>1.8347308436212684E-2</v>
      </c>
      <c r="BL479" s="6">
        <v>-3.3465795974720436E-2</v>
      </c>
      <c r="BQ479">
        <v>1.2</v>
      </c>
      <c r="BR479">
        <v>1.2542343234467199</v>
      </c>
      <c r="BS479">
        <v>1.28646620952656</v>
      </c>
      <c r="BT479">
        <v>-3.2231886079840066E-2</v>
      </c>
      <c r="BU479">
        <v>1.1300638339920901</v>
      </c>
      <c r="BV479">
        <v>0.82150068799449505</v>
      </c>
      <c r="BW479">
        <v>0.30856314599759505</v>
      </c>
    </row>
    <row r="480" spans="1:75" x14ac:dyDescent="0.25">
      <c r="A480" s="3">
        <v>56</v>
      </c>
      <c r="B480" s="3" t="s">
        <v>21</v>
      </c>
      <c r="C480" s="3" t="s">
        <v>22</v>
      </c>
      <c r="D480" s="3" t="s">
        <v>23</v>
      </c>
      <c r="E480" s="3" t="s">
        <v>24</v>
      </c>
      <c r="F480" s="3" t="s">
        <v>25</v>
      </c>
      <c r="G480" s="3" t="b">
        <v>1</v>
      </c>
      <c r="H480" s="3" t="b">
        <v>1</v>
      </c>
      <c r="I480" s="3" t="b">
        <v>1</v>
      </c>
      <c r="J480" s="3" t="b">
        <v>1</v>
      </c>
      <c r="K480" s="3" t="b">
        <v>0</v>
      </c>
      <c r="L480" s="3">
        <v>200</v>
      </c>
      <c r="M480" s="3">
        <v>2</v>
      </c>
      <c r="N480" s="3">
        <v>0</v>
      </c>
      <c r="O480" s="3">
        <v>1</v>
      </c>
      <c r="P480" s="3">
        <v>2</v>
      </c>
      <c r="Q480" s="3">
        <v>100</v>
      </c>
      <c r="R480" s="3">
        <v>100</v>
      </c>
      <c r="S480" s="5">
        <v>1.2</v>
      </c>
      <c r="T480" s="3">
        <v>1</v>
      </c>
      <c r="U480" s="3" t="b">
        <v>1</v>
      </c>
      <c r="V480" s="3">
        <v>251</v>
      </c>
      <c r="W480" s="5">
        <v>3693.55</v>
      </c>
      <c r="X480" s="5">
        <v>1497.81</v>
      </c>
      <c r="Y480" s="3">
        <v>186</v>
      </c>
      <c r="Z480" s="3">
        <v>172</v>
      </c>
      <c r="AA480" s="51">
        <v>147.94</v>
      </c>
      <c r="AB480" s="51">
        <v>134.12</v>
      </c>
      <c r="AC480" s="17">
        <v>1.2576073408950901</v>
      </c>
      <c r="AD480" s="17">
        <v>1.2828224266252</v>
      </c>
      <c r="AE480" s="51">
        <v>27.53</v>
      </c>
      <c r="AF480" s="51">
        <v>13.47</v>
      </c>
      <c r="AG480" s="51">
        <v>23.98</v>
      </c>
      <c r="AH480" s="51">
        <v>17.02</v>
      </c>
      <c r="AI480" s="17">
        <v>1.14910046113307</v>
      </c>
      <c r="AJ480" s="17">
        <v>0.79287151702786396</v>
      </c>
      <c r="AL480" s="6">
        <v>5.2161124150336136E-3</v>
      </c>
      <c r="AN480" s="6">
        <v>-8.3073074776359723E-3</v>
      </c>
      <c r="AP480" s="6">
        <v>2.6954177897573484E-3</v>
      </c>
      <c r="AR480" s="6">
        <v>-1.7411491584445882E-3</v>
      </c>
      <c r="AT480" s="6">
        <v>1.2046398938834191E-3</v>
      </c>
      <c r="AV480" s="6">
        <v>-2.0684831619517396E-3</v>
      </c>
      <c r="AX480" s="6">
        <v>1.4091284921535774E-3</v>
      </c>
      <c r="AZ480" s="6">
        <v>2.3447604509074793E-4</v>
      </c>
      <c r="BB480" s="6">
        <v>1.5567360188873947E-2</v>
      </c>
      <c r="BD480" s="6">
        <v>-3.0377195508206167E-2</v>
      </c>
      <c r="BF480" s="6">
        <v>6.2945866554762198E-3</v>
      </c>
      <c r="BH480" s="6">
        <v>-8.7361677344204303E-3</v>
      </c>
      <c r="BJ480" s="6">
        <v>8.9605555108736024E-3</v>
      </c>
      <c r="BL480" s="6">
        <v>-2.2268317333021814E-2</v>
      </c>
      <c r="BQ480">
        <v>1.2</v>
      </c>
      <c r="BR480">
        <v>1.2463750954647701</v>
      </c>
      <c r="BS480">
        <v>1.2647382922346</v>
      </c>
      <c r="BT480">
        <v>-1.8363196769829893E-2</v>
      </c>
      <c r="BU480">
        <v>1.15979099016925</v>
      </c>
      <c r="BV480">
        <v>0.78379115067079397</v>
      </c>
      <c r="BW480">
        <v>0.37599983949845606</v>
      </c>
    </row>
    <row r="481" spans="1:75" x14ac:dyDescent="0.25">
      <c r="A481" s="3">
        <v>57</v>
      </c>
      <c r="B481" s="3" t="s">
        <v>21</v>
      </c>
      <c r="C481" s="3" t="s">
        <v>22</v>
      </c>
      <c r="D481" s="3" t="s">
        <v>23</v>
      </c>
      <c r="E481" s="3" t="s">
        <v>24</v>
      </c>
      <c r="F481" s="3" t="s">
        <v>25</v>
      </c>
      <c r="G481" s="3" t="b">
        <v>1</v>
      </c>
      <c r="H481" s="3" t="b">
        <v>1</v>
      </c>
      <c r="I481" s="3" t="b">
        <v>1</v>
      </c>
      <c r="J481" s="3" t="b">
        <v>1</v>
      </c>
      <c r="K481" s="3" t="b">
        <v>0</v>
      </c>
      <c r="L481" s="3">
        <v>200</v>
      </c>
      <c r="M481" s="3">
        <v>2</v>
      </c>
      <c r="N481" s="3">
        <v>0</v>
      </c>
      <c r="O481" s="3">
        <v>1</v>
      </c>
      <c r="P481" s="3">
        <v>2</v>
      </c>
      <c r="Q481" s="3">
        <v>100</v>
      </c>
      <c r="R481" s="3">
        <v>100</v>
      </c>
      <c r="S481" s="5">
        <v>1.2</v>
      </c>
      <c r="T481" s="3">
        <v>1</v>
      </c>
      <c r="U481" s="3" t="b">
        <v>1</v>
      </c>
      <c r="V481" s="3">
        <v>251</v>
      </c>
      <c r="W481" s="5">
        <v>3663.84</v>
      </c>
      <c r="X481" s="5">
        <v>1497.13</v>
      </c>
      <c r="Y481" s="3">
        <v>185</v>
      </c>
      <c r="Z481" s="3">
        <v>172</v>
      </c>
      <c r="AA481" s="51">
        <v>148.83000000000001</v>
      </c>
      <c r="AB481" s="51">
        <v>135.25</v>
      </c>
      <c r="AC481" s="17">
        <v>1.24351313827271</v>
      </c>
      <c r="AD481" s="17">
        <v>1.2724357933197199</v>
      </c>
      <c r="AE481" s="51">
        <v>27</v>
      </c>
      <c r="AF481" s="51">
        <v>14</v>
      </c>
      <c r="AG481" s="51">
        <v>23.91</v>
      </c>
      <c r="AH481" s="51">
        <v>17.09</v>
      </c>
      <c r="AI481" s="17">
        <v>1.1308395865004499</v>
      </c>
      <c r="AJ481" s="17">
        <v>0.82157258341933204</v>
      </c>
      <c r="AL481" s="6">
        <v>-2.8695966453150534E-3</v>
      </c>
      <c r="AN481" s="6">
        <v>-8.7575321596150557E-3</v>
      </c>
      <c r="AP481" s="6">
        <v>-2.6954177897574594E-3</v>
      </c>
      <c r="AR481" s="6">
        <v>-1.7411491584445882E-3</v>
      </c>
      <c r="AT481" s="6">
        <v>7.2278393633005145E-3</v>
      </c>
      <c r="AV481" s="6">
        <v>6.3393800502984377E-3</v>
      </c>
      <c r="AX481" s="6">
        <v>-9.8138206000677464E-3</v>
      </c>
      <c r="AZ481" s="6">
        <v>-7.8641263074659129E-3</v>
      </c>
      <c r="BB481" s="6">
        <v>-3.9840637450200278E-3</v>
      </c>
      <c r="BD481" s="6">
        <v>7.7742585660811603E-3</v>
      </c>
      <c r="BF481" s="6">
        <v>3.3571128829206209E-3</v>
      </c>
      <c r="BH481" s="6">
        <v>-4.659289458357474E-3</v>
      </c>
      <c r="BJ481" s="6">
        <v>-7.0732925612743136E-3</v>
      </c>
      <c r="BL481" s="6">
        <v>1.3124481291475254E-2</v>
      </c>
      <c r="BQ481">
        <v>1.2</v>
      </c>
      <c r="BR481">
        <v>1.2576073408950901</v>
      </c>
      <c r="BS481">
        <v>1.2828224266252</v>
      </c>
      <c r="BT481">
        <v>-2.5215085730109887E-2</v>
      </c>
      <c r="BU481">
        <v>1.14910046113307</v>
      </c>
      <c r="BV481">
        <v>0.79287151702786396</v>
      </c>
      <c r="BW481">
        <v>0.356228944105206</v>
      </c>
    </row>
    <row r="482" spans="1:75" x14ac:dyDescent="0.25">
      <c r="A482" s="3">
        <v>58</v>
      </c>
      <c r="B482" s="3" t="s">
        <v>21</v>
      </c>
      <c r="C482" s="3" t="s">
        <v>22</v>
      </c>
      <c r="D482" s="3" t="s">
        <v>23</v>
      </c>
      <c r="E482" s="3" t="s">
        <v>24</v>
      </c>
      <c r="F482" s="3" t="s">
        <v>25</v>
      </c>
      <c r="G482" s="3" t="b">
        <v>1</v>
      </c>
      <c r="H482" s="3" t="b">
        <v>1</v>
      </c>
      <c r="I482" s="3" t="b">
        <v>1</v>
      </c>
      <c r="J482" s="3" t="b">
        <v>1</v>
      </c>
      <c r="K482" s="3" t="b">
        <v>0</v>
      </c>
      <c r="L482" s="3">
        <v>200</v>
      </c>
      <c r="M482" s="3">
        <v>2</v>
      </c>
      <c r="N482" s="3">
        <v>0</v>
      </c>
      <c r="O482" s="3">
        <v>1</v>
      </c>
      <c r="P482" s="3">
        <v>2</v>
      </c>
      <c r="Q482" s="3">
        <v>100</v>
      </c>
      <c r="R482" s="3">
        <v>100</v>
      </c>
      <c r="S482" s="5">
        <v>1.2</v>
      </c>
      <c r="T482" s="3">
        <v>1</v>
      </c>
      <c r="U482" s="3" t="b">
        <v>1</v>
      </c>
      <c r="V482" s="3">
        <v>251</v>
      </c>
      <c r="W482" s="5">
        <v>3682.68</v>
      </c>
      <c r="X482" s="5">
        <v>1526.82</v>
      </c>
      <c r="Y482" s="3">
        <v>185</v>
      </c>
      <c r="Z482" s="3">
        <v>172</v>
      </c>
      <c r="AA482" s="51">
        <v>147.12</v>
      </c>
      <c r="AB482" s="51">
        <v>134.44</v>
      </c>
      <c r="AC482" s="17">
        <v>1.25780062077008</v>
      </c>
      <c r="AD482" s="17">
        <v>1.2799110505839399</v>
      </c>
      <c r="AE482" s="51">
        <v>27</v>
      </c>
      <c r="AF482" s="51">
        <v>14</v>
      </c>
      <c r="AG482" s="51">
        <v>23.67</v>
      </c>
      <c r="AH482" s="51">
        <v>17.329999999999998</v>
      </c>
      <c r="AI482" s="17">
        <v>1.1422405138339899</v>
      </c>
      <c r="AJ482" s="17">
        <v>0.80990325077399306</v>
      </c>
      <c r="AL482" s="6">
        <v>2.2577934151684076E-3</v>
      </c>
      <c r="AN482" s="6">
        <v>1.0900071969739633E-2</v>
      </c>
      <c r="AP482" s="6">
        <v>-2.6954177897574594E-3</v>
      </c>
      <c r="AR482" s="6">
        <v>-1.7411491584445882E-3</v>
      </c>
      <c r="AT482" s="6">
        <v>-4.3448247858042244E-3</v>
      </c>
      <c r="AV482" s="6">
        <v>3.1250465036691821E-4</v>
      </c>
      <c r="AX482" s="6">
        <v>1.5630336300092029E-3</v>
      </c>
      <c r="AZ482" s="6">
        <v>-2.0355643196235951E-3</v>
      </c>
      <c r="BB482" s="6">
        <v>-3.9840637450200278E-3</v>
      </c>
      <c r="BD482" s="6">
        <v>7.7742585660811603E-3</v>
      </c>
      <c r="BF482" s="6">
        <v>-6.7142257658413529E-3</v>
      </c>
      <c r="BH482" s="6">
        <v>9.31857891671517E-3</v>
      </c>
      <c r="BJ482" s="6">
        <v>2.937221196978923E-3</v>
      </c>
      <c r="BL482" s="6">
        <v>-1.2655882190265588E-3</v>
      </c>
      <c r="BQ482">
        <v>1.2</v>
      </c>
      <c r="BR482">
        <v>1.24351313827271</v>
      </c>
      <c r="BS482">
        <v>1.2724357933197199</v>
      </c>
      <c r="BT482">
        <v>-2.892265504700986E-2</v>
      </c>
      <c r="BU482">
        <v>1.1308395865004499</v>
      </c>
      <c r="BV482">
        <v>0.82157258341933204</v>
      </c>
      <c r="BW482">
        <v>0.30926700308111787</v>
      </c>
    </row>
    <row r="483" spans="1:75" x14ac:dyDescent="0.25">
      <c r="A483" s="3">
        <v>59</v>
      </c>
      <c r="B483" s="3" t="s">
        <v>21</v>
      </c>
      <c r="C483" s="3" t="s">
        <v>22</v>
      </c>
      <c r="D483" s="3" t="s">
        <v>23</v>
      </c>
      <c r="E483" s="3" t="s">
        <v>24</v>
      </c>
      <c r="F483" s="3" t="s">
        <v>25</v>
      </c>
      <c r="G483" s="3" t="b">
        <v>1</v>
      </c>
      <c r="H483" s="3" t="b">
        <v>1</v>
      </c>
      <c r="I483" s="3" t="b">
        <v>1</v>
      </c>
      <c r="J483" s="3" t="b">
        <v>1</v>
      </c>
      <c r="K483" s="3" t="b">
        <v>0</v>
      </c>
      <c r="L483" s="3">
        <v>200</v>
      </c>
      <c r="M483" s="3">
        <v>2</v>
      </c>
      <c r="N483" s="3">
        <v>0</v>
      </c>
      <c r="O483" s="3">
        <v>1</v>
      </c>
      <c r="P483" s="3">
        <v>2</v>
      </c>
      <c r="Q483" s="3">
        <v>100</v>
      </c>
      <c r="R483" s="3">
        <v>100</v>
      </c>
      <c r="S483" s="5">
        <v>1.2</v>
      </c>
      <c r="T483" s="3">
        <v>1</v>
      </c>
      <c r="U483" s="3" t="b">
        <v>1</v>
      </c>
      <c r="V483" s="3">
        <v>251</v>
      </c>
      <c r="W483" s="5">
        <v>3669.5</v>
      </c>
      <c r="X483" s="5">
        <v>1516.16</v>
      </c>
      <c r="Y483" s="3">
        <v>186</v>
      </c>
      <c r="Z483" s="3">
        <v>173</v>
      </c>
      <c r="AA483" s="51">
        <v>147.30000000000001</v>
      </c>
      <c r="AB483" s="51">
        <v>133.53</v>
      </c>
      <c r="AC483" s="17">
        <v>1.2631731268638799</v>
      </c>
      <c r="AD483" s="17">
        <v>1.2959217113197901</v>
      </c>
      <c r="AE483" s="51">
        <v>27</v>
      </c>
      <c r="AF483" s="51">
        <v>14</v>
      </c>
      <c r="AG483" s="51">
        <v>23.87</v>
      </c>
      <c r="AH483" s="51">
        <v>17.13</v>
      </c>
      <c r="AI483" s="17">
        <v>1.13238757981149</v>
      </c>
      <c r="AJ483" s="17">
        <v>0.81905297557619505</v>
      </c>
      <c r="AL483" s="6">
        <v>-1.3292023914756035E-3</v>
      </c>
      <c r="AN483" s="6">
        <v>3.8421379845958725E-3</v>
      </c>
      <c r="AP483" s="6">
        <v>2.6954177897573484E-3</v>
      </c>
      <c r="AR483" s="6">
        <v>4.0626813697040021E-3</v>
      </c>
      <c r="AT483" s="6">
        <v>-3.1266496122142051E-3</v>
      </c>
      <c r="AV483" s="6">
        <v>-6.4584294409142373E-3</v>
      </c>
      <c r="AX483" s="6">
        <v>5.8410594257092274E-3</v>
      </c>
      <c r="AZ483" s="6">
        <v>1.0448170388997591E-2</v>
      </c>
      <c r="BB483" s="6">
        <v>-3.9840637450200278E-3</v>
      </c>
      <c r="BD483" s="6">
        <v>7.7742585660811603E-3</v>
      </c>
      <c r="BF483" s="6">
        <v>1.6785564414603105E-3</v>
      </c>
      <c r="BH483" s="6">
        <v>-2.329644729178737E-3</v>
      </c>
      <c r="BJ483" s="6">
        <v>-5.7140866050831018E-3</v>
      </c>
      <c r="BL483" s="6">
        <v>1.0017419979239106E-2</v>
      </c>
      <c r="BQ483">
        <v>1.2</v>
      </c>
      <c r="BR483">
        <v>1.25780062077008</v>
      </c>
      <c r="BS483">
        <v>1.2799110505839399</v>
      </c>
      <c r="BT483">
        <v>-2.2110429813859911E-2</v>
      </c>
      <c r="BU483">
        <v>1.1422405138339899</v>
      </c>
      <c r="BV483">
        <v>0.80990325077399306</v>
      </c>
      <c r="BW483">
        <v>0.33233726305999689</v>
      </c>
    </row>
    <row r="484" spans="1:75" x14ac:dyDescent="0.25">
      <c r="A484" s="3">
        <v>60</v>
      </c>
      <c r="B484" s="3" t="s">
        <v>21</v>
      </c>
      <c r="C484" s="3" t="s">
        <v>22</v>
      </c>
      <c r="D484" s="3" t="s">
        <v>23</v>
      </c>
      <c r="E484" s="3" t="s">
        <v>24</v>
      </c>
      <c r="F484" s="3" t="s">
        <v>25</v>
      </c>
      <c r="G484" s="3" t="b">
        <v>1</v>
      </c>
      <c r="H484" s="3" t="b">
        <v>1</v>
      </c>
      <c r="I484" s="3" t="b">
        <v>1</v>
      </c>
      <c r="J484" s="3" t="b">
        <v>1</v>
      </c>
      <c r="K484" s="3" t="b">
        <v>0</v>
      </c>
      <c r="L484" s="3">
        <v>200</v>
      </c>
      <c r="M484" s="3">
        <v>2</v>
      </c>
      <c r="N484" s="3">
        <v>0</v>
      </c>
      <c r="O484" s="3">
        <v>1</v>
      </c>
      <c r="P484" s="3">
        <v>2</v>
      </c>
      <c r="Q484" s="3">
        <v>100</v>
      </c>
      <c r="R484" s="3">
        <v>100</v>
      </c>
      <c r="S484" s="5">
        <v>1.2</v>
      </c>
      <c r="T484" s="3">
        <v>1</v>
      </c>
      <c r="U484" s="3" t="b">
        <v>1</v>
      </c>
      <c r="V484" s="3">
        <v>251</v>
      </c>
      <c r="W484" s="5">
        <v>3665.35</v>
      </c>
      <c r="X484" s="5">
        <v>1504.53</v>
      </c>
      <c r="Y484" s="3">
        <v>186</v>
      </c>
      <c r="Z484" s="3">
        <v>173</v>
      </c>
      <c r="AA484" s="51">
        <v>147.69999999999999</v>
      </c>
      <c r="AB484" s="51">
        <v>133.99</v>
      </c>
      <c r="AC484" s="17">
        <v>1.25964117092383</v>
      </c>
      <c r="AD484" s="17">
        <v>1.29166383589631</v>
      </c>
      <c r="AE484" s="51">
        <v>27</v>
      </c>
      <c r="AF484" s="51">
        <v>14</v>
      </c>
      <c r="AG484" s="51">
        <v>23.92</v>
      </c>
      <c r="AH484" s="51">
        <v>17.079999999999998</v>
      </c>
      <c r="AI484" s="17">
        <v>1.12985217391304</v>
      </c>
      <c r="AJ484" s="17">
        <v>0.821241830065358</v>
      </c>
      <c r="AL484" s="6">
        <v>-2.4586434079834074E-3</v>
      </c>
      <c r="AN484" s="6">
        <v>-3.8580282674889332E-3</v>
      </c>
      <c r="AP484" s="6">
        <v>2.6954177897573484E-3</v>
      </c>
      <c r="AR484" s="6">
        <v>4.0626813697040021E-3</v>
      </c>
      <c r="AT484" s="6">
        <v>-4.1959367090327326E-4</v>
      </c>
      <c r="AV484" s="6">
        <v>-3.0357594607061111E-3</v>
      </c>
      <c r="AX484" s="6">
        <v>3.0286291823546918E-3</v>
      </c>
      <c r="AZ484" s="6">
        <v>7.128245740912087E-3</v>
      </c>
      <c r="BB484" s="6">
        <v>-3.9840637450200278E-3</v>
      </c>
      <c r="BD484" s="6">
        <v>7.7742585660811603E-3</v>
      </c>
      <c r="BF484" s="6">
        <v>3.7767519932858651E-3</v>
      </c>
      <c r="BH484" s="6">
        <v>-5.2417006406523248E-3</v>
      </c>
      <c r="BJ484" s="6">
        <v>-7.9402840789081219E-3</v>
      </c>
      <c r="BL484" s="6">
        <v>1.2716611887185092E-2</v>
      </c>
      <c r="BQ484">
        <v>1.2</v>
      </c>
      <c r="BR484">
        <v>1.2631731268638799</v>
      </c>
      <c r="BS484">
        <v>1.2959217113197901</v>
      </c>
      <c r="BT484">
        <v>-3.2748584455910112E-2</v>
      </c>
      <c r="BU484">
        <v>1.13238757981149</v>
      </c>
      <c r="BV484">
        <v>0.81905297557619505</v>
      </c>
      <c r="BW484">
        <v>0.31333460423529491</v>
      </c>
    </row>
    <row r="485" spans="1:75" x14ac:dyDescent="0.25">
      <c r="A485" s="1">
        <v>61</v>
      </c>
      <c r="B485" s="1" t="s">
        <v>21</v>
      </c>
      <c r="C485" s="1" t="s">
        <v>22</v>
      </c>
      <c r="D485" s="1" t="s">
        <v>23</v>
      </c>
      <c r="E485" s="1" t="s">
        <v>24</v>
      </c>
      <c r="F485" s="1" t="s">
        <v>25</v>
      </c>
      <c r="G485" s="1" t="b">
        <v>1</v>
      </c>
      <c r="H485" s="1" t="b">
        <v>1</v>
      </c>
      <c r="I485" s="1" t="b">
        <v>1</v>
      </c>
      <c r="J485" s="1" t="b">
        <v>1</v>
      </c>
      <c r="K485" s="1" t="b">
        <v>0</v>
      </c>
      <c r="L485" s="1">
        <v>200</v>
      </c>
      <c r="M485" s="1">
        <v>2</v>
      </c>
      <c r="N485" s="1">
        <v>0</v>
      </c>
      <c r="O485" s="1">
        <v>1</v>
      </c>
      <c r="P485" s="1">
        <v>2</v>
      </c>
      <c r="Q485" s="1">
        <v>100</v>
      </c>
      <c r="R485" s="1">
        <v>100</v>
      </c>
      <c r="S485" s="13">
        <v>1.3</v>
      </c>
      <c r="T485" s="1">
        <v>1</v>
      </c>
      <c r="U485" s="1" t="b">
        <v>1</v>
      </c>
      <c r="V485" s="1">
        <v>251</v>
      </c>
      <c r="W485" s="13">
        <v>4422.8900000000003</v>
      </c>
      <c r="X485" s="13">
        <v>1154.1600000000001</v>
      </c>
      <c r="Y485" s="1">
        <v>199</v>
      </c>
      <c r="Z485" s="1">
        <v>179</v>
      </c>
      <c r="AA485" s="50">
        <v>159.62</v>
      </c>
      <c r="AB485" s="50">
        <v>139.58000000000001</v>
      </c>
      <c r="AC485" s="16">
        <v>1.2471000976767801</v>
      </c>
      <c r="AD485" s="16">
        <v>1.2828678563773701</v>
      </c>
      <c r="AE485" s="50">
        <v>30.48</v>
      </c>
      <c r="AF485" s="50">
        <v>10.52</v>
      </c>
      <c r="AG485" s="50">
        <v>25.55</v>
      </c>
      <c r="AH485" s="50">
        <v>15.45</v>
      </c>
      <c r="AI485" s="16">
        <v>1.19392128612128</v>
      </c>
      <c r="AJ485" s="16">
        <v>0.68243985671191498</v>
      </c>
      <c r="AL485" s="6" cm="1">
        <f t="array" ref="AL485:AL494">W485:W494/AM485-1</f>
        <v>7.6189551895717855E-3</v>
      </c>
      <c r="AM485" s="22">
        <f>AVERAGE(W485:W494)</f>
        <v>4389.4470000000001</v>
      </c>
      <c r="AN485" s="6" cm="1">
        <f t="array" ref="AN485:AN494">X485:X494/AO485-1</f>
        <v>1.7824450503903355E-2</v>
      </c>
      <c r="AO485" s="22">
        <f>AVERAGE(X485:X494)</f>
        <v>1133.9479999999999</v>
      </c>
      <c r="AP485" s="6" cm="1">
        <f t="array" ref="AP485:AP494">Y485:Y494/AQ485-1</f>
        <v>1.006036217303663E-3</v>
      </c>
      <c r="AQ485" s="22">
        <f>AVERAGE(Y485:Y494)</f>
        <v>198.8</v>
      </c>
      <c r="AR485" s="6" cm="1">
        <f t="array" ref="AR485:AR494">Z485:Z494/AS485-1</f>
        <v>1.1185682326622093E-3</v>
      </c>
      <c r="AS485" s="22">
        <f>AVERAGE(Z485:Z494)</f>
        <v>178.8</v>
      </c>
      <c r="AT485" s="6" cm="1">
        <f t="array" ref="AT485:AT494">AA485:AA494/AU485-1</f>
        <v>-9.352870716887951E-3</v>
      </c>
      <c r="AU485" s="22">
        <f>AVERAGE(AA485:AA494)</f>
        <v>161.12700000000001</v>
      </c>
      <c r="AV485" s="6" cm="1">
        <f t="array" ref="AV485:AV494">AB485:AB494/AW485-1</f>
        <v>-1.0604213331821155E-2</v>
      </c>
      <c r="AW485" s="22">
        <f>AVERAGE(AB485:AB494)</f>
        <v>141.07600000000002</v>
      </c>
      <c r="AX485" s="6" cm="1">
        <f t="array" ref="AX485:AX494">AC485:AC494/AY485-1</f>
        <v>1.0555693053109438E-2</v>
      </c>
      <c r="AY485" s="22">
        <f>AVERAGE(AC485:AC494)</f>
        <v>1.2340735955967141</v>
      </c>
      <c r="AZ485" s="6" cm="1">
        <f t="array" ref="AZ485:AZ494">AD485:AD494/BA485-1</f>
        <v>1.1910880929534962E-2</v>
      </c>
      <c r="BA485" s="22">
        <f>AVERAGE(AD485:AD494)</f>
        <v>1.2677676271243727</v>
      </c>
      <c r="BB485" s="6" cm="1">
        <f t="array" ref="BB485:BB494">AE485:AE494/BC485-1</f>
        <v>-9.1779205454312063E-4</v>
      </c>
      <c r="BC485" s="22">
        <f>AVERAGE(AE485:AE494)</f>
        <v>30.508000000000003</v>
      </c>
      <c r="BD485" s="6" cm="1">
        <f t="array" ref="BD485:BD494">AF485:AF494/BE485-1</f>
        <v>2.6686999618756868E-3</v>
      </c>
      <c r="BE485" s="22">
        <f>AVERAGE(AF485:AF494)</f>
        <v>10.492000000000001</v>
      </c>
      <c r="BF485" s="6" cm="1">
        <f t="array" ref="BF485:BF494">AG485:AG494/BG485-1</f>
        <v>1.2147811434617406E-3</v>
      </c>
      <c r="BG485" s="22">
        <f>AVERAGE(AG485:AG494)</f>
        <v>25.518999999999998</v>
      </c>
      <c r="BH485" s="6" cm="1">
        <f t="array" ref="BH485:BH494">AH485:AH494/BI485-1</f>
        <v>-2.0024546217944916E-3</v>
      </c>
      <c r="BI485" s="22">
        <f>AVERAGE(AH485:AH494)</f>
        <v>15.481</v>
      </c>
      <c r="BJ485" s="6" cm="1">
        <f t="array" ref="BJ485:BJ494">AI485:AI494/BK485-1</f>
        <v>-2.2141639995407747E-3</v>
      </c>
      <c r="BK485" s="22">
        <f t="shared" ref="BK485" si="48">AVERAGE(AI485:AI494)</f>
        <v>1.1965706898656863</v>
      </c>
      <c r="BL485" s="6" cm="1">
        <f t="array" ref="BL485:BL494">AJ485:AJ494/BM485-1</f>
        <v>4.4970398418455737E-3</v>
      </c>
      <c r="BM485" s="22">
        <f>AVERAGE(AJ485:AJ494)</f>
        <v>0.67938463693169537</v>
      </c>
      <c r="BQ485">
        <v>1.2</v>
      </c>
      <c r="BR485">
        <v>1.25964117092383</v>
      </c>
      <c r="BS485">
        <v>1.29166383589631</v>
      </c>
      <c r="BT485">
        <v>-3.2022664972479964E-2</v>
      </c>
      <c r="BU485">
        <v>1.12985217391304</v>
      </c>
      <c r="BV485">
        <v>0.821241830065358</v>
      </c>
      <c r="BW485">
        <v>0.30861034384768204</v>
      </c>
    </row>
    <row r="486" spans="1:75" x14ac:dyDescent="0.25">
      <c r="A486" s="1">
        <v>62</v>
      </c>
      <c r="B486" s="1" t="s">
        <v>21</v>
      </c>
      <c r="C486" s="1" t="s">
        <v>22</v>
      </c>
      <c r="D486" s="1" t="s">
        <v>23</v>
      </c>
      <c r="E486" s="1" t="s">
        <v>24</v>
      </c>
      <c r="F486" s="1" t="s">
        <v>25</v>
      </c>
      <c r="G486" s="1" t="b">
        <v>1</v>
      </c>
      <c r="H486" s="1" t="b">
        <v>1</v>
      </c>
      <c r="I486" s="1" t="b">
        <v>1</v>
      </c>
      <c r="J486" s="1" t="b">
        <v>1</v>
      </c>
      <c r="K486" s="1" t="b">
        <v>0</v>
      </c>
      <c r="L486" s="1">
        <v>200</v>
      </c>
      <c r="M486" s="1">
        <v>2</v>
      </c>
      <c r="N486" s="1">
        <v>0</v>
      </c>
      <c r="O486" s="1">
        <v>1</v>
      </c>
      <c r="P486" s="1">
        <v>2</v>
      </c>
      <c r="Q486" s="1">
        <v>100</v>
      </c>
      <c r="R486" s="1">
        <v>100</v>
      </c>
      <c r="S486" s="13">
        <v>1.3</v>
      </c>
      <c r="T486" s="1">
        <v>1</v>
      </c>
      <c r="U486" s="1" t="b">
        <v>1</v>
      </c>
      <c r="V486" s="1">
        <v>251</v>
      </c>
      <c r="W486" s="13">
        <v>4395.16</v>
      </c>
      <c r="X486" s="13">
        <v>1130.98</v>
      </c>
      <c r="Y486" s="1">
        <v>198</v>
      </c>
      <c r="Z486" s="1">
        <v>178</v>
      </c>
      <c r="AA486" s="50">
        <v>161.81</v>
      </c>
      <c r="AB486" s="50">
        <v>141.82</v>
      </c>
      <c r="AC486" s="16">
        <v>1.2238466605082099</v>
      </c>
      <c r="AD486" s="16">
        <v>1.255405184327</v>
      </c>
      <c r="AE486" s="50">
        <v>30.45</v>
      </c>
      <c r="AF486" s="50">
        <v>10.55</v>
      </c>
      <c r="AG486" s="50">
        <v>25.54</v>
      </c>
      <c r="AH486" s="50">
        <v>15.46</v>
      </c>
      <c r="AI486" s="16">
        <v>1.1931301994301999</v>
      </c>
      <c r="AJ486" s="16">
        <v>0.68377135854341697</v>
      </c>
      <c r="AL486" s="6">
        <v>1.3015306939574423E-3</v>
      </c>
      <c r="AN486" s="6">
        <v>-2.6174039726688525E-3</v>
      </c>
      <c r="AP486" s="6">
        <v>-4.0241448692153181E-3</v>
      </c>
      <c r="AR486" s="6">
        <v>-4.4742729306488371E-3</v>
      </c>
      <c r="AT486" s="6">
        <v>4.2388923023453096E-3</v>
      </c>
      <c r="AV486" s="6">
        <v>5.2737531543278759E-3</v>
      </c>
      <c r="AX486" s="6">
        <v>-8.2871354877009917E-3</v>
      </c>
      <c r="AZ486" s="6">
        <v>-9.7513475915250725E-3</v>
      </c>
      <c r="BB486" s="6">
        <v>-1.9011406844107182E-3</v>
      </c>
      <c r="BD486" s="6">
        <v>5.5280213495996211E-3</v>
      </c>
      <c r="BF486" s="6">
        <v>8.2291625847408234E-4</v>
      </c>
      <c r="BH486" s="6">
        <v>-1.3565015179897166E-3</v>
      </c>
      <c r="BJ486" s="6">
        <v>-2.8752922536257053E-3</v>
      </c>
      <c r="BL486" s="6">
        <v>6.4569043414541838E-3</v>
      </c>
      <c r="BQ486">
        <v>1.3</v>
      </c>
      <c r="BR486">
        <v>1.2471000976767801</v>
      </c>
      <c r="BS486">
        <v>1.2828678563773701</v>
      </c>
      <c r="BT486">
        <v>-3.5767758700590013E-2</v>
      </c>
      <c r="BU486">
        <v>1.19392128612128</v>
      </c>
      <c r="BV486">
        <v>0.68243985671191498</v>
      </c>
      <c r="BW486">
        <v>0.51148142940936503</v>
      </c>
    </row>
    <row r="487" spans="1:75" x14ac:dyDescent="0.25">
      <c r="A487" s="1">
        <v>63</v>
      </c>
      <c r="B487" s="1" t="s">
        <v>21</v>
      </c>
      <c r="C487" s="1" t="s">
        <v>22</v>
      </c>
      <c r="D487" s="1" t="s">
        <v>23</v>
      </c>
      <c r="E487" s="1" t="s">
        <v>24</v>
      </c>
      <c r="F487" s="1" t="s">
        <v>25</v>
      </c>
      <c r="G487" s="1" t="b">
        <v>1</v>
      </c>
      <c r="H487" s="1" t="b">
        <v>1</v>
      </c>
      <c r="I487" s="1" t="b">
        <v>1</v>
      </c>
      <c r="J487" s="1" t="b">
        <v>1</v>
      </c>
      <c r="K487" s="1" t="b">
        <v>0</v>
      </c>
      <c r="L487" s="1">
        <v>200</v>
      </c>
      <c r="M487" s="1">
        <v>2</v>
      </c>
      <c r="N487" s="1">
        <v>0</v>
      </c>
      <c r="O487" s="1">
        <v>1</v>
      </c>
      <c r="P487" s="1">
        <v>2</v>
      </c>
      <c r="Q487" s="1">
        <v>100</v>
      </c>
      <c r="R487" s="1">
        <v>100</v>
      </c>
      <c r="S487" s="13">
        <v>1.3</v>
      </c>
      <c r="T487" s="1">
        <v>1</v>
      </c>
      <c r="U487" s="1" t="b">
        <v>1</v>
      </c>
      <c r="V487" s="1">
        <v>251</v>
      </c>
      <c r="W487" s="13">
        <v>4410.58</v>
      </c>
      <c r="X487" s="13">
        <v>1147.1199999999999</v>
      </c>
      <c r="Y487" s="1">
        <v>198</v>
      </c>
      <c r="Z487" s="1">
        <v>178</v>
      </c>
      <c r="AA487" s="50">
        <v>161.1</v>
      </c>
      <c r="AB487" s="50">
        <v>140.83000000000001</v>
      </c>
      <c r="AC487" s="16">
        <v>1.22931205935577</v>
      </c>
      <c r="AD487" s="16">
        <v>1.2642528552189001</v>
      </c>
      <c r="AE487" s="50">
        <v>30.41</v>
      </c>
      <c r="AF487" s="50">
        <v>10.59</v>
      </c>
      <c r="AG487" s="50">
        <v>25.54</v>
      </c>
      <c r="AH487" s="50">
        <v>15.46</v>
      </c>
      <c r="AI487" s="16">
        <v>1.1915585470085399</v>
      </c>
      <c r="AJ487" s="16">
        <v>0.68626505602240895</v>
      </c>
      <c r="AL487" s="6">
        <v>4.814501690076245E-3</v>
      </c>
      <c r="AN487" s="6">
        <v>1.1616052940699229E-2</v>
      </c>
      <c r="AP487" s="6">
        <v>-4.0241448692153181E-3</v>
      </c>
      <c r="AR487" s="6">
        <v>-4.4742729306488371E-3</v>
      </c>
      <c r="AT487" s="6">
        <v>-1.6756968105913206E-4</v>
      </c>
      <c r="AV487" s="6">
        <v>-1.7437409623182187E-3</v>
      </c>
      <c r="AX487" s="6">
        <v>-3.8583892062302727E-3</v>
      </c>
      <c r="AZ487" s="6">
        <v>-2.7724102037887111E-3</v>
      </c>
      <c r="BB487" s="6">
        <v>-3.2122721909008112E-3</v>
      </c>
      <c r="BD487" s="6">
        <v>9.3404498665647928E-3</v>
      </c>
      <c r="BF487" s="6">
        <v>8.2291625847408234E-4</v>
      </c>
      <c r="BH487" s="6">
        <v>-1.3565015179897166E-3</v>
      </c>
      <c r="BJ487" s="6">
        <v>-4.188756167601726E-3</v>
      </c>
      <c r="BL487" s="6">
        <v>1.0127428141130101E-2</v>
      </c>
      <c r="BQ487">
        <v>1.3</v>
      </c>
      <c r="BR487">
        <v>1.2238466605082099</v>
      </c>
      <c r="BS487">
        <v>1.255405184327</v>
      </c>
      <c r="BT487">
        <v>-3.1558523818790096E-2</v>
      </c>
      <c r="BU487">
        <v>1.1931301994301999</v>
      </c>
      <c r="BV487">
        <v>0.68377135854341697</v>
      </c>
      <c r="BW487">
        <v>0.50935884088678296</v>
      </c>
    </row>
    <row r="488" spans="1:75" x14ac:dyDescent="0.25">
      <c r="A488" s="1">
        <v>64</v>
      </c>
      <c r="B488" s="1" t="s">
        <v>21</v>
      </c>
      <c r="C488" s="1" t="s">
        <v>22</v>
      </c>
      <c r="D488" s="1" t="s">
        <v>23</v>
      </c>
      <c r="E488" s="1" t="s">
        <v>24</v>
      </c>
      <c r="F488" s="1" t="s">
        <v>25</v>
      </c>
      <c r="G488" s="1" t="b">
        <v>1</v>
      </c>
      <c r="H488" s="1" t="b">
        <v>1</v>
      </c>
      <c r="I488" s="1" t="b">
        <v>1</v>
      </c>
      <c r="J488" s="1" t="b">
        <v>1</v>
      </c>
      <c r="K488" s="1" t="b">
        <v>0</v>
      </c>
      <c r="L488" s="1">
        <v>200</v>
      </c>
      <c r="M488" s="1">
        <v>2</v>
      </c>
      <c r="N488" s="1">
        <v>0</v>
      </c>
      <c r="O488" s="1">
        <v>1</v>
      </c>
      <c r="P488" s="1">
        <v>2</v>
      </c>
      <c r="Q488" s="1">
        <v>100</v>
      </c>
      <c r="R488" s="1">
        <v>100</v>
      </c>
      <c r="S488" s="13">
        <v>1.3</v>
      </c>
      <c r="T488" s="1">
        <v>1</v>
      </c>
      <c r="U488" s="1" t="b">
        <v>1</v>
      </c>
      <c r="V488" s="1">
        <v>251</v>
      </c>
      <c r="W488" s="13">
        <v>4360.3999999999996</v>
      </c>
      <c r="X488" s="13">
        <v>1128.67</v>
      </c>
      <c r="Y488" s="1">
        <v>200</v>
      </c>
      <c r="Z488" s="1">
        <v>180</v>
      </c>
      <c r="AA488" s="50">
        <v>160.65</v>
      </c>
      <c r="AB488" s="50">
        <v>140.86000000000001</v>
      </c>
      <c r="AC488" s="16">
        <v>1.24516345119954</v>
      </c>
      <c r="AD488" s="16">
        <v>1.2780356442677101</v>
      </c>
      <c r="AE488" s="50">
        <v>30.58</v>
      </c>
      <c r="AF488" s="50">
        <v>10.42</v>
      </c>
      <c r="AG488" s="50">
        <v>25.43</v>
      </c>
      <c r="AH488" s="50">
        <v>15.57</v>
      </c>
      <c r="AI488" s="16">
        <v>1.20367364672364</v>
      </c>
      <c r="AJ488" s="16">
        <v>0.671105742296918</v>
      </c>
      <c r="AL488" s="6">
        <v>-6.6174622908080627E-3</v>
      </c>
      <c r="AN488" s="6">
        <v>-4.6545344230950469E-3</v>
      </c>
      <c r="AP488" s="6">
        <v>6.0362173038228661E-3</v>
      </c>
      <c r="AR488" s="6">
        <v>6.7114093959730337E-3</v>
      </c>
      <c r="AT488" s="6">
        <v>-2.9603976987097047E-3</v>
      </c>
      <c r="AV488" s="6">
        <v>-1.5310896254501216E-3</v>
      </c>
      <c r="AX488" s="6">
        <v>8.9863810735399952E-3</v>
      </c>
      <c r="AZ488" s="6">
        <v>8.0992895887614935E-3</v>
      </c>
      <c r="BB488" s="6">
        <v>2.3600367116820564E-3</v>
      </c>
      <c r="BD488" s="6">
        <v>-6.8623713305376866E-3</v>
      </c>
      <c r="BF488" s="6">
        <v>-3.4875974763900475E-3</v>
      </c>
      <c r="BH488" s="6">
        <v>5.7489826238614761E-3</v>
      </c>
      <c r="BJ488" s="6">
        <v>5.9360946395494718E-3</v>
      </c>
      <c r="BL488" s="6">
        <v>-1.2185872604019043E-2</v>
      </c>
      <c r="BQ488">
        <v>1.3</v>
      </c>
      <c r="BR488">
        <v>1.22931205935577</v>
      </c>
      <c r="BS488">
        <v>1.2642528552189001</v>
      </c>
      <c r="BT488">
        <v>-3.4940795863130036E-2</v>
      </c>
      <c r="BU488">
        <v>1.1915585470085399</v>
      </c>
      <c r="BV488">
        <v>0.68626505602240895</v>
      </c>
      <c r="BW488">
        <v>0.50529349098613097</v>
      </c>
    </row>
    <row r="489" spans="1:75" x14ac:dyDescent="0.25">
      <c r="A489" s="1">
        <v>65</v>
      </c>
      <c r="B489" s="1" t="s">
        <v>21</v>
      </c>
      <c r="C489" s="1" t="s">
        <v>22</v>
      </c>
      <c r="D489" s="1" t="s">
        <v>23</v>
      </c>
      <c r="E489" s="1" t="s">
        <v>24</v>
      </c>
      <c r="F489" s="1" t="s">
        <v>25</v>
      </c>
      <c r="G489" s="1" t="b">
        <v>1</v>
      </c>
      <c r="H489" s="1" t="b">
        <v>1</v>
      </c>
      <c r="I489" s="1" t="b">
        <v>1</v>
      </c>
      <c r="J489" s="1" t="b">
        <v>1</v>
      </c>
      <c r="K489" s="1" t="b">
        <v>0</v>
      </c>
      <c r="L489" s="1">
        <v>200</v>
      </c>
      <c r="M489" s="1">
        <v>2</v>
      </c>
      <c r="N489" s="1">
        <v>0</v>
      </c>
      <c r="O489" s="1">
        <v>1</v>
      </c>
      <c r="P489" s="1">
        <v>2</v>
      </c>
      <c r="Q489" s="1">
        <v>100</v>
      </c>
      <c r="R489" s="1">
        <v>100</v>
      </c>
      <c r="S489" s="13">
        <v>1.3</v>
      </c>
      <c r="T489" s="1">
        <v>1</v>
      </c>
      <c r="U489" s="1" t="b">
        <v>1</v>
      </c>
      <c r="V489" s="1">
        <v>251</v>
      </c>
      <c r="W489" s="13">
        <v>4432.2299999999996</v>
      </c>
      <c r="X489" s="13">
        <v>1149.6199999999999</v>
      </c>
      <c r="Y489" s="1">
        <v>198</v>
      </c>
      <c r="Z489" s="1">
        <v>178</v>
      </c>
      <c r="AA489" s="50">
        <v>160.53</v>
      </c>
      <c r="AB489" s="50">
        <v>140.5</v>
      </c>
      <c r="AC489" s="16">
        <v>1.23360880793284</v>
      </c>
      <c r="AD489" s="16">
        <v>1.2672658006862101</v>
      </c>
      <c r="AE489" s="50">
        <v>30.54</v>
      </c>
      <c r="AF489" s="50">
        <v>10.46</v>
      </c>
      <c r="AG489" s="50">
        <v>25.53</v>
      </c>
      <c r="AH489" s="50">
        <v>15.47</v>
      </c>
      <c r="AI489" s="16">
        <v>1.1974027065527</v>
      </c>
      <c r="AJ489" s="16">
        <v>0.67786554621848705</v>
      </c>
      <c r="AL489" s="6">
        <v>9.7467858707485089E-3</v>
      </c>
      <c r="AN489" s="6">
        <v>1.3820739575359786E-2</v>
      </c>
      <c r="AP489" s="6">
        <v>-4.0241448692153181E-3</v>
      </c>
      <c r="AR489" s="6">
        <v>-4.4742729306488371E-3</v>
      </c>
      <c r="AT489" s="6">
        <v>-3.7051518367499092E-3</v>
      </c>
      <c r="AV489" s="6">
        <v>-4.082905667867065E-3</v>
      </c>
      <c r="AX489" s="6">
        <v>-3.7662880522892905E-4</v>
      </c>
      <c r="AZ489" s="6">
        <v>-3.9583471562598671E-4</v>
      </c>
      <c r="BB489" s="6">
        <v>1.0489052051920744E-3</v>
      </c>
      <c r="BD489" s="6">
        <v>-3.0499428135722928E-3</v>
      </c>
      <c r="BF489" s="6">
        <v>4.3105137348642408E-4</v>
      </c>
      <c r="BH489" s="6">
        <v>-7.1054841418505266E-4</v>
      </c>
      <c r="BJ489" s="6">
        <v>6.9533433675128542E-4</v>
      </c>
      <c r="BL489" s="6">
        <v>-2.2359803719863569E-3</v>
      </c>
      <c r="BQ489">
        <v>1.3</v>
      </c>
      <c r="BR489">
        <v>1.24516345119954</v>
      </c>
      <c r="BS489">
        <v>1.2780356442677101</v>
      </c>
      <c r="BT489">
        <v>-3.287219306817013E-2</v>
      </c>
      <c r="BU489">
        <v>1.20367364672364</v>
      </c>
      <c r="BV489">
        <v>0.671105742296918</v>
      </c>
      <c r="BW489">
        <v>0.53256790442672197</v>
      </c>
    </row>
    <row r="490" spans="1:75" x14ac:dyDescent="0.25">
      <c r="A490" s="1">
        <v>66</v>
      </c>
      <c r="B490" s="1" t="s">
        <v>21</v>
      </c>
      <c r="C490" s="1" t="s">
        <v>22</v>
      </c>
      <c r="D490" s="1" t="s">
        <v>23</v>
      </c>
      <c r="E490" s="1" t="s">
        <v>24</v>
      </c>
      <c r="F490" s="1" t="s">
        <v>25</v>
      </c>
      <c r="G490" s="1" t="b">
        <v>1</v>
      </c>
      <c r="H490" s="1" t="b">
        <v>1</v>
      </c>
      <c r="I490" s="1" t="b">
        <v>1</v>
      </c>
      <c r="J490" s="1" t="b">
        <v>1</v>
      </c>
      <c r="K490" s="1" t="b">
        <v>0</v>
      </c>
      <c r="L490" s="1">
        <v>200</v>
      </c>
      <c r="M490" s="1">
        <v>2</v>
      </c>
      <c r="N490" s="1">
        <v>0</v>
      </c>
      <c r="O490" s="1">
        <v>1</v>
      </c>
      <c r="P490" s="1">
        <v>2</v>
      </c>
      <c r="Q490" s="1">
        <v>100</v>
      </c>
      <c r="R490" s="1">
        <v>100</v>
      </c>
      <c r="S490" s="13">
        <v>1.3</v>
      </c>
      <c r="T490" s="1">
        <v>1</v>
      </c>
      <c r="U490" s="1" t="b">
        <v>1</v>
      </c>
      <c r="V490" s="1">
        <v>251</v>
      </c>
      <c r="W490" s="13">
        <v>4363.66</v>
      </c>
      <c r="X490" s="13">
        <v>1121.5</v>
      </c>
      <c r="Y490" s="1">
        <v>200</v>
      </c>
      <c r="Z490" s="1">
        <v>180</v>
      </c>
      <c r="AA490" s="50">
        <v>160.99</v>
      </c>
      <c r="AB490" s="50">
        <v>140.83000000000001</v>
      </c>
      <c r="AC490" s="16">
        <v>1.24249036176508</v>
      </c>
      <c r="AD490" s="16">
        <v>1.2785097791344</v>
      </c>
      <c r="AE490" s="50">
        <v>30.54</v>
      </c>
      <c r="AF490" s="50">
        <v>10.46</v>
      </c>
      <c r="AG490" s="50">
        <v>25.57</v>
      </c>
      <c r="AH490" s="50">
        <v>15.43</v>
      </c>
      <c r="AI490" s="16">
        <v>1.1952235042735</v>
      </c>
      <c r="AJ490" s="16">
        <v>0.67918102240896305</v>
      </c>
      <c r="AL490" s="6">
        <v>-5.8747719245727525E-3</v>
      </c>
      <c r="AN490" s="6">
        <v>-1.0977575691301422E-2</v>
      </c>
      <c r="AP490" s="6">
        <v>6.0362173038228661E-3</v>
      </c>
      <c r="AR490" s="6">
        <v>6.7114093959730337E-3</v>
      </c>
      <c r="AT490" s="6">
        <v>-8.5026097426255109E-4</v>
      </c>
      <c r="AV490" s="6">
        <v>-1.7437409623182187E-3</v>
      </c>
      <c r="AX490" s="6">
        <v>6.8203113642473223E-3</v>
      </c>
      <c r="AZ490" s="6">
        <v>8.4732815227293035E-3</v>
      </c>
      <c r="BB490" s="6">
        <v>1.0489052051920744E-3</v>
      </c>
      <c r="BD490" s="6">
        <v>-3.0499428135722928E-3</v>
      </c>
      <c r="BF490" s="6">
        <v>1.9985109134370571E-3</v>
      </c>
      <c r="BH490" s="6">
        <v>-3.2943608294038196E-3</v>
      </c>
      <c r="BJ490" s="6">
        <v>-1.1258721307451092E-3</v>
      </c>
      <c r="BL490" s="6">
        <v>-2.9970433781356665E-4</v>
      </c>
      <c r="BQ490">
        <v>1.3</v>
      </c>
      <c r="BR490">
        <v>1.23360880793284</v>
      </c>
      <c r="BS490">
        <v>1.2672658006862101</v>
      </c>
      <c r="BT490">
        <v>-3.3656992753370085E-2</v>
      </c>
      <c r="BU490">
        <v>1.1974027065527</v>
      </c>
      <c r="BV490">
        <v>0.67786554621848705</v>
      </c>
      <c r="BW490">
        <v>0.51953716033421293</v>
      </c>
    </row>
    <row r="491" spans="1:75" x14ac:dyDescent="0.25">
      <c r="A491" s="1">
        <v>67</v>
      </c>
      <c r="B491" s="1" t="s">
        <v>21</v>
      </c>
      <c r="C491" s="1" t="s">
        <v>22</v>
      </c>
      <c r="D491" s="1" t="s">
        <v>23</v>
      </c>
      <c r="E491" s="1" t="s">
        <v>24</v>
      </c>
      <c r="F491" s="1" t="s">
        <v>25</v>
      </c>
      <c r="G491" s="1" t="b">
        <v>1</v>
      </c>
      <c r="H491" s="1" t="b">
        <v>1</v>
      </c>
      <c r="I491" s="1" t="b">
        <v>1</v>
      </c>
      <c r="J491" s="1" t="b">
        <v>1</v>
      </c>
      <c r="K491" s="1" t="b">
        <v>0</v>
      </c>
      <c r="L491" s="1">
        <v>200</v>
      </c>
      <c r="M491" s="1">
        <v>2</v>
      </c>
      <c r="N491" s="1">
        <v>0</v>
      </c>
      <c r="O491" s="1">
        <v>1</v>
      </c>
      <c r="P491" s="1">
        <v>2</v>
      </c>
      <c r="Q491" s="1">
        <v>100</v>
      </c>
      <c r="R491" s="1">
        <v>100</v>
      </c>
      <c r="S491" s="13">
        <v>1.3</v>
      </c>
      <c r="T491" s="1">
        <v>1</v>
      </c>
      <c r="U491" s="1" t="b">
        <v>1</v>
      </c>
      <c r="V491" s="1">
        <v>251</v>
      </c>
      <c r="W491" s="13">
        <v>4406.25</v>
      </c>
      <c r="X491" s="13">
        <v>1141.3399999999999</v>
      </c>
      <c r="Y491" s="1">
        <v>198</v>
      </c>
      <c r="Z491" s="1">
        <v>178</v>
      </c>
      <c r="AA491" s="50">
        <v>161.27000000000001</v>
      </c>
      <c r="AB491" s="50">
        <v>141.33000000000001</v>
      </c>
      <c r="AC491" s="16">
        <v>1.2279089942135399</v>
      </c>
      <c r="AD491" s="16">
        <v>1.25974642032245</v>
      </c>
      <c r="AE491" s="50">
        <v>30.55</v>
      </c>
      <c r="AF491" s="50">
        <v>10.45</v>
      </c>
      <c r="AG491" s="50">
        <v>25.45</v>
      </c>
      <c r="AH491" s="50">
        <v>15.55</v>
      </c>
      <c r="AI491" s="16">
        <v>1.20147435897435</v>
      </c>
      <c r="AJ491" s="16">
        <v>0.67367997198879503</v>
      </c>
      <c r="AL491" s="6">
        <v>3.8280448539416145E-3</v>
      </c>
      <c r="AN491" s="6">
        <v>6.5188174413641775E-3</v>
      </c>
      <c r="AP491" s="6">
        <v>-4.0241448692153181E-3</v>
      </c>
      <c r="AR491" s="6">
        <v>-4.4742729306488371E-3</v>
      </c>
      <c r="AT491" s="6">
        <v>8.8749868116444475E-4</v>
      </c>
      <c r="AV491" s="6">
        <v>1.8004479854829558E-3</v>
      </c>
      <c r="AX491" s="6">
        <v>-4.9953271872682503E-3</v>
      </c>
      <c r="AZ491" s="6">
        <v>-6.3270323601155587E-3</v>
      </c>
      <c r="BB491" s="6">
        <v>1.3766880818144589E-3</v>
      </c>
      <c r="BD491" s="6">
        <v>-4.0030499428137523E-3</v>
      </c>
      <c r="BF491" s="6">
        <v>-2.703867706414842E-3</v>
      </c>
      <c r="BH491" s="6">
        <v>4.4570764162521481E-3</v>
      </c>
      <c r="BJ491" s="6">
        <v>4.0981023103734415E-3</v>
      </c>
      <c r="BL491" s="6">
        <v>-8.396811809970095E-3</v>
      </c>
      <c r="BQ491">
        <v>1.3</v>
      </c>
      <c r="BR491">
        <v>1.24249036176508</v>
      </c>
      <c r="BS491">
        <v>1.2785097791344</v>
      </c>
      <c r="BT491">
        <v>-3.6019417369320017E-2</v>
      </c>
      <c r="BU491">
        <v>1.1952235042735</v>
      </c>
      <c r="BV491">
        <v>0.67918102240896305</v>
      </c>
      <c r="BW491">
        <v>0.51604248186453694</v>
      </c>
    </row>
    <row r="492" spans="1:75" x14ac:dyDescent="0.25">
      <c r="A492" s="1">
        <v>68</v>
      </c>
      <c r="B492" s="1" t="s">
        <v>21</v>
      </c>
      <c r="C492" s="1" t="s">
        <v>22</v>
      </c>
      <c r="D492" s="1" t="s">
        <v>23</v>
      </c>
      <c r="E492" s="1" t="s">
        <v>24</v>
      </c>
      <c r="F492" s="1" t="s">
        <v>25</v>
      </c>
      <c r="G492" s="1" t="b">
        <v>1</v>
      </c>
      <c r="H492" s="1" t="b">
        <v>1</v>
      </c>
      <c r="I492" s="1" t="b">
        <v>1</v>
      </c>
      <c r="J492" s="1" t="b">
        <v>1</v>
      </c>
      <c r="K492" s="1" t="b">
        <v>0</v>
      </c>
      <c r="L492" s="1">
        <v>200</v>
      </c>
      <c r="M492" s="1">
        <v>2</v>
      </c>
      <c r="N492" s="1">
        <v>0</v>
      </c>
      <c r="O492" s="1">
        <v>1</v>
      </c>
      <c r="P492" s="1">
        <v>2</v>
      </c>
      <c r="Q492" s="1">
        <v>100</v>
      </c>
      <c r="R492" s="1">
        <v>100</v>
      </c>
      <c r="S492" s="13">
        <v>1.3</v>
      </c>
      <c r="T492" s="1">
        <v>1</v>
      </c>
      <c r="U492" s="1" t="b">
        <v>1</v>
      </c>
      <c r="V492" s="1">
        <v>251</v>
      </c>
      <c r="W492" s="13">
        <v>4339.49</v>
      </c>
      <c r="X492" s="13">
        <v>1111.01</v>
      </c>
      <c r="Y492" s="1">
        <v>200</v>
      </c>
      <c r="Z492" s="1">
        <v>180</v>
      </c>
      <c r="AA492" s="50">
        <v>161.82</v>
      </c>
      <c r="AB492" s="50">
        <v>141.57</v>
      </c>
      <c r="AC492" s="16">
        <v>1.2362107753578699</v>
      </c>
      <c r="AD492" s="16">
        <v>1.2717222040517899</v>
      </c>
      <c r="AE492" s="50">
        <v>30.52</v>
      </c>
      <c r="AF492" s="50">
        <v>10.48</v>
      </c>
      <c r="AG492" s="50">
        <v>25.56</v>
      </c>
      <c r="AH492" s="50">
        <v>15.44</v>
      </c>
      <c r="AI492" s="16">
        <v>1.1954180911680901</v>
      </c>
      <c r="AJ492" s="16">
        <v>0.68093172268907498</v>
      </c>
      <c r="AL492" s="6">
        <v>-1.138116031472769E-2</v>
      </c>
      <c r="AN492" s="6">
        <v>-2.0228440810336923E-2</v>
      </c>
      <c r="AP492" s="6">
        <v>6.0362173038228661E-3</v>
      </c>
      <c r="AR492" s="6">
        <v>6.7114093959730337E-3</v>
      </c>
      <c r="AT492" s="6">
        <v>4.300955147181984E-3</v>
      </c>
      <c r="AV492" s="6">
        <v>3.5016586804272887E-3</v>
      </c>
      <c r="AX492" s="6">
        <v>1.7318090013280774E-3</v>
      </c>
      <c r="AZ492" s="6">
        <v>3.1193231652295594E-3</v>
      </c>
      <c r="BB492" s="6">
        <v>3.9333945194686137E-4</v>
      </c>
      <c r="BD492" s="6">
        <v>-1.1437285550895959E-3</v>
      </c>
      <c r="BF492" s="6">
        <v>1.6066460284493989E-3</v>
      </c>
      <c r="BH492" s="6">
        <v>-2.6484077255991556E-3</v>
      </c>
      <c r="BJ492" s="6">
        <v>-9.6325165521615741E-4</v>
      </c>
      <c r="BL492" s="6">
        <v>2.2771868442106324E-3</v>
      </c>
      <c r="BQ492">
        <v>1.3</v>
      </c>
      <c r="BR492">
        <v>1.2279089942135399</v>
      </c>
      <c r="BS492">
        <v>1.25974642032245</v>
      </c>
      <c r="BT492">
        <v>-3.183742610891005E-2</v>
      </c>
      <c r="BU492">
        <v>1.20147435897435</v>
      </c>
      <c r="BV492">
        <v>0.67367997198879503</v>
      </c>
      <c r="BW492">
        <v>0.52779438698555492</v>
      </c>
    </row>
    <row r="493" spans="1:75" x14ac:dyDescent="0.25">
      <c r="A493" s="1">
        <v>69</v>
      </c>
      <c r="B493" s="1" t="s">
        <v>21</v>
      </c>
      <c r="C493" s="1" t="s">
        <v>22</v>
      </c>
      <c r="D493" s="1" t="s">
        <v>23</v>
      </c>
      <c r="E493" s="1" t="s">
        <v>24</v>
      </c>
      <c r="F493" s="1" t="s">
        <v>25</v>
      </c>
      <c r="G493" s="1" t="b">
        <v>1</v>
      </c>
      <c r="H493" s="1" t="b">
        <v>1</v>
      </c>
      <c r="I493" s="1" t="b">
        <v>1</v>
      </c>
      <c r="J493" s="1" t="b">
        <v>1</v>
      </c>
      <c r="K493" s="1" t="b">
        <v>0</v>
      </c>
      <c r="L493" s="1">
        <v>200</v>
      </c>
      <c r="M493" s="1">
        <v>2</v>
      </c>
      <c r="N493" s="1">
        <v>0</v>
      </c>
      <c r="O493" s="1">
        <v>1</v>
      </c>
      <c r="P493" s="1">
        <v>2</v>
      </c>
      <c r="Q493" s="1">
        <v>100</v>
      </c>
      <c r="R493" s="1">
        <v>100</v>
      </c>
      <c r="S493" s="13">
        <v>1.3</v>
      </c>
      <c r="T493" s="1">
        <v>1</v>
      </c>
      <c r="U493" s="1" t="b">
        <v>1</v>
      </c>
      <c r="V493" s="1">
        <v>251</v>
      </c>
      <c r="W493" s="13">
        <v>4390.54</v>
      </c>
      <c r="X493" s="13">
        <v>1130.4100000000001</v>
      </c>
      <c r="Y493" s="1">
        <v>198</v>
      </c>
      <c r="Z493" s="1">
        <v>178</v>
      </c>
      <c r="AA493" s="50">
        <v>161.83000000000001</v>
      </c>
      <c r="AB493" s="50">
        <v>142.01</v>
      </c>
      <c r="AC493" s="16">
        <v>1.22375192568922</v>
      </c>
      <c r="AD493" s="16">
        <v>1.25391148399071</v>
      </c>
      <c r="AE493" s="50">
        <v>30.48</v>
      </c>
      <c r="AF493" s="50">
        <v>10.52</v>
      </c>
      <c r="AG493" s="50">
        <v>25.48</v>
      </c>
      <c r="AH493" s="50">
        <v>15.52</v>
      </c>
      <c r="AI493" s="16">
        <v>1.1974232193732199</v>
      </c>
      <c r="AJ493" s="16">
        <v>0.679710784313725</v>
      </c>
      <c r="AL493" s="6">
        <v>2.4900630990631889E-4</v>
      </c>
      <c r="AN493" s="6">
        <v>-3.1200725253713868E-3</v>
      </c>
      <c r="AP493" s="6">
        <v>-4.0241448692153181E-3</v>
      </c>
      <c r="AR493" s="6">
        <v>-4.4742729306488371E-3</v>
      </c>
      <c r="AT493" s="6">
        <v>4.3630179920186585E-3</v>
      </c>
      <c r="AV493" s="6">
        <v>6.620544954492491E-3</v>
      </c>
      <c r="AX493" s="6">
        <v>-8.3639014272105516E-3</v>
      </c>
      <c r="AZ493" s="6">
        <v>-1.0929560620736245E-2</v>
      </c>
      <c r="BB493" s="6">
        <v>-9.1779205454312063E-4</v>
      </c>
      <c r="BD493" s="6">
        <v>2.6686999618756868E-3</v>
      </c>
      <c r="BF493" s="6">
        <v>-1.5282730514517562E-3</v>
      </c>
      <c r="BH493" s="6">
        <v>2.5192171048382672E-3</v>
      </c>
      <c r="BJ493" s="6">
        <v>7.1247734442625443E-4</v>
      </c>
      <c r="BL493" s="6">
        <v>4.8006293386704257E-4</v>
      </c>
      <c r="BQ493">
        <v>1.3</v>
      </c>
      <c r="BR493">
        <v>1.2362107753578699</v>
      </c>
      <c r="BS493">
        <v>1.2717222040517899</v>
      </c>
      <c r="BT493">
        <v>-3.5511428693919989E-2</v>
      </c>
      <c r="BU493">
        <v>1.1954180911680901</v>
      </c>
      <c r="BV493">
        <v>0.68093172268907498</v>
      </c>
      <c r="BW493">
        <v>0.51448636847901508</v>
      </c>
    </row>
    <row r="494" spans="1:75" x14ac:dyDescent="0.25">
      <c r="A494" s="1">
        <v>70</v>
      </c>
      <c r="B494" s="1" t="s">
        <v>21</v>
      </c>
      <c r="C494" s="1" t="s">
        <v>22</v>
      </c>
      <c r="D494" s="1" t="s">
        <v>23</v>
      </c>
      <c r="E494" s="1" t="s">
        <v>24</v>
      </c>
      <c r="F494" s="1" t="s">
        <v>25</v>
      </c>
      <c r="G494" s="1" t="b">
        <v>1</v>
      </c>
      <c r="H494" s="1" t="b">
        <v>1</v>
      </c>
      <c r="I494" s="1" t="b">
        <v>1</v>
      </c>
      <c r="J494" s="1" t="b">
        <v>1</v>
      </c>
      <c r="K494" s="1" t="b">
        <v>0</v>
      </c>
      <c r="L494" s="1">
        <v>200</v>
      </c>
      <c r="M494" s="1">
        <v>2</v>
      </c>
      <c r="N494" s="1">
        <v>0</v>
      </c>
      <c r="O494" s="1">
        <v>1</v>
      </c>
      <c r="P494" s="1">
        <v>2</v>
      </c>
      <c r="Q494" s="1">
        <v>100</v>
      </c>
      <c r="R494" s="1">
        <v>100</v>
      </c>
      <c r="S494" s="13">
        <v>1.3</v>
      </c>
      <c r="T494" s="1">
        <v>1</v>
      </c>
      <c r="U494" s="1" t="b">
        <v>1</v>
      </c>
      <c r="V494" s="1">
        <v>251</v>
      </c>
      <c r="W494" s="13">
        <v>4373.2700000000004</v>
      </c>
      <c r="X494" s="13">
        <v>1124.67</v>
      </c>
      <c r="Y494" s="1">
        <v>199</v>
      </c>
      <c r="Z494" s="1">
        <v>179</v>
      </c>
      <c r="AA494" s="50">
        <v>161.65</v>
      </c>
      <c r="AB494" s="50">
        <v>141.43</v>
      </c>
      <c r="AC494" s="16">
        <v>1.2313428222682901</v>
      </c>
      <c r="AD494" s="16">
        <v>1.2659590428671901</v>
      </c>
      <c r="AE494" s="50">
        <v>30.53</v>
      </c>
      <c r="AF494" s="50">
        <v>10.47</v>
      </c>
      <c r="AG494" s="50">
        <v>25.54</v>
      </c>
      <c r="AH494" s="50">
        <v>15.46</v>
      </c>
      <c r="AI494" s="16">
        <v>1.19648133903134</v>
      </c>
      <c r="AJ494" s="16">
        <v>0.67889530812324905</v>
      </c>
      <c r="AL494" s="6">
        <v>-3.6854300780940763E-3</v>
      </c>
      <c r="AN494" s="6">
        <v>-8.1820330385518059E-3</v>
      </c>
      <c r="AP494" s="6">
        <v>1.006036217303663E-3</v>
      </c>
      <c r="AR494" s="6">
        <v>1.1185682326622093E-3</v>
      </c>
      <c r="AT494" s="6">
        <v>3.2458867849585182E-3</v>
      </c>
      <c r="AV494" s="6">
        <v>2.5092857750430575E-3</v>
      </c>
      <c r="AX494" s="6">
        <v>-2.2128123785872811E-3</v>
      </c>
      <c r="AZ494" s="6">
        <v>-1.4265897144613016E-3</v>
      </c>
      <c r="BB494" s="6">
        <v>7.211223285694679E-4</v>
      </c>
      <c r="BD494" s="6">
        <v>-2.0968356843309444E-3</v>
      </c>
      <c r="BF494" s="6">
        <v>8.2291625847408234E-4</v>
      </c>
      <c r="BH494" s="6">
        <v>-1.3565015179897166E-3</v>
      </c>
      <c r="BJ494" s="6">
        <v>-7.4672424373201096E-5</v>
      </c>
      <c r="BL494" s="6">
        <v>-7.2025297871947114E-4</v>
      </c>
      <c r="BQ494">
        <v>1.3</v>
      </c>
      <c r="BR494">
        <v>1.22375192568922</v>
      </c>
      <c r="BS494">
        <v>1.25391148399071</v>
      </c>
      <c r="BT494">
        <v>-3.0159558301489975E-2</v>
      </c>
      <c r="BU494">
        <v>1.1974232193732199</v>
      </c>
      <c r="BV494">
        <v>0.679710784313725</v>
      </c>
      <c r="BW494">
        <v>0.51771243505949494</v>
      </c>
    </row>
    <row r="495" spans="1:75" x14ac:dyDescent="0.25">
      <c r="A495" s="3">
        <v>71</v>
      </c>
      <c r="B495" s="3" t="s">
        <v>21</v>
      </c>
      <c r="C495" s="3" t="s">
        <v>22</v>
      </c>
      <c r="D495" s="3" t="s">
        <v>23</v>
      </c>
      <c r="E495" s="3" t="s">
        <v>24</v>
      </c>
      <c r="F495" s="3" t="s">
        <v>25</v>
      </c>
      <c r="G495" s="3" t="b">
        <v>1</v>
      </c>
      <c r="H495" s="3" t="b">
        <v>1</v>
      </c>
      <c r="I495" s="3" t="b">
        <v>1</v>
      </c>
      <c r="J495" s="3" t="b">
        <v>1</v>
      </c>
      <c r="K495" s="3" t="b">
        <v>0</v>
      </c>
      <c r="L495" s="3">
        <v>200</v>
      </c>
      <c r="M495" s="3">
        <v>2</v>
      </c>
      <c r="N495" s="3">
        <v>0</v>
      </c>
      <c r="O495" s="3">
        <v>1</v>
      </c>
      <c r="P495" s="3">
        <v>2</v>
      </c>
      <c r="Q495" s="3">
        <v>100</v>
      </c>
      <c r="R495" s="3">
        <v>100</v>
      </c>
      <c r="S495" s="5">
        <v>1.3</v>
      </c>
      <c r="T495" s="3">
        <v>1</v>
      </c>
      <c r="U495" s="3" t="b">
        <v>1</v>
      </c>
      <c r="V495" s="3">
        <v>251</v>
      </c>
      <c r="W495" s="5">
        <v>4343.84</v>
      </c>
      <c r="X495" s="5">
        <v>1118.24</v>
      </c>
      <c r="Y495" s="3">
        <v>200</v>
      </c>
      <c r="Z495" s="3">
        <v>180</v>
      </c>
      <c r="AA495" s="51">
        <v>161.13999999999999</v>
      </c>
      <c r="AB495" s="51">
        <v>141.52000000000001</v>
      </c>
      <c r="AC495" s="17">
        <v>1.24127083861077</v>
      </c>
      <c r="AD495" s="17">
        <v>1.2722156129550499</v>
      </c>
      <c r="AE495" s="51">
        <v>30.44</v>
      </c>
      <c r="AF495" s="51">
        <v>10.56</v>
      </c>
      <c r="AG495" s="51">
        <v>25.47</v>
      </c>
      <c r="AH495" s="51">
        <v>15.53</v>
      </c>
      <c r="AI495" s="17">
        <v>1.1963070110244001</v>
      </c>
      <c r="AJ495" s="17">
        <v>0.68168394024276302</v>
      </c>
      <c r="AL495" s="6" cm="1">
        <f t="array" ref="AL495:AL504">W495:W504/AM495-1</f>
        <v>-1.0805480849590654E-2</v>
      </c>
      <c r="AM495" s="22">
        <f>AVERAGE(W495:W504)</f>
        <v>4391.2899999999991</v>
      </c>
      <c r="AN495" s="6" cm="1">
        <f t="array" ref="AN495:AN504">X495:X504/AO495-1</f>
        <v>-1.5743838496928508E-2</v>
      </c>
      <c r="AO495" s="22">
        <f>AVERAGE(X495:X504)</f>
        <v>1136.127</v>
      </c>
      <c r="AP495" s="6" cm="1">
        <f t="array" ref="AP495:AP504">Y495:Y504/AQ495-1</f>
        <v>6.0362173038228661E-3</v>
      </c>
      <c r="AQ495" s="22">
        <f>AVERAGE(Y495:Y504)</f>
        <v>198.8</v>
      </c>
      <c r="AR495" s="6" cm="1">
        <f t="array" ref="AR495:AR504">Z495:Z504/AS495-1</f>
        <v>6.7114093959730337E-3</v>
      </c>
      <c r="AS495" s="22">
        <f>AVERAGE(Z495:Z504)</f>
        <v>178.8</v>
      </c>
      <c r="AT495" s="6" cm="1">
        <f t="array" ref="AT495:AT504">AA495:AA504/AU495-1</f>
        <v>1.7842377823229505E-3</v>
      </c>
      <c r="AU495" s="22">
        <f>AVERAGE(AA495:AA504)</f>
        <v>160.85300000000001</v>
      </c>
      <c r="AV495" s="6" cm="1">
        <f t="array" ref="AV495:AV504">AB495:AB504/AW495-1</f>
        <v>2.7776203163087931E-3</v>
      </c>
      <c r="AW495" s="22">
        <f>AVERAGE(AB495:AB504)</f>
        <v>141.12799999999999</v>
      </c>
      <c r="AX495" s="6" cm="1">
        <f t="array" ref="AX495:AX504">AC495:AC504/AY495-1</f>
        <v>4.1330975527236191E-3</v>
      </c>
      <c r="AY495" s="22">
        <f>AVERAGE(AC495:AC504)</f>
        <v>1.2361616618713189</v>
      </c>
      <c r="AZ495" s="6" cm="1">
        <f t="array" ref="AZ495:AZ504">AD495:AD504/BA495-1</f>
        <v>3.8587484973287012E-3</v>
      </c>
      <c r="BA495" s="22">
        <f>AVERAGE(AD495:AD504)</f>
        <v>1.267325323268262</v>
      </c>
      <c r="BB495" s="6" cm="1">
        <f t="array" ref="BB495:BB504">AE495:AE504/BC495-1</f>
        <v>-2.261627716411585E-3</v>
      </c>
      <c r="BC495" s="22">
        <f>AVERAGE(AE495:AE504)</f>
        <v>30.509000000000004</v>
      </c>
      <c r="BD495" s="6" cm="1">
        <f t="array" ref="BD495:BD504">AF495:AF504/BE495-1</f>
        <v>6.5770660566197847E-3</v>
      </c>
      <c r="BE495" s="22">
        <f>AVERAGE(AF495:AF504)</f>
        <v>10.491000000000001</v>
      </c>
      <c r="BF495" s="6" cm="1">
        <f t="array" ref="BF495:BF504">AG495:AG504/BG495-1</f>
        <v>1.9634792852940564E-4</v>
      </c>
      <c r="BG495" s="22">
        <f>AVERAGE(AG495:AG504)</f>
        <v>25.465</v>
      </c>
      <c r="BH495" s="6" cm="1">
        <f t="array" ref="BH495:BH504">AH495:AH504/BI495-1</f>
        <v>-3.2185387833927326E-4</v>
      </c>
      <c r="BI495" s="22">
        <f>AVERAGE(AH495:AH504)</f>
        <v>15.535</v>
      </c>
      <c r="BJ495" s="6" cm="1">
        <f t="array" ref="BJ495:BJ504">AI495:AI504/BK495-1</f>
        <v>-2.3988241300096913E-3</v>
      </c>
      <c r="BK495" s="22">
        <f t="shared" ref="BK495" si="49">AVERAGE(AI495:AI504)</f>
        <v>1.1991836416803758</v>
      </c>
      <c r="BL495" s="6" cm="1">
        <f t="array" ref="BL495:BL504">AJ495:AJ504/BM495-1</f>
        <v>6.9431184590424966E-3</v>
      </c>
      <c r="BM495" s="22">
        <f>AVERAGE(AJ495:AJ504)</f>
        <v>0.67698356316885699</v>
      </c>
      <c r="BQ495">
        <v>1.3</v>
      </c>
      <c r="BR495">
        <v>1.2313428222682901</v>
      </c>
      <c r="BS495">
        <v>1.2659590428671901</v>
      </c>
      <c r="BT495">
        <v>-3.4616220598900016E-2</v>
      </c>
      <c r="BU495">
        <v>1.19648133903134</v>
      </c>
      <c r="BV495">
        <v>0.67889530812324905</v>
      </c>
      <c r="BW495">
        <v>0.51758603090809097</v>
      </c>
    </row>
    <row r="496" spans="1:75" x14ac:dyDescent="0.25">
      <c r="A496" s="3">
        <v>72</v>
      </c>
      <c r="B496" s="3" t="s">
        <v>21</v>
      </c>
      <c r="C496" s="3" t="s">
        <v>22</v>
      </c>
      <c r="D496" s="3" t="s">
        <v>23</v>
      </c>
      <c r="E496" s="3" t="s">
        <v>24</v>
      </c>
      <c r="F496" s="3" t="s">
        <v>25</v>
      </c>
      <c r="G496" s="3" t="b">
        <v>1</v>
      </c>
      <c r="H496" s="3" t="b">
        <v>1</v>
      </c>
      <c r="I496" s="3" t="b">
        <v>1</v>
      </c>
      <c r="J496" s="3" t="b">
        <v>1</v>
      </c>
      <c r="K496" s="3" t="b">
        <v>0</v>
      </c>
      <c r="L496" s="3">
        <v>200</v>
      </c>
      <c r="M496" s="3">
        <v>2</v>
      </c>
      <c r="N496" s="3">
        <v>0</v>
      </c>
      <c r="O496" s="3">
        <v>1</v>
      </c>
      <c r="P496" s="3">
        <v>2</v>
      </c>
      <c r="Q496" s="3">
        <v>100</v>
      </c>
      <c r="R496" s="3">
        <v>100</v>
      </c>
      <c r="S496" s="5">
        <v>1.3</v>
      </c>
      <c r="T496" s="3">
        <v>1</v>
      </c>
      <c r="U496" s="3" t="b">
        <v>1</v>
      </c>
      <c r="V496" s="3">
        <v>251</v>
      </c>
      <c r="W496" s="5">
        <v>4388</v>
      </c>
      <c r="X496" s="5">
        <v>1139.17</v>
      </c>
      <c r="Y496" s="3">
        <v>199</v>
      </c>
      <c r="Z496" s="3">
        <v>179</v>
      </c>
      <c r="AA496" s="51">
        <v>160.68</v>
      </c>
      <c r="AB496" s="51">
        <v>140.83000000000001</v>
      </c>
      <c r="AC496" s="17">
        <v>1.23879403323286</v>
      </c>
      <c r="AD496" s="17">
        <v>1.27147524991932</v>
      </c>
      <c r="AE496" s="51">
        <v>30.51</v>
      </c>
      <c r="AF496" s="51">
        <v>10.49</v>
      </c>
      <c r="AG496" s="51">
        <v>25.45</v>
      </c>
      <c r="AH496" s="51">
        <v>15.55</v>
      </c>
      <c r="AI496" s="17">
        <v>1.2002252136752101</v>
      </c>
      <c r="AJ496" s="17">
        <v>0.67672864145658196</v>
      </c>
      <c r="AL496" s="6">
        <v>-7.492103687068985E-4</v>
      </c>
      <c r="AN496" s="6">
        <v>2.6783977495474787E-3</v>
      </c>
      <c r="AP496" s="6">
        <v>1.006036217303663E-3</v>
      </c>
      <c r="AR496" s="6">
        <v>1.1185682326622093E-3</v>
      </c>
      <c r="AT496" s="6">
        <v>-1.0755161545012992E-3</v>
      </c>
      <c r="AV496" s="6">
        <v>-2.1115583016834139E-3</v>
      </c>
      <c r="AX496" s="6">
        <v>2.1294717695388155E-3</v>
      </c>
      <c r="AZ496" s="6">
        <v>3.2745551397614925E-3</v>
      </c>
      <c r="BB496" s="6">
        <v>3.2777213281320883E-5</v>
      </c>
      <c r="BD496" s="6">
        <v>-9.531979792209988E-5</v>
      </c>
      <c r="BF496" s="6">
        <v>-5.8904378558810588E-4</v>
      </c>
      <c r="BH496" s="6">
        <v>9.6556163501770875E-4</v>
      </c>
      <c r="BJ496" s="6">
        <v>8.6856754764830235E-4</v>
      </c>
      <c r="BL496" s="6">
        <v>-3.7655524615953784E-4</v>
      </c>
      <c r="BQ496">
        <v>1.3</v>
      </c>
      <c r="BR496">
        <v>1.24127083861077</v>
      </c>
      <c r="BS496">
        <v>1.2722156129550499</v>
      </c>
      <c r="BT496">
        <v>-3.0944774344279891E-2</v>
      </c>
      <c r="BU496">
        <v>1.1963070110244001</v>
      </c>
      <c r="BV496">
        <v>0.68168394024276302</v>
      </c>
      <c r="BW496">
        <v>0.51462307078163705</v>
      </c>
    </row>
    <row r="497" spans="1:75" x14ac:dyDescent="0.25">
      <c r="A497" s="3">
        <v>73</v>
      </c>
      <c r="B497" s="3" t="s">
        <v>21</v>
      </c>
      <c r="C497" s="3" t="s">
        <v>22</v>
      </c>
      <c r="D497" s="3" t="s">
        <v>23</v>
      </c>
      <c r="E497" s="3" t="s">
        <v>24</v>
      </c>
      <c r="F497" s="3" t="s">
        <v>25</v>
      </c>
      <c r="G497" s="3" t="b">
        <v>1</v>
      </c>
      <c r="H497" s="3" t="b">
        <v>1</v>
      </c>
      <c r="I497" s="3" t="b">
        <v>1</v>
      </c>
      <c r="J497" s="3" t="b">
        <v>1</v>
      </c>
      <c r="K497" s="3" t="b">
        <v>0</v>
      </c>
      <c r="L497" s="3">
        <v>200</v>
      </c>
      <c r="M497" s="3">
        <v>2</v>
      </c>
      <c r="N497" s="3">
        <v>0</v>
      </c>
      <c r="O497" s="3">
        <v>1</v>
      </c>
      <c r="P497" s="3">
        <v>2</v>
      </c>
      <c r="Q497" s="3">
        <v>100</v>
      </c>
      <c r="R497" s="3">
        <v>100</v>
      </c>
      <c r="S497" s="5">
        <v>1.3</v>
      </c>
      <c r="T497" s="3">
        <v>1</v>
      </c>
      <c r="U497" s="3" t="b">
        <v>1</v>
      </c>
      <c r="V497" s="3">
        <v>251</v>
      </c>
      <c r="W497" s="5">
        <v>4389.3599999999997</v>
      </c>
      <c r="X497" s="5">
        <v>1144.3599999999999</v>
      </c>
      <c r="Y497" s="3">
        <v>200</v>
      </c>
      <c r="Z497" s="3">
        <v>180</v>
      </c>
      <c r="AA497" s="51">
        <v>159.44</v>
      </c>
      <c r="AB497" s="51">
        <v>139.88999999999999</v>
      </c>
      <c r="AC497" s="17">
        <v>1.25460729428301</v>
      </c>
      <c r="AD497" s="17">
        <v>1.2870894234799899</v>
      </c>
      <c r="AE497" s="51">
        <v>30.56</v>
      </c>
      <c r="AF497" s="51">
        <v>10.44</v>
      </c>
      <c r="AG497" s="51">
        <v>25.42</v>
      </c>
      <c r="AH497" s="51">
        <v>15.58</v>
      </c>
      <c r="AI497" s="17">
        <v>1.2033938746438699</v>
      </c>
      <c r="AJ497" s="17">
        <v>0.67188515406162397</v>
      </c>
      <c r="AL497" s="6">
        <v>-4.3950638650591678E-4</v>
      </c>
      <c r="AN497" s="6">
        <v>7.2465490213682315E-3</v>
      </c>
      <c r="AP497" s="6">
        <v>6.0362173038228661E-3</v>
      </c>
      <c r="AR497" s="6">
        <v>6.7114093959730337E-3</v>
      </c>
      <c r="AT497" s="6">
        <v>-8.784418071158151E-3</v>
      </c>
      <c r="AV497" s="6">
        <v>-8.772178447933765E-3</v>
      </c>
      <c r="AX497" s="6">
        <v>1.4921699143919165E-2</v>
      </c>
      <c r="AZ497" s="6">
        <v>1.5595127666792719E-2</v>
      </c>
      <c r="BB497" s="6">
        <v>1.6716378773475871E-3</v>
      </c>
      <c r="BD497" s="6">
        <v>-4.8613096940236522E-3</v>
      </c>
      <c r="BF497" s="6">
        <v>-1.7671313567640956E-3</v>
      </c>
      <c r="BH497" s="6">
        <v>2.8966849050531263E-3</v>
      </c>
      <c r="BJ497" s="6">
        <v>3.5109159407764601E-3</v>
      </c>
      <c r="BL497" s="6">
        <v>-7.5310677904322221E-3</v>
      </c>
      <c r="BQ497">
        <v>1.3</v>
      </c>
      <c r="BR497">
        <v>1.23879403323286</v>
      </c>
      <c r="BS497">
        <v>1.27147524991932</v>
      </c>
      <c r="BT497">
        <v>-3.2681216686460068E-2</v>
      </c>
      <c r="BU497">
        <v>1.2002252136752101</v>
      </c>
      <c r="BV497">
        <v>0.67672864145658196</v>
      </c>
      <c r="BW497">
        <v>0.52349657221862811</v>
      </c>
    </row>
    <row r="498" spans="1:75" x14ac:dyDescent="0.25">
      <c r="A498" s="3">
        <v>74</v>
      </c>
      <c r="B498" s="3" t="s">
        <v>21</v>
      </c>
      <c r="C498" s="3" t="s">
        <v>22</v>
      </c>
      <c r="D498" s="3" t="s">
        <v>23</v>
      </c>
      <c r="E498" s="3" t="s">
        <v>24</v>
      </c>
      <c r="F498" s="3" t="s">
        <v>25</v>
      </c>
      <c r="G498" s="3" t="b">
        <v>1</v>
      </c>
      <c r="H498" s="3" t="b">
        <v>1</v>
      </c>
      <c r="I498" s="3" t="b">
        <v>1</v>
      </c>
      <c r="J498" s="3" t="b">
        <v>1</v>
      </c>
      <c r="K498" s="3" t="b">
        <v>0</v>
      </c>
      <c r="L498" s="3">
        <v>200</v>
      </c>
      <c r="M498" s="3">
        <v>2</v>
      </c>
      <c r="N498" s="3">
        <v>0</v>
      </c>
      <c r="O498" s="3">
        <v>1</v>
      </c>
      <c r="P498" s="3">
        <v>2</v>
      </c>
      <c r="Q498" s="3">
        <v>100</v>
      </c>
      <c r="R498" s="3">
        <v>100</v>
      </c>
      <c r="S498" s="5">
        <v>1.3</v>
      </c>
      <c r="T498" s="3">
        <v>1</v>
      </c>
      <c r="U498" s="3" t="b">
        <v>1</v>
      </c>
      <c r="V498" s="3">
        <v>251</v>
      </c>
      <c r="W498" s="5">
        <v>4382.26</v>
      </c>
      <c r="X498" s="5">
        <v>1124.56</v>
      </c>
      <c r="Y498" s="3">
        <v>198</v>
      </c>
      <c r="Z498" s="3">
        <v>178</v>
      </c>
      <c r="AA498" s="51">
        <v>162.04</v>
      </c>
      <c r="AB498" s="51">
        <v>142.55000000000001</v>
      </c>
      <c r="AC498" s="17">
        <v>1.2221559670465501</v>
      </c>
      <c r="AD498" s="17">
        <v>1.24906817221406</v>
      </c>
      <c r="AE498" s="51">
        <v>30.53</v>
      </c>
      <c r="AF498" s="51">
        <v>10.47</v>
      </c>
      <c r="AG498" s="51">
        <v>25.42</v>
      </c>
      <c r="AH498" s="51">
        <v>15.58</v>
      </c>
      <c r="AI498" s="17">
        <v>1.20225099715099</v>
      </c>
      <c r="AJ498" s="17">
        <v>0.67392296918767503</v>
      </c>
      <c r="AL498" s="6">
        <v>-2.0563433524086738E-3</v>
      </c>
      <c r="AN498" s="6">
        <v>-1.0181080108121687E-2</v>
      </c>
      <c r="AP498" s="6">
        <v>-4.0241448692153181E-3</v>
      </c>
      <c r="AR498" s="6">
        <v>-4.4742729306488371E-3</v>
      </c>
      <c r="AT498" s="6">
        <v>7.3794085282834487E-3</v>
      </c>
      <c r="AV498" s="6">
        <v>1.0075959412731983E-2</v>
      </c>
      <c r="AX498" s="6">
        <v>-1.1329986406120152E-2</v>
      </c>
      <c r="AZ498" s="6">
        <v>-1.440604927479805E-2</v>
      </c>
      <c r="BB498" s="6">
        <v>6.8832147890773854E-4</v>
      </c>
      <c r="BD498" s="6">
        <v>-2.0017157563626542E-3</v>
      </c>
      <c r="BF498" s="6">
        <v>-1.7671313567640956E-3</v>
      </c>
      <c r="BH498" s="6">
        <v>2.8966849050531263E-3</v>
      </c>
      <c r="BJ498" s="6">
        <v>2.5578696740025109E-3</v>
      </c>
      <c r="BL498" s="6">
        <v>-4.5209280515701167E-3</v>
      </c>
      <c r="BQ498">
        <v>1.3</v>
      </c>
      <c r="BR498">
        <v>1.25460729428301</v>
      </c>
      <c r="BS498">
        <v>1.2870894234799899</v>
      </c>
      <c r="BT498">
        <v>-3.2482129196979903E-2</v>
      </c>
      <c r="BU498">
        <v>1.2033938746438699</v>
      </c>
      <c r="BV498">
        <v>0.67188515406162397</v>
      </c>
      <c r="BW498">
        <v>0.53150872058224596</v>
      </c>
    </row>
    <row r="499" spans="1:75" x14ac:dyDescent="0.25">
      <c r="A499" s="3">
        <v>75</v>
      </c>
      <c r="B499" s="3" t="s">
        <v>21</v>
      </c>
      <c r="C499" s="3" t="s">
        <v>22</v>
      </c>
      <c r="D499" s="3" t="s">
        <v>23</v>
      </c>
      <c r="E499" s="3" t="s">
        <v>24</v>
      </c>
      <c r="F499" s="3" t="s">
        <v>25</v>
      </c>
      <c r="G499" s="3" t="b">
        <v>1</v>
      </c>
      <c r="H499" s="3" t="b">
        <v>1</v>
      </c>
      <c r="I499" s="3" t="b">
        <v>1</v>
      </c>
      <c r="J499" s="3" t="b">
        <v>1</v>
      </c>
      <c r="K499" s="3" t="b">
        <v>0</v>
      </c>
      <c r="L499" s="3">
        <v>200</v>
      </c>
      <c r="M499" s="3">
        <v>2</v>
      </c>
      <c r="N499" s="3">
        <v>0</v>
      </c>
      <c r="O499" s="3">
        <v>1</v>
      </c>
      <c r="P499" s="3">
        <v>2</v>
      </c>
      <c r="Q499" s="3">
        <v>100</v>
      </c>
      <c r="R499" s="3">
        <v>100</v>
      </c>
      <c r="S499" s="5">
        <v>1.3</v>
      </c>
      <c r="T499" s="3">
        <v>1</v>
      </c>
      <c r="U499" s="3" t="b">
        <v>1</v>
      </c>
      <c r="V499" s="3">
        <v>251</v>
      </c>
      <c r="W499" s="5">
        <v>4432.8599999999997</v>
      </c>
      <c r="X499" s="5">
        <v>1138.18</v>
      </c>
      <c r="Y499" s="3">
        <v>198</v>
      </c>
      <c r="Z499" s="3">
        <v>178</v>
      </c>
      <c r="AA499" s="51">
        <v>160.97999999999999</v>
      </c>
      <c r="AB499" s="51">
        <v>140.81</v>
      </c>
      <c r="AC499" s="17">
        <v>1.23009593843291</v>
      </c>
      <c r="AD499" s="17">
        <v>1.2642964607014799</v>
      </c>
      <c r="AE499" s="51">
        <v>30.54</v>
      </c>
      <c r="AF499" s="51">
        <v>10.46</v>
      </c>
      <c r="AG499" s="51">
        <v>25.65</v>
      </c>
      <c r="AH499" s="51">
        <v>15.35</v>
      </c>
      <c r="AI499" s="17">
        <v>1.19146837606837</v>
      </c>
      <c r="AJ499" s="17">
        <v>0.68280077030812303</v>
      </c>
      <c r="AL499" s="6">
        <v>9.4664665736037268E-3</v>
      </c>
      <c r="AN499" s="6">
        <v>1.8070162930730049E-3</v>
      </c>
      <c r="AP499" s="6">
        <v>-4.0241448692153181E-3</v>
      </c>
      <c r="AR499" s="6">
        <v>-4.4742729306488371E-3</v>
      </c>
      <c r="AT499" s="6">
        <v>7.8954076081871882E-4</v>
      </c>
      <c r="AV499" s="6">
        <v>-2.2532736239441187E-3</v>
      </c>
      <c r="AX499" s="6">
        <v>-4.9069014397571387E-3</v>
      </c>
      <c r="AZ499" s="6">
        <v>-2.3899645270016867E-3</v>
      </c>
      <c r="BB499" s="6">
        <v>1.0160936117209474E-3</v>
      </c>
      <c r="BD499" s="6">
        <v>-2.9549137355829869E-3</v>
      </c>
      <c r="BF499" s="6">
        <v>7.2648733555860101E-3</v>
      </c>
      <c r="BH499" s="6">
        <v>-1.1908593498551667E-2</v>
      </c>
      <c r="BJ499" s="6">
        <v>-6.4337648912511369E-3</v>
      </c>
      <c r="BL499" s="6">
        <v>8.5928336458223065E-3</v>
      </c>
      <c r="BQ499">
        <v>1.3</v>
      </c>
      <c r="BR499">
        <v>1.2221559670465501</v>
      </c>
      <c r="BS499">
        <v>1.24906817221406</v>
      </c>
      <c r="BT499">
        <v>-2.6912205167509917E-2</v>
      </c>
      <c r="BU499">
        <v>1.20225099715099</v>
      </c>
      <c r="BV499">
        <v>0.67392296918767503</v>
      </c>
      <c r="BW499">
        <v>0.52832802796331502</v>
      </c>
    </row>
    <row r="500" spans="1:75" x14ac:dyDescent="0.25">
      <c r="A500" s="3">
        <v>76</v>
      </c>
      <c r="B500" s="3" t="s">
        <v>21</v>
      </c>
      <c r="C500" s="3" t="s">
        <v>22</v>
      </c>
      <c r="D500" s="3" t="s">
        <v>23</v>
      </c>
      <c r="E500" s="3" t="s">
        <v>24</v>
      </c>
      <c r="F500" s="3" t="s">
        <v>25</v>
      </c>
      <c r="G500" s="3" t="b">
        <v>1</v>
      </c>
      <c r="H500" s="3" t="b">
        <v>1</v>
      </c>
      <c r="I500" s="3" t="b">
        <v>1</v>
      </c>
      <c r="J500" s="3" t="b">
        <v>1</v>
      </c>
      <c r="K500" s="3" t="b">
        <v>0</v>
      </c>
      <c r="L500" s="3">
        <v>200</v>
      </c>
      <c r="M500" s="3">
        <v>2</v>
      </c>
      <c r="N500" s="3">
        <v>0</v>
      </c>
      <c r="O500" s="3">
        <v>1</v>
      </c>
      <c r="P500" s="3">
        <v>2</v>
      </c>
      <c r="Q500" s="3">
        <v>100</v>
      </c>
      <c r="R500" s="3">
        <v>100</v>
      </c>
      <c r="S500" s="5">
        <v>1.3</v>
      </c>
      <c r="T500" s="3">
        <v>1</v>
      </c>
      <c r="U500" s="3" t="b">
        <v>1</v>
      </c>
      <c r="V500" s="3">
        <v>251</v>
      </c>
      <c r="W500" s="5">
        <v>4404.1899999999996</v>
      </c>
      <c r="X500" s="5">
        <v>1141.79</v>
      </c>
      <c r="Y500" s="3">
        <v>198</v>
      </c>
      <c r="Z500" s="3">
        <v>178</v>
      </c>
      <c r="AA500" s="51">
        <v>160.97999999999999</v>
      </c>
      <c r="AB500" s="51">
        <v>141.61000000000001</v>
      </c>
      <c r="AC500" s="17">
        <v>1.2301090535320101</v>
      </c>
      <c r="AD500" s="17">
        <v>1.2572961013883199</v>
      </c>
      <c r="AE500" s="51">
        <v>30.51</v>
      </c>
      <c r="AF500" s="51">
        <v>10.49</v>
      </c>
      <c r="AG500" s="51">
        <v>25.38</v>
      </c>
      <c r="AH500" s="51">
        <v>15.62</v>
      </c>
      <c r="AI500" s="17">
        <v>1.20329216524216</v>
      </c>
      <c r="AJ500" s="17">
        <v>0.673374649859944</v>
      </c>
      <c r="AL500" s="6">
        <v>2.9376333605843907E-3</v>
      </c>
      <c r="AN500" s="6">
        <v>4.9844779676919693E-3</v>
      </c>
      <c r="AP500" s="6">
        <v>-4.0241448692153181E-3</v>
      </c>
      <c r="AR500" s="6">
        <v>-4.4742729306488371E-3</v>
      </c>
      <c r="AT500" s="6">
        <v>7.8954076081871882E-4</v>
      </c>
      <c r="AV500" s="6">
        <v>3.4153392664817428E-3</v>
      </c>
      <c r="AX500" s="6">
        <v>-4.8962919058227472E-3</v>
      </c>
      <c r="AZ500" s="6">
        <v>-7.9136916905266919E-3</v>
      </c>
      <c r="BB500" s="6">
        <v>3.2777213281320883E-5</v>
      </c>
      <c r="BD500" s="6">
        <v>-9.531979792209988E-5</v>
      </c>
      <c r="BF500" s="6">
        <v>-3.3379147849990076E-3</v>
      </c>
      <c r="BH500" s="6">
        <v>5.4715159317668682E-3</v>
      </c>
      <c r="BJ500" s="6">
        <v>3.4261004061288958E-3</v>
      </c>
      <c r="BL500" s="6">
        <v>-5.3308728679027917E-3</v>
      </c>
      <c r="BQ500">
        <v>1.3</v>
      </c>
      <c r="BR500">
        <v>1.23009593843291</v>
      </c>
      <c r="BS500">
        <v>1.2642964607014799</v>
      </c>
      <c r="BT500">
        <v>-3.4200522268569955E-2</v>
      </c>
      <c r="BU500">
        <v>1.19146837606837</v>
      </c>
      <c r="BV500">
        <v>0.68280077030812303</v>
      </c>
      <c r="BW500">
        <v>0.50866760576024694</v>
      </c>
    </row>
    <row r="501" spans="1:75" x14ac:dyDescent="0.25">
      <c r="A501" s="3">
        <v>77</v>
      </c>
      <c r="B501" s="3" t="s">
        <v>21</v>
      </c>
      <c r="C501" s="3" t="s">
        <v>22</v>
      </c>
      <c r="D501" s="3" t="s">
        <v>23</v>
      </c>
      <c r="E501" s="3" t="s">
        <v>24</v>
      </c>
      <c r="F501" s="3" t="s">
        <v>25</v>
      </c>
      <c r="G501" s="3" t="b">
        <v>1</v>
      </c>
      <c r="H501" s="3" t="b">
        <v>1</v>
      </c>
      <c r="I501" s="3" t="b">
        <v>1</v>
      </c>
      <c r="J501" s="3" t="b">
        <v>1</v>
      </c>
      <c r="K501" s="3" t="b">
        <v>0</v>
      </c>
      <c r="L501" s="3">
        <v>200</v>
      </c>
      <c r="M501" s="3">
        <v>2</v>
      </c>
      <c r="N501" s="3">
        <v>0</v>
      </c>
      <c r="O501" s="3">
        <v>1</v>
      </c>
      <c r="P501" s="3">
        <v>2</v>
      </c>
      <c r="Q501" s="3">
        <v>100</v>
      </c>
      <c r="R501" s="3">
        <v>100</v>
      </c>
      <c r="S501" s="5">
        <v>1.3</v>
      </c>
      <c r="T501" s="3">
        <v>1</v>
      </c>
      <c r="U501" s="3" t="b">
        <v>1</v>
      </c>
      <c r="V501" s="3">
        <v>251</v>
      </c>
      <c r="W501" s="5">
        <v>4374.93</v>
      </c>
      <c r="X501" s="5">
        <v>1123.2</v>
      </c>
      <c r="Y501" s="3">
        <v>199</v>
      </c>
      <c r="Z501" s="3">
        <v>179</v>
      </c>
      <c r="AA501" s="51">
        <v>161.6</v>
      </c>
      <c r="AB501" s="51">
        <v>141.54</v>
      </c>
      <c r="AC501" s="17">
        <v>1.2317087776545299</v>
      </c>
      <c r="AD501" s="17">
        <v>1.2650663508948801</v>
      </c>
      <c r="AE501" s="51">
        <v>30.55</v>
      </c>
      <c r="AF501" s="51">
        <v>10.45</v>
      </c>
      <c r="AG501" s="51">
        <v>25.53</v>
      </c>
      <c r="AH501" s="51">
        <v>15.47</v>
      </c>
      <c r="AI501" s="17">
        <v>1.19760826210826</v>
      </c>
      <c r="AJ501" s="17">
        <v>0.67699824929971997</v>
      </c>
      <c r="AL501" s="6">
        <v>-3.7255567270662038E-3</v>
      </c>
      <c r="AN501" s="6">
        <v>-1.1378129381662383E-2</v>
      </c>
      <c r="AP501" s="6">
        <v>1.006036217303663E-3</v>
      </c>
      <c r="AR501" s="6">
        <v>1.1185682326622093E-3</v>
      </c>
      <c r="AT501" s="6">
        <v>4.6439917191472002E-3</v>
      </c>
      <c r="AV501" s="6">
        <v>2.9193356385692759E-3</v>
      </c>
      <c r="AX501" s="6">
        <v>-3.6021859875901008E-3</v>
      </c>
      <c r="AZ501" s="6">
        <v>-1.782472370674526E-3</v>
      </c>
      <c r="BB501" s="6">
        <v>1.3438657445343782E-3</v>
      </c>
      <c r="BD501" s="6">
        <v>-3.9081117148033195E-3</v>
      </c>
      <c r="BF501" s="6">
        <v>2.5525230708816071E-3</v>
      </c>
      <c r="BH501" s="6">
        <v>-4.1841004184099972E-3</v>
      </c>
      <c r="BJ501" s="6">
        <v>-1.3137100251870981E-3</v>
      </c>
      <c r="BL501" s="6">
        <v>2.1693482178841705E-5</v>
      </c>
      <c r="BQ501">
        <v>1.3</v>
      </c>
      <c r="BR501">
        <v>1.2301090535320101</v>
      </c>
      <c r="BS501">
        <v>1.2572961013883199</v>
      </c>
      <c r="BT501">
        <v>-2.7187047856309876E-2</v>
      </c>
      <c r="BU501">
        <v>1.20329216524216</v>
      </c>
      <c r="BV501">
        <v>0.673374649859944</v>
      </c>
      <c r="BW501">
        <v>0.52991751538221599</v>
      </c>
    </row>
    <row r="502" spans="1:75" x14ac:dyDescent="0.25">
      <c r="A502" s="3">
        <v>78</v>
      </c>
      <c r="B502" s="3" t="s">
        <v>21</v>
      </c>
      <c r="C502" s="3" t="s">
        <v>22</v>
      </c>
      <c r="D502" s="3" t="s">
        <v>23</v>
      </c>
      <c r="E502" s="3" t="s">
        <v>24</v>
      </c>
      <c r="F502" s="3" t="s">
        <v>25</v>
      </c>
      <c r="G502" s="3" t="b">
        <v>1</v>
      </c>
      <c r="H502" s="3" t="b">
        <v>1</v>
      </c>
      <c r="I502" s="3" t="b">
        <v>1</v>
      </c>
      <c r="J502" s="3" t="b">
        <v>1</v>
      </c>
      <c r="K502" s="3" t="b">
        <v>0</v>
      </c>
      <c r="L502" s="3">
        <v>200</v>
      </c>
      <c r="M502" s="3">
        <v>2</v>
      </c>
      <c r="N502" s="3">
        <v>0</v>
      </c>
      <c r="O502" s="3">
        <v>1</v>
      </c>
      <c r="P502" s="3">
        <v>2</v>
      </c>
      <c r="Q502" s="3">
        <v>100</v>
      </c>
      <c r="R502" s="3">
        <v>100</v>
      </c>
      <c r="S502" s="5">
        <v>1.3</v>
      </c>
      <c r="T502" s="3">
        <v>1</v>
      </c>
      <c r="U502" s="3" t="b">
        <v>1</v>
      </c>
      <c r="V502" s="3">
        <v>251</v>
      </c>
      <c r="W502" s="5">
        <v>4402.87</v>
      </c>
      <c r="X502" s="5">
        <v>1142.77</v>
      </c>
      <c r="Y502" s="3">
        <v>198</v>
      </c>
      <c r="Z502" s="3">
        <v>178</v>
      </c>
      <c r="AA502" s="51">
        <v>161.12</v>
      </c>
      <c r="AB502" s="51">
        <v>141.44999999999999</v>
      </c>
      <c r="AC502" s="17">
        <v>1.2291363072749499</v>
      </c>
      <c r="AD502" s="17">
        <v>1.2586346423670001</v>
      </c>
      <c r="AE502" s="51">
        <v>30.49</v>
      </c>
      <c r="AF502" s="51">
        <v>10.51</v>
      </c>
      <c r="AG502" s="51">
        <v>25.42</v>
      </c>
      <c r="AH502" s="51">
        <v>15.58</v>
      </c>
      <c r="AI502" s="17">
        <v>1.2005335368335299</v>
      </c>
      <c r="AJ502" s="17">
        <v>0.67605785391079498</v>
      </c>
      <c r="AL502" s="6">
        <v>2.6370383190363889E-3</v>
      </c>
      <c r="AN502" s="6">
        <v>5.8470575912727973E-3</v>
      </c>
      <c r="AP502" s="6">
        <v>-4.0241448692153181E-3</v>
      </c>
      <c r="AR502" s="6">
        <v>-4.4742729306488371E-3</v>
      </c>
      <c r="AT502" s="6">
        <v>1.6599006546349493E-3</v>
      </c>
      <c r="AV502" s="6">
        <v>2.2816166883963263E-3</v>
      </c>
      <c r="AX502" s="6">
        <v>-5.6832005174257683E-3</v>
      </c>
      <c r="AZ502" s="6">
        <v>-6.8574980249347384E-3</v>
      </c>
      <c r="BB502" s="6">
        <v>-6.2276705234542984E-4</v>
      </c>
      <c r="BD502" s="6">
        <v>1.8110761605183434E-3</v>
      </c>
      <c r="BF502" s="6">
        <v>-1.7671313567640956E-3</v>
      </c>
      <c r="BH502" s="6">
        <v>2.8966849050531263E-3</v>
      </c>
      <c r="BJ502" s="6">
        <v>1.1256784250845975E-3</v>
      </c>
      <c r="BL502" s="6">
        <v>-1.3674028564725216E-3</v>
      </c>
      <c r="BQ502">
        <v>1.3</v>
      </c>
      <c r="BR502">
        <v>1.2317087776545299</v>
      </c>
      <c r="BS502">
        <v>1.2650663508948801</v>
      </c>
      <c r="BT502">
        <v>-3.3357573240350158E-2</v>
      </c>
      <c r="BU502">
        <v>1.19760826210826</v>
      </c>
      <c r="BV502">
        <v>0.67699824929971997</v>
      </c>
      <c r="BW502">
        <v>0.52061001280854002</v>
      </c>
    </row>
    <row r="503" spans="1:75" x14ac:dyDescent="0.25">
      <c r="A503" s="3">
        <v>79</v>
      </c>
      <c r="B503" s="3" t="s">
        <v>21</v>
      </c>
      <c r="C503" s="3" t="s">
        <v>22</v>
      </c>
      <c r="D503" s="3" t="s">
        <v>23</v>
      </c>
      <c r="E503" s="3" t="s">
        <v>24</v>
      </c>
      <c r="F503" s="3" t="s">
        <v>25</v>
      </c>
      <c r="G503" s="3" t="b">
        <v>1</v>
      </c>
      <c r="H503" s="3" t="b">
        <v>1</v>
      </c>
      <c r="I503" s="3" t="b">
        <v>1</v>
      </c>
      <c r="J503" s="3" t="b">
        <v>1</v>
      </c>
      <c r="K503" s="3" t="b">
        <v>0</v>
      </c>
      <c r="L503" s="3">
        <v>200</v>
      </c>
      <c r="M503" s="3">
        <v>2</v>
      </c>
      <c r="N503" s="3">
        <v>0</v>
      </c>
      <c r="O503" s="3">
        <v>1</v>
      </c>
      <c r="P503" s="3">
        <v>2</v>
      </c>
      <c r="Q503" s="3">
        <v>100</v>
      </c>
      <c r="R503" s="3">
        <v>100</v>
      </c>
      <c r="S503" s="5">
        <v>1.3</v>
      </c>
      <c r="T503" s="3">
        <v>1</v>
      </c>
      <c r="U503" s="3" t="b">
        <v>1</v>
      </c>
      <c r="V503" s="3">
        <v>251</v>
      </c>
      <c r="W503" s="5">
        <v>4369.6000000000004</v>
      </c>
      <c r="X503" s="5">
        <v>1132.47</v>
      </c>
      <c r="Y503" s="3">
        <v>200</v>
      </c>
      <c r="Z503" s="3">
        <v>180</v>
      </c>
      <c r="AA503" s="51">
        <v>160.24</v>
      </c>
      <c r="AB503" s="51">
        <v>140.57</v>
      </c>
      <c r="AC503" s="17">
        <v>1.2483554132308901</v>
      </c>
      <c r="AD503" s="17">
        <v>1.2807915810758099</v>
      </c>
      <c r="AE503" s="51">
        <v>30.49</v>
      </c>
      <c r="AF503" s="51">
        <v>10.51</v>
      </c>
      <c r="AG503" s="51">
        <v>25.47</v>
      </c>
      <c r="AH503" s="51">
        <v>15.53</v>
      </c>
      <c r="AI503" s="17">
        <v>1.19813262108262</v>
      </c>
      <c r="AJ503" s="17">
        <v>0.678223389355742</v>
      </c>
      <c r="AL503" s="6">
        <v>-4.9393230690750745E-3</v>
      </c>
      <c r="AN503" s="6">
        <v>-3.218830289219321E-3</v>
      </c>
      <c r="AP503" s="6">
        <v>6.0362173038228661E-3</v>
      </c>
      <c r="AR503" s="6">
        <v>6.7114093959730337E-3</v>
      </c>
      <c r="AT503" s="6">
        <v>-3.8109329636376588E-3</v>
      </c>
      <c r="AV503" s="6">
        <v>-3.9538574910719104E-3</v>
      </c>
      <c r="AX503" s="6">
        <v>9.8642044448393751E-3</v>
      </c>
      <c r="AZ503" s="6">
        <v>1.0625730868235372E-2</v>
      </c>
      <c r="BB503" s="6">
        <v>-6.2276705234542984E-4</v>
      </c>
      <c r="BD503" s="6">
        <v>1.8110761605183434E-3</v>
      </c>
      <c r="BF503" s="6">
        <v>1.9634792852940564E-4</v>
      </c>
      <c r="BH503" s="6">
        <v>-3.2185387833927326E-4</v>
      </c>
      <c r="BJ503" s="6">
        <v>-8.7644674362230557E-4</v>
      </c>
      <c r="BL503" s="6">
        <v>1.8313977684798477E-3</v>
      </c>
      <c r="BQ503">
        <v>1.3</v>
      </c>
      <c r="BR503">
        <v>1.2291363072749499</v>
      </c>
      <c r="BS503">
        <v>1.2586346423670001</v>
      </c>
      <c r="BT503">
        <v>-2.9498335092050132E-2</v>
      </c>
      <c r="BU503">
        <v>1.2005335368335299</v>
      </c>
      <c r="BV503">
        <v>0.67605785391079498</v>
      </c>
      <c r="BW503">
        <v>0.52447568292273494</v>
      </c>
    </row>
    <row r="504" spans="1:75" x14ac:dyDescent="0.25">
      <c r="A504" s="3">
        <v>80</v>
      </c>
      <c r="B504" s="3" t="s">
        <v>21</v>
      </c>
      <c r="C504" s="3" t="s">
        <v>22</v>
      </c>
      <c r="D504" s="3" t="s">
        <v>23</v>
      </c>
      <c r="E504" s="3" t="s">
        <v>24</v>
      </c>
      <c r="F504" s="3" t="s">
        <v>25</v>
      </c>
      <c r="G504" s="3" t="b">
        <v>1</v>
      </c>
      <c r="H504" s="3" t="b">
        <v>1</v>
      </c>
      <c r="I504" s="3" t="b">
        <v>1</v>
      </c>
      <c r="J504" s="3" t="b">
        <v>1</v>
      </c>
      <c r="K504" s="3" t="b">
        <v>0</v>
      </c>
      <c r="L504" s="3">
        <v>200</v>
      </c>
      <c r="M504" s="3">
        <v>2</v>
      </c>
      <c r="N504" s="3">
        <v>0</v>
      </c>
      <c r="O504" s="3">
        <v>1</v>
      </c>
      <c r="P504" s="3">
        <v>2</v>
      </c>
      <c r="Q504" s="3">
        <v>100</v>
      </c>
      <c r="R504" s="3">
        <v>100</v>
      </c>
      <c r="S504" s="5">
        <v>1.3</v>
      </c>
      <c r="T504" s="3">
        <v>1</v>
      </c>
      <c r="U504" s="3" t="b">
        <v>1</v>
      </c>
      <c r="V504" s="3">
        <v>251</v>
      </c>
      <c r="W504" s="5">
        <v>4424.99</v>
      </c>
      <c r="X504" s="5">
        <v>1156.53</v>
      </c>
      <c r="Y504" s="3">
        <v>198</v>
      </c>
      <c r="Z504" s="3">
        <v>178</v>
      </c>
      <c r="AA504" s="51">
        <v>160.31</v>
      </c>
      <c r="AB504" s="51">
        <v>140.51</v>
      </c>
      <c r="AC504" s="17">
        <v>1.23538299541471</v>
      </c>
      <c r="AD504" s="17">
        <v>1.26731963768671</v>
      </c>
      <c r="AE504" s="51">
        <v>30.47</v>
      </c>
      <c r="AF504" s="51">
        <v>10.53</v>
      </c>
      <c r="AG504" s="51">
        <v>25.44</v>
      </c>
      <c r="AH504" s="51">
        <v>15.56</v>
      </c>
      <c r="AI504" s="17">
        <v>1.1986243589743499</v>
      </c>
      <c r="AJ504" s="17">
        <v>0.678160014005602</v>
      </c>
      <c r="AL504" s="6">
        <v>7.6742825001310244E-3</v>
      </c>
      <c r="AN504" s="6">
        <v>1.7958379652978973E-2</v>
      </c>
      <c r="AP504" s="6">
        <v>-4.0241448692153181E-3</v>
      </c>
      <c r="AR504" s="6">
        <v>-4.4742729306488371E-3</v>
      </c>
      <c r="AT504" s="6">
        <v>-3.3757530167296546E-3</v>
      </c>
      <c r="AV504" s="6">
        <v>-4.3790034578538028E-3</v>
      </c>
      <c r="AX504" s="6">
        <v>-6.2990665430462389E-4</v>
      </c>
      <c r="AZ504" s="6">
        <v>-4.4862841825921151E-6</v>
      </c>
      <c r="BB504" s="6">
        <v>-1.2783113179719585E-3</v>
      </c>
      <c r="BD504" s="6">
        <v>3.7174721189590088E-3</v>
      </c>
      <c r="BF504" s="6">
        <v>-9.8173964264669511E-4</v>
      </c>
      <c r="BH504" s="6">
        <v>1.6092693916962553E-3</v>
      </c>
      <c r="BJ504" s="6">
        <v>-4.663862035694244E-4</v>
      </c>
      <c r="BL504" s="6">
        <v>1.7377834570135864E-3</v>
      </c>
      <c r="BQ504">
        <v>1.3</v>
      </c>
      <c r="BR504">
        <v>1.2483554132308901</v>
      </c>
      <c r="BS504">
        <v>1.2807915810758099</v>
      </c>
      <c r="BT504">
        <v>-3.2436167844919872E-2</v>
      </c>
      <c r="BU504">
        <v>1.19813262108262</v>
      </c>
      <c r="BV504">
        <v>0.678223389355742</v>
      </c>
      <c r="BW504">
        <v>0.51990923172687797</v>
      </c>
    </row>
    <row r="505" spans="1:75" x14ac:dyDescent="0.25">
      <c r="A505" s="1">
        <v>81</v>
      </c>
      <c r="B505" s="1" t="s">
        <v>21</v>
      </c>
      <c r="C505" s="1" t="s">
        <v>22</v>
      </c>
      <c r="D505" s="1" t="s">
        <v>23</v>
      </c>
      <c r="E505" s="1" t="s">
        <v>24</v>
      </c>
      <c r="F505" s="1" t="s">
        <v>25</v>
      </c>
      <c r="G505" s="1" t="b">
        <v>1</v>
      </c>
      <c r="H505" s="1" t="b">
        <v>1</v>
      </c>
      <c r="I505" s="1" t="b">
        <v>1</v>
      </c>
      <c r="J505" s="1" t="b">
        <v>1</v>
      </c>
      <c r="K505" s="1" t="b">
        <v>0</v>
      </c>
      <c r="L505" s="1">
        <v>200</v>
      </c>
      <c r="M505" s="1">
        <v>2</v>
      </c>
      <c r="N505" s="1">
        <v>0</v>
      </c>
      <c r="O505" s="1">
        <v>1</v>
      </c>
      <c r="P505" s="1">
        <v>2</v>
      </c>
      <c r="Q505" s="1">
        <v>100</v>
      </c>
      <c r="R505" s="1">
        <v>100</v>
      </c>
      <c r="S505" s="13">
        <v>1.4</v>
      </c>
      <c r="T505" s="1">
        <v>1</v>
      </c>
      <c r="U505" s="1" t="b">
        <v>1</v>
      </c>
      <c r="V505" s="1">
        <v>251</v>
      </c>
      <c r="W505" s="13">
        <v>5214.3500000000004</v>
      </c>
      <c r="X505" s="13">
        <v>841.36</v>
      </c>
      <c r="Y505" s="1">
        <v>212</v>
      </c>
      <c r="Z505" s="1">
        <v>185</v>
      </c>
      <c r="AA505" s="50">
        <v>173.53</v>
      </c>
      <c r="AB505" s="50">
        <v>146.33000000000001</v>
      </c>
      <c r="AC505" s="16">
        <v>1.2219388412368599</v>
      </c>
      <c r="AD505" s="16">
        <v>1.2645238153871901</v>
      </c>
      <c r="AE505" s="50">
        <v>34</v>
      </c>
      <c r="AF505" s="50">
        <v>7</v>
      </c>
      <c r="AG505" s="50">
        <v>27.27</v>
      </c>
      <c r="AH505" s="50">
        <v>13.73</v>
      </c>
      <c r="AI505" s="16">
        <v>1.2478772542910399</v>
      </c>
      <c r="AJ505" s="16">
        <v>0.51170163170163196</v>
      </c>
      <c r="AL505" s="6" cm="1">
        <f t="array" ref="AL505:AL514">W505:W514/AM505-1</f>
        <v>5.4575286340445839E-3</v>
      </c>
      <c r="AM505" s="22">
        <f>AVERAGE(W505:W514)</f>
        <v>5186.0469999999996</v>
      </c>
      <c r="AN505" s="6" cm="1">
        <f t="array" ref="AN505:AN514">X505:X514/AO505-1</f>
        <v>8.9749555089726485E-3</v>
      </c>
      <c r="AO505" s="22">
        <f>AVERAGE(X505:X514)</f>
        <v>833.87599999999998</v>
      </c>
      <c r="AP505" s="6" cm="1">
        <f t="array" ref="AP505:AP514">Y505:Y514/AQ505-1</f>
        <v>-4.7147571900041374E-4</v>
      </c>
      <c r="AQ505" s="22">
        <f>AVERAGE(Y505:Y514)</f>
        <v>212.1</v>
      </c>
      <c r="AR505" s="6" cm="1">
        <f t="array" ref="AR505:AR514">Z505:Z514/AS505-1</f>
        <v>-2.1574973031284195E-3</v>
      </c>
      <c r="AS505" s="22">
        <f>AVERAGE(Z505:Z514)</f>
        <v>185.4</v>
      </c>
      <c r="AT505" s="6" cm="1">
        <f t="array" ref="AT505:AT514">AA505:AA514/AU505-1</f>
        <v>-2.0530574453524464E-3</v>
      </c>
      <c r="AU505" s="22">
        <f>AVERAGE(AA505:AA514)</f>
        <v>173.887</v>
      </c>
      <c r="AV505" s="6" cm="1">
        <f t="array" ref="AV505:AV514">AB505:AB514/AW505-1</f>
        <v>-4.4020493002305816E-3</v>
      </c>
      <c r="AW505" s="22">
        <f>AVERAGE(AB505:AB514)</f>
        <v>146.977</v>
      </c>
      <c r="AX505" s="6" cm="1">
        <f t="array" ref="AX505:AX514">AC505:AC514/AY505-1</f>
        <v>1.610404739268434E-3</v>
      </c>
      <c r="AY505" s="22">
        <f>AVERAGE(AC505:AC514)</f>
        <v>1.2199741890210751</v>
      </c>
      <c r="AZ505" s="6" cm="1">
        <f t="array" ref="AZ505:AZ514">AD505:AD514/BA505-1</f>
        <v>2.1939713099361491E-3</v>
      </c>
      <c r="BA505" s="22">
        <f>AVERAGE(AD505:AD514)</f>
        <v>1.2617555598886421</v>
      </c>
      <c r="BB505" s="6" cm="1">
        <f t="array" ref="BB505:BB514">AE505:AE514/BC505-1</f>
        <v>4.7875169927300565E-3</v>
      </c>
      <c r="BC505" s="22">
        <f>AVERAGE(AE505:AE514)</f>
        <v>33.838000000000001</v>
      </c>
      <c r="BD505" s="6" cm="1">
        <f t="array" ref="BD505:BD514">AF505:AF514/BE505-1</f>
        <v>-2.261938006143549E-2</v>
      </c>
      <c r="BE505" s="22">
        <f>AVERAGE(AF505:AF514)</f>
        <v>7.1620000000000008</v>
      </c>
      <c r="BF505" s="6" cm="1">
        <f t="array" ref="BF505:BF514">AG505:AG514/BG505-1</f>
        <v>1.5425297487881018E-3</v>
      </c>
      <c r="BG505" s="22">
        <f>AVERAGE(AG505:AG514)</f>
        <v>27.227999999999998</v>
      </c>
      <c r="BH505" s="6" cm="1">
        <f t="array" ref="BH505:BH514">AH505:AH514/BI505-1</f>
        <v>-3.0496659889630573E-3</v>
      </c>
      <c r="BI505" s="22">
        <f>AVERAGE(AH505:AH514)</f>
        <v>13.772</v>
      </c>
      <c r="BJ505" s="6" cm="1">
        <f t="array" ref="BJ505:BJ514">AI505:AI514/BK505-1</f>
        <v>3.2484532347361039E-3</v>
      </c>
      <c r="BK505" s="22">
        <f t="shared" ref="BK505" si="50">AVERAGE(AI505:AI514)</f>
        <v>1.243836708910496</v>
      </c>
      <c r="BL505" s="6" cm="1">
        <f t="array" ref="BL505:BL514">AJ505:AJ514/BM505-1</f>
        <v>-1.9396793006526747E-2</v>
      </c>
      <c r="BM505" s="22">
        <f>AVERAGE(AJ505:AJ514)</f>
        <v>0.52182333083583088</v>
      </c>
      <c r="BQ505">
        <v>1.3</v>
      </c>
      <c r="BR505">
        <v>1.23538299541471</v>
      </c>
      <c r="BS505">
        <v>1.26731963768671</v>
      </c>
      <c r="BT505">
        <v>-3.1936642271999993E-2</v>
      </c>
      <c r="BU505">
        <v>1.1986243589743499</v>
      </c>
      <c r="BV505">
        <v>0.678160014005602</v>
      </c>
      <c r="BW505">
        <v>0.52046434496874794</v>
      </c>
    </row>
    <row r="506" spans="1:75" x14ac:dyDescent="0.25">
      <c r="A506" s="1">
        <v>82</v>
      </c>
      <c r="B506" s="1" t="s">
        <v>21</v>
      </c>
      <c r="C506" s="1" t="s">
        <v>22</v>
      </c>
      <c r="D506" s="1" t="s">
        <v>23</v>
      </c>
      <c r="E506" s="1" t="s">
        <v>24</v>
      </c>
      <c r="F506" s="1" t="s">
        <v>25</v>
      </c>
      <c r="G506" s="1" t="b">
        <v>1</v>
      </c>
      <c r="H506" s="1" t="b">
        <v>1</v>
      </c>
      <c r="I506" s="1" t="b">
        <v>1</v>
      </c>
      <c r="J506" s="1" t="b">
        <v>1</v>
      </c>
      <c r="K506" s="1" t="b">
        <v>0</v>
      </c>
      <c r="L506" s="1">
        <v>200</v>
      </c>
      <c r="M506" s="1">
        <v>2</v>
      </c>
      <c r="N506" s="1">
        <v>0</v>
      </c>
      <c r="O506" s="1">
        <v>1</v>
      </c>
      <c r="P506" s="1">
        <v>2</v>
      </c>
      <c r="Q506" s="1">
        <v>100</v>
      </c>
      <c r="R506" s="1">
        <v>100</v>
      </c>
      <c r="S506" s="13">
        <v>1.4</v>
      </c>
      <c r="T506" s="1">
        <v>1</v>
      </c>
      <c r="U506" s="1" t="b">
        <v>1</v>
      </c>
      <c r="V506" s="1">
        <v>251</v>
      </c>
      <c r="W506" s="13">
        <v>5153.9399999999996</v>
      </c>
      <c r="X506" s="13">
        <v>830.58</v>
      </c>
      <c r="Y506" s="1">
        <v>213</v>
      </c>
      <c r="Z506" s="1">
        <v>186</v>
      </c>
      <c r="AA506" s="50">
        <v>173.82</v>
      </c>
      <c r="AB506" s="50">
        <v>147.28</v>
      </c>
      <c r="AC506" s="16">
        <v>1.22560423121937</v>
      </c>
      <c r="AD506" s="16">
        <v>1.26335097106851</v>
      </c>
      <c r="AE506" s="50">
        <v>34</v>
      </c>
      <c r="AF506" s="50">
        <v>7</v>
      </c>
      <c r="AG506" s="50">
        <v>27.09</v>
      </c>
      <c r="AH506" s="50">
        <v>13.91</v>
      </c>
      <c r="AI506" s="16">
        <v>1.2559733035801901</v>
      </c>
      <c r="AJ506" s="16">
        <v>0.50459294871794902</v>
      </c>
      <c r="AL506" s="6">
        <v>-6.1910352914271716E-3</v>
      </c>
      <c r="AN506" s="6">
        <v>-3.9526260499161969E-3</v>
      </c>
      <c r="AP506" s="6">
        <v>4.2432814710042788E-3</v>
      </c>
      <c r="AR506" s="6">
        <v>3.2362459546926292E-3</v>
      </c>
      <c r="AT506" s="6">
        <v>-3.8530769982814128E-4</v>
      </c>
      <c r="AV506" s="6">
        <v>2.0615470447757911E-3</v>
      </c>
      <c r="AX506" s="6">
        <v>4.6148863221544545E-3</v>
      </c>
      <c r="AZ506" s="6">
        <v>1.2644376062893592E-3</v>
      </c>
      <c r="BB506" s="6">
        <v>4.7875169927300565E-3</v>
      </c>
      <c r="BD506" s="6">
        <v>-2.261938006143549E-2</v>
      </c>
      <c r="BF506" s="6">
        <v>-5.0683120317319696E-3</v>
      </c>
      <c r="BH506" s="6">
        <v>1.0020331106593172E-2</v>
      </c>
      <c r="BJ506" s="6">
        <v>9.7573858230353139E-3</v>
      </c>
      <c r="BL506" s="6">
        <v>-3.3019570225583994E-2</v>
      </c>
      <c r="BQ506">
        <v>1.4</v>
      </c>
      <c r="BR506">
        <v>1.2219388412368599</v>
      </c>
      <c r="BS506">
        <v>1.2645238153871901</v>
      </c>
      <c r="BT506">
        <v>-4.2584974150330135E-2</v>
      </c>
      <c r="BU506">
        <v>1.2478772542910399</v>
      </c>
      <c r="BV506">
        <v>0.51170163170163196</v>
      </c>
      <c r="BW506">
        <v>0.73617562258940794</v>
      </c>
    </row>
    <row r="507" spans="1:75" x14ac:dyDescent="0.25">
      <c r="A507" s="1">
        <v>83</v>
      </c>
      <c r="B507" s="1" t="s">
        <v>21</v>
      </c>
      <c r="C507" s="1" t="s">
        <v>22</v>
      </c>
      <c r="D507" s="1" t="s">
        <v>23</v>
      </c>
      <c r="E507" s="1" t="s">
        <v>24</v>
      </c>
      <c r="F507" s="1" t="s">
        <v>25</v>
      </c>
      <c r="G507" s="1" t="b">
        <v>1</v>
      </c>
      <c r="H507" s="1" t="b">
        <v>1</v>
      </c>
      <c r="I507" s="1" t="b">
        <v>1</v>
      </c>
      <c r="J507" s="1" t="b">
        <v>1</v>
      </c>
      <c r="K507" s="1" t="b">
        <v>0</v>
      </c>
      <c r="L507" s="1">
        <v>200</v>
      </c>
      <c r="M507" s="1">
        <v>2</v>
      </c>
      <c r="N507" s="1">
        <v>0</v>
      </c>
      <c r="O507" s="1">
        <v>1</v>
      </c>
      <c r="P507" s="1">
        <v>2</v>
      </c>
      <c r="Q507" s="1">
        <v>100</v>
      </c>
      <c r="R507" s="1">
        <v>100</v>
      </c>
      <c r="S507" s="13">
        <v>1.4</v>
      </c>
      <c r="T507" s="1">
        <v>1</v>
      </c>
      <c r="U507" s="1" t="b">
        <v>1</v>
      </c>
      <c r="V507" s="1">
        <v>251</v>
      </c>
      <c r="W507" s="13">
        <v>5189.16</v>
      </c>
      <c r="X507" s="13">
        <v>821.57</v>
      </c>
      <c r="Y507" s="1">
        <v>212</v>
      </c>
      <c r="Z507" s="1">
        <v>185</v>
      </c>
      <c r="AA507" s="50">
        <v>174.88</v>
      </c>
      <c r="AB507" s="50">
        <v>147.32</v>
      </c>
      <c r="AC507" s="16">
        <v>1.2125107692983501</v>
      </c>
      <c r="AD507" s="16">
        <v>1.25613477526836</v>
      </c>
      <c r="AE507" s="50">
        <v>34</v>
      </c>
      <c r="AF507" s="50">
        <v>7</v>
      </c>
      <c r="AG507" s="50">
        <v>27.38</v>
      </c>
      <c r="AH507" s="50">
        <v>13.62</v>
      </c>
      <c r="AI507" s="16">
        <v>1.2430019788640401</v>
      </c>
      <c r="AJ507" s="16">
        <v>0.51601282051282105</v>
      </c>
      <c r="AL507" s="6">
        <v>6.0026451746386655E-4</v>
      </c>
      <c r="AN507" s="6">
        <v>-1.4757589857484765E-2</v>
      </c>
      <c r="AP507" s="6">
        <v>-4.7147571900041374E-4</v>
      </c>
      <c r="AR507" s="6">
        <v>-2.1574973031284195E-3</v>
      </c>
      <c r="AT507" s="6">
        <v>5.7106051631230503E-3</v>
      </c>
      <c r="AV507" s="6">
        <v>2.3336984698285601E-3</v>
      </c>
      <c r="AX507" s="6">
        <v>-6.1176865788560297E-3</v>
      </c>
      <c r="AZ507" s="6">
        <v>-4.4547333881200801E-3</v>
      </c>
      <c r="BB507" s="6">
        <v>4.7875169927300565E-3</v>
      </c>
      <c r="BD507" s="6">
        <v>-2.261938006143549E-2</v>
      </c>
      <c r="BF507" s="6">
        <v>5.5824886146613739E-3</v>
      </c>
      <c r="BH507" s="6">
        <v>-1.1036886436247562E-2</v>
      </c>
      <c r="BJ507" s="6">
        <v>-6.7109295012457437E-4</v>
      </c>
      <c r="BL507" s="6">
        <v>-1.1135014438129587E-2</v>
      </c>
      <c r="BQ507">
        <v>1.4</v>
      </c>
      <c r="BR507">
        <v>1.22560423121937</v>
      </c>
      <c r="BS507">
        <v>1.26335097106851</v>
      </c>
      <c r="BT507">
        <v>-3.774673984914001E-2</v>
      </c>
      <c r="BU507">
        <v>1.2559733035801901</v>
      </c>
      <c r="BV507">
        <v>0.50459294871794902</v>
      </c>
      <c r="BW507">
        <v>0.75138035486224108</v>
      </c>
    </row>
    <row r="508" spans="1:75" x14ac:dyDescent="0.25">
      <c r="A508" s="1">
        <v>84</v>
      </c>
      <c r="B508" s="1" t="s">
        <v>21</v>
      </c>
      <c r="C508" s="1" t="s">
        <v>22</v>
      </c>
      <c r="D508" s="1" t="s">
        <v>23</v>
      </c>
      <c r="E508" s="1" t="s">
        <v>24</v>
      </c>
      <c r="F508" s="1" t="s">
        <v>25</v>
      </c>
      <c r="G508" s="1" t="b">
        <v>1</v>
      </c>
      <c r="H508" s="1" t="b">
        <v>1</v>
      </c>
      <c r="I508" s="1" t="b">
        <v>1</v>
      </c>
      <c r="J508" s="1" t="b">
        <v>1</v>
      </c>
      <c r="K508" s="1" t="b">
        <v>0</v>
      </c>
      <c r="L508" s="1">
        <v>200</v>
      </c>
      <c r="M508" s="1">
        <v>2</v>
      </c>
      <c r="N508" s="1">
        <v>0</v>
      </c>
      <c r="O508" s="1">
        <v>1</v>
      </c>
      <c r="P508" s="1">
        <v>2</v>
      </c>
      <c r="Q508" s="1">
        <v>100</v>
      </c>
      <c r="R508" s="1">
        <v>100</v>
      </c>
      <c r="S508" s="13">
        <v>1.4</v>
      </c>
      <c r="T508" s="1">
        <v>1</v>
      </c>
      <c r="U508" s="1" t="b">
        <v>1</v>
      </c>
      <c r="V508" s="1">
        <v>251</v>
      </c>
      <c r="W508" s="13">
        <v>5130.2700000000004</v>
      </c>
      <c r="X508" s="13">
        <v>827.71</v>
      </c>
      <c r="Y508" s="1">
        <v>212</v>
      </c>
      <c r="Z508" s="1">
        <v>186</v>
      </c>
      <c r="AA508" s="50">
        <v>174.49</v>
      </c>
      <c r="AB508" s="50">
        <v>148.05000000000001</v>
      </c>
      <c r="AC508" s="16">
        <v>1.21520607420324</v>
      </c>
      <c r="AD508" s="16">
        <v>1.25661614177661</v>
      </c>
      <c r="AE508" s="50">
        <v>33.409999999999997</v>
      </c>
      <c r="AF508" s="50">
        <v>7.59</v>
      </c>
      <c r="AG508" s="50">
        <v>27.1</v>
      </c>
      <c r="AH508" s="50">
        <v>13.9</v>
      </c>
      <c r="AI508" s="16">
        <v>1.23387692448037</v>
      </c>
      <c r="AJ508" s="16">
        <v>0.54784432234432201</v>
      </c>
      <c r="AL508" s="6">
        <v>-1.0755205265204681E-2</v>
      </c>
      <c r="AN508" s="6">
        <v>-7.3943847766333448E-3</v>
      </c>
      <c r="AP508" s="6">
        <v>-4.7147571900041374E-4</v>
      </c>
      <c r="AR508" s="6">
        <v>3.2362459546926292E-3</v>
      </c>
      <c r="AT508" s="6">
        <v>3.4677692984523834E-3</v>
      </c>
      <c r="AV508" s="6">
        <v>7.3004619770440371E-3</v>
      </c>
      <c r="AX508" s="6">
        <v>-3.9083735219522797E-3</v>
      </c>
      <c r="AZ508" s="6">
        <v>-4.0732280287996137E-3</v>
      </c>
      <c r="BB508" s="6">
        <v>-1.2648501684496827E-2</v>
      </c>
      <c r="BD508" s="6">
        <v>5.9759843619100694E-2</v>
      </c>
      <c r="BF508" s="6">
        <v>-4.7010430439252682E-3</v>
      </c>
      <c r="BH508" s="6">
        <v>9.2942201568400051E-3</v>
      </c>
      <c r="BJ508" s="6">
        <v>-8.0073086433105622E-3</v>
      </c>
      <c r="BL508" s="6">
        <v>4.9865519555846616E-2</v>
      </c>
      <c r="BQ508">
        <v>1.4</v>
      </c>
      <c r="BR508">
        <v>1.2125107692983501</v>
      </c>
      <c r="BS508">
        <v>1.25613477526836</v>
      </c>
      <c r="BT508">
        <v>-4.3624005970009927E-2</v>
      </c>
      <c r="BU508">
        <v>1.2430019788640401</v>
      </c>
      <c r="BV508">
        <v>0.51601282051282105</v>
      </c>
      <c r="BW508">
        <v>0.72698915835121902</v>
      </c>
    </row>
    <row r="509" spans="1:75" x14ac:dyDescent="0.25">
      <c r="A509" s="1">
        <v>85</v>
      </c>
      <c r="B509" s="1" t="s">
        <v>21</v>
      </c>
      <c r="C509" s="1" t="s">
        <v>22</v>
      </c>
      <c r="D509" s="1" t="s">
        <v>23</v>
      </c>
      <c r="E509" s="1" t="s">
        <v>24</v>
      </c>
      <c r="F509" s="1" t="s">
        <v>25</v>
      </c>
      <c r="G509" s="1" t="b">
        <v>1</v>
      </c>
      <c r="H509" s="1" t="b">
        <v>1</v>
      </c>
      <c r="I509" s="1" t="b">
        <v>1</v>
      </c>
      <c r="J509" s="1" t="b">
        <v>1</v>
      </c>
      <c r="K509" s="1" t="b">
        <v>0</v>
      </c>
      <c r="L509" s="1">
        <v>200</v>
      </c>
      <c r="M509" s="1">
        <v>2</v>
      </c>
      <c r="N509" s="1">
        <v>0</v>
      </c>
      <c r="O509" s="1">
        <v>1</v>
      </c>
      <c r="P509" s="1">
        <v>2</v>
      </c>
      <c r="Q509" s="1">
        <v>100</v>
      </c>
      <c r="R509" s="1">
        <v>100</v>
      </c>
      <c r="S509" s="13">
        <v>1.4</v>
      </c>
      <c r="T509" s="1">
        <v>1</v>
      </c>
      <c r="U509" s="1" t="b">
        <v>1</v>
      </c>
      <c r="V509" s="1">
        <v>251</v>
      </c>
      <c r="W509" s="13">
        <v>5186.74</v>
      </c>
      <c r="X509" s="13">
        <v>839.58</v>
      </c>
      <c r="Y509" s="1">
        <v>212</v>
      </c>
      <c r="Z509" s="1">
        <v>185</v>
      </c>
      <c r="AA509" s="50">
        <v>173.65</v>
      </c>
      <c r="AB509" s="50">
        <v>147.31</v>
      </c>
      <c r="AC509" s="16">
        <v>1.2210608464308501</v>
      </c>
      <c r="AD509" s="16">
        <v>1.2561884050694401</v>
      </c>
      <c r="AE509" s="50">
        <v>34</v>
      </c>
      <c r="AF509" s="50">
        <v>7</v>
      </c>
      <c r="AG509" s="50">
        <v>27.04</v>
      </c>
      <c r="AH509" s="50">
        <v>13.96</v>
      </c>
      <c r="AI509" s="16">
        <v>1.2585995200202</v>
      </c>
      <c r="AJ509" s="16">
        <v>0.50324999999999998</v>
      </c>
      <c r="AL509" s="6">
        <v>1.3362779010694936E-4</v>
      </c>
      <c r="AN509" s="6">
        <v>6.8403455669667768E-3</v>
      </c>
      <c r="AP509" s="6">
        <v>-4.7147571900041374E-4</v>
      </c>
      <c r="AR509" s="6">
        <v>-2.1574973031284195E-3</v>
      </c>
      <c r="AT509" s="6">
        <v>-1.3629541023767455E-3</v>
      </c>
      <c r="AV509" s="6">
        <v>2.2656606135653679E-3</v>
      </c>
      <c r="AX509" s="6">
        <v>8.9072163948555882E-4</v>
      </c>
      <c r="AZ509" s="6">
        <v>-4.4122292749740888E-3</v>
      </c>
      <c r="BB509" s="6">
        <v>4.7875169927300565E-3</v>
      </c>
      <c r="BD509" s="6">
        <v>-2.261938006143549E-2</v>
      </c>
      <c r="BF509" s="6">
        <v>-6.904656970765366E-3</v>
      </c>
      <c r="BH509" s="6">
        <v>1.3650885855358785E-2</v>
      </c>
      <c r="BJ509" s="6">
        <v>1.1868769432472392E-2</v>
      </c>
      <c r="BL509" s="6">
        <v>-3.5593139935083173E-2</v>
      </c>
      <c r="BQ509">
        <v>1.4</v>
      </c>
      <c r="BR509">
        <v>1.21520607420324</v>
      </c>
      <c r="BS509">
        <v>1.25661614177661</v>
      </c>
      <c r="BT509">
        <v>-4.1410067573369957E-2</v>
      </c>
      <c r="BU509">
        <v>1.23387692448037</v>
      </c>
      <c r="BV509">
        <v>0.54784432234432201</v>
      </c>
      <c r="BW509">
        <v>0.686032602136048</v>
      </c>
    </row>
    <row r="510" spans="1:75" x14ac:dyDescent="0.25">
      <c r="A510" s="1">
        <v>86</v>
      </c>
      <c r="B510" s="1" t="s">
        <v>21</v>
      </c>
      <c r="C510" s="1" t="s">
        <v>22</v>
      </c>
      <c r="D510" s="1" t="s">
        <v>23</v>
      </c>
      <c r="E510" s="1" t="s">
        <v>24</v>
      </c>
      <c r="F510" s="1" t="s">
        <v>25</v>
      </c>
      <c r="G510" s="1" t="b">
        <v>1</v>
      </c>
      <c r="H510" s="1" t="b">
        <v>1</v>
      </c>
      <c r="I510" s="1" t="b">
        <v>1</v>
      </c>
      <c r="J510" s="1" t="b">
        <v>1</v>
      </c>
      <c r="K510" s="1" t="b">
        <v>0</v>
      </c>
      <c r="L510" s="1">
        <v>200</v>
      </c>
      <c r="M510" s="1">
        <v>2</v>
      </c>
      <c r="N510" s="1">
        <v>0</v>
      </c>
      <c r="O510" s="1">
        <v>1</v>
      </c>
      <c r="P510" s="1">
        <v>2</v>
      </c>
      <c r="Q510" s="1">
        <v>100</v>
      </c>
      <c r="R510" s="1">
        <v>100</v>
      </c>
      <c r="S510" s="13">
        <v>1.4</v>
      </c>
      <c r="T510" s="1">
        <v>1</v>
      </c>
      <c r="U510" s="1" t="b">
        <v>1</v>
      </c>
      <c r="V510" s="1">
        <v>251</v>
      </c>
      <c r="W510" s="13">
        <v>5229.26</v>
      </c>
      <c r="X510" s="13">
        <v>842.4</v>
      </c>
      <c r="Y510" s="1">
        <v>212</v>
      </c>
      <c r="Z510" s="1">
        <v>185</v>
      </c>
      <c r="AA510" s="50">
        <v>173.13</v>
      </c>
      <c r="AB510" s="50">
        <v>146.11000000000001</v>
      </c>
      <c r="AC510" s="16">
        <v>1.22460574005489</v>
      </c>
      <c r="AD510" s="16">
        <v>1.26649056139468</v>
      </c>
      <c r="AE510" s="50">
        <v>34</v>
      </c>
      <c r="AF510" s="50">
        <v>7</v>
      </c>
      <c r="AG510" s="50">
        <v>27.3</v>
      </c>
      <c r="AH510" s="50">
        <v>13.7</v>
      </c>
      <c r="AI510" s="16">
        <v>1.2462831150969</v>
      </c>
      <c r="AJ510" s="16">
        <v>0.512323717948718</v>
      </c>
      <c r="AL510" s="6">
        <v>8.3325507848270863E-3</v>
      </c>
      <c r="AN510" s="6">
        <v>1.0222143340256729E-2</v>
      </c>
      <c r="AP510" s="6">
        <v>-4.7147571900041374E-4</v>
      </c>
      <c r="AR510" s="6">
        <v>-2.1574973031284195E-3</v>
      </c>
      <c r="AT510" s="6">
        <v>-4.3534019219378939E-3</v>
      </c>
      <c r="AV510" s="6">
        <v>-5.8988821380214773E-3</v>
      </c>
      <c r="AX510" s="6">
        <v>3.7964336258058395E-3</v>
      </c>
      <c r="AZ510" s="6">
        <v>3.7527090480629077E-3</v>
      </c>
      <c r="BB510" s="6">
        <v>4.7875169927300565E-3</v>
      </c>
      <c r="BD510" s="6">
        <v>-2.261938006143549E-2</v>
      </c>
      <c r="BF510" s="6">
        <v>2.6443367122082062E-3</v>
      </c>
      <c r="BH510" s="6">
        <v>-5.2279988382225584E-3</v>
      </c>
      <c r="BJ510" s="6">
        <v>1.9668226294324853E-3</v>
      </c>
      <c r="BL510" s="6">
        <v>-1.820465342532096E-2</v>
      </c>
      <c r="BQ510">
        <v>1.4</v>
      </c>
      <c r="BR510">
        <v>1.2210608464308501</v>
      </c>
      <c r="BS510">
        <v>1.2561884050694401</v>
      </c>
      <c r="BT510">
        <v>-3.5127558638589962E-2</v>
      </c>
      <c r="BU510">
        <v>1.2585995200202</v>
      </c>
      <c r="BV510">
        <v>0.50324999999999998</v>
      </c>
      <c r="BW510">
        <v>0.75534952002020006</v>
      </c>
    </row>
    <row r="511" spans="1:75" x14ac:dyDescent="0.25">
      <c r="A511" s="1">
        <v>87</v>
      </c>
      <c r="B511" s="1" t="s">
        <v>21</v>
      </c>
      <c r="C511" s="1" t="s">
        <v>22</v>
      </c>
      <c r="D511" s="1" t="s">
        <v>23</v>
      </c>
      <c r="E511" s="1" t="s">
        <v>24</v>
      </c>
      <c r="F511" s="1" t="s">
        <v>25</v>
      </c>
      <c r="G511" s="1" t="b">
        <v>1</v>
      </c>
      <c r="H511" s="1" t="b">
        <v>1</v>
      </c>
      <c r="I511" s="1" t="b">
        <v>1</v>
      </c>
      <c r="J511" s="1" t="b">
        <v>1</v>
      </c>
      <c r="K511" s="1" t="b">
        <v>0</v>
      </c>
      <c r="L511" s="1">
        <v>200</v>
      </c>
      <c r="M511" s="1">
        <v>2</v>
      </c>
      <c r="N511" s="1">
        <v>0</v>
      </c>
      <c r="O511" s="1">
        <v>1</v>
      </c>
      <c r="P511" s="1">
        <v>2</v>
      </c>
      <c r="Q511" s="1">
        <v>100</v>
      </c>
      <c r="R511" s="1">
        <v>100</v>
      </c>
      <c r="S511" s="13">
        <v>1.4</v>
      </c>
      <c r="T511" s="1">
        <v>1</v>
      </c>
      <c r="U511" s="1" t="b">
        <v>1</v>
      </c>
      <c r="V511" s="1">
        <v>251</v>
      </c>
      <c r="W511" s="13">
        <v>5223.13</v>
      </c>
      <c r="X511" s="13">
        <v>837.32</v>
      </c>
      <c r="Y511" s="1">
        <v>212</v>
      </c>
      <c r="Z511" s="1">
        <v>185</v>
      </c>
      <c r="AA511" s="50">
        <v>173.48</v>
      </c>
      <c r="AB511" s="50">
        <v>146.35</v>
      </c>
      <c r="AC511" s="16">
        <v>1.2223582161329101</v>
      </c>
      <c r="AD511" s="16">
        <v>1.26438383961113</v>
      </c>
      <c r="AE511" s="50">
        <v>34</v>
      </c>
      <c r="AF511" s="50">
        <v>7</v>
      </c>
      <c r="AG511" s="50">
        <v>27.34</v>
      </c>
      <c r="AH511" s="50">
        <v>13.66</v>
      </c>
      <c r="AI511" s="16">
        <v>1.2446665964941801</v>
      </c>
      <c r="AJ511" s="16">
        <v>0.51426107226107198</v>
      </c>
      <c r="AL511" s="6">
        <v>7.1505329589185429E-3</v>
      </c>
      <c r="AN511" s="6">
        <v>4.1301104720605775E-3</v>
      </c>
      <c r="AP511" s="6">
        <v>-4.7147571900041374E-4</v>
      </c>
      <c r="AR511" s="6">
        <v>-2.1574973031284195E-3</v>
      </c>
      <c r="AT511" s="6">
        <v>-2.3406005049256828E-3</v>
      </c>
      <c r="AV511" s="6">
        <v>-4.2659735877043081E-3</v>
      </c>
      <c r="AX511" s="6">
        <v>1.9541619267764432E-3</v>
      </c>
      <c r="AZ511" s="6">
        <v>2.0830339933035624E-3</v>
      </c>
      <c r="BB511" s="6">
        <v>4.7875169927300565E-3</v>
      </c>
      <c r="BD511" s="6">
        <v>-2.261938006143549E-2</v>
      </c>
      <c r="BF511" s="6">
        <v>4.1134126634347901E-3</v>
      </c>
      <c r="BH511" s="6">
        <v>-8.1324426372350045E-3</v>
      </c>
      <c r="BJ511" s="6">
        <v>6.6719978413476433E-4</v>
      </c>
      <c r="BL511" s="6">
        <v>-1.4491990158136514E-2</v>
      </c>
      <c r="BQ511">
        <v>1.4</v>
      </c>
      <c r="BR511">
        <v>1.22460574005489</v>
      </c>
      <c r="BS511">
        <v>1.26649056139468</v>
      </c>
      <c r="BT511">
        <v>-4.188482133978999E-2</v>
      </c>
      <c r="BU511">
        <v>1.2462831150969</v>
      </c>
      <c r="BV511">
        <v>0.512323717948718</v>
      </c>
      <c r="BW511">
        <v>0.73395939714818204</v>
      </c>
    </row>
    <row r="512" spans="1:75" x14ac:dyDescent="0.25">
      <c r="A512" s="1">
        <v>88</v>
      </c>
      <c r="B512" s="1" t="s">
        <v>21</v>
      </c>
      <c r="C512" s="1" t="s">
        <v>22</v>
      </c>
      <c r="D512" s="1" t="s">
        <v>23</v>
      </c>
      <c r="E512" s="1" t="s">
        <v>24</v>
      </c>
      <c r="F512" s="1" t="s">
        <v>25</v>
      </c>
      <c r="G512" s="1" t="b">
        <v>1</v>
      </c>
      <c r="H512" s="1" t="b">
        <v>1</v>
      </c>
      <c r="I512" s="1" t="b">
        <v>1</v>
      </c>
      <c r="J512" s="1" t="b">
        <v>1</v>
      </c>
      <c r="K512" s="1" t="b">
        <v>0</v>
      </c>
      <c r="L512" s="1">
        <v>200</v>
      </c>
      <c r="M512" s="1">
        <v>2</v>
      </c>
      <c r="N512" s="1">
        <v>0</v>
      </c>
      <c r="O512" s="1">
        <v>1</v>
      </c>
      <c r="P512" s="1">
        <v>2</v>
      </c>
      <c r="Q512" s="1">
        <v>100</v>
      </c>
      <c r="R512" s="1">
        <v>100</v>
      </c>
      <c r="S512" s="13">
        <v>1.4</v>
      </c>
      <c r="T512" s="1">
        <v>1</v>
      </c>
      <c r="U512" s="1" t="b">
        <v>1</v>
      </c>
      <c r="V512" s="1">
        <v>251</v>
      </c>
      <c r="W512" s="13">
        <v>5145.57</v>
      </c>
      <c r="X512" s="13">
        <v>824.04</v>
      </c>
      <c r="Y512" s="1">
        <v>212</v>
      </c>
      <c r="Z512" s="1">
        <v>186</v>
      </c>
      <c r="AA512" s="50">
        <v>174.58</v>
      </c>
      <c r="AB512" s="50">
        <v>147.77000000000001</v>
      </c>
      <c r="AC512" s="16">
        <v>1.21454893042454</v>
      </c>
      <c r="AD512" s="16">
        <v>1.25889004725472</v>
      </c>
      <c r="AE512" s="50">
        <v>33.47</v>
      </c>
      <c r="AF512" s="50">
        <v>7.53</v>
      </c>
      <c r="AG512" s="50">
        <v>27.23</v>
      </c>
      <c r="AH512" s="50">
        <v>13.77</v>
      </c>
      <c r="AI512" s="16">
        <v>1.2302500189465699</v>
      </c>
      <c r="AJ512" s="16">
        <v>0.54890842490842395</v>
      </c>
      <c r="AL512" s="6">
        <v>-7.8049813277819569E-3</v>
      </c>
      <c r="AN512" s="6">
        <v>-1.1795518758184631E-2</v>
      </c>
      <c r="AP512" s="6">
        <v>-4.7147571900041374E-4</v>
      </c>
      <c r="AR512" s="6">
        <v>3.2362459546926292E-3</v>
      </c>
      <c r="AT512" s="6">
        <v>3.9853468056842978E-3</v>
      </c>
      <c r="AV512" s="6">
        <v>5.3954020016737658E-3</v>
      </c>
      <c r="AX512" s="6">
        <v>-4.4470273595611509E-3</v>
      </c>
      <c r="AZ512" s="6">
        <v>-2.2710521158115782E-3</v>
      </c>
      <c r="BB512" s="6">
        <v>-1.0875347242744859E-2</v>
      </c>
      <c r="BD512" s="6">
        <v>5.1382295448198834E-2</v>
      </c>
      <c r="BF512" s="6">
        <v>7.3453797561517931E-5</v>
      </c>
      <c r="BH512" s="6">
        <v>-1.4522218995072222E-4</v>
      </c>
      <c r="BJ512" s="6">
        <v>-1.0923210310963549E-2</v>
      </c>
      <c r="BL512" s="6">
        <v>5.1904720375782087E-2</v>
      </c>
      <c r="BQ512">
        <v>1.4</v>
      </c>
      <c r="BR512">
        <v>1.2223582161329101</v>
      </c>
      <c r="BS512">
        <v>1.26438383961113</v>
      </c>
      <c r="BT512">
        <v>-4.202562347821992E-2</v>
      </c>
      <c r="BU512">
        <v>1.2446665964941801</v>
      </c>
      <c r="BV512">
        <v>0.51426107226107198</v>
      </c>
      <c r="BW512">
        <v>0.73040552423310812</v>
      </c>
    </row>
    <row r="513" spans="1:75" x14ac:dyDescent="0.25">
      <c r="A513" s="1">
        <v>89</v>
      </c>
      <c r="B513" s="1" t="s">
        <v>21</v>
      </c>
      <c r="C513" s="1" t="s">
        <v>22</v>
      </c>
      <c r="D513" s="1" t="s">
        <v>23</v>
      </c>
      <c r="E513" s="1" t="s">
        <v>24</v>
      </c>
      <c r="F513" s="1" t="s">
        <v>25</v>
      </c>
      <c r="G513" s="1" t="b">
        <v>1</v>
      </c>
      <c r="H513" s="1" t="b">
        <v>1</v>
      </c>
      <c r="I513" s="1" t="b">
        <v>1</v>
      </c>
      <c r="J513" s="1" t="b">
        <v>1</v>
      </c>
      <c r="K513" s="1" t="b">
        <v>0</v>
      </c>
      <c r="L513" s="1">
        <v>200</v>
      </c>
      <c r="M513" s="1">
        <v>2</v>
      </c>
      <c r="N513" s="1">
        <v>0</v>
      </c>
      <c r="O513" s="1">
        <v>1</v>
      </c>
      <c r="P513" s="1">
        <v>2</v>
      </c>
      <c r="Q513" s="1">
        <v>100</v>
      </c>
      <c r="R513" s="1">
        <v>100</v>
      </c>
      <c r="S513" s="13">
        <v>1.4</v>
      </c>
      <c r="T513" s="1">
        <v>1</v>
      </c>
      <c r="U513" s="1" t="b">
        <v>1</v>
      </c>
      <c r="V513" s="1">
        <v>251</v>
      </c>
      <c r="W513" s="13">
        <v>5188.38</v>
      </c>
      <c r="X513" s="13">
        <v>840.67</v>
      </c>
      <c r="Y513" s="1">
        <v>212</v>
      </c>
      <c r="Z513" s="1">
        <v>186</v>
      </c>
      <c r="AA513" s="50">
        <v>173.42</v>
      </c>
      <c r="AB513" s="50">
        <v>146.21</v>
      </c>
      <c r="AC513" s="16">
        <v>1.2225933220383001</v>
      </c>
      <c r="AD513" s="16">
        <v>1.2724388507604001</v>
      </c>
      <c r="AE513" s="50">
        <v>33.5</v>
      </c>
      <c r="AF513" s="50">
        <v>7.5</v>
      </c>
      <c r="AG513" s="50">
        <v>27.31</v>
      </c>
      <c r="AH513" s="50">
        <v>13.69</v>
      </c>
      <c r="AI513" s="16">
        <v>1.2275148007803101</v>
      </c>
      <c r="AJ513" s="16">
        <v>0.54939926739926703</v>
      </c>
      <c r="AL513" s="6">
        <v>4.4986094418364431E-4</v>
      </c>
      <c r="AN513" s="6">
        <v>8.1474943516781639E-3</v>
      </c>
      <c r="AP513" s="6">
        <v>-4.7147571900041374E-4</v>
      </c>
      <c r="AR513" s="6">
        <v>3.2362459546926292E-3</v>
      </c>
      <c r="AT513" s="6">
        <v>-2.6856521764134778E-3</v>
      </c>
      <c r="AV513" s="6">
        <v>-5.2185035753893327E-3</v>
      </c>
      <c r="AX513" s="6">
        <v>2.1468757624507617E-3</v>
      </c>
      <c r="AZ513" s="6">
        <v>8.4670051881530206E-3</v>
      </c>
      <c r="BB513" s="6">
        <v>-9.9887700218689313E-3</v>
      </c>
      <c r="BD513" s="6">
        <v>4.7193521362747681E-2</v>
      </c>
      <c r="BF513" s="6">
        <v>3.0116057000146856E-3</v>
      </c>
      <c r="BH513" s="6">
        <v>-5.9541097879756144E-3</v>
      </c>
      <c r="BJ513" s="6">
        <v>-1.3122227389865904E-2</v>
      </c>
      <c r="BL513" s="6">
        <v>5.2845350013895231E-2</v>
      </c>
      <c r="BQ513">
        <v>1.4</v>
      </c>
      <c r="BR513">
        <v>1.21454893042454</v>
      </c>
      <c r="BS513">
        <v>1.25889004725472</v>
      </c>
      <c r="BT513">
        <v>-4.4341116830179939E-2</v>
      </c>
      <c r="BU513">
        <v>1.2302500189465699</v>
      </c>
      <c r="BV513">
        <v>0.54890842490842395</v>
      </c>
      <c r="BW513">
        <v>0.68134159403814598</v>
      </c>
    </row>
    <row r="514" spans="1:75" x14ac:dyDescent="0.25">
      <c r="A514" s="1">
        <v>90</v>
      </c>
      <c r="B514" s="1" t="s">
        <v>21</v>
      </c>
      <c r="C514" s="1" t="s">
        <v>22</v>
      </c>
      <c r="D514" s="1" t="s">
        <v>23</v>
      </c>
      <c r="E514" s="1" t="s">
        <v>24</v>
      </c>
      <c r="F514" s="1" t="s">
        <v>25</v>
      </c>
      <c r="G514" s="1" t="b">
        <v>1</v>
      </c>
      <c r="H514" s="1" t="b">
        <v>1</v>
      </c>
      <c r="I514" s="1" t="b">
        <v>1</v>
      </c>
      <c r="J514" s="1" t="b">
        <v>1</v>
      </c>
      <c r="K514" s="1" t="b">
        <v>0</v>
      </c>
      <c r="L514" s="1">
        <v>200</v>
      </c>
      <c r="M514" s="1">
        <v>2</v>
      </c>
      <c r="N514" s="1">
        <v>0</v>
      </c>
      <c r="O514" s="1">
        <v>1</v>
      </c>
      <c r="P514" s="1">
        <v>2</v>
      </c>
      <c r="Q514" s="1">
        <v>100</v>
      </c>
      <c r="R514" s="1">
        <v>100</v>
      </c>
      <c r="S514" s="13">
        <v>1.4</v>
      </c>
      <c r="T514" s="1">
        <v>1</v>
      </c>
      <c r="U514" s="1" t="b">
        <v>1</v>
      </c>
      <c r="V514" s="1">
        <v>251</v>
      </c>
      <c r="W514" s="13">
        <v>5199.67</v>
      </c>
      <c r="X514" s="13">
        <v>833.53</v>
      </c>
      <c r="Y514" s="1">
        <v>212</v>
      </c>
      <c r="Z514" s="1">
        <v>185</v>
      </c>
      <c r="AA514" s="50">
        <v>173.89</v>
      </c>
      <c r="AB514" s="50">
        <v>147.04</v>
      </c>
      <c r="AC514" s="16">
        <v>1.2193149191714401</v>
      </c>
      <c r="AD514" s="16">
        <v>1.2585381912953799</v>
      </c>
      <c r="AE514" s="50">
        <v>34</v>
      </c>
      <c r="AF514" s="50">
        <v>7</v>
      </c>
      <c r="AG514" s="50">
        <v>27.22</v>
      </c>
      <c r="AH514" s="50">
        <v>13.78</v>
      </c>
      <c r="AI514" s="16">
        <v>1.25032357655116</v>
      </c>
      <c r="AJ514" s="16">
        <v>0.50993910256410302</v>
      </c>
      <c r="AL514" s="6">
        <v>2.6268562548701357E-3</v>
      </c>
      <c r="AN514" s="6">
        <v>-4.1492979771573513E-4</v>
      </c>
      <c r="AP514" s="6">
        <v>-4.7147571900041374E-4</v>
      </c>
      <c r="AR514" s="6">
        <v>-2.1574973031284195E-3</v>
      </c>
      <c r="AT514" s="6">
        <v>1.725258357421211E-5</v>
      </c>
      <c r="AV514" s="6">
        <v>4.2863849445828883E-4</v>
      </c>
      <c r="AX514" s="6">
        <v>-5.4039655557303057E-4</v>
      </c>
      <c r="AZ514" s="6">
        <v>-2.5499143380403044E-3</v>
      </c>
      <c r="BB514" s="6">
        <v>4.7875169927300565E-3</v>
      </c>
      <c r="BD514" s="6">
        <v>-2.261938006143549E-2</v>
      </c>
      <c r="BF514" s="6">
        <v>-2.9381519024529457E-4</v>
      </c>
      <c r="BH514" s="6">
        <v>5.8088875980244481E-4</v>
      </c>
      <c r="BJ514" s="6">
        <v>5.2152083904533075E-3</v>
      </c>
      <c r="BL514" s="6">
        <v>-2.2774428756744736E-2</v>
      </c>
      <c r="BQ514">
        <v>1.4</v>
      </c>
      <c r="BR514">
        <v>1.2225933220383001</v>
      </c>
      <c r="BS514">
        <v>1.2724388507604001</v>
      </c>
      <c r="BT514">
        <v>-4.9845528722100019E-2</v>
      </c>
      <c r="BU514">
        <v>1.2275148007803101</v>
      </c>
      <c r="BV514">
        <v>0.54939926739926703</v>
      </c>
      <c r="BW514">
        <v>0.67811553338104302</v>
      </c>
    </row>
    <row r="515" spans="1:75" x14ac:dyDescent="0.25">
      <c r="A515" s="3">
        <v>91</v>
      </c>
      <c r="B515" s="3" t="s">
        <v>21</v>
      </c>
      <c r="C515" s="3" t="s">
        <v>22</v>
      </c>
      <c r="D515" s="3" t="s">
        <v>23</v>
      </c>
      <c r="E515" s="3" t="s">
        <v>24</v>
      </c>
      <c r="F515" s="3" t="s">
        <v>25</v>
      </c>
      <c r="G515" s="3" t="b">
        <v>1</v>
      </c>
      <c r="H515" s="3" t="b">
        <v>1</v>
      </c>
      <c r="I515" s="3" t="b">
        <v>1</v>
      </c>
      <c r="J515" s="3" t="b">
        <v>1</v>
      </c>
      <c r="K515" s="3" t="b">
        <v>0</v>
      </c>
      <c r="L515" s="3">
        <v>200</v>
      </c>
      <c r="M515" s="3">
        <v>2</v>
      </c>
      <c r="N515" s="3">
        <v>0</v>
      </c>
      <c r="O515" s="3">
        <v>1</v>
      </c>
      <c r="P515" s="3">
        <v>2</v>
      </c>
      <c r="Q515" s="3">
        <v>100</v>
      </c>
      <c r="R515" s="3">
        <v>100</v>
      </c>
      <c r="S515" s="5">
        <v>1.4</v>
      </c>
      <c r="T515" s="3">
        <v>1</v>
      </c>
      <c r="U515" s="3" t="b">
        <v>1</v>
      </c>
      <c r="V515" s="3">
        <v>251</v>
      </c>
      <c r="W515" s="5">
        <v>5169.74</v>
      </c>
      <c r="X515" s="5">
        <v>809.62</v>
      </c>
      <c r="Y515" s="3">
        <v>212</v>
      </c>
      <c r="Z515" s="3">
        <v>185</v>
      </c>
      <c r="AA515" s="51">
        <v>175.57</v>
      </c>
      <c r="AB515" s="51">
        <v>148.21</v>
      </c>
      <c r="AC515" s="17">
        <v>1.2077210154890601</v>
      </c>
      <c r="AD515" s="17">
        <v>1.24841763753976</v>
      </c>
      <c r="AE515" s="51">
        <v>34</v>
      </c>
      <c r="AF515" s="51">
        <v>7</v>
      </c>
      <c r="AG515" s="51">
        <v>27.38</v>
      </c>
      <c r="AH515" s="51">
        <v>13.62</v>
      </c>
      <c r="AI515" s="17">
        <v>1.24316884622401</v>
      </c>
      <c r="AJ515" s="17">
        <v>0.51630273892773904</v>
      </c>
      <c r="AL515" s="6" cm="1">
        <f t="array" ref="AL515:AL524">W515:W524/AM515-1</f>
        <v>-1.5975243008320428E-3</v>
      </c>
      <c r="AM515" s="22">
        <f>AVERAGE(W515:W524)</f>
        <v>5178.0119999999997</v>
      </c>
      <c r="AN515" s="6" cm="1">
        <f t="array" ref="AN515:AN524">X515:X524/AO515-1</f>
        <v>-2.3247958112656675E-2</v>
      </c>
      <c r="AO515" s="22">
        <f>AVERAGE(X515:X524)</f>
        <v>828.89</v>
      </c>
      <c r="AP515" s="6" cm="1">
        <f t="array" ref="AP515:AP524">Y515:Y524/AQ515-1</f>
        <v>0</v>
      </c>
      <c r="AQ515" s="22">
        <f>AVERAGE(Y515:Y524)</f>
        <v>212</v>
      </c>
      <c r="AR515" s="6" cm="1">
        <f t="array" ref="AR515:AR524">Z515:Z524/AS515-1</f>
        <v>-2.1574973031284195E-3</v>
      </c>
      <c r="AS515" s="22">
        <f>AVERAGE(Z515:Z524)</f>
        <v>185.4</v>
      </c>
      <c r="AT515" s="6" cm="1">
        <f t="array" ref="AT515:AT524">AA515:AA524/AU515-1</f>
        <v>7.4481270657362764E-3</v>
      </c>
      <c r="AU515" s="22">
        <f>AVERAGE(AA515:AA524)</f>
        <v>174.27199999999999</v>
      </c>
      <c r="AV515" s="6" cm="1">
        <f t="array" ref="AV515:AV524">AB515:AB524/AW515-1</f>
        <v>6.0549287934943408E-3</v>
      </c>
      <c r="AW515" s="22">
        <f>AVERAGE(AB515:AB524)</f>
        <v>147.31800000000001</v>
      </c>
      <c r="AX515" s="6" cm="1">
        <f t="array" ref="AX515:AX524">AC515:AC524/AY515-1</f>
        <v>-7.4433419715411731E-3</v>
      </c>
      <c r="AY515" s="22">
        <f>AVERAGE(AC515:AC524)</f>
        <v>1.2167779095734321</v>
      </c>
      <c r="AZ515" s="6" cm="1">
        <f t="array" ref="AZ515:AZ524">AD515:AD524/BA515-1</f>
        <v>-8.3146886842729861E-3</v>
      </c>
      <c r="BA515" s="22">
        <f>AVERAGE(AD515:AD524)</f>
        <v>1.2588848733510141</v>
      </c>
      <c r="BB515" s="6" cm="1">
        <f t="array" ref="BB515:BB524">AE515:AE524/BC515-1</f>
        <v>5.7386262793588383E-3</v>
      </c>
      <c r="BC515" s="22">
        <f>AVERAGE(AE515:AE524)</f>
        <v>33.805999999999997</v>
      </c>
      <c r="BD515" s="6" cm="1">
        <f t="array" ref="BD515:BD524">AF515:AF524/BE515-1</f>
        <v>-2.6966916875173719E-2</v>
      </c>
      <c r="BE515" s="22">
        <f>AVERAGE(AF515:AF524)</f>
        <v>7.194</v>
      </c>
      <c r="BF515" s="6" cm="1">
        <f t="array" ref="BF515:BF524">AG515:AG524/BG515-1</f>
        <v>5.0657073636295458E-3</v>
      </c>
      <c r="BG515" s="22">
        <f>AVERAGE(AG515:AG524)</f>
        <v>27.242000000000001</v>
      </c>
      <c r="BH515" s="6" cm="1">
        <f t="array" ref="BH515:BH524">AH515:AH524/BI515-1</f>
        <v>-1.0030527692978741E-2</v>
      </c>
      <c r="BI515" s="22">
        <f>AVERAGE(AH515:AH524)</f>
        <v>13.758000000000001</v>
      </c>
      <c r="BJ515" s="6" cm="1">
        <f t="array" ref="BJ515:BJ524">AI515:AI524/BK515-1</f>
        <v>8.4861313985684639E-4</v>
      </c>
      <c r="BK515" s="22">
        <f t="shared" ref="BK515" si="51">AVERAGE(AI515:AI524)</f>
        <v>1.242114771307868</v>
      </c>
      <c r="BL515" s="6" cm="1">
        <f t="array" ref="BL515:BL524">AJ515:AJ524/BM515-1</f>
        <v>-1.6251180447950819E-2</v>
      </c>
      <c r="BM515" s="22">
        <f>AVERAGE(AJ515:AJ524)</f>
        <v>0.52483187645687635</v>
      </c>
      <c r="BQ515">
        <v>1.4</v>
      </c>
      <c r="BR515">
        <v>1.2193149191714401</v>
      </c>
      <c r="BS515">
        <v>1.2585381912953799</v>
      </c>
      <c r="BT515">
        <v>-3.9223272123939834E-2</v>
      </c>
      <c r="BU515">
        <v>1.25032357655116</v>
      </c>
      <c r="BV515">
        <v>0.50993910256410302</v>
      </c>
      <c r="BW515">
        <v>0.74038447398705698</v>
      </c>
    </row>
    <row r="516" spans="1:75" x14ac:dyDescent="0.25">
      <c r="A516" s="3">
        <v>92</v>
      </c>
      <c r="B516" s="3" t="s">
        <v>21</v>
      </c>
      <c r="C516" s="3" t="s">
        <v>22</v>
      </c>
      <c r="D516" s="3" t="s">
        <v>23</v>
      </c>
      <c r="E516" s="3" t="s">
        <v>24</v>
      </c>
      <c r="F516" s="3" t="s">
        <v>25</v>
      </c>
      <c r="G516" s="3" t="b">
        <v>1</v>
      </c>
      <c r="H516" s="3" t="b">
        <v>1</v>
      </c>
      <c r="I516" s="3" t="b">
        <v>1</v>
      </c>
      <c r="J516" s="3" t="b">
        <v>1</v>
      </c>
      <c r="K516" s="3" t="b">
        <v>0</v>
      </c>
      <c r="L516" s="3">
        <v>200</v>
      </c>
      <c r="M516" s="3">
        <v>2</v>
      </c>
      <c r="N516" s="3">
        <v>0</v>
      </c>
      <c r="O516" s="3">
        <v>1</v>
      </c>
      <c r="P516" s="3">
        <v>2</v>
      </c>
      <c r="Q516" s="3">
        <v>100</v>
      </c>
      <c r="R516" s="3">
        <v>100</v>
      </c>
      <c r="S516" s="5">
        <v>1.4</v>
      </c>
      <c r="T516" s="3">
        <v>1</v>
      </c>
      <c r="U516" s="3" t="b">
        <v>1</v>
      </c>
      <c r="V516" s="3">
        <v>251</v>
      </c>
      <c r="W516" s="5">
        <v>5165.3900000000003</v>
      </c>
      <c r="X516" s="5">
        <v>813.58</v>
      </c>
      <c r="Y516" s="3">
        <v>212</v>
      </c>
      <c r="Z516" s="3">
        <v>185</v>
      </c>
      <c r="AA516" s="51">
        <v>175.49</v>
      </c>
      <c r="AB516" s="51">
        <v>148.18</v>
      </c>
      <c r="AC516" s="17">
        <v>1.20848658973048</v>
      </c>
      <c r="AD516" s="17">
        <v>1.24877613534942</v>
      </c>
      <c r="AE516" s="51">
        <v>34</v>
      </c>
      <c r="AF516" s="51">
        <v>7</v>
      </c>
      <c r="AG516" s="51">
        <v>27.32</v>
      </c>
      <c r="AH516" s="51">
        <v>13.68</v>
      </c>
      <c r="AI516" s="17">
        <v>1.24576600283496</v>
      </c>
      <c r="AJ516" s="17">
        <v>0.513820512820513</v>
      </c>
      <c r="AL516" s="6">
        <v>-2.4376150538081287E-3</v>
      </c>
      <c r="AN516" s="6">
        <v>-1.8470484624015238E-2</v>
      </c>
      <c r="AP516" s="6">
        <v>0</v>
      </c>
      <c r="AR516" s="6">
        <v>-2.1574973031284195E-3</v>
      </c>
      <c r="AT516" s="6">
        <v>6.9890745501286489E-3</v>
      </c>
      <c r="AV516" s="6">
        <v>5.8512876905740807E-3</v>
      </c>
      <c r="AX516" s="6">
        <v>-6.8141603966650477E-3</v>
      </c>
      <c r="AZ516" s="6">
        <v>-8.0299145820107443E-3</v>
      </c>
      <c r="BB516" s="6">
        <v>5.7386262793588383E-3</v>
      </c>
      <c r="BD516" s="6">
        <v>-2.6966916875173719E-2</v>
      </c>
      <c r="BF516" s="6">
        <v>2.8632259011820427E-3</v>
      </c>
      <c r="BH516" s="6">
        <v>-5.6694286960314866E-3</v>
      </c>
      <c r="BJ516" s="6">
        <v>2.939528304013006E-3</v>
      </c>
      <c r="BL516" s="6">
        <v>-2.0980744749539038E-2</v>
      </c>
      <c r="BQ516">
        <v>1.4</v>
      </c>
      <c r="BR516">
        <v>1.2077210154890601</v>
      </c>
      <c r="BS516">
        <v>1.24841763753976</v>
      </c>
      <c r="BT516">
        <v>-4.0696622050699904E-2</v>
      </c>
      <c r="BU516">
        <v>1.24316884622401</v>
      </c>
      <c r="BV516">
        <v>0.51630273892773904</v>
      </c>
      <c r="BW516">
        <v>0.72686610729627099</v>
      </c>
    </row>
    <row r="517" spans="1:75" x14ac:dyDescent="0.25">
      <c r="A517" s="3">
        <v>93</v>
      </c>
      <c r="B517" s="3" t="s">
        <v>21</v>
      </c>
      <c r="C517" s="3" t="s">
        <v>22</v>
      </c>
      <c r="D517" s="3" t="s">
        <v>23</v>
      </c>
      <c r="E517" s="3" t="s">
        <v>24</v>
      </c>
      <c r="F517" s="3" t="s">
        <v>25</v>
      </c>
      <c r="G517" s="3" t="b">
        <v>1</v>
      </c>
      <c r="H517" s="3" t="b">
        <v>1</v>
      </c>
      <c r="I517" s="3" t="b">
        <v>1</v>
      </c>
      <c r="J517" s="3" t="b">
        <v>1</v>
      </c>
      <c r="K517" s="3" t="b">
        <v>0</v>
      </c>
      <c r="L517" s="3">
        <v>200</v>
      </c>
      <c r="M517" s="3">
        <v>2</v>
      </c>
      <c r="N517" s="3">
        <v>0</v>
      </c>
      <c r="O517" s="3">
        <v>1</v>
      </c>
      <c r="P517" s="3">
        <v>2</v>
      </c>
      <c r="Q517" s="3">
        <v>100</v>
      </c>
      <c r="R517" s="3">
        <v>100</v>
      </c>
      <c r="S517" s="5">
        <v>1.4</v>
      </c>
      <c r="T517" s="3">
        <v>1</v>
      </c>
      <c r="U517" s="3" t="b">
        <v>1</v>
      </c>
      <c r="V517" s="3">
        <v>251</v>
      </c>
      <c r="W517" s="5">
        <v>5158.66</v>
      </c>
      <c r="X517" s="5">
        <v>835.69</v>
      </c>
      <c r="Y517" s="3">
        <v>212</v>
      </c>
      <c r="Z517" s="3">
        <v>186</v>
      </c>
      <c r="AA517" s="51">
        <v>173.78</v>
      </c>
      <c r="AB517" s="51">
        <v>147.34</v>
      </c>
      <c r="AC517" s="17">
        <v>1.2200692591859901</v>
      </c>
      <c r="AD517" s="17">
        <v>1.2627554438772399</v>
      </c>
      <c r="AE517" s="51">
        <v>33.549999999999997</v>
      </c>
      <c r="AF517" s="51">
        <v>7.45</v>
      </c>
      <c r="AG517" s="51">
        <v>27.09</v>
      </c>
      <c r="AH517" s="51">
        <v>13.91</v>
      </c>
      <c r="AI517" s="17">
        <v>1.2395610360265501</v>
      </c>
      <c r="AJ517" s="17">
        <v>0.53758974358974299</v>
      </c>
      <c r="AL517" s="6">
        <v>-3.7373416670335446E-3</v>
      </c>
      <c r="AN517" s="6">
        <v>8.2037423542329346E-3</v>
      </c>
      <c r="AP517" s="6">
        <v>0</v>
      </c>
      <c r="AR517" s="6">
        <v>3.2362459546926292E-3</v>
      </c>
      <c r="AT517" s="6">
        <v>-2.8231729709877751E-3</v>
      </c>
      <c r="AV517" s="6">
        <v>1.4933680880813149E-4</v>
      </c>
      <c r="AX517" s="6">
        <v>2.7049715372560179E-3</v>
      </c>
      <c r="AZ517" s="6">
        <v>3.0746024582237741E-3</v>
      </c>
      <c r="BB517" s="6">
        <v>-7.5726202449269975E-3</v>
      </c>
      <c r="BD517" s="6">
        <v>3.5585209897136538E-2</v>
      </c>
      <c r="BF517" s="6">
        <v>-5.5796197048675333E-3</v>
      </c>
      <c r="BH517" s="6">
        <v>1.1048117458932971E-2</v>
      </c>
      <c r="BJ517" s="6">
        <v>-2.0559575816242459E-3</v>
      </c>
      <c r="BL517" s="6">
        <v>2.430848373577188E-2</v>
      </c>
      <c r="BQ517">
        <v>1.4</v>
      </c>
      <c r="BR517">
        <v>1.20848658973048</v>
      </c>
      <c r="BS517">
        <v>1.24877613534942</v>
      </c>
      <c r="BT517">
        <v>-4.0289545618940048E-2</v>
      </c>
      <c r="BU517">
        <v>1.24576600283496</v>
      </c>
      <c r="BV517">
        <v>0.513820512820513</v>
      </c>
      <c r="BW517">
        <v>0.73194549001444698</v>
      </c>
    </row>
    <row r="518" spans="1:75" x14ac:dyDescent="0.25">
      <c r="A518" s="3">
        <v>94</v>
      </c>
      <c r="B518" s="3" t="s">
        <v>21</v>
      </c>
      <c r="C518" s="3" t="s">
        <v>22</v>
      </c>
      <c r="D518" s="3" t="s">
        <v>23</v>
      </c>
      <c r="E518" s="3" t="s">
        <v>24</v>
      </c>
      <c r="F518" s="3" t="s">
        <v>25</v>
      </c>
      <c r="G518" s="3" t="b">
        <v>1</v>
      </c>
      <c r="H518" s="3" t="b">
        <v>1</v>
      </c>
      <c r="I518" s="3" t="b">
        <v>1</v>
      </c>
      <c r="J518" s="3" t="b">
        <v>1</v>
      </c>
      <c r="K518" s="3" t="b">
        <v>0</v>
      </c>
      <c r="L518" s="3">
        <v>200</v>
      </c>
      <c r="M518" s="3">
        <v>2</v>
      </c>
      <c r="N518" s="3">
        <v>0</v>
      </c>
      <c r="O518" s="3">
        <v>1</v>
      </c>
      <c r="P518" s="3">
        <v>2</v>
      </c>
      <c r="Q518" s="3">
        <v>100</v>
      </c>
      <c r="R518" s="3">
        <v>100</v>
      </c>
      <c r="S518" s="5">
        <v>1.4</v>
      </c>
      <c r="T518" s="3">
        <v>1</v>
      </c>
      <c r="U518" s="3" t="b">
        <v>1</v>
      </c>
      <c r="V518" s="3">
        <v>251</v>
      </c>
      <c r="W518" s="5">
        <v>5168.17</v>
      </c>
      <c r="X518" s="5">
        <v>829.98</v>
      </c>
      <c r="Y518" s="3">
        <v>212</v>
      </c>
      <c r="Z518" s="3">
        <v>186</v>
      </c>
      <c r="AA518" s="51">
        <v>174.2</v>
      </c>
      <c r="AB518" s="51">
        <v>146.86000000000001</v>
      </c>
      <c r="AC518" s="17">
        <v>1.21727902316496</v>
      </c>
      <c r="AD518" s="17">
        <v>1.2667995803938199</v>
      </c>
      <c r="AE518" s="51">
        <v>33.450000000000003</v>
      </c>
      <c r="AF518" s="51">
        <v>7.55</v>
      </c>
      <c r="AG518" s="51">
        <v>27.36</v>
      </c>
      <c r="AH518" s="51">
        <v>13.64</v>
      </c>
      <c r="AI518" s="17">
        <v>1.2236322330287801</v>
      </c>
      <c r="AJ518" s="17">
        <v>0.55553846153846098</v>
      </c>
      <c r="AL518" s="6">
        <v>-1.900729469147544E-3</v>
      </c>
      <c r="AN518" s="6">
        <v>1.3150116420754809E-3</v>
      </c>
      <c r="AP518" s="6">
        <v>0</v>
      </c>
      <c r="AR518" s="6">
        <v>3.2362459546926292E-3</v>
      </c>
      <c r="AT518" s="6">
        <v>-4.1314726404706459E-4</v>
      </c>
      <c r="AV518" s="6">
        <v>-3.1089208379152522E-3</v>
      </c>
      <c r="AX518" s="6">
        <v>4.1183652956311434E-4</v>
      </c>
      <c r="AZ518" s="6">
        <v>6.2870777227925778E-3</v>
      </c>
      <c r="BB518" s="6">
        <v>-1.0530675028101344E-2</v>
      </c>
      <c r="BD518" s="6">
        <v>4.9485682513205509E-2</v>
      </c>
      <c r="BF518" s="6">
        <v>4.3315468761471188E-3</v>
      </c>
      <c r="BH518" s="6">
        <v>-8.5768280273296194E-3</v>
      </c>
      <c r="BJ518" s="6">
        <v>-1.4879895727853643E-2</v>
      </c>
      <c r="BL518" s="6">
        <v>5.8507469647011145E-2</v>
      </c>
      <c r="BQ518">
        <v>1.4</v>
      </c>
      <c r="BR518">
        <v>1.2200692591859901</v>
      </c>
      <c r="BS518">
        <v>1.2627554438772399</v>
      </c>
      <c r="BT518">
        <v>-4.2686184691249851E-2</v>
      </c>
      <c r="BU518">
        <v>1.2395610360265501</v>
      </c>
      <c r="BV518">
        <v>0.53758974358974299</v>
      </c>
      <c r="BW518">
        <v>0.70197129243680711</v>
      </c>
    </row>
    <row r="519" spans="1:75" x14ac:dyDescent="0.25">
      <c r="A519" s="3">
        <v>95</v>
      </c>
      <c r="B519" s="3" t="s">
        <v>21</v>
      </c>
      <c r="C519" s="3" t="s">
        <v>22</v>
      </c>
      <c r="D519" s="3" t="s">
        <v>23</v>
      </c>
      <c r="E519" s="3" t="s">
        <v>24</v>
      </c>
      <c r="F519" s="3" t="s">
        <v>25</v>
      </c>
      <c r="G519" s="3" t="b">
        <v>1</v>
      </c>
      <c r="H519" s="3" t="b">
        <v>1</v>
      </c>
      <c r="I519" s="3" t="b">
        <v>1</v>
      </c>
      <c r="J519" s="3" t="b">
        <v>1</v>
      </c>
      <c r="K519" s="3" t="b">
        <v>0</v>
      </c>
      <c r="L519" s="3">
        <v>200</v>
      </c>
      <c r="M519" s="3">
        <v>2</v>
      </c>
      <c r="N519" s="3">
        <v>0</v>
      </c>
      <c r="O519" s="3">
        <v>1</v>
      </c>
      <c r="P519" s="3">
        <v>2</v>
      </c>
      <c r="Q519" s="3">
        <v>100</v>
      </c>
      <c r="R519" s="3">
        <v>100</v>
      </c>
      <c r="S519" s="5">
        <v>1.4</v>
      </c>
      <c r="T519" s="3">
        <v>1</v>
      </c>
      <c r="U519" s="3" t="b">
        <v>1</v>
      </c>
      <c r="V519" s="3">
        <v>251</v>
      </c>
      <c r="W519" s="5">
        <v>5236.41</v>
      </c>
      <c r="X519" s="5">
        <v>855.74</v>
      </c>
      <c r="Y519" s="3">
        <v>212</v>
      </c>
      <c r="Z519" s="3">
        <v>185</v>
      </c>
      <c r="AA519" s="51">
        <v>172.51</v>
      </c>
      <c r="AB519" s="51">
        <v>145.51</v>
      </c>
      <c r="AC519" s="17">
        <v>1.22904442826524</v>
      </c>
      <c r="AD519" s="17">
        <v>1.2716774992234701</v>
      </c>
      <c r="AE519" s="51">
        <v>34</v>
      </c>
      <c r="AF519" s="51">
        <v>7</v>
      </c>
      <c r="AG519" s="51">
        <v>27.21</v>
      </c>
      <c r="AH519" s="51">
        <v>13.79</v>
      </c>
      <c r="AI519" s="17">
        <v>1.2503689079758</v>
      </c>
      <c r="AJ519" s="17">
        <v>0.50890064102564103</v>
      </c>
      <c r="AL519" s="6">
        <v>1.127807351547272E-2</v>
      </c>
      <c r="AN519" s="6">
        <v>3.2392717972227869E-2</v>
      </c>
      <c r="AP519" s="6">
        <v>0</v>
      </c>
      <c r="AR519" s="6">
        <v>-2.1574973031284195E-3</v>
      </c>
      <c r="AT519" s="6">
        <v>-1.0110631656261471E-2</v>
      </c>
      <c r="AV519" s="6">
        <v>-1.2272770469324956E-2</v>
      </c>
      <c r="AX519" s="6">
        <v>1.0081148412784735E-2</v>
      </c>
      <c r="AZ519" s="6">
        <v>1.0161871147441381E-2</v>
      </c>
      <c r="BB519" s="6">
        <v>5.7386262793588383E-3</v>
      </c>
      <c r="BD519" s="6">
        <v>-2.6966916875173719E-2</v>
      </c>
      <c r="BF519" s="6">
        <v>-1.1746567799720831E-3</v>
      </c>
      <c r="BH519" s="6">
        <v>2.3259194650384618E-3</v>
      </c>
      <c r="BJ519" s="6">
        <v>6.6452286524545379E-3</v>
      </c>
      <c r="BL519" s="6">
        <v>-3.0354931066280844E-2</v>
      </c>
      <c r="BQ519">
        <v>1.4</v>
      </c>
      <c r="BR519">
        <v>1.21727902316496</v>
      </c>
      <c r="BS519">
        <v>1.2667995803938199</v>
      </c>
      <c r="BT519">
        <v>-4.9520557228859952E-2</v>
      </c>
      <c r="BU519">
        <v>1.2236322330287801</v>
      </c>
      <c r="BV519">
        <v>0.55553846153846098</v>
      </c>
      <c r="BW519">
        <v>0.66809377149031912</v>
      </c>
    </row>
    <row r="520" spans="1:75" x14ac:dyDescent="0.25">
      <c r="A520" s="3">
        <v>96</v>
      </c>
      <c r="B520" s="3" t="s">
        <v>21</v>
      </c>
      <c r="C520" s="3" t="s">
        <v>22</v>
      </c>
      <c r="D520" s="3" t="s">
        <v>23</v>
      </c>
      <c r="E520" s="3" t="s">
        <v>24</v>
      </c>
      <c r="F520" s="3" t="s">
        <v>25</v>
      </c>
      <c r="G520" s="3" t="b">
        <v>1</v>
      </c>
      <c r="H520" s="3" t="b">
        <v>1</v>
      </c>
      <c r="I520" s="3" t="b">
        <v>1</v>
      </c>
      <c r="J520" s="3" t="b">
        <v>1</v>
      </c>
      <c r="K520" s="3" t="b">
        <v>0</v>
      </c>
      <c r="L520" s="3">
        <v>200</v>
      </c>
      <c r="M520" s="3">
        <v>2</v>
      </c>
      <c r="N520" s="3">
        <v>0</v>
      </c>
      <c r="O520" s="3">
        <v>1</v>
      </c>
      <c r="P520" s="3">
        <v>2</v>
      </c>
      <c r="Q520" s="3">
        <v>100</v>
      </c>
      <c r="R520" s="3">
        <v>100</v>
      </c>
      <c r="S520" s="5">
        <v>1.4</v>
      </c>
      <c r="T520" s="3">
        <v>1</v>
      </c>
      <c r="U520" s="3" t="b">
        <v>1</v>
      </c>
      <c r="V520" s="3">
        <v>251</v>
      </c>
      <c r="W520" s="5">
        <v>5200.03</v>
      </c>
      <c r="X520" s="5">
        <v>840.7</v>
      </c>
      <c r="Y520" s="3">
        <v>212</v>
      </c>
      <c r="Z520" s="3">
        <v>185</v>
      </c>
      <c r="AA520" s="51">
        <v>173.52</v>
      </c>
      <c r="AB520" s="51">
        <v>146.9</v>
      </c>
      <c r="AC520" s="17">
        <v>1.2219006246777799</v>
      </c>
      <c r="AD520" s="17">
        <v>1.2595644152424299</v>
      </c>
      <c r="AE520" s="51">
        <v>34</v>
      </c>
      <c r="AF520" s="51">
        <v>7</v>
      </c>
      <c r="AG520" s="51">
        <v>27.13</v>
      </c>
      <c r="AH520" s="51">
        <v>13.87</v>
      </c>
      <c r="AI520" s="17">
        <v>1.2543396067533901</v>
      </c>
      <c r="AJ520" s="17">
        <v>0.50641025641025605</v>
      </c>
      <c r="AL520" s="6">
        <v>4.2522110802369895E-3</v>
      </c>
      <c r="AN520" s="6">
        <v>1.424797017698376E-2</v>
      </c>
      <c r="AP520" s="6">
        <v>0</v>
      </c>
      <c r="AR520" s="6">
        <v>-2.1574973031284195E-3</v>
      </c>
      <c r="AT520" s="6">
        <v>-4.3150936467131196E-3</v>
      </c>
      <c r="AV520" s="6">
        <v>-2.8373993673550535E-3</v>
      </c>
      <c r="AX520" s="6">
        <v>4.2100658337425045E-3</v>
      </c>
      <c r="AZ520" s="6">
        <v>5.3979669293102717E-4</v>
      </c>
      <c r="BB520" s="6">
        <v>5.7386262793588383E-3</v>
      </c>
      <c r="BD520" s="6">
        <v>-2.6966916875173719E-2</v>
      </c>
      <c r="BF520" s="6">
        <v>-4.1112987299024573E-3</v>
      </c>
      <c r="BH520" s="6">
        <v>8.1407181276347274E-3</v>
      </c>
      <c r="BJ520" s="6">
        <v>9.8419531978113373E-3</v>
      </c>
      <c r="BL520" s="6">
        <v>-3.5100040361465967E-2</v>
      </c>
      <c r="BQ520">
        <v>1.4</v>
      </c>
      <c r="BR520">
        <v>1.22904442826524</v>
      </c>
      <c r="BS520">
        <v>1.2716774992234701</v>
      </c>
      <c r="BT520">
        <v>-4.2633070958230102E-2</v>
      </c>
      <c r="BU520">
        <v>1.2503689079758</v>
      </c>
      <c r="BV520">
        <v>0.50890064102564103</v>
      </c>
      <c r="BW520">
        <v>0.74146826695015899</v>
      </c>
    </row>
    <row r="521" spans="1:75" x14ac:dyDescent="0.25">
      <c r="A521" s="3">
        <v>97</v>
      </c>
      <c r="B521" s="3" t="s">
        <v>21</v>
      </c>
      <c r="C521" s="3" t="s">
        <v>22</v>
      </c>
      <c r="D521" s="3" t="s">
        <v>23</v>
      </c>
      <c r="E521" s="3" t="s">
        <v>24</v>
      </c>
      <c r="F521" s="3" t="s">
        <v>25</v>
      </c>
      <c r="G521" s="3" t="b">
        <v>1</v>
      </c>
      <c r="H521" s="3" t="b">
        <v>1</v>
      </c>
      <c r="I521" s="3" t="b">
        <v>1</v>
      </c>
      <c r="J521" s="3" t="b">
        <v>1</v>
      </c>
      <c r="K521" s="3" t="b">
        <v>0</v>
      </c>
      <c r="L521" s="3">
        <v>200</v>
      </c>
      <c r="M521" s="3">
        <v>2</v>
      </c>
      <c r="N521" s="3">
        <v>0</v>
      </c>
      <c r="O521" s="3">
        <v>1</v>
      </c>
      <c r="P521" s="3">
        <v>2</v>
      </c>
      <c r="Q521" s="3">
        <v>100</v>
      </c>
      <c r="R521" s="3">
        <v>100</v>
      </c>
      <c r="S521" s="5">
        <v>1.4</v>
      </c>
      <c r="T521" s="3">
        <v>1</v>
      </c>
      <c r="U521" s="3" t="b">
        <v>1</v>
      </c>
      <c r="V521" s="3">
        <v>251</v>
      </c>
      <c r="W521" s="5">
        <v>5151.4399999999996</v>
      </c>
      <c r="X521" s="5">
        <v>832.78</v>
      </c>
      <c r="Y521" s="3">
        <v>212</v>
      </c>
      <c r="Z521" s="3">
        <v>186</v>
      </c>
      <c r="AA521" s="51">
        <v>174.04</v>
      </c>
      <c r="AB521" s="51">
        <v>147.5</v>
      </c>
      <c r="AC521" s="17">
        <v>1.21835828357219</v>
      </c>
      <c r="AD521" s="17">
        <v>1.26147838151818</v>
      </c>
      <c r="AE521" s="51">
        <v>33.54</v>
      </c>
      <c r="AF521" s="51">
        <v>7.46</v>
      </c>
      <c r="AG521" s="51">
        <v>27.1</v>
      </c>
      <c r="AH521" s="51">
        <v>13.9</v>
      </c>
      <c r="AI521" s="17">
        <v>1.23891861816344</v>
      </c>
      <c r="AJ521" s="17">
        <v>0.53874496336996303</v>
      </c>
      <c r="AL521" s="6">
        <v>-5.1316991926632083E-3</v>
      </c>
      <c r="AN521" s="6">
        <v>4.6930231997008853E-3</v>
      </c>
      <c r="AP521" s="6">
        <v>0</v>
      </c>
      <c r="AR521" s="6">
        <v>3.2362459546926292E-3</v>
      </c>
      <c r="AT521" s="6">
        <v>-1.3312522952625416E-3</v>
      </c>
      <c r="AV521" s="6">
        <v>1.2354226910491484E-3</v>
      </c>
      <c r="AX521" s="6">
        <v>1.2988187789437777E-3</v>
      </c>
      <c r="AZ521" s="6">
        <v>2.0601631031298417E-3</v>
      </c>
      <c r="BB521" s="6">
        <v>-7.86842572324431E-3</v>
      </c>
      <c r="BD521" s="6">
        <v>3.6975257158743391E-2</v>
      </c>
      <c r="BF521" s="6">
        <v>-5.2125394611262088E-3</v>
      </c>
      <c r="BH521" s="6">
        <v>1.032126762610841E-2</v>
      </c>
      <c r="BJ521" s="6">
        <v>-2.5731544445467547E-3</v>
      </c>
      <c r="BL521" s="6">
        <v>2.6509607242253486E-2</v>
      </c>
      <c r="BQ521">
        <v>1.4</v>
      </c>
      <c r="BR521">
        <v>1.2219006246777799</v>
      </c>
      <c r="BS521">
        <v>1.2595644152424299</v>
      </c>
      <c r="BT521">
        <v>-3.7663790564649968E-2</v>
      </c>
      <c r="BU521">
        <v>1.2543396067533901</v>
      </c>
      <c r="BV521">
        <v>0.50641025641025605</v>
      </c>
      <c r="BW521">
        <v>0.74792935034313401</v>
      </c>
    </row>
    <row r="522" spans="1:75" x14ac:dyDescent="0.25">
      <c r="A522" s="3">
        <v>98</v>
      </c>
      <c r="B522" s="3" t="s">
        <v>21</v>
      </c>
      <c r="C522" s="3" t="s">
        <v>22</v>
      </c>
      <c r="D522" s="3" t="s">
        <v>23</v>
      </c>
      <c r="E522" s="3" t="s">
        <v>24</v>
      </c>
      <c r="F522" s="3" t="s">
        <v>25</v>
      </c>
      <c r="G522" s="3" t="b">
        <v>1</v>
      </c>
      <c r="H522" s="3" t="b">
        <v>1</v>
      </c>
      <c r="I522" s="3" t="b">
        <v>1</v>
      </c>
      <c r="J522" s="3" t="b">
        <v>1</v>
      </c>
      <c r="K522" s="3" t="b">
        <v>0</v>
      </c>
      <c r="L522" s="3">
        <v>200</v>
      </c>
      <c r="M522" s="3">
        <v>2</v>
      </c>
      <c r="N522" s="3">
        <v>0</v>
      </c>
      <c r="O522" s="3">
        <v>1</v>
      </c>
      <c r="P522" s="3">
        <v>2</v>
      </c>
      <c r="Q522" s="3">
        <v>100</v>
      </c>
      <c r="R522" s="3">
        <v>100</v>
      </c>
      <c r="S522" s="5">
        <v>1.4</v>
      </c>
      <c r="T522" s="3">
        <v>1</v>
      </c>
      <c r="U522" s="3" t="b">
        <v>1</v>
      </c>
      <c r="V522" s="3">
        <v>251</v>
      </c>
      <c r="W522" s="5">
        <v>5178.25</v>
      </c>
      <c r="X522" s="5">
        <v>813.59</v>
      </c>
      <c r="Y522" s="3">
        <v>212</v>
      </c>
      <c r="Z522" s="3">
        <v>185</v>
      </c>
      <c r="AA522" s="51">
        <v>175.28</v>
      </c>
      <c r="AB522" s="51">
        <v>147.91999999999999</v>
      </c>
      <c r="AC522" s="17">
        <v>1.2098919365334999</v>
      </c>
      <c r="AD522" s="17">
        <v>1.2511471812389701</v>
      </c>
      <c r="AE522" s="51">
        <v>34</v>
      </c>
      <c r="AF522" s="51">
        <v>7</v>
      </c>
      <c r="AG522" s="51">
        <v>27.38</v>
      </c>
      <c r="AH522" s="51">
        <v>13.62</v>
      </c>
      <c r="AI522" s="17">
        <v>1.24283974008111</v>
      </c>
      <c r="AJ522" s="17">
        <v>0.51571794871794896</v>
      </c>
      <c r="AL522" s="6">
        <v>4.5963586025044023E-5</v>
      </c>
      <c r="AN522" s="6">
        <v>-1.8458420297023714E-2</v>
      </c>
      <c r="AP522" s="6">
        <v>0</v>
      </c>
      <c r="AR522" s="6">
        <v>-2.1574973031284195E-3</v>
      </c>
      <c r="AT522" s="6">
        <v>5.7840616966582381E-3</v>
      </c>
      <c r="AV522" s="6">
        <v>4.086398131932123E-3</v>
      </c>
      <c r="AX522" s="6">
        <v>-5.6591864347259602E-3</v>
      </c>
      <c r="AZ522" s="6">
        <v>-6.1464652374820794E-3</v>
      </c>
      <c r="BB522" s="6">
        <v>5.7386262793588383E-3</v>
      </c>
      <c r="BD522" s="6">
        <v>-2.6966916875173719E-2</v>
      </c>
      <c r="BF522" s="6">
        <v>5.0657073636295458E-3</v>
      </c>
      <c r="BH522" s="6">
        <v>-1.0030527692978741E-2</v>
      </c>
      <c r="BJ522" s="6">
        <v>5.8365683267624924E-4</v>
      </c>
      <c r="BL522" s="6">
        <v>-1.7365423381779377E-2</v>
      </c>
      <c r="BQ522">
        <v>1.4</v>
      </c>
      <c r="BR522">
        <v>1.21835828357219</v>
      </c>
      <c r="BS522">
        <v>1.26147838151818</v>
      </c>
      <c r="BT522">
        <v>-4.3120097945990032E-2</v>
      </c>
      <c r="BU522">
        <v>1.23891861816344</v>
      </c>
      <c r="BV522">
        <v>0.53874496336996303</v>
      </c>
      <c r="BW522">
        <v>0.70017365479347693</v>
      </c>
    </row>
    <row r="523" spans="1:75" x14ac:dyDescent="0.25">
      <c r="A523" s="3">
        <v>99</v>
      </c>
      <c r="B523" s="3" t="s">
        <v>21</v>
      </c>
      <c r="C523" s="3" t="s">
        <v>22</v>
      </c>
      <c r="D523" s="3" t="s">
        <v>23</v>
      </c>
      <c r="E523" s="3" t="s">
        <v>24</v>
      </c>
      <c r="F523" s="3" t="s">
        <v>25</v>
      </c>
      <c r="G523" s="3" t="b">
        <v>1</v>
      </c>
      <c r="H523" s="3" t="b">
        <v>1</v>
      </c>
      <c r="I523" s="3" t="b">
        <v>1</v>
      </c>
      <c r="J523" s="3" t="b">
        <v>1</v>
      </c>
      <c r="K523" s="3" t="b">
        <v>0</v>
      </c>
      <c r="L523" s="3">
        <v>200</v>
      </c>
      <c r="M523" s="3">
        <v>2</v>
      </c>
      <c r="N523" s="3">
        <v>0</v>
      </c>
      <c r="O523" s="3">
        <v>1</v>
      </c>
      <c r="P523" s="3">
        <v>2</v>
      </c>
      <c r="Q523" s="3">
        <v>100</v>
      </c>
      <c r="R523" s="3">
        <v>100</v>
      </c>
      <c r="S523" s="5">
        <v>1.4</v>
      </c>
      <c r="T523" s="3">
        <v>1</v>
      </c>
      <c r="U523" s="3" t="b">
        <v>1</v>
      </c>
      <c r="V523" s="3">
        <v>251</v>
      </c>
      <c r="W523" s="5">
        <v>5180.96</v>
      </c>
      <c r="X523" s="5">
        <v>834.41</v>
      </c>
      <c r="Y523" s="3">
        <v>212</v>
      </c>
      <c r="Z523" s="3">
        <v>186</v>
      </c>
      <c r="AA523" s="51">
        <v>173.78</v>
      </c>
      <c r="AB523" s="51">
        <v>146.56</v>
      </c>
      <c r="AC523" s="17">
        <v>1.22031351682509</v>
      </c>
      <c r="AD523" s="17">
        <v>1.2695069604664899</v>
      </c>
      <c r="AE523" s="51">
        <v>33.520000000000003</v>
      </c>
      <c r="AF523" s="51">
        <v>7.48</v>
      </c>
      <c r="AG523" s="51">
        <v>27.33</v>
      </c>
      <c r="AH523" s="51">
        <v>13.67</v>
      </c>
      <c r="AI523" s="17">
        <v>1.22768173550587</v>
      </c>
      <c r="AJ523" s="17">
        <v>0.54919413919413895</v>
      </c>
      <c r="AL523" s="6">
        <v>5.6933046891360917E-4</v>
      </c>
      <c r="AN523" s="6">
        <v>6.6595084993184006E-3</v>
      </c>
      <c r="AP523" s="6">
        <v>0</v>
      </c>
      <c r="AR523" s="6">
        <v>3.2362459546926292E-3</v>
      </c>
      <c r="AT523" s="6">
        <v>-2.8231729709877751E-3</v>
      </c>
      <c r="AV523" s="6">
        <v>-5.1453318671174086E-3</v>
      </c>
      <c r="AX523" s="6">
        <v>2.9057128863372306E-3</v>
      </c>
      <c r="AZ523" s="6">
        <v>8.437695408318735E-3</v>
      </c>
      <c r="BB523" s="6">
        <v>-8.4600366798791571E-3</v>
      </c>
      <c r="BD523" s="6">
        <v>3.9755351681957318E-2</v>
      </c>
      <c r="BF523" s="6">
        <v>3.2303061449232562E-3</v>
      </c>
      <c r="BH523" s="6">
        <v>-6.3962785288560475E-3</v>
      </c>
      <c r="BJ523" s="6">
        <v>-1.1619728011768915E-2</v>
      </c>
      <c r="BL523" s="6">
        <v>4.641917503512083E-2</v>
      </c>
      <c r="BQ523">
        <v>1.4</v>
      </c>
      <c r="BR523">
        <v>1.2098919365334999</v>
      </c>
      <c r="BS523">
        <v>1.2511471812389701</v>
      </c>
      <c r="BT523">
        <v>-4.1255244705470151E-2</v>
      </c>
      <c r="BU523">
        <v>1.24283974008111</v>
      </c>
      <c r="BV523">
        <v>0.51571794871794896</v>
      </c>
      <c r="BW523">
        <v>0.72712179136316102</v>
      </c>
    </row>
    <row r="524" spans="1:75" x14ac:dyDescent="0.25">
      <c r="A524" s="3">
        <v>100</v>
      </c>
      <c r="B524" s="3" t="s">
        <v>21</v>
      </c>
      <c r="C524" s="3" t="s">
        <v>22</v>
      </c>
      <c r="D524" s="3" t="s">
        <v>23</v>
      </c>
      <c r="E524" s="3" t="s">
        <v>24</v>
      </c>
      <c r="F524" s="3" t="s">
        <v>25</v>
      </c>
      <c r="G524" s="3" t="b">
        <v>1</v>
      </c>
      <c r="H524" s="3" t="b">
        <v>1</v>
      </c>
      <c r="I524" s="3" t="b">
        <v>1</v>
      </c>
      <c r="J524" s="3" t="b">
        <v>1</v>
      </c>
      <c r="K524" s="3" t="b">
        <v>0</v>
      </c>
      <c r="L524" s="3">
        <v>200</v>
      </c>
      <c r="M524" s="3">
        <v>2</v>
      </c>
      <c r="N524" s="3">
        <v>0</v>
      </c>
      <c r="O524" s="3">
        <v>1</v>
      </c>
      <c r="P524" s="3">
        <v>2</v>
      </c>
      <c r="Q524" s="3">
        <v>100</v>
      </c>
      <c r="R524" s="3">
        <v>100</v>
      </c>
      <c r="S524" s="5">
        <v>1.4</v>
      </c>
      <c r="T524" s="3">
        <v>1</v>
      </c>
      <c r="U524" s="3" t="b">
        <v>1</v>
      </c>
      <c r="V524" s="3">
        <v>251</v>
      </c>
      <c r="W524" s="5">
        <v>5171.07</v>
      </c>
      <c r="X524" s="5">
        <v>822.81</v>
      </c>
      <c r="Y524" s="3">
        <v>212</v>
      </c>
      <c r="Z524" s="3">
        <v>185</v>
      </c>
      <c r="AA524" s="51">
        <v>174.55</v>
      </c>
      <c r="AB524" s="51">
        <v>148.19999999999999</v>
      </c>
      <c r="AC524" s="17">
        <v>1.21471441829003</v>
      </c>
      <c r="AD524" s="17">
        <v>1.24872549866036</v>
      </c>
      <c r="AE524" s="51">
        <v>34</v>
      </c>
      <c r="AF524" s="51">
        <v>7</v>
      </c>
      <c r="AG524" s="51">
        <v>27.12</v>
      </c>
      <c r="AH524" s="51">
        <v>13.88</v>
      </c>
      <c r="AI524" s="17">
        <v>1.25487098648477</v>
      </c>
      <c r="AJ524" s="17">
        <v>0.50609935897435898</v>
      </c>
      <c r="AL524" s="6">
        <v>-1.3406689671634497E-3</v>
      </c>
      <c r="AN524" s="6">
        <v>-7.3351108108434815E-3</v>
      </c>
      <c r="AP524" s="6">
        <v>0</v>
      </c>
      <c r="AR524" s="6">
        <v>-2.1574973031284195E-3</v>
      </c>
      <c r="AT524" s="6">
        <v>1.5952074917371384E-3</v>
      </c>
      <c r="AV524" s="6">
        <v>5.9870484258541801E-3</v>
      </c>
      <c r="AX524" s="6">
        <v>-1.6958651756963095E-3</v>
      </c>
      <c r="AZ524" s="6">
        <v>-8.0701380290724156E-3</v>
      </c>
      <c r="BB524" s="6">
        <v>5.7386262793588383E-3</v>
      </c>
      <c r="BD524" s="6">
        <v>-2.6966916875173719E-2</v>
      </c>
      <c r="BF524" s="6">
        <v>-4.4783789736436708E-3</v>
      </c>
      <c r="BH524" s="6">
        <v>8.8675679604592883E-3</v>
      </c>
      <c r="BJ524" s="6">
        <v>1.0269755638982137E-2</v>
      </c>
      <c r="BL524" s="6">
        <v>-3.5692415653142073E-2</v>
      </c>
      <c r="BQ524">
        <v>1.4</v>
      </c>
      <c r="BR524">
        <v>1.22031351682509</v>
      </c>
      <c r="BS524">
        <v>1.2695069604664899</v>
      </c>
      <c r="BT524">
        <v>-4.9193443641399881E-2</v>
      </c>
      <c r="BU524">
        <v>1.22768173550587</v>
      </c>
      <c r="BV524">
        <v>0.54919413919413895</v>
      </c>
      <c r="BW524">
        <v>0.67848759631173106</v>
      </c>
    </row>
    <row r="525" spans="1:75" x14ac:dyDescent="0.25">
      <c r="A525" s="1">
        <v>101</v>
      </c>
      <c r="B525" s="1" t="s">
        <v>21</v>
      </c>
      <c r="C525" s="1" t="s">
        <v>22</v>
      </c>
      <c r="D525" s="1" t="s">
        <v>23</v>
      </c>
      <c r="E525" s="1" t="s">
        <v>24</v>
      </c>
      <c r="F525" s="1" t="s">
        <v>25</v>
      </c>
      <c r="G525" s="1" t="b">
        <v>1</v>
      </c>
      <c r="H525" s="1" t="b">
        <v>1</v>
      </c>
      <c r="I525" s="1" t="b">
        <v>1</v>
      </c>
      <c r="J525" s="1" t="b">
        <v>1</v>
      </c>
      <c r="K525" s="1" t="b">
        <v>0</v>
      </c>
      <c r="L525" s="1">
        <v>200</v>
      </c>
      <c r="M525" s="1">
        <v>2</v>
      </c>
      <c r="N525" s="1">
        <v>0</v>
      </c>
      <c r="O525" s="1">
        <v>1</v>
      </c>
      <c r="P525" s="1">
        <v>2</v>
      </c>
      <c r="Q525" s="1">
        <v>100</v>
      </c>
      <c r="R525" s="1">
        <v>100</v>
      </c>
      <c r="S525" s="13">
        <v>1.5</v>
      </c>
      <c r="T525" s="1">
        <v>1</v>
      </c>
      <c r="U525" s="1" t="b">
        <v>1</v>
      </c>
      <c r="V525" s="1">
        <v>251</v>
      </c>
      <c r="W525" s="13">
        <v>6027.98</v>
      </c>
      <c r="X525" s="13">
        <v>582.16</v>
      </c>
      <c r="Y525" s="1">
        <v>225</v>
      </c>
      <c r="Z525" s="1">
        <v>192</v>
      </c>
      <c r="AA525" s="50">
        <v>187.91</v>
      </c>
      <c r="AB525" s="50">
        <v>153.99</v>
      </c>
      <c r="AC525" s="16">
        <v>1.1975194119344501</v>
      </c>
      <c r="AD525" s="16">
        <v>1.24697642631893</v>
      </c>
      <c r="AE525" s="50">
        <v>37</v>
      </c>
      <c r="AF525" s="50">
        <v>4</v>
      </c>
      <c r="AG525" s="50">
        <v>29.03</v>
      </c>
      <c r="AH525" s="50">
        <v>11.97</v>
      </c>
      <c r="AI525" s="16">
        <v>1.27547728516694</v>
      </c>
      <c r="AJ525" s="16">
        <v>0.33556443556443499</v>
      </c>
      <c r="AL525" s="6" cm="1">
        <f t="array" ref="AL525:AL534">W525:W534/AM525-1</f>
        <v>3.2874217204481582E-4</v>
      </c>
      <c r="AM525" s="22">
        <f>AVERAGE(W525:W534)</f>
        <v>6025.9989999999998</v>
      </c>
      <c r="AN525" s="6" cm="1">
        <f t="array" ref="AN525:AN534">X525:X534/AO525-1</f>
        <v>-1.9541466881567326E-2</v>
      </c>
      <c r="AO525" s="22">
        <f>AVERAGE(X525:X534)</f>
        <v>593.76300000000003</v>
      </c>
      <c r="AP525" s="6" cm="1">
        <f t="array" ref="AP525:AP534">Y525:Y534/AQ525-1</f>
        <v>-1.7746228926353025E-3</v>
      </c>
      <c r="AQ525" s="22">
        <f>AVERAGE(Y525:Y534)</f>
        <v>225.4</v>
      </c>
      <c r="AR525" s="6" cm="1">
        <f t="array" ref="AR525:AR534">Z525:Z534/AS525-1</f>
        <v>0</v>
      </c>
      <c r="AS525" s="22">
        <f>AVERAGE(Z525:Z534)</f>
        <v>192</v>
      </c>
      <c r="AT525" s="6" cm="1">
        <f t="array" ref="AT525:AT534">AA525:AA534/AU525-1</f>
        <v>5.0221692134073681E-3</v>
      </c>
      <c r="AU525" s="22">
        <f>AVERAGE(AA525:AA534)</f>
        <v>186.971</v>
      </c>
      <c r="AV525" s="6" cm="1">
        <f t="array" ref="AV525:AV534">AB525:AB534/AW525-1</f>
        <v>7.6036731590334306E-4</v>
      </c>
      <c r="AW525" s="22">
        <f>AVERAGE(AB525:AB534)</f>
        <v>153.87300000000002</v>
      </c>
      <c r="AX525" s="6" cm="1">
        <f t="array" ref="AX525:AX534">AC525:AC534/AY525-1</f>
        <v>-6.8250573915985546E-3</v>
      </c>
      <c r="AY525" s="22">
        <f>AVERAGE(AC525:AC534)</f>
        <v>1.2057487161218279</v>
      </c>
      <c r="AZ525" s="6" cm="1">
        <f t="array" ref="AZ525:AZ534">AD525:AD534/BA525-1</f>
        <v>-8.5444884445862179E-4</v>
      </c>
      <c r="BA525" s="22">
        <f>AVERAGE(AD525:AD534)</f>
        <v>1.2480428150600931</v>
      </c>
      <c r="BB525" s="6" cm="1">
        <f t="array" ref="BB525:BB534">AE525:AE534/BC525-1</f>
        <v>-5.3496061722089205E-3</v>
      </c>
      <c r="BC525" s="22">
        <f>AVERAGE(AE525:AE534)</f>
        <v>37.198999999999998</v>
      </c>
      <c r="BD525" s="6" cm="1">
        <f t="array" ref="BD525:BD534">AF525:AF534/BE525-1</f>
        <v>5.2354643514864296E-2</v>
      </c>
      <c r="BE525" s="22">
        <f>AVERAGE(AF525:AF534)</f>
        <v>3.8010000000000006</v>
      </c>
      <c r="BF525" s="6" cm="1">
        <f t="array" ref="BF525:BF534">AG525:AG534/BG525-1</f>
        <v>8.9670512998747398E-3</v>
      </c>
      <c r="BG525" s="22">
        <f>AVERAGE(AG525:AG534)</f>
        <v>28.772000000000002</v>
      </c>
      <c r="BH525" s="6" cm="1">
        <f t="array" ref="BH525:BH534">AH525:AH534/BI525-1</f>
        <v>-2.1099116781158056E-2</v>
      </c>
      <c r="BI525" s="22">
        <f>AVERAGE(AH525:AH534)</f>
        <v>12.228000000000002</v>
      </c>
      <c r="BJ525" s="6" cm="1">
        <f t="array" ref="BJ525:BJ534">AI525:AI534/BK525-1</f>
        <v>-1.4257119691656106E-2</v>
      </c>
      <c r="BK525" s="22">
        <f t="shared" ref="BK525" si="52">AVERAGE(AI525:AI534)</f>
        <v>1.2939249277336562</v>
      </c>
      <c r="BL525" s="6" cm="1">
        <f t="array" ref="BL525:BL534">AJ525:AJ534/BM525-1</f>
        <v>7.4288768757077683E-2</v>
      </c>
      <c r="BM525" s="22">
        <f>AVERAGE(AJ525:AJ534)</f>
        <v>0.312359623709623</v>
      </c>
      <c r="BQ525">
        <v>1.4</v>
      </c>
      <c r="BR525">
        <v>1.21471441829003</v>
      </c>
      <c r="BS525">
        <v>1.24872549866036</v>
      </c>
      <c r="BT525">
        <v>-3.401108037032996E-2</v>
      </c>
      <c r="BU525">
        <v>1.25487098648477</v>
      </c>
      <c r="BV525">
        <v>0.50609935897435898</v>
      </c>
      <c r="BW525">
        <v>0.74877162751041104</v>
      </c>
    </row>
    <row r="526" spans="1:75" x14ac:dyDescent="0.25">
      <c r="A526" s="1">
        <v>102</v>
      </c>
      <c r="B526" s="1" t="s">
        <v>21</v>
      </c>
      <c r="C526" s="1" t="s">
        <v>22</v>
      </c>
      <c r="D526" s="1" t="s">
        <v>23</v>
      </c>
      <c r="E526" s="1" t="s">
        <v>24</v>
      </c>
      <c r="F526" s="1" t="s">
        <v>25</v>
      </c>
      <c r="G526" s="1" t="b">
        <v>1</v>
      </c>
      <c r="H526" s="1" t="b">
        <v>1</v>
      </c>
      <c r="I526" s="1" t="b">
        <v>1</v>
      </c>
      <c r="J526" s="1" t="b">
        <v>1</v>
      </c>
      <c r="K526" s="1" t="b">
        <v>0</v>
      </c>
      <c r="L526" s="1">
        <v>200</v>
      </c>
      <c r="M526" s="1">
        <v>2</v>
      </c>
      <c r="N526" s="1">
        <v>0</v>
      </c>
      <c r="O526" s="1">
        <v>1</v>
      </c>
      <c r="P526" s="1">
        <v>2</v>
      </c>
      <c r="Q526" s="1">
        <v>100</v>
      </c>
      <c r="R526" s="1">
        <v>100</v>
      </c>
      <c r="S526" s="13">
        <v>1.5</v>
      </c>
      <c r="T526" s="1">
        <v>1</v>
      </c>
      <c r="U526" s="1" t="b">
        <v>1</v>
      </c>
      <c r="V526" s="1">
        <v>251</v>
      </c>
      <c r="W526" s="13">
        <v>6020.33</v>
      </c>
      <c r="X526" s="13">
        <v>598.51</v>
      </c>
      <c r="Y526" s="1">
        <v>226</v>
      </c>
      <c r="Z526" s="1">
        <v>192</v>
      </c>
      <c r="AA526" s="50">
        <v>186.42</v>
      </c>
      <c r="AB526" s="50">
        <v>153.96</v>
      </c>
      <c r="AC526" s="16">
        <v>1.21248326816583</v>
      </c>
      <c r="AD526" s="16">
        <v>1.2473454826592201</v>
      </c>
      <c r="AE526" s="50">
        <v>37.47</v>
      </c>
      <c r="AF526" s="50">
        <v>3.53</v>
      </c>
      <c r="AG526" s="50">
        <v>28.6</v>
      </c>
      <c r="AH526" s="50">
        <v>12.4</v>
      </c>
      <c r="AI526" s="16">
        <v>1.3110751481658001</v>
      </c>
      <c r="AJ526" s="16">
        <v>0.28592640692640597</v>
      </c>
      <c r="AL526" s="6">
        <v>-9.4075687699246568E-4</v>
      </c>
      <c r="AN526" s="6">
        <v>7.9947723249849112E-3</v>
      </c>
      <c r="AP526" s="6">
        <v>2.6619343389528982E-3</v>
      </c>
      <c r="AR526" s="6">
        <v>0</v>
      </c>
      <c r="AT526" s="6">
        <v>-2.9469810826279197E-3</v>
      </c>
      <c r="AV526" s="6">
        <v>5.654013374665201E-4</v>
      </c>
      <c r="AX526" s="6">
        <v>5.5853694504963691E-3</v>
      </c>
      <c r="AZ526" s="6">
        <v>-5.5874076791140315E-4</v>
      </c>
      <c r="BB526" s="6">
        <v>7.2851420737116701E-3</v>
      </c>
      <c r="BD526" s="6">
        <v>-7.1297027098132237E-2</v>
      </c>
      <c r="BF526" s="6">
        <v>-5.9780341999166042E-3</v>
      </c>
      <c r="BH526" s="6">
        <v>1.4066077854105297E-2</v>
      </c>
      <c r="BJ526" s="6">
        <v>1.3254416902055421E-2</v>
      </c>
      <c r="BL526" s="6">
        <v>-8.4624307294562384E-2</v>
      </c>
      <c r="BQ526">
        <v>1.5</v>
      </c>
      <c r="BR526">
        <v>1.1975194119344501</v>
      </c>
      <c r="BS526">
        <v>1.24697642631893</v>
      </c>
      <c r="BT526">
        <v>-4.9457014384479914E-2</v>
      </c>
      <c r="BU526">
        <v>1.27547728516694</v>
      </c>
      <c r="BV526">
        <v>0.33556443556443499</v>
      </c>
      <c r="BW526">
        <v>0.9399128496025051</v>
      </c>
    </row>
    <row r="527" spans="1:75" x14ac:dyDescent="0.25">
      <c r="A527" s="1">
        <v>103</v>
      </c>
      <c r="B527" s="1" t="s">
        <v>21</v>
      </c>
      <c r="C527" s="1" t="s">
        <v>22</v>
      </c>
      <c r="D527" s="1" t="s">
        <v>23</v>
      </c>
      <c r="E527" s="1" t="s">
        <v>24</v>
      </c>
      <c r="F527" s="1" t="s">
        <v>25</v>
      </c>
      <c r="G527" s="1" t="b">
        <v>1</v>
      </c>
      <c r="H527" s="1" t="b">
        <v>1</v>
      </c>
      <c r="I527" s="1" t="b">
        <v>1</v>
      </c>
      <c r="J527" s="1" t="b">
        <v>1</v>
      </c>
      <c r="K527" s="1" t="b">
        <v>0</v>
      </c>
      <c r="L527" s="1">
        <v>200</v>
      </c>
      <c r="M527" s="1">
        <v>2</v>
      </c>
      <c r="N527" s="1">
        <v>0</v>
      </c>
      <c r="O527" s="1">
        <v>1</v>
      </c>
      <c r="P527" s="1">
        <v>2</v>
      </c>
      <c r="Q527" s="1">
        <v>100</v>
      </c>
      <c r="R527" s="1">
        <v>100</v>
      </c>
      <c r="S527" s="13">
        <v>1.5</v>
      </c>
      <c r="T527" s="1">
        <v>1</v>
      </c>
      <c r="U527" s="1" t="b">
        <v>1</v>
      </c>
      <c r="V527" s="1">
        <v>251</v>
      </c>
      <c r="W527" s="13">
        <v>6002.55</v>
      </c>
      <c r="X527" s="13">
        <v>582.04999999999995</v>
      </c>
      <c r="Y527" s="1">
        <v>225</v>
      </c>
      <c r="Z527" s="1">
        <v>192</v>
      </c>
      <c r="AA527" s="50">
        <v>188.12</v>
      </c>
      <c r="AB527" s="50">
        <v>154.63</v>
      </c>
      <c r="AC527" s="16">
        <v>1.19634239782291</v>
      </c>
      <c r="AD527" s="16">
        <v>1.2420213158122699</v>
      </c>
      <c r="AE527" s="50">
        <v>37</v>
      </c>
      <c r="AF527" s="50">
        <v>4</v>
      </c>
      <c r="AG527" s="50">
        <v>28.86</v>
      </c>
      <c r="AH527" s="50">
        <v>12.14</v>
      </c>
      <c r="AI527" s="16">
        <v>1.2831236382576701</v>
      </c>
      <c r="AJ527" s="16">
        <v>0.33110755910755801</v>
      </c>
      <c r="AL527" s="6">
        <v>-3.8913049935785926E-3</v>
      </c>
      <c r="AN527" s="6">
        <v>-1.9726725983262861E-2</v>
      </c>
      <c r="AP527" s="6">
        <v>-1.7746228926353025E-3</v>
      </c>
      <c r="AR527" s="6">
        <v>0</v>
      </c>
      <c r="AT527" s="6">
        <v>6.1453380470768426E-3</v>
      </c>
      <c r="AV527" s="6">
        <v>4.9196415225540857E-3</v>
      </c>
      <c r="AX527" s="6">
        <v>-7.801226054108823E-3</v>
      </c>
      <c r="AZ527" s="6">
        <v>-4.8247537465557766E-3</v>
      </c>
      <c r="BB527" s="6">
        <v>-5.3496061722089205E-3</v>
      </c>
      <c r="BD527" s="6">
        <v>5.2354643514864296E-2</v>
      </c>
      <c r="BF527" s="6">
        <v>3.0585291255387226E-3</v>
      </c>
      <c r="BH527" s="6">
        <v>-7.1965979718678907E-3</v>
      </c>
      <c r="BJ527" s="6">
        <v>-8.3476940929678722E-3</v>
      </c>
      <c r="BL527" s="6">
        <v>6.0020354664543696E-2</v>
      </c>
      <c r="BQ527">
        <v>1.5</v>
      </c>
      <c r="BR527">
        <v>1.21248326816583</v>
      </c>
      <c r="BS527">
        <v>1.2473454826592201</v>
      </c>
      <c r="BT527">
        <v>-3.4862214493390109E-2</v>
      </c>
      <c r="BU527">
        <v>1.3110751481658001</v>
      </c>
      <c r="BV527">
        <v>0.28592640692640597</v>
      </c>
      <c r="BW527">
        <v>1.025148741239394</v>
      </c>
    </row>
    <row r="528" spans="1:75" x14ac:dyDescent="0.25">
      <c r="A528" s="1">
        <v>104</v>
      </c>
      <c r="B528" s="1" t="s">
        <v>21</v>
      </c>
      <c r="C528" s="1" t="s">
        <v>22</v>
      </c>
      <c r="D528" s="1" t="s">
        <v>23</v>
      </c>
      <c r="E528" s="1" t="s">
        <v>24</v>
      </c>
      <c r="F528" s="1" t="s">
        <v>25</v>
      </c>
      <c r="G528" s="1" t="b">
        <v>1</v>
      </c>
      <c r="H528" s="1" t="b">
        <v>1</v>
      </c>
      <c r="I528" s="1" t="b">
        <v>1</v>
      </c>
      <c r="J528" s="1" t="b">
        <v>1</v>
      </c>
      <c r="K528" s="1" t="b">
        <v>0</v>
      </c>
      <c r="L528" s="1">
        <v>200</v>
      </c>
      <c r="M528" s="1">
        <v>2</v>
      </c>
      <c r="N528" s="1">
        <v>0</v>
      </c>
      <c r="O528" s="1">
        <v>1</v>
      </c>
      <c r="P528" s="1">
        <v>2</v>
      </c>
      <c r="Q528" s="1">
        <v>100</v>
      </c>
      <c r="R528" s="1">
        <v>100</v>
      </c>
      <c r="S528" s="13">
        <v>1.5</v>
      </c>
      <c r="T528" s="1">
        <v>1</v>
      </c>
      <c r="U528" s="1" t="b">
        <v>1</v>
      </c>
      <c r="V528" s="1">
        <v>251</v>
      </c>
      <c r="W528" s="13">
        <v>6034.66</v>
      </c>
      <c r="X528" s="13">
        <v>601.30999999999995</v>
      </c>
      <c r="Y528" s="1">
        <v>225</v>
      </c>
      <c r="Z528" s="1">
        <v>192</v>
      </c>
      <c r="AA528" s="50">
        <v>186.48</v>
      </c>
      <c r="AB528" s="50">
        <v>153.56</v>
      </c>
      <c r="AC528" s="16">
        <v>1.20668809971163</v>
      </c>
      <c r="AD528" s="16">
        <v>1.2505959380826199</v>
      </c>
      <c r="AE528" s="50">
        <v>37</v>
      </c>
      <c r="AF528" s="50">
        <v>4</v>
      </c>
      <c r="AG528" s="50">
        <v>28.72</v>
      </c>
      <c r="AH528" s="50">
        <v>12.28</v>
      </c>
      <c r="AI528" s="16">
        <v>1.28929618447304</v>
      </c>
      <c r="AJ528" s="16">
        <v>0.32716350316350201</v>
      </c>
      <c r="AL528" s="6">
        <v>1.4372720606159461E-3</v>
      </c>
      <c r="AN528" s="6">
        <v>1.2710458549960002E-2</v>
      </c>
      <c r="AP528" s="6">
        <v>-1.7746228926353025E-3</v>
      </c>
      <c r="AR528" s="6">
        <v>0</v>
      </c>
      <c r="AT528" s="6">
        <v>-2.6260757015794667E-3</v>
      </c>
      <c r="AV528" s="6">
        <v>-2.0341450416903051E-3</v>
      </c>
      <c r="AX528" s="6">
        <v>7.7908736475662543E-4</v>
      </c>
      <c r="AZ528" s="6">
        <v>2.0457014709098775E-3</v>
      </c>
      <c r="BB528" s="6">
        <v>-5.3496061722089205E-3</v>
      </c>
      <c r="BD528" s="6">
        <v>5.2354643514864296E-2</v>
      </c>
      <c r="BF528" s="6">
        <v>-1.8073126650911542E-3</v>
      </c>
      <c r="BH528" s="6">
        <v>4.2525351651945265E-3</v>
      </c>
      <c r="BJ528" s="6">
        <v>-3.5772888839259442E-3</v>
      </c>
      <c r="BL528" s="6">
        <v>4.7393703699813106E-2</v>
      </c>
      <c r="BQ528">
        <v>1.5</v>
      </c>
      <c r="BR528">
        <v>1.19634239782291</v>
      </c>
      <c r="BS528">
        <v>1.2420213158122699</v>
      </c>
      <c r="BT528">
        <v>-4.5678917989359968E-2</v>
      </c>
      <c r="BU528">
        <v>1.2831236382576701</v>
      </c>
      <c r="BV528">
        <v>0.33110755910755801</v>
      </c>
      <c r="BW528">
        <v>0.95201607915011199</v>
      </c>
    </row>
    <row r="529" spans="1:75" x14ac:dyDescent="0.25">
      <c r="A529" s="1">
        <v>105</v>
      </c>
      <c r="B529" s="1" t="s">
        <v>21</v>
      </c>
      <c r="C529" s="1" t="s">
        <v>22</v>
      </c>
      <c r="D529" s="1" t="s">
        <v>23</v>
      </c>
      <c r="E529" s="1" t="s">
        <v>24</v>
      </c>
      <c r="F529" s="1" t="s">
        <v>25</v>
      </c>
      <c r="G529" s="1" t="b">
        <v>1</v>
      </c>
      <c r="H529" s="1" t="b">
        <v>1</v>
      </c>
      <c r="I529" s="1" t="b">
        <v>1</v>
      </c>
      <c r="J529" s="1" t="b">
        <v>1</v>
      </c>
      <c r="K529" s="1" t="b">
        <v>0</v>
      </c>
      <c r="L529" s="1">
        <v>200</v>
      </c>
      <c r="M529" s="1">
        <v>2</v>
      </c>
      <c r="N529" s="1">
        <v>0</v>
      </c>
      <c r="O529" s="1">
        <v>1</v>
      </c>
      <c r="P529" s="1">
        <v>2</v>
      </c>
      <c r="Q529" s="1">
        <v>100</v>
      </c>
      <c r="R529" s="1">
        <v>100</v>
      </c>
      <c r="S529" s="13">
        <v>1.5</v>
      </c>
      <c r="T529" s="1">
        <v>1</v>
      </c>
      <c r="U529" s="1" t="b">
        <v>1</v>
      </c>
      <c r="V529" s="1">
        <v>251</v>
      </c>
      <c r="W529" s="13">
        <v>6033.68</v>
      </c>
      <c r="X529" s="13">
        <v>592.87</v>
      </c>
      <c r="Y529" s="1">
        <v>226</v>
      </c>
      <c r="Z529" s="1">
        <v>192</v>
      </c>
      <c r="AA529" s="50">
        <v>186.53</v>
      </c>
      <c r="AB529" s="50">
        <v>153.93</v>
      </c>
      <c r="AC529" s="16">
        <v>1.2117799393161299</v>
      </c>
      <c r="AD529" s="16">
        <v>1.24752087308372</v>
      </c>
      <c r="AE529" s="50">
        <v>37.49</v>
      </c>
      <c r="AF529" s="50">
        <v>3.51</v>
      </c>
      <c r="AG529" s="50">
        <v>28.73</v>
      </c>
      <c r="AH529" s="50">
        <v>12.27</v>
      </c>
      <c r="AI529" s="16">
        <v>1.3056407589855801</v>
      </c>
      <c r="AJ529" s="16">
        <v>0.28679070929070899</v>
      </c>
      <c r="AL529" s="6">
        <v>1.274643424268751E-3</v>
      </c>
      <c r="AN529" s="6">
        <v>-1.503967071036838E-3</v>
      </c>
      <c r="AP529" s="6">
        <v>2.6619343389528982E-3</v>
      </c>
      <c r="AR529" s="6">
        <v>0</v>
      </c>
      <c r="AT529" s="6">
        <v>-2.3586545507057188E-3</v>
      </c>
      <c r="AV529" s="6">
        <v>3.7043535902969715E-4</v>
      </c>
      <c r="AX529" s="6">
        <v>5.0020564929158517E-3</v>
      </c>
      <c r="AZ529" s="6">
        <v>-4.1820839002870702E-4</v>
      </c>
      <c r="BB529" s="6">
        <v>7.822790935240409E-3</v>
      </c>
      <c r="BD529" s="6">
        <v>-7.655880031570661E-2</v>
      </c>
      <c r="BF529" s="6">
        <v>-1.4597525371889963E-3</v>
      </c>
      <c r="BH529" s="6">
        <v>3.4347399411185364E-3</v>
      </c>
      <c r="BJ529" s="6">
        <v>9.0544907210687864E-3</v>
      </c>
      <c r="BL529" s="6">
        <v>-8.1857296776242428E-2</v>
      </c>
      <c r="BQ529">
        <v>1.5</v>
      </c>
      <c r="BR529">
        <v>1.20668809971163</v>
      </c>
      <c r="BS529">
        <v>1.2505959380826199</v>
      </c>
      <c r="BT529">
        <v>-4.3907838370989882E-2</v>
      </c>
      <c r="BU529">
        <v>1.28929618447304</v>
      </c>
      <c r="BV529">
        <v>0.32716350316350201</v>
      </c>
      <c r="BW529">
        <v>0.96213268130953788</v>
      </c>
    </row>
    <row r="530" spans="1:75" x14ac:dyDescent="0.25">
      <c r="A530" s="1">
        <v>106</v>
      </c>
      <c r="B530" s="1" t="s">
        <v>21</v>
      </c>
      <c r="C530" s="1" t="s">
        <v>22</v>
      </c>
      <c r="D530" s="1" t="s">
        <v>23</v>
      </c>
      <c r="E530" s="1" t="s">
        <v>24</v>
      </c>
      <c r="F530" s="1" t="s">
        <v>25</v>
      </c>
      <c r="G530" s="1" t="b">
        <v>1</v>
      </c>
      <c r="H530" s="1" t="b">
        <v>1</v>
      </c>
      <c r="I530" s="1" t="b">
        <v>1</v>
      </c>
      <c r="J530" s="1" t="b">
        <v>1</v>
      </c>
      <c r="K530" s="1" t="b">
        <v>0</v>
      </c>
      <c r="L530" s="1">
        <v>200</v>
      </c>
      <c r="M530" s="1">
        <v>2</v>
      </c>
      <c r="N530" s="1">
        <v>0</v>
      </c>
      <c r="O530" s="1">
        <v>1</v>
      </c>
      <c r="P530" s="1">
        <v>2</v>
      </c>
      <c r="Q530" s="1">
        <v>100</v>
      </c>
      <c r="R530" s="1">
        <v>100</v>
      </c>
      <c r="S530" s="13">
        <v>1.5</v>
      </c>
      <c r="T530" s="1">
        <v>1</v>
      </c>
      <c r="U530" s="1" t="b">
        <v>1</v>
      </c>
      <c r="V530" s="1">
        <v>251</v>
      </c>
      <c r="W530" s="13">
        <v>6024.14</v>
      </c>
      <c r="X530" s="13">
        <v>591.72</v>
      </c>
      <c r="Y530" s="1">
        <v>226</v>
      </c>
      <c r="Z530" s="1">
        <v>192</v>
      </c>
      <c r="AA530" s="50">
        <v>187.04</v>
      </c>
      <c r="AB530" s="50">
        <v>153.78</v>
      </c>
      <c r="AC530" s="16">
        <v>1.20842892083571</v>
      </c>
      <c r="AD530" s="16">
        <v>1.2487645537109</v>
      </c>
      <c r="AE530" s="50">
        <v>37.47</v>
      </c>
      <c r="AF530" s="50">
        <v>3.53</v>
      </c>
      <c r="AG530" s="50">
        <v>28.79</v>
      </c>
      <c r="AH530" s="50">
        <v>12.21</v>
      </c>
      <c r="AI530" s="16">
        <v>1.3026066205248601</v>
      </c>
      <c r="AJ530" s="16">
        <v>0.29085564435564398</v>
      </c>
      <c r="AL530" s="6">
        <v>-3.0849656629539091E-4</v>
      </c>
      <c r="AN530" s="6">
        <v>-3.4407667705801392E-3</v>
      </c>
      <c r="AP530" s="6">
        <v>2.6619343389528982E-3</v>
      </c>
      <c r="AR530" s="6">
        <v>0</v>
      </c>
      <c r="AT530" s="6">
        <v>3.6904118820557663E-4</v>
      </c>
      <c r="AV530" s="6">
        <v>-6.0439453315408453E-4</v>
      </c>
      <c r="AX530" s="6">
        <v>2.2228551256540108E-3</v>
      </c>
      <c r="AZ530" s="6">
        <v>5.7829638702910913E-4</v>
      </c>
      <c r="BB530" s="6">
        <v>7.2851420737116701E-3</v>
      </c>
      <c r="BD530" s="6">
        <v>-7.1297027098132237E-2</v>
      </c>
      <c r="BF530" s="6">
        <v>6.2560823022383971E-4</v>
      </c>
      <c r="BH530" s="6">
        <v>-1.4720314033366266E-3</v>
      </c>
      <c r="BJ530" s="6">
        <v>6.7095799803549294E-3</v>
      </c>
      <c r="BL530" s="6">
        <v>-6.8843658788530382E-2</v>
      </c>
      <c r="BQ530">
        <v>1.5</v>
      </c>
      <c r="BR530">
        <v>1.2117799393161299</v>
      </c>
      <c r="BS530">
        <v>1.24752087308372</v>
      </c>
      <c r="BT530">
        <v>-3.5740933767590022E-2</v>
      </c>
      <c r="BU530">
        <v>1.3056407589855801</v>
      </c>
      <c r="BV530">
        <v>0.28679070929070899</v>
      </c>
      <c r="BW530">
        <v>1.0188500496948711</v>
      </c>
    </row>
    <row r="531" spans="1:75" x14ac:dyDescent="0.25">
      <c r="A531" s="1">
        <v>107</v>
      </c>
      <c r="B531" s="1" t="s">
        <v>21</v>
      </c>
      <c r="C531" s="1" t="s">
        <v>22</v>
      </c>
      <c r="D531" s="1" t="s">
        <v>23</v>
      </c>
      <c r="E531" s="1" t="s">
        <v>24</v>
      </c>
      <c r="F531" s="1" t="s">
        <v>25</v>
      </c>
      <c r="G531" s="1" t="b">
        <v>1</v>
      </c>
      <c r="H531" s="1" t="b">
        <v>1</v>
      </c>
      <c r="I531" s="1" t="b">
        <v>1</v>
      </c>
      <c r="J531" s="1" t="b">
        <v>1</v>
      </c>
      <c r="K531" s="1" t="b">
        <v>0</v>
      </c>
      <c r="L531" s="1">
        <v>200</v>
      </c>
      <c r="M531" s="1">
        <v>2</v>
      </c>
      <c r="N531" s="1">
        <v>0</v>
      </c>
      <c r="O531" s="1">
        <v>1</v>
      </c>
      <c r="P531" s="1">
        <v>2</v>
      </c>
      <c r="Q531" s="1">
        <v>100</v>
      </c>
      <c r="R531" s="1">
        <v>100</v>
      </c>
      <c r="S531" s="13">
        <v>1.5</v>
      </c>
      <c r="T531" s="1">
        <v>1</v>
      </c>
      <c r="U531" s="1" t="b">
        <v>1</v>
      </c>
      <c r="V531" s="1">
        <v>251</v>
      </c>
      <c r="W531" s="13">
        <v>6024.13</v>
      </c>
      <c r="X531" s="13">
        <v>592.98</v>
      </c>
      <c r="Y531" s="1">
        <v>225</v>
      </c>
      <c r="Z531" s="1">
        <v>192</v>
      </c>
      <c r="AA531" s="50">
        <v>187.21</v>
      </c>
      <c r="AB531" s="50">
        <v>153.94999999999999</v>
      </c>
      <c r="AC531" s="16">
        <v>1.2022085647253899</v>
      </c>
      <c r="AD531" s="16">
        <v>1.2473652836368001</v>
      </c>
      <c r="AE531" s="50">
        <v>37</v>
      </c>
      <c r="AF531" s="50">
        <v>4</v>
      </c>
      <c r="AG531" s="50">
        <v>28.82</v>
      </c>
      <c r="AH531" s="50">
        <v>12.18</v>
      </c>
      <c r="AI531" s="16">
        <v>1.2846479656996901</v>
      </c>
      <c r="AJ531" s="16">
        <v>0.32958374958374898</v>
      </c>
      <c r="AL531" s="6">
        <v>-3.1015604217654591E-4</v>
      </c>
      <c r="AN531" s="6">
        <v>-1.318707969341304E-3</v>
      </c>
      <c r="AP531" s="6">
        <v>-1.7746228926353025E-3</v>
      </c>
      <c r="AR531" s="6">
        <v>0</v>
      </c>
      <c r="AT531" s="6">
        <v>1.2782731011762305E-3</v>
      </c>
      <c r="AV531" s="6">
        <v>5.0041267798750511E-4</v>
      </c>
      <c r="AX531" s="6">
        <v>-2.936060680889252E-3</v>
      </c>
      <c r="AZ531" s="6">
        <v>-5.4287514427964201E-4</v>
      </c>
      <c r="BB531" s="6">
        <v>-5.3496061722089205E-3</v>
      </c>
      <c r="BD531" s="6">
        <v>5.2354643514864296E-2</v>
      </c>
      <c r="BF531" s="6">
        <v>1.6682886139300912E-3</v>
      </c>
      <c r="BH531" s="6">
        <v>-3.9254170755643747E-3</v>
      </c>
      <c r="BJ531" s="6">
        <v>-7.1696292691532104E-3</v>
      </c>
      <c r="BL531" s="6">
        <v>5.5141972799076955E-2</v>
      </c>
      <c r="BQ531">
        <v>1.5</v>
      </c>
      <c r="BR531">
        <v>1.20842892083571</v>
      </c>
      <c r="BS531">
        <v>1.2487645537109</v>
      </c>
      <c r="BT531">
        <v>-4.0335632875190042E-2</v>
      </c>
      <c r="BU531">
        <v>1.3026066205248601</v>
      </c>
      <c r="BV531">
        <v>0.29085564435564398</v>
      </c>
      <c r="BW531">
        <v>1.0117509761692161</v>
      </c>
    </row>
    <row r="532" spans="1:75" x14ac:dyDescent="0.25">
      <c r="A532" s="1">
        <v>108</v>
      </c>
      <c r="B532" s="1" t="s">
        <v>21</v>
      </c>
      <c r="C532" s="1" t="s">
        <v>22</v>
      </c>
      <c r="D532" s="1" t="s">
        <v>23</v>
      </c>
      <c r="E532" s="1" t="s">
        <v>24</v>
      </c>
      <c r="F532" s="1" t="s">
        <v>25</v>
      </c>
      <c r="G532" s="1" t="b">
        <v>1</v>
      </c>
      <c r="H532" s="1" t="b">
        <v>1</v>
      </c>
      <c r="I532" s="1" t="b">
        <v>1</v>
      </c>
      <c r="J532" s="1" t="b">
        <v>1</v>
      </c>
      <c r="K532" s="1" t="b">
        <v>0</v>
      </c>
      <c r="L532" s="1">
        <v>200</v>
      </c>
      <c r="M532" s="1">
        <v>2</v>
      </c>
      <c r="N532" s="1">
        <v>0</v>
      </c>
      <c r="O532" s="1">
        <v>1</v>
      </c>
      <c r="P532" s="1">
        <v>2</v>
      </c>
      <c r="Q532" s="1">
        <v>100</v>
      </c>
      <c r="R532" s="1">
        <v>100</v>
      </c>
      <c r="S532" s="13">
        <v>1.5</v>
      </c>
      <c r="T532" s="1">
        <v>1</v>
      </c>
      <c r="U532" s="1" t="b">
        <v>1</v>
      </c>
      <c r="V532" s="1">
        <v>251</v>
      </c>
      <c r="W532" s="13">
        <v>6030.73</v>
      </c>
      <c r="X532" s="13">
        <v>596.03</v>
      </c>
      <c r="Y532" s="1">
        <v>226</v>
      </c>
      <c r="Z532" s="1">
        <v>192</v>
      </c>
      <c r="AA532" s="50">
        <v>186.65</v>
      </c>
      <c r="AB532" s="50">
        <v>153.72</v>
      </c>
      <c r="AC532" s="16">
        <v>1.21101090384285</v>
      </c>
      <c r="AD532" s="16">
        <v>1.2493852210321099</v>
      </c>
      <c r="AE532" s="50">
        <v>37.56</v>
      </c>
      <c r="AF532" s="50">
        <v>3.44</v>
      </c>
      <c r="AG532" s="50">
        <v>28.69</v>
      </c>
      <c r="AH532" s="50">
        <v>12.31</v>
      </c>
      <c r="AI532" s="16">
        <v>1.3103712826126599</v>
      </c>
      <c r="AJ532" s="16">
        <v>0.28099983349983298</v>
      </c>
      <c r="AL532" s="6">
        <v>7.8509803934578848E-4</v>
      </c>
      <c r="AN532" s="6">
        <v>3.8180216685781421E-3</v>
      </c>
      <c r="AP532" s="6">
        <v>2.6619343389528982E-3</v>
      </c>
      <c r="AR532" s="6">
        <v>0</v>
      </c>
      <c r="AT532" s="6">
        <v>-1.7168437886089238E-3</v>
      </c>
      <c r="AV532" s="6">
        <v>-9.9432649002761941E-4</v>
      </c>
      <c r="AX532" s="6">
        <v>4.364249076662885E-3</v>
      </c>
      <c r="AZ532" s="6">
        <v>1.0756089100614208E-3</v>
      </c>
      <c r="BB532" s="6">
        <v>9.7045619505902181E-3</v>
      </c>
      <c r="BD532" s="6">
        <v>-9.4975006577216692E-2</v>
      </c>
      <c r="BF532" s="6">
        <v>-2.8499930487975167E-3</v>
      </c>
      <c r="BH532" s="6">
        <v>6.7059208374222745E-3</v>
      </c>
      <c r="BJ532" s="6">
        <v>1.2710439784022087E-2</v>
      </c>
      <c r="BL532" s="6">
        <v>-0.10039642716096631</v>
      </c>
      <c r="BQ532">
        <v>1.5</v>
      </c>
      <c r="BR532">
        <v>1.2022085647253899</v>
      </c>
      <c r="BS532">
        <v>1.2473652836368001</v>
      </c>
      <c r="BT532">
        <v>-4.5156718911410154E-2</v>
      </c>
      <c r="BU532">
        <v>1.2846479656996901</v>
      </c>
      <c r="BV532">
        <v>0.32958374958374898</v>
      </c>
      <c r="BW532">
        <v>0.95506421611594106</v>
      </c>
    </row>
    <row r="533" spans="1:75" x14ac:dyDescent="0.25">
      <c r="A533" s="1">
        <v>109</v>
      </c>
      <c r="B533" s="1" t="s">
        <v>21</v>
      </c>
      <c r="C533" s="1" t="s">
        <v>22</v>
      </c>
      <c r="D533" s="1" t="s">
        <v>23</v>
      </c>
      <c r="E533" s="1" t="s">
        <v>24</v>
      </c>
      <c r="F533" s="1" t="s">
        <v>25</v>
      </c>
      <c r="G533" s="1" t="b">
        <v>1</v>
      </c>
      <c r="H533" s="1" t="b">
        <v>1</v>
      </c>
      <c r="I533" s="1" t="b">
        <v>1</v>
      </c>
      <c r="J533" s="1" t="b">
        <v>1</v>
      </c>
      <c r="K533" s="1" t="b">
        <v>0</v>
      </c>
      <c r="L533" s="1">
        <v>200</v>
      </c>
      <c r="M533" s="1">
        <v>2</v>
      </c>
      <c r="N533" s="1">
        <v>0</v>
      </c>
      <c r="O533" s="1">
        <v>1</v>
      </c>
      <c r="P533" s="1">
        <v>2</v>
      </c>
      <c r="Q533" s="1">
        <v>100</v>
      </c>
      <c r="R533" s="1">
        <v>100</v>
      </c>
      <c r="S533" s="13">
        <v>1.5</v>
      </c>
      <c r="T533" s="1">
        <v>1</v>
      </c>
      <c r="U533" s="1" t="b">
        <v>1</v>
      </c>
      <c r="V533" s="1">
        <v>251</v>
      </c>
      <c r="W533" s="13">
        <v>6036.21</v>
      </c>
      <c r="X533" s="13">
        <v>603.65</v>
      </c>
      <c r="Y533" s="1">
        <v>225</v>
      </c>
      <c r="Z533" s="1">
        <v>192</v>
      </c>
      <c r="AA533" s="50">
        <v>186.34</v>
      </c>
      <c r="AB533" s="50">
        <v>153.44</v>
      </c>
      <c r="AC533" s="16">
        <v>1.2076431612558101</v>
      </c>
      <c r="AD533" s="16">
        <v>1.2516296733496399</v>
      </c>
      <c r="AE533" s="50">
        <v>37</v>
      </c>
      <c r="AF533" s="50">
        <v>4</v>
      </c>
      <c r="AG533" s="50">
        <v>28.7</v>
      </c>
      <c r="AH533" s="50">
        <v>12.3</v>
      </c>
      <c r="AI533" s="16">
        <v>1.29034304565784</v>
      </c>
      <c r="AJ533" s="16">
        <v>0.326799866799866</v>
      </c>
      <c r="AL533" s="6">
        <v>1.6944908221856458E-3</v>
      </c>
      <c r="AN533" s="6">
        <v>1.665142489511795E-2</v>
      </c>
      <c r="AP533" s="6">
        <v>-1.7746228926353025E-3</v>
      </c>
      <c r="AR533" s="6">
        <v>0</v>
      </c>
      <c r="AT533" s="6">
        <v>-3.374854924025672E-3</v>
      </c>
      <c r="AV533" s="6">
        <v>-2.8140089554373748E-3</v>
      </c>
      <c r="AX533" s="6">
        <v>1.5711774009392609E-3</v>
      </c>
      <c r="AZ533" s="6">
        <v>2.8739865702236411E-3</v>
      </c>
      <c r="BB533" s="6">
        <v>-5.3496061722089205E-3</v>
      </c>
      <c r="BD533" s="6">
        <v>5.2354643514864296E-2</v>
      </c>
      <c r="BF533" s="6">
        <v>-2.5024329208953588E-3</v>
      </c>
      <c r="BH533" s="6">
        <v>5.8881256133462845E-3</v>
      </c>
      <c r="BJ533" s="6">
        <v>-2.7682302110756396E-3</v>
      </c>
      <c r="BL533" s="6">
        <v>4.6229544391009458E-2</v>
      </c>
      <c r="BQ533">
        <v>1.5</v>
      </c>
      <c r="BR533">
        <v>1.21101090384285</v>
      </c>
      <c r="BS533">
        <v>1.2493852210321099</v>
      </c>
      <c r="BT533">
        <v>-3.8374317189259877E-2</v>
      </c>
      <c r="BU533">
        <v>1.3103712826126599</v>
      </c>
      <c r="BV533">
        <v>0.28099983349983298</v>
      </c>
      <c r="BW533">
        <v>1.029371449112827</v>
      </c>
    </row>
    <row r="534" spans="1:75" x14ac:dyDescent="0.25">
      <c r="A534" s="1">
        <v>110</v>
      </c>
      <c r="B534" s="1" t="s">
        <v>21</v>
      </c>
      <c r="C534" s="1" t="s">
        <v>22</v>
      </c>
      <c r="D534" s="1" t="s">
        <v>23</v>
      </c>
      <c r="E534" s="1" t="s">
        <v>24</v>
      </c>
      <c r="F534" s="1" t="s">
        <v>25</v>
      </c>
      <c r="G534" s="1" t="b">
        <v>1</v>
      </c>
      <c r="H534" s="1" t="b">
        <v>1</v>
      </c>
      <c r="I534" s="1" t="b">
        <v>1</v>
      </c>
      <c r="J534" s="1" t="b">
        <v>1</v>
      </c>
      <c r="K534" s="1" t="b">
        <v>0</v>
      </c>
      <c r="L534" s="1">
        <v>200</v>
      </c>
      <c r="M534" s="1">
        <v>2</v>
      </c>
      <c r="N534" s="1">
        <v>0</v>
      </c>
      <c r="O534" s="1">
        <v>1</v>
      </c>
      <c r="P534" s="1">
        <v>2</v>
      </c>
      <c r="Q534" s="1">
        <v>100</v>
      </c>
      <c r="R534" s="1">
        <v>100</v>
      </c>
      <c r="S534" s="13">
        <v>1.5</v>
      </c>
      <c r="T534" s="1">
        <v>1</v>
      </c>
      <c r="U534" s="1" t="b">
        <v>1</v>
      </c>
      <c r="V534" s="1">
        <v>251</v>
      </c>
      <c r="W534" s="13">
        <v>6025.58</v>
      </c>
      <c r="X534" s="13">
        <v>596.35</v>
      </c>
      <c r="Y534" s="1">
        <v>225</v>
      </c>
      <c r="Z534" s="1">
        <v>192</v>
      </c>
      <c r="AA534" s="50">
        <v>187.01</v>
      </c>
      <c r="AB534" s="50">
        <v>153.77000000000001</v>
      </c>
      <c r="AC534" s="16">
        <v>1.2033824936075701</v>
      </c>
      <c r="AD534" s="16">
        <v>1.2488233829147199</v>
      </c>
      <c r="AE534" s="50">
        <v>37</v>
      </c>
      <c r="AF534" s="50">
        <v>4</v>
      </c>
      <c r="AG534" s="50">
        <v>28.78</v>
      </c>
      <c r="AH534" s="50">
        <v>12.22</v>
      </c>
      <c r="AI534" s="16">
        <v>1.2866673477924799</v>
      </c>
      <c r="AJ534" s="16">
        <v>0.32880452880452798</v>
      </c>
      <c r="AL534" s="6">
        <v>-6.9532039417841141E-5</v>
      </c>
      <c r="AN534" s="6">
        <v>4.3569572371466858E-3</v>
      </c>
      <c r="AP534" s="6">
        <v>-1.7746228926353025E-3</v>
      </c>
      <c r="AR534" s="6">
        <v>0</v>
      </c>
      <c r="AT534" s="6">
        <v>2.0858849768146115E-4</v>
      </c>
      <c r="AV534" s="6">
        <v>-6.6938319263298851E-4</v>
      </c>
      <c r="AX534" s="6">
        <v>-1.9624507848272632E-3</v>
      </c>
      <c r="AZ534" s="6">
        <v>6.2543355500932485E-4</v>
      </c>
      <c r="BB534" s="6">
        <v>-5.3496061722089205E-3</v>
      </c>
      <c r="BD534" s="6">
        <v>5.2354643514864296E-2</v>
      </c>
      <c r="BF534" s="6">
        <v>2.7804810232168187E-4</v>
      </c>
      <c r="BH534" s="6">
        <v>-6.5423617926074762E-4</v>
      </c>
      <c r="BJ534" s="6">
        <v>-5.6089652387237843E-3</v>
      </c>
      <c r="BL534" s="6">
        <v>5.2647345708780158E-2</v>
      </c>
      <c r="BQ534">
        <v>1.5</v>
      </c>
      <c r="BR534">
        <v>1.2076431612558101</v>
      </c>
      <c r="BS534">
        <v>1.2516296733496399</v>
      </c>
      <c r="BT534">
        <v>-4.3986512093829866E-2</v>
      </c>
      <c r="BU534">
        <v>1.29034304565784</v>
      </c>
      <c r="BV534">
        <v>0.326799866799866</v>
      </c>
      <c r="BW534">
        <v>0.96354317885797403</v>
      </c>
    </row>
    <row r="535" spans="1:75" x14ac:dyDescent="0.25">
      <c r="A535" s="3">
        <v>111</v>
      </c>
      <c r="B535" s="3" t="s">
        <v>21</v>
      </c>
      <c r="C535" s="3" t="s">
        <v>22</v>
      </c>
      <c r="D535" s="3" t="s">
        <v>23</v>
      </c>
      <c r="E535" s="3" t="s">
        <v>24</v>
      </c>
      <c r="F535" s="3" t="s">
        <v>25</v>
      </c>
      <c r="G535" s="3" t="b">
        <v>1</v>
      </c>
      <c r="H535" s="3" t="b">
        <v>1</v>
      </c>
      <c r="I535" s="3" t="b">
        <v>1</v>
      </c>
      <c r="J535" s="3" t="b">
        <v>1</v>
      </c>
      <c r="K535" s="3" t="b">
        <v>0</v>
      </c>
      <c r="L535" s="3">
        <v>200</v>
      </c>
      <c r="M535" s="3">
        <v>2</v>
      </c>
      <c r="N535" s="3">
        <v>0</v>
      </c>
      <c r="O535" s="3">
        <v>1</v>
      </c>
      <c r="P535" s="3">
        <v>2</v>
      </c>
      <c r="Q535" s="3">
        <v>100</v>
      </c>
      <c r="R535" s="3">
        <v>100</v>
      </c>
      <c r="S535" s="5">
        <v>1.5</v>
      </c>
      <c r="T535" s="3">
        <v>1</v>
      </c>
      <c r="U535" s="3" t="b">
        <v>1</v>
      </c>
      <c r="V535" s="3">
        <v>251</v>
      </c>
      <c r="W535" s="5">
        <v>6015.71</v>
      </c>
      <c r="X535" s="5">
        <v>589.69000000000005</v>
      </c>
      <c r="Y535" s="3">
        <v>225</v>
      </c>
      <c r="Z535" s="3">
        <v>192</v>
      </c>
      <c r="AA535" s="51">
        <v>187.47</v>
      </c>
      <c r="AB535" s="51">
        <v>154.24</v>
      </c>
      <c r="AC535" s="17">
        <v>1.20045613202724</v>
      </c>
      <c r="AD535" s="17">
        <v>1.2450389282776599</v>
      </c>
      <c r="AE535" s="51">
        <v>37</v>
      </c>
      <c r="AF535" s="51">
        <v>4</v>
      </c>
      <c r="AG535" s="51">
        <v>28.81</v>
      </c>
      <c r="AH535" s="51">
        <v>12.19</v>
      </c>
      <c r="AI535" s="17">
        <v>1.2851580709901</v>
      </c>
      <c r="AJ535" s="17">
        <v>0.32944455544455498</v>
      </c>
      <c r="AL535" s="6" cm="1">
        <f t="array" ref="AL535:AL544">W535:W544/AM535-1</f>
        <v>-2.7885853463338606E-4</v>
      </c>
      <c r="AM535" s="22">
        <f>AVERAGE(W535:W544)</f>
        <v>6017.3880000000008</v>
      </c>
      <c r="AN535" s="6" cm="1">
        <f t="array" ref="AN535:AN544">X535:X544/AO535-1</f>
        <v>-4.0938062602808856E-3</v>
      </c>
      <c r="AO535" s="22">
        <f>AVERAGE(X535:X544)</f>
        <v>592.11400000000003</v>
      </c>
      <c r="AP535" s="6" cm="1">
        <f t="array" ref="AP535:AP544">Y535:Y544/AQ535-1</f>
        <v>-8.8809946714030197E-4</v>
      </c>
      <c r="AQ535" s="22">
        <f>AVERAGE(Y535:Y544)</f>
        <v>225.2</v>
      </c>
      <c r="AR535" s="6" cm="1">
        <f t="array" ref="AR535:AR544">Z535:Z544/AS535-1</f>
        <v>-1.0405827263266776E-3</v>
      </c>
      <c r="AS535" s="22">
        <f>AVERAGE(Z535:Z544)</f>
        <v>192.2</v>
      </c>
      <c r="AT535" s="6" cm="1">
        <f t="array" ref="AT535:AT544">AA535:AA544/AU535-1</f>
        <v>1.6028209648981662E-3</v>
      </c>
      <c r="AU535" s="22">
        <f>AVERAGE(AA535:AA544)</f>
        <v>187.17000000000002</v>
      </c>
      <c r="AV535" s="6" cm="1">
        <f t="array" ref="AV535:AV544">AB535:AB544/AW535-1</f>
        <v>1.9943741757779687E-3</v>
      </c>
      <c r="AW535" s="22">
        <f>AVERAGE(AB535:AB544)</f>
        <v>153.93299999999999</v>
      </c>
      <c r="AX535" s="6" cm="1">
        <f t="array" ref="AX535:AX544">AC535:AC544/AY535-1</f>
        <v>-2.4865152138554558E-3</v>
      </c>
      <c r="AY535" s="22">
        <f>AVERAGE(AC535:AC544)</f>
        <v>1.2034485250939781</v>
      </c>
      <c r="AZ535" s="6" cm="1">
        <f t="array" ref="AZ535:AZ544">AD535:AD544/BA535-1</f>
        <v>-3.0460485076184707E-3</v>
      </c>
      <c r="BA535" s="22">
        <f>AVERAGE(AD535:AD544)</f>
        <v>1.2488429645260042</v>
      </c>
      <c r="BB535" s="6" cm="1">
        <f t="array" ref="BB535:BB544">AE535:AE544/BC535-1</f>
        <v>0</v>
      </c>
      <c r="BC535" s="22">
        <f>AVERAGE(AE535:AE544)</f>
        <v>37</v>
      </c>
      <c r="BD535" s="6" cm="1">
        <f t="array" ref="BD535:BD544">AF535:AF544/BE535-1</f>
        <v>0</v>
      </c>
      <c r="BE535" s="22">
        <f>AVERAGE(AF535:AF544)</f>
        <v>4</v>
      </c>
      <c r="BF535" s="6" cm="1">
        <f t="array" ref="BF535:BF544">AG535:AG544/BG535-1</f>
        <v>-1.388214062609805E-4</v>
      </c>
      <c r="BG535" s="22">
        <f>AVERAGE(AG535:AG544)</f>
        <v>28.814000000000004</v>
      </c>
      <c r="BH535" s="6" cm="1">
        <f t="array" ref="BH535:BH544">AH535:AH544/BI535-1</f>
        <v>3.2824552765453596E-4</v>
      </c>
      <c r="BI535" s="22">
        <f>AVERAGE(AH535:AH544)</f>
        <v>12.186000000000002</v>
      </c>
      <c r="BJ535" s="6" cm="1">
        <f t="array" ref="BJ535:BJ544">AI535:AI544/BK535-1</f>
        <v>2.0866121200224796E-5</v>
      </c>
      <c r="BK535" s="22">
        <f t="shared" ref="BK535" si="53">AVERAGE(AI535:AI544)</f>
        <v>1.2851312552855689</v>
      </c>
      <c r="BL535" s="6" cm="1">
        <f t="array" ref="BL535:BL544">AJ535:AJ544/BM535-1</f>
        <v>-9.6404035235853058E-4</v>
      </c>
      <c r="BM535" s="22">
        <f>AVERAGE(AJ535:AJ544)</f>
        <v>0.32976245976245899</v>
      </c>
      <c r="BQ535">
        <v>1.5</v>
      </c>
      <c r="BR535">
        <v>1.2033824936075701</v>
      </c>
      <c r="BS535">
        <v>1.2488233829147199</v>
      </c>
      <c r="BT535">
        <v>-4.5440889307149845E-2</v>
      </c>
      <c r="BU535">
        <v>1.2866673477924799</v>
      </c>
      <c r="BV535">
        <v>0.32880452880452798</v>
      </c>
      <c r="BW535">
        <v>0.95786281898795189</v>
      </c>
    </row>
    <row r="536" spans="1:75" x14ac:dyDescent="0.25">
      <c r="A536" s="3">
        <v>112</v>
      </c>
      <c r="B536" s="3" t="s">
        <v>21</v>
      </c>
      <c r="C536" s="3" t="s">
        <v>22</v>
      </c>
      <c r="D536" s="3" t="s">
        <v>23</v>
      </c>
      <c r="E536" s="3" t="s">
        <v>24</v>
      </c>
      <c r="F536" s="3" t="s">
        <v>25</v>
      </c>
      <c r="G536" s="3" t="b">
        <v>1</v>
      </c>
      <c r="H536" s="3" t="b">
        <v>1</v>
      </c>
      <c r="I536" s="3" t="b">
        <v>1</v>
      </c>
      <c r="J536" s="3" t="b">
        <v>1</v>
      </c>
      <c r="K536" s="3" t="b">
        <v>0</v>
      </c>
      <c r="L536" s="3">
        <v>200</v>
      </c>
      <c r="M536" s="3">
        <v>2</v>
      </c>
      <c r="N536" s="3">
        <v>0</v>
      </c>
      <c r="O536" s="3">
        <v>1</v>
      </c>
      <c r="P536" s="3">
        <v>2</v>
      </c>
      <c r="Q536" s="3">
        <v>100</v>
      </c>
      <c r="R536" s="3">
        <v>100</v>
      </c>
      <c r="S536" s="5">
        <v>1.5</v>
      </c>
      <c r="T536" s="3">
        <v>1</v>
      </c>
      <c r="U536" s="3" t="b">
        <v>1</v>
      </c>
      <c r="V536" s="3">
        <v>251</v>
      </c>
      <c r="W536" s="5">
        <v>6017.02</v>
      </c>
      <c r="X536" s="5">
        <v>594.38</v>
      </c>
      <c r="Y536" s="3">
        <v>225</v>
      </c>
      <c r="Z536" s="3">
        <v>192</v>
      </c>
      <c r="AA536" s="51">
        <v>187.16</v>
      </c>
      <c r="AB536" s="51">
        <v>154.03</v>
      </c>
      <c r="AC536" s="17">
        <v>1.2024970442506699</v>
      </c>
      <c r="AD536" s="17">
        <v>1.2467531480210701</v>
      </c>
      <c r="AE536" s="51">
        <v>37</v>
      </c>
      <c r="AF536" s="51">
        <v>4</v>
      </c>
      <c r="AG536" s="51">
        <v>28.75</v>
      </c>
      <c r="AH536" s="51">
        <v>12.25</v>
      </c>
      <c r="AI536" s="17">
        <v>1.2884600228207701</v>
      </c>
      <c r="AJ536" s="17">
        <v>0.32887401487401402</v>
      </c>
      <c r="AL536" s="6">
        <v>-6.1156102947101942E-5</v>
      </c>
      <c r="AN536" s="6">
        <v>3.8269657532163937E-3</v>
      </c>
      <c r="AP536" s="6">
        <v>-8.8809946714030197E-4</v>
      </c>
      <c r="AR536" s="6">
        <v>-1.0405827263266776E-3</v>
      </c>
      <c r="AT536" s="6">
        <v>-5.3427365496738766E-5</v>
      </c>
      <c r="AV536" s="6">
        <v>6.3014428355190333E-4</v>
      </c>
      <c r="AX536" s="6">
        <v>-7.9062861723466771E-4</v>
      </c>
      <c r="AZ536" s="6">
        <v>-1.673402152469472E-3</v>
      </c>
      <c r="BB536" s="6">
        <v>0</v>
      </c>
      <c r="BD536" s="6">
        <v>0</v>
      </c>
      <c r="BF536" s="6">
        <v>-2.2211425001736895E-3</v>
      </c>
      <c r="BH536" s="6">
        <v>5.2519284424747958E-3</v>
      </c>
      <c r="BJ536" s="6">
        <v>2.5902159966231242E-3</v>
      </c>
      <c r="BL536" s="6">
        <v>-2.6941965713288551E-3</v>
      </c>
      <c r="BQ536">
        <v>1.5</v>
      </c>
      <c r="BR536">
        <v>1.20045613202724</v>
      </c>
      <c r="BS536">
        <v>1.2450389282776599</v>
      </c>
      <c r="BT536">
        <v>-4.4582796250419943E-2</v>
      </c>
      <c r="BU536">
        <v>1.2851580709901</v>
      </c>
      <c r="BV536">
        <v>0.32944455544455498</v>
      </c>
      <c r="BW536">
        <v>0.95571351554554507</v>
      </c>
    </row>
    <row r="537" spans="1:75" x14ac:dyDescent="0.25">
      <c r="A537" s="3">
        <v>113</v>
      </c>
      <c r="B537" s="3" t="s">
        <v>21</v>
      </c>
      <c r="C537" s="3" t="s">
        <v>22</v>
      </c>
      <c r="D537" s="3" t="s">
        <v>23</v>
      </c>
      <c r="E537" s="3" t="s">
        <v>24</v>
      </c>
      <c r="F537" s="3" t="s">
        <v>25</v>
      </c>
      <c r="G537" s="3" t="b">
        <v>1</v>
      </c>
      <c r="H537" s="3" t="b">
        <v>1</v>
      </c>
      <c r="I537" s="3" t="b">
        <v>1</v>
      </c>
      <c r="J537" s="3" t="b">
        <v>1</v>
      </c>
      <c r="K537" s="3" t="b">
        <v>0</v>
      </c>
      <c r="L537" s="3">
        <v>200</v>
      </c>
      <c r="M537" s="3">
        <v>2</v>
      </c>
      <c r="N537" s="3">
        <v>0</v>
      </c>
      <c r="O537" s="3">
        <v>1</v>
      </c>
      <c r="P537" s="3">
        <v>2</v>
      </c>
      <c r="Q537" s="3">
        <v>100</v>
      </c>
      <c r="R537" s="3">
        <v>100</v>
      </c>
      <c r="S537" s="5">
        <v>1.5</v>
      </c>
      <c r="T537" s="3">
        <v>1</v>
      </c>
      <c r="U537" s="3" t="b">
        <v>1</v>
      </c>
      <c r="V537" s="3">
        <v>251</v>
      </c>
      <c r="W537" s="5">
        <v>6021.54</v>
      </c>
      <c r="X537" s="5">
        <v>579.62</v>
      </c>
      <c r="Y537" s="3">
        <v>225</v>
      </c>
      <c r="Z537" s="3">
        <v>192</v>
      </c>
      <c r="AA537" s="51">
        <v>188.12</v>
      </c>
      <c r="AB537" s="51">
        <v>154.22</v>
      </c>
      <c r="AC537" s="17">
        <v>1.1962976357120301</v>
      </c>
      <c r="AD537" s="17">
        <v>1.24518279237124</v>
      </c>
      <c r="AE537" s="51">
        <v>37</v>
      </c>
      <c r="AF537" s="51">
        <v>4</v>
      </c>
      <c r="AG537" s="51">
        <v>29.03</v>
      </c>
      <c r="AH537" s="51">
        <v>11.97</v>
      </c>
      <c r="AI537" s="17">
        <v>1.2754920929192299</v>
      </c>
      <c r="AJ537" s="17">
        <v>0.33567299367299303</v>
      </c>
      <c r="AL537" s="6">
        <v>6.9000037890187826E-4</v>
      </c>
      <c r="AN537" s="6">
        <v>-2.110066642572217E-2</v>
      </c>
      <c r="AP537" s="6">
        <v>-8.8809946714030197E-4</v>
      </c>
      <c r="AR537" s="6">
        <v>-1.0405827263266776E-3</v>
      </c>
      <c r="AT537" s="6">
        <v>5.0755997221776372E-3</v>
      </c>
      <c r="AV537" s="6">
        <v>1.8644475193754229E-3</v>
      </c>
      <c r="AX537" s="6">
        <v>-5.9419985423885269E-3</v>
      </c>
      <c r="AZ537" s="6">
        <v>-2.9308506023040248E-3</v>
      </c>
      <c r="BB537" s="6">
        <v>0</v>
      </c>
      <c r="BD537" s="6">
        <v>0</v>
      </c>
      <c r="BF537" s="6">
        <v>7.4963559380856193E-3</v>
      </c>
      <c r="BH537" s="6">
        <v>-1.7725258493353158E-2</v>
      </c>
      <c r="BJ537" s="6">
        <v>-7.5005275349847578E-3</v>
      </c>
      <c r="BL537" s="6">
        <v>1.7923610573476578E-2</v>
      </c>
      <c r="BQ537">
        <v>1.5</v>
      </c>
      <c r="BR537">
        <v>1.2024970442506699</v>
      </c>
      <c r="BS537">
        <v>1.2467531480210701</v>
      </c>
      <c r="BT537">
        <v>-4.4256103770400124E-2</v>
      </c>
      <c r="BU537">
        <v>1.2884600228207701</v>
      </c>
      <c r="BV537">
        <v>0.32887401487401402</v>
      </c>
      <c r="BW537">
        <v>0.95958600794675608</v>
      </c>
    </row>
    <row r="538" spans="1:75" x14ac:dyDescent="0.25">
      <c r="A538" s="3">
        <v>114</v>
      </c>
      <c r="B538" s="3" t="s">
        <v>21</v>
      </c>
      <c r="C538" s="3" t="s">
        <v>22</v>
      </c>
      <c r="D538" s="3" t="s">
        <v>23</v>
      </c>
      <c r="E538" s="3" t="s">
        <v>24</v>
      </c>
      <c r="F538" s="3" t="s">
        <v>25</v>
      </c>
      <c r="G538" s="3" t="b">
        <v>1</v>
      </c>
      <c r="H538" s="3" t="b">
        <v>1</v>
      </c>
      <c r="I538" s="3" t="b">
        <v>1</v>
      </c>
      <c r="J538" s="3" t="b">
        <v>1</v>
      </c>
      <c r="K538" s="3" t="b">
        <v>0</v>
      </c>
      <c r="L538" s="3">
        <v>200</v>
      </c>
      <c r="M538" s="3">
        <v>2</v>
      </c>
      <c r="N538" s="3">
        <v>0</v>
      </c>
      <c r="O538" s="3">
        <v>1</v>
      </c>
      <c r="P538" s="3">
        <v>2</v>
      </c>
      <c r="Q538" s="3">
        <v>100</v>
      </c>
      <c r="R538" s="3">
        <v>100</v>
      </c>
      <c r="S538" s="5">
        <v>1.5</v>
      </c>
      <c r="T538" s="3">
        <v>1</v>
      </c>
      <c r="U538" s="3" t="b">
        <v>1</v>
      </c>
      <c r="V538" s="3">
        <v>251</v>
      </c>
      <c r="W538" s="5">
        <v>5968.82</v>
      </c>
      <c r="X538" s="5">
        <v>577.82000000000005</v>
      </c>
      <c r="Y538" s="3">
        <v>226</v>
      </c>
      <c r="Z538" s="3">
        <v>193</v>
      </c>
      <c r="AA538" s="51">
        <v>188.13</v>
      </c>
      <c r="AB538" s="51">
        <v>154.55000000000001</v>
      </c>
      <c r="AC538" s="17">
        <v>1.20163421980979</v>
      </c>
      <c r="AD538" s="17">
        <v>1.24919252951907</v>
      </c>
      <c r="AE538" s="51">
        <v>37</v>
      </c>
      <c r="AF538" s="51">
        <v>4</v>
      </c>
      <c r="AG538" s="51">
        <v>28.89</v>
      </c>
      <c r="AH538" s="51">
        <v>12.11</v>
      </c>
      <c r="AI538" s="17">
        <v>1.28167138972756</v>
      </c>
      <c r="AJ538" s="17">
        <v>0.33170895770895698</v>
      </c>
      <c r="AL538" s="6">
        <v>-8.0712761085044438E-3</v>
      </c>
      <c r="AN538" s="6">
        <v>-2.4140621569495035E-2</v>
      </c>
      <c r="AP538" s="6">
        <v>3.5523978685614299E-3</v>
      </c>
      <c r="AR538" s="6">
        <v>4.1623309053069324E-3</v>
      </c>
      <c r="AT538" s="6">
        <v>5.129027087674265E-3</v>
      </c>
      <c r="AV538" s="6">
        <v>4.0082373500160973E-3</v>
      </c>
      <c r="AX538" s="6">
        <v>-1.5075886058745214E-3</v>
      </c>
      <c r="AZ538" s="6">
        <v>2.7991108809954923E-4</v>
      </c>
      <c r="BB538" s="6">
        <v>0</v>
      </c>
      <c r="BD538" s="6">
        <v>0</v>
      </c>
      <c r="BF538" s="6">
        <v>2.6376067189559649E-3</v>
      </c>
      <c r="BH538" s="6">
        <v>-6.2366650254391809E-3</v>
      </c>
      <c r="BJ538" s="6">
        <v>-2.6922273843850153E-3</v>
      </c>
      <c r="BL538" s="6">
        <v>5.902727520592066E-3</v>
      </c>
      <c r="BQ538">
        <v>1.5</v>
      </c>
      <c r="BR538">
        <v>1.1962976357120301</v>
      </c>
      <c r="BS538">
        <v>1.24518279237124</v>
      </c>
      <c r="BT538">
        <v>-4.8885156659209894E-2</v>
      </c>
      <c r="BU538">
        <v>1.2754920929192299</v>
      </c>
      <c r="BV538">
        <v>0.33567299367299303</v>
      </c>
      <c r="BW538">
        <v>0.93981909924623697</v>
      </c>
    </row>
    <row r="539" spans="1:75" x14ac:dyDescent="0.25">
      <c r="A539" s="3">
        <v>115</v>
      </c>
      <c r="B539" s="3" t="s">
        <v>21</v>
      </c>
      <c r="C539" s="3" t="s">
        <v>22</v>
      </c>
      <c r="D539" s="3" t="s">
        <v>23</v>
      </c>
      <c r="E539" s="3" t="s">
        <v>24</v>
      </c>
      <c r="F539" s="3" t="s">
        <v>25</v>
      </c>
      <c r="G539" s="3" t="b">
        <v>1</v>
      </c>
      <c r="H539" s="3" t="b">
        <v>1</v>
      </c>
      <c r="I539" s="3" t="b">
        <v>1</v>
      </c>
      <c r="J539" s="3" t="b">
        <v>1</v>
      </c>
      <c r="K539" s="3" t="b">
        <v>0</v>
      </c>
      <c r="L539" s="3">
        <v>200</v>
      </c>
      <c r="M539" s="3">
        <v>2</v>
      </c>
      <c r="N539" s="3">
        <v>0</v>
      </c>
      <c r="O539" s="3">
        <v>1</v>
      </c>
      <c r="P539" s="3">
        <v>2</v>
      </c>
      <c r="Q539" s="3">
        <v>100</v>
      </c>
      <c r="R539" s="3">
        <v>100</v>
      </c>
      <c r="S539" s="5">
        <v>1.5</v>
      </c>
      <c r="T539" s="3">
        <v>1</v>
      </c>
      <c r="U539" s="3" t="b">
        <v>1</v>
      </c>
      <c r="V539" s="3">
        <v>251</v>
      </c>
      <c r="W539" s="5">
        <v>6030.13</v>
      </c>
      <c r="X539" s="5">
        <v>604.47</v>
      </c>
      <c r="Y539" s="3">
        <v>225</v>
      </c>
      <c r="Z539" s="3">
        <v>192</v>
      </c>
      <c r="AA539" s="51">
        <v>186.3</v>
      </c>
      <c r="AB539" s="51">
        <v>153.63</v>
      </c>
      <c r="AC539" s="17">
        <v>1.20792551269217</v>
      </c>
      <c r="AD539" s="17">
        <v>1.2499393554337299</v>
      </c>
      <c r="AE539" s="51">
        <v>37</v>
      </c>
      <c r="AF539" s="51">
        <v>4</v>
      </c>
      <c r="AG539" s="51">
        <v>28.64</v>
      </c>
      <c r="AH539" s="51">
        <v>12.36</v>
      </c>
      <c r="AI539" s="17">
        <v>1.2930895821930299</v>
      </c>
      <c r="AJ539" s="17">
        <v>0.32521478521478397</v>
      </c>
      <c r="AL539" s="6">
        <v>2.117530064539519E-3</v>
      </c>
      <c r="AN539" s="6">
        <v>2.0867603198032825E-2</v>
      </c>
      <c r="AP539" s="6">
        <v>-8.8809946714030197E-4</v>
      </c>
      <c r="AR539" s="6">
        <v>-1.0405827263266776E-3</v>
      </c>
      <c r="AT539" s="6">
        <v>-4.6481807982048373E-3</v>
      </c>
      <c r="AV539" s="6">
        <v>-1.9683888444972375E-3</v>
      </c>
      <c r="AX539" s="6">
        <v>3.7201321908157947E-3</v>
      </c>
      <c r="AZ539" s="6">
        <v>8.7792535880759637E-4</v>
      </c>
      <c r="BB539" s="6">
        <v>0</v>
      </c>
      <c r="BD539" s="6">
        <v>0</v>
      </c>
      <c r="BF539" s="6">
        <v>-6.0387311723468784E-3</v>
      </c>
      <c r="BH539" s="6">
        <v>1.4278680452978643E-2</v>
      </c>
      <c r="BJ539" s="6">
        <v>6.1926179716893515E-3</v>
      </c>
      <c r="BL539" s="6">
        <v>-1.3790758811512038E-2</v>
      </c>
      <c r="BQ539">
        <v>1.5</v>
      </c>
      <c r="BR539">
        <v>1.20163421980979</v>
      </c>
      <c r="BS539">
        <v>1.24919252951907</v>
      </c>
      <c r="BT539">
        <v>-4.7558309709279989E-2</v>
      </c>
      <c r="BU539">
        <v>1.28167138972756</v>
      </c>
      <c r="BV539">
        <v>0.33170895770895698</v>
      </c>
      <c r="BW539">
        <v>0.94996243201860309</v>
      </c>
    </row>
    <row r="540" spans="1:75" x14ac:dyDescent="0.25">
      <c r="A540" s="3">
        <v>116</v>
      </c>
      <c r="B540" s="3" t="s">
        <v>21</v>
      </c>
      <c r="C540" s="3" t="s">
        <v>22</v>
      </c>
      <c r="D540" s="3" t="s">
        <v>23</v>
      </c>
      <c r="E540" s="3" t="s">
        <v>24</v>
      </c>
      <c r="F540" s="3" t="s">
        <v>25</v>
      </c>
      <c r="G540" s="3" t="b">
        <v>1</v>
      </c>
      <c r="H540" s="3" t="b">
        <v>1</v>
      </c>
      <c r="I540" s="3" t="b">
        <v>1</v>
      </c>
      <c r="J540" s="3" t="b">
        <v>1</v>
      </c>
      <c r="K540" s="3" t="b">
        <v>0</v>
      </c>
      <c r="L540" s="3">
        <v>200</v>
      </c>
      <c r="M540" s="3">
        <v>2</v>
      </c>
      <c r="N540" s="3">
        <v>0</v>
      </c>
      <c r="O540" s="3">
        <v>1</v>
      </c>
      <c r="P540" s="3">
        <v>2</v>
      </c>
      <c r="Q540" s="3">
        <v>100</v>
      </c>
      <c r="R540" s="3">
        <v>100</v>
      </c>
      <c r="S540" s="5">
        <v>1.5</v>
      </c>
      <c r="T540" s="3">
        <v>1</v>
      </c>
      <c r="U540" s="3" t="b">
        <v>1</v>
      </c>
      <c r="V540" s="3">
        <v>251</v>
      </c>
      <c r="W540" s="5">
        <v>6040.94</v>
      </c>
      <c r="X540" s="5">
        <v>600.20000000000005</v>
      </c>
      <c r="Y540" s="3">
        <v>225</v>
      </c>
      <c r="Z540" s="3">
        <v>192</v>
      </c>
      <c r="AA540" s="51">
        <v>186.49</v>
      </c>
      <c r="AB540" s="51">
        <v>153.44999999999999</v>
      </c>
      <c r="AC540" s="17">
        <v>1.2066585831057199</v>
      </c>
      <c r="AD540" s="17">
        <v>1.2514655600173199</v>
      </c>
      <c r="AE540" s="51">
        <v>37</v>
      </c>
      <c r="AF540" s="51">
        <v>4</v>
      </c>
      <c r="AG540" s="51">
        <v>28.78</v>
      </c>
      <c r="AH540" s="51">
        <v>12.22</v>
      </c>
      <c r="AI540" s="17">
        <v>1.28657577926543</v>
      </c>
      <c r="AJ540" s="17">
        <v>0.328660672660672</v>
      </c>
      <c r="AL540" s="6">
        <v>3.9139905886074189E-3</v>
      </c>
      <c r="AN540" s="6">
        <v>1.3656154051415736E-2</v>
      </c>
      <c r="AP540" s="6">
        <v>-8.8809946714030197E-4</v>
      </c>
      <c r="AR540" s="6">
        <v>-1.0405827263266776E-3</v>
      </c>
      <c r="AT540" s="6">
        <v>-3.6330608537693543E-3</v>
      </c>
      <c r="AV540" s="6">
        <v>-3.1377287521194841E-3</v>
      </c>
      <c r="AX540" s="6">
        <v>2.6673828957421986E-3</v>
      </c>
      <c r="AZ540" s="6">
        <v>2.1000202313756766E-3</v>
      </c>
      <c r="BB540" s="6">
        <v>0</v>
      </c>
      <c r="BD540" s="6">
        <v>0</v>
      </c>
      <c r="BF540" s="6">
        <v>-1.179981953217224E-3</v>
      </c>
      <c r="BH540" s="6">
        <v>2.7900869850647769E-3</v>
      </c>
      <c r="BJ540" s="6">
        <v>1.124028362021301E-3</v>
      </c>
      <c r="BL540" s="6">
        <v>-3.3411538189660472E-3</v>
      </c>
      <c r="BQ540">
        <v>1.5</v>
      </c>
      <c r="BR540">
        <v>1.20792551269217</v>
      </c>
      <c r="BS540">
        <v>1.2499393554337299</v>
      </c>
      <c r="BT540">
        <v>-4.2013842741559948E-2</v>
      </c>
      <c r="BU540">
        <v>1.2930895821930299</v>
      </c>
      <c r="BV540">
        <v>0.32521478521478397</v>
      </c>
      <c r="BW540">
        <v>0.96787479697824597</v>
      </c>
    </row>
    <row r="541" spans="1:75" x14ac:dyDescent="0.25">
      <c r="A541" s="3">
        <v>117</v>
      </c>
      <c r="B541" s="3" t="s">
        <v>21</v>
      </c>
      <c r="C541" s="3" t="s">
        <v>22</v>
      </c>
      <c r="D541" s="3" t="s">
        <v>23</v>
      </c>
      <c r="E541" s="3" t="s">
        <v>24</v>
      </c>
      <c r="F541" s="3" t="s">
        <v>25</v>
      </c>
      <c r="G541" s="3" t="b">
        <v>1</v>
      </c>
      <c r="H541" s="3" t="b">
        <v>1</v>
      </c>
      <c r="I541" s="3" t="b">
        <v>1</v>
      </c>
      <c r="J541" s="3" t="b">
        <v>1</v>
      </c>
      <c r="K541" s="3" t="b">
        <v>0</v>
      </c>
      <c r="L541" s="3">
        <v>200</v>
      </c>
      <c r="M541" s="3">
        <v>2</v>
      </c>
      <c r="N541" s="3">
        <v>0</v>
      </c>
      <c r="O541" s="3">
        <v>1</v>
      </c>
      <c r="P541" s="3">
        <v>2</v>
      </c>
      <c r="Q541" s="3">
        <v>100</v>
      </c>
      <c r="R541" s="3">
        <v>100</v>
      </c>
      <c r="S541" s="5">
        <v>1.5</v>
      </c>
      <c r="T541" s="3">
        <v>1</v>
      </c>
      <c r="U541" s="3" t="b">
        <v>1</v>
      </c>
      <c r="V541" s="3">
        <v>251</v>
      </c>
      <c r="W541" s="5">
        <v>6012.19</v>
      </c>
      <c r="X541" s="5">
        <v>587.01</v>
      </c>
      <c r="Y541" s="3">
        <v>225</v>
      </c>
      <c r="Z541" s="3">
        <v>192</v>
      </c>
      <c r="AA541" s="51">
        <v>187.5</v>
      </c>
      <c r="AB541" s="51">
        <v>154.49</v>
      </c>
      <c r="AC541" s="17">
        <v>1.2003113915771499</v>
      </c>
      <c r="AD541" s="17">
        <v>1.2430628222953199</v>
      </c>
      <c r="AE541" s="51">
        <v>37</v>
      </c>
      <c r="AF541" s="51">
        <v>4</v>
      </c>
      <c r="AG541" s="51">
        <v>28.79</v>
      </c>
      <c r="AH541" s="51">
        <v>12.21</v>
      </c>
      <c r="AI541" s="17">
        <v>1.28642424269176</v>
      </c>
      <c r="AJ541" s="17">
        <v>0.32938861138861097</v>
      </c>
      <c r="AL541" s="6">
        <v>-8.6382995412648267E-4</v>
      </c>
      <c r="AN541" s="6">
        <v>-8.6199616965652037E-3</v>
      </c>
      <c r="AP541" s="6">
        <v>-8.8809946714030197E-4</v>
      </c>
      <c r="AR541" s="6">
        <v>-1.0405827263266776E-3</v>
      </c>
      <c r="AT541" s="6">
        <v>1.7631030613880494E-3</v>
      </c>
      <c r="AV541" s="6">
        <v>3.6184573808086817E-3</v>
      </c>
      <c r="AX541" s="6">
        <v>-2.6067866231197501E-3</v>
      </c>
      <c r="AZ541" s="6">
        <v>-4.6283979610503012E-3</v>
      </c>
      <c r="BB541" s="6">
        <v>0</v>
      </c>
      <c r="BD541" s="6">
        <v>0</v>
      </c>
      <c r="BF541" s="6">
        <v>-8.3292843756521684E-4</v>
      </c>
      <c r="BH541" s="6">
        <v>1.969473165928104E-3</v>
      </c>
      <c r="BJ541" s="6">
        <v>1.0061131116945177E-3</v>
      </c>
      <c r="BL541" s="6">
        <v>-1.1336899115724774E-3</v>
      </c>
      <c r="BQ541">
        <v>1.5</v>
      </c>
      <c r="BR541">
        <v>1.2066585831057199</v>
      </c>
      <c r="BS541">
        <v>1.2514655600173199</v>
      </c>
      <c r="BT541">
        <v>-4.4806976911599961E-2</v>
      </c>
      <c r="BU541">
        <v>1.28657577926543</v>
      </c>
      <c r="BV541">
        <v>0.328660672660672</v>
      </c>
      <c r="BW541">
        <v>0.95791510660475798</v>
      </c>
    </row>
    <row r="542" spans="1:75" x14ac:dyDescent="0.25">
      <c r="A542" s="3">
        <v>118</v>
      </c>
      <c r="B542" s="3" t="s">
        <v>21</v>
      </c>
      <c r="C542" s="3" t="s">
        <v>22</v>
      </c>
      <c r="D542" s="3" t="s">
        <v>23</v>
      </c>
      <c r="E542" s="3" t="s">
        <v>24</v>
      </c>
      <c r="F542" s="3" t="s">
        <v>25</v>
      </c>
      <c r="G542" s="3" t="b">
        <v>1</v>
      </c>
      <c r="H542" s="3" t="b">
        <v>1</v>
      </c>
      <c r="I542" s="3" t="b">
        <v>1</v>
      </c>
      <c r="J542" s="3" t="b">
        <v>1</v>
      </c>
      <c r="K542" s="3" t="b">
        <v>0</v>
      </c>
      <c r="L542" s="3">
        <v>200</v>
      </c>
      <c r="M542" s="3">
        <v>2</v>
      </c>
      <c r="N542" s="3">
        <v>0</v>
      </c>
      <c r="O542" s="3">
        <v>1</v>
      </c>
      <c r="P542" s="3">
        <v>2</v>
      </c>
      <c r="Q542" s="3">
        <v>100</v>
      </c>
      <c r="R542" s="3">
        <v>100</v>
      </c>
      <c r="S542" s="5">
        <v>1.5</v>
      </c>
      <c r="T542" s="3">
        <v>1</v>
      </c>
      <c r="U542" s="3" t="b">
        <v>1</v>
      </c>
      <c r="V542" s="3">
        <v>251</v>
      </c>
      <c r="W542" s="5">
        <v>5985.97</v>
      </c>
      <c r="X542" s="5">
        <v>590.79999999999995</v>
      </c>
      <c r="Y542" s="3">
        <v>226</v>
      </c>
      <c r="Z542" s="3">
        <v>193</v>
      </c>
      <c r="AA542" s="51">
        <v>187.18</v>
      </c>
      <c r="AB542" s="51">
        <v>153.85</v>
      </c>
      <c r="AC542" s="17">
        <v>1.2077015978044601</v>
      </c>
      <c r="AD542" s="17">
        <v>1.25472183605202</v>
      </c>
      <c r="AE542" s="51">
        <v>37</v>
      </c>
      <c r="AF542" s="51">
        <v>4</v>
      </c>
      <c r="AG542" s="51">
        <v>28.8</v>
      </c>
      <c r="AH542" s="51">
        <v>12.2</v>
      </c>
      <c r="AI542" s="17">
        <v>1.2856411739086899</v>
      </c>
      <c r="AJ542" s="17">
        <v>0.32924875124875003</v>
      </c>
      <c r="AL542" s="6">
        <v>-5.2212022890996135E-3</v>
      </c>
      <c r="AN542" s="6">
        <v>-2.2191672549544128E-3</v>
      </c>
      <c r="AP542" s="6">
        <v>3.5523978685614299E-3</v>
      </c>
      <c r="AR542" s="6">
        <v>4.1623309053069324E-3</v>
      </c>
      <c r="AT542" s="6">
        <v>5.3427365496627743E-5</v>
      </c>
      <c r="AV542" s="6">
        <v>-5.3919562407023225E-4</v>
      </c>
      <c r="AX542" s="6">
        <v>3.5340711478704101E-3</v>
      </c>
      <c r="AZ542" s="6">
        <v>4.7074545743603924E-3</v>
      </c>
      <c r="BB542" s="6">
        <v>0</v>
      </c>
      <c r="BD542" s="6">
        <v>0</v>
      </c>
      <c r="BF542" s="6">
        <v>-4.8587492191309867E-4</v>
      </c>
      <c r="BH542" s="6">
        <v>1.1488593467912089E-3</v>
      </c>
      <c r="BJ542" s="6">
        <v>3.9678330211323498E-4</v>
      </c>
      <c r="BL542" s="6">
        <v>-1.5578138096101757E-3</v>
      </c>
      <c r="BQ542">
        <v>1.5</v>
      </c>
      <c r="BR542">
        <v>1.2003113915771499</v>
      </c>
      <c r="BS542">
        <v>1.2430628222953199</v>
      </c>
      <c r="BT542">
        <v>-4.2751430718170003E-2</v>
      </c>
      <c r="BU542">
        <v>1.28642424269176</v>
      </c>
      <c r="BV542">
        <v>0.32938861138861097</v>
      </c>
      <c r="BW542">
        <v>0.95703563130314906</v>
      </c>
    </row>
    <row r="543" spans="1:75" x14ac:dyDescent="0.25">
      <c r="A543" s="3">
        <v>119</v>
      </c>
      <c r="B543" s="3" t="s">
        <v>21</v>
      </c>
      <c r="C543" s="3" t="s">
        <v>22</v>
      </c>
      <c r="D543" s="3" t="s">
        <v>23</v>
      </c>
      <c r="E543" s="3" t="s">
        <v>24</v>
      </c>
      <c r="F543" s="3" t="s">
        <v>25</v>
      </c>
      <c r="G543" s="3" t="b">
        <v>1</v>
      </c>
      <c r="H543" s="3" t="b">
        <v>1</v>
      </c>
      <c r="I543" s="3" t="b">
        <v>1</v>
      </c>
      <c r="J543" s="3" t="b">
        <v>1</v>
      </c>
      <c r="K543" s="3" t="b">
        <v>0</v>
      </c>
      <c r="L543" s="3">
        <v>200</v>
      </c>
      <c r="M543" s="3">
        <v>2</v>
      </c>
      <c r="N543" s="3">
        <v>0</v>
      </c>
      <c r="O543" s="3">
        <v>1</v>
      </c>
      <c r="P543" s="3">
        <v>2</v>
      </c>
      <c r="Q543" s="3">
        <v>100</v>
      </c>
      <c r="R543" s="3">
        <v>100</v>
      </c>
      <c r="S543" s="5">
        <v>1.5</v>
      </c>
      <c r="T543" s="3">
        <v>1</v>
      </c>
      <c r="U543" s="3" t="b">
        <v>1</v>
      </c>
      <c r="V543" s="3">
        <v>251</v>
      </c>
      <c r="W543" s="5">
        <v>6032.64</v>
      </c>
      <c r="X543" s="5">
        <v>594.94000000000005</v>
      </c>
      <c r="Y543" s="3">
        <v>225</v>
      </c>
      <c r="Z543" s="3">
        <v>192</v>
      </c>
      <c r="AA543" s="51">
        <v>187.05</v>
      </c>
      <c r="AB543" s="51">
        <v>153.65</v>
      </c>
      <c r="AC543" s="17">
        <v>1.2031385596659501</v>
      </c>
      <c r="AD543" s="17">
        <v>1.24978843668342</v>
      </c>
      <c r="AE543" s="51">
        <v>37</v>
      </c>
      <c r="AF543" s="51">
        <v>4</v>
      </c>
      <c r="AG543" s="51">
        <v>28.85</v>
      </c>
      <c r="AH543" s="51">
        <v>12.15</v>
      </c>
      <c r="AI543" s="17">
        <v>1.28327128025848</v>
      </c>
      <c r="AJ543" s="17">
        <v>0.33038694638694599</v>
      </c>
      <c r="AL543" s="6">
        <v>2.5346545710529522E-3</v>
      </c>
      <c r="AN543" s="6">
        <v>4.772729575723611E-3</v>
      </c>
      <c r="AP543" s="6">
        <v>-8.8809946714030197E-4</v>
      </c>
      <c r="AR543" s="6">
        <v>-1.0405827263266776E-3</v>
      </c>
      <c r="AT543" s="6">
        <v>-6.4112838595931088E-4</v>
      </c>
      <c r="AV543" s="6">
        <v>-1.8384621880946916E-3</v>
      </c>
      <c r="AX543" s="6">
        <v>-2.575643424415075E-4</v>
      </c>
      <c r="AZ543" s="6">
        <v>7.5707849927675319E-4</v>
      </c>
      <c r="BB543" s="6">
        <v>0</v>
      </c>
      <c r="BD543" s="6">
        <v>0</v>
      </c>
      <c r="BF543" s="6">
        <v>1.2493926563474922E-3</v>
      </c>
      <c r="BH543" s="6">
        <v>-2.954209748892267E-3</v>
      </c>
      <c r="BJ543" s="6">
        <v>-1.4473035492982289E-3</v>
      </c>
      <c r="BL543" s="6">
        <v>1.8937468653552614E-3</v>
      </c>
      <c r="BQ543">
        <v>1.5</v>
      </c>
      <c r="BR543">
        <v>1.2077015978044601</v>
      </c>
      <c r="BS543">
        <v>1.25472183605202</v>
      </c>
      <c r="BT543">
        <v>-4.7020238247559965E-2</v>
      </c>
      <c r="BU543">
        <v>1.2856411739086899</v>
      </c>
      <c r="BV543">
        <v>0.32924875124875003</v>
      </c>
      <c r="BW543">
        <v>0.95639242265993984</v>
      </c>
    </row>
    <row r="544" spans="1:75" x14ac:dyDescent="0.25">
      <c r="A544" s="3">
        <v>120</v>
      </c>
      <c r="B544" s="3" t="s">
        <v>21</v>
      </c>
      <c r="C544" s="3" t="s">
        <v>22</v>
      </c>
      <c r="D544" s="3" t="s">
        <v>23</v>
      </c>
      <c r="E544" s="3" t="s">
        <v>24</v>
      </c>
      <c r="F544" s="3" t="s">
        <v>25</v>
      </c>
      <c r="G544" s="3" t="b">
        <v>1</v>
      </c>
      <c r="H544" s="3" t="b">
        <v>1</v>
      </c>
      <c r="I544" s="3" t="b">
        <v>1</v>
      </c>
      <c r="J544" s="3" t="b">
        <v>1</v>
      </c>
      <c r="K544" s="3" t="b">
        <v>0</v>
      </c>
      <c r="L544" s="3">
        <v>200</v>
      </c>
      <c r="M544" s="3">
        <v>2</v>
      </c>
      <c r="N544" s="3">
        <v>0</v>
      </c>
      <c r="O544" s="3">
        <v>1</v>
      </c>
      <c r="P544" s="3">
        <v>2</v>
      </c>
      <c r="Q544" s="3">
        <v>100</v>
      </c>
      <c r="R544" s="3">
        <v>100</v>
      </c>
      <c r="S544" s="5">
        <v>1.5</v>
      </c>
      <c r="T544" s="3">
        <v>1</v>
      </c>
      <c r="U544" s="3" t="b">
        <v>1</v>
      </c>
      <c r="V544" s="3">
        <v>251</v>
      </c>
      <c r="W544" s="5">
        <v>6048.92</v>
      </c>
      <c r="X544" s="5">
        <v>602.21</v>
      </c>
      <c r="Y544" s="3">
        <v>225</v>
      </c>
      <c r="Z544" s="3">
        <v>192</v>
      </c>
      <c r="AA544" s="51">
        <v>186.3</v>
      </c>
      <c r="AB544" s="51">
        <v>153.22</v>
      </c>
      <c r="AC544" s="17">
        <v>1.2078645742945999</v>
      </c>
      <c r="AD544" s="17">
        <v>1.2532842365891901</v>
      </c>
      <c r="AE544" s="51">
        <v>37</v>
      </c>
      <c r="AF544" s="51">
        <v>4</v>
      </c>
      <c r="AG544" s="51">
        <v>28.8</v>
      </c>
      <c r="AH544" s="51">
        <v>12.2</v>
      </c>
      <c r="AI544" s="17">
        <v>1.28552891808064</v>
      </c>
      <c r="AJ544" s="17">
        <v>0.32902430902430801</v>
      </c>
      <c r="AL544" s="6">
        <v>5.2401473862080383E-3</v>
      </c>
      <c r="AN544" s="6">
        <v>1.705077062862892E-2</v>
      </c>
      <c r="AP544" s="6">
        <v>-8.8809946714030197E-4</v>
      </c>
      <c r="AR544" s="6">
        <v>-1.0405827263266776E-3</v>
      </c>
      <c r="AT544" s="6">
        <v>-4.6481807982048373E-3</v>
      </c>
      <c r="AV544" s="6">
        <v>-4.6318853007476513E-3</v>
      </c>
      <c r="AX544" s="6">
        <v>3.6694957104850268E-3</v>
      </c>
      <c r="AZ544" s="6">
        <v>3.5563094715207466E-3</v>
      </c>
      <c r="BB544" s="6">
        <v>0</v>
      </c>
      <c r="BD544" s="6">
        <v>0</v>
      </c>
      <c r="BF544" s="6">
        <v>-4.8587492191309867E-4</v>
      </c>
      <c r="BH544" s="6">
        <v>1.1488593467912089E-3</v>
      </c>
      <c r="BJ544" s="6">
        <v>3.0943360332691405E-4</v>
      </c>
      <c r="BL544" s="6">
        <v>-2.2384316840755591E-3</v>
      </c>
      <c r="BQ544">
        <v>1.5</v>
      </c>
      <c r="BR544">
        <v>1.2031385596659501</v>
      </c>
      <c r="BS544">
        <v>1.24978843668342</v>
      </c>
      <c r="BT544">
        <v>-4.6649877017469921E-2</v>
      </c>
      <c r="BU544">
        <v>1.28327128025848</v>
      </c>
      <c r="BV544">
        <v>0.33038694638694599</v>
      </c>
      <c r="BW544">
        <v>0.95288433387153404</v>
      </c>
    </row>
    <row r="545" spans="1:75" x14ac:dyDescent="0.25">
      <c r="A545" s="1">
        <v>121</v>
      </c>
      <c r="B545" s="1" t="s">
        <v>21</v>
      </c>
      <c r="C545" s="1" t="s">
        <v>22</v>
      </c>
      <c r="D545" s="1" t="s">
        <v>23</v>
      </c>
      <c r="E545" s="1" t="s">
        <v>24</v>
      </c>
      <c r="F545" s="1" t="s">
        <v>25</v>
      </c>
      <c r="G545" s="1" t="b">
        <v>1</v>
      </c>
      <c r="H545" s="1" t="b">
        <v>1</v>
      </c>
      <c r="I545" s="1" t="b">
        <v>1</v>
      </c>
      <c r="J545" s="1" t="b">
        <v>1</v>
      </c>
      <c r="K545" s="1" t="b">
        <v>0</v>
      </c>
      <c r="L545" s="1">
        <v>200</v>
      </c>
      <c r="M545" s="1">
        <v>2</v>
      </c>
      <c r="N545" s="1">
        <v>0</v>
      </c>
      <c r="O545" s="1">
        <v>1</v>
      </c>
      <c r="P545" s="1">
        <v>2</v>
      </c>
      <c r="Q545" s="1">
        <v>100</v>
      </c>
      <c r="R545" s="1">
        <v>100</v>
      </c>
      <c r="S545" s="13">
        <v>1.6</v>
      </c>
      <c r="T545" s="1">
        <v>1</v>
      </c>
      <c r="U545" s="1" t="b">
        <v>1</v>
      </c>
      <c r="V545" s="1">
        <v>251</v>
      </c>
      <c r="W545" s="13">
        <v>6960.16</v>
      </c>
      <c r="X545" s="13">
        <v>404.3</v>
      </c>
      <c r="Y545" s="1">
        <v>238</v>
      </c>
      <c r="Z545" s="1">
        <v>198</v>
      </c>
      <c r="AA545" s="50">
        <v>201.41</v>
      </c>
      <c r="AB545" s="50">
        <v>160.81</v>
      </c>
      <c r="AC545" s="16">
        <v>1.1818227311063401</v>
      </c>
      <c r="AD545" s="16">
        <v>1.23146250245813</v>
      </c>
      <c r="AE545" s="50">
        <v>40.51</v>
      </c>
      <c r="AF545" s="50">
        <v>0.49</v>
      </c>
      <c r="AG545" s="50">
        <v>30.69</v>
      </c>
      <c r="AH545" s="50">
        <v>10.31</v>
      </c>
      <c r="AI545" s="16">
        <v>1.3209561549870199</v>
      </c>
      <c r="AJ545" s="16">
        <v>4.81262626262626E-2</v>
      </c>
      <c r="AL545" s="6" cm="1">
        <f t="array" ref="AL545:AL554">W545:W554/AM545-1</f>
        <v>2.1147590833281438E-3</v>
      </c>
      <c r="AM545" s="22">
        <f>AVERAGE(W545:W554)</f>
        <v>6945.4719999999988</v>
      </c>
      <c r="AN545" s="6" cm="1">
        <f t="array" ref="AN545:AN554">X545:X554/AO545-1</f>
        <v>-8.750358571011696E-3</v>
      </c>
      <c r="AO545" s="22">
        <f>AVERAGE(X545:X554)</f>
        <v>407.86899999999997</v>
      </c>
      <c r="AP545" s="6" cm="1">
        <f t="array" ref="AP545:AP554">Y545:Y554/AQ545-1</f>
        <v>-4.1999160016792381E-4</v>
      </c>
      <c r="AQ545" s="22">
        <f>AVERAGE(Y545:Y554)</f>
        <v>238.1</v>
      </c>
      <c r="AR545" s="6" cm="1">
        <f t="array" ref="AR545:AR554">Z545:Z554/AS545-1</f>
        <v>-5.0479555779903151E-4</v>
      </c>
      <c r="AS545" s="22">
        <f>AVERAGE(Z545:Z554)</f>
        <v>198.1</v>
      </c>
      <c r="AT545" s="6" cm="1">
        <f t="array" ref="AT545:AT554">AA545:AA554/AU545-1</f>
        <v>1.0984695982383386E-3</v>
      </c>
      <c r="AU545" s="22">
        <f>AVERAGE(AA545:AA554)</f>
        <v>201.18900000000002</v>
      </c>
      <c r="AV545" s="6" cm="1">
        <f t="array" ref="AV545:AV554">AB545:AB554/AW545-1</f>
        <v>-8.7604301930410688E-4</v>
      </c>
      <c r="AW545" s="22">
        <f>AVERAGE(AB545:AB554)</f>
        <v>160.95100000000002</v>
      </c>
      <c r="AX545" s="6" cm="1">
        <f t="array" ref="AX545:AX554">AC545:AC554/AY545-1</f>
        <v>-1.5285171351268056E-3</v>
      </c>
      <c r="AY545" s="22">
        <f>AVERAGE(AC545:AC554)</f>
        <v>1.1836319327973039</v>
      </c>
      <c r="AZ545" s="6" cm="1">
        <f t="array" ref="AZ545:AZ554">AD545:AD554/BA545-1</f>
        <v>3.7406619958813003E-4</v>
      </c>
      <c r="BA545" s="22">
        <f>AVERAGE(AD545:AD554)</f>
        <v>1.2310020262085009</v>
      </c>
      <c r="BB545" s="6" cm="1">
        <f t="array" ref="BB545:BB554">AE545:AE554/BC545-1</f>
        <v>8.6473131562692096E-4</v>
      </c>
      <c r="BC545" s="22">
        <f>AVERAGE(AE545:AE554)</f>
        <v>40.475000000000001</v>
      </c>
      <c r="BD545" s="6" cm="1">
        <f t="array" ref="BD545:BD554">AF545:AF554/BE545-1</f>
        <v>-6.6666666666666763E-2</v>
      </c>
      <c r="BE545" s="22">
        <f>AVERAGE(AF545:AF554)</f>
        <v>0.52500000000000002</v>
      </c>
      <c r="BF545" s="6" cm="1">
        <f t="array" ref="BF545:BF554">AG545:AG554/BG545-1</f>
        <v>4.0567951318459805E-3</v>
      </c>
      <c r="BG545" s="22">
        <f>AVERAGE(AG545:AG554)</f>
        <v>30.565999999999995</v>
      </c>
      <c r="BH545" s="6" cm="1">
        <f t="array" ref="BH545:BH554">AH545:AH554/BI545-1</f>
        <v>-1.1884224650182129E-2</v>
      </c>
      <c r="BI545" s="22">
        <f>AVERAGE(AH545:AH554)</f>
        <v>10.434000000000001</v>
      </c>
      <c r="BJ545" s="6" cm="1">
        <f t="array" ref="BJ545:BJ554">AI545:AI554/BK545-1</f>
        <v>-3.0783316265250438E-3</v>
      </c>
      <c r="BK545" s="22">
        <f t="shared" ref="BK545" si="54">AVERAGE(AI545:AI554)</f>
        <v>1.3250350522947532</v>
      </c>
      <c r="BL545" s="6" cm="1">
        <f t="array" ref="BL545:BL554">AJ545:AJ554/BM545-1</f>
        <v>-4.7448780292753567E-2</v>
      </c>
      <c r="BM545" s="22">
        <f>AVERAGE(AJ545:AJ554)</f>
        <v>5.0523543123543055E-2</v>
      </c>
      <c r="BQ545">
        <v>1.5</v>
      </c>
      <c r="BR545">
        <v>1.2078645742945999</v>
      </c>
      <c r="BS545">
        <v>1.2532842365891901</v>
      </c>
      <c r="BT545">
        <v>-4.5419662294590157E-2</v>
      </c>
      <c r="BU545">
        <v>1.28552891808064</v>
      </c>
      <c r="BV545">
        <v>0.32902430902430801</v>
      </c>
      <c r="BW545">
        <v>0.95650460905633194</v>
      </c>
    </row>
    <row r="546" spans="1:75" x14ac:dyDescent="0.25">
      <c r="A546" s="1">
        <v>122</v>
      </c>
      <c r="B546" s="1" t="s">
        <v>21</v>
      </c>
      <c r="C546" s="1" t="s">
        <v>22</v>
      </c>
      <c r="D546" s="1" t="s">
        <v>23</v>
      </c>
      <c r="E546" s="1" t="s">
        <v>24</v>
      </c>
      <c r="F546" s="1" t="s">
        <v>25</v>
      </c>
      <c r="G546" s="1" t="b">
        <v>1</v>
      </c>
      <c r="H546" s="1" t="b">
        <v>1</v>
      </c>
      <c r="I546" s="1" t="b">
        <v>1</v>
      </c>
      <c r="J546" s="1" t="b">
        <v>1</v>
      </c>
      <c r="K546" s="1" t="b">
        <v>0</v>
      </c>
      <c r="L546" s="1">
        <v>200</v>
      </c>
      <c r="M546" s="1">
        <v>2</v>
      </c>
      <c r="N546" s="1">
        <v>0</v>
      </c>
      <c r="O546" s="1">
        <v>1</v>
      </c>
      <c r="P546" s="1">
        <v>2</v>
      </c>
      <c r="Q546" s="1">
        <v>100</v>
      </c>
      <c r="R546" s="1">
        <v>100</v>
      </c>
      <c r="S546" s="13">
        <v>1.6</v>
      </c>
      <c r="T546" s="1">
        <v>1</v>
      </c>
      <c r="U546" s="1" t="b">
        <v>1</v>
      </c>
      <c r="V546" s="1">
        <v>251</v>
      </c>
      <c r="W546" s="13">
        <v>6974.89</v>
      </c>
      <c r="X546" s="13">
        <v>418.91</v>
      </c>
      <c r="Y546" s="1">
        <v>238</v>
      </c>
      <c r="Z546" s="1">
        <v>198</v>
      </c>
      <c r="AA546" s="50">
        <v>200.23</v>
      </c>
      <c r="AB546" s="50">
        <v>159.79</v>
      </c>
      <c r="AC546" s="16">
        <v>1.18874434358112</v>
      </c>
      <c r="AD546" s="16">
        <v>1.23930403537414</v>
      </c>
      <c r="AE546" s="50">
        <v>40.39</v>
      </c>
      <c r="AF546" s="50">
        <v>0.61</v>
      </c>
      <c r="AG546" s="50">
        <v>30.59</v>
      </c>
      <c r="AH546" s="50">
        <v>10.41</v>
      </c>
      <c r="AI546" s="16">
        <v>1.3212439747867999</v>
      </c>
      <c r="AJ546" s="16">
        <v>5.8474747474747402E-2</v>
      </c>
      <c r="AL546" s="6">
        <v>4.2355652718779613E-3</v>
      </c>
      <c r="AN546" s="6">
        <v>2.7069966092054143E-2</v>
      </c>
      <c r="AP546" s="6">
        <v>-4.1999160016792381E-4</v>
      </c>
      <c r="AR546" s="6">
        <v>-5.0479555779903151E-4</v>
      </c>
      <c r="AT546" s="6">
        <v>-4.7666621932612729E-3</v>
      </c>
      <c r="AV546" s="6">
        <v>-7.2133754993757293E-3</v>
      </c>
      <c r="AX546" s="6">
        <v>4.3192572303569765E-3</v>
      </c>
      <c r="AZ546" s="6">
        <v>6.7441068242668489E-3</v>
      </c>
      <c r="BB546" s="6">
        <v>-2.1000617665225541E-3</v>
      </c>
      <c r="BD546" s="6">
        <v>0.16190476190476177</v>
      </c>
      <c r="BF546" s="6">
        <v>7.8518615455092089E-4</v>
      </c>
      <c r="BH546" s="6">
        <v>-2.3001725129385697E-3</v>
      </c>
      <c r="BJ546" s="6">
        <v>-2.8611148824989607E-3</v>
      </c>
      <c r="BL546" s="6">
        <v>0.1573762222447781</v>
      </c>
      <c r="BQ546">
        <v>1.6</v>
      </c>
      <c r="BR546">
        <v>1.1818227311063401</v>
      </c>
      <c r="BS546">
        <v>1.23146250245813</v>
      </c>
      <c r="BT546">
        <v>-4.9639771351789985E-2</v>
      </c>
      <c r="BU546">
        <v>1.3209561549870199</v>
      </c>
      <c r="BV546">
        <v>4.81262626262626E-2</v>
      </c>
      <c r="BW546">
        <v>1.2728298923607573</v>
      </c>
    </row>
    <row r="547" spans="1:75" x14ac:dyDescent="0.25">
      <c r="A547" s="1">
        <v>123</v>
      </c>
      <c r="B547" s="1" t="s">
        <v>21</v>
      </c>
      <c r="C547" s="1" t="s">
        <v>22</v>
      </c>
      <c r="D547" s="1" t="s">
        <v>23</v>
      </c>
      <c r="E547" s="1" t="s">
        <v>24</v>
      </c>
      <c r="F547" s="1" t="s">
        <v>25</v>
      </c>
      <c r="G547" s="1" t="b">
        <v>1</v>
      </c>
      <c r="H547" s="1" t="b">
        <v>1</v>
      </c>
      <c r="I547" s="1" t="b">
        <v>1</v>
      </c>
      <c r="J547" s="1" t="b">
        <v>1</v>
      </c>
      <c r="K547" s="1" t="b">
        <v>0</v>
      </c>
      <c r="L547" s="1">
        <v>200</v>
      </c>
      <c r="M547" s="1">
        <v>2</v>
      </c>
      <c r="N547" s="1">
        <v>0</v>
      </c>
      <c r="O547" s="1">
        <v>1</v>
      </c>
      <c r="P547" s="1">
        <v>2</v>
      </c>
      <c r="Q547" s="1">
        <v>100</v>
      </c>
      <c r="R547" s="1">
        <v>100</v>
      </c>
      <c r="S547" s="13">
        <v>1.6</v>
      </c>
      <c r="T547" s="1">
        <v>1</v>
      </c>
      <c r="U547" s="1" t="b">
        <v>1</v>
      </c>
      <c r="V547" s="1">
        <v>251</v>
      </c>
      <c r="W547" s="13">
        <v>6934.89</v>
      </c>
      <c r="X547" s="13">
        <v>409.64</v>
      </c>
      <c r="Y547" s="1">
        <v>238</v>
      </c>
      <c r="Z547" s="1">
        <v>198</v>
      </c>
      <c r="AA547" s="50">
        <v>201.34</v>
      </c>
      <c r="AB547" s="50">
        <v>161.04</v>
      </c>
      <c r="AC547" s="16">
        <v>1.1822261278282999</v>
      </c>
      <c r="AD547" s="16">
        <v>1.2296468702696</v>
      </c>
      <c r="AE547" s="50">
        <v>40.43</v>
      </c>
      <c r="AF547" s="50">
        <v>0.56999999999999995</v>
      </c>
      <c r="AG547" s="50">
        <v>30.51</v>
      </c>
      <c r="AH547" s="50">
        <v>10.49</v>
      </c>
      <c r="AI547" s="16">
        <v>1.3257212875417099</v>
      </c>
      <c r="AJ547" s="16">
        <v>5.4838383838383797E-2</v>
      </c>
      <c r="AL547" s="6">
        <v>-1.5235825585357965E-3</v>
      </c>
      <c r="AN547" s="6">
        <v>4.3420804228808674E-3</v>
      </c>
      <c r="AP547" s="6">
        <v>-4.1999160016792381E-4</v>
      </c>
      <c r="AR547" s="6">
        <v>-5.0479555779903151E-4</v>
      </c>
      <c r="AT547" s="6">
        <v>7.5053805128511009E-4</v>
      </c>
      <c r="AV547" s="6">
        <v>5.529633242413734E-4</v>
      </c>
      <c r="AX547" s="6">
        <v>-1.1877044966855932E-3</v>
      </c>
      <c r="AZ547" s="6">
        <v>-1.1008559775281812E-3</v>
      </c>
      <c r="BB547" s="6">
        <v>-1.1117974058061364E-3</v>
      </c>
      <c r="BD547" s="6">
        <v>8.5714285714285632E-2</v>
      </c>
      <c r="BF547" s="6">
        <v>-1.832101027285038E-3</v>
      </c>
      <c r="BH547" s="6">
        <v>5.3670691968563666E-3</v>
      </c>
      <c r="BJ547" s="6">
        <v>5.178996931201052E-4</v>
      </c>
      <c r="BL547" s="6">
        <v>8.5402575672292924E-2</v>
      </c>
      <c r="BQ547">
        <v>1.6</v>
      </c>
      <c r="BR547">
        <v>1.18874434358112</v>
      </c>
      <c r="BS547">
        <v>1.23930403537414</v>
      </c>
      <c r="BT547">
        <v>-5.0559691793020001E-2</v>
      </c>
      <c r="BU547">
        <v>1.3212439747867999</v>
      </c>
      <c r="BV547">
        <v>5.8474747474747402E-2</v>
      </c>
      <c r="BW547">
        <v>1.2627692273120525</v>
      </c>
    </row>
    <row r="548" spans="1:75" x14ac:dyDescent="0.25">
      <c r="A548" s="1">
        <v>124</v>
      </c>
      <c r="B548" s="1" t="s">
        <v>21</v>
      </c>
      <c r="C548" s="1" t="s">
        <v>22</v>
      </c>
      <c r="D548" s="1" t="s">
        <v>23</v>
      </c>
      <c r="E548" s="1" t="s">
        <v>24</v>
      </c>
      <c r="F548" s="1" t="s">
        <v>25</v>
      </c>
      <c r="G548" s="1" t="b">
        <v>1</v>
      </c>
      <c r="H548" s="1" t="b">
        <v>1</v>
      </c>
      <c r="I548" s="1" t="b">
        <v>1</v>
      </c>
      <c r="J548" s="1" t="b">
        <v>1</v>
      </c>
      <c r="K548" s="1" t="b">
        <v>0</v>
      </c>
      <c r="L548" s="1">
        <v>200</v>
      </c>
      <c r="M548" s="1">
        <v>2</v>
      </c>
      <c r="N548" s="1">
        <v>0</v>
      </c>
      <c r="O548" s="1">
        <v>1</v>
      </c>
      <c r="P548" s="1">
        <v>2</v>
      </c>
      <c r="Q548" s="1">
        <v>100</v>
      </c>
      <c r="R548" s="1">
        <v>100</v>
      </c>
      <c r="S548" s="13">
        <v>1.6</v>
      </c>
      <c r="T548" s="1">
        <v>1</v>
      </c>
      <c r="U548" s="1" t="b">
        <v>1</v>
      </c>
      <c r="V548" s="1">
        <v>251</v>
      </c>
      <c r="W548" s="13">
        <v>6967.85</v>
      </c>
      <c r="X548" s="13">
        <v>409</v>
      </c>
      <c r="Y548" s="1">
        <v>238</v>
      </c>
      <c r="Z548" s="1">
        <v>198</v>
      </c>
      <c r="AA548" s="50">
        <v>200.91</v>
      </c>
      <c r="AB548" s="50">
        <v>160.69999999999999</v>
      </c>
      <c r="AC548" s="16">
        <v>1.18471398587389</v>
      </c>
      <c r="AD548" s="16">
        <v>1.2322741800099</v>
      </c>
      <c r="AE548" s="50">
        <v>40.54</v>
      </c>
      <c r="AF548" s="50">
        <v>0.46</v>
      </c>
      <c r="AG548" s="50">
        <v>30.6</v>
      </c>
      <c r="AH548" s="50">
        <v>10.4</v>
      </c>
      <c r="AI548" s="16">
        <v>1.3255678068223899</v>
      </c>
      <c r="AJ548" s="16">
        <v>4.4378787878787802E-2</v>
      </c>
      <c r="AL548" s="6">
        <v>3.2219552537251506E-3</v>
      </c>
      <c r="AN548" s="6">
        <v>2.7729491576953258E-3</v>
      </c>
      <c r="AP548" s="6">
        <v>-4.1999160016792381E-4</v>
      </c>
      <c r="AR548" s="6">
        <v>-5.0479555779903151E-4</v>
      </c>
      <c r="AT548" s="6">
        <v>-1.386755737142864E-3</v>
      </c>
      <c r="AV548" s="6">
        <v>-1.5594808357825007E-3</v>
      </c>
      <c r="AX548" s="6">
        <v>9.1418036857859875E-4</v>
      </c>
      <c r="AZ548" s="6">
        <v>1.0334294942773159E-3</v>
      </c>
      <c r="BB548" s="6">
        <v>1.6059295861643452E-3</v>
      </c>
      <c r="BD548" s="6">
        <v>-0.12380952380952381</v>
      </c>
      <c r="BF548" s="6">
        <v>1.1123470522804713E-3</v>
      </c>
      <c r="BH548" s="6">
        <v>-3.2585777266629368E-3</v>
      </c>
      <c r="BJ548" s="6">
        <v>4.0206825224298193E-4</v>
      </c>
      <c r="BL548" s="6">
        <v>-0.12162162162162193</v>
      </c>
      <c r="BQ548">
        <v>1.6</v>
      </c>
      <c r="BR548">
        <v>1.1822261278282999</v>
      </c>
      <c r="BS548">
        <v>1.2296468702696</v>
      </c>
      <c r="BT548">
        <v>-4.7420742441300012E-2</v>
      </c>
      <c r="BU548">
        <v>1.3257212875417099</v>
      </c>
      <c r="BV548">
        <v>5.4838383838383797E-2</v>
      </c>
      <c r="BW548">
        <v>1.2708829037033262</v>
      </c>
    </row>
    <row r="549" spans="1:75" x14ac:dyDescent="0.25">
      <c r="A549" s="1">
        <v>125</v>
      </c>
      <c r="B549" s="1" t="s">
        <v>21</v>
      </c>
      <c r="C549" s="1" t="s">
        <v>22</v>
      </c>
      <c r="D549" s="1" t="s">
        <v>23</v>
      </c>
      <c r="E549" s="1" t="s">
        <v>24</v>
      </c>
      <c r="F549" s="1" t="s">
        <v>25</v>
      </c>
      <c r="G549" s="1" t="b">
        <v>1</v>
      </c>
      <c r="H549" s="1" t="b">
        <v>1</v>
      </c>
      <c r="I549" s="1" t="b">
        <v>1</v>
      </c>
      <c r="J549" s="1" t="b">
        <v>1</v>
      </c>
      <c r="K549" s="1" t="b">
        <v>0</v>
      </c>
      <c r="L549" s="1">
        <v>200</v>
      </c>
      <c r="M549" s="1">
        <v>2</v>
      </c>
      <c r="N549" s="1">
        <v>0</v>
      </c>
      <c r="O549" s="1">
        <v>1</v>
      </c>
      <c r="P549" s="1">
        <v>2</v>
      </c>
      <c r="Q549" s="1">
        <v>100</v>
      </c>
      <c r="R549" s="1">
        <v>100</v>
      </c>
      <c r="S549" s="13">
        <v>1.6</v>
      </c>
      <c r="T549" s="1">
        <v>1</v>
      </c>
      <c r="U549" s="1" t="b">
        <v>1</v>
      </c>
      <c r="V549" s="1">
        <v>251</v>
      </c>
      <c r="W549" s="13">
        <v>6940.85</v>
      </c>
      <c r="X549" s="13">
        <v>401.55</v>
      </c>
      <c r="Y549" s="1">
        <v>238</v>
      </c>
      <c r="Z549" s="1">
        <v>198</v>
      </c>
      <c r="AA549" s="50">
        <v>201.73</v>
      </c>
      <c r="AB549" s="50">
        <v>161.44</v>
      </c>
      <c r="AC549" s="16">
        <v>1.1799465061173899</v>
      </c>
      <c r="AD549" s="16">
        <v>1.22663464698286</v>
      </c>
      <c r="AE549" s="50">
        <v>40.520000000000003</v>
      </c>
      <c r="AF549" s="50">
        <v>0.48</v>
      </c>
      <c r="AG549" s="50">
        <v>30.6</v>
      </c>
      <c r="AH549" s="50">
        <v>10.4</v>
      </c>
      <c r="AI549" s="16">
        <v>1.32490862532443</v>
      </c>
      <c r="AJ549" s="16">
        <v>4.6050505050505001E-2</v>
      </c>
      <c r="AL549" s="6">
        <v>-6.6546953180413038E-4</v>
      </c>
      <c r="AN549" s="6">
        <v>-1.5492719476106198E-2</v>
      </c>
      <c r="AP549" s="6">
        <v>-4.1999160016792381E-4</v>
      </c>
      <c r="AR549" s="6">
        <v>-5.0479555779903151E-4</v>
      </c>
      <c r="AT549" s="6">
        <v>2.6890138128823349E-3</v>
      </c>
      <c r="AV549" s="6">
        <v>3.0381917477988463E-3</v>
      </c>
      <c r="AX549" s="6">
        <v>-3.1136593883575037E-3</v>
      </c>
      <c r="AZ549" s="6">
        <v>-3.547824562963986E-3</v>
      </c>
      <c r="BB549" s="6">
        <v>1.1117974058061364E-3</v>
      </c>
      <c r="BD549" s="6">
        <v>-8.5714285714285743E-2</v>
      </c>
      <c r="BF549" s="6">
        <v>1.1123470522804713E-3</v>
      </c>
      <c r="BH549" s="6">
        <v>-3.2585777266629368E-3</v>
      </c>
      <c r="BJ549" s="6">
        <v>-9.5414057238896177E-5</v>
      </c>
      <c r="BL549" s="6">
        <v>-8.8533736877881353E-2</v>
      </c>
      <c r="BQ549">
        <v>1.6</v>
      </c>
      <c r="BR549">
        <v>1.18471398587389</v>
      </c>
      <c r="BS549">
        <v>1.2322741800099</v>
      </c>
      <c r="BT549">
        <v>-4.7560194136009981E-2</v>
      </c>
      <c r="BU549">
        <v>1.3255678068223899</v>
      </c>
      <c r="BV549">
        <v>4.4378787878787802E-2</v>
      </c>
      <c r="BW549">
        <v>1.2811890189436022</v>
      </c>
    </row>
    <row r="550" spans="1:75" x14ac:dyDescent="0.25">
      <c r="A550" s="1">
        <v>126</v>
      </c>
      <c r="B550" s="1" t="s">
        <v>21</v>
      </c>
      <c r="C550" s="1" t="s">
        <v>22</v>
      </c>
      <c r="D550" s="1" t="s">
        <v>23</v>
      </c>
      <c r="E550" s="1" t="s">
        <v>24</v>
      </c>
      <c r="F550" s="1" t="s">
        <v>25</v>
      </c>
      <c r="G550" s="1" t="b">
        <v>1</v>
      </c>
      <c r="H550" s="1" t="b">
        <v>1</v>
      </c>
      <c r="I550" s="1" t="b">
        <v>1</v>
      </c>
      <c r="J550" s="1" t="b">
        <v>1</v>
      </c>
      <c r="K550" s="1" t="b">
        <v>0</v>
      </c>
      <c r="L550" s="1">
        <v>200</v>
      </c>
      <c r="M550" s="1">
        <v>2</v>
      </c>
      <c r="N550" s="1">
        <v>0</v>
      </c>
      <c r="O550" s="1">
        <v>1</v>
      </c>
      <c r="P550" s="1">
        <v>2</v>
      </c>
      <c r="Q550" s="1">
        <v>100</v>
      </c>
      <c r="R550" s="1">
        <v>100</v>
      </c>
      <c r="S550" s="13">
        <v>1.6</v>
      </c>
      <c r="T550" s="1">
        <v>1</v>
      </c>
      <c r="U550" s="1" t="b">
        <v>1</v>
      </c>
      <c r="V550" s="1">
        <v>251</v>
      </c>
      <c r="W550" s="13">
        <v>6964.56</v>
      </c>
      <c r="X550" s="13">
        <v>408.63</v>
      </c>
      <c r="Y550" s="1">
        <v>238</v>
      </c>
      <c r="Z550" s="1">
        <v>198</v>
      </c>
      <c r="AA550" s="50">
        <v>201.2</v>
      </c>
      <c r="AB550" s="50">
        <v>160.46</v>
      </c>
      <c r="AC550" s="16">
        <v>1.1832185946292799</v>
      </c>
      <c r="AD550" s="16">
        <v>1.23416316177246</v>
      </c>
      <c r="AE550" s="50">
        <v>40.49</v>
      </c>
      <c r="AF550" s="50">
        <v>0.51</v>
      </c>
      <c r="AG550" s="50">
        <v>30.69</v>
      </c>
      <c r="AH550" s="50">
        <v>10.31</v>
      </c>
      <c r="AI550" s="16">
        <v>1.32011417779013</v>
      </c>
      <c r="AJ550" s="16">
        <v>4.92878787878787E-2</v>
      </c>
      <c r="AL550" s="6">
        <v>2.7482653446737615E-3</v>
      </c>
      <c r="AN550" s="6">
        <v>1.8657951450098409E-3</v>
      </c>
      <c r="AP550" s="6">
        <v>-4.1999160016792381E-4</v>
      </c>
      <c r="AR550" s="6">
        <v>-5.0479555779903151E-4</v>
      </c>
      <c r="AT550" s="6">
        <v>5.4674957378209044E-5</v>
      </c>
      <c r="AV550" s="6">
        <v>-3.0506178899168956E-3</v>
      </c>
      <c r="AX550" s="6">
        <v>-3.4921174105806418E-4</v>
      </c>
      <c r="AZ550" s="6">
        <v>2.5679369299622667E-3</v>
      </c>
      <c r="BB550" s="6">
        <v>3.7059913526871213E-4</v>
      </c>
      <c r="BD550" s="6">
        <v>-2.8571428571428581E-2</v>
      </c>
      <c r="BF550" s="6">
        <v>4.0567951318459805E-3</v>
      </c>
      <c r="BH550" s="6">
        <v>-1.1884224650182129E-2</v>
      </c>
      <c r="BJ550" s="6">
        <v>-3.7137693045183884E-3</v>
      </c>
      <c r="BL550" s="6">
        <v>-2.4457198748766285E-2</v>
      </c>
      <c r="BQ550">
        <v>1.6</v>
      </c>
      <c r="BR550">
        <v>1.1799465061173899</v>
      </c>
      <c r="BS550">
        <v>1.22663464698286</v>
      </c>
      <c r="BT550">
        <v>-4.6688140865470018E-2</v>
      </c>
      <c r="BU550">
        <v>1.32490862532443</v>
      </c>
      <c r="BV550">
        <v>4.6050505050505001E-2</v>
      </c>
      <c r="BW550">
        <v>1.2788581202739251</v>
      </c>
    </row>
    <row r="551" spans="1:75" x14ac:dyDescent="0.25">
      <c r="A551" s="1">
        <v>127</v>
      </c>
      <c r="B551" s="1" t="s">
        <v>21</v>
      </c>
      <c r="C551" s="1" t="s">
        <v>22</v>
      </c>
      <c r="D551" s="1" t="s">
        <v>23</v>
      </c>
      <c r="E551" s="1" t="s">
        <v>24</v>
      </c>
      <c r="F551" s="1" t="s">
        <v>25</v>
      </c>
      <c r="G551" s="1" t="b">
        <v>1</v>
      </c>
      <c r="H551" s="1" t="b">
        <v>1</v>
      </c>
      <c r="I551" s="1" t="b">
        <v>1</v>
      </c>
      <c r="J551" s="1" t="b">
        <v>1</v>
      </c>
      <c r="K551" s="1" t="b">
        <v>0</v>
      </c>
      <c r="L551" s="1">
        <v>200</v>
      </c>
      <c r="M551" s="1">
        <v>2</v>
      </c>
      <c r="N551" s="1">
        <v>0</v>
      </c>
      <c r="O551" s="1">
        <v>1</v>
      </c>
      <c r="P551" s="1">
        <v>2</v>
      </c>
      <c r="Q551" s="1">
        <v>100</v>
      </c>
      <c r="R551" s="1">
        <v>100</v>
      </c>
      <c r="S551" s="13">
        <v>1.6</v>
      </c>
      <c r="T551" s="1">
        <v>1</v>
      </c>
      <c r="U551" s="1" t="b">
        <v>1</v>
      </c>
      <c r="V551" s="1">
        <v>251</v>
      </c>
      <c r="W551" s="13">
        <v>6925.97</v>
      </c>
      <c r="X551" s="13">
        <v>405.92</v>
      </c>
      <c r="Y551" s="1">
        <v>238</v>
      </c>
      <c r="Z551" s="1">
        <v>198</v>
      </c>
      <c r="AA551" s="50">
        <v>201.66</v>
      </c>
      <c r="AB551" s="50">
        <v>161.46</v>
      </c>
      <c r="AC551" s="16">
        <v>1.18038602811699</v>
      </c>
      <c r="AD551" s="16">
        <v>1.2265109822728799</v>
      </c>
      <c r="AE551" s="50">
        <v>40.49</v>
      </c>
      <c r="AF551" s="50">
        <v>0.51</v>
      </c>
      <c r="AG551" s="50">
        <v>30.48</v>
      </c>
      <c r="AH551" s="50">
        <v>10.52</v>
      </c>
      <c r="AI551" s="16">
        <v>1.3293994517718</v>
      </c>
      <c r="AJ551" s="16">
        <v>4.9304584304584197E-2</v>
      </c>
      <c r="AL551" s="6">
        <v>-2.8078725247180358E-3</v>
      </c>
      <c r="AN551" s="6">
        <v>-4.7784950560104678E-3</v>
      </c>
      <c r="AP551" s="6">
        <v>-4.1999160016792381E-4</v>
      </c>
      <c r="AR551" s="6">
        <v>-5.0479555779903151E-4</v>
      </c>
      <c r="AT551" s="6">
        <v>2.3410822659288844E-3</v>
      </c>
      <c r="AV551" s="6">
        <v>3.1624531689768975E-3</v>
      </c>
      <c r="AX551" s="6">
        <v>-2.7423260477966727E-3</v>
      </c>
      <c r="AZ551" s="6">
        <v>-3.6482831384554437E-3</v>
      </c>
      <c r="BB551" s="6">
        <v>3.7059913526871213E-4</v>
      </c>
      <c r="BD551" s="6">
        <v>-2.8571428571428581E-2</v>
      </c>
      <c r="BF551" s="6">
        <v>-2.8135837204735781E-3</v>
      </c>
      <c r="BH551" s="6">
        <v>8.2422848380294678E-3</v>
      </c>
      <c r="BJ551" s="6">
        <v>3.2937992617541045E-3</v>
      </c>
      <c r="BL551" s="6">
        <v>-2.412655058609392E-2</v>
      </c>
      <c r="BQ551">
        <v>1.6</v>
      </c>
      <c r="BR551">
        <v>1.1832185946292799</v>
      </c>
      <c r="BS551">
        <v>1.23416316177246</v>
      </c>
      <c r="BT551">
        <v>-5.0944567143180075E-2</v>
      </c>
      <c r="BU551">
        <v>1.32011417779013</v>
      </c>
      <c r="BV551">
        <v>4.92878787878787E-2</v>
      </c>
      <c r="BW551">
        <v>1.2708262990022512</v>
      </c>
    </row>
    <row r="552" spans="1:75" x14ac:dyDescent="0.25">
      <c r="A552" s="1">
        <v>128</v>
      </c>
      <c r="B552" s="1" t="s">
        <v>21</v>
      </c>
      <c r="C552" s="1" t="s">
        <v>22</v>
      </c>
      <c r="D552" s="1" t="s">
        <v>23</v>
      </c>
      <c r="E552" s="1" t="s">
        <v>24</v>
      </c>
      <c r="F552" s="1" t="s">
        <v>25</v>
      </c>
      <c r="G552" s="1" t="b">
        <v>1</v>
      </c>
      <c r="H552" s="1" t="b">
        <v>1</v>
      </c>
      <c r="I552" s="1" t="b">
        <v>1</v>
      </c>
      <c r="J552" s="1" t="b">
        <v>1</v>
      </c>
      <c r="K552" s="1" t="b">
        <v>0</v>
      </c>
      <c r="L552" s="1">
        <v>200</v>
      </c>
      <c r="M552" s="1">
        <v>2</v>
      </c>
      <c r="N552" s="1">
        <v>0</v>
      </c>
      <c r="O552" s="1">
        <v>1</v>
      </c>
      <c r="P552" s="1">
        <v>2</v>
      </c>
      <c r="Q552" s="1">
        <v>100</v>
      </c>
      <c r="R552" s="1">
        <v>100</v>
      </c>
      <c r="S552" s="13">
        <v>1.6</v>
      </c>
      <c r="T552" s="1">
        <v>1</v>
      </c>
      <c r="U552" s="1" t="b">
        <v>1</v>
      </c>
      <c r="V552" s="1">
        <v>251</v>
      </c>
      <c r="W552" s="13">
        <v>6959.13</v>
      </c>
      <c r="X552" s="13">
        <v>403.35</v>
      </c>
      <c r="Y552" s="1">
        <v>238</v>
      </c>
      <c r="Z552" s="1">
        <v>198</v>
      </c>
      <c r="AA552" s="50">
        <v>201.45</v>
      </c>
      <c r="AB552" s="50">
        <v>160.74</v>
      </c>
      <c r="AC552" s="16">
        <v>1.1816078894375599</v>
      </c>
      <c r="AD552" s="16">
        <v>1.23198123342057</v>
      </c>
      <c r="AE552" s="50">
        <v>40.44</v>
      </c>
      <c r="AF552" s="50">
        <v>0.56000000000000005</v>
      </c>
      <c r="AG552" s="50">
        <v>30.74</v>
      </c>
      <c r="AH552" s="50">
        <v>10.26</v>
      </c>
      <c r="AI552" s="16">
        <v>1.3164683655239799</v>
      </c>
      <c r="AJ552" s="16">
        <v>5.4772727272727202E-2</v>
      </c>
      <c r="AL552" s="6">
        <v>1.9664610266949545E-3</v>
      </c>
      <c r="AN552" s="6">
        <v>-1.1079537792771599E-2</v>
      </c>
      <c r="AP552" s="6">
        <v>-4.1999160016792381E-4</v>
      </c>
      <c r="AR552" s="6">
        <v>-5.0479555779903151E-4</v>
      </c>
      <c r="AT552" s="6">
        <v>1.2972876250687548E-3</v>
      </c>
      <c r="AV552" s="6">
        <v>-1.3109579934266202E-3</v>
      </c>
      <c r="AX552" s="6">
        <v>-1.7100276730119823E-3</v>
      </c>
      <c r="AZ552" s="6">
        <v>7.9545540236436452E-4</v>
      </c>
      <c r="BB552" s="6">
        <v>-8.6473131562703198E-4</v>
      </c>
      <c r="BD552" s="6">
        <v>6.6666666666666652E-2</v>
      </c>
      <c r="BF552" s="6">
        <v>5.6925996204935103E-3</v>
      </c>
      <c r="BH552" s="6">
        <v>-1.6676250718804075E-2</v>
      </c>
      <c r="BJ552" s="6">
        <v>-6.4652529425067717E-3</v>
      </c>
      <c r="BL552" s="6">
        <v>8.4103051498066961E-2</v>
      </c>
      <c r="BQ552">
        <v>1.6</v>
      </c>
      <c r="BR552">
        <v>1.18038602811699</v>
      </c>
      <c r="BS552">
        <v>1.2265109822728799</v>
      </c>
      <c r="BT552">
        <v>-4.6124954155889908E-2</v>
      </c>
      <c r="BU552">
        <v>1.3293994517718</v>
      </c>
      <c r="BV552">
        <v>4.9304584304584197E-2</v>
      </c>
      <c r="BW552">
        <v>1.2800948674672157</v>
      </c>
    </row>
    <row r="553" spans="1:75" x14ac:dyDescent="0.25">
      <c r="A553" s="1">
        <v>129</v>
      </c>
      <c r="B553" s="1" t="s">
        <v>21</v>
      </c>
      <c r="C553" s="1" t="s">
        <v>22</v>
      </c>
      <c r="D553" s="1" t="s">
        <v>23</v>
      </c>
      <c r="E553" s="1" t="s">
        <v>24</v>
      </c>
      <c r="F553" s="1" t="s">
        <v>25</v>
      </c>
      <c r="G553" s="1" t="b">
        <v>1</v>
      </c>
      <c r="H553" s="1" t="b">
        <v>1</v>
      </c>
      <c r="I553" s="1" t="b">
        <v>1</v>
      </c>
      <c r="J553" s="1" t="b">
        <v>1</v>
      </c>
      <c r="K553" s="1" t="b">
        <v>0</v>
      </c>
      <c r="L553" s="1">
        <v>200</v>
      </c>
      <c r="M553" s="1">
        <v>2</v>
      </c>
      <c r="N553" s="1">
        <v>0</v>
      </c>
      <c r="O553" s="1">
        <v>1</v>
      </c>
      <c r="P553" s="1">
        <v>2</v>
      </c>
      <c r="Q553" s="1">
        <v>100</v>
      </c>
      <c r="R553" s="1">
        <v>100</v>
      </c>
      <c r="S553" s="13">
        <v>1.6</v>
      </c>
      <c r="T553" s="1">
        <v>1</v>
      </c>
      <c r="U553" s="1" t="b">
        <v>1</v>
      </c>
      <c r="V553" s="1">
        <v>251</v>
      </c>
      <c r="W553" s="13">
        <v>6886.77</v>
      </c>
      <c r="X553" s="13">
        <v>403.08</v>
      </c>
      <c r="Y553" s="1">
        <v>239</v>
      </c>
      <c r="Z553" s="1">
        <v>199</v>
      </c>
      <c r="AA553" s="50">
        <v>201.55</v>
      </c>
      <c r="AB553" s="50">
        <v>161.69</v>
      </c>
      <c r="AC553" s="16">
        <v>1.18595128493618</v>
      </c>
      <c r="AD553" s="16">
        <v>1.2309360645880001</v>
      </c>
      <c r="AE553" s="50">
        <v>40.46</v>
      </c>
      <c r="AF553" s="50">
        <v>0.54</v>
      </c>
      <c r="AG553" s="50">
        <v>30.48</v>
      </c>
      <c r="AH553" s="50">
        <v>10.52</v>
      </c>
      <c r="AI553" s="16">
        <v>1.32816219410456</v>
      </c>
      <c r="AJ553" s="16">
        <v>5.1181818181818099E-2</v>
      </c>
      <c r="AL553" s="6">
        <v>-8.4518373985236206E-3</v>
      </c>
      <c r="AN553" s="6">
        <v>-1.1741515045271878E-2</v>
      </c>
      <c r="AP553" s="6">
        <v>3.7799244015119804E-3</v>
      </c>
      <c r="AR553" s="6">
        <v>4.5431600201919498E-3</v>
      </c>
      <c r="AT553" s="6">
        <v>1.7943326921452396E-3</v>
      </c>
      <c r="AV553" s="6">
        <v>4.5914595125222668E-3</v>
      </c>
      <c r="AX553" s="6">
        <v>1.959521431121436E-3</v>
      </c>
      <c r="AZ553" s="6">
        <v>-5.3583681502100688E-5</v>
      </c>
      <c r="BB553" s="6">
        <v>-3.7059913526871213E-4</v>
      </c>
      <c r="BD553" s="6">
        <v>2.8571428571428692E-2</v>
      </c>
      <c r="BF553" s="6">
        <v>-2.8135837204735781E-3</v>
      </c>
      <c r="BH553" s="6">
        <v>8.2422848380294678E-3</v>
      </c>
      <c r="BJ553" s="6">
        <v>2.3600445923230851E-3</v>
      </c>
      <c r="BL553" s="6">
        <v>1.3029075507736909E-2</v>
      </c>
      <c r="BQ553">
        <v>1.6</v>
      </c>
      <c r="BR553">
        <v>1.1816078894375599</v>
      </c>
      <c r="BS553">
        <v>1.23198123342057</v>
      </c>
      <c r="BT553">
        <v>-5.0373343983010077E-2</v>
      </c>
      <c r="BU553">
        <v>1.3164683655239799</v>
      </c>
      <c r="BV553">
        <v>5.4772727272727202E-2</v>
      </c>
      <c r="BW553">
        <v>1.2616956382512527</v>
      </c>
    </row>
    <row r="554" spans="1:75" x14ac:dyDescent="0.25">
      <c r="A554" s="1">
        <v>130</v>
      </c>
      <c r="B554" s="1" t="s">
        <v>21</v>
      </c>
      <c r="C554" s="1" t="s">
        <v>22</v>
      </c>
      <c r="D554" s="1" t="s">
        <v>23</v>
      </c>
      <c r="E554" s="1" t="s">
        <v>24</v>
      </c>
      <c r="F554" s="1" t="s">
        <v>25</v>
      </c>
      <c r="G554" s="1" t="b">
        <v>1</v>
      </c>
      <c r="H554" s="1" t="b">
        <v>1</v>
      </c>
      <c r="I554" s="1" t="b">
        <v>1</v>
      </c>
      <c r="J554" s="1" t="b">
        <v>1</v>
      </c>
      <c r="K554" s="1" t="b">
        <v>0</v>
      </c>
      <c r="L554" s="1">
        <v>200</v>
      </c>
      <c r="M554" s="1">
        <v>2</v>
      </c>
      <c r="N554" s="1">
        <v>0</v>
      </c>
      <c r="O554" s="1">
        <v>1</v>
      </c>
      <c r="P554" s="1">
        <v>2</v>
      </c>
      <c r="Q554" s="1">
        <v>100</v>
      </c>
      <c r="R554" s="1">
        <v>100</v>
      </c>
      <c r="S554" s="13">
        <v>1.6</v>
      </c>
      <c r="T554" s="1">
        <v>1</v>
      </c>
      <c r="U554" s="1" t="b">
        <v>1</v>
      </c>
      <c r="V554" s="1">
        <v>251</v>
      </c>
      <c r="W554" s="13">
        <v>6939.65</v>
      </c>
      <c r="X554" s="13">
        <v>414.31</v>
      </c>
      <c r="Y554" s="1">
        <v>238</v>
      </c>
      <c r="Z554" s="1">
        <v>198</v>
      </c>
      <c r="AA554" s="50">
        <v>200.41</v>
      </c>
      <c r="AB554" s="50">
        <v>161.38</v>
      </c>
      <c r="AC554" s="16">
        <v>1.1877018363459899</v>
      </c>
      <c r="AD554" s="16">
        <v>1.22710658493647</v>
      </c>
      <c r="AE554" s="50">
        <v>40.479999999999997</v>
      </c>
      <c r="AF554" s="50">
        <v>0.52</v>
      </c>
      <c r="AG554" s="50">
        <v>30.28</v>
      </c>
      <c r="AH554" s="50">
        <v>10.72</v>
      </c>
      <c r="AI554" s="16">
        <v>1.33780848429471</v>
      </c>
      <c r="AJ554" s="16">
        <v>4.8819735819735803E-2</v>
      </c>
      <c r="AL554" s="6">
        <v>-8.3824396671661194E-4</v>
      </c>
      <c r="AN554" s="6">
        <v>1.5791835123532438E-2</v>
      </c>
      <c r="AP554" s="6">
        <v>-4.1999160016792381E-4</v>
      </c>
      <c r="AR554" s="6">
        <v>-5.0479555779903151E-4</v>
      </c>
      <c r="AT554" s="6">
        <v>-3.8719810725239556E-3</v>
      </c>
      <c r="AV554" s="6">
        <v>2.6654074842651365E-3</v>
      </c>
      <c r="AX554" s="6">
        <v>3.4384874519797215E-3</v>
      </c>
      <c r="AZ554" s="6">
        <v>-3.1644474900085484E-3</v>
      </c>
      <c r="BB554" s="6">
        <v>1.235330450894967E-4</v>
      </c>
      <c r="BD554" s="6">
        <v>-9.52380952380949E-3</v>
      </c>
      <c r="BF554" s="6">
        <v>-9.3568016750635863E-3</v>
      </c>
      <c r="BH554" s="6">
        <v>2.7410389112516809E-2</v>
      </c>
      <c r="BJ554" s="6">
        <v>9.6400710138462298E-3</v>
      </c>
      <c r="BL554" s="6">
        <v>-3.3723036795756833E-2</v>
      </c>
      <c r="BQ554">
        <v>1.6</v>
      </c>
      <c r="BR554">
        <v>1.18595128493618</v>
      </c>
      <c r="BS554">
        <v>1.2309360645880001</v>
      </c>
      <c r="BT554">
        <v>-4.4984779651820128E-2</v>
      </c>
      <c r="BU554">
        <v>1.32816219410456</v>
      </c>
      <c r="BV554">
        <v>5.1181818181818099E-2</v>
      </c>
      <c r="BW554">
        <v>1.2769803759227421</v>
      </c>
    </row>
    <row r="555" spans="1:75" x14ac:dyDescent="0.25">
      <c r="A555" s="3">
        <v>131</v>
      </c>
      <c r="B555" s="3" t="s">
        <v>21</v>
      </c>
      <c r="C555" s="3" t="s">
        <v>22</v>
      </c>
      <c r="D555" s="3" t="s">
        <v>23</v>
      </c>
      <c r="E555" s="3" t="s">
        <v>24</v>
      </c>
      <c r="F555" s="3" t="s">
        <v>25</v>
      </c>
      <c r="G555" s="3" t="b">
        <v>1</v>
      </c>
      <c r="H555" s="3" t="b">
        <v>1</v>
      </c>
      <c r="I555" s="3" t="b">
        <v>1</v>
      </c>
      <c r="J555" s="3" t="b">
        <v>1</v>
      </c>
      <c r="K555" s="3" t="b">
        <v>0</v>
      </c>
      <c r="L555" s="3">
        <v>200</v>
      </c>
      <c r="M555" s="3">
        <v>2</v>
      </c>
      <c r="N555" s="3">
        <v>0</v>
      </c>
      <c r="O555" s="3">
        <v>1</v>
      </c>
      <c r="P555" s="3">
        <v>2</v>
      </c>
      <c r="Q555" s="3">
        <v>100</v>
      </c>
      <c r="R555" s="3">
        <v>100</v>
      </c>
      <c r="S555" s="5">
        <v>1.6</v>
      </c>
      <c r="T555" s="3">
        <v>1</v>
      </c>
      <c r="U555" s="3" t="b">
        <v>1</v>
      </c>
      <c r="V555" s="3">
        <v>251</v>
      </c>
      <c r="W555" s="5">
        <v>6951.82</v>
      </c>
      <c r="X555" s="5">
        <v>405.22</v>
      </c>
      <c r="Y555" s="3">
        <v>238</v>
      </c>
      <c r="Z555" s="3">
        <v>198</v>
      </c>
      <c r="AA555" s="51">
        <v>201.56</v>
      </c>
      <c r="AB555" s="51">
        <v>160.66999999999999</v>
      </c>
      <c r="AC555" s="17">
        <v>1.18112871733424</v>
      </c>
      <c r="AD555" s="17">
        <v>1.2325619707061899</v>
      </c>
      <c r="AE555" s="51">
        <v>40.43</v>
      </c>
      <c r="AF555" s="51">
        <v>0.56999999999999995</v>
      </c>
      <c r="AG555" s="51">
        <v>30.72</v>
      </c>
      <c r="AH555" s="51">
        <v>10.28</v>
      </c>
      <c r="AI555" s="17">
        <v>1.3171725549432001</v>
      </c>
      <c r="AJ555" s="17">
        <v>5.6489898989898903E-2</v>
      </c>
      <c r="AL555" s="6" cm="1">
        <f t="array" ref="AL555:AL564">W555:W564/AM555-1</f>
        <v>-1.9631291271560158E-4</v>
      </c>
      <c r="AM555" s="22">
        <f>AVERAGE(W555:W564)</f>
        <v>6953.1850000000004</v>
      </c>
      <c r="AN555" s="6" cm="1">
        <f t="array" ref="AN555:AN564">X555:X564/AO555-1</f>
        <v>-5.1605363815359073E-3</v>
      </c>
      <c r="AO555" s="22">
        <f>AVERAGE(X555:X564)</f>
        <v>407.322</v>
      </c>
      <c r="AP555" s="6" cm="1">
        <f t="array" ref="AP555:AP564">Y555:Y564/AQ555-1</f>
        <v>0</v>
      </c>
      <c r="AQ555" s="22">
        <f>AVERAGE(Y555:Y564)</f>
        <v>238</v>
      </c>
      <c r="AR555" s="6" cm="1">
        <f t="array" ref="AR555:AR564">Z555:Z564/AS555-1</f>
        <v>0</v>
      </c>
      <c r="AS555" s="22">
        <f>AVERAGE(Z555:Z564)</f>
        <v>198</v>
      </c>
      <c r="AT555" s="6" cm="1">
        <f t="array" ref="AT555:AT564">AA555:AA564/AU555-1</f>
        <v>1.4707051434930118E-3</v>
      </c>
      <c r="AU555" s="22">
        <f>AVERAGE(AA555:AA564)</f>
        <v>201.26400000000001</v>
      </c>
      <c r="AV555" s="6" cm="1">
        <f t="array" ref="AV555:AV564">AB555:AB564/AW555-1</f>
        <v>-1.2556566711424688E-3</v>
      </c>
      <c r="AW555" s="22">
        <f>AVERAGE(AB555:AB564)</f>
        <v>160.87200000000001</v>
      </c>
      <c r="AX555" s="6" cm="1">
        <f t="array" ref="AX555:AX564">AC555:AC564/AY555-1</f>
        <v>-1.3740108675664997E-3</v>
      </c>
      <c r="AY555" s="22">
        <f>AVERAGE(AC555:AC564)</f>
        <v>1.1827538339557511</v>
      </c>
      <c r="AZ555" s="6" cm="1">
        <f t="array" ref="AZ555:AZ564">AD555:AD564/BA555-1</f>
        <v>1.2476543672479412E-3</v>
      </c>
      <c r="BA555" s="22">
        <f>AVERAGE(AD555:AD564)</f>
        <v>1.2310260756467131</v>
      </c>
      <c r="BB555" s="6" cm="1">
        <f t="array" ref="BB555:BB564">AE555:AE564/BC555-1</f>
        <v>-1.5558244634875651E-3</v>
      </c>
      <c r="BC555" s="22">
        <f>AVERAGE(AE555:AE564)</f>
        <v>40.493000000000002</v>
      </c>
      <c r="BD555" s="6" cm="1">
        <f t="array" ref="BD555:BD564">AF555:AF564/BE555-1</f>
        <v>0.12426035502958555</v>
      </c>
      <c r="BE555" s="22">
        <f>AVERAGE(AF555:AF564)</f>
        <v>0.50700000000000012</v>
      </c>
      <c r="BF555" s="6" cm="1">
        <f t="array" ref="BF555:BF564">AG555:AG564/BG555-1</f>
        <v>3.7575559549090087E-3</v>
      </c>
      <c r="BG555" s="22">
        <f>AVERAGE(AG555:AG564)</f>
        <v>30.605000000000008</v>
      </c>
      <c r="BH555" s="6" cm="1">
        <f t="array" ref="BH555:BH564">AH555:AH564/BI555-1</f>
        <v>-1.1063011063011108E-2</v>
      </c>
      <c r="BI555" s="22">
        <f>AVERAGE(AH555:AH564)</f>
        <v>10.395</v>
      </c>
      <c r="BJ555" s="6" cm="1">
        <f t="array" ref="BJ555:BJ564">AI555:AI564/BK555-1</f>
        <v>-5.1324683733238174E-3</v>
      </c>
      <c r="BK555" s="22">
        <f t="shared" ref="BK555" si="55">AVERAGE(AI555:AI564)</f>
        <v>1.3239677776894911</v>
      </c>
      <c r="BL555" s="6" cm="1">
        <f t="array" ref="BL555:BL564">AJ555:AJ564/BM555-1</f>
        <v>0.14917592535513369</v>
      </c>
      <c r="BM555" s="22">
        <f>AVERAGE(AJ555:AJ564)</f>
        <v>4.9156876456876379E-2</v>
      </c>
      <c r="BQ555">
        <v>1.6</v>
      </c>
      <c r="BR555">
        <v>1.1877018363459899</v>
      </c>
      <c r="BS555">
        <v>1.22710658493647</v>
      </c>
      <c r="BT555">
        <v>-3.9404748590480043E-2</v>
      </c>
      <c r="BU555">
        <v>1.33780848429471</v>
      </c>
      <c r="BV555">
        <v>4.8819735819735803E-2</v>
      </c>
      <c r="BW555">
        <v>1.2889887484749742</v>
      </c>
    </row>
    <row r="556" spans="1:75" x14ac:dyDescent="0.25">
      <c r="A556" s="3">
        <v>132</v>
      </c>
      <c r="B556" s="3" t="s">
        <v>21</v>
      </c>
      <c r="C556" s="3" t="s">
        <v>22</v>
      </c>
      <c r="D556" s="3" t="s">
        <v>23</v>
      </c>
      <c r="E556" s="3" t="s">
        <v>24</v>
      </c>
      <c r="F556" s="3" t="s">
        <v>25</v>
      </c>
      <c r="G556" s="3" t="b">
        <v>1</v>
      </c>
      <c r="H556" s="3" t="b">
        <v>1</v>
      </c>
      <c r="I556" s="3" t="b">
        <v>1</v>
      </c>
      <c r="J556" s="3" t="b">
        <v>1</v>
      </c>
      <c r="K556" s="3" t="b">
        <v>0</v>
      </c>
      <c r="L556" s="3">
        <v>200</v>
      </c>
      <c r="M556" s="3">
        <v>2</v>
      </c>
      <c r="N556" s="3">
        <v>0</v>
      </c>
      <c r="O556" s="3">
        <v>1</v>
      </c>
      <c r="P556" s="3">
        <v>2</v>
      </c>
      <c r="Q556" s="3">
        <v>100</v>
      </c>
      <c r="R556" s="3">
        <v>100</v>
      </c>
      <c r="S556" s="5">
        <v>1.6</v>
      </c>
      <c r="T556" s="3">
        <v>1</v>
      </c>
      <c r="U556" s="3" t="b">
        <v>1</v>
      </c>
      <c r="V556" s="3">
        <v>251</v>
      </c>
      <c r="W556" s="5">
        <v>6935.54</v>
      </c>
      <c r="X556" s="5">
        <v>407.43</v>
      </c>
      <c r="Y556" s="3">
        <v>238</v>
      </c>
      <c r="Z556" s="3">
        <v>198</v>
      </c>
      <c r="AA556" s="51">
        <v>201.4</v>
      </c>
      <c r="AB556" s="51">
        <v>161.43</v>
      </c>
      <c r="AC556" s="17">
        <v>1.1820290188056</v>
      </c>
      <c r="AD556" s="17">
        <v>1.2268791107705399</v>
      </c>
      <c r="AE556" s="51">
        <v>40.57</v>
      </c>
      <c r="AF556" s="51">
        <v>0.43</v>
      </c>
      <c r="AG556" s="51">
        <v>30.44</v>
      </c>
      <c r="AH556" s="51">
        <v>10.56</v>
      </c>
      <c r="AI556" s="17">
        <v>1.3339249397478601</v>
      </c>
      <c r="AJ556" s="17">
        <v>4.1671717171717103E-2</v>
      </c>
      <c r="AL556" s="6">
        <v>-2.5376859669345997E-3</v>
      </c>
      <c r="AN556" s="6">
        <v>2.6514649343756247E-4</v>
      </c>
      <c r="AP556" s="6">
        <v>0</v>
      </c>
      <c r="AR556" s="6">
        <v>0</v>
      </c>
      <c r="AT556" s="6">
        <v>6.7572939025350998E-4</v>
      </c>
      <c r="AV556" s="6">
        <v>3.4685961509770546E-3</v>
      </c>
      <c r="AX556" s="6">
        <v>-6.1281995402795442E-4</v>
      </c>
      <c r="AZ556" s="6">
        <v>-3.3687059585594259E-3</v>
      </c>
      <c r="BB556" s="6">
        <v>1.9015632331513821E-3</v>
      </c>
      <c r="BD556" s="6">
        <v>-0.15187376725838286</v>
      </c>
      <c r="BF556" s="6">
        <v>-5.3912759353048623E-3</v>
      </c>
      <c r="BH556" s="6">
        <v>1.5873015873016039E-2</v>
      </c>
      <c r="BJ556" s="6">
        <v>7.5206981817530494E-3</v>
      </c>
      <c r="BL556" s="6">
        <v>-0.15227084844834982</v>
      </c>
      <c r="BQ556">
        <v>1.6</v>
      </c>
      <c r="BR556">
        <v>1.18112871733424</v>
      </c>
      <c r="BS556">
        <v>1.2325619707061899</v>
      </c>
      <c r="BT556">
        <v>-5.1433253371949927E-2</v>
      </c>
      <c r="BU556">
        <v>1.3171725549432001</v>
      </c>
      <c r="BV556">
        <v>5.6489898989898903E-2</v>
      </c>
      <c r="BW556">
        <v>1.2606826559533011</v>
      </c>
    </row>
    <row r="557" spans="1:75" x14ac:dyDescent="0.25">
      <c r="A557" s="3">
        <v>133</v>
      </c>
      <c r="B557" s="3" t="s">
        <v>21</v>
      </c>
      <c r="C557" s="3" t="s">
        <v>22</v>
      </c>
      <c r="D557" s="3" t="s">
        <v>23</v>
      </c>
      <c r="E557" s="3" t="s">
        <v>24</v>
      </c>
      <c r="F557" s="3" t="s">
        <v>25</v>
      </c>
      <c r="G557" s="3" t="b">
        <v>1</v>
      </c>
      <c r="H557" s="3" t="b">
        <v>1</v>
      </c>
      <c r="I557" s="3" t="b">
        <v>1</v>
      </c>
      <c r="J557" s="3" t="b">
        <v>1</v>
      </c>
      <c r="K557" s="3" t="b">
        <v>0</v>
      </c>
      <c r="L557" s="3">
        <v>200</v>
      </c>
      <c r="M557" s="3">
        <v>2</v>
      </c>
      <c r="N557" s="3">
        <v>0</v>
      </c>
      <c r="O557" s="3">
        <v>1</v>
      </c>
      <c r="P557" s="3">
        <v>2</v>
      </c>
      <c r="Q557" s="3">
        <v>100</v>
      </c>
      <c r="R557" s="3">
        <v>100</v>
      </c>
      <c r="S557" s="5">
        <v>1.6</v>
      </c>
      <c r="T557" s="3">
        <v>1</v>
      </c>
      <c r="U557" s="3" t="b">
        <v>1</v>
      </c>
      <c r="V557" s="3">
        <v>251</v>
      </c>
      <c r="W557" s="5">
        <v>6899.64</v>
      </c>
      <c r="X557" s="5">
        <v>386.85</v>
      </c>
      <c r="Y557" s="3">
        <v>238</v>
      </c>
      <c r="Z557" s="3">
        <v>198</v>
      </c>
      <c r="AA557" s="51">
        <v>203.24</v>
      </c>
      <c r="AB557" s="51">
        <v>162.51</v>
      </c>
      <c r="AC557" s="17">
        <v>1.17126353421498</v>
      </c>
      <c r="AD557" s="17">
        <v>1.2185807884252999</v>
      </c>
      <c r="AE557" s="51">
        <v>40.479999999999997</v>
      </c>
      <c r="AF557" s="51">
        <v>0.52</v>
      </c>
      <c r="AG557" s="51">
        <v>30.68</v>
      </c>
      <c r="AH557" s="51">
        <v>10.32</v>
      </c>
      <c r="AI557" s="17">
        <v>1.32087533888062</v>
      </c>
      <c r="AJ557" s="17">
        <v>5.1077311577311497E-2</v>
      </c>
      <c r="AL557" s="6">
        <v>-7.7007874808451282E-3</v>
      </c>
      <c r="AN557" s="6">
        <v>-5.0259990867176252E-2</v>
      </c>
      <c r="AP557" s="6">
        <v>0</v>
      </c>
      <c r="AR557" s="6">
        <v>0</v>
      </c>
      <c r="AT557" s="6">
        <v>9.8179505525082256E-3</v>
      </c>
      <c r="AV557" s="6">
        <v>1.0182008056094149E-2</v>
      </c>
      <c r="AX557" s="6">
        <v>-9.714870001597431E-3</v>
      </c>
      <c r="AZ557" s="6">
        <v>-1.0109686112761751E-2</v>
      </c>
      <c r="BB557" s="6">
        <v>-3.2104314325942518E-4</v>
      </c>
      <c r="BD557" s="6">
        <v>2.564102564102555E-2</v>
      </c>
      <c r="BF557" s="6">
        <v>2.4505799705927256E-3</v>
      </c>
      <c r="BH557" s="6">
        <v>-7.2150072150071187E-3</v>
      </c>
      <c r="BJ557" s="6">
        <v>-2.3357357036799531E-3</v>
      </c>
      <c r="BL557" s="6">
        <v>3.9067476594446537E-2</v>
      </c>
      <c r="BQ557">
        <v>1.6</v>
      </c>
      <c r="BR557">
        <v>1.1820290188056</v>
      </c>
      <c r="BS557">
        <v>1.2268791107705399</v>
      </c>
      <c r="BT557">
        <v>-4.4850091964939942E-2</v>
      </c>
      <c r="BU557">
        <v>1.3339249397478601</v>
      </c>
      <c r="BV557">
        <v>4.1671717171717103E-2</v>
      </c>
      <c r="BW557">
        <v>1.2922532225761429</v>
      </c>
    </row>
    <row r="558" spans="1:75" x14ac:dyDescent="0.25">
      <c r="A558" s="3">
        <v>134</v>
      </c>
      <c r="B558" s="3" t="s">
        <v>21</v>
      </c>
      <c r="C558" s="3" t="s">
        <v>22</v>
      </c>
      <c r="D558" s="3" t="s">
        <v>23</v>
      </c>
      <c r="E558" s="3" t="s">
        <v>24</v>
      </c>
      <c r="F558" s="3" t="s">
        <v>25</v>
      </c>
      <c r="G558" s="3" t="b">
        <v>1</v>
      </c>
      <c r="H558" s="3" t="b">
        <v>1</v>
      </c>
      <c r="I558" s="3" t="b">
        <v>1</v>
      </c>
      <c r="J558" s="3" t="b">
        <v>1</v>
      </c>
      <c r="K558" s="3" t="b">
        <v>0</v>
      </c>
      <c r="L558" s="3">
        <v>200</v>
      </c>
      <c r="M558" s="3">
        <v>2</v>
      </c>
      <c r="N558" s="3">
        <v>0</v>
      </c>
      <c r="O558" s="3">
        <v>1</v>
      </c>
      <c r="P558" s="3">
        <v>2</v>
      </c>
      <c r="Q558" s="3">
        <v>100</v>
      </c>
      <c r="R558" s="3">
        <v>100</v>
      </c>
      <c r="S558" s="5">
        <v>1.6</v>
      </c>
      <c r="T558" s="3">
        <v>1</v>
      </c>
      <c r="U558" s="3" t="b">
        <v>1</v>
      </c>
      <c r="V558" s="3">
        <v>251</v>
      </c>
      <c r="W558" s="5">
        <v>6974.83</v>
      </c>
      <c r="X558" s="5">
        <v>418.69</v>
      </c>
      <c r="Y558" s="3">
        <v>238</v>
      </c>
      <c r="Z558" s="3">
        <v>198</v>
      </c>
      <c r="AA558" s="51">
        <v>200.08</v>
      </c>
      <c r="AB558" s="51">
        <v>160.25</v>
      </c>
      <c r="AC558" s="17">
        <v>1.1896633014507501</v>
      </c>
      <c r="AD558" s="17">
        <v>1.2358000820936901</v>
      </c>
      <c r="AE558" s="51">
        <v>40.49</v>
      </c>
      <c r="AF558" s="51">
        <v>0.51</v>
      </c>
      <c r="AG558" s="51">
        <v>30.48</v>
      </c>
      <c r="AH558" s="51">
        <v>10.52</v>
      </c>
      <c r="AI558" s="17">
        <v>1.32903637308649</v>
      </c>
      <c r="AJ558" s="17">
        <v>4.8464646464646398E-2</v>
      </c>
      <c r="AL558" s="6">
        <v>3.1129619016321275E-3</v>
      </c>
      <c r="AN558" s="6">
        <v>2.7909123494434418E-2</v>
      </c>
      <c r="AP558" s="6">
        <v>0</v>
      </c>
      <c r="AR558" s="6">
        <v>0</v>
      </c>
      <c r="AT558" s="6">
        <v>-5.8828205739724915E-3</v>
      </c>
      <c r="AV558" s="6">
        <v>-3.8664279675767466E-3</v>
      </c>
      <c r="AX558" s="6">
        <v>5.8418474720898228E-3</v>
      </c>
      <c r="AZ558" s="6">
        <v>3.8780709372618904E-3</v>
      </c>
      <c r="BB558" s="6">
        <v>-7.4086879213730583E-5</v>
      </c>
      <c r="BD558" s="6">
        <v>5.9171597633134176E-3</v>
      </c>
      <c r="BF558" s="6">
        <v>-4.0842999509885791E-3</v>
      </c>
      <c r="BH558" s="6">
        <v>1.202501202501205E-2</v>
      </c>
      <c r="BJ558" s="6">
        <v>3.8283374281542493E-3</v>
      </c>
      <c r="BL558" s="6">
        <v>-1.4082058139663345E-2</v>
      </c>
      <c r="BQ558">
        <v>1.6</v>
      </c>
      <c r="BR558">
        <v>1.17126353421498</v>
      </c>
      <c r="BS558">
        <v>1.2185807884252999</v>
      </c>
      <c r="BT558">
        <v>-4.7317254210319959E-2</v>
      </c>
      <c r="BU558">
        <v>1.32087533888062</v>
      </c>
      <c r="BV558">
        <v>5.1077311577311497E-2</v>
      </c>
      <c r="BW558">
        <v>1.2697980273033085</v>
      </c>
    </row>
    <row r="559" spans="1:75" x14ac:dyDescent="0.25">
      <c r="A559" s="3">
        <v>135</v>
      </c>
      <c r="B559" s="3" t="s">
        <v>21</v>
      </c>
      <c r="C559" s="3" t="s">
        <v>22</v>
      </c>
      <c r="D559" s="3" t="s">
        <v>23</v>
      </c>
      <c r="E559" s="3" t="s">
        <v>24</v>
      </c>
      <c r="F559" s="3" t="s">
        <v>25</v>
      </c>
      <c r="G559" s="3" t="b">
        <v>1</v>
      </c>
      <c r="H559" s="3" t="b">
        <v>1</v>
      </c>
      <c r="I559" s="3" t="b">
        <v>1</v>
      </c>
      <c r="J559" s="3" t="b">
        <v>1</v>
      </c>
      <c r="K559" s="3" t="b">
        <v>0</v>
      </c>
      <c r="L559" s="3">
        <v>200</v>
      </c>
      <c r="M559" s="3">
        <v>2</v>
      </c>
      <c r="N559" s="3">
        <v>0</v>
      </c>
      <c r="O559" s="3">
        <v>1</v>
      </c>
      <c r="P559" s="3">
        <v>2</v>
      </c>
      <c r="Q559" s="3">
        <v>100</v>
      </c>
      <c r="R559" s="3">
        <v>100</v>
      </c>
      <c r="S559" s="5">
        <v>1.6</v>
      </c>
      <c r="T559" s="3">
        <v>1</v>
      </c>
      <c r="U559" s="3" t="b">
        <v>1</v>
      </c>
      <c r="V559" s="3">
        <v>251</v>
      </c>
      <c r="W559" s="5">
        <v>6954.86</v>
      </c>
      <c r="X559" s="5">
        <v>400.25</v>
      </c>
      <c r="Y559" s="3">
        <v>238</v>
      </c>
      <c r="Z559" s="3">
        <v>198</v>
      </c>
      <c r="AA559" s="51">
        <v>201.97</v>
      </c>
      <c r="AB559" s="51">
        <v>160.68</v>
      </c>
      <c r="AC559" s="17">
        <v>1.17856620997735</v>
      </c>
      <c r="AD559" s="17">
        <v>1.2324043847012101</v>
      </c>
      <c r="AE559" s="51">
        <v>40.42</v>
      </c>
      <c r="AF559" s="51">
        <v>0.57999999999999996</v>
      </c>
      <c r="AG559" s="51">
        <v>30.85</v>
      </c>
      <c r="AH559" s="51">
        <v>10.15</v>
      </c>
      <c r="AI559" s="17">
        <v>1.31070228494623</v>
      </c>
      <c r="AJ559" s="17">
        <v>5.72323232323231E-2</v>
      </c>
      <c r="AL559" s="6">
        <v>2.4089679765459948E-4</v>
      </c>
      <c r="AN559" s="6">
        <v>-1.7362185199915503E-2</v>
      </c>
      <c r="AP559" s="6">
        <v>0</v>
      </c>
      <c r="AR559" s="6">
        <v>0</v>
      </c>
      <c r="AT559" s="6">
        <v>3.5078305111693187E-3</v>
      </c>
      <c r="AV559" s="6">
        <v>-1.1934954497986316E-3</v>
      </c>
      <c r="AX559" s="6">
        <v>-3.5405710454520234E-3</v>
      </c>
      <c r="AZ559" s="6">
        <v>1.1196424525556914E-3</v>
      </c>
      <c r="BB559" s="6">
        <v>-1.8027807275331487E-3</v>
      </c>
      <c r="BD559" s="6">
        <v>0.14398422090729746</v>
      </c>
      <c r="BF559" s="6">
        <v>8.0052279039370955E-3</v>
      </c>
      <c r="BH559" s="6">
        <v>-2.3569023569023462E-2</v>
      </c>
      <c r="BJ559" s="6">
        <v>-1.0019498183264974E-2</v>
      </c>
      <c r="BL559" s="6">
        <v>0.16427908682381465</v>
      </c>
      <c r="BQ559">
        <v>1.6</v>
      </c>
      <c r="BR559">
        <v>1.1896633014507501</v>
      </c>
      <c r="BS559">
        <v>1.2358000820936901</v>
      </c>
      <c r="BT559">
        <v>-4.6136780642940023E-2</v>
      </c>
      <c r="BU559">
        <v>1.32903637308649</v>
      </c>
      <c r="BV559">
        <v>4.8464646464646398E-2</v>
      </c>
      <c r="BW559">
        <v>1.2805717266218437</v>
      </c>
    </row>
    <row r="560" spans="1:75" x14ac:dyDescent="0.25">
      <c r="A560" s="3">
        <v>136</v>
      </c>
      <c r="B560" s="3" t="s">
        <v>21</v>
      </c>
      <c r="C560" s="3" t="s">
        <v>22</v>
      </c>
      <c r="D560" s="3" t="s">
        <v>23</v>
      </c>
      <c r="E560" s="3" t="s">
        <v>24</v>
      </c>
      <c r="F560" s="3" t="s">
        <v>25</v>
      </c>
      <c r="G560" s="3" t="b">
        <v>1</v>
      </c>
      <c r="H560" s="3" t="b">
        <v>1</v>
      </c>
      <c r="I560" s="3" t="b">
        <v>1</v>
      </c>
      <c r="J560" s="3" t="b">
        <v>1</v>
      </c>
      <c r="K560" s="3" t="b">
        <v>0</v>
      </c>
      <c r="L560" s="3">
        <v>200</v>
      </c>
      <c r="M560" s="3">
        <v>2</v>
      </c>
      <c r="N560" s="3">
        <v>0</v>
      </c>
      <c r="O560" s="3">
        <v>1</v>
      </c>
      <c r="P560" s="3">
        <v>2</v>
      </c>
      <c r="Q560" s="3">
        <v>100</v>
      </c>
      <c r="R560" s="3">
        <v>100</v>
      </c>
      <c r="S560" s="5">
        <v>1.6</v>
      </c>
      <c r="T560" s="3">
        <v>1</v>
      </c>
      <c r="U560" s="3" t="b">
        <v>1</v>
      </c>
      <c r="V560" s="3">
        <v>251</v>
      </c>
      <c r="W560" s="5">
        <v>6925.33</v>
      </c>
      <c r="X560" s="5">
        <v>403.74</v>
      </c>
      <c r="Y560" s="3">
        <v>238</v>
      </c>
      <c r="Z560" s="3">
        <v>198</v>
      </c>
      <c r="AA560" s="51">
        <v>201.66</v>
      </c>
      <c r="AB560" s="51">
        <v>161.74</v>
      </c>
      <c r="AC560" s="17">
        <v>1.18025953181775</v>
      </c>
      <c r="AD560" s="17">
        <v>1.22432843867045</v>
      </c>
      <c r="AE560" s="51">
        <v>40.5</v>
      </c>
      <c r="AF560" s="51">
        <v>0.5</v>
      </c>
      <c r="AG560" s="51">
        <v>30.46</v>
      </c>
      <c r="AH560" s="51">
        <v>10.54</v>
      </c>
      <c r="AI560" s="17">
        <v>1.33022448553948</v>
      </c>
      <c r="AJ560" s="17">
        <v>4.73535353535353E-2</v>
      </c>
      <c r="AL560" s="6">
        <v>-4.0060777902501954E-3</v>
      </c>
      <c r="AN560" s="6">
        <v>-8.7940253656811906E-3</v>
      </c>
      <c r="AP560" s="6">
        <v>0</v>
      </c>
      <c r="AR560" s="6">
        <v>0</v>
      </c>
      <c r="AT560" s="6">
        <v>1.967564989267867E-3</v>
      </c>
      <c r="AV560" s="6">
        <v>5.3955940126311219E-3</v>
      </c>
      <c r="AX560" s="6">
        <v>-2.108893724452221E-3</v>
      </c>
      <c r="AZ560" s="6">
        <v>-5.4406946438924075E-3</v>
      </c>
      <c r="BB560" s="6">
        <v>1.7286938483196401E-4</v>
      </c>
      <c r="BD560" s="6">
        <v>-1.3806706114398604E-2</v>
      </c>
      <c r="BF560" s="6">
        <v>-4.7377879431467207E-3</v>
      </c>
      <c r="BH560" s="6">
        <v>1.3949013949013933E-2</v>
      </c>
      <c r="BJ560" s="6">
        <v>4.7257251690124846E-3</v>
      </c>
      <c r="BL560" s="6">
        <v>-3.6685429045173135E-2</v>
      </c>
      <c r="BQ560">
        <v>1.6</v>
      </c>
      <c r="BR560">
        <v>1.17856620997735</v>
      </c>
      <c r="BS560">
        <v>1.2324043847012101</v>
      </c>
      <c r="BT560">
        <v>-5.3838174723860099E-2</v>
      </c>
      <c r="BU560">
        <v>1.31070228494623</v>
      </c>
      <c r="BV560">
        <v>5.72323232323231E-2</v>
      </c>
      <c r="BW560">
        <v>1.2534699617139069</v>
      </c>
    </row>
    <row r="561" spans="1:75" x14ac:dyDescent="0.25">
      <c r="A561" s="3">
        <v>137</v>
      </c>
      <c r="B561" s="3" t="s">
        <v>21</v>
      </c>
      <c r="C561" s="3" t="s">
        <v>22</v>
      </c>
      <c r="D561" s="3" t="s">
        <v>23</v>
      </c>
      <c r="E561" s="3" t="s">
        <v>24</v>
      </c>
      <c r="F561" s="3" t="s">
        <v>25</v>
      </c>
      <c r="G561" s="3" t="b">
        <v>1</v>
      </c>
      <c r="H561" s="3" t="b">
        <v>1</v>
      </c>
      <c r="I561" s="3" t="b">
        <v>1</v>
      </c>
      <c r="J561" s="3" t="b">
        <v>1</v>
      </c>
      <c r="K561" s="3" t="b">
        <v>0</v>
      </c>
      <c r="L561" s="3">
        <v>200</v>
      </c>
      <c r="M561" s="3">
        <v>2</v>
      </c>
      <c r="N561" s="3">
        <v>0</v>
      </c>
      <c r="O561" s="3">
        <v>1</v>
      </c>
      <c r="P561" s="3">
        <v>2</v>
      </c>
      <c r="Q561" s="3">
        <v>100</v>
      </c>
      <c r="R561" s="3">
        <v>100</v>
      </c>
      <c r="S561" s="5">
        <v>1.6</v>
      </c>
      <c r="T561" s="3">
        <v>1</v>
      </c>
      <c r="U561" s="3" t="b">
        <v>1</v>
      </c>
      <c r="V561" s="3">
        <v>251</v>
      </c>
      <c r="W561" s="5">
        <v>6953.74</v>
      </c>
      <c r="X561" s="5">
        <v>397.56</v>
      </c>
      <c r="Y561" s="3">
        <v>238</v>
      </c>
      <c r="Z561" s="3">
        <v>198</v>
      </c>
      <c r="AA561" s="51">
        <v>201.95</v>
      </c>
      <c r="AB561" s="51">
        <v>161.37</v>
      </c>
      <c r="AC561" s="17">
        <v>1.17873603142378</v>
      </c>
      <c r="AD561" s="17">
        <v>1.2271877156361399</v>
      </c>
      <c r="AE561" s="51">
        <v>40.590000000000003</v>
      </c>
      <c r="AF561" s="51">
        <v>0.41</v>
      </c>
      <c r="AG561" s="51">
        <v>30.72</v>
      </c>
      <c r="AH561" s="51">
        <v>10.28</v>
      </c>
      <c r="AI561" s="17">
        <v>1.3221115591397801</v>
      </c>
      <c r="AJ561" s="17">
        <v>4.0191919191919202E-2</v>
      </c>
      <c r="AL561" s="6">
        <v>7.9819535939273933E-5</v>
      </c>
      <c r="AN561" s="6">
        <v>-2.3966296934611941E-2</v>
      </c>
      <c r="AP561" s="6">
        <v>0</v>
      </c>
      <c r="AR561" s="6">
        <v>0</v>
      </c>
      <c r="AT561" s="6">
        <v>3.4084585420144364E-3</v>
      </c>
      <c r="AV561" s="6">
        <v>3.0956288229151419E-3</v>
      </c>
      <c r="AX561" s="6">
        <v>-3.3969896495988916E-3</v>
      </c>
      <c r="AZ561" s="6">
        <v>-3.118016820688907E-3</v>
      </c>
      <c r="BB561" s="6">
        <v>2.3954757612427713E-3</v>
      </c>
      <c r="BD561" s="6">
        <v>-0.19132149901380691</v>
      </c>
      <c r="BF561" s="6">
        <v>3.7575559549090087E-3</v>
      </c>
      <c r="BH561" s="6">
        <v>-1.1063011063011108E-2</v>
      </c>
      <c r="BJ561" s="6">
        <v>-1.4020118774721313E-3</v>
      </c>
      <c r="BL561" s="6">
        <v>-0.18237442879068655</v>
      </c>
      <c r="BQ561">
        <v>1.6</v>
      </c>
      <c r="BR561">
        <v>1.18025953181775</v>
      </c>
      <c r="BS561">
        <v>1.22432843867045</v>
      </c>
      <c r="BT561">
        <v>-4.406890685270004E-2</v>
      </c>
      <c r="BU561">
        <v>1.33022448553948</v>
      </c>
      <c r="BV561">
        <v>4.73535353535353E-2</v>
      </c>
      <c r="BW561">
        <v>1.2828709501859448</v>
      </c>
    </row>
    <row r="562" spans="1:75" x14ac:dyDescent="0.25">
      <c r="A562" s="3">
        <v>138</v>
      </c>
      <c r="B562" s="3" t="s">
        <v>21</v>
      </c>
      <c r="C562" s="3" t="s">
        <v>22</v>
      </c>
      <c r="D562" s="3" t="s">
        <v>23</v>
      </c>
      <c r="E562" s="3" t="s">
        <v>24</v>
      </c>
      <c r="F562" s="3" t="s">
        <v>25</v>
      </c>
      <c r="G562" s="3" t="b">
        <v>1</v>
      </c>
      <c r="H562" s="3" t="b">
        <v>1</v>
      </c>
      <c r="I562" s="3" t="b">
        <v>1</v>
      </c>
      <c r="J562" s="3" t="b">
        <v>1</v>
      </c>
      <c r="K562" s="3" t="b">
        <v>0</v>
      </c>
      <c r="L562" s="3">
        <v>200</v>
      </c>
      <c r="M562" s="3">
        <v>2</v>
      </c>
      <c r="N562" s="3">
        <v>0</v>
      </c>
      <c r="O562" s="3">
        <v>1</v>
      </c>
      <c r="P562" s="3">
        <v>2</v>
      </c>
      <c r="Q562" s="3">
        <v>100</v>
      </c>
      <c r="R562" s="3">
        <v>100</v>
      </c>
      <c r="S562" s="5">
        <v>1.6</v>
      </c>
      <c r="T562" s="3">
        <v>1</v>
      </c>
      <c r="U562" s="3" t="b">
        <v>1</v>
      </c>
      <c r="V562" s="3">
        <v>251</v>
      </c>
      <c r="W562" s="5">
        <v>6970.04</v>
      </c>
      <c r="X562" s="5">
        <v>413.04</v>
      </c>
      <c r="Y562" s="3">
        <v>238</v>
      </c>
      <c r="Z562" s="3">
        <v>198</v>
      </c>
      <c r="AA562" s="51">
        <v>200.57</v>
      </c>
      <c r="AB562" s="51">
        <v>160.32</v>
      </c>
      <c r="AC562" s="17">
        <v>1.1868473936919199</v>
      </c>
      <c r="AD562" s="17">
        <v>1.2353323244009</v>
      </c>
      <c r="AE562" s="51">
        <v>40.43</v>
      </c>
      <c r="AF562" s="51">
        <v>0.56999999999999995</v>
      </c>
      <c r="AG562" s="51">
        <v>30.61</v>
      </c>
      <c r="AH562" s="51">
        <v>10.39</v>
      </c>
      <c r="AI562" s="17">
        <v>1.3215853031145699</v>
      </c>
      <c r="AJ562" s="17">
        <v>5.4833333333333199E-2</v>
      </c>
      <c r="AL562" s="6">
        <v>2.4240689698318274E-3</v>
      </c>
      <c r="AN562" s="6">
        <v>1.4038033791447635E-2</v>
      </c>
      <c r="AP562" s="6">
        <v>0</v>
      </c>
      <c r="AR562" s="6">
        <v>0</v>
      </c>
      <c r="AT562" s="6">
        <v>-3.4482073296765448E-3</v>
      </c>
      <c r="AV562" s="6">
        <v>-3.4312994181711076E-3</v>
      </c>
      <c r="AX562" s="6">
        <v>3.4610411893385429E-3</v>
      </c>
      <c r="AZ562" s="6">
        <v>3.4980971072644529E-3</v>
      </c>
      <c r="BB562" s="6">
        <v>-1.5558244634875651E-3</v>
      </c>
      <c r="BD562" s="6">
        <v>0.12426035502958555</v>
      </c>
      <c r="BF562" s="6">
        <v>1.6337199803917457E-4</v>
      </c>
      <c r="BH562" s="6">
        <v>-4.8100048100041537E-4</v>
      </c>
      <c r="BJ562" s="6">
        <v>-1.7994958903599922E-3</v>
      </c>
      <c r="BL562" s="6">
        <v>0.11547635418691793</v>
      </c>
      <c r="BQ562">
        <v>1.6</v>
      </c>
      <c r="BR562">
        <v>1.17873603142378</v>
      </c>
      <c r="BS562">
        <v>1.2271877156361399</v>
      </c>
      <c r="BT562">
        <v>-4.8451684212359902E-2</v>
      </c>
      <c r="BU562">
        <v>1.3221115591397801</v>
      </c>
      <c r="BV562">
        <v>4.0191919191919202E-2</v>
      </c>
      <c r="BW562">
        <v>1.281919639947861</v>
      </c>
    </row>
    <row r="563" spans="1:75" x14ac:dyDescent="0.25">
      <c r="A563" s="3">
        <v>139</v>
      </c>
      <c r="B563" s="3" t="s">
        <v>21</v>
      </c>
      <c r="C563" s="3" t="s">
        <v>22</v>
      </c>
      <c r="D563" s="3" t="s">
        <v>23</v>
      </c>
      <c r="E563" s="3" t="s">
        <v>24</v>
      </c>
      <c r="F563" s="3" t="s">
        <v>25</v>
      </c>
      <c r="G563" s="3" t="b">
        <v>1</v>
      </c>
      <c r="H563" s="3" t="b">
        <v>1</v>
      </c>
      <c r="I563" s="3" t="b">
        <v>1</v>
      </c>
      <c r="J563" s="3" t="b">
        <v>1</v>
      </c>
      <c r="K563" s="3" t="b">
        <v>0</v>
      </c>
      <c r="L563" s="3">
        <v>200</v>
      </c>
      <c r="M563" s="3">
        <v>2</v>
      </c>
      <c r="N563" s="3">
        <v>0</v>
      </c>
      <c r="O563" s="3">
        <v>1</v>
      </c>
      <c r="P563" s="3">
        <v>2</v>
      </c>
      <c r="Q563" s="3">
        <v>100</v>
      </c>
      <c r="R563" s="3">
        <v>100</v>
      </c>
      <c r="S563" s="5">
        <v>1.6</v>
      </c>
      <c r="T563" s="3">
        <v>1</v>
      </c>
      <c r="U563" s="3" t="b">
        <v>1</v>
      </c>
      <c r="V563" s="3">
        <v>251</v>
      </c>
      <c r="W563" s="5">
        <v>6977.44</v>
      </c>
      <c r="X563" s="5">
        <v>422.71</v>
      </c>
      <c r="Y563" s="3">
        <v>238</v>
      </c>
      <c r="Z563" s="3">
        <v>198</v>
      </c>
      <c r="AA563" s="51">
        <v>200</v>
      </c>
      <c r="AB563" s="51">
        <v>159.94</v>
      </c>
      <c r="AC563" s="17">
        <v>1.1901490153326399</v>
      </c>
      <c r="AD563" s="17">
        <v>1.23811091892296</v>
      </c>
      <c r="AE563" s="51">
        <v>40.51</v>
      </c>
      <c r="AF563" s="51">
        <v>0.49</v>
      </c>
      <c r="AG563" s="51">
        <v>30.47</v>
      </c>
      <c r="AH563" s="51">
        <v>10.53</v>
      </c>
      <c r="AI563" s="17">
        <v>1.3301579996292101</v>
      </c>
      <c r="AJ563" s="17">
        <v>4.6803030303030201E-2</v>
      </c>
      <c r="AL563" s="6">
        <v>3.4883294490222205E-3</v>
      </c>
      <c r="AN563" s="6">
        <v>3.7778465194612476E-2</v>
      </c>
      <c r="AP563" s="6">
        <v>0</v>
      </c>
      <c r="AR563" s="6">
        <v>0</v>
      </c>
      <c r="AT563" s="6">
        <v>-6.2803084505923534E-3</v>
      </c>
      <c r="AV563" s="6">
        <v>-5.7934258292308138E-3</v>
      </c>
      <c r="AX563" s="6">
        <v>6.2525110167308551E-3</v>
      </c>
      <c r="AZ563" s="6">
        <v>5.7552341224982317E-3</v>
      </c>
      <c r="BB563" s="6">
        <v>4.1982564887743656E-4</v>
      </c>
      <c r="BD563" s="6">
        <v>-3.3530571992110736E-2</v>
      </c>
      <c r="BF563" s="6">
        <v>-4.4110439470677054E-3</v>
      </c>
      <c r="BH563" s="6">
        <v>1.298701298701288E-2</v>
      </c>
      <c r="BJ563" s="6">
        <v>4.6755080025602247E-3</v>
      </c>
      <c r="BL563" s="6">
        <v>-4.7884371902904066E-2</v>
      </c>
      <c r="BQ563">
        <v>1.6</v>
      </c>
      <c r="BR563">
        <v>1.1868473936919199</v>
      </c>
      <c r="BS563">
        <v>1.2353323244009</v>
      </c>
      <c r="BT563">
        <v>-4.8484930708980079E-2</v>
      </c>
      <c r="BU563">
        <v>1.3215853031145699</v>
      </c>
      <c r="BV563">
        <v>5.4833333333333199E-2</v>
      </c>
      <c r="BW563">
        <v>1.2667519697812366</v>
      </c>
    </row>
    <row r="564" spans="1:75" x14ac:dyDescent="0.25">
      <c r="A564" s="3">
        <v>140</v>
      </c>
      <c r="B564" s="3" t="s">
        <v>21</v>
      </c>
      <c r="C564" s="3" t="s">
        <v>22</v>
      </c>
      <c r="D564" s="3" t="s">
        <v>23</v>
      </c>
      <c r="E564" s="3" t="s">
        <v>24</v>
      </c>
      <c r="F564" s="3" t="s">
        <v>25</v>
      </c>
      <c r="G564" s="3" t="b">
        <v>1</v>
      </c>
      <c r="H564" s="3" t="b">
        <v>1</v>
      </c>
      <c r="I564" s="3" t="b">
        <v>1</v>
      </c>
      <c r="J564" s="3" t="b">
        <v>1</v>
      </c>
      <c r="K564" s="3" t="b">
        <v>0</v>
      </c>
      <c r="L564" s="3">
        <v>200</v>
      </c>
      <c r="M564" s="3">
        <v>2</v>
      </c>
      <c r="N564" s="3">
        <v>0</v>
      </c>
      <c r="O564" s="3">
        <v>1</v>
      </c>
      <c r="P564" s="3">
        <v>2</v>
      </c>
      <c r="Q564" s="3">
        <v>100</v>
      </c>
      <c r="R564" s="3">
        <v>100</v>
      </c>
      <c r="S564" s="5">
        <v>1.6</v>
      </c>
      <c r="T564" s="3">
        <v>1</v>
      </c>
      <c r="U564" s="3" t="b">
        <v>1</v>
      </c>
      <c r="V564" s="3">
        <v>251</v>
      </c>
      <c r="W564" s="5">
        <v>6988.61</v>
      </c>
      <c r="X564" s="5">
        <v>417.73</v>
      </c>
      <c r="Y564" s="3">
        <v>238</v>
      </c>
      <c r="Z564" s="3">
        <v>198</v>
      </c>
      <c r="AA564" s="51">
        <v>200.21</v>
      </c>
      <c r="AB564" s="51">
        <v>159.81</v>
      </c>
      <c r="AC564" s="17">
        <v>1.1888955855084999</v>
      </c>
      <c r="AD564" s="17">
        <v>1.23907502213975</v>
      </c>
      <c r="AE564" s="51">
        <v>40.51</v>
      </c>
      <c r="AF564" s="51">
        <v>0.49</v>
      </c>
      <c r="AG564" s="51">
        <v>30.62</v>
      </c>
      <c r="AH564" s="51">
        <v>10.38</v>
      </c>
      <c r="AI564" s="17">
        <v>1.32388693786747</v>
      </c>
      <c r="AJ564" s="17">
        <v>4.7451048951048902E-2</v>
      </c>
      <c r="AL564" s="6">
        <v>5.094787496665143E-3</v>
      </c>
      <c r="AN564" s="6">
        <v>2.5552265774988925E-2</v>
      </c>
      <c r="AP564" s="6">
        <v>0</v>
      </c>
      <c r="AR564" s="6">
        <v>0</v>
      </c>
      <c r="AT564" s="6">
        <v>-5.236902774465424E-3</v>
      </c>
      <c r="AV564" s="6">
        <v>-6.6015217066985876E-3</v>
      </c>
      <c r="AX564" s="6">
        <v>5.1927555645350232E-3</v>
      </c>
      <c r="AZ564" s="6">
        <v>6.5384045490737286E-3</v>
      </c>
      <c r="BB564" s="6">
        <v>4.1982564887743656E-4</v>
      </c>
      <c r="BD564" s="6">
        <v>-3.3530571992110736E-2</v>
      </c>
      <c r="BF564" s="6">
        <v>4.9011599411841189E-4</v>
      </c>
      <c r="BH564" s="6">
        <v>-1.4430014430013571E-3</v>
      </c>
      <c r="BJ564" s="6">
        <v>-6.1058753380027753E-5</v>
      </c>
      <c r="BL564" s="6">
        <v>-3.4701706633535556E-2</v>
      </c>
      <c r="BQ564">
        <v>1.6</v>
      </c>
      <c r="BR564">
        <v>1.1901490153326399</v>
      </c>
      <c r="BS564">
        <v>1.23811091892296</v>
      </c>
      <c r="BT564">
        <v>-4.7961903590320043E-2</v>
      </c>
      <c r="BU564">
        <v>1.3301579996292101</v>
      </c>
      <c r="BV564">
        <v>4.6803030303030201E-2</v>
      </c>
      <c r="BW564">
        <v>1.2833549693261799</v>
      </c>
    </row>
    <row r="565" spans="1:75" x14ac:dyDescent="0.25">
      <c r="A565" s="1">
        <v>141</v>
      </c>
      <c r="B565" s="1" t="s">
        <v>21</v>
      </c>
      <c r="C565" s="1" t="s">
        <v>22</v>
      </c>
      <c r="D565" s="1" t="s">
        <v>23</v>
      </c>
      <c r="E565" s="1" t="s">
        <v>24</v>
      </c>
      <c r="F565" s="1" t="s">
        <v>25</v>
      </c>
      <c r="G565" s="1" t="b">
        <v>1</v>
      </c>
      <c r="H565" s="1" t="b">
        <v>1</v>
      </c>
      <c r="I565" s="1" t="b">
        <v>1</v>
      </c>
      <c r="J565" s="1" t="b">
        <v>1</v>
      </c>
      <c r="K565" s="1" t="b">
        <v>0</v>
      </c>
      <c r="L565" s="1">
        <v>200</v>
      </c>
      <c r="M565" s="1">
        <v>2</v>
      </c>
      <c r="N565" s="1">
        <v>0</v>
      </c>
      <c r="O565" s="1">
        <v>1</v>
      </c>
      <c r="P565" s="1">
        <v>2</v>
      </c>
      <c r="Q565" s="1">
        <v>100</v>
      </c>
      <c r="R565" s="1">
        <v>100</v>
      </c>
      <c r="S565" s="13">
        <v>1.7</v>
      </c>
      <c r="T565" s="1">
        <v>1</v>
      </c>
      <c r="U565" s="1" t="b">
        <v>1</v>
      </c>
      <c r="V565" s="1">
        <v>251</v>
      </c>
      <c r="W565" s="13">
        <v>8162.68</v>
      </c>
      <c r="X565" s="13">
        <v>289.11</v>
      </c>
      <c r="Y565" s="1">
        <v>240</v>
      </c>
      <c r="Z565" s="1">
        <v>199</v>
      </c>
      <c r="AA565" s="50">
        <v>213.87</v>
      </c>
      <c r="AB565" s="50">
        <v>166.96</v>
      </c>
      <c r="AC565" s="16">
        <v>1.1222792248970901</v>
      </c>
      <c r="AD565" s="16">
        <v>1.1920601849803001</v>
      </c>
      <c r="AE565" s="50">
        <v>41</v>
      </c>
      <c r="AF565" s="50">
        <v>0</v>
      </c>
      <c r="AG565" s="50">
        <v>32.22</v>
      </c>
      <c r="AH565" s="50">
        <v>8.7799999999999994</v>
      </c>
      <c r="AI565" s="16">
        <v>1.2734649567304901</v>
      </c>
      <c r="AJ565" s="16">
        <v>0</v>
      </c>
      <c r="AL565" s="6" cm="1">
        <f t="array" ref="AL565:AL574">W565:W574/AM565-1</f>
        <v>-3.0327898185420477E-3</v>
      </c>
      <c r="AM565" s="22">
        <f>AVERAGE(W565:W574)</f>
        <v>8187.5110000000013</v>
      </c>
      <c r="AN565" s="6" cm="1">
        <f t="array" ref="AN565:AN574">X565:X574/AO565-1</f>
        <v>-2.0709698398504117E-2</v>
      </c>
      <c r="AO565" s="22">
        <f>AVERAGE(X565:X574)</f>
        <v>295.22399999999999</v>
      </c>
      <c r="AP565" s="6" cm="1">
        <f t="array" ref="AP565:AP574">Y565:Y574/AQ565-1</f>
        <v>0</v>
      </c>
      <c r="AQ565" s="22">
        <f>AVERAGE(Y565:Y574)</f>
        <v>240</v>
      </c>
      <c r="AR565" s="6" cm="1">
        <f t="array" ref="AR565:AR574">Z565:Z574/AS565-1</f>
        <v>0</v>
      </c>
      <c r="AS565" s="22">
        <f>AVERAGE(Z565:Z574)</f>
        <v>199</v>
      </c>
      <c r="AT565" s="6" cm="1">
        <f t="array" ref="AT565:AT574">AA565:AA574/AU565-1</f>
        <v>3.2225834142498577E-3</v>
      </c>
      <c r="AU565" s="22">
        <f>AVERAGE(AA565:AA574)</f>
        <v>213.18299999999999</v>
      </c>
      <c r="AV565" s="6" cm="1">
        <f t="array" ref="AV565:AV574">AB565:AB574/AW565-1</f>
        <v>4.3069223550926683E-3</v>
      </c>
      <c r="AW565" s="22">
        <f>AVERAGE(AB565:AB574)</f>
        <v>166.244</v>
      </c>
      <c r="AX565" s="6" cm="1">
        <f t="array" ref="AX565:AX574">AC565:AC574/AY565-1</f>
        <v>-3.2329702398207205E-3</v>
      </c>
      <c r="AY565" s="22">
        <f>AVERAGE(AC565:AC574)</f>
        <v>1.1259192884490861</v>
      </c>
      <c r="AZ565" s="6" cm="1">
        <f t="array" ref="AZ565:AZ574">AD565:AD574/BA565-1</f>
        <v>-4.2808338902680099E-3</v>
      </c>
      <c r="BA565" s="22">
        <f>AVERAGE(AD565:AD574)</f>
        <v>1.1971851356820529</v>
      </c>
      <c r="BB565" s="6" cm="1">
        <f t="array" ref="BB565:BB574">AE565:AE574/BC565-1</f>
        <v>0</v>
      </c>
      <c r="BC565" s="22">
        <f>AVERAGE(AE565:AE574)</f>
        <v>41</v>
      </c>
      <c r="BD565" s="6"/>
      <c r="BE565" s="22">
        <f>AVERAGE(AF565:AF574)</f>
        <v>0</v>
      </c>
      <c r="BF565" s="6" cm="1">
        <f t="array" ref="BF565:BF574">AG565:AG574/BG565-1</f>
        <v>-5.8934830484835832E-4</v>
      </c>
      <c r="BG565" s="22">
        <f>AVERAGE(AG565:AG574)</f>
        <v>32.239000000000004</v>
      </c>
      <c r="BH565" s="6" cm="1">
        <f t="array" ref="BH565:BH574">AH565:AH574/BI565-1</f>
        <v>2.1687022029448499E-3</v>
      </c>
      <c r="BI565" s="22">
        <f>AVERAGE(AH565:AH574)</f>
        <v>8.7609999999999992</v>
      </c>
      <c r="BJ565" s="6" cm="1">
        <f t="array" ref="BJ565:BJ574">AI565:AI574/BK565-1</f>
        <v>7.9430922801648762E-4</v>
      </c>
      <c r="BK565" s="22">
        <f t="shared" ref="BK565" si="56">AVERAGE(AI565:AI574)</f>
        <v>1.272454234589727</v>
      </c>
      <c r="BL565" s="6"/>
      <c r="BM565" s="22">
        <f>AVERAGE(AJ565:AJ574)</f>
        <v>0</v>
      </c>
      <c r="BQ565">
        <v>1.6</v>
      </c>
      <c r="BR565">
        <v>1.1888955855084999</v>
      </c>
      <c r="BS565">
        <v>1.23907502213975</v>
      </c>
      <c r="BT565">
        <v>-5.0179436631250018E-2</v>
      </c>
      <c r="BU565">
        <v>1.32388693786747</v>
      </c>
      <c r="BV565">
        <v>4.7451048951048902E-2</v>
      </c>
      <c r="BW565">
        <v>1.2764358889164211</v>
      </c>
    </row>
    <row r="566" spans="1:75" x14ac:dyDescent="0.25">
      <c r="A566" s="1">
        <v>142</v>
      </c>
      <c r="B566" s="1" t="s">
        <v>21</v>
      </c>
      <c r="C566" s="1" t="s">
        <v>22</v>
      </c>
      <c r="D566" s="1" t="s">
        <v>23</v>
      </c>
      <c r="E566" s="1" t="s">
        <v>24</v>
      </c>
      <c r="F566" s="1" t="s">
        <v>25</v>
      </c>
      <c r="G566" s="1" t="b">
        <v>1</v>
      </c>
      <c r="H566" s="1" t="b">
        <v>1</v>
      </c>
      <c r="I566" s="1" t="b">
        <v>1</v>
      </c>
      <c r="J566" s="1" t="b">
        <v>1</v>
      </c>
      <c r="K566" s="1" t="b">
        <v>0</v>
      </c>
      <c r="L566" s="1">
        <v>200</v>
      </c>
      <c r="M566" s="1">
        <v>2</v>
      </c>
      <c r="N566" s="1">
        <v>0</v>
      </c>
      <c r="O566" s="1">
        <v>1</v>
      </c>
      <c r="P566" s="1">
        <v>2</v>
      </c>
      <c r="Q566" s="1">
        <v>100</v>
      </c>
      <c r="R566" s="1">
        <v>100</v>
      </c>
      <c r="S566" s="13">
        <v>1.7</v>
      </c>
      <c r="T566" s="1">
        <v>1</v>
      </c>
      <c r="U566" s="1" t="b">
        <v>1</v>
      </c>
      <c r="V566" s="1">
        <v>251</v>
      </c>
      <c r="W566" s="13">
        <v>8188.88</v>
      </c>
      <c r="X566" s="13">
        <v>294.97000000000003</v>
      </c>
      <c r="Y566" s="1">
        <v>240</v>
      </c>
      <c r="Z566" s="1">
        <v>199</v>
      </c>
      <c r="AA566" s="50">
        <v>213.08</v>
      </c>
      <c r="AB566" s="50">
        <v>166.32</v>
      </c>
      <c r="AC566" s="16">
        <v>1.1264165443784899</v>
      </c>
      <c r="AD566" s="16">
        <v>1.19662144353466</v>
      </c>
      <c r="AE566" s="50">
        <v>41</v>
      </c>
      <c r="AF566" s="50">
        <v>0</v>
      </c>
      <c r="AG566" s="50">
        <v>32.22</v>
      </c>
      <c r="AH566" s="50">
        <v>8.7799999999999994</v>
      </c>
      <c r="AI566" s="16">
        <v>1.27315950779138</v>
      </c>
      <c r="AJ566" s="16">
        <v>0</v>
      </c>
      <c r="AL566" s="6">
        <v>1.6720588222707278E-4</v>
      </c>
      <c r="AN566" s="6">
        <v>-8.60363656071228E-4</v>
      </c>
      <c r="AP566" s="6">
        <v>0</v>
      </c>
      <c r="AR566" s="6">
        <v>0</v>
      </c>
      <c r="AT566" s="6">
        <v>-4.8315297185974604E-4</v>
      </c>
      <c r="AV566" s="6">
        <v>4.5715935612711256E-4</v>
      </c>
      <c r="AX566" s="6">
        <v>4.4164438295468678E-4</v>
      </c>
      <c r="AZ566" s="6">
        <v>-4.7084793370044675E-4</v>
      </c>
      <c r="BB566" s="6">
        <v>0</v>
      </c>
      <c r="BD566" s="6"/>
      <c r="BF566" s="6">
        <v>-5.8934830484835832E-4</v>
      </c>
      <c r="BH566" s="6">
        <v>2.1687022029448499E-3</v>
      </c>
      <c r="BJ566" s="6">
        <v>5.5426213570686222E-4</v>
      </c>
      <c r="BL566" s="6"/>
      <c r="BQ566">
        <v>1.7</v>
      </c>
      <c r="BR566">
        <v>1.1222792248970901</v>
      </c>
      <c r="BS566">
        <v>1.1920601849803001</v>
      </c>
      <c r="BT566">
        <v>-6.9780960083209997E-2</v>
      </c>
      <c r="BU566">
        <v>1.2734649567304901</v>
      </c>
      <c r="BV566">
        <v>0</v>
      </c>
      <c r="BW566">
        <v>1.2734649567304901</v>
      </c>
    </row>
    <row r="567" spans="1:75" x14ac:dyDescent="0.25">
      <c r="A567" s="1">
        <v>143</v>
      </c>
      <c r="B567" s="1" t="s">
        <v>21</v>
      </c>
      <c r="C567" s="1" t="s">
        <v>22</v>
      </c>
      <c r="D567" s="1" t="s">
        <v>23</v>
      </c>
      <c r="E567" s="1" t="s">
        <v>24</v>
      </c>
      <c r="F567" s="1" t="s">
        <v>25</v>
      </c>
      <c r="G567" s="1" t="b">
        <v>1</v>
      </c>
      <c r="H567" s="1" t="b">
        <v>1</v>
      </c>
      <c r="I567" s="1" t="b">
        <v>1</v>
      </c>
      <c r="J567" s="1" t="b">
        <v>1</v>
      </c>
      <c r="K567" s="1" t="b">
        <v>0</v>
      </c>
      <c r="L567" s="1">
        <v>200</v>
      </c>
      <c r="M567" s="1">
        <v>2</v>
      </c>
      <c r="N567" s="1">
        <v>0</v>
      </c>
      <c r="O567" s="1">
        <v>1</v>
      </c>
      <c r="P567" s="1">
        <v>2</v>
      </c>
      <c r="Q567" s="1">
        <v>100</v>
      </c>
      <c r="R567" s="1">
        <v>100</v>
      </c>
      <c r="S567" s="13">
        <v>1.7</v>
      </c>
      <c r="T567" s="1">
        <v>1</v>
      </c>
      <c r="U567" s="1" t="b">
        <v>1</v>
      </c>
      <c r="V567" s="1">
        <v>251</v>
      </c>
      <c r="W567" s="13">
        <v>8165.18</v>
      </c>
      <c r="X567" s="13">
        <v>296.27999999999997</v>
      </c>
      <c r="Y567" s="1">
        <v>240</v>
      </c>
      <c r="Z567" s="1">
        <v>199</v>
      </c>
      <c r="AA567" s="50">
        <v>213.28</v>
      </c>
      <c r="AB567" s="50">
        <v>166.72</v>
      </c>
      <c r="AC567" s="16">
        <v>1.1254401358642601</v>
      </c>
      <c r="AD567" s="16">
        <v>1.1937387550335701</v>
      </c>
      <c r="AE567" s="50">
        <v>41</v>
      </c>
      <c r="AF567" s="50">
        <v>0</v>
      </c>
      <c r="AG567" s="50">
        <v>32.090000000000003</v>
      </c>
      <c r="AH567" s="50">
        <v>8.91</v>
      </c>
      <c r="AI567" s="16">
        <v>1.2783774833246999</v>
      </c>
      <c r="AJ567" s="16">
        <v>0</v>
      </c>
      <c r="AL567" s="6">
        <v>-2.7274467173236117E-3</v>
      </c>
      <c r="AN567" s="6">
        <v>3.5769449638241024E-3</v>
      </c>
      <c r="AP567" s="6">
        <v>0</v>
      </c>
      <c r="AR567" s="6">
        <v>0</v>
      </c>
      <c r="AT567" s="6">
        <v>4.5500813854770783E-4</v>
      </c>
      <c r="AV567" s="6">
        <v>2.8632612304804184E-3</v>
      </c>
      <c r="AX567" s="6">
        <v>-4.2556565976059613E-4</v>
      </c>
      <c r="AZ567" s="6">
        <v>-2.8787365844793467E-3</v>
      </c>
      <c r="BB567" s="6">
        <v>0</v>
      </c>
      <c r="BD567" s="6"/>
      <c r="BF567" s="6">
        <v>-4.6217314432830392E-3</v>
      </c>
      <c r="BH567" s="6">
        <v>1.700719095993608E-2</v>
      </c>
      <c r="BJ567" s="6">
        <v>4.654979781558044E-3</v>
      </c>
      <c r="BL567" s="6"/>
      <c r="BQ567">
        <v>1.7</v>
      </c>
      <c r="BR567">
        <v>1.1264165443784899</v>
      </c>
      <c r="BS567">
        <v>1.19662144353466</v>
      </c>
      <c r="BT567">
        <v>-7.020489915617012E-2</v>
      </c>
      <c r="BU567">
        <v>1.27315950779138</v>
      </c>
      <c r="BV567">
        <v>0</v>
      </c>
      <c r="BW567">
        <v>1.27315950779138</v>
      </c>
    </row>
    <row r="568" spans="1:75" x14ac:dyDescent="0.25">
      <c r="A568" s="1">
        <v>144</v>
      </c>
      <c r="B568" s="1" t="s">
        <v>21</v>
      </c>
      <c r="C568" s="1" t="s">
        <v>22</v>
      </c>
      <c r="D568" s="1" t="s">
        <v>23</v>
      </c>
      <c r="E568" s="1" t="s">
        <v>24</v>
      </c>
      <c r="F568" s="1" t="s">
        <v>25</v>
      </c>
      <c r="G568" s="1" t="b">
        <v>1</v>
      </c>
      <c r="H568" s="1" t="b">
        <v>1</v>
      </c>
      <c r="I568" s="1" t="b">
        <v>1</v>
      </c>
      <c r="J568" s="1" t="b">
        <v>1</v>
      </c>
      <c r="K568" s="1" t="b">
        <v>0</v>
      </c>
      <c r="L568" s="1">
        <v>200</v>
      </c>
      <c r="M568" s="1">
        <v>2</v>
      </c>
      <c r="N568" s="1">
        <v>0</v>
      </c>
      <c r="O568" s="1">
        <v>1</v>
      </c>
      <c r="P568" s="1">
        <v>2</v>
      </c>
      <c r="Q568" s="1">
        <v>100</v>
      </c>
      <c r="R568" s="1">
        <v>100</v>
      </c>
      <c r="S568" s="13">
        <v>1.7</v>
      </c>
      <c r="T568" s="1">
        <v>1</v>
      </c>
      <c r="U568" s="1" t="b">
        <v>1</v>
      </c>
      <c r="V568" s="1">
        <v>251</v>
      </c>
      <c r="W568" s="13">
        <v>8181.72</v>
      </c>
      <c r="X568" s="13">
        <v>289.89</v>
      </c>
      <c r="Y568" s="1">
        <v>240</v>
      </c>
      <c r="Z568" s="1">
        <v>199</v>
      </c>
      <c r="AA568" s="50">
        <v>213.72</v>
      </c>
      <c r="AB568" s="50">
        <v>166.53</v>
      </c>
      <c r="AC568" s="16">
        <v>1.12307297741488</v>
      </c>
      <c r="AD568" s="16">
        <v>1.1950967304382101</v>
      </c>
      <c r="AE568" s="50">
        <v>41</v>
      </c>
      <c r="AF568" s="50">
        <v>0</v>
      </c>
      <c r="AG568" s="50">
        <v>32.33</v>
      </c>
      <c r="AH568" s="50">
        <v>8.67</v>
      </c>
      <c r="AI568" s="16">
        <v>1.26880439235811</v>
      </c>
      <c r="AJ568" s="16">
        <v>0</v>
      </c>
      <c r="AL568" s="6">
        <v>-7.0729675966252348E-4</v>
      </c>
      <c r="AN568" s="6">
        <v>-1.8067636777497786E-2</v>
      </c>
      <c r="AP568" s="6">
        <v>0</v>
      </c>
      <c r="AR568" s="6">
        <v>0</v>
      </c>
      <c r="AT568" s="6">
        <v>2.5189625814441285E-3</v>
      </c>
      <c r="AV568" s="6">
        <v>1.720362840162748E-3</v>
      </c>
      <c r="AX568" s="6">
        <v>-2.5279885187212692E-3</v>
      </c>
      <c r="AZ568" s="6">
        <v>-1.7444296471764709E-3</v>
      </c>
      <c r="BB568" s="6">
        <v>0</v>
      </c>
      <c r="BD568" s="6"/>
      <c r="BF568" s="6">
        <v>2.8226681969041323E-3</v>
      </c>
      <c r="BH568" s="6">
        <v>-1.0386942129893773E-2</v>
      </c>
      <c r="BJ568" s="6">
        <v>-2.8683485286947752E-3</v>
      </c>
      <c r="BL568" s="6"/>
      <c r="BQ568">
        <v>1.7</v>
      </c>
      <c r="BR568">
        <v>1.1254401358642601</v>
      </c>
      <c r="BS568">
        <v>1.1937387550335701</v>
      </c>
      <c r="BT568">
        <v>-6.8298619169310015E-2</v>
      </c>
      <c r="BU568">
        <v>1.2783774833246999</v>
      </c>
      <c r="BV568">
        <v>0</v>
      </c>
      <c r="BW568">
        <v>1.2783774833246999</v>
      </c>
    </row>
    <row r="569" spans="1:75" x14ac:dyDescent="0.25">
      <c r="A569" s="1">
        <v>145</v>
      </c>
      <c r="B569" s="1" t="s">
        <v>21</v>
      </c>
      <c r="C569" s="1" t="s">
        <v>22</v>
      </c>
      <c r="D569" s="1" t="s">
        <v>23</v>
      </c>
      <c r="E569" s="1" t="s">
        <v>24</v>
      </c>
      <c r="F569" s="1" t="s">
        <v>25</v>
      </c>
      <c r="G569" s="1" t="b">
        <v>1</v>
      </c>
      <c r="H569" s="1" t="b">
        <v>1</v>
      </c>
      <c r="I569" s="1" t="b">
        <v>1</v>
      </c>
      <c r="J569" s="1" t="b">
        <v>1</v>
      </c>
      <c r="K569" s="1" t="b">
        <v>0</v>
      </c>
      <c r="L569" s="1">
        <v>200</v>
      </c>
      <c r="M569" s="1">
        <v>2</v>
      </c>
      <c r="N569" s="1">
        <v>0</v>
      </c>
      <c r="O569" s="1">
        <v>1</v>
      </c>
      <c r="P569" s="1">
        <v>2</v>
      </c>
      <c r="Q569" s="1">
        <v>100</v>
      </c>
      <c r="R569" s="1">
        <v>100</v>
      </c>
      <c r="S569" s="13">
        <v>1.7</v>
      </c>
      <c r="T569" s="1">
        <v>1</v>
      </c>
      <c r="U569" s="1" t="b">
        <v>1</v>
      </c>
      <c r="V569" s="1">
        <v>251</v>
      </c>
      <c r="W569" s="13">
        <v>8224.76</v>
      </c>
      <c r="X569" s="13">
        <v>294.89</v>
      </c>
      <c r="Y569" s="1">
        <v>240</v>
      </c>
      <c r="Z569" s="1">
        <v>199</v>
      </c>
      <c r="AA569" s="50">
        <v>213.24</v>
      </c>
      <c r="AB569" s="50">
        <v>165.09</v>
      </c>
      <c r="AC569" s="16">
        <v>1.1257071901756901</v>
      </c>
      <c r="AD569" s="16">
        <v>1.20555732759701</v>
      </c>
      <c r="AE569" s="50">
        <v>41</v>
      </c>
      <c r="AF569" s="50">
        <v>0</v>
      </c>
      <c r="AG569" s="50">
        <v>32.549999999999997</v>
      </c>
      <c r="AH569" s="50">
        <v>8.4499999999999993</v>
      </c>
      <c r="AI569" s="16">
        <v>1.2603064875510299</v>
      </c>
      <c r="AJ569" s="16">
        <v>0</v>
      </c>
      <c r="AL569" s="6">
        <v>4.5494900709139863E-3</v>
      </c>
      <c r="AN569" s="6">
        <v>-1.1313443351489427E-3</v>
      </c>
      <c r="AP569" s="6">
        <v>0</v>
      </c>
      <c r="AR569" s="6">
        <v>0</v>
      </c>
      <c r="AT569" s="6">
        <v>2.6737591646619485E-4</v>
      </c>
      <c r="AV569" s="6">
        <v>-6.9416039075094194E-3</v>
      </c>
      <c r="AX569" s="6">
        <v>-1.8837786648817634E-4</v>
      </c>
      <c r="AZ569" s="6">
        <v>6.9932307589062326E-3</v>
      </c>
      <c r="BB569" s="6">
        <v>0</v>
      </c>
      <c r="BD569" s="6"/>
      <c r="BF569" s="6">
        <v>9.6467012004091135E-3</v>
      </c>
      <c r="BH569" s="6">
        <v>-3.549823079557124E-2</v>
      </c>
      <c r="BJ569" s="6">
        <v>-9.5467064421486114E-3</v>
      </c>
      <c r="BL569" s="6"/>
      <c r="BQ569">
        <v>1.7</v>
      </c>
      <c r="BR569">
        <v>1.12307297741488</v>
      </c>
      <c r="BS569">
        <v>1.1950967304382101</v>
      </c>
      <c r="BT569">
        <v>-7.2023753023330084E-2</v>
      </c>
      <c r="BU569">
        <v>1.26880439235811</v>
      </c>
      <c r="BV569">
        <v>0</v>
      </c>
      <c r="BW569">
        <v>1.26880439235811</v>
      </c>
    </row>
    <row r="570" spans="1:75" x14ac:dyDescent="0.25">
      <c r="A570" s="1">
        <v>146</v>
      </c>
      <c r="B570" s="1" t="s">
        <v>21</v>
      </c>
      <c r="C570" s="1" t="s">
        <v>22</v>
      </c>
      <c r="D570" s="1" t="s">
        <v>23</v>
      </c>
      <c r="E570" s="1" t="s">
        <v>24</v>
      </c>
      <c r="F570" s="1" t="s">
        <v>25</v>
      </c>
      <c r="G570" s="1" t="b">
        <v>1</v>
      </c>
      <c r="H570" s="1" t="b">
        <v>1</v>
      </c>
      <c r="I570" s="1" t="b">
        <v>1</v>
      </c>
      <c r="J570" s="1" t="b">
        <v>1</v>
      </c>
      <c r="K570" s="1" t="b">
        <v>0</v>
      </c>
      <c r="L570" s="1">
        <v>200</v>
      </c>
      <c r="M570" s="1">
        <v>2</v>
      </c>
      <c r="N570" s="1">
        <v>0</v>
      </c>
      <c r="O570" s="1">
        <v>1</v>
      </c>
      <c r="P570" s="1">
        <v>2</v>
      </c>
      <c r="Q570" s="1">
        <v>100</v>
      </c>
      <c r="R570" s="1">
        <v>100</v>
      </c>
      <c r="S570" s="13">
        <v>1.7</v>
      </c>
      <c r="T570" s="1">
        <v>1</v>
      </c>
      <c r="U570" s="1" t="b">
        <v>1</v>
      </c>
      <c r="V570" s="1">
        <v>251</v>
      </c>
      <c r="W570" s="13">
        <v>8182.02</v>
      </c>
      <c r="X570" s="13">
        <v>295.81</v>
      </c>
      <c r="Y570" s="1">
        <v>240</v>
      </c>
      <c r="Z570" s="1">
        <v>199</v>
      </c>
      <c r="AA570" s="50">
        <v>213.09</v>
      </c>
      <c r="AB570" s="50">
        <v>166.42</v>
      </c>
      <c r="AC570" s="16">
        <v>1.1263604553167299</v>
      </c>
      <c r="AD570" s="16">
        <v>1.19588932390681</v>
      </c>
      <c r="AE570" s="50">
        <v>41</v>
      </c>
      <c r="AF570" s="50">
        <v>0</v>
      </c>
      <c r="AG570" s="50">
        <v>32.17</v>
      </c>
      <c r="AH570" s="50">
        <v>8.83</v>
      </c>
      <c r="AI570" s="16">
        <v>1.27517343741015</v>
      </c>
      <c r="AJ570" s="16">
        <v>0</v>
      </c>
      <c r="AL570" s="6">
        <v>-6.7065558751622234E-4</v>
      </c>
      <c r="AN570" s="6">
        <v>1.9849334742432223E-3</v>
      </c>
      <c r="AP570" s="6">
        <v>0</v>
      </c>
      <c r="AR570" s="6">
        <v>0</v>
      </c>
      <c r="AT570" s="6">
        <v>-4.3624491633942331E-4</v>
      </c>
      <c r="AV570" s="6">
        <v>1.0586848247153835E-3</v>
      </c>
      <c r="AX570" s="6">
        <v>3.9182814627114482E-4</v>
      </c>
      <c r="AZ570" s="6">
        <v>-1.0823821116895394E-3</v>
      </c>
      <c r="BB570" s="6">
        <v>0</v>
      </c>
      <c r="BD570" s="6"/>
      <c r="BF570" s="6">
        <v>-2.140264896553945E-3</v>
      </c>
      <c r="BH570" s="6">
        <v>7.8758132633260924E-3</v>
      </c>
      <c r="BJ570" s="6">
        <v>2.136974946921999E-3</v>
      </c>
      <c r="BL570" s="6"/>
      <c r="BQ570">
        <v>1.7</v>
      </c>
      <c r="BR570">
        <v>1.1257071901756901</v>
      </c>
      <c r="BS570">
        <v>1.20555732759701</v>
      </c>
      <c r="BT570">
        <v>-7.9850137421319856E-2</v>
      </c>
      <c r="BU570">
        <v>1.2603064875510299</v>
      </c>
      <c r="BV570">
        <v>0</v>
      </c>
      <c r="BW570">
        <v>1.2603064875510299</v>
      </c>
    </row>
    <row r="571" spans="1:75" x14ac:dyDescent="0.25">
      <c r="A571" s="1">
        <v>147</v>
      </c>
      <c r="B571" s="1" t="s">
        <v>21</v>
      </c>
      <c r="C571" s="1" t="s">
        <v>22</v>
      </c>
      <c r="D571" s="1" t="s">
        <v>23</v>
      </c>
      <c r="E571" s="1" t="s">
        <v>24</v>
      </c>
      <c r="F571" s="1" t="s">
        <v>25</v>
      </c>
      <c r="G571" s="1" t="b">
        <v>1</v>
      </c>
      <c r="H571" s="1" t="b">
        <v>1</v>
      </c>
      <c r="I571" s="1" t="b">
        <v>1</v>
      </c>
      <c r="J571" s="1" t="b">
        <v>1</v>
      </c>
      <c r="K571" s="1" t="b">
        <v>0</v>
      </c>
      <c r="L571" s="1">
        <v>200</v>
      </c>
      <c r="M571" s="1">
        <v>2</v>
      </c>
      <c r="N571" s="1">
        <v>0</v>
      </c>
      <c r="O571" s="1">
        <v>1</v>
      </c>
      <c r="P571" s="1">
        <v>2</v>
      </c>
      <c r="Q571" s="1">
        <v>100</v>
      </c>
      <c r="R571" s="1">
        <v>100</v>
      </c>
      <c r="S571" s="13">
        <v>1.7</v>
      </c>
      <c r="T571" s="1">
        <v>1</v>
      </c>
      <c r="U571" s="1" t="b">
        <v>1</v>
      </c>
      <c r="V571" s="1">
        <v>251</v>
      </c>
      <c r="W571" s="13">
        <v>8181.67</v>
      </c>
      <c r="X571" s="13">
        <v>289.98</v>
      </c>
      <c r="Y571" s="1">
        <v>240</v>
      </c>
      <c r="Z571" s="1">
        <v>199</v>
      </c>
      <c r="AA571" s="50">
        <v>213.75</v>
      </c>
      <c r="AB571" s="50">
        <v>166.46</v>
      </c>
      <c r="AC571" s="16">
        <v>1.1229670632724</v>
      </c>
      <c r="AD571" s="16">
        <v>1.19562329367605</v>
      </c>
      <c r="AE571" s="50">
        <v>41</v>
      </c>
      <c r="AF571" s="50">
        <v>0</v>
      </c>
      <c r="AG571" s="50">
        <v>32.340000000000003</v>
      </c>
      <c r="AH571" s="50">
        <v>8.66</v>
      </c>
      <c r="AI571" s="16">
        <v>1.26862153556437</v>
      </c>
      <c r="AJ571" s="16">
        <v>0</v>
      </c>
      <c r="AL571" s="6">
        <v>-7.134036216869255E-4</v>
      </c>
      <c r="AN571" s="6">
        <v>-1.7762783513535441E-2</v>
      </c>
      <c r="AP571" s="6">
        <v>0</v>
      </c>
      <c r="AR571" s="6">
        <v>0</v>
      </c>
      <c r="AT571" s="6">
        <v>2.6596867480053188E-3</v>
      </c>
      <c r="AV571" s="6">
        <v>1.2992950121508695E-3</v>
      </c>
      <c r="AX571" s="6">
        <v>-2.6220575550780501E-3</v>
      </c>
      <c r="AZ571" s="6">
        <v>-1.3045952204485678E-3</v>
      </c>
      <c r="BB571" s="6">
        <v>0</v>
      </c>
      <c r="BD571" s="6"/>
      <c r="BF571" s="6">
        <v>3.1328515152455605E-3</v>
      </c>
      <c r="BH571" s="6">
        <v>-1.1528364341970021E-2</v>
      </c>
      <c r="BJ571" s="6">
        <v>-3.0120525525955122E-3</v>
      </c>
      <c r="BL571" s="6"/>
      <c r="BQ571">
        <v>1.7</v>
      </c>
      <c r="BR571">
        <v>1.1263604553167299</v>
      </c>
      <c r="BS571">
        <v>1.19588932390681</v>
      </c>
      <c r="BT571">
        <v>-6.9528868590080117E-2</v>
      </c>
      <c r="BU571">
        <v>1.27517343741015</v>
      </c>
      <c r="BV571">
        <v>0</v>
      </c>
      <c r="BW571">
        <v>1.27517343741015</v>
      </c>
    </row>
    <row r="572" spans="1:75" x14ac:dyDescent="0.25">
      <c r="A572" s="1">
        <v>148</v>
      </c>
      <c r="B572" s="1" t="s">
        <v>21</v>
      </c>
      <c r="C572" s="1" t="s">
        <v>22</v>
      </c>
      <c r="D572" s="1" t="s">
        <v>23</v>
      </c>
      <c r="E572" s="1" t="s">
        <v>24</v>
      </c>
      <c r="F572" s="1" t="s">
        <v>25</v>
      </c>
      <c r="G572" s="1" t="b">
        <v>1</v>
      </c>
      <c r="H572" s="1" t="b">
        <v>1</v>
      </c>
      <c r="I572" s="1" t="b">
        <v>1</v>
      </c>
      <c r="J572" s="1" t="b">
        <v>1</v>
      </c>
      <c r="K572" s="1" t="b">
        <v>0</v>
      </c>
      <c r="L572" s="1">
        <v>200</v>
      </c>
      <c r="M572" s="1">
        <v>2</v>
      </c>
      <c r="N572" s="1">
        <v>0</v>
      </c>
      <c r="O572" s="1">
        <v>1</v>
      </c>
      <c r="P572" s="1">
        <v>2</v>
      </c>
      <c r="Q572" s="1">
        <v>100</v>
      </c>
      <c r="R572" s="1">
        <v>100</v>
      </c>
      <c r="S572" s="13">
        <v>1.7</v>
      </c>
      <c r="T572" s="1">
        <v>1</v>
      </c>
      <c r="U572" s="1" t="b">
        <v>1</v>
      </c>
      <c r="V572" s="1">
        <v>251</v>
      </c>
      <c r="W572" s="13">
        <v>8193.5400000000009</v>
      </c>
      <c r="X572" s="13">
        <v>294.04000000000002</v>
      </c>
      <c r="Y572" s="1">
        <v>240</v>
      </c>
      <c r="Z572" s="1">
        <v>199</v>
      </c>
      <c r="AA572" s="50">
        <v>213.42</v>
      </c>
      <c r="AB572" s="50">
        <v>165.93</v>
      </c>
      <c r="AC572" s="16">
        <v>1.1247531485650499</v>
      </c>
      <c r="AD572" s="16">
        <v>1.1996230574712401</v>
      </c>
      <c r="AE572" s="50">
        <v>41</v>
      </c>
      <c r="AF572" s="50">
        <v>0</v>
      </c>
      <c r="AG572" s="50">
        <v>32.35</v>
      </c>
      <c r="AH572" s="50">
        <v>8.65</v>
      </c>
      <c r="AI572" s="16">
        <v>1.2683177074348799</v>
      </c>
      <c r="AJ572" s="16">
        <v>0</v>
      </c>
      <c r="AL572" s="6">
        <v>7.3636542289823304E-4</v>
      </c>
      <c r="AN572" s="6">
        <v>-4.0105140503481351E-3</v>
      </c>
      <c r="AP572" s="6">
        <v>0</v>
      </c>
      <c r="AR572" s="6">
        <v>0</v>
      </c>
      <c r="AT572" s="6">
        <v>1.1117209158328922E-3</v>
      </c>
      <c r="AV572" s="6">
        <v>-1.8887899713673217E-3</v>
      </c>
      <c r="AX572" s="6">
        <v>-1.035722450090093E-3</v>
      </c>
      <c r="AZ572" s="6">
        <v>2.0363782647521145E-3</v>
      </c>
      <c r="BB572" s="6">
        <v>0</v>
      </c>
      <c r="BD572" s="6"/>
      <c r="BF572" s="6">
        <v>3.4430348335865446E-3</v>
      </c>
      <c r="BH572" s="6">
        <v>-1.266978655404627E-2</v>
      </c>
      <c r="BJ572" s="6">
        <v>-3.2508258783709998E-3</v>
      </c>
      <c r="BL572" s="6"/>
      <c r="BQ572">
        <v>1.7</v>
      </c>
      <c r="BR572">
        <v>1.1229670632724</v>
      </c>
      <c r="BS572">
        <v>1.19562329367605</v>
      </c>
      <c r="BT572">
        <v>-7.2656230403649991E-2</v>
      </c>
      <c r="BU572">
        <v>1.26862153556437</v>
      </c>
      <c r="BV572">
        <v>0</v>
      </c>
      <c r="BW572">
        <v>1.26862153556437</v>
      </c>
    </row>
    <row r="573" spans="1:75" x14ac:dyDescent="0.25">
      <c r="A573" s="1">
        <v>149</v>
      </c>
      <c r="B573" s="1" t="s">
        <v>21</v>
      </c>
      <c r="C573" s="1" t="s">
        <v>22</v>
      </c>
      <c r="D573" s="1" t="s">
        <v>23</v>
      </c>
      <c r="E573" s="1" t="s">
        <v>24</v>
      </c>
      <c r="F573" s="1" t="s">
        <v>25</v>
      </c>
      <c r="G573" s="1" t="b">
        <v>1</v>
      </c>
      <c r="H573" s="1" t="b">
        <v>1</v>
      </c>
      <c r="I573" s="1" t="b">
        <v>1</v>
      </c>
      <c r="J573" s="1" t="b">
        <v>1</v>
      </c>
      <c r="K573" s="1" t="b">
        <v>0</v>
      </c>
      <c r="L573" s="1">
        <v>200</v>
      </c>
      <c r="M573" s="1">
        <v>2</v>
      </c>
      <c r="N573" s="1">
        <v>0</v>
      </c>
      <c r="O573" s="1">
        <v>1</v>
      </c>
      <c r="P573" s="1">
        <v>2</v>
      </c>
      <c r="Q573" s="1">
        <v>100</v>
      </c>
      <c r="R573" s="1">
        <v>100</v>
      </c>
      <c r="S573" s="13">
        <v>1.7</v>
      </c>
      <c r="T573" s="1">
        <v>1</v>
      </c>
      <c r="U573" s="1" t="b">
        <v>1</v>
      </c>
      <c r="V573" s="1">
        <v>251</v>
      </c>
      <c r="W573" s="13">
        <v>8196</v>
      </c>
      <c r="X573" s="13">
        <v>306</v>
      </c>
      <c r="Y573" s="1">
        <v>240</v>
      </c>
      <c r="Z573" s="1">
        <v>199</v>
      </c>
      <c r="AA573" s="50">
        <v>212</v>
      </c>
      <c r="AB573" s="50">
        <v>166</v>
      </c>
      <c r="AC573" s="16">
        <v>1.1320754716981101</v>
      </c>
      <c r="AD573" s="16">
        <v>1.19879518072289</v>
      </c>
      <c r="AE573" s="50">
        <v>41</v>
      </c>
      <c r="AF573" s="50">
        <v>0</v>
      </c>
      <c r="AG573" s="50">
        <v>32</v>
      </c>
      <c r="AH573" s="50">
        <v>9</v>
      </c>
      <c r="AI573" s="16">
        <v>1.28125</v>
      </c>
      <c r="AJ573" s="16">
        <v>0</v>
      </c>
      <c r="AL573" s="6">
        <v>1.0368230344970364E-3</v>
      </c>
      <c r="AN573" s="6">
        <v>3.6501097471750343E-2</v>
      </c>
      <c r="AP573" s="6">
        <v>0</v>
      </c>
      <c r="AR573" s="6">
        <v>0</v>
      </c>
      <c r="AT573" s="6">
        <v>-5.5492229680602634E-3</v>
      </c>
      <c r="AV573" s="6">
        <v>-1.4677221433555543E-3</v>
      </c>
      <c r="AX573" s="6">
        <v>5.4676949868261993E-3</v>
      </c>
      <c r="AZ573" s="6">
        <v>1.3448588633870884E-3</v>
      </c>
      <c r="BB573" s="6">
        <v>0</v>
      </c>
      <c r="BD573" s="6"/>
      <c r="BF573" s="6">
        <v>-7.4133813083533395E-3</v>
      </c>
      <c r="BH573" s="6">
        <v>2.7279990868622317E-2</v>
      </c>
      <c r="BJ573" s="6">
        <v>6.9124414624694985E-3</v>
      </c>
      <c r="BL573" s="6"/>
      <c r="BQ573">
        <v>1.7</v>
      </c>
      <c r="BR573">
        <v>1.1247531485650499</v>
      </c>
      <c r="BS573">
        <v>1.1996230574712401</v>
      </c>
      <c r="BT573">
        <v>-7.4869908906190163E-2</v>
      </c>
      <c r="BU573">
        <v>1.2683177074348799</v>
      </c>
      <c r="BV573">
        <v>0</v>
      </c>
      <c r="BW573">
        <v>1.2683177074348799</v>
      </c>
    </row>
    <row r="574" spans="1:75" x14ac:dyDescent="0.25">
      <c r="A574" s="1">
        <v>150</v>
      </c>
      <c r="B574" s="1" t="s">
        <v>21</v>
      </c>
      <c r="C574" s="1" t="s">
        <v>22</v>
      </c>
      <c r="D574" s="1" t="s">
        <v>23</v>
      </c>
      <c r="E574" s="1" t="s">
        <v>24</v>
      </c>
      <c r="F574" s="1" t="s">
        <v>25</v>
      </c>
      <c r="G574" s="1" t="b">
        <v>1</v>
      </c>
      <c r="H574" s="1" t="b">
        <v>1</v>
      </c>
      <c r="I574" s="1" t="b">
        <v>1</v>
      </c>
      <c r="J574" s="1" t="b">
        <v>1</v>
      </c>
      <c r="K574" s="1" t="b">
        <v>0</v>
      </c>
      <c r="L574" s="1">
        <v>200</v>
      </c>
      <c r="M574" s="1">
        <v>2</v>
      </c>
      <c r="N574" s="1">
        <v>0</v>
      </c>
      <c r="O574" s="1">
        <v>1</v>
      </c>
      <c r="P574" s="1">
        <v>2</v>
      </c>
      <c r="Q574" s="1">
        <v>100</v>
      </c>
      <c r="R574" s="1">
        <v>100</v>
      </c>
      <c r="S574" s="13">
        <v>1.7</v>
      </c>
      <c r="T574" s="1">
        <v>1</v>
      </c>
      <c r="U574" s="1" t="b">
        <v>1</v>
      </c>
      <c r="V574" s="1">
        <v>251</v>
      </c>
      <c r="W574" s="13">
        <v>8198.66</v>
      </c>
      <c r="X574" s="13">
        <v>301.27</v>
      </c>
      <c r="Y574" s="1">
        <v>240</v>
      </c>
      <c r="Z574" s="1">
        <v>199</v>
      </c>
      <c r="AA574" s="50">
        <v>212.38</v>
      </c>
      <c r="AB574" s="50">
        <v>166.01</v>
      </c>
      <c r="AC574" s="16">
        <v>1.1301206729081601</v>
      </c>
      <c r="AD574" s="16">
        <v>1.1988460594597901</v>
      </c>
      <c r="AE574" s="50">
        <v>41</v>
      </c>
      <c r="AF574" s="50">
        <v>0</v>
      </c>
      <c r="AG574" s="50">
        <v>32.119999999999997</v>
      </c>
      <c r="AH574" s="50">
        <v>8.8800000000000008</v>
      </c>
      <c r="AI574" s="16">
        <v>1.2770668377321599</v>
      </c>
      <c r="AJ574" s="16">
        <v>0</v>
      </c>
      <c r="AL574" s="6">
        <v>1.3617080941934478E-3</v>
      </c>
      <c r="AN574" s="6">
        <v>2.0479364821288204E-2</v>
      </c>
      <c r="AP574" s="6">
        <v>0</v>
      </c>
      <c r="AR574" s="6">
        <v>0</v>
      </c>
      <c r="AT574" s="6">
        <v>-3.7667168582861121E-3</v>
      </c>
      <c r="AV574" s="6">
        <v>-1.4075695964967938E-3</v>
      </c>
      <c r="AX574" s="6">
        <v>3.7315147739065413E-3</v>
      </c>
      <c r="AZ574" s="6">
        <v>1.3873575007183891E-3</v>
      </c>
      <c r="BB574" s="6">
        <v>0</v>
      </c>
      <c r="BD574" s="6"/>
      <c r="BF574" s="6">
        <v>-3.6911814882597538E-3</v>
      </c>
      <c r="BH574" s="6">
        <v>1.3582924323707557E-2</v>
      </c>
      <c r="BJ574" s="6">
        <v>3.6249658471372292E-3</v>
      </c>
      <c r="BL574" s="6"/>
      <c r="BQ574">
        <v>1.7</v>
      </c>
      <c r="BR574">
        <v>1.1320754716981101</v>
      </c>
      <c r="BS574">
        <v>1.19879518072289</v>
      </c>
      <c r="BT574">
        <v>-6.6719709024779972E-2</v>
      </c>
      <c r="BU574">
        <v>1.28125</v>
      </c>
      <c r="BV574">
        <v>0</v>
      </c>
      <c r="BW574">
        <v>1.28125</v>
      </c>
    </row>
    <row r="575" spans="1:75" x14ac:dyDescent="0.25">
      <c r="A575" s="3">
        <v>151</v>
      </c>
      <c r="B575" s="3" t="s">
        <v>21</v>
      </c>
      <c r="C575" s="3" t="s">
        <v>22</v>
      </c>
      <c r="D575" s="3" t="s">
        <v>23</v>
      </c>
      <c r="E575" s="3" t="s">
        <v>24</v>
      </c>
      <c r="F575" s="3" t="s">
        <v>25</v>
      </c>
      <c r="G575" s="3" t="b">
        <v>1</v>
      </c>
      <c r="H575" s="3" t="b">
        <v>1</v>
      </c>
      <c r="I575" s="3" t="b">
        <v>1</v>
      </c>
      <c r="J575" s="3" t="b">
        <v>1</v>
      </c>
      <c r="K575" s="3" t="b">
        <v>0</v>
      </c>
      <c r="L575" s="3">
        <v>200</v>
      </c>
      <c r="M575" s="3">
        <v>2</v>
      </c>
      <c r="N575" s="3">
        <v>0</v>
      </c>
      <c r="O575" s="3">
        <v>1</v>
      </c>
      <c r="P575" s="3">
        <v>2</v>
      </c>
      <c r="Q575" s="3">
        <v>100</v>
      </c>
      <c r="R575" s="3">
        <v>100</v>
      </c>
      <c r="S575" s="5">
        <v>1.7</v>
      </c>
      <c r="T575" s="3">
        <v>1</v>
      </c>
      <c r="U575" s="3" t="b">
        <v>1</v>
      </c>
      <c r="V575" s="3">
        <v>251</v>
      </c>
      <c r="W575" s="5">
        <v>8196</v>
      </c>
      <c r="X575" s="5">
        <v>306</v>
      </c>
      <c r="Y575" s="3">
        <v>240</v>
      </c>
      <c r="Z575" s="3">
        <v>199</v>
      </c>
      <c r="AA575" s="51">
        <v>212</v>
      </c>
      <c r="AB575" s="51">
        <v>166</v>
      </c>
      <c r="AC575" s="17">
        <v>1.1320754716981101</v>
      </c>
      <c r="AD575" s="17">
        <v>1.19879518072289</v>
      </c>
      <c r="AE575" s="51">
        <v>41</v>
      </c>
      <c r="AF575" s="51">
        <v>0</v>
      </c>
      <c r="AG575" s="51">
        <v>32</v>
      </c>
      <c r="AH575" s="51">
        <v>9</v>
      </c>
      <c r="AI575" s="17">
        <v>1.28125</v>
      </c>
      <c r="AJ575" s="17">
        <v>0</v>
      </c>
      <c r="AL575" s="6" cm="1">
        <f t="array" ref="AL575:AL584">W575:W584/AM575-1</f>
        <v>7.0009936185222443E-4</v>
      </c>
      <c r="AM575" s="22">
        <f>AVERAGE(W575:W584)</f>
        <v>8190.2660000000005</v>
      </c>
      <c r="AN575" s="6" cm="1">
        <f t="array" ref="AN575:AN584">X575:X584/AO575-1</f>
        <v>3.8590774870176148E-2</v>
      </c>
      <c r="AO575" s="22">
        <f>AVERAGE(X575:X584)</f>
        <v>294.63</v>
      </c>
      <c r="AP575" s="6" cm="1">
        <f t="array" ref="AP575:AP584">Y575:Y584/AQ575-1</f>
        <v>0</v>
      </c>
      <c r="AQ575" s="22">
        <f>AVERAGE(Y575:Y584)</f>
        <v>240</v>
      </c>
      <c r="AR575" s="6" cm="1">
        <f t="array" ref="AR575:AR584">Z575:Z584/AS575-1</f>
        <v>0</v>
      </c>
      <c r="AS575" s="22">
        <f>AVERAGE(Z575:Z584)</f>
        <v>199</v>
      </c>
      <c r="AT575" s="6" cm="1">
        <f t="array" ref="AT575:AT584">AA575:AA584/AU575-1</f>
        <v>-5.395261552897157E-3</v>
      </c>
      <c r="AU575" s="22">
        <f>AVERAGE(AA575:AA584)</f>
        <v>213.15000000000003</v>
      </c>
      <c r="AV575" s="6" cm="1">
        <f t="array" ref="AV575:AV584">AB575:AB584/AW575-1</f>
        <v>-1.5638157103333716E-3</v>
      </c>
      <c r="AW575" s="22">
        <f>AVERAGE(AB575:AB584)</f>
        <v>166.26000000000002</v>
      </c>
      <c r="AX575" s="6" cm="1">
        <f t="array" ref="AX575:AX584">AC575:AC584/AY575-1</f>
        <v>5.3065122270388176E-3</v>
      </c>
      <c r="AY575" s="22">
        <f>AVERAGE(AC575:AC584)</f>
        <v>1.12609980929124</v>
      </c>
      <c r="AZ575" s="6" cm="1">
        <f t="array" ref="AZ575:AZ584">AD575:AD584/BA575-1</f>
        <v>1.4161341165859209E-3</v>
      </c>
      <c r="BA575" s="22">
        <f>AVERAGE(AD575:AD584)</f>
        <v>1.197099926675762</v>
      </c>
      <c r="BB575" s="6" cm="1">
        <f t="array" ref="BB575:BB584">AE575:AE584/BC575-1</f>
        <v>0</v>
      </c>
      <c r="BC575" s="22">
        <f>AVERAGE(AE575:AE584)</f>
        <v>41</v>
      </c>
      <c r="BD575" s="6"/>
      <c r="BE575" s="22">
        <f>AVERAGE(AF575:AF584)</f>
        <v>0</v>
      </c>
      <c r="BF575" s="6" cm="1">
        <f t="array" ref="BF575:BF584">AG575:AG584/BG575-1</f>
        <v>-7.8134689321595063E-3</v>
      </c>
      <c r="BG575" s="22">
        <f>AVERAGE(AG575:AG584)</f>
        <v>32.25200000000001</v>
      </c>
      <c r="BH575" s="6" cm="1">
        <f t="array" ref="BH575:BH584">AH575:AH584/BI575-1</f>
        <v>2.8806584362139898E-2</v>
      </c>
      <c r="BI575" s="22">
        <f>AVERAGE(AH575:AH584)</f>
        <v>8.7480000000000011</v>
      </c>
      <c r="BJ575" s="6" cm="1">
        <f t="array" ref="BJ575:BJ584">AI575:AI584/BK575-1</f>
        <v>7.3354395586497922E-3</v>
      </c>
      <c r="BK575" s="22">
        <f t="shared" ref="BK575" si="57">AVERAGE(AI575:AI584)</f>
        <v>1.2719199083885722</v>
      </c>
      <c r="BL575" s="6"/>
      <c r="BM575" s="22">
        <f>AVERAGE(AJ575:AJ584)</f>
        <v>0</v>
      </c>
      <c r="BQ575">
        <v>1.7</v>
      </c>
      <c r="BR575">
        <v>1.1301206729081601</v>
      </c>
      <c r="BS575">
        <v>1.1988460594597901</v>
      </c>
      <c r="BT575">
        <v>-6.8725386551629963E-2</v>
      </c>
      <c r="BU575">
        <v>1.2770668377321599</v>
      </c>
      <c r="BV575">
        <v>0</v>
      </c>
      <c r="BW575">
        <v>1.2770668377321599</v>
      </c>
    </row>
    <row r="576" spans="1:75" x14ac:dyDescent="0.25">
      <c r="A576" s="3">
        <v>152</v>
      </c>
      <c r="B576" s="3" t="s">
        <v>21</v>
      </c>
      <c r="C576" s="3" t="s">
        <v>22</v>
      </c>
      <c r="D576" s="3" t="s">
        <v>23</v>
      </c>
      <c r="E576" s="3" t="s">
        <v>24</v>
      </c>
      <c r="F576" s="3" t="s">
        <v>25</v>
      </c>
      <c r="G576" s="3" t="b">
        <v>1</v>
      </c>
      <c r="H576" s="3" t="b">
        <v>1</v>
      </c>
      <c r="I576" s="3" t="b">
        <v>1</v>
      </c>
      <c r="J576" s="3" t="b">
        <v>1</v>
      </c>
      <c r="K576" s="3" t="b">
        <v>0</v>
      </c>
      <c r="L576" s="3">
        <v>200</v>
      </c>
      <c r="M576" s="3">
        <v>2</v>
      </c>
      <c r="N576" s="3">
        <v>0</v>
      </c>
      <c r="O576" s="3">
        <v>1</v>
      </c>
      <c r="P576" s="3">
        <v>2</v>
      </c>
      <c r="Q576" s="3">
        <v>100</v>
      </c>
      <c r="R576" s="3">
        <v>100</v>
      </c>
      <c r="S576" s="5">
        <v>1.7</v>
      </c>
      <c r="T576" s="3">
        <v>1</v>
      </c>
      <c r="U576" s="3" t="b">
        <v>1</v>
      </c>
      <c r="V576" s="3">
        <v>251</v>
      </c>
      <c r="W576" s="5">
        <v>8205.2099999999991</v>
      </c>
      <c r="X576" s="5">
        <v>294.97000000000003</v>
      </c>
      <c r="Y576" s="3">
        <v>240</v>
      </c>
      <c r="Z576" s="3">
        <v>199</v>
      </c>
      <c r="AA576" s="51">
        <v>212.92</v>
      </c>
      <c r="AB576" s="51">
        <v>165.98</v>
      </c>
      <c r="AC576" s="17">
        <v>1.1272774651725399</v>
      </c>
      <c r="AD576" s="17">
        <v>1.1991045704274901</v>
      </c>
      <c r="AE576" s="51">
        <v>41</v>
      </c>
      <c r="AF576" s="51">
        <v>0</v>
      </c>
      <c r="AG576" s="51">
        <v>32.31</v>
      </c>
      <c r="AH576" s="51">
        <v>8.69</v>
      </c>
      <c r="AI576" s="17">
        <v>1.26965605413719</v>
      </c>
      <c r="AJ576" s="17">
        <v>0</v>
      </c>
      <c r="AL576" s="6">
        <v>1.8246049639900619E-3</v>
      </c>
      <c r="AN576" s="6">
        <v>1.1539897498558105E-3</v>
      </c>
      <c r="AP576" s="6">
        <v>0</v>
      </c>
      <c r="AR576" s="6">
        <v>0</v>
      </c>
      <c r="AT576" s="6">
        <v>-1.0790523105795868E-3</v>
      </c>
      <c r="AV576" s="6">
        <v>-1.6841092265128532E-3</v>
      </c>
      <c r="AX576" s="6">
        <v>1.0457828618593012E-3</v>
      </c>
      <c r="AZ576" s="6">
        <v>1.6745834721541009E-3</v>
      </c>
      <c r="BB576" s="6">
        <v>0</v>
      </c>
      <c r="BD576" s="6"/>
      <c r="BF576" s="6">
        <v>1.7983380875601362E-3</v>
      </c>
      <c r="BH576" s="6">
        <v>-6.6300868770006183E-3</v>
      </c>
      <c r="BJ576" s="6">
        <v>-1.7798717013953747E-3</v>
      </c>
      <c r="BL576" s="6"/>
      <c r="BQ576">
        <v>1.7</v>
      </c>
      <c r="BR576">
        <v>1.1320754716981101</v>
      </c>
      <c r="BS576">
        <v>1.19879518072289</v>
      </c>
      <c r="BT576">
        <v>-6.6719709024779972E-2</v>
      </c>
      <c r="BU576">
        <v>1.28125</v>
      </c>
      <c r="BV576">
        <v>0</v>
      </c>
      <c r="BW576">
        <v>1.28125</v>
      </c>
    </row>
    <row r="577" spans="1:75" x14ac:dyDescent="0.25">
      <c r="A577" s="3">
        <v>153</v>
      </c>
      <c r="B577" s="3" t="s">
        <v>21</v>
      </c>
      <c r="C577" s="3" t="s">
        <v>22</v>
      </c>
      <c r="D577" s="3" t="s">
        <v>23</v>
      </c>
      <c r="E577" s="3" t="s">
        <v>24</v>
      </c>
      <c r="F577" s="3" t="s">
        <v>25</v>
      </c>
      <c r="G577" s="3" t="b">
        <v>1</v>
      </c>
      <c r="H577" s="3" t="b">
        <v>1</v>
      </c>
      <c r="I577" s="3" t="b">
        <v>1</v>
      </c>
      <c r="J577" s="3" t="b">
        <v>1</v>
      </c>
      <c r="K577" s="3" t="b">
        <v>0</v>
      </c>
      <c r="L577" s="3">
        <v>200</v>
      </c>
      <c r="M577" s="3">
        <v>2</v>
      </c>
      <c r="N577" s="3">
        <v>0</v>
      </c>
      <c r="O577" s="3">
        <v>1</v>
      </c>
      <c r="P577" s="3">
        <v>2</v>
      </c>
      <c r="Q577" s="3">
        <v>100</v>
      </c>
      <c r="R577" s="3">
        <v>100</v>
      </c>
      <c r="S577" s="5">
        <v>1.7</v>
      </c>
      <c r="T577" s="3">
        <v>1</v>
      </c>
      <c r="U577" s="3" t="b">
        <v>1</v>
      </c>
      <c r="V577" s="3">
        <v>251</v>
      </c>
      <c r="W577" s="5">
        <v>8151.33</v>
      </c>
      <c r="X577" s="5">
        <v>286.79000000000002</v>
      </c>
      <c r="Y577" s="3">
        <v>240</v>
      </c>
      <c r="Z577" s="3">
        <v>199</v>
      </c>
      <c r="AA577" s="51">
        <v>214.31</v>
      </c>
      <c r="AB577" s="51">
        <v>167.21</v>
      </c>
      <c r="AC577" s="17">
        <v>1.12009896349117</v>
      </c>
      <c r="AD577" s="17">
        <v>1.1904333076936</v>
      </c>
      <c r="AE577" s="51">
        <v>41</v>
      </c>
      <c r="AF577" s="51">
        <v>0</v>
      </c>
      <c r="AG577" s="51">
        <v>32.24</v>
      </c>
      <c r="AH577" s="51">
        <v>8.76</v>
      </c>
      <c r="AI577" s="17">
        <v>1.27238078244494</v>
      </c>
      <c r="AJ577" s="17">
        <v>0</v>
      </c>
      <c r="AL577" s="6">
        <v>-4.7539359527517533E-3</v>
      </c>
      <c r="AN577" s="6">
        <v>-2.6609645996673703E-2</v>
      </c>
      <c r="AP577" s="6">
        <v>0</v>
      </c>
      <c r="AR577" s="6">
        <v>0</v>
      </c>
      <c r="AT577" s="6">
        <v>5.4421768707482165E-3</v>
      </c>
      <c r="AV577" s="6">
        <v>5.7139420185250422E-3</v>
      </c>
      <c r="AX577" s="6">
        <v>-5.3288756028179174E-3</v>
      </c>
      <c r="AZ577" s="6">
        <v>-5.5689745138274294E-3</v>
      </c>
      <c r="BB577" s="6">
        <v>0</v>
      </c>
      <c r="BD577" s="6"/>
      <c r="BF577" s="6">
        <v>-3.7206994915062186E-4</v>
      </c>
      <c r="BH577" s="6">
        <v>1.37174211248281E-3</v>
      </c>
      <c r="BJ577" s="6">
        <v>3.6234518646049985E-4</v>
      </c>
      <c r="BL577" s="6"/>
      <c r="BQ577">
        <v>1.7</v>
      </c>
      <c r="BR577">
        <v>1.1272774651725399</v>
      </c>
      <c r="BS577">
        <v>1.1991045704274901</v>
      </c>
      <c r="BT577">
        <v>-7.1827105254950174E-2</v>
      </c>
      <c r="BU577">
        <v>1.26965605413719</v>
      </c>
      <c r="BV577">
        <v>0</v>
      </c>
      <c r="BW577">
        <v>1.26965605413719</v>
      </c>
    </row>
    <row r="578" spans="1:75" x14ac:dyDescent="0.25">
      <c r="A578" s="3">
        <v>154</v>
      </c>
      <c r="B578" s="3" t="s">
        <v>21</v>
      </c>
      <c r="C578" s="3" t="s">
        <v>22</v>
      </c>
      <c r="D578" s="3" t="s">
        <v>23</v>
      </c>
      <c r="E578" s="3" t="s">
        <v>24</v>
      </c>
      <c r="F578" s="3" t="s">
        <v>25</v>
      </c>
      <c r="G578" s="3" t="b">
        <v>1</v>
      </c>
      <c r="H578" s="3" t="b">
        <v>1</v>
      </c>
      <c r="I578" s="3" t="b">
        <v>1</v>
      </c>
      <c r="J578" s="3" t="b">
        <v>1</v>
      </c>
      <c r="K578" s="3" t="b">
        <v>0</v>
      </c>
      <c r="L578" s="3">
        <v>200</v>
      </c>
      <c r="M578" s="3">
        <v>2</v>
      </c>
      <c r="N578" s="3">
        <v>0</v>
      </c>
      <c r="O578" s="3">
        <v>1</v>
      </c>
      <c r="P578" s="3">
        <v>2</v>
      </c>
      <c r="Q578" s="3">
        <v>100</v>
      </c>
      <c r="R578" s="3">
        <v>100</v>
      </c>
      <c r="S578" s="5">
        <v>1.7</v>
      </c>
      <c r="T578" s="3">
        <v>1</v>
      </c>
      <c r="U578" s="3" t="b">
        <v>1</v>
      </c>
      <c r="V578" s="3">
        <v>251</v>
      </c>
      <c r="W578" s="5">
        <v>8188.09</v>
      </c>
      <c r="X578" s="5">
        <v>298.26</v>
      </c>
      <c r="Y578" s="3">
        <v>240</v>
      </c>
      <c r="Z578" s="3">
        <v>199</v>
      </c>
      <c r="AA578" s="51">
        <v>212.43</v>
      </c>
      <c r="AB578" s="51">
        <v>166.6</v>
      </c>
      <c r="AC578" s="17">
        <v>1.1298361447280101</v>
      </c>
      <c r="AD578" s="17">
        <v>1.1945945539656699</v>
      </c>
      <c r="AE578" s="51">
        <v>41</v>
      </c>
      <c r="AF578" s="51">
        <v>0</v>
      </c>
      <c r="AG578" s="51">
        <v>32.049999999999997</v>
      </c>
      <c r="AH578" s="51">
        <v>8.9499999999999993</v>
      </c>
      <c r="AI578" s="17">
        <v>1.2799076749468099</v>
      </c>
      <c r="AJ578" s="17">
        <v>0</v>
      </c>
      <c r="AL578" s="6">
        <v>-2.6568123672665589E-4</v>
      </c>
      <c r="AN578" s="6">
        <v>1.232053762345986E-2</v>
      </c>
      <c r="AP578" s="6">
        <v>0</v>
      </c>
      <c r="AR578" s="6">
        <v>0</v>
      </c>
      <c r="AT578" s="6">
        <v>-3.3779028852921611E-3</v>
      </c>
      <c r="AV578" s="6">
        <v>2.0449897750509649E-3</v>
      </c>
      <c r="AX578" s="6">
        <v>3.3179434060304214E-3</v>
      </c>
      <c r="AZ578" s="6">
        <v>-2.0928684851307944E-3</v>
      </c>
      <c r="BB578" s="6">
        <v>0</v>
      </c>
      <c r="BD578" s="6"/>
      <c r="BF578" s="6">
        <v>-6.2631774773661553E-3</v>
      </c>
      <c r="BH578" s="6">
        <v>2.309099222679456E-2</v>
      </c>
      <c r="BJ578" s="6">
        <v>6.2800861167096045E-3</v>
      </c>
      <c r="BL578" s="6"/>
      <c r="BQ578">
        <v>1.7</v>
      </c>
      <c r="BR578">
        <v>1.12009896349117</v>
      </c>
      <c r="BS578">
        <v>1.1904333076936</v>
      </c>
      <c r="BT578">
        <v>-7.033434420243001E-2</v>
      </c>
      <c r="BU578">
        <v>1.27238078244494</v>
      </c>
      <c r="BV578">
        <v>0</v>
      </c>
      <c r="BW578">
        <v>1.27238078244494</v>
      </c>
    </row>
    <row r="579" spans="1:75" x14ac:dyDescent="0.25">
      <c r="A579" s="3">
        <v>155</v>
      </c>
      <c r="B579" s="3" t="s">
        <v>21</v>
      </c>
      <c r="C579" s="3" t="s">
        <v>22</v>
      </c>
      <c r="D579" s="3" t="s">
        <v>23</v>
      </c>
      <c r="E579" s="3" t="s">
        <v>24</v>
      </c>
      <c r="F579" s="3" t="s">
        <v>25</v>
      </c>
      <c r="G579" s="3" t="b">
        <v>1</v>
      </c>
      <c r="H579" s="3" t="b">
        <v>1</v>
      </c>
      <c r="I579" s="3" t="b">
        <v>1</v>
      </c>
      <c r="J579" s="3" t="b">
        <v>1</v>
      </c>
      <c r="K579" s="3" t="b">
        <v>0</v>
      </c>
      <c r="L579" s="3">
        <v>200</v>
      </c>
      <c r="M579" s="3">
        <v>2</v>
      </c>
      <c r="N579" s="3">
        <v>0</v>
      </c>
      <c r="O579" s="3">
        <v>1</v>
      </c>
      <c r="P579" s="3">
        <v>2</v>
      </c>
      <c r="Q579" s="3">
        <v>100</v>
      </c>
      <c r="R579" s="3">
        <v>100</v>
      </c>
      <c r="S579" s="5">
        <v>1.7</v>
      </c>
      <c r="T579" s="3">
        <v>1</v>
      </c>
      <c r="U579" s="3" t="b">
        <v>1</v>
      </c>
      <c r="V579" s="3">
        <v>251</v>
      </c>
      <c r="W579" s="5">
        <v>8198.74</v>
      </c>
      <c r="X579" s="5">
        <v>295.64999999999998</v>
      </c>
      <c r="Y579" s="3">
        <v>240</v>
      </c>
      <c r="Z579" s="3">
        <v>199</v>
      </c>
      <c r="AA579" s="51">
        <v>212.95</v>
      </c>
      <c r="AB579" s="51">
        <v>166.06</v>
      </c>
      <c r="AC579" s="17">
        <v>1.1271678176677</v>
      </c>
      <c r="AD579" s="17">
        <v>1.1985463452116401</v>
      </c>
      <c r="AE579" s="51">
        <v>41</v>
      </c>
      <c r="AF579" s="51">
        <v>0</v>
      </c>
      <c r="AG579" s="51">
        <v>32.270000000000003</v>
      </c>
      <c r="AH579" s="51">
        <v>8.73</v>
      </c>
      <c r="AI579" s="17">
        <v>1.2713800061813501</v>
      </c>
      <c r="AJ579" s="17">
        <v>0</v>
      </c>
      <c r="AL579" s="6">
        <v>1.0346428308920519E-3</v>
      </c>
      <c r="AN579" s="6">
        <v>3.4619692495672094E-3</v>
      </c>
      <c r="AP579" s="6">
        <v>0</v>
      </c>
      <c r="AR579" s="6">
        <v>0</v>
      </c>
      <c r="AT579" s="6">
        <v>-9.3830635702574217E-4</v>
      </c>
      <c r="AV579" s="6">
        <v>-1.2029351617949269E-3</v>
      </c>
      <c r="AX579" s="6">
        <v>9.4841360210540238E-4</v>
      </c>
      <c r="AZ579" s="6">
        <v>1.2082688367500705E-3</v>
      </c>
      <c r="BB579" s="6">
        <v>0</v>
      </c>
      <c r="BD579" s="6"/>
      <c r="BF579" s="6">
        <v>5.5810492372554421E-4</v>
      </c>
      <c r="BH579" s="6">
        <v>-2.057613168724326E-3</v>
      </c>
      <c r="BJ579" s="6">
        <v>-4.2447814808255213E-4</v>
      </c>
      <c r="BL579" s="6"/>
      <c r="BQ579">
        <v>1.7</v>
      </c>
      <c r="BR579">
        <v>1.1298361447280101</v>
      </c>
      <c r="BS579">
        <v>1.1945945539656699</v>
      </c>
      <c r="BT579">
        <v>-6.4758409237659853E-2</v>
      </c>
      <c r="BU579">
        <v>1.2799076749468099</v>
      </c>
      <c r="BV579">
        <v>0</v>
      </c>
      <c r="BW579">
        <v>1.2799076749468099</v>
      </c>
    </row>
    <row r="580" spans="1:75" x14ac:dyDescent="0.25">
      <c r="A580" s="3">
        <v>156</v>
      </c>
      <c r="B580" s="3" t="s">
        <v>21</v>
      </c>
      <c r="C580" s="3" t="s">
        <v>22</v>
      </c>
      <c r="D580" s="3" t="s">
        <v>23</v>
      </c>
      <c r="E580" s="3" t="s">
        <v>24</v>
      </c>
      <c r="F580" s="3" t="s">
        <v>25</v>
      </c>
      <c r="G580" s="3" t="b">
        <v>1</v>
      </c>
      <c r="H580" s="3" t="b">
        <v>1</v>
      </c>
      <c r="I580" s="3" t="b">
        <v>1</v>
      </c>
      <c r="J580" s="3" t="b">
        <v>1</v>
      </c>
      <c r="K580" s="3" t="b">
        <v>0</v>
      </c>
      <c r="L580" s="3">
        <v>200</v>
      </c>
      <c r="M580" s="3">
        <v>2</v>
      </c>
      <c r="N580" s="3">
        <v>0</v>
      </c>
      <c r="O580" s="3">
        <v>1</v>
      </c>
      <c r="P580" s="3">
        <v>2</v>
      </c>
      <c r="Q580" s="3">
        <v>100</v>
      </c>
      <c r="R580" s="3">
        <v>100</v>
      </c>
      <c r="S580" s="5">
        <v>1.7</v>
      </c>
      <c r="T580" s="3">
        <v>1</v>
      </c>
      <c r="U580" s="3" t="b">
        <v>1</v>
      </c>
      <c r="V580" s="3">
        <v>251</v>
      </c>
      <c r="W580" s="5">
        <v>8205.42</v>
      </c>
      <c r="X580" s="5">
        <v>290.04000000000002</v>
      </c>
      <c r="Y580" s="3">
        <v>240</v>
      </c>
      <c r="Z580" s="3">
        <v>199</v>
      </c>
      <c r="AA580" s="51">
        <v>213.38</v>
      </c>
      <c r="AB580" s="51">
        <v>166.07</v>
      </c>
      <c r="AC580" s="17">
        <v>1.1248849641312799</v>
      </c>
      <c r="AD580" s="17">
        <v>1.19851273725272</v>
      </c>
      <c r="AE580" s="51">
        <v>41</v>
      </c>
      <c r="AF580" s="51">
        <v>0</v>
      </c>
      <c r="AG580" s="51">
        <v>32.43</v>
      </c>
      <c r="AH580" s="51">
        <v>8.57</v>
      </c>
      <c r="AI580" s="17">
        <v>1.2649633261662401</v>
      </c>
      <c r="AJ580" s="17">
        <v>0</v>
      </c>
      <c r="AL580" s="6">
        <v>1.8502451568727096E-3</v>
      </c>
      <c r="AN580" s="6">
        <v>-1.5578861623052553E-2</v>
      </c>
      <c r="AP580" s="6">
        <v>0</v>
      </c>
      <c r="AR580" s="6">
        <v>0</v>
      </c>
      <c r="AT580" s="6">
        <v>1.0790523105792538E-3</v>
      </c>
      <c r="AV580" s="6">
        <v>-1.1427884037051861E-3</v>
      </c>
      <c r="AX580" s="6">
        <v>-1.0788077130788887E-3</v>
      </c>
      <c r="AZ580" s="6">
        <v>1.1801943559393013E-3</v>
      </c>
      <c r="BB580" s="6">
        <v>0</v>
      </c>
      <c r="BD580" s="6"/>
      <c r="BF580" s="6">
        <v>5.5190375790645785E-3</v>
      </c>
      <c r="BH580" s="6">
        <v>-2.0347508001829051E-2</v>
      </c>
      <c r="BJ580" s="6">
        <v>-5.4693555596165844E-3</v>
      </c>
      <c r="BL580" s="6"/>
      <c r="BQ580">
        <v>1.7</v>
      </c>
      <c r="BR580">
        <v>1.1271678176677</v>
      </c>
      <c r="BS580">
        <v>1.1985463452116401</v>
      </c>
      <c r="BT580">
        <v>-7.1378527543940029E-2</v>
      </c>
      <c r="BU580">
        <v>1.2713800061813501</v>
      </c>
      <c r="BV580">
        <v>0</v>
      </c>
      <c r="BW580">
        <v>1.2713800061813501</v>
      </c>
    </row>
    <row r="581" spans="1:75" x14ac:dyDescent="0.25">
      <c r="A581" s="3">
        <v>157</v>
      </c>
      <c r="B581" s="3" t="s">
        <v>21</v>
      </c>
      <c r="C581" s="3" t="s">
        <v>22</v>
      </c>
      <c r="D581" s="3" t="s">
        <v>23</v>
      </c>
      <c r="E581" s="3" t="s">
        <v>24</v>
      </c>
      <c r="F581" s="3" t="s">
        <v>25</v>
      </c>
      <c r="G581" s="3" t="b">
        <v>1</v>
      </c>
      <c r="H581" s="3" t="b">
        <v>1</v>
      </c>
      <c r="I581" s="3" t="b">
        <v>1</v>
      </c>
      <c r="J581" s="3" t="b">
        <v>1</v>
      </c>
      <c r="K581" s="3" t="b">
        <v>0</v>
      </c>
      <c r="L581" s="3">
        <v>200</v>
      </c>
      <c r="M581" s="3">
        <v>2</v>
      </c>
      <c r="N581" s="3">
        <v>0</v>
      </c>
      <c r="O581" s="3">
        <v>1</v>
      </c>
      <c r="P581" s="3">
        <v>2</v>
      </c>
      <c r="Q581" s="3">
        <v>100</v>
      </c>
      <c r="R581" s="3">
        <v>100</v>
      </c>
      <c r="S581" s="5">
        <v>1.7</v>
      </c>
      <c r="T581" s="3">
        <v>1</v>
      </c>
      <c r="U581" s="3" t="b">
        <v>1</v>
      </c>
      <c r="V581" s="3">
        <v>251</v>
      </c>
      <c r="W581" s="5">
        <v>8184.36</v>
      </c>
      <c r="X581" s="5">
        <v>296.58</v>
      </c>
      <c r="Y581" s="3">
        <v>240</v>
      </c>
      <c r="Z581" s="3">
        <v>199</v>
      </c>
      <c r="AA581" s="51">
        <v>213.11</v>
      </c>
      <c r="AB581" s="51">
        <v>166.24</v>
      </c>
      <c r="AC581" s="17">
        <v>1.12636001508377</v>
      </c>
      <c r="AD581" s="17">
        <v>1.19725932665886</v>
      </c>
      <c r="AE581" s="51">
        <v>41</v>
      </c>
      <c r="AF581" s="51">
        <v>0</v>
      </c>
      <c r="AG581" s="51">
        <v>32.200000000000003</v>
      </c>
      <c r="AH581" s="51">
        <v>8.8000000000000007</v>
      </c>
      <c r="AI581" s="17">
        <v>1.27420522468518</v>
      </c>
      <c r="AJ581" s="17">
        <v>0</v>
      </c>
      <c r="AL581" s="6">
        <v>-7.2109990078472741E-4</v>
      </c>
      <c r="AN581" s="6">
        <v>6.6184706241727564E-3</v>
      </c>
      <c r="AP581" s="6">
        <v>0</v>
      </c>
      <c r="AR581" s="6">
        <v>0</v>
      </c>
      <c r="AT581" s="6">
        <v>-1.8766127140523725E-4</v>
      </c>
      <c r="AV581" s="6">
        <v>-1.2029351617959261E-4</v>
      </c>
      <c r="AX581" s="6">
        <v>2.3106814367879203E-4</v>
      </c>
      <c r="AZ581" s="6">
        <v>1.3315511892186827E-4</v>
      </c>
      <c r="BB581" s="6">
        <v>0</v>
      </c>
      <c r="BD581" s="6"/>
      <c r="BF581" s="6">
        <v>-1.6123031129854359E-3</v>
      </c>
      <c r="BH581" s="6">
        <v>5.9442158207589912E-3</v>
      </c>
      <c r="BJ581" s="6">
        <v>1.7967454409162364E-3</v>
      </c>
      <c r="BL581" s="6"/>
      <c r="BQ581">
        <v>1.7</v>
      </c>
      <c r="BR581">
        <v>1.1248849641312799</v>
      </c>
      <c r="BS581">
        <v>1.19851273725272</v>
      </c>
      <c r="BT581">
        <v>-7.3627773121440088E-2</v>
      </c>
      <c r="BU581">
        <v>1.2649633261662401</v>
      </c>
      <c r="BV581">
        <v>0</v>
      </c>
      <c r="BW581">
        <v>1.2649633261662401</v>
      </c>
    </row>
    <row r="582" spans="1:75" x14ac:dyDescent="0.25">
      <c r="A582" s="3">
        <v>158</v>
      </c>
      <c r="B582" s="3" t="s">
        <v>21</v>
      </c>
      <c r="C582" s="3" t="s">
        <v>22</v>
      </c>
      <c r="D582" s="3" t="s">
        <v>23</v>
      </c>
      <c r="E582" s="3" t="s">
        <v>24</v>
      </c>
      <c r="F582" s="3" t="s">
        <v>25</v>
      </c>
      <c r="G582" s="3" t="b">
        <v>1</v>
      </c>
      <c r="H582" s="3" t="b">
        <v>1</v>
      </c>
      <c r="I582" s="3" t="b">
        <v>1</v>
      </c>
      <c r="J582" s="3" t="b">
        <v>1</v>
      </c>
      <c r="K582" s="3" t="b">
        <v>0</v>
      </c>
      <c r="L582" s="3">
        <v>200</v>
      </c>
      <c r="M582" s="3">
        <v>2</v>
      </c>
      <c r="N582" s="3">
        <v>0</v>
      </c>
      <c r="O582" s="3">
        <v>1</v>
      </c>
      <c r="P582" s="3">
        <v>2</v>
      </c>
      <c r="Q582" s="3">
        <v>100</v>
      </c>
      <c r="R582" s="3">
        <v>100</v>
      </c>
      <c r="S582" s="5">
        <v>1.7</v>
      </c>
      <c r="T582" s="3">
        <v>1</v>
      </c>
      <c r="U582" s="3" t="b">
        <v>1</v>
      </c>
      <c r="V582" s="3">
        <v>251</v>
      </c>
      <c r="W582" s="5">
        <v>8183.18</v>
      </c>
      <c r="X582" s="5">
        <v>289.06</v>
      </c>
      <c r="Y582" s="3">
        <v>240</v>
      </c>
      <c r="Z582" s="3">
        <v>199</v>
      </c>
      <c r="AA582" s="51">
        <v>213.98</v>
      </c>
      <c r="AB582" s="51">
        <v>166.3</v>
      </c>
      <c r="AC582" s="17">
        <v>1.1217691181899301</v>
      </c>
      <c r="AD582" s="17">
        <v>1.1968732297973299</v>
      </c>
      <c r="AE582" s="51">
        <v>41</v>
      </c>
      <c r="AF582" s="51">
        <v>0</v>
      </c>
      <c r="AG582" s="51">
        <v>32.409999999999997</v>
      </c>
      <c r="AH582" s="51">
        <v>8.59</v>
      </c>
      <c r="AI582" s="17">
        <v>1.26579189667069</v>
      </c>
      <c r="AJ582" s="17">
        <v>0</v>
      </c>
      <c r="AL582" s="6">
        <v>-8.6517336555369528E-4</v>
      </c>
      <c r="AN582" s="6">
        <v>-1.8905067372636863E-2</v>
      </c>
      <c r="AP582" s="6">
        <v>0</v>
      </c>
      <c r="AR582" s="6">
        <v>0</v>
      </c>
      <c r="AT582" s="6">
        <v>3.8939713816559252E-3</v>
      </c>
      <c r="AV582" s="6">
        <v>2.4058703235896317E-4</v>
      </c>
      <c r="AX582" s="6">
        <v>-3.8457435704882803E-3</v>
      </c>
      <c r="AZ582" s="6">
        <v>-1.8937172526745094E-4</v>
      </c>
      <c r="BB582" s="6">
        <v>0</v>
      </c>
      <c r="BD582" s="6"/>
      <c r="BF582" s="6">
        <v>4.8989209971470604E-3</v>
      </c>
      <c r="BH582" s="6">
        <v>-1.8061271147691071E-2</v>
      </c>
      <c r="BJ582" s="6">
        <v>-4.8179226360611782E-3</v>
      </c>
      <c r="BL582" s="6"/>
      <c r="BQ582">
        <v>1.7</v>
      </c>
      <c r="BR582">
        <v>1.12636001508377</v>
      </c>
      <c r="BS582">
        <v>1.19725932665886</v>
      </c>
      <c r="BT582">
        <v>-7.0899311575089996E-2</v>
      </c>
      <c r="BU582">
        <v>1.27420522468518</v>
      </c>
      <c r="BV582">
        <v>0</v>
      </c>
      <c r="BW582">
        <v>1.27420522468518</v>
      </c>
    </row>
    <row r="583" spans="1:75" x14ac:dyDescent="0.25">
      <c r="A583" s="3">
        <v>159</v>
      </c>
      <c r="B583" s="3" t="s">
        <v>21</v>
      </c>
      <c r="C583" s="3" t="s">
        <v>22</v>
      </c>
      <c r="D583" s="3" t="s">
        <v>23</v>
      </c>
      <c r="E583" s="3" t="s">
        <v>24</v>
      </c>
      <c r="F583" s="3" t="s">
        <v>25</v>
      </c>
      <c r="G583" s="3" t="b">
        <v>1</v>
      </c>
      <c r="H583" s="3" t="b">
        <v>1</v>
      </c>
      <c r="I583" s="3" t="b">
        <v>1</v>
      </c>
      <c r="J583" s="3" t="b">
        <v>1</v>
      </c>
      <c r="K583" s="3" t="b">
        <v>0</v>
      </c>
      <c r="L583" s="3">
        <v>200</v>
      </c>
      <c r="M583" s="3">
        <v>2</v>
      </c>
      <c r="N583" s="3">
        <v>0</v>
      </c>
      <c r="O583" s="3">
        <v>1</v>
      </c>
      <c r="P583" s="3">
        <v>2</v>
      </c>
      <c r="Q583" s="3">
        <v>100</v>
      </c>
      <c r="R583" s="3">
        <v>100</v>
      </c>
      <c r="S583" s="5">
        <v>1.7</v>
      </c>
      <c r="T583" s="3">
        <v>1</v>
      </c>
      <c r="U583" s="3" t="b">
        <v>1</v>
      </c>
      <c r="V583" s="3">
        <v>251</v>
      </c>
      <c r="W583" s="5">
        <v>8191.3</v>
      </c>
      <c r="X583" s="5">
        <v>292.16000000000003</v>
      </c>
      <c r="Y583" s="3">
        <v>240</v>
      </c>
      <c r="Z583" s="3">
        <v>199</v>
      </c>
      <c r="AA583" s="51">
        <v>213.46</v>
      </c>
      <c r="AB583" s="51">
        <v>166.2</v>
      </c>
      <c r="AC583" s="17">
        <v>1.1244622088845699</v>
      </c>
      <c r="AD583" s="17">
        <v>1.19747300922741</v>
      </c>
      <c r="AE583" s="51">
        <v>41</v>
      </c>
      <c r="AF583" s="51">
        <v>0</v>
      </c>
      <c r="AG583" s="51">
        <v>32.340000000000003</v>
      </c>
      <c r="AH583" s="51">
        <v>8.66</v>
      </c>
      <c r="AI583" s="17">
        <v>1.26854859913173</v>
      </c>
      <c r="AJ583" s="17">
        <v>0</v>
      </c>
      <c r="AL583" s="6">
        <v>1.2624742590783278E-4</v>
      </c>
      <c r="AN583" s="6">
        <v>-8.3833961239520027E-3</v>
      </c>
      <c r="AP583" s="6">
        <v>0</v>
      </c>
      <c r="AR583" s="6">
        <v>0</v>
      </c>
      <c r="AT583" s="6">
        <v>1.4543748533895062E-3</v>
      </c>
      <c r="AV583" s="6">
        <v>-3.608805485386668E-4</v>
      </c>
      <c r="AX583" s="6">
        <v>-1.4542231453718024E-3</v>
      </c>
      <c r="AZ583" s="6">
        <v>3.1165531242161038E-4</v>
      </c>
      <c r="BB583" s="6">
        <v>0</v>
      </c>
      <c r="BD583" s="6"/>
      <c r="BF583" s="6">
        <v>2.7285129604364133E-3</v>
      </c>
      <c r="BH583" s="6">
        <v>-1.0059442158207754E-2</v>
      </c>
      <c r="BJ583" s="6">
        <v>-2.6505672523935431E-3</v>
      </c>
      <c r="BL583" s="6"/>
      <c r="BQ583">
        <v>1.7</v>
      </c>
      <c r="BR583">
        <v>1.1217691181899301</v>
      </c>
      <c r="BS583">
        <v>1.1968732297973299</v>
      </c>
      <c r="BT583">
        <v>-7.5104111607399826E-2</v>
      </c>
      <c r="BU583">
        <v>1.26579189667069</v>
      </c>
      <c r="BV583">
        <v>0</v>
      </c>
      <c r="BW583">
        <v>1.26579189667069</v>
      </c>
    </row>
    <row r="584" spans="1:75" x14ac:dyDescent="0.25">
      <c r="A584" s="3">
        <v>160</v>
      </c>
      <c r="B584" s="3" t="s">
        <v>21</v>
      </c>
      <c r="C584" s="3" t="s">
        <v>22</v>
      </c>
      <c r="D584" s="3" t="s">
        <v>23</v>
      </c>
      <c r="E584" s="3" t="s">
        <v>24</v>
      </c>
      <c r="F584" s="3" t="s">
        <v>25</v>
      </c>
      <c r="G584" s="3" t="b">
        <v>1</v>
      </c>
      <c r="H584" s="3" t="b">
        <v>1</v>
      </c>
      <c r="I584" s="3" t="b">
        <v>1</v>
      </c>
      <c r="J584" s="3" t="b">
        <v>1</v>
      </c>
      <c r="K584" s="3" t="b">
        <v>0</v>
      </c>
      <c r="L584" s="3">
        <v>200</v>
      </c>
      <c r="M584" s="3">
        <v>2</v>
      </c>
      <c r="N584" s="3">
        <v>0</v>
      </c>
      <c r="O584" s="3">
        <v>1</v>
      </c>
      <c r="P584" s="3">
        <v>2</v>
      </c>
      <c r="Q584" s="3">
        <v>100</v>
      </c>
      <c r="R584" s="3">
        <v>100</v>
      </c>
      <c r="S584" s="5">
        <v>1.7</v>
      </c>
      <c r="T584" s="3">
        <v>1</v>
      </c>
      <c r="U584" s="3" t="b">
        <v>1</v>
      </c>
      <c r="V584" s="3">
        <v>251</v>
      </c>
      <c r="W584" s="5">
        <v>8199.0300000000007</v>
      </c>
      <c r="X584" s="5">
        <v>296.79000000000002</v>
      </c>
      <c r="Y584" s="3">
        <v>240</v>
      </c>
      <c r="Z584" s="3">
        <v>199</v>
      </c>
      <c r="AA584" s="51">
        <v>212.96</v>
      </c>
      <c r="AB584" s="51">
        <v>165.94</v>
      </c>
      <c r="AC584" s="17">
        <v>1.12706592386532</v>
      </c>
      <c r="AD584" s="17">
        <v>1.1994070058000099</v>
      </c>
      <c r="AE584" s="51">
        <v>41</v>
      </c>
      <c r="AF584" s="51">
        <v>0</v>
      </c>
      <c r="AG584" s="51">
        <v>32.270000000000003</v>
      </c>
      <c r="AH584" s="51">
        <v>8.73</v>
      </c>
      <c r="AI584" s="17">
        <v>1.27111551952159</v>
      </c>
      <c r="AJ584" s="17">
        <v>0</v>
      </c>
      <c r="AL584" s="6">
        <v>1.0700507163015072E-3</v>
      </c>
      <c r="AN584" s="6">
        <v>7.3312289990836721E-3</v>
      </c>
      <c r="AP584" s="6">
        <v>0</v>
      </c>
      <c r="AR584" s="6">
        <v>0</v>
      </c>
      <c r="AT584" s="6">
        <v>-8.9139103917446061E-4</v>
      </c>
      <c r="AV584" s="6">
        <v>-1.9246962588718164E-3</v>
      </c>
      <c r="AX584" s="6">
        <v>8.579297910440431E-4</v>
      </c>
      <c r="AZ584" s="6">
        <v>1.9272235114526914E-3</v>
      </c>
      <c r="BB584" s="6">
        <v>0</v>
      </c>
      <c r="BD584" s="6"/>
      <c r="BF584" s="6">
        <v>5.5810492372554421E-4</v>
      </c>
      <c r="BH584" s="6">
        <v>-2.057613168724326E-3</v>
      </c>
      <c r="BJ584" s="6">
        <v>-6.3242100518834388E-4</v>
      </c>
      <c r="BL584" s="6"/>
      <c r="BQ584">
        <v>1.7</v>
      </c>
      <c r="BR584">
        <v>1.1244622088845699</v>
      </c>
      <c r="BS584">
        <v>1.19747300922741</v>
      </c>
      <c r="BT584">
        <v>-7.3010800342840021E-2</v>
      </c>
      <c r="BU584">
        <v>1.26854859913173</v>
      </c>
      <c r="BV584">
        <v>0</v>
      </c>
      <c r="BW584">
        <v>1.26854859913173</v>
      </c>
    </row>
    <row r="585" spans="1:75" x14ac:dyDescent="0.25">
      <c r="A585" s="1">
        <v>161</v>
      </c>
      <c r="B585" s="1" t="s">
        <v>21</v>
      </c>
      <c r="C585" s="1" t="s">
        <v>22</v>
      </c>
      <c r="D585" s="1" t="s">
        <v>23</v>
      </c>
      <c r="E585" s="1" t="s">
        <v>24</v>
      </c>
      <c r="F585" s="1" t="s">
        <v>25</v>
      </c>
      <c r="G585" s="1" t="b">
        <v>1</v>
      </c>
      <c r="H585" s="1" t="b">
        <v>1</v>
      </c>
      <c r="I585" s="1" t="b">
        <v>1</v>
      </c>
      <c r="J585" s="1" t="b">
        <v>1</v>
      </c>
      <c r="K585" s="1" t="b">
        <v>0</v>
      </c>
      <c r="L585" s="1">
        <v>200</v>
      </c>
      <c r="M585" s="1">
        <v>2</v>
      </c>
      <c r="N585" s="1">
        <v>0</v>
      </c>
      <c r="O585" s="1">
        <v>1</v>
      </c>
      <c r="P585" s="1">
        <v>2</v>
      </c>
      <c r="Q585" s="1">
        <v>100</v>
      </c>
      <c r="R585" s="1">
        <v>100</v>
      </c>
      <c r="S585" s="13">
        <v>1.8</v>
      </c>
      <c r="T585" s="1">
        <v>1</v>
      </c>
      <c r="U585" s="1" t="b">
        <v>1</v>
      </c>
      <c r="V585" s="1">
        <v>251</v>
      </c>
      <c r="W585" s="13">
        <v>9451.67</v>
      </c>
      <c r="X585" s="13">
        <v>194.43</v>
      </c>
      <c r="Y585" s="1">
        <v>240</v>
      </c>
      <c r="Z585" s="1">
        <v>199</v>
      </c>
      <c r="AA585" s="50">
        <v>225.95</v>
      </c>
      <c r="AB585" s="50">
        <v>172.91</v>
      </c>
      <c r="AC585" s="16">
        <v>1.0622339674147201</v>
      </c>
      <c r="AD585" s="16">
        <v>1.1509456572502901</v>
      </c>
      <c r="AE585" s="50">
        <v>41</v>
      </c>
      <c r="AF585" s="50">
        <v>0</v>
      </c>
      <c r="AG585" s="50">
        <v>33.81</v>
      </c>
      <c r="AH585" s="50">
        <v>7.19</v>
      </c>
      <c r="AI585" s="16">
        <v>1.2131594092182301</v>
      </c>
      <c r="AJ585" s="16">
        <v>0</v>
      </c>
      <c r="AL585" s="6" cm="1">
        <f t="array" ref="AL585:AL594">W585:W594/AM585-1</f>
        <v>1.0513948536834405E-3</v>
      </c>
      <c r="AM585" s="22">
        <f>AVERAGE(W585:W594)</f>
        <v>9441.7429999999986</v>
      </c>
      <c r="AN585" s="6" cm="1">
        <f t="array" ref="AN585:AN594">X585:X594/AO585-1</f>
        <v>5.034736580928012E-3</v>
      </c>
      <c r="AO585" s="22">
        <f>AVERAGE(X585:X594)</f>
        <v>193.45599999999999</v>
      </c>
      <c r="AP585" s="6" cm="1">
        <f t="array" ref="AP585:AP594">Y585:Y594/AQ585-1</f>
        <v>0</v>
      </c>
      <c r="AQ585" s="22">
        <f>AVERAGE(Y585:Y594)</f>
        <v>240</v>
      </c>
      <c r="AR585" s="6" cm="1">
        <f t="array" ref="AR585:AR594">Z585:Z594/AS585-1</f>
        <v>0</v>
      </c>
      <c r="AS585" s="22">
        <f>AVERAGE(Z585:Z594)</f>
        <v>199</v>
      </c>
      <c r="AT585" s="6" cm="1">
        <f t="array" ref="AT585:AT594">AA585:AA594/AU585-1</f>
        <v>-1.4936717810931643E-3</v>
      </c>
      <c r="AU585" s="22">
        <f>AVERAGE(AA585:AA594)</f>
        <v>226.28800000000001</v>
      </c>
      <c r="AV585" s="6" cm="1">
        <f t="array" ref="AV585:AV594">AB585:AB594/AW585-1</f>
        <v>-5.2600852018214184E-4</v>
      </c>
      <c r="AW585" s="22">
        <f>AVERAGE(AB585:AB594)</f>
        <v>173.00100000000003</v>
      </c>
      <c r="AX585" s="6" cm="1">
        <f t="array" ref="AX585:AX594">AC585:AC594/AY585-1</f>
        <v>1.4571570271268985E-3</v>
      </c>
      <c r="AY585" s="22">
        <f>AVERAGE(AC585:AC594)</f>
        <v>1.0606883778912839</v>
      </c>
      <c r="AZ585" s="6" cm="1">
        <f t="array" ref="AZ585:AZ594">AD585:AD594/BA585-1</f>
        <v>5.011720897818428E-4</v>
      </c>
      <c r="BA585" s="22">
        <f>AVERAGE(AD585:AD594)</f>
        <v>1.1503691243522181</v>
      </c>
      <c r="BB585" s="6" cm="1">
        <f t="array" ref="BB585:BB594">AE585:AE594/BC585-1</f>
        <v>0</v>
      </c>
      <c r="BC585" s="22">
        <f>AVERAGE(AE585:AE594)</f>
        <v>41</v>
      </c>
      <c r="BD585" s="6"/>
      <c r="BE585" s="22">
        <f>AVERAGE(AF585:AF594)</f>
        <v>0</v>
      </c>
      <c r="BF585" s="6" cm="1">
        <f t="array" ref="BF585:BF594">AG585:AG594/BG585-1</f>
        <v>-4.1390728476808913E-4</v>
      </c>
      <c r="BG585" s="22">
        <f>AVERAGE(AG585:AG594)</f>
        <v>33.823999999999998</v>
      </c>
      <c r="BH585" s="6" cm="1">
        <f t="array" ref="BH585:BH594">AH585:AH594/BI585-1</f>
        <v>1.9509476031216444E-3</v>
      </c>
      <c r="BI585" s="22">
        <f>AVERAGE(AH585:AH594)</f>
        <v>7.1759999999999993</v>
      </c>
      <c r="BJ585" s="6" cm="1">
        <f t="array" ref="BJ585:BJ594">AI585:AI594/BK585-1</f>
        <v>3.4705276870172774E-4</v>
      </c>
      <c r="BK585" s="22">
        <f t="shared" ref="BK585" si="58">AVERAGE(AI585:AI594)</f>
        <v>1.212738524955433</v>
      </c>
      <c r="BL585" s="6"/>
      <c r="BM585" s="22">
        <f>AVERAGE(AJ585:AJ594)</f>
        <v>0</v>
      </c>
      <c r="BQ585">
        <v>1.7</v>
      </c>
      <c r="BR585">
        <v>1.12706592386532</v>
      </c>
      <c r="BS585">
        <v>1.1994070058000099</v>
      </c>
      <c r="BT585">
        <v>-7.234108193468991E-2</v>
      </c>
      <c r="BU585">
        <v>1.27111551952159</v>
      </c>
      <c r="BV585">
        <v>0</v>
      </c>
      <c r="BW585">
        <v>1.27111551952159</v>
      </c>
    </row>
    <row r="586" spans="1:75" x14ac:dyDescent="0.25">
      <c r="A586" s="1">
        <v>162</v>
      </c>
      <c r="B586" s="1" t="s">
        <v>21</v>
      </c>
      <c r="C586" s="1" t="s">
        <v>22</v>
      </c>
      <c r="D586" s="1" t="s">
        <v>23</v>
      </c>
      <c r="E586" s="1" t="s">
        <v>24</v>
      </c>
      <c r="F586" s="1" t="s">
        <v>25</v>
      </c>
      <c r="G586" s="1" t="b">
        <v>1</v>
      </c>
      <c r="H586" s="1" t="b">
        <v>1</v>
      </c>
      <c r="I586" s="1" t="b">
        <v>1</v>
      </c>
      <c r="J586" s="1" t="b">
        <v>1</v>
      </c>
      <c r="K586" s="1" t="b">
        <v>0</v>
      </c>
      <c r="L586" s="1">
        <v>200</v>
      </c>
      <c r="M586" s="1">
        <v>2</v>
      </c>
      <c r="N586" s="1">
        <v>0</v>
      </c>
      <c r="O586" s="1">
        <v>1</v>
      </c>
      <c r="P586" s="1">
        <v>2</v>
      </c>
      <c r="Q586" s="1">
        <v>100</v>
      </c>
      <c r="R586" s="1">
        <v>100</v>
      </c>
      <c r="S586" s="13">
        <v>1.8</v>
      </c>
      <c r="T586" s="1">
        <v>1</v>
      </c>
      <c r="U586" s="1" t="b">
        <v>1</v>
      </c>
      <c r="V586" s="1">
        <v>251</v>
      </c>
      <c r="W586" s="13">
        <v>9467.7199999999993</v>
      </c>
      <c r="X586" s="13">
        <v>202.81</v>
      </c>
      <c r="Y586" s="1">
        <v>240</v>
      </c>
      <c r="Z586" s="1">
        <v>199</v>
      </c>
      <c r="AA586" s="50">
        <v>225.12</v>
      </c>
      <c r="AB586" s="50">
        <v>172.07</v>
      </c>
      <c r="AC586" s="16">
        <v>1.0661406418712001</v>
      </c>
      <c r="AD586" s="16">
        <v>1.15658722064619</v>
      </c>
      <c r="AE586" s="50">
        <v>41</v>
      </c>
      <c r="AF586" s="50">
        <v>0</v>
      </c>
      <c r="AG586" s="50">
        <v>33.72</v>
      </c>
      <c r="AH586" s="50">
        <v>7.28</v>
      </c>
      <c r="AI586" s="16">
        <v>1.2164083747135199</v>
      </c>
      <c r="AJ586" s="16">
        <v>0</v>
      </c>
      <c r="AL586" s="6">
        <v>2.7512928492123834E-3</v>
      </c>
      <c r="AN586" s="6">
        <v>4.8352080059548497E-2</v>
      </c>
      <c r="AP586" s="6">
        <v>0</v>
      </c>
      <c r="AR586" s="6">
        <v>0</v>
      </c>
      <c r="AT586" s="6">
        <v>-5.1615640246058803E-3</v>
      </c>
      <c r="AV586" s="6">
        <v>-5.3814717834003156E-3</v>
      </c>
      <c r="AX586" s="6">
        <v>5.1403070812896523E-3</v>
      </c>
      <c r="AZ586" s="6">
        <v>5.4053052731863893E-3</v>
      </c>
      <c r="BB586" s="6">
        <v>0</v>
      </c>
      <c r="BD586" s="6"/>
      <c r="BF586" s="6">
        <v>-3.0747398297067408E-3</v>
      </c>
      <c r="BH586" s="6">
        <v>1.449275362318847E-2</v>
      </c>
      <c r="BJ586" s="6">
        <v>3.0260849165502091E-3</v>
      </c>
      <c r="BL586" s="6"/>
      <c r="BQ586">
        <v>1.8</v>
      </c>
      <c r="BR586">
        <v>1.0622339674147201</v>
      </c>
      <c r="BS586">
        <v>1.1509456572502901</v>
      </c>
      <c r="BT586">
        <v>-8.8711689835569985E-2</v>
      </c>
      <c r="BU586">
        <v>1.2131594092182301</v>
      </c>
      <c r="BV586">
        <v>0</v>
      </c>
      <c r="BW586">
        <v>1.2131594092182301</v>
      </c>
    </row>
    <row r="587" spans="1:75" x14ac:dyDescent="0.25">
      <c r="A587" s="1">
        <v>163</v>
      </c>
      <c r="B587" s="1" t="s">
        <v>21</v>
      </c>
      <c r="C587" s="1" t="s">
        <v>22</v>
      </c>
      <c r="D587" s="1" t="s">
        <v>23</v>
      </c>
      <c r="E587" s="1" t="s">
        <v>24</v>
      </c>
      <c r="F587" s="1" t="s">
        <v>25</v>
      </c>
      <c r="G587" s="1" t="b">
        <v>1</v>
      </c>
      <c r="H587" s="1" t="b">
        <v>1</v>
      </c>
      <c r="I587" s="1" t="b">
        <v>1</v>
      </c>
      <c r="J587" s="1" t="b">
        <v>1</v>
      </c>
      <c r="K587" s="1" t="b">
        <v>0</v>
      </c>
      <c r="L587" s="1">
        <v>200</v>
      </c>
      <c r="M587" s="1">
        <v>2</v>
      </c>
      <c r="N587" s="1">
        <v>0</v>
      </c>
      <c r="O587" s="1">
        <v>1</v>
      </c>
      <c r="P587" s="1">
        <v>2</v>
      </c>
      <c r="Q587" s="1">
        <v>100</v>
      </c>
      <c r="R587" s="1">
        <v>100</v>
      </c>
      <c r="S587" s="13">
        <v>1.8</v>
      </c>
      <c r="T587" s="1">
        <v>1</v>
      </c>
      <c r="U587" s="1" t="b">
        <v>1</v>
      </c>
      <c r="V587" s="1">
        <v>251</v>
      </c>
      <c r="W587" s="13">
        <v>9453.17</v>
      </c>
      <c r="X587" s="13">
        <v>190.93</v>
      </c>
      <c r="Y587" s="1">
        <v>240</v>
      </c>
      <c r="Z587" s="1">
        <v>199</v>
      </c>
      <c r="AA587" s="50">
        <v>226.56</v>
      </c>
      <c r="AB587" s="50">
        <v>172.74</v>
      </c>
      <c r="AC587" s="16">
        <v>1.0594016817177201</v>
      </c>
      <c r="AD587" s="16">
        <v>1.1520924211182599</v>
      </c>
      <c r="AE587" s="50">
        <v>41</v>
      </c>
      <c r="AF587" s="50">
        <v>0</v>
      </c>
      <c r="AG587" s="50">
        <v>33.979999999999997</v>
      </c>
      <c r="AH587" s="50">
        <v>7.02</v>
      </c>
      <c r="AI587" s="16">
        <v>1.20727986270265</v>
      </c>
      <c r="AJ587" s="16">
        <v>0</v>
      </c>
      <c r="AL587" s="6">
        <v>1.2102638252282638E-3</v>
      </c>
      <c r="AN587" s="6">
        <v>-1.3057232652386008E-2</v>
      </c>
      <c r="AP587" s="6">
        <v>0</v>
      </c>
      <c r="AR587" s="6">
        <v>0</v>
      </c>
      <c r="AT587" s="6">
        <v>1.2020080605246175E-3</v>
      </c>
      <c r="AV587" s="6">
        <v>-1.5086617996429297E-3</v>
      </c>
      <c r="AX587" s="6">
        <v>-1.2130765268889565E-3</v>
      </c>
      <c r="AZ587" s="6">
        <v>1.4980380901759016E-3</v>
      </c>
      <c r="BB587" s="6">
        <v>0</v>
      </c>
      <c r="BD587" s="6"/>
      <c r="BF587" s="6">
        <v>4.6121097445599446E-3</v>
      </c>
      <c r="BH587" s="6">
        <v>-2.1739130434782594E-2</v>
      </c>
      <c r="BJ587" s="6">
        <v>-4.5011040223890131E-3</v>
      </c>
      <c r="BL587" s="6"/>
      <c r="BQ587">
        <v>1.8</v>
      </c>
      <c r="BR587">
        <v>1.0661406418712001</v>
      </c>
      <c r="BS587">
        <v>1.15658722064619</v>
      </c>
      <c r="BT587">
        <v>-9.0446578774989961E-2</v>
      </c>
      <c r="BU587">
        <v>1.2164083747135199</v>
      </c>
      <c r="BV587">
        <v>0</v>
      </c>
      <c r="BW587">
        <v>1.2164083747135199</v>
      </c>
    </row>
    <row r="588" spans="1:75" x14ac:dyDescent="0.25">
      <c r="A588" s="1">
        <v>164</v>
      </c>
      <c r="B588" s="1" t="s">
        <v>21</v>
      </c>
      <c r="C588" s="1" t="s">
        <v>22</v>
      </c>
      <c r="D588" s="1" t="s">
        <v>23</v>
      </c>
      <c r="E588" s="1" t="s">
        <v>24</v>
      </c>
      <c r="F588" s="1" t="s">
        <v>25</v>
      </c>
      <c r="G588" s="1" t="b">
        <v>1</v>
      </c>
      <c r="H588" s="1" t="b">
        <v>1</v>
      </c>
      <c r="I588" s="1" t="b">
        <v>1</v>
      </c>
      <c r="J588" s="1" t="b">
        <v>1</v>
      </c>
      <c r="K588" s="1" t="b">
        <v>0</v>
      </c>
      <c r="L588" s="1">
        <v>200</v>
      </c>
      <c r="M588" s="1">
        <v>2</v>
      </c>
      <c r="N588" s="1">
        <v>0</v>
      </c>
      <c r="O588" s="1">
        <v>1</v>
      </c>
      <c r="P588" s="1">
        <v>2</v>
      </c>
      <c r="Q588" s="1">
        <v>100</v>
      </c>
      <c r="R588" s="1">
        <v>100</v>
      </c>
      <c r="S588" s="13">
        <v>1.8</v>
      </c>
      <c r="T588" s="1">
        <v>1</v>
      </c>
      <c r="U588" s="1" t="b">
        <v>1</v>
      </c>
      <c r="V588" s="1">
        <v>251</v>
      </c>
      <c r="W588" s="13">
        <v>9430.31</v>
      </c>
      <c r="X588" s="13">
        <v>186.39</v>
      </c>
      <c r="Y588" s="1">
        <v>240</v>
      </c>
      <c r="Z588" s="1">
        <v>199</v>
      </c>
      <c r="AA588" s="50">
        <v>227.15</v>
      </c>
      <c r="AB588" s="50">
        <v>173.47</v>
      </c>
      <c r="AC588" s="16">
        <v>1.0566785960849301</v>
      </c>
      <c r="AD588" s="16">
        <v>1.1472406082478701</v>
      </c>
      <c r="AE588" s="50">
        <v>41</v>
      </c>
      <c r="AF588" s="50">
        <v>0</v>
      </c>
      <c r="AG588" s="50">
        <v>33.96</v>
      </c>
      <c r="AH588" s="50">
        <v>7.04</v>
      </c>
      <c r="AI588" s="16">
        <v>1.2080143981835101</v>
      </c>
      <c r="AJ588" s="16">
        <v>0</v>
      </c>
      <c r="AL588" s="6">
        <v>-1.2108993011140656E-3</v>
      </c>
      <c r="AN588" s="6">
        <v>-3.652510131502773E-2</v>
      </c>
      <c r="AP588" s="6">
        <v>0</v>
      </c>
      <c r="AR588" s="6">
        <v>0</v>
      </c>
      <c r="AT588" s="6">
        <v>3.8093049565155468E-3</v>
      </c>
      <c r="AV588" s="6">
        <v>2.710966988629826E-3</v>
      </c>
      <c r="AX588" s="6">
        <v>-3.7803580108283219E-3</v>
      </c>
      <c r="AZ588" s="6">
        <v>-2.7195758631906042E-3</v>
      </c>
      <c r="BB588" s="6">
        <v>0</v>
      </c>
      <c r="BD588" s="6"/>
      <c r="BF588" s="6">
        <v>4.0208136234627379E-3</v>
      </c>
      <c r="BH588" s="6">
        <v>-1.8952062430323213E-2</v>
      </c>
      <c r="BJ588" s="6">
        <v>-3.8954207149447528E-3</v>
      </c>
      <c r="BL588" s="6"/>
      <c r="BQ588">
        <v>1.8</v>
      </c>
      <c r="BR588">
        <v>1.0594016817177201</v>
      </c>
      <c r="BS588">
        <v>1.1520924211182599</v>
      </c>
      <c r="BT588">
        <v>-9.2690739400539846E-2</v>
      </c>
      <c r="BU588">
        <v>1.20727986270265</v>
      </c>
      <c r="BV588">
        <v>0</v>
      </c>
      <c r="BW588">
        <v>1.20727986270265</v>
      </c>
    </row>
    <row r="589" spans="1:75" x14ac:dyDescent="0.25">
      <c r="A589" s="1">
        <v>165</v>
      </c>
      <c r="B589" s="1" t="s">
        <v>21</v>
      </c>
      <c r="C589" s="1" t="s">
        <v>22</v>
      </c>
      <c r="D589" s="1" t="s">
        <v>23</v>
      </c>
      <c r="E589" s="1" t="s">
        <v>24</v>
      </c>
      <c r="F589" s="1" t="s">
        <v>25</v>
      </c>
      <c r="G589" s="1" t="b">
        <v>1</v>
      </c>
      <c r="H589" s="1" t="b">
        <v>1</v>
      </c>
      <c r="I589" s="1" t="b">
        <v>1</v>
      </c>
      <c r="J589" s="1" t="b">
        <v>1</v>
      </c>
      <c r="K589" s="1" t="b">
        <v>0</v>
      </c>
      <c r="L589" s="1">
        <v>200</v>
      </c>
      <c r="M589" s="1">
        <v>2</v>
      </c>
      <c r="N589" s="1">
        <v>0</v>
      </c>
      <c r="O589" s="1">
        <v>1</v>
      </c>
      <c r="P589" s="1">
        <v>2</v>
      </c>
      <c r="Q589" s="1">
        <v>100</v>
      </c>
      <c r="R589" s="1">
        <v>100</v>
      </c>
      <c r="S589" s="13">
        <v>1.8</v>
      </c>
      <c r="T589" s="1">
        <v>1</v>
      </c>
      <c r="U589" s="1" t="b">
        <v>1</v>
      </c>
      <c r="V589" s="1">
        <v>251</v>
      </c>
      <c r="W589" s="13">
        <v>9445.16</v>
      </c>
      <c r="X589" s="13">
        <v>198.44</v>
      </c>
      <c r="Y589" s="1">
        <v>240</v>
      </c>
      <c r="Z589" s="1">
        <v>199</v>
      </c>
      <c r="AA589" s="50">
        <v>225.82</v>
      </c>
      <c r="AB589" s="50">
        <v>172.69</v>
      </c>
      <c r="AC589" s="16">
        <v>1.0628934703375199</v>
      </c>
      <c r="AD589" s="16">
        <v>1.1524263701033099</v>
      </c>
      <c r="AE589" s="50">
        <v>41</v>
      </c>
      <c r="AF589" s="50">
        <v>0</v>
      </c>
      <c r="AG589" s="50">
        <v>33.729999999999997</v>
      </c>
      <c r="AH589" s="50">
        <v>7.27</v>
      </c>
      <c r="AI589" s="16">
        <v>1.2159783549783501</v>
      </c>
      <c r="AJ589" s="16">
        <v>0</v>
      </c>
      <c r="AL589" s="6">
        <v>3.6190351717912961E-4</v>
      </c>
      <c r="AN589" s="6">
        <v>2.5762964188239312E-2</v>
      </c>
      <c r="AP589" s="6">
        <v>0</v>
      </c>
      <c r="AR589" s="6">
        <v>0</v>
      </c>
      <c r="AT589" s="6">
        <v>-2.0681609276674839E-3</v>
      </c>
      <c r="AV589" s="6">
        <v>-1.797677470072645E-3</v>
      </c>
      <c r="AX589" s="6">
        <v>2.0789258110094355E-3</v>
      </c>
      <c r="AZ589" s="6">
        <v>1.7883353330179208E-3</v>
      </c>
      <c r="BB589" s="6">
        <v>0</v>
      </c>
      <c r="BD589" s="6"/>
      <c r="BF589" s="6">
        <v>-2.7790917691580264E-3</v>
      </c>
      <c r="BH589" s="6">
        <v>1.3099219620958724E-2</v>
      </c>
      <c r="BJ589" s="6">
        <v>2.6714992195338017E-3</v>
      </c>
      <c r="BL589" s="6"/>
      <c r="BQ589">
        <v>1.8</v>
      </c>
      <c r="BR589">
        <v>1.0566785960849301</v>
      </c>
      <c r="BS589">
        <v>1.1472406082478701</v>
      </c>
      <c r="BT589">
        <v>-9.056201216294002E-2</v>
      </c>
      <c r="BU589">
        <v>1.2080143981835101</v>
      </c>
      <c r="BV589">
        <v>0</v>
      </c>
      <c r="BW589">
        <v>1.2080143981835101</v>
      </c>
    </row>
    <row r="590" spans="1:75" x14ac:dyDescent="0.25">
      <c r="A590" s="1">
        <v>166</v>
      </c>
      <c r="B590" s="1" t="s">
        <v>21</v>
      </c>
      <c r="C590" s="1" t="s">
        <v>22</v>
      </c>
      <c r="D590" s="1" t="s">
        <v>23</v>
      </c>
      <c r="E590" s="1" t="s">
        <v>24</v>
      </c>
      <c r="F590" s="1" t="s">
        <v>25</v>
      </c>
      <c r="G590" s="1" t="b">
        <v>1</v>
      </c>
      <c r="H590" s="1" t="b">
        <v>1</v>
      </c>
      <c r="I590" s="1" t="b">
        <v>1</v>
      </c>
      <c r="J590" s="1" t="b">
        <v>1</v>
      </c>
      <c r="K590" s="1" t="b">
        <v>0</v>
      </c>
      <c r="L590" s="1">
        <v>200</v>
      </c>
      <c r="M590" s="1">
        <v>2</v>
      </c>
      <c r="N590" s="1">
        <v>0</v>
      </c>
      <c r="O590" s="1">
        <v>1</v>
      </c>
      <c r="P590" s="1">
        <v>2</v>
      </c>
      <c r="Q590" s="1">
        <v>100</v>
      </c>
      <c r="R590" s="1">
        <v>100</v>
      </c>
      <c r="S590" s="13">
        <v>1.8</v>
      </c>
      <c r="T590" s="1">
        <v>1</v>
      </c>
      <c r="U590" s="1" t="b">
        <v>1</v>
      </c>
      <c r="V590" s="1">
        <v>251</v>
      </c>
      <c r="W590" s="13">
        <v>9437.61</v>
      </c>
      <c r="X590" s="13">
        <v>193.37</v>
      </c>
      <c r="Y590" s="1">
        <v>240</v>
      </c>
      <c r="Z590" s="1">
        <v>199</v>
      </c>
      <c r="AA590" s="50">
        <v>226.28</v>
      </c>
      <c r="AB590" s="50">
        <v>173.15</v>
      </c>
      <c r="AC590" s="16">
        <v>1.0607317795414699</v>
      </c>
      <c r="AD590" s="16">
        <v>1.14938941951031</v>
      </c>
      <c r="AE590" s="50">
        <v>41</v>
      </c>
      <c r="AF590" s="50">
        <v>0</v>
      </c>
      <c r="AG590" s="50">
        <v>33.79</v>
      </c>
      <c r="AH590" s="50">
        <v>7.21</v>
      </c>
      <c r="AI590" s="16">
        <v>1.2138922046091101</v>
      </c>
      <c r="AJ590" s="16">
        <v>0</v>
      </c>
      <c r="AL590" s="6">
        <v>-4.3773697292948111E-4</v>
      </c>
      <c r="AN590" s="6">
        <v>-4.4454552973283157E-4</v>
      </c>
      <c r="AP590" s="6">
        <v>0</v>
      </c>
      <c r="AR590" s="6">
        <v>0</v>
      </c>
      <c r="AT590" s="6">
        <v>-3.5353178250763229E-5</v>
      </c>
      <c r="AV590" s="6">
        <v>8.6126669788022525E-4</v>
      </c>
      <c r="AX590" s="6">
        <v>4.091838007336257E-5</v>
      </c>
      <c r="AZ590" s="6">
        <v>-8.5164389513647798E-4</v>
      </c>
      <c r="BB590" s="6">
        <v>0</v>
      </c>
      <c r="BD590" s="6"/>
      <c r="BF590" s="6">
        <v>-1.005203405865629E-3</v>
      </c>
      <c r="BH590" s="6">
        <v>4.7380156075809143E-3</v>
      </c>
      <c r="BJ590" s="6">
        <v>9.5130123265407818E-4</v>
      </c>
      <c r="BL590" s="6"/>
      <c r="BQ590">
        <v>1.8</v>
      </c>
      <c r="BR590">
        <v>1.0628934703375199</v>
      </c>
      <c r="BS590">
        <v>1.1524263701033099</v>
      </c>
      <c r="BT590">
        <v>-8.9532899765790042E-2</v>
      </c>
      <c r="BU590">
        <v>1.2159783549783501</v>
      </c>
      <c r="BV590">
        <v>0</v>
      </c>
      <c r="BW590">
        <v>1.2159783549783501</v>
      </c>
    </row>
    <row r="591" spans="1:75" x14ac:dyDescent="0.25">
      <c r="A591" s="1">
        <v>167</v>
      </c>
      <c r="B591" s="1" t="s">
        <v>21</v>
      </c>
      <c r="C591" s="1" t="s">
        <v>22</v>
      </c>
      <c r="D591" s="1" t="s">
        <v>23</v>
      </c>
      <c r="E591" s="1" t="s">
        <v>24</v>
      </c>
      <c r="F591" s="1" t="s">
        <v>25</v>
      </c>
      <c r="G591" s="1" t="b">
        <v>1</v>
      </c>
      <c r="H591" s="1" t="b">
        <v>1</v>
      </c>
      <c r="I591" s="1" t="b">
        <v>1</v>
      </c>
      <c r="J591" s="1" t="b">
        <v>1</v>
      </c>
      <c r="K591" s="1" t="b">
        <v>0</v>
      </c>
      <c r="L591" s="1">
        <v>200</v>
      </c>
      <c r="M591" s="1">
        <v>2</v>
      </c>
      <c r="N591" s="1">
        <v>0</v>
      </c>
      <c r="O591" s="1">
        <v>1</v>
      </c>
      <c r="P591" s="1">
        <v>2</v>
      </c>
      <c r="Q591" s="1">
        <v>100</v>
      </c>
      <c r="R591" s="1">
        <v>100</v>
      </c>
      <c r="S591" s="13">
        <v>1.8</v>
      </c>
      <c r="T591" s="1">
        <v>1</v>
      </c>
      <c r="U591" s="1" t="b">
        <v>1</v>
      </c>
      <c r="V591" s="1">
        <v>251</v>
      </c>
      <c r="W591" s="13">
        <v>9427.9</v>
      </c>
      <c r="X591" s="13">
        <v>199.99</v>
      </c>
      <c r="Y591" s="1">
        <v>240</v>
      </c>
      <c r="Z591" s="1">
        <v>199</v>
      </c>
      <c r="AA591" s="50">
        <v>225.65</v>
      </c>
      <c r="AB591" s="50">
        <v>173.11</v>
      </c>
      <c r="AC591" s="16">
        <v>1.0636777488515601</v>
      </c>
      <c r="AD591" s="16">
        <v>1.14963224602294</v>
      </c>
      <c r="AE591" s="50">
        <v>41</v>
      </c>
      <c r="AF591" s="50">
        <v>0</v>
      </c>
      <c r="AG591" s="50">
        <v>33.56</v>
      </c>
      <c r="AH591" s="50">
        <v>7.44</v>
      </c>
      <c r="AI591" s="16">
        <v>1.2221943913929201</v>
      </c>
      <c r="AJ591" s="16">
        <v>0</v>
      </c>
      <c r="AL591" s="6">
        <v>-1.4661487820626373E-3</v>
      </c>
      <c r="AN591" s="6">
        <v>3.3775121991564072E-2</v>
      </c>
      <c r="AP591" s="6">
        <v>0</v>
      </c>
      <c r="AR591" s="6">
        <v>0</v>
      </c>
      <c r="AT591" s="6">
        <v>-2.8194159654952866E-3</v>
      </c>
      <c r="AV591" s="6">
        <v>6.300541615364974E-4</v>
      </c>
      <c r="AX591" s="6">
        <v>2.8183310221794322E-3</v>
      </c>
      <c r="AZ591" s="6">
        <v>-6.4055815970631702E-4</v>
      </c>
      <c r="BB591" s="6">
        <v>0</v>
      </c>
      <c r="BD591" s="6"/>
      <c r="BF591" s="6">
        <v>-7.8051087984861711E-3</v>
      </c>
      <c r="BH591" s="6">
        <v>3.6789297658863074E-2</v>
      </c>
      <c r="BJ591" s="6">
        <v>7.7971188701493332E-3</v>
      </c>
      <c r="BL591" s="6"/>
      <c r="BQ591">
        <v>1.8</v>
      </c>
      <c r="BR591">
        <v>1.0607317795414699</v>
      </c>
      <c r="BS591">
        <v>1.14938941951031</v>
      </c>
      <c r="BT591">
        <v>-8.865763996884013E-2</v>
      </c>
      <c r="BU591">
        <v>1.2138922046091101</v>
      </c>
      <c r="BV591">
        <v>0</v>
      </c>
      <c r="BW591">
        <v>1.2138922046091101</v>
      </c>
    </row>
    <row r="592" spans="1:75" x14ac:dyDescent="0.25">
      <c r="A592" s="1">
        <v>168</v>
      </c>
      <c r="B592" s="1" t="s">
        <v>21</v>
      </c>
      <c r="C592" s="1" t="s">
        <v>22</v>
      </c>
      <c r="D592" s="1" t="s">
        <v>23</v>
      </c>
      <c r="E592" s="1" t="s">
        <v>24</v>
      </c>
      <c r="F592" s="1" t="s">
        <v>25</v>
      </c>
      <c r="G592" s="1" t="b">
        <v>1</v>
      </c>
      <c r="H592" s="1" t="b">
        <v>1</v>
      </c>
      <c r="I592" s="1" t="b">
        <v>1</v>
      </c>
      <c r="J592" s="1" t="b">
        <v>1</v>
      </c>
      <c r="K592" s="1" t="b">
        <v>0</v>
      </c>
      <c r="L592" s="1">
        <v>200</v>
      </c>
      <c r="M592" s="1">
        <v>2</v>
      </c>
      <c r="N592" s="1">
        <v>0</v>
      </c>
      <c r="O592" s="1">
        <v>1</v>
      </c>
      <c r="P592" s="1">
        <v>2</v>
      </c>
      <c r="Q592" s="1">
        <v>100</v>
      </c>
      <c r="R592" s="1">
        <v>100</v>
      </c>
      <c r="S592" s="13">
        <v>1.8</v>
      </c>
      <c r="T592" s="1">
        <v>1</v>
      </c>
      <c r="U592" s="1" t="b">
        <v>1</v>
      </c>
      <c r="V592" s="1">
        <v>251</v>
      </c>
      <c r="W592" s="13">
        <v>9436.75</v>
      </c>
      <c r="X592" s="13">
        <v>187.02</v>
      </c>
      <c r="Y592" s="1">
        <v>240</v>
      </c>
      <c r="Z592" s="1">
        <v>199</v>
      </c>
      <c r="AA592" s="50">
        <v>227.19</v>
      </c>
      <c r="AB592" s="50">
        <v>173.2</v>
      </c>
      <c r="AC592" s="16">
        <v>1.0565221568240399</v>
      </c>
      <c r="AD592" s="16">
        <v>1.1490333071057299</v>
      </c>
      <c r="AE592" s="50">
        <v>41</v>
      </c>
      <c r="AF592" s="50">
        <v>0</v>
      </c>
      <c r="AG592" s="50">
        <v>34.020000000000003</v>
      </c>
      <c r="AH592" s="50">
        <v>6.98</v>
      </c>
      <c r="AI592" s="16">
        <v>1.2057746848739499</v>
      </c>
      <c r="AJ592" s="16">
        <v>0</v>
      </c>
      <c r="AL592" s="6">
        <v>-5.2882184994851311E-4</v>
      </c>
      <c r="AN592" s="6">
        <v>-3.3268546853031045E-2</v>
      </c>
      <c r="AP592" s="6">
        <v>0</v>
      </c>
      <c r="AR592" s="6">
        <v>0</v>
      </c>
      <c r="AT592" s="6">
        <v>3.9860708477692519E-3</v>
      </c>
      <c r="AV592" s="6">
        <v>1.1502823683098296E-3</v>
      </c>
      <c r="AX592" s="6">
        <v>-3.9278464382975775E-3</v>
      </c>
      <c r="AZ592" s="6">
        <v>-1.1612074926301563E-3</v>
      </c>
      <c r="BB592" s="6">
        <v>0</v>
      </c>
      <c r="BD592" s="6"/>
      <c r="BF592" s="6">
        <v>5.7947019867550242E-3</v>
      </c>
      <c r="BH592" s="6">
        <v>-2.7313266443701023E-2</v>
      </c>
      <c r="BJ592" s="6">
        <v>-5.7422436396493692E-3</v>
      </c>
      <c r="BL592" s="6"/>
      <c r="BQ592">
        <v>1.8</v>
      </c>
      <c r="BR592">
        <v>1.0636777488515601</v>
      </c>
      <c r="BS592">
        <v>1.14963224602294</v>
      </c>
      <c r="BT592">
        <v>-8.5954497171379929E-2</v>
      </c>
      <c r="BU592">
        <v>1.2221943913929201</v>
      </c>
      <c r="BV592">
        <v>0</v>
      </c>
      <c r="BW592">
        <v>1.2221943913929201</v>
      </c>
    </row>
    <row r="593" spans="1:75" x14ac:dyDescent="0.25">
      <c r="A593" s="1">
        <v>169</v>
      </c>
      <c r="B593" s="1" t="s">
        <v>21</v>
      </c>
      <c r="C593" s="1" t="s">
        <v>22</v>
      </c>
      <c r="D593" s="1" t="s">
        <v>23</v>
      </c>
      <c r="E593" s="1" t="s">
        <v>24</v>
      </c>
      <c r="F593" s="1" t="s">
        <v>25</v>
      </c>
      <c r="G593" s="1" t="b">
        <v>1</v>
      </c>
      <c r="H593" s="1" t="b">
        <v>1</v>
      </c>
      <c r="I593" s="1" t="b">
        <v>1</v>
      </c>
      <c r="J593" s="1" t="b">
        <v>1</v>
      </c>
      <c r="K593" s="1" t="b">
        <v>0</v>
      </c>
      <c r="L593" s="1">
        <v>200</v>
      </c>
      <c r="M593" s="1">
        <v>2</v>
      </c>
      <c r="N593" s="1">
        <v>0</v>
      </c>
      <c r="O593" s="1">
        <v>1</v>
      </c>
      <c r="P593" s="1">
        <v>2</v>
      </c>
      <c r="Q593" s="1">
        <v>100</v>
      </c>
      <c r="R593" s="1">
        <v>100</v>
      </c>
      <c r="S593" s="13">
        <v>1.8</v>
      </c>
      <c r="T593" s="1">
        <v>1</v>
      </c>
      <c r="U593" s="1" t="b">
        <v>1</v>
      </c>
      <c r="V593" s="1">
        <v>251</v>
      </c>
      <c r="W593" s="13">
        <v>9444.59</v>
      </c>
      <c r="X593" s="13">
        <v>192.8</v>
      </c>
      <c r="Y593" s="1">
        <v>240</v>
      </c>
      <c r="Z593" s="1">
        <v>199</v>
      </c>
      <c r="AA593" s="50">
        <v>226.39</v>
      </c>
      <c r="AB593" s="50">
        <v>172.89</v>
      </c>
      <c r="AC593" s="16">
        <v>1.06019648882718</v>
      </c>
      <c r="AD593" s="16">
        <v>1.15113239972091</v>
      </c>
      <c r="AE593" s="50">
        <v>41</v>
      </c>
      <c r="AF593" s="50">
        <v>0</v>
      </c>
      <c r="AG593" s="50">
        <v>33.869999999999997</v>
      </c>
      <c r="AH593" s="50">
        <v>7.13</v>
      </c>
      <c r="AI593" s="16">
        <v>1.2110960975299201</v>
      </c>
      <c r="AJ593" s="16">
        <v>0</v>
      </c>
      <c r="AL593" s="6">
        <v>3.0153330799209677E-4</v>
      </c>
      <c r="AN593" s="6">
        <v>-3.3909519477296479E-3</v>
      </c>
      <c r="AP593" s="6">
        <v>0</v>
      </c>
      <c r="AR593" s="6">
        <v>0</v>
      </c>
      <c r="AT593" s="6">
        <v>4.5075302269670381E-4</v>
      </c>
      <c r="AV593" s="6">
        <v>-6.4161478835411678E-4</v>
      </c>
      <c r="AX593" s="6">
        <v>-4.6374512472913132E-4</v>
      </c>
      <c r="AZ593" s="6">
        <v>6.6350474168164197E-4</v>
      </c>
      <c r="BB593" s="6">
        <v>0</v>
      </c>
      <c r="BD593" s="6"/>
      <c r="BF593" s="6">
        <v>1.3599810785240862E-3</v>
      </c>
      <c r="BH593" s="6">
        <v>-6.4102564102562765E-3</v>
      </c>
      <c r="BJ593" s="6">
        <v>-1.354312897393295E-3</v>
      </c>
      <c r="BL593" s="6"/>
      <c r="BQ593">
        <v>1.8</v>
      </c>
      <c r="BR593">
        <v>1.0565221568240399</v>
      </c>
      <c r="BS593">
        <v>1.1490333071057299</v>
      </c>
      <c r="BT593">
        <v>-9.2511150281689991E-2</v>
      </c>
      <c r="BU593">
        <v>1.2057746848739499</v>
      </c>
      <c r="BV593">
        <v>0</v>
      </c>
      <c r="BW593">
        <v>1.2057746848739499</v>
      </c>
    </row>
    <row r="594" spans="1:75" x14ac:dyDescent="0.25">
      <c r="A594" s="1">
        <v>170</v>
      </c>
      <c r="B594" s="1" t="s">
        <v>21</v>
      </c>
      <c r="C594" s="1" t="s">
        <v>22</v>
      </c>
      <c r="D594" s="1" t="s">
        <v>23</v>
      </c>
      <c r="E594" s="1" t="s">
        <v>24</v>
      </c>
      <c r="F594" s="1" t="s">
        <v>25</v>
      </c>
      <c r="G594" s="1" t="b">
        <v>1</v>
      </c>
      <c r="H594" s="1" t="b">
        <v>1</v>
      </c>
      <c r="I594" s="1" t="b">
        <v>1</v>
      </c>
      <c r="J594" s="1" t="b">
        <v>1</v>
      </c>
      <c r="K594" s="1" t="b">
        <v>0</v>
      </c>
      <c r="L594" s="1">
        <v>200</v>
      </c>
      <c r="M594" s="1">
        <v>2</v>
      </c>
      <c r="N594" s="1">
        <v>0</v>
      </c>
      <c r="O594" s="1">
        <v>1</v>
      </c>
      <c r="P594" s="1">
        <v>2</v>
      </c>
      <c r="Q594" s="1">
        <v>100</v>
      </c>
      <c r="R594" s="1">
        <v>100</v>
      </c>
      <c r="S594" s="13">
        <v>1.8</v>
      </c>
      <c r="T594" s="1">
        <v>1</v>
      </c>
      <c r="U594" s="1" t="b">
        <v>1</v>
      </c>
      <c r="V594" s="1">
        <v>251</v>
      </c>
      <c r="W594" s="13">
        <v>9422.5499999999993</v>
      </c>
      <c r="X594" s="13">
        <v>188.38</v>
      </c>
      <c r="Y594" s="1">
        <v>240</v>
      </c>
      <c r="Z594" s="1">
        <v>199</v>
      </c>
      <c r="AA594" s="50">
        <v>226.77</v>
      </c>
      <c r="AB594" s="50">
        <v>173.78</v>
      </c>
      <c r="AC594" s="16">
        <v>1.0584072474424999</v>
      </c>
      <c r="AD594" s="16">
        <v>1.1452115937963701</v>
      </c>
      <c r="AE594" s="50">
        <v>41</v>
      </c>
      <c r="AF594" s="50">
        <v>0</v>
      </c>
      <c r="AG594" s="50">
        <v>33.799999999999997</v>
      </c>
      <c r="AH594" s="50">
        <v>7.2</v>
      </c>
      <c r="AI594" s="16">
        <v>1.2135874713521699</v>
      </c>
      <c r="AJ594" s="16">
        <v>0</v>
      </c>
      <c r="AL594" s="6">
        <v>-2.0327814472390626E-3</v>
      </c>
      <c r="AN594" s="6">
        <v>-2.6238524522371964E-2</v>
      </c>
      <c r="AP594" s="6">
        <v>0</v>
      </c>
      <c r="AR594" s="6">
        <v>0</v>
      </c>
      <c r="AT594" s="6">
        <v>2.1300289896062363E-3</v>
      </c>
      <c r="AV594" s="6">
        <v>4.5028641452937723E-3</v>
      </c>
      <c r="AX594" s="6">
        <v>-2.1506132209339057E-3</v>
      </c>
      <c r="AZ594" s="6">
        <v>-4.4833701171806961E-3</v>
      </c>
      <c r="BB594" s="6">
        <v>0</v>
      </c>
      <c r="BD594" s="6"/>
      <c r="BF594" s="6">
        <v>-7.0955534531691455E-4</v>
      </c>
      <c r="BH594" s="6">
        <v>3.3444816053513904E-3</v>
      </c>
      <c r="BJ594" s="6">
        <v>7.0002426678761331E-4</v>
      </c>
      <c r="BL594" s="6"/>
      <c r="BQ594">
        <v>1.8</v>
      </c>
      <c r="BR594">
        <v>1.06019648882718</v>
      </c>
      <c r="BS594">
        <v>1.15113239972091</v>
      </c>
      <c r="BT594">
        <v>-9.0935910893729988E-2</v>
      </c>
      <c r="BU594">
        <v>1.2110960975299201</v>
      </c>
      <c r="BV594">
        <v>0</v>
      </c>
      <c r="BW594">
        <v>1.2110960975299201</v>
      </c>
    </row>
    <row r="595" spans="1:75" x14ac:dyDescent="0.25">
      <c r="A595" s="3">
        <v>171</v>
      </c>
      <c r="B595" s="3" t="s">
        <v>21</v>
      </c>
      <c r="C595" s="3" t="s">
        <v>22</v>
      </c>
      <c r="D595" s="3" t="s">
        <v>23</v>
      </c>
      <c r="E595" s="3" t="s">
        <v>24</v>
      </c>
      <c r="F595" s="3" t="s">
        <v>25</v>
      </c>
      <c r="G595" s="3" t="b">
        <v>1</v>
      </c>
      <c r="H595" s="3" t="b">
        <v>1</v>
      </c>
      <c r="I595" s="3" t="b">
        <v>1</v>
      </c>
      <c r="J595" s="3" t="b">
        <v>1</v>
      </c>
      <c r="K595" s="3" t="b">
        <v>0</v>
      </c>
      <c r="L595" s="3">
        <v>200</v>
      </c>
      <c r="M595" s="3">
        <v>2</v>
      </c>
      <c r="N595" s="3">
        <v>0</v>
      </c>
      <c r="O595" s="3">
        <v>1</v>
      </c>
      <c r="P595" s="3">
        <v>2</v>
      </c>
      <c r="Q595" s="3">
        <v>100</v>
      </c>
      <c r="R595" s="3">
        <v>100</v>
      </c>
      <c r="S595" s="5">
        <v>1.8</v>
      </c>
      <c r="T595" s="3">
        <v>1</v>
      </c>
      <c r="U595" s="3" t="b">
        <v>1</v>
      </c>
      <c r="V595" s="3">
        <v>251</v>
      </c>
      <c r="W595" s="5">
        <v>9453.31</v>
      </c>
      <c r="X595" s="5">
        <v>196.56</v>
      </c>
      <c r="Y595" s="3">
        <v>240</v>
      </c>
      <c r="Z595" s="3">
        <v>199</v>
      </c>
      <c r="AA595" s="51">
        <v>225.74</v>
      </c>
      <c r="AB595" s="51">
        <v>172.77</v>
      </c>
      <c r="AC595" s="17">
        <v>1.0632308534677899</v>
      </c>
      <c r="AD595" s="17">
        <v>1.1518840192050099</v>
      </c>
      <c r="AE595" s="51">
        <v>41</v>
      </c>
      <c r="AF595" s="51">
        <v>0</v>
      </c>
      <c r="AG595" s="51">
        <v>33.770000000000003</v>
      </c>
      <c r="AH595" s="51">
        <v>7.23</v>
      </c>
      <c r="AI595" s="17">
        <v>1.21460020371785</v>
      </c>
      <c r="AJ595" s="17">
        <v>0</v>
      </c>
      <c r="AL595" s="6" cm="1">
        <f t="array" ref="AL595:AL604">W595:W604/AM595-1</f>
        <v>1.1648631357301653E-3</v>
      </c>
      <c r="AM595" s="22">
        <f>AVERAGE(W595:W604)</f>
        <v>9442.3109999999997</v>
      </c>
      <c r="AN595" s="6" cm="1">
        <f t="array" ref="AN595:AN604">X595:X604/AO595-1</f>
        <v>1.3232436221925603E-2</v>
      </c>
      <c r="AO595" s="22">
        <f>AVERAGE(X595:X604)</f>
        <v>193.99299999999999</v>
      </c>
      <c r="AP595" s="6" cm="1">
        <f t="array" ref="AP595:AP604">Y595:Y604/AQ595-1</f>
        <v>0</v>
      </c>
      <c r="AQ595" s="22">
        <f>AVERAGE(Y595:Y604)</f>
        <v>240</v>
      </c>
      <c r="AR595" s="6" cm="1">
        <f t="array" ref="AR595:AR604">Z595:Z604/AS595-1</f>
        <v>0</v>
      </c>
      <c r="AS595" s="22">
        <f>AVERAGE(Z595:Z604)</f>
        <v>199</v>
      </c>
      <c r="AT595" s="6" cm="1">
        <f t="array" ref="AT595:AT604">AA595:AA604/AU595-1</f>
        <v>-1.8394382638532436E-3</v>
      </c>
      <c r="AU595" s="22">
        <f>AVERAGE(AA595:AA604)</f>
        <v>226.15600000000001</v>
      </c>
      <c r="AV595" s="6" cm="1">
        <f t="array" ref="AV595:AV604">AB595:AB604/AW595-1</f>
        <v>-1.5949516313580325E-3</v>
      </c>
      <c r="AW595" s="22">
        <f>AVERAGE(AB595:AB604)</f>
        <v>173.04599999999999</v>
      </c>
      <c r="AX595" s="6" cm="1">
        <f t="array" ref="AX595:AX604">AC595:AC604/AY595-1</f>
        <v>1.8281912518367527E-3</v>
      </c>
      <c r="AY595" s="22">
        <f>AVERAGE(AC595:AC604)</f>
        <v>1.061290611256634</v>
      </c>
      <c r="AZ595" s="6" cm="1">
        <f t="array" ref="AZ595:AZ604">AD595:AD604/BA595-1</f>
        <v>1.5817175364092328E-3</v>
      </c>
      <c r="BA595" s="22">
        <f>AVERAGE(AD595:AD604)</f>
        <v>1.1500649413193158</v>
      </c>
      <c r="BB595" s="6" cm="1">
        <f t="array" ref="BB595:BB604">AE595:AE604/BC595-1</f>
        <v>0</v>
      </c>
      <c r="BC595" s="22">
        <f>AVERAGE(AE595:AE604)</f>
        <v>41</v>
      </c>
      <c r="BD595" s="6"/>
      <c r="BE595" s="22">
        <f>AVERAGE(AF595:AF604)</f>
        <v>0</v>
      </c>
      <c r="BF595" s="6" cm="1">
        <f t="array" ref="BF595:BF604">AG595:AG604/BG595-1</f>
        <v>-6.8061432841093339E-4</v>
      </c>
      <c r="BG595" s="22">
        <f>AVERAGE(AG595:AG604)</f>
        <v>33.792999999999992</v>
      </c>
      <c r="BH595" s="6" cm="1">
        <f t="array" ref="BH595:BH604">AH595:AH604/BI595-1</f>
        <v>3.1913417510756048E-3</v>
      </c>
      <c r="BI595" s="22">
        <f>AVERAGE(AH595:AH604)</f>
        <v>7.206999999999999</v>
      </c>
      <c r="BJ595" s="6" cm="1">
        <f t="array" ref="BJ595:BJ604">AI595:AI604/BK595-1</f>
        <v>7.2022508857738643E-4</v>
      </c>
      <c r="BK595" s="22">
        <f t="shared" ref="BK595" si="59">AVERAGE(AI595:AI604)</f>
        <v>1.213726047767588</v>
      </c>
      <c r="BL595" s="6"/>
      <c r="BM595" s="22">
        <f>AVERAGE(AJ595:AJ604)</f>
        <v>0</v>
      </c>
      <c r="BQ595">
        <v>1.8</v>
      </c>
      <c r="BR595">
        <v>1.0584072474424999</v>
      </c>
      <c r="BS595">
        <v>1.1452115937963701</v>
      </c>
      <c r="BT595">
        <v>-8.6804346353870132E-2</v>
      </c>
      <c r="BU595">
        <v>1.2135874713521699</v>
      </c>
      <c r="BV595">
        <v>0</v>
      </c>
      <c r="BW595">
        <v>1.2135874713521699</v>
      </c>
    </row>
    <row r="596" spans="1:75" x14ac:dyDescent="0.25">
      <c r="A596" s="3">
        <v>172</v>
      </c>
      <c r="B596" s="3" t="s">
        <v>21</v>
      </c>
      <c r="C596" s="3" t="s">
        <v>22</v>
      </c>
      <c r="D596" s="3" t="s">
        <v>23</v>
      </c>
      <c r="E596" s="3" t="s">
        <v>24</v>
      </c>
      <c r="F596" s="3" t="s">
        <v>25</v>
      </c>
      <c r="G596" s="3" t="b">
        <v>1</v>
      </c>
      <c r="H596" s="3" t="b">
        <v>1</v>
      </c>
      <c r="I596" s="3" t="b">
        <v>1</v>
      </c>
      <c r="J596" s="3" t="b">
        <v>1</v>
      </c>
      <c r="K596" s="3" t="b">
        <v>0</v>
      </c>
      <c r="L596" s="3">
        <v>200</v>
      </c>
      <c r="M596" s="3">
        <v>2</v>
      </c>
      <c r="N596" s="3">
        <v>0</v>
      </c>
      <c r="O596" s="3">
        <v>1</v>
      </c>
      <c r="P596" s="3">
        <v>2</v>
      </c>
      <c r="Q596" s="3">
        <v>100</v>
      </c>
      <c r="R596" s="3">
        <v>100</v>
      </c>
      <c r="S596" s="5">
        <v>1.8</v>
      </c>
      <c r="T596" s="3">
        <v>1</v>
      </c>
      <c r="U596" s="3" t="b">
        <v>1</v>
      </c>
      <c r="V596" s="3">
        <v>251</v>
      </c>
      <c r="W596" s="5">
        <v>9426.41</v>
      </c>
      <c r="X596" s="5">
        <v>191.06</v>
      </c>
      <c r="Y596" s="3">
        <v>240</v>
      </c>
      <c r="Z596" s="3">
        <v>199</v>
      </c>
      <c r="AA596" s="51">
        <v>226.57</v>
      </c>
      <c r="AB596" s="51">
        <v>173.5</v>
      </c>
      <c r="AC596" s="17">
        <v>1.0593762602696799</v>
      </c>
      <c r="AD596" s="17">
        <v>1.1470690204547001</v>
      </c>
      <c r="AE596" s="51">
        <v>41</v>
      </c>
      <c r="AF596" s="51">
        <v>0</v>
      </c>
      <c r="AG596" s="51">
        <v>33.78</v>
      </c>
      <c r="AH596" s="51">
        <v>7.22</v>
      </c>
      <c r="AI596" s="17">
        <v>1.2142558834139701</v>
      </c>
      <c r="AJ596" s="17">
        <v>0</v>
      </c>
      <c r="AL596" s="6">
        <v>-1.6840157033590764E-3</v>
      </c>
      <c r="AN596" s="6">
        <v>-1.5119102235647608E-2</v>
      </c>
      <c r="AP596" s="6">
        <v>0</v>
      </c>
      <c r="AR596" s="6">
        <v>0</v>
      </c>
      <c r="AT596" s="6">
        <v>1.8305948106616121E-3</v>
      </c>
      <c r="AV596" s="6">
        <v>2.6235798573790436E-3</v>
      </c>
      <c r="AX596" s="6">
        <v>-1.8037952721426942E-3</v>
      </c>
      <c r="AZ596" s="6">
        <v>-2.605001471637669E-3</v>
      </c>
      <c r="BB596" s="6">
        <v>0</v>
      </c>
      <c r="BD596" s="6"/>
      <c r="BF596" s="6">
        <v>-3.8469505518867742E-4</v>
      </c>
      <c r="BH596" s="6">
        <v>1.803801859303622E-3</v>
      </c>
      <c r="BJ596" s="6">
        <v>4.3653643864405289E-4</v>
      </c>
      <c r="BL596" s="6"/>
      <c r="BQ596">
        <v>1.8</v>
      </c>
      <c r="BR596">
        <v>1.0632308534677899</v>
      </c>
      <c r="BS596">
        <v>1.1518840192050099</v>
      </c>
      <c r="BT596">
        <v>-8.8653165737220041E-2</v>
      </c>
      <c r="BU596">
        <v>1.21460020371785</v>
      </c>
      <c r="BV596">
        <v>0</v>
      </c>
      <c r="BW596">
        <v>1.21460020371785</v>
      </c>
    </row>
    <row r="597" spans="1:75" x14ac:dyDescent="0.25">
      <c r="A597" s="3">
        <v>173</v>
      </c>
      <c r="B597" s="3" t="s">
        <v>21</v>
      </c>
      <c r="C597" s="3" t="s">
        <v>22</v>
      </c>
      <c r="D597" s="3" t="s">
        <v>23</v>
      </c>
      <c r="E597" s="3" t="s">
        <v>24</v>
      </c>
      <c r="F597" s="3" t="s">
        <v>25</v>
      </c>
      <c r="G597" s="3" t="b">
        <v>1</v>
      </c>
      <c r="H597" s="3" t="b">
        <v>1</v>
      </c>
      <c r="I597" s="3" t="b">
        <v>1</v>
      </c>
      <c r="J597" s="3" t="b">
        <v>1</v>
      </c>
      <c r="K597" s="3" t="b">
        <v>0</v>
      </c>
      <c r="L597" s="3">
        <v>200</v>
      </c>
      <c r="M597" s="3">
        <v>2</v>
      </c>
      <c r="N597" s="3">
        <v>0</v>
      </c>
      <c r="O597" s="3">
        <v>1</v>
      </c>
      <c r="P597" s="3">
        <v>2</v>
      </c>
      <c r="Q597" s="3">
        <v>100</v>
      </c>
      <c r="R597" s="3">
        <v>100</v>
      </c>
      <c r="S597" s="5">
        <v>1.8</v>
      </c>
      <c r="T597" s="3">
        <v>1</v>
      </c>
      <c r="U597" s="3" t="b">
        <v>1</v>
      </c>
      <c r="V597" s="3">
        <v>251</v>
      </c>
      <c r="W597" s="5">
        <v>9445.14</v>
      </c>
      <c r="X597" s="5">
        <v>192.21</v>
      </c>
      <c r="Y597" s="3">
        <v>240</v>
      </c>
      <c r="Z597" s="3">
        <v>199</v>
      </c>
      <c r="AA597" s="51">
        <v>226.45</v>
      </c>
      <c r="AB597" s="51">
        <v>172.94</v>
      </c>
      <c r="AC597" s="17">
        <v>1.0599361885630001</v>
      </c>
      <c r="AD597" s="17">
        <v>1.1507864785255699</v>
      </c>
      <c r="AE597" s="51">
        <v>41</v>
      </c>
      <c r="AF597" s="51">
        <v>0</v>
      </c>
      <c r="AG597" s="51">
        <v>33.89</v>
      </c>
      <c r="AH597" s="51">
        <v>7.11</v>
      </c>
      <c r="AI597" s="17">
        <v>1.2103006588999199</v>
      </c>
      <c r="AJ597" s="17">
        <v>0</v>
      </c>
      <c r="AL597" s="6">
        <v>2.9960885634872092E-4</v>
      </c>
      <c r="AN597" s="6">
        <v>-9.1910532854277971E-3</v>
      </c>
      <c r="AP597" s="6">
        <v>0</v>
      </c>
      <c r="AR597" s="6">
        <v>0</v>
      </c>
      <c r="AT597" s="6">
        <v>1.2999876191654991E-3</v>
      </c>
      <c r="AV597" s="6">
        <v>-6.1255388740566463E-4</v>
      </c>
      <c r="AX597" s="6">
        <v>-1.2762034067466121E-3</v>
      </c>
      <c r="AZ597" s="6">
        <v>6.2738822855212817E-4</v>
      </c>
      <c r="BB597" s="6">
        <v>0</v>
      </c>
      <c r="BD597" s="6"/>
      <c r="BF597" s="6">
        <v>2.8704169502562493E-3</v>
      </c>
      <c r="BH597" s="6">
        <v>-1.3459136950187078E-2</v>
      </c>
      <c r="BJ597" s="6">
        <v>-2.8222092406836596E-3</v>
      </c>
      <c r="BL597" s="6"/>
      <c r="BQ597">
        <v>1.8</v>
      </c>
      <c r="BR597">
        <v>1.0593762602696799</v>
      </c>
      <c r="BS597">
        <v>1.1470690204547001</v>
      </c>
      <c r="BT597">
        <v>-8.7692760185020147E-2</v>
      </c>
      <c r="BU597">
        <v>1.2142558834139701</v>
      </c>
      <c r="BV597">
        <v>0</v>
      </c>
      <c r="BW597">
        <v>1.2142558834139701</v>
      </c>
    </row>
    <row r="598" spans="1:75" x14ac:dyDescent="0.25">
      <c r="A598" s="3">
        <v>174</v>
      </c>
      <c r="B598" s="3" t="s">
        <v>21</v>
      </c>
      <c r="C598" s="3" t="s">
        <v>22</v>
      </c>
      <c r="D598" s="3" t="s">
        <v>23</v>
      </c>
      <c r="E598" s="3" t="s">
        <v>24</v>
      </c>
      <c r="F598" s="3" t="s">
        <v>25</v>
      </c>
      <c r="G598" s="3" t="b">
        <v>1</v>
      </c>
      <c r="H598" s="3" t="b">
        <v>1</v>
      </c>
      <c r="I598" s="3" t="b">
        <v>1</v>
      </c>
      <c r="J598" s="3" t="b">
        <v>1</v>
      </c>
      <c r="K598" s="3" t="b">
        <v>0</v>
      </c>
      <c r="L598" s="3">
        <v>200</v>
      </c>
      <c r="M598" s="3">
        <v>2</v>
      </c>
      <c r="N598" s="3">
        <v>0</v>
      </c>
      <c r="O598" s="3">
        <v>1</v>
      </c>
      <c r="P598" s="3">
        <v>2</v>
      </c>
      <c r="Q598" s="3">
        <v>100</v>
      </c>
      <c r="R598" s="3">
        <v>100</v>
      </c>
      <c r="S598" s="5">
        <v>1.8</v>
      </c>
      <c r="T598" s="3">
        <v>1</v>
      </c>
      <c r="U598" s="3" t="b">
        <v>1</v>
      </c>
      <c r="V598" s="3">
        <v>251</v>
      </c>
      <c r="W598" s="5">
        <v>9444.02</v>
      </c>
      <c r="X598" s="5">
        <v>196.23</v>
      </c>
      <c r="Y598" s="3">
        <v>240</v>
      </c>
      <c r="Z598" s="3">
        <v>199</v>
      </c>
      <c r="AA598" s="51">
        <v>225.89</v>
      </c>
      <c r="AB598" s="51">
        <v>172.93</v>
      </c>
      <c r="AC598" s="17">
        <v>1.06255367260698</v>
      </c>
      <c r="AD598" s="17">
        <v>1.1508370578217799</v>
      </c>
      <c r="AE598" s="51">
        <v>41</v>
      </c>
      <c r="AF598" s="51">
        <v>0</v>
      </c>
      <c r="AG598" s="51">
        <v>33.74</v>
      </c>
      <c r="AH598" s="51">
        <v>7.26</v>
      </c>
      <c r="AI598" s="17">
        <v>1.21572321428571</v>
      </c>
      <c r="AJ598" s="17">
        <v>0</v>
      </c>
      <c r="AL598" s="6">
        <v>1.809938266172928E-4</v>
      </c>
      <c r="AN598" s="6">
        <v>1.1531343914471082E-2</v>
      </c>
      <c r="AP598" s="6">
        <v>0</v>
      </c>
      <c r="AR598" s="6">
        <v>0</v>
      </c>
      <c r="AT598" s="6">
        <v>-1.1761792744832134E-3</v>
      </c>
      <c r="AV598" s="6">
        <v>-6.7034198999105232E-4</v>
      </c>
      <c r="AX598" s="6">
        <v>1.190118273872498E-3</v>
      </c>
      <c r="AZ598" s="6">
        <v>6.7136774170184488E-4</v>
      </c>
      <c r="BB598" s="6">
        <v>0</v>
      </c>
      <c r="BD598" s="6"/>
      <c r="BF598" s="6">
        <v>-1.5683721480777013E-3</v>
      </c>
      <c r="BH598" s="6">
        <v>7.3539614263911091E-3</v>
      </c>
      <c r="BJ598" s="6">
        <v>1.6454837743620221E-3</v>
      </c>
      <c r="BL598" s="6"/>
      <c r="BQ598">
        <v>1.8</v>
      </c>
      <c r="BR598">
        <v>1.0599361885630001</v>
      </c>
      <c r="BS598">
        <v>1.1507864785255699</v>
      </c>
      <c r="BT598">
        <v>-9.085028996256983E-2</v>
      </c>
      <c r="BU598">
        <v>1.2103006588999199</v>
      </c>
      <c r="BV598">
        <v>0</v>
      </c>
      <c r="BW598">
        <v>1.2103006588999199</v>
      </c>
    </row>
    <row r="599" spans="1:75" x14ac:dyDescent="0.25">
      <c r="A599" s="3">
        <v>175</v>
      </c>
      <c r="B599" s="3" t="s">
        <v>21</v>
      </c>
      <c r="C599" s="3" t="s">
        <v>22</v>
      </c>
      <c r="D599" s="3" t="s">
        <v>23</v>
      </c>
      <c r="E599" s="3" t="s">
        <v>24</v>
      </c>
      <c r="F599" s="3" t="s">
        <v>25</v>
      </c>
      <c r="G599" s="3" t="b">
        <v>1</v>
      </c>
      <c r="H599" s="3" t="b">
        <v>1</v>
      </c>
      <c r="I599" s="3" t="b">
        <v>1</v>
      </c>
      <c r="J599" s="3" t="b">
        <v>1</v>
      </c>
      <c r="K599" s="3" t="b">
        <v>0</v>
      </c>
      <c r="L599" s="3">
        <v>200</v>
      </c>
      <c r="M599" s="3">
        <v>2</v>
      </c>
      <c r="N599" s="3">
        <v>0</v>
      </c>
      <c r="O599" s="3">
        <v>1</v>
      </c>
      <c r="P599" s="3">
        <v>2</v>
      </c>
      <c r="Q599" s="3">
        <v>100</v>
      </c>
      <c r="R599" s="3">
        <v>100</v>
      </c>
      <c r="S599" s="5">
        <v>1.8</v>
      </c>
      <c r="T599" s="3">
        <v>1</v>
      </c>
      <c r="U599" s="3" t="b">
        <v>1</v>
      </c>
      <c r="V599" s="3">
        <v>251</v>
      </c>
      <c r="W599" s="5">
        <v>9415.9699999999993</v>
      </c>
      <c r="X599" s="5">
        <v>184.65</v>
      </c>
      <c r="Y599" s="3">
        <v>240</v>
      </c>
      <c r="Z599" s="3">
        <v>199</v>
      </c>
      <c r="AA599" s="51">
        <v>227.38</v>
      </c>
      <c r="AB599" s="51">
        <v>173.94</v>
      </c>
      <c r="AC599" s="17">
        <v>1.05563079052886</v>
      </c>
      <c r="AD599" s="17">
        <v>1.14416487660683</v>
      </c>
      <c r="AE599" s="51">
        <v>41</v>
      </c>
      <c r="AF599" s="51">
        <v>0</v>
      </c>
      <c r="AG599" s="51">
        <v>33.909999999999997</v>
      </c>
      <c r="AH599" s="51">
        <v>7.09</v>
      </c>
      <c r="AI599" s="17">
        <v>1.20963268186062</v>
      </c>
      <c r="AJ599" s="17">
        <v>0</v>
      </c>
      <c r="AL599" s="6">
        <v>-2.7896772305000539E-3</v>
      </c>
      <c r="AN599" s="6">
        <v>-4.8161531601655705E-2</v>
      </c>
      <c r="AP599" s="6">
        <v>0</v>
      </c>
      <c r="AR599" s="6">
        <v>0</v>
      </c>
      <c r="AT599" s="6">
        <v>5.412193353260486E-3</v>
      </c>
      <c r="AV599" s="6">
        <v>5.1662563711383225E-3</v>
      </c>
      <c r="AX599" s="6">
        <v>-5.3329603293790218E-3</v>
      </c>
      <c r="AZ599" s="6">
        <v>-5.1302013482104059E-3</v>
      </c>
      <c r="BB599" s="6">
        <v>0</v>
      </c>
      <c r="BD599" s="6"/>
      <c r="BF599" s="6">
        <v>3.4622554967005392E-3</v>
      </c>
      <c r="BH599" s="6">
        <v>-1.6234216733730933E-2</v>
      </c>
      <c r="BJ599" s="6">
        <v>-3.3725616373619927E-3</v>
      </c>
      <c r="BL599" s="6"/>
      <c r="BQ599">
        <v>1.8</v>
      </c>
      <c r="BR599">
        <v>1.06255367260698</v>
      </c>
      <c r="BS599">
        <v>1.1508370578217799</v>
      </c>
      <c r="BT599">
        <v>-8.8283385214799948E-2</v>
      </c>
      <c r="BU599">
        <v>1.21572321428571</v>
      </c>
      <c r="BV599">
        <v>0</v>
      </c>
      <c r="BW599">
        <v>1.21572321428571</v>
      </c>
    </row>
    <row r="600" spans="1:75" x14ac:dyDescent="0.25">
      <c r="A600" s="3">
        <v>176</v>
      </c>
      <c r="B600" s="3" t="s">
        <v>21</v>
      </c>
      <c r="C600" s="3" t="s">
        <v>22</v>
      </c>
      <c r="D600" s="3" t="s">
        <v>23</v>
      </c>
      <c r="E600" s="3" t="s">
        <v>24</v>
      </c>
      <c r="F600" s="3" t="s">
        <v>25</v>
      </c>
      <c r="G600" s="3" t="b">
        <v>1</v>
      </c>
      <c r="H600" s="3" t="b">
        <v>1</v>
      </c>
      <c r="I600" s="3" t="b">
        <v>1</v>
      </c>
      <c r="J600" s="3" t="b">
        <v>1</v>
      </c>
      <c r="K600" s="3" t="b">
        <v>0</v>
      </c>
      <c r="L600" s="3">
        <v>200</v>
      </c>
      <c r="M600" s="3">
        <v>2</v>
      </c>
      <c r="N600" s="3">
        <v>0</v>
      </c>
      <c r="O600" s="3">
        <v>1</v>
      </c>
      <c r="P600" s="3">
        <v>2</v>
      </c>
      <c r="Q600" s="3">
        <v>100</v>
      </c>
      <c r="R600" s="3">
        <v>100</v>
      </c>
      <c r="S600" s="5">
        <v>1.8</v>
      </c>
      <c r="T600" s="3">
        <v>1</v>
      </c>
      <c r="U600" s="3" t="b">
        <v>1</v>
      </c>
      <c r="V600" s="3">
        <v>251</v>
      </c>
      <c r="W600" s="5">
        <v>9447.1200000000008</v>
      </c>
      <c r="X600" s="5">
        <v>197.21</v>
      </c>
      <c r="Y600" s="3">
        <v>240</v>
      </c>
      <c r="Z600" s="3">
        <v>199</v>
      </c>
      <c r="AA600" s="51">
        <v>225.69</v>
      </c>
      <c r="AB600" s="51">
        <v>172.9</v>
      </c>
      <c r="AC600" s="17">
        <v>1.06345346360937</v>
      </c>
      <c r="AD600" s="17">
        <v>1.1510302763681599</v>
      </c>
      <c r="AE600" s="51">
        <v>41</v>
      </c>
      <c r="AF600" s="51">
        <v>0</v>
      </c>
      <c r="AG600" s="51">
        <v>33.71</v>
      </c>
      <c r="AH600" s="51">
        <v>7.29</v>
      </c>
      <c r="AI600" s="17">
        <v>1.2167111503692301</v>
      </c>
      <c r="AJ600" s="17">
        <v>0</v>
      </c>
      <c r="AL600" s="6">
        <v>5.0930328391007862E-4</v>
      </c>
      <c r="AN600" s="6">
        <v>1.6583072585093284E-2</v>
      </c>
      <c r="AP600" s="6">
        <v>0</v>
      </c>
      <c r="AR600" s="6">
        <v>0</v>
      </c>
      <c r="AT600" s="6">
        <v>-2.0605245936433647E-3</v>
      </c>
      <c r="AV600" s="6">
        <v>-8.4370629774732642E-4</v>
      </c>
      <c r="AX600" s="6">
        <v>2.0379454315297973E-3</v>
      </c>
      <c r="AZ600" s="6">
        <v>8.3937438153425248E-4</v>
      </c>
      <c r="BB600" s="6">
        <v>0</v>
      </c>
      <c r="BD600" s="6"/>
      <c r="BF600" s="6">
        <v>-2.4561299677445803E-3</v>
      </c>
      <c r="BH600" s="6">
        <v>1.1516581101706835E-2</v>
      </c>
      <c r="BJ600" s="6">
        <v>2.4594533561610454E-3</v>
      </c>
      <c r="BL600" s="6"/>
      <c r="BQ600">
        <v>1.8</v>
      </c>
      <c r="BR600">
        <v>1.05563079052886</v>
      </c>
      <c r="BS600">
        <v>1.14416487660683</v>
      </c>
      <c r="BT600">
        <v>-8.8534086077969976E-2</v>
      </c>
      <c r="BU600">
        <v>1.20963268186062</v>
      </c>
      <c r="BV600">
        <v>0</v>
      </c>
      <c r="BW600">
        <v>1.20963268186062</v>
      </c>
    </row>
    <row r="601" spans="1:75" x14ac:dyDescent="0.25">
      <c r="A601" s="3">
        <v>177</v>
      </c>
      <c r="B601" s="3" t="s">
        <v>21</v>
      </c>
      <c r="C601" s="3" t="s">
        <v>22</v>
      </c>
      <c r="D601" s="3" t="s">
        <v>23</v>
      </c>
      <c r="E601" s="3" t="s">
        <v>24</v>
      </c>
      <c r="F601" s="3" t="s">
        <v>25</v>
      </c>
      <c r="G601" s="3" t="b">
        <v>1</v>
      </c>
      <c r="H601" s="3" t="b">
        <v>1</v>
      </c>
      <c r="I601" s="3" t="b">
        <v>1</v>
      </c>
      <c r="J601" s="3" t="b">
        <v>1</v>
      </c>
      <c r="K601" s="3" t="b">
        <v>0</v>
      </c>
      <c r="L601" s="3">
        <v>200</v>
      </c>
      <c r="M601" s="3">
        <v>2</v>
      </c>
      <c r="N601" s="3">
        <v>0</v>
      </c>
      <c r="O601" s="3">
        <v>1</v>
      </c>
      <c r="P601" s="3">
        <v>2</v>
      </c>
      <c r="Q601" s="3">
        <v>100</v>
      </c>
      <c r="R601" s="3">
        <v>100</v>
      </c>
      <c r="S601" s="5">
        <v>1.8</v>
      </c>
      <c r="T601" s="3">
        <v>1</v>
      </c>
      <c r="U601" s="3" t="b">
        <v>1</v>
      </c>
      <c r="V601" s="3">
        <v>251</v>
      </c>
      <c r="W601" s="5">
        <v>9476</v>
      </c>
      <c r="X601" s="5">
        <v>196</v>
      </c>
      <c r="Y601" s="3">
        <v>240</v>
      </c>
      <c r="Z601" s="3">
        <v>199</v>
      </c>
      <c r="AA601" s="51">
        <v>226</v>
      </c>
      <c r="AB601" s="51">
        <v>172</v>
      </c>
      <c r="AC601" s="17">
        <v>1.06194690265486</v>
      </c>
      <c r="AD601" s="17">
        <v>1.1569767441860399</v>
      </c>
      <c r="AE601" s="51">
        <v>41</v>
      </c>
      <c r="AF601" s="51">
        <v>0</v>
      </c>
      <c r="AG601" s="51">
        <v>34</v>
      </c>
      <c r="AH601" s="51">
        <v>7</v>
      </c>
      <c r="AI601" s="17">
        <v>1.20588235294117</v>
      </c>
      <c r="AJ601" s="17">
        <v>0</v>
      </c>
      <c r="AL601" s="6">
        <v>3.567876550560678E-3</v>
      </c>
      <c r="AN601" s="6">
        <v>1.0345734124427297E-2</v>
      </c>
      <c r="AP601" s="6">
        <v>0</v>
      </c>
      <c r="AR601" s="6">
        <v>0</v>
      </c>
      <c r="AT601" s="6">
        <v>-6.8978934894503574E-4</v>
      </c>
      <c r="AV601" s="6">
        <v>-6.0446355304369925E-3</v>
      </c>
      <c r="AX601" s="6">
        <v>6.183899030718365E-4</v>
      </c>
      <c r="AZ601" s="6">
        <v>6.0099239776800761E-3</v>
      </c>
      <c r="BB601" s="6">
        <v>0</v>
      </c>
      <c r="BD601" s="6"/>
      <c r="BF601" s="6">
        <v>6.1255289557011761E-3</v>
      </c>
      <c r="BH601" s="6">
        <v>-2.8722075759678001E-2</v>
      </c>
      <c r="BJ601" s="6">
        <v>-6.4624919608876619E-3</v>
      </c>
      <c r="BL601" s="6"/>
      <c r="BQ601">
        <v>1.8</v>
      </c>
      <c r="BR601">
        <v>1.06345346360937</v>
      </c>
      <c r="BS601">
        <v>1.1510302763681599</v>
      </c>
      <c r="BT601">
        <v>-8.7576812758789924E-2</v>
      </c>
      <c r="BU601">
        <v>1.2167111503692301</v>
      </c>
      <c r="BV601">
        <v>0</v>
      </c>
      <c r="BW601">
        <v>1.2167111503692301</v>
      </c>
    </row>
    <row r="602" spans="1:75" x14ac:dyDescent="0.25">
      <c r="A602" s="3">
        <v>178</v>
      </c>
      <c r="B602" s="3" t="s">
        <v>21</v>
      </c>
      <c r="C602" s="3" t="s">
        <v>22</v>
      </c>
      <c r="D602" s="3" t="s">
        <v>23</v>
      </c>
      <c r="E602" s="3" t="s">
        <v>24</v>
      </c>
      <c r="F602" s="3" t="s">
        <v>25</v>
      </c>
      <c r="G602" s="3" t="b">
        <v>1</v>
      </c>
      <c r="H602" s="3" t="b">
        <v>1</v>
      </c>
      <c r="I602" s="3" t="b">
        <v>1</v>
      </c>
      <c r="J602" s="3" t="b">
        <v>1</v>
      </c>
      <c r="K602" s="3" t="b">
        <v>0</v>
      </c>
      <c r="L602" s="3">
        <v>200</v>
      </c>
      <c r="M602" s="3">
        <v>2</v>
      </c>
      <c r="N602" s="3">
        <v>0</v>
      </c>
      <c r="O602" s="3">
        <v>1</v>
      </c>
      <c r="P602" s="3">
        <v>2</v>
      </c>
      <c r="Q602" s="3">
        <v>100</v>
      </c>
      <c r="R602" s="3">
        <v>100</v>
      </c>
      <c r="S602" s="5">
        <v>1.8</v>
      </c>
      <c r="T602" s="3">
        <v>1</v>
      </c>
      <c r="U602" s="3" t="b">
        <v>1</v>
      </c>
      <c r="V602" s="3">
        <v>251</v>
      </c>
      <c r="W602" s="5">
        <v>9434.73</v>
      </c>
      <c r="X602" s="5">
        <v>194.5</v>
      </c>
      <c r="Y602" s="3">
        <v>240</v>
      </c>
      <c r="Z602" s="3">
        <v>199</v>
      </c>
      <c r="AA602" s="51">
        <v>226.06</v>
      </c>
      <c r="AB602" s="51">
        <v>173.26</v>
      </c>
      <c r="AC602" s="17">
        <v>1.06170694639573</v>
      </c>
      <c r="AD602" s="17">
        <v>1.1486337795213299</v>
      </c>
      <c r="AE602" s="51">
        <v>41</v>
      </c>
      <c r="AF602" s="51">
        <v>0</v>
      </c>
      <c r="AG602" s="51">
        <v>33.71</v>
      </c>
      <c r="AH602" s="51">
        <v>7.29</v>
      </c>
      <c r="AI602" s="17">
        <v>1.2166902692895301</v>
      </c>
      <c r="AJ602" s="17">
        <v>0</v>
      </c>
      <c r="AL602" s="6">
        <v>-8.0287548249580176E-4</v>
      </c>
      <c r="AN602" s="6">
        <v>2.6134963632709063E-3</v>
      </c>
      <c r="AP602" s="6">
        <v>0</v>
      </c>
      <c r="AR602" s="6">
        <v>0</v>
      </c>
      <c r="AT602" s="6">
        <v>-4.2448575319697923E-4</v>
      </c>
      <c r="AV602" s="6">
        <v>1.2366653953284068E-3</v>
      </c>
      <c r="AX602" s="6">
        <v>3.9229136174401269E-4</v>
      </c>
      <c r="AZ602" s="6">
        <v>-1.2444182468027698E-3</v>
      </c>
      <c r="BB602" s="6">
        <v>0</v>
      </c>
      <c r="BD602" s="6"/>
      <c r="BF602" s="6">
        <v>-2.4561299677445803E-3</v>
      </c>
      <c r="BH602" s="6">
        <v>1.1516581101706835E-2</v>
      </c>
      <c r="BJ602" s="6">
        <v>2.4422492434714727E-3</v>
      </c>
      <c r="BL602" s="6"/>
      <c r="BQ602">
        <v>1.8</v>
      </c>
      <c r="BR602">
        <v>1.06194690265486</v>
      </c>
      <c r="BS602">
        <v>1.1569767441860399</v>
      </c>
      <c r="BT602">
        <v>-9.5029841531179882E-2</v>
      </c>
      <c r="BU602">
        <v>1.20588235294117</v>
      </c>
      <c r="BV602">
        <v>0</v>
      </c>
      <c r="BW602">
        <v>1.20588235294117</v>
      </c>
    </row>
    <row r="603" spans="1:75" x14ac:dyDescent="0.25">
      <c r="A603" s="3">
        <v>179</v>
      </c>
      <c r="B603" s="3" t="s">
        <v>21</v>
      </c>
      <c r="C603" s="3" t="s">
        <v>22</v>
      </c>
      <c r="D603" s="3" t="s">
        <v>23</v>
      </c>
      <c r="E603" s="3" t="s">
        <v>24</v>
      </c>
      <c r="F603" s="3" t="s">
        <v>25</v>
      </c>
      <c r="G603" s="3" t="b">
        <v>1</v>
      </c>
      <c r="H603" s="3" t="b">
        <v>1</v>
      </c>
      <c r="I603" s="3" t="b">
        <v>1</v>
      </c>
      <c r="J603" s="3" t="b">
        <v>1</v>
      </c>
      <c r="K603" s="3" t="b">
        <v>0</v>
      </c>
      <c r="L603" s="3">
        <v>200</v>
      </c>
      <c r="M603" s="3">
        <v>2</v>
      </c>
      <c r="N603" s="3">
        <v>0</v>
      </c>
      <c r="O603" s="3">
        <v>1</v>
      </c>
      <c r="P603" s="3">
        <v>2</v>
      </c>
      <c r="Q603" s="3">
        <v>100</v>
      </c>
      <c r="R603" s="3">
        <v>100</v>
      </c>
      <c r="S603" s="5">
        <v>1.8</v>
      </c>
      <c r="T603" s="3">
        <v>1</v>
      </c>
      <c r="U603" s="3" t="b">
        <v>1</v>
      </c>
      <c r="V603" s="3">
        <v>251</v>
      </c>
      <c r="W603" s="5">
        <v>9439.42</v>
      </c>
      <c r="X603" s="5">
        <v>197.02</v>
      </c>
      <c r="Y603" s="3">
        <v>240</v>
      </c>
      <c r="Z603" s="3">
        <v>199</v>
      </c>
      <c r="AA603" s="51">
        <v>225.71</v>
      </c>
      <c r="AB603" s="51">
        <v>173.12</v>
      </c>
      <c r="AC603" s="17">
        <v>1.06337847431729</v>
      </c>
      <c r="AD603" s="17">
        <v>1.14956244013498</v>
      </c>
      <c r="AE603" s="51">
        <v>41</v>
      </c>
      <c r="AF603" s="51">
        <v>0</v>
      </c>
      <c r="AG603" s="51">
        <v>33.659999999999997</v>
      </c>
      <c r="AH603" s="51">
        <v>7.34</v>
      </c>
      <c r="AI603" s="17">
        <v>1.2186237267634299</v>
      </c>
      <c r="AJ603" s="17">
        <v>0</v>
      </c>
      <c r="AL603" s="6">
        <v>-3.0617504549468322E-4</v>
      </c>
      <c r="AN603" s="6">
        <v>1.5603655802013616E-2</v>
      </c>
      <c r="AP603" s="6">
        <v>0</v>
      </c>
      <c r="AR603" s="6">
        <v>0</v>
      </c>
      <c r="AT603" s="6">
        <v>-1.9720900617272719E-3</v>
      </c>
      <c r="AV603" s="6">
        <v>4.27631959132313E-4</v>
      </c>
      <c r="AX603" s="6">
        <v>1.9672868472697669E-3</v>
      </c>
      <c r="AZ603" s="6">
        <v>-4.3693287768542532E-4</v>
      </c>
      <c r="BB603" s="6">
        <v>0</v>
      </c>
      <c r="BD603" s="6"/>
      <c r="BF603" s="6">
        <v>-3.9357263338559711E-3</v>
      </c>
      <c r="BH603" s="6">
        <v>1.8454280560566305E-2</v>
      </c>
      <c r="BJ603" s="6">
        <v>4.0352425531693381E-3</v>
      </c>
      <c r="BL603" s="6"/>
      <c r="BQ603">
        <v>1.8</v>
      </c>
      <c r="BR603">
        <v>1.06170694639573</v>
      </c>
      <c r="BS603">
        <v>1.1486337795213299</v>
      </c>
      <c r="BT603">
        <v>-8.69268331255999E-2</v>
      </c>
      <c r="BU603">
        <v>1.2166902692895301</v>
      </c>
      <c r="BV603">
        <v>0</v>
      </c>
      <c r="BW603">
        <v>1.2166902692895301</v>
      </c>
    </row>
    <row r="604" spans="1:75" x14ac:dyDescent="0.25">
      <c r="A604" s="3">
        <v>180</v>
      </c>
      <c r="B604" s="3" t="s">
        <v>21</v>
      </c>
      <c r="C604" s="3" t="s">
        <v>22</v>
      </c>
      <c r="D604" s="3" t="s">
        <v>23</v>
      </c>
      <c r="E604" s="3" t="s">
        <v>24</v>
      </c>
      <c r="F604" s="3" t="s">
        <v>25</v>
      </c>
      <c r="G604" s="3" t="b">
        <v>1</v>
      </c>
      <c r="H604" s="3" t="b">
        <v>1</v>
      </c>
      <c r="I604" s="3" t="b">
        <v>1</v>
      </c>
      <c r="J604" s="3" t="b">
        <v>1</v>
      </c>
      <c r="K604" s="3" t="b">
        <v>0</v>
      </c>
      <c r="L604" s="3">
        <v>200</v>
      </c>
      <c r="M604" s="3">
        <v>2</v>
      </c>
      <c r="N604" s="3">
        <v>0</v>
      </c>
      <c r="O604" s="3">
        <v>1</v>
      </c>
      <c r="P604" s="3">
        <v>2</v>
      </c>
      <c r="Q604" s="3">
        <v>100</v>
      </c>
      <c r="R604" s="3">
        <v>100</v>
      </c>
      <c r="S604" s="5">
        <v>1.8</v>
      </c>
      <c r="T604" s="3">
        <v>1</v>
      </c>
      <c r="U604" s="3" t="b">
        <v>1</v>
      </c>
      <c r="V604" s="3">
        <v>251</v>
      </c>
      <c r="W604" s="5">
        <v>9440.99</v>
      </c>
      <c r="X604" s="5">
        <v>194.49</v>
      </c>
      <c r="Y604" s="3">
        <v>240</v>
      </c>
      <c r="Z604" s="3">
        <v>199</v>
      </c>
      <c r="AA604" s="51">
        <v>226.07</v>
      </c>
      <c r="AB604" s="51">
        <v>173.1</v>
      </c>
      <c r="AC604" s="17">
        <v>1.06169256015278</v>
      </c>
      <c r="AD604" s="17">
        <v>1.14970472036876</v>
      </c>
      <c r="AE604" s="51">
        <v>41</v>
      </c>
      <c r="AF604" s="51">
        <v>0</v>
      </c>
      <c r="AG604" s="51">
        <v>33.76</v>
      </c>
      <c r="AH604" s="51">
        <v>7.24</v>
      </c>
      <c r="AI604" s="17">
        <v>1.21484033613445</v>
      </c>
      <c r="AJ604" s="17">
        <v>0</v>
      </c>
      <c r="AL604" s="6">
        <v>-1.399021913173204E-4</v>
      </c>
      <c r="AN604" s="6">
        <v>2.561948111529766E-3</v>
      </c>
      <c r="AP604" s="6">
        <v>0</v>
      </c>
      <c r="AR604" s="6">
        <v>0</v>
      </c>
      <c r="AT604" s="6">
        <v>-3.8026848723893281E-4</v>
      </c>
      <c r="AV604" s="6">
        <v>3.1205575396131557E-4</v>
      </c>
      <c r="AX604" s="6">
        <v>3.7873593894333091E-4</v>
      </c>
      <c r="AZ604" s="6">
        <v>-3.1321792153971018E-4</v>
      </c>
      <c r="BB604" s="6">
        <v>0</v>
      </c>
      <c r="BD604" s="6"/>
      <c r="BF604" s="6">
        <v>-9.7653360163330039E-4</v>
      </c>
      <c r="BH604" s="6">
        <v>4.5788816428473655E-3</v>
      </c>
      <c r="BJ604" s="6">
        <v>9.1807238454788553E-4</v>
      </c>
      <c r="BL604" s="6"/>
      <c r="BQ604">
        <v>1.8</v>
      </c>
      <c r="BR604">
        <v>1.06337847431729</v>
      </c>
      <c r="BS604">
        <v>1.14956244013498</v>
      </c>
      <c r="BT604">
        <v>-8.6183965817689945E-2</v>
      </c>
      <c r="BU604">
        <v>1.2186237267634299</v>
      </c>
      <c r="BV604">
        <v>0</v>
      </c>
      <c r="BW604">
        <v>1.2186237267634299</v>
      </c>
    </row>
    <row r="605" spans="1:75" x14ac:dyDescent="0.25">
      <c r="BQ605">
        <v>1.8</v>
      </c>
      <c r="BR605">
        <v>1.06169256015278</v>
      </c>
      <c r="BS605">
        <v>1.14970472036876</v>
      </c>
      <c r="BT605">
        <v>-8.8012160215980018E-2</v>
      </c>
      <c r="BU605">
        <v>1.21484033613445</v>
      </c>
      <c r="BV605">
        <v>0</v>
      </c>
      <c r="BW605">
        <v>1.21484033613445</v>
      </c>
    </row>
  </sheetData>
  <conditionalFormatting sqref="V424">
    <cfRule type="cellIs" dxfId="2899" priority="897" operator="lessThan">
      <formula>1990</formula>
    </cfRule>
  </conditionalFormatting>
  <conditionalFormatting sqref="V1:V21">
    <cfRule type="cellIs" dxfId="2898" priority="895" operator="lessThan">
      <formula>1990</formula>
    </cfRule>
    <cfRule type="cellIs" dxfId="2897" priority="896" operator="lessThan">
      <formula>251</formula>
    </cfRule>
  </conditionalFormatting>
  <conditionalFormatting sqref="V22:V41">
    <cfRule type="cellIs" dxfId="2896" priority="893" operator="lessThan">
      <formula>1990</formula>
    </cfRule>
    <cfRule type="cellIs" dxfId="2895" priority="894" operator="lessThan">
      <formula>251</formula>
    </cfRule>
  </conditionalFormatting>
  <conditionalFormatting sqref="V42:V61">
    <cfRule type="cellIs" dxfId="2894" priority="891" operator="lessThan">
      <formula>1990</formula>
    </cfRule>
    <cfRule type="cellIs" dxfId="2893" priority="892" operator="lessThan">
      <formula>251</formula>
    </cfRule>
  </conditionalFormatting>
  <conditionalFormatting sqref="V62:V81">
    <cfRule type="cellIs" dxfId="2892" priority="889" operator="lessThan">
      <formula>1990</formula>
    </cfRule>
    <cfRule type="cellIs" dxfId="2891" priority="890" operator="lessThan">
      <formula>251</formula>
    </cfRule>
  </conditionalFormatting>
  <conditionalFormatting sqref="V82:V101">
    <cfRule type="cellIs" dxfId="2890" priority="887" operator="lessThan">
      <formula>1990</formula>
    </cfRule>
    <cfRule type="cellIs" dxfId="2889" priority="888" operator="lessThan">
      <formula>251</formula>
    </cfRule>
  </conditionalFormatting>
  <conditionalFormatting sqref="V102:V121">
    <cfRule type="cellIs" dxfId="2888" priority="885" operator="lessThan">
      <formula>1990</formula>
    </cfRule>
    <cfRule type="cellIs" dxfId="2887" priority="886" operator="lessThan">
      <formula>251</formula>
    </cfRule>
  </conditionalFormatting>
  <conditionalFormatting sqref="V122:V141">
    <cfRule type="cellIs" dxfId="2886" priority="883" operator="lessThan">
      <formula>1990</formula>
    </cfRule>
    <cfRule type="cellIs" dxfId="2885" priority="884" operator="lessThan">
      <formula>251</formula>
    </cfRule>
  </conditionalFormatting>
  <conditionalFormatting sqref="V142:V161">
    <cfRule type="cellIs" dxfId="2884" priority="881" operator="lessThan">
      <formula>1990</formula>
    </cfRule>
    <cfRule type="cellIs" dxfId="2883" priority="882" operator="lessThan">
      <formula>251</formula>
    </cfRule>
  </conditionalFormatting>
  <conditionalFormatting sqref="V162:V181">
    <cfRule type="cellIs" dxfId="2882" priority="879" operator="lessThan">
      <formula>1990</formula>
    </cfRule>
    <cfRule type="cellIs" dxfId="2881" priority="880" operator="lessThan">
      <formula>251</formula>
    </cfRule>
  </conditionalFormatting>
  <conditionalFormatting sqref="V182:V201">
    <cfRule type="cellIs" dxfId="2880" priority="877" operator="lessThan">
      <formula>1990</formula>
    </cfRule>
    <cfRule type="cellIs" dxfId="2879" priority="878" operator="lessThan">
      <formula>251</formula>
    </cfRule>
  </conditionalFormatting>
  <conditionalFormatting sqref="V202:V221">
    <cfRule type="cellIs" dxfId="2878" priority="875" operator="lessThan">
      <formula>1990</formula>
    </cfRule>
    <cfRule type="cellIs" dxfId="2877" priority="876" operator="lessThan">
      <formula>251</formula>
    </cfRule>
  </conditionalFormatting>
  <conditionalFormatting sqref="V222:V241">
    <cfRule type="cellIs" dxfId="2876" priority="873" operator="lessThan">
      <formula>1990</formula>
    </cfRule>
    <cfRule type="cellIs" dxfId="2875" priority="874" operator="lessThan">
      <formula>251</formula>
    </cfRule>
  </conditionalFormatting>
  <conditionalFormatting sqref="V242:V261">
    <cfRule type="cellIs" dxfId="2874" priority="871" operator="lessThan">
      <formula>1990</formula>
    </cfRule>
    <cfRule type="cellIs" dxfId="2873" priority="872" operator="lessThan">
      <formula>251</formula>
    </cfRule>
  </conditionalFormatting>
  <conditionalFormatting sqref="V262:V281">
    <cfRule type="cellIs" dxfId="2872" priority="869" operator="lessThan">
      <formula>1990</formula>
    </cfRule>
    <cfRule type="cellIs" dxfId="2871" priority="870" operator="lessThan">
      <formula>251</formula>
    </cfRule>
  </conditionalFormatting>
  <conditionalFormatting sqref="V282:V301">
    <cfRule type="cellIs" dxfId="2870" priority="867" operator="lessThan">
      <formula>1990</formula>
    </cfRule>
    <cfRule type="cellIs" dxfId="2869" priority="868" operator="lessThan">
      <formula>251</formula>
    </cfRule>
  </conditionalFormatting>
  <conditionalFormatting sqref="V302:V321">
    <cfRule type="cellIs" dxfId="2868" priority="865" operator="lessThan">
      <formula>1990</formula>
    </cfRule>
    <cfRule type="cellIs" dxfId="2867" priority="866" operator="lessThan">
      <formula>251</formula>
    </cfRule>
  </conditionalFormatting>
  <conditionalFormatting sqref="V322:V341">
    <cfRule type="cellIs" dxfId="2866" priority="863" operator="lessThan">
      <formula>1990</formula>
    </cfRule>
    <cfRule type="cellIs" dxfId="2865" priority="864" operator="lessThan">
      <formula>251</formula>
    </cfRule>
  </conditionalFormatting>
  <conditionalFormatting sqref="V342:V361">
    <cfRule type="cellIs" dxfId="2864" priority="861" operator="lessThan">
      <formula>1990</formula>
    </cfRule>
    <cfRule type="cellIs" dxfId="2863" priority="862" operator="lessThan">
      <formula>251</formula>
    </cfRule>
  </conditionalFormatting>
  <conditionalFormatting sqref="V425:V444">
    <cfRule type="cellIs" dxfId="2862" priority="859" operator="lessThan">
      <formula>1990</formula>
    </cfRule>
    <cfRule type="cellIs" dxfId="2861" priority="860" operator="lessThan">
      <formula>251</formula>
    </cfRule>
  </conditionalFormatting>
  <conditionalFormatting sqref="V445:V464">
    <cfRule type="cellIs" dxfId="2860" priority="857" operator="lessThan">
      <formula>1990</formula>
    </cfRule>
    <cfRule type="cellIs" dxfId="2859" priority="858" operator="lessThan">
      <formula>251</formula>
    </cfRule>
  </conditionalFormatting>
  <conditionalFormatting sqref="V465:V484">
    <cfRule type="cellIs" dxfId="2858" priority="855" operator="lessThan">
      <formula>1990</formula>
    </cfRule>
    <cfRule type="cellIs" dxfId="2857" priority="856" operator="lessThan">
      <formula>251</formula>
    </cfRule>
  </conditionalFormatting>
  <conditionalFormatting sqref="V485:V504">
    <cfRule type="cellIs" dxfId="2856" priority="853" operator="lessThan">
      <formula>1990</formula>
    </cfRule>
    <cfRule type="cellIs" dxfId="2855" priority="854" operator="lessThan">
      <formula>251</formula>
    </cfRule>
  </conditionalFormatting>
  <conditionalFormatting sqref="V505:V524">
    <cfRule type="cellIs" dxfId="2854" priority="851" operator="lessThan">
      <formula>1990</formula>
    </cfRule>
    <cfRule type="cellIs" dxfId="2853" priority="852" operator="lessThan">
      <formula>251</formula>
    </cfRule>
  </conditionalFormatting>
  <conditionalFormatting sqref="V525:V544">
    <cfRule type="cellIs" dxfId="2852" priority="849" operator="lessThan">
      <formula>1990</formula>
    </cfRule>
    <cfRule type="cellIs" dxfId="2851" priority="850" operator="lessThan">
      <formula>251</formula>
    </cfRule>
  </conditionalFormatting>
  <conditionalFormatting sqref="V545:V564">
    <cfRule type="cellIs" dxfId="2850" priority="847" operator="lessThan">
      <formula>1990</formula>
    </cfRule>
    <cfRule type="cellIs" dxfId="2849" priority="848" operator="lessThan">
      <formula>251</formula>
    </cfRule>
  </conditionalFormatting>
  <conditionalFormatting sqref="V565:V584">
    <cfRule type="cellIs" dxfId="2848" priority="845" operator="lessThan">
      <formula>1990</formula>
    </cfRule>
    <cfRule type="cellIs" dxfId="2847" priority="846" operator="lessThan">
      <formula>251</formula>
    </cfRule>
  </conditionalFormatting>
  <conditionalFormatting sqref="V585:V604">
    <cfRule type="cellIs" dxfId="2846" priority="843" operator="lessThan">
      <formula>1990</formula>
    </cfRule>
    <cfRule type="cellIs" dxfId="2845" priority="844" operator="lessThan">
      <formula>251</formula>
    </cfRule>
  </conditionalFormatting>
  <conditionalFormatting sqref="V362:V421">
    <cfRule type="cellIs" dxfId="2844" priority="841" operator="lessThan">
      <formula>1990</formula>
    </cfRule>
    <cfRule type="cellIs" dxfId="2843" priority="842" operator="lessThan">
      <formula>251</formula>
    </cfRule>
  </conditionalFormatting>
  <conditionalFormatting sqref="AT2:AT11">
    <cfRule type="cellIs" dxfId="2842" priority="840" operator="between">
      <formula>-0.05</formula>
      <formula>0.05</formula>
    </cfRule>
  </conditionalFormatting>
  <conditionalFormatting sqref="AV2:AV11">
    <cfRule type="cellIs" dxfId="2841" priority="839" operator="between">
      <formula>-0.05</formula>
      <formula>0.05</formula>
    </cfRule>
  </conditionalFormatting>
  <conditionalFormatting sqref="AX2:AX11">
    <cfRule type="cellIs" dxfId="2840" priority="838" operator="between">
      <formula>-0.05</formula>
      <formula>0.05</formula>
    </cfRule>
  </conditionalFormatting>
  <conditionalFormatting sqref="AZ2:AZ11">
    <cfRule type="cellIs" dxfId="2839" priority="837" operator="between">
      <formula>-0.05</formula>
      <formula>0.05</formula>
    </cfRule>
  </conditionalFormatting>
  <conditionalFormatting sqref="BB2:BB11">
    <cfRule type="cellIs" dxfId="2838" priority="836" operator="between">
      <formula>-0.05</formula>
      <formula>0.05</formula>
    </cfRule>
  </conditionalFormatting>
  <conditionalFormatting sqref="BD2:BD11">
    <cfRule type="cellIs" dxfId="2837" priority="835" operator="between">
      <formula>-0.05</formula>
      <formula>0.05</formula>
    </cfRule>
  </conditionalFormatting>
  <conditionalFormatting sqref="BF2:BF11">
    <cfRule type="cellIs" dxfId="2836" priority="834" operator="between">
      <formula>-0.05</formula>
      <formula>0.05</formula>
    </cfRule>
  </conditionalFormatting>
  <conditionalFormatting sqref="BH2:BH11">
    <cfRule type="cellIs" dxfId="2835" priority="833" operator="between">
      <formula>-0.05</formula>
      <formula>0.05</formula>
    </cfRule>
  </conditionalFormatting>
  <conditionalFormatting sqref="BJ2:BJ11">
    <cfRule type="cellIs" dxfId="2834" priority="832" operator="between">
      <formula>-0.05</formula>
      <formula>0.05</formula>
    </cfRule>
  </conditionalFormatting>
  <conditionalFormatting sqref="BL2:BL11">
    <cfRule type="cellIs" dxfId="2833" priority="831" operator="between">
      <formula>-0.05</formula>
      <formula>0.05</formula>
    </cfRule>
  </conditionalFormatting>
  <conditionalFormatting sqref="AL2:AL11">
    <cfRule type="cellIs" dxfId="2832" priority="830" operator="between">
      <formula>-0.05</formula>
      <formula>0.05</formula>
    </cfRule>
  </conditionalFormatting>
  <conditionalFormatting sqref="AN2:AN11">
    <cfRule type="cellIs" dxfId="2831" priority="829" operator="between">
      <formula>-0.05</formula>
      <formula>0.05</formula>
    </cfRule>
  </conditionalFormatting>
  <conditionalFormatting sqref="AP2:AP11">
    <cfRule type="cellIs" dxfId="2830" priority="828" operator="between">
      <formula>-0.05</formula>
      <formula>0.05</formula>
    </cfRule>
  </conditionalFormatting>
  <conditionalFormatting sqref="AR2:AR11">
    <cfRule type="cellIs" dxfId="2829" priority="827" operator="between">
      <formula>-0.05</formula>
      <formula>0.05</formula>
    </cfRule>
  </conditionalFormatting>
  <conditionalFormatting sqref="AT12:AT21">
    <cfRule type="cellIs" dxfId="2828" priority="826" operator="between">
      <formula>-0.05</formula>
      <formula>0.05</formula>
    </cfRule>
  </conditionalFormatting>
  <conditionalFormatting sqref="AV12:AV21">
    <cfRule type="cellIs" dxfId="2827" priority="825" operator="between">
      <formula>-0.05</formula>
      <formula>0.05</formula>
    </cfRule>
  </conditionalFormatting>
  <conditionalFormatting sqref="AX12:AX21">
    <cfRule type="cellIs" dxfId="2826" priority="824" operator="between">
      <formula>-0.05</formula>
      <formula>0.05</formula>
    </cfRule>
  </conditionalFormatting>
  <conditionalFormatting sqref="AZ12:AZ21">
    <cfRule type="cellIs" dxfId="2825" priority="823" operator="between">
      <formula>-0.05</formula>
      <formula>0.05</formula>
    </cfRule>
  </conditionalFormatting>
  <conditionalFormatting sqref="BB12:BB21">
    <cfRule type="cellIs" dxfId="2824" priority="822" operator="between">
      <formula>-0.05</formula>
      <formula>0.05</formula>
    </cfRule>
  </conditionalFormatting>
  <conditionalFormatting sqref="BD12:BD21">
    <cfRule type="cellIs" dxfId="2823" priority="821" operator="between">
      <formula>-0.05</formula>
      <formula>0.05</formula>
    </cfRule>
  </conditionalFormatting>
  <conditionalFormatting sqref="BF12:BF21">
    <cfRule type="cellIs" dxfId="2822" priority="820" operator="between">
      <formula>-0.05</formula>
      <formula>0.05</formula>
    </cfRule>
  </conditionalFormatting>
  <conditionalFormatting sqref="BH12:BH21">
    <cfRule type="cellIs" dxfId="2821" priority="819" operator="between">
      <formula>-0.05</formula>
      <formula>0.05</formula>
    </cfRule>
  </conditionalFormatting>
  <conditionalFormatting sqref="BJ12:BJ21">
    <cfRule type="cellIs" dxfId="2820" priority="818" operator="between">
      <formula>-0.05</formula>
      <formula>0.05</formula>
    </cfRule>
  </conditionalFormatting>
  <conditionalFormatting sqref="BL12:BL21">
    <cfRule type="cellIs" dxfId="2819" priority="817" operator="between">
      <formula>-0.05</formula>
      <formula>0.05</formula>
    </cfRule>
  </conditionalFormatting>
  <conditionalFormatting sqref="AL12:AL21">
    <cfRule type="cellIs" dxfId="2818" priority="816" operator="between">
      <formula>-0.05</formula>
      <formula>0.05</formula>
    </cfRule>
  </conditionalFormatting>
  <conditionalFormatting sqref="AN12:AN21">
    <cfRule type="cellIs" dxfId="2817" priority="815" operator="between">
      <formula>-0.05</formula>
      <formula>0.05</formula>
    </cfRule>
  </conditionalFormatting>
  <conditionalFormatting sqref="AP12:AP21">
    <cfRule type="cellIs" dxfId="2816" priority="814" operator="between">
      <formula>-0.05</formula>
      <formula>0.05</formula>
    </cfRule>
  </conditionalFormatting>
  <conditionalFormatting sqref="AR12:AR21">
    <cfRule type="cellIs" dxfId="2815" priority="813" operator="between">
      <formula>-0.05</formula>
      <formula>0.05</formula>
    </cfRule>
  </conditionalFormatting>
  <conditionalFormatting sqref="AT22:AT31">
    <cfRule type="cellIs" dxfId="2814" priority="812" operator="between">
      <formula>-0.05</formula>
      <formula>0.05</formula>
    </cfRule>
  </conditionalFormatting>
  <conditionalFormatting sqref="AV22:AV31">
    <cfRule type="cellIs" dxfId="2813" priority="811" operator="between">
      <formula>-0.05</formula>
      <formula>0.05</formula>
    </cfRule>
  </conditionalFormatting>
  <conditionalFormatting sqref="AX22:AX31">
    <cfRule type="cellIs" dxfId="2812" priority="810" operator="between">
      <formula>-0.05</formula>
      <formula>0.05</formula>
    </cfRule>
  </conditionalFormatting>
  <conditionalFormatting sqref="AZ22:AZ31">
    <cfRule type="cellIs" dxfId="2811" priority="809" operator="between">
      <formula>-0.05</formula>
      <formula>0.05</formula>
    </cfRule>
  </conditionalFormatting>
  <conditionalFormatting sqref="BB22:BB31">
    <cfRule type="cellIs" dxfId="2810" priority="808" operator="between">
      <formula>-0.05</formula>
      <formula>0.05</formula>
    </cfRule>
  </conditionalFormatting>
  <conditionalFormatting sqref="BD22:BD31">
    <cfRule type="cellIs" dxfId="2809" priority="807" operator="between">
      <formula>-0.05</formula>
      <formula>0.05</formula>
    </cfRule>
  </conditionalFormatting>
  <conditionalFormatting sqref="BF22:BF31">
    <cfRule type="cellIs" dxfId="2808" priority="806" operator="between">
      <formula>-0.05</formula>
      <formula>0.05</formula>
    </cfRule>
  </conditionalFormatting>
  <conditionalFormatting sqref="BH22:BH31">
    <cfRule type="cellIs" dxfId="2807" priority="805" operator="between">
      <formula>-0.05</formula>
      <formula>0.05</formula>
    </cfRule>
  </conditionalFormatting>
  <conditionalFormatting sqref="BJ22:BJ31">
    <cfRule type="cellIs" dxfId="2806" priority="804" operator="between">
      <formula>-0.05</formula>
      <formula>0.05</formula>
    </cfRule>
  </conditionalFormatting>
  <conditionalFormatting sqref="BL22:BL31">
    <cfRule type="cellIs" dxfId="2805" priority="803" operator="between">
      <formula>-0.05</formula>
      <formula>0.05</formula>
    </cfRule>
  </conditionalFormatting>
  <conditionalFormatting sqref="AL22:AL31">
    <cfRule type="cellIs" dxfId="2804" priority="802" operator="between">
      <formula>-0.05</formula>
      <formula>0.05</formula>
    </cfRule>
  </conditionalFormatting>
  <conditionalFormatting sqref="AN22:AN31">
    <cfRule type="cellIs" dxfId="2803" priority="801" operator="between">
      <formula>-0.05</formula>
      <formula>0.05</formula>
    </cfRule>
  </conditionalFormatting>
  <conditionalFormatting sqref="AP22:AP31">
    <cfRule type="cellIs" dxfId="2802" priority="800" operator="between">
      <formula>-0.05</formula>
      <formula>0.05</formula>
    </cfRule>
  </conditionalFormatting>
  <conditionalFormatting sqref="AR22:AR31">
    <cfRule type="cellIs" dxfId="2801" priority="799" operator="between">
      <formula>-0.05</formula>
      <formula>0.05</formula>
    </cfRule>
  </conditionalFormatting>
  <conditionalFormatting sqref="AT32:AT41">
    <cfRule type="cellIs" dxfId="2800" priority="798" operator="between">
      <formula>-0.05</formula>
      <formula>0.05</formula>
    </cfRule>
  </conditionalFormatting>
  <conditionalFormatting sqref="AV32:AV41">
    <cfRule type="cellIs" dxfId="2799" priority="797" operator="between">
      <formula>-0.05</formula>
      <formula>0.05</formula>
    </cfRule>
  </conditionalFormatting>
  <conditionalFormatting sqref="AX32:AX41">
    <cfRule type="cellIs" dxfId="2798" priority="796" operator="between">
      <formula>-0.05</formula>
      <formula>0.05</formula>
    </cfRule>
  </conditionalFormatting>
  <conditionalFormatting sqref="AZ32:AZ41">
    <cfRule type="cellIs" dxfId="2797" priority="795" operator="between">
      <formula>-0.05</formula>
      <formula>0.05</formula>
    </cfRule>
  </conditionalFormatting>
  <conditionalFormatting sqref="BB32:BB41">
    <cfRule type="cellIs" dxfId="2796" priority="794" operator="between">
      <formula>-0.05</formula>
      <formula>0.05</formula>
    </cfRule>
  </conditionalFormatting>
  <conditionalFormatting sqref="BD32:BD41">
    <cfRule type="cellIs" dxfId="2795" priority="793" operator="between">
      <formula>-0.05</formula>
      <formula>0.05</formula>
    </cfRule>
  </conditionalFormatting>
  <conditionalFormatting sqref="BF32:BF41">
    <cfRule type="cellIs" dxfId="2794" priority="792" operator="between">
      <formula>-0.05</formula>
      <formula>0.05</formula>
    </cfRule>
  </conditionalFormatting>
  <conditionalFormatting sqref="BH32:BH41">
    <cfRule type="cellIs" dxfId="2793" priority="791" operator="between">
      <formula>-0.05</formula>
      <formula>0.05</formula>
    </cfRule>
  </conditionalFormatting>
  <conditionalFormatting sqref="BJ32:BJ41">
    <cfRule type="cellIs" dxfId="2792" priority="790" operator="between">
      <formula>-0.05</formula>
      <formula>0.05</formula>
    </cfRule>
  </conditionalFormatting>
  <conditionalFormatting sqref="BL32:BL41">
    <cfRule type="cellIs" dxfId="2791" priority="789" operator="between">
      <formula>-0.05</formula>
      <formula>0.05</formula>
    </cfRule>
  </conditionalFormatting>
  <conditionalFormatting sqref="AL32:AL41">
    <cfRule type="cellIs" dxfId="2790" priority="788" operator="between">
      <formula>-0.05</formula>
      <formula>0.05</formula>
    </cfRule>
  </conditionalFormatting>
  <conditionalFormatting sqref="AN32:AN41">
    <cfRule type="cellIs" dxfId="2789" priority="787" operator="between">
      <formula>-0.05</formula>
      <formula>0.05</formula>
    </cfRule>
  </conditionalFormatting>
  <conditionalFormatting sqref="AP32:AP41">
    <cfRule type="cellIs" dxfId="2788" priority="786" operator="between">
      <formula>-0.05</formula>
      <formula>0.05</formula>
    </cfRule>
  </conditionalFormatting>
  <conditionalFormatting sqref="AR32:AR41">
    <cfRule type="cellIs" dxfId="2787" priority="785" operator="between">
      <formula>-0.05</formula>
      <formula>0.05</formula>
    </cfRule>
  </conditionalFormatting>
  <conditionalFormatting sqref="AT42:AT51">
    <cfRule type="cellIs" dxfId="2786" priority="784" operator="between">
      <formula>-0.05</formula>
      <formula>0.05</formula>
    </cfRule>
  </conditionalFormatting>
  <conditionalFormatting sqref="AV42:AV51">
    <cfRule type="cellIs" dxfId="2785" priority="783" operator="between">
      <formula>-0.05</formula>
      <formula>0.05</formula>
    </cfRule>
  </conditionalFormatting>
  <conditionalFormatting sqref="AX42:AX51">
    <cfRule type="cellIs" dxfId="2784" priority="782" operator="between">
      <formula>-0.05</formula>
      <formula>0.05</formula>
    </cfRule>
  </conditionalFormatting>
  <conditionalFormatting sqref="AZ42:AZ51">
    <cfRule type="cellIs" dxfId="2783" priority="781" operator="between">
      <formula>-0.05</formula>
      <formula>0.05</formula>
    </cfRule>
  </conditionalFormatting>
  <conditionalFormatting sqref="BB42:BB51">
    <cfRule type="cellIs" dxfId="2782" priority="780" operator="between">
      <formula>-0.05</formula>
      <formula>0.05</formula>
    </cfRule>
  </conditionalFormatting>
  <conditionalFormatting sqref="BD42:BD51">
    <cfRule type="cellIs" dxfId="2781" priority="779" operator="between">
      <formula>-0.05</formula>
      <formula>0.05</formula>
    </cfRule>
  </conditionalFormatting>
  <conditionalFormatting sqref="BF42:BF51">
    <cfRule type="cellIs" dxfId="2780" priority="778" operator="between">
      <formula>-0.05</formula>
      <formula>0.05</formula>
    </cfRule>
  </conditionalFormatting>
  <conditionalFormatting sqref="BH42:BH51">
    <cfRule type="cellIs" dxfId="2779" priority="777" operator="between">
      <formula>-0.05</formula>
      <formula>0.05</formula>
    </cfRule>
  </conditionalFormatting>
  <conditionalFormatting sqref="BJ42:BJ51">
    <cfRule type="cellIs" dxfId="2778" priority="776" operator="between">
      <formula>-0.05</formula>
      <formula>0.05</formula>
    </cfRule>
  </conditionalFormatting>
  <conditionalFormatting sqref="BL42:BL51">
    <cfRule type="cellIs" dxfId="2777" priority="775" operator="between">
      <formula>-0.05</formula>
      <formula>0.05</formula>
    </cfRule>
  </conditionalFormatting>
  <conditionalFormatting sqref="AL42:AL51">
    <cfRule type="cellIs" dxfId="2776" priority="774" operator="between">
      <formula>-0.05</formula>
      <formula>0.05</formula>
    </cfRule>
  </conditionalFormatting>
  <conditionalFormatting sqref="AN42:AN51">
    <cfRule type="cellIs" dxfId="2775" priority="773" operator="between">
      <formula>-0.05</formula>
      <formula>0.05</formula>
    </cfRule>
  </conditionalFormatting>
  <conditionalFormatting sqref="AP42:AP51">
    <cfRule type="cellIs" dxfId="2774" priority="772" operator="between">
      <formula>-0.05</formula>
      <formula>0.05</formula>
    </cfRule>
  </conditionalFormatting>
  <conditionalFormatting sqref="AR42:AR51">
    <cfRule type="cellIs" dxfId="2773" priority="771" operator="between">
      <formula>-0.05</formula>
      <formula>0.05</formula>
    </cfRule>
  </conditionalFormatting>
  <conditionalFormatting sqref="AT52:AT61">
    <cfRule type="cellIs" dxfId="2772" priority="770" operator="between">
      <formula>-0.05</formula>
      <formula>0.05</formula>
    </cfRule>
  </conditionalFormatting>
  <conditionalFormatting sqref="AV52:AV61">
    <cfRule type="cellIs" dxfId="2771" priority="769" operator="between">
      <formula>-0.05</formula>
      <formula>0.05</formula>
    </cfRule>
  </conditionalFormatting>
  <conditionalFormatting sqref="AX52:AX61">
    <cfRule type="cellIs" dxfId="2770" priority="768" operator="between">
      <formula>-0.05</formula>
      <formula>0.05</formula>
    </cfRule>
  </conditionalFormatting>
  <conditionalFormatting sqref="AZ52:AZ61">
    <cfRule type="cellIs" dxfId="2769" priority="767" operator="between">
      <formula>-0.05</formula>
      <formula>0.05</formula>
    </cfRule>
  </conditionalFormatting>
  <conditionalFormatting sqref="BB52:BB61">
    <cfRule type="cellIs" dxfId="2768" priority="766" operator="between">
      <formula>-0.05</formula>
      <formula>0.05</formula>
    </cfRule>
  </conditionalFormatting>
  <conditionalFormatting sqref="BD52:BD61">
    <cfRule type="cellIs" dxfId="2767" priority="765" operator="between">
      <formula>-0.05</formula>
      <formula>0.05</formula>
    </cfRule>
  </conditionalFormatting>
  <conditionalFormatting sqref="BF52:BF61">
    <cfRule type="cellIs" dxfId="2766" priority="764" operator="between">
      <formula>-0.05</formula>
      <formula>0.05</formula>
    </cfRule>
  </conditionalFormatting>
  <conditionalFormatting sqref="BH52:BH61">
    <cfRule type="cellIs" dxfId="2765" priority="763" operator="between">
      <formula>-0.05</formula>
      <formula>0.05</formula>
    </cfRule>
  </conditionalFormatting>
  <conditionalFormatting sqref="BJ52:BJ61">
    <cfRule type="cellIs" dxfId="2764" priority="762" operator="between">
      <formula>-0.05</formula>
      <formula>0.05</formula>
    </cfRule>
  </conditionalFormatting>
  <conditionalFormatting sqref="BL52:BL61">
    <cfRule type="cellIs" dxfId="2763" priority="761" operator="between">
      <formula>-0.05</formula>
      <formula>0.05</formula>
    </cfRule>
  </conditionalFormatting>
  <conditionalFormatting sqref="AL52:AL61">
    <cfRule type="cellIs" dxfId="2762" priority="760" operator="between">
      <formula>-0.05</formula>
      <formula>0.05</formula>
    </cfRule>
  </conditionalFormatting>
  <conditionalFormatting sqref="AN52:AN61">
    <cfRule type="cellIs" dxfId="2761" priority="759" operator="between">
      <formula>-0.05</formula>
      <formula>0.05</formula>
    </cfRule>
  </conditionalFormatting>
  <conditionalFormatting sqref="AP52:AP61">
    <cfRule type="cellIs" dxfId="2760" priority="758" operator="between">
      <formula>-0.05</formula>
      <formula>0.05</formula>
    </cfRule>
  </conditionalFormatting>
  <conditionalFormatting sqref="AR52:AR61">
    <cfRule type="cellIs" dxfId="2759" priority="757" operator="between">
      <formula>-0.05</formula>
      <formula>0.05</formula>
    </cfRule>
  </conditionalFormatting>
  <conditionalFormatting sqref="AT62:AT71">
    <cfRule type="cellIs" dxfId="2758" priority="756" operator="between">
      <formula>-0.05</formula>
      <formula>0.05</formula>
    </cfRule>
  </conditionalFormatting>
  <conditionalFormatting sqref="AV62:AV71">
    <cfRule type="cellIs" dxfId="2757" priority="755" operator="between">
      <formula>-0.05</formula>
      <formula>0.05</formula>
    </cfRule>
  </conditionalFormatting>
  <conditionalFormatting sqref="AX62:AX71">
    <cfRule type="cellIs" dxfId="2756" priority="754" operator="between">
      <formula>-0.05</formula>
      <formula>0.05</formula>
    </cfRule>
  </conditionalFormatting>
  <conditionalFormatting sqref="AZ62:AZ71">
    <cfRule type="cellIs" dxfId="2755" priority="753" operator="between">
      <formula>-0.05</formula>
      <formula>0.05</formula>
    </cfRule>
  </conditionalFormatting>
  <conditionalFormatting sqref="BB62:BB71">
    <cfRule type="cellIs" dxfId="2754" priority="752" operator="between">
      <formula>-0.05</formula>
      <formula>0.05</formula>
    </cfRule>
  </conditionalFormatting>
  <conditionalFormatting sqref="BD62:BD71">
    <cfRule type="cellIs" dxfId="2753" priority="751" operator="between">
      <formula>-0.05</formula>
      <formula>0.05</formula>
    </cfRule>
  </conditionalFormatting>
  <conditionalFormatting sqref="BF62:BF71">
    <cfRule type="cellIs" dxfId="2752" priority="750" operator="between">
      <formula>-0.05</formula>
      <formula>0.05</formula>
    </cfRule>
  </conditionalFormatting>
  <conditionalFormatting sqref="BH62:BH71">
    <cfRule type="cellIs" dxfId="2751" priority="749" operator="between">
      <formula>-0.05</formula>
      <formula>0.05</formula>
    </cfRule>
  </conditionalFormatting>
  <conditionalFormatting sqref="BJ62:BJ71">
    <cfRule type="cellIs" dxfId="2750" priority="748" operator="between">
      <formula>-0.05</formula>
      <formula>0.05</formula>
    </cfRule>
  </conditionalFormatting>
  <conditionalFormatting sqref="BL62:BL71">
    <cfRule type="cellIs" dxfId="2749" priority="747" operator="between">
      <formula>-0.05</formula>
      <formula>0.05</formula>
    </cfRule>
  </conditionalFormatting>
  <conditionalFormatting sqref="AL62:AL71">
    <cfRule type="cellIs" dxfId="2748" priority="746" operator="between">
      <formula>-0.05</formula>
      <formula>0.05</formula>
    </cfRule>
  </conditionalFormatting>
  <conditionalFormatting sqref="AN62:AN71">
    <cfRule type="cellIs" dxfId="2747" priority="745" operator="between">
      <formula>-0.05</formula>
      <formula>0.05</formula>
    </cfRule>
  </conditionalFormatting>
  <conditionalFormatting sqref="AP62:AP71">
    <cfRule type="cellIs" dxfId="2746" priority="744" operator="between">
      <formula>-0.05</formula>
      <formula>0.05</formula>
    </cfRule>
  </conditionalFormatting>
  <conditionalFormatting sqref="AR62:AR71">
    <cfRule type="cellIs" dxfId="2745" priority="743" operator="between">
      <formula>-0.05</formula>
      <formula>0.05</formula>
    </cfRule>
  </conditionalFormatting>
  <conditionalFormatting sqref="AT72:AT81">
    <cfRule type="cellIs" dxfId="2744" priority="742" operator="between">
      <formula>-0.05</formula>
      <formula>0.05</formula>
    </cfRule>
  </conditionalFormatting>
  <conditionalFormatting sqref="AV72:AV81">
    <cfRule type="cellIs" dxfId="2743" priority="741" operator="between">
      <formula>-0.05</formula>
      <formula>0.05</formula>
    </cfRule>
  </conditionalFormatting>
  <conditionalFormatting sqref="AX72:AX81">
    <cfRule type="cellIs" dxfId="2742" priority="740" operator="between">
      <formula>-0.05</formula>
      <formula>0.05</formula>
    </cfRule>
  </conditionalFormatting>
  <conditionalFormatting sqref="AZ72:AZ81">
    <cfRule type="cellIs" dxfId="2741" priority="739" operator="between">
      <formula>-0.05</formula>
      <formula>0.05</formula>
    </cfRule>
  </conditionalFormatting>
  <conditionalFormatting sqref="BB72:BB81">
    <cfRule type="cellIs" dxfId="2740" priority="738" operator="between">
      <formula>-0.05</formula>
      <formula>0.05</formula>
    </cfRule>
  </conditionalFormatting>
  <conditionalFormatting sqref="BD72:BD81">
    <cfRule type="cellIs" dxfId="2739" priority="737" operator="between">
      <formula>-0.05</formula>
      <formula>0.05</formula>
    </cfRule>
  </conditionalFormatting>
  <conditionalFormatting sqref="BF72:BF81">
    <cfRule type="cellIs" dxfId="2738" priority="736" operator="between">
      <formula>-0.05</formula>
      <formula>0.05</formula>
    </cfRule>
  </conditionalFormatting>
  <conditionalFormatting sqref="BH72:BH81">
    <cfRule type="cellIs" dxfId="2737" priority="735" operator="between">
      <formula>-0.05</formula>
      <formula>0.05</formula>
    </cfRule>
  </conditionalFormatting>
  <conditionalFormatting sqref="BJ72:BJ81">
    <cfRule type="cellIs" dxfId="2736" priority="734" operator="between">
      <formula>-0.05</formula>
      <formula>0.05</formula>
    </cfRule>
  </conditionalFormatting>
  <conditionalFormatting sqref="BL72:BL81">
    <cfRule type="cellIs" dxfId="2735" priority="733" operator="between">
      <formula>-0.05</formula>
      <formula>0.05</formula>
    </cfRule>
  </conditionalFormatting>
  <conditionalFormatting sqref="AL72:AL81">
    <cfRule type="cellIs" dxfId="2734" priority="732" operator="between">
      <formula>-0.05</formula>
      <formula>0.05</formula>
    </cfRule>
  </conditionalFormatting>
  <conditionalFormatting sqref="AN72:AN81">
    <cfRule type="cellIs" dxfId="2733" priority="731" operator="between">
      <formula>-0.05</formula>
      <formula>0.05</formula>
    </cfRule>
  </conditionalFormatting>
  <conditionalFormatting sqref="AP72:AP81">
    <cfRule type="cellIs" dxfId="2732" priority="730" operator="between">
      <formula>-0.05</formula>
      <formula>0.05</formula>
    </cfRule>
  </conditionalFormatting>
  <conditionalFormatting sqref="AR72:AR81">
    <cfRule type="cellIs" dxfId="2731" priority="729" operator="between">
      <formula>-0.05</formula>
      <formula>0.05</formula>
    </cfRule>
  </conditionalFormatting>
  <conditionalFormatting sqref="AT82:AT91">
    <cfRule type="cellIs" dxfId="2730" priority="728" operator="between">
      <formula>-0.05</formula>
      <formula>0.05</formula>
    </cfRule>
  </conditionalFormatting>
  <conditionalFormatting sqref="AV82:AV91">
    <cfRule type="cellIs" dxfId="2729" priority="727" operator="between">
      <formula>-0.05</formula>
      <formula>0.05</formula>
    </cfRule>
  </conditionalFormatting>
  <conditionalFormatting sqref="AX82:AX91">
    <cfRule type="cellIs" dxfId="2728" priority="726" operator="between">
      <formula>-0.05</formula>
      <formula>0.05</formula>
    </cfRule>
  </conditionalFormatting>
  <conditionalFormatting sqref="AZ82:AZ91">
    <cfRule type="cellIs" dxfId="2727" priority="725" operator="between">
      <formula>-0.05</formula>
      <formula>0.05</formula>
    </cfRule>
  </conditionalFormatting>
  <conditionalFormatting sqref="BB82:BB91">
    <cfRule type="cellIs" dxfId="2726" priority="724" operator="between">
      <formula>-0.05</formula>
      <formula>0.05</formula>
    </cfRule>
  </conditionalFormatting>
  <conditionalFormatting sqref="BD82:BD91">
    <cfRule type="cellIs" dxfId="2725" priority="723" operator="between">
      <formula>-0.05</formula>
      <formula>0.05</formula>
    </cfRule>
  </conditionalFormatting>
  <conditionalFormatting sqref="BF82:BF91">
    <cfRule type="cellIs" dxfId="2724" priority="722" operator="between">
      <formula>-0.05</formula>
      <formula>0.05</formula>
    </cfRule>
  </conditionalFormatting>
  <conditionalFormatting sqref="BH82:BH91">
    <cfRule type="cellIs" dxfId="2723" priority="721" operator="between">
      <formula>-0.05</formula>
      <formula>0.05</formula>
    </cfRule>
  </conditionalFormatting>
  <conditionalFormatting sqref="BJ82:BJ91">
    <cfRule type="cellIs" dxfId="2722" priority="720" operator="between">
      <formula>-0.05</formula>
      <formula>0.05</formula>
    </cfRule>
  </conditionalFormatting>
  <conditionalFormatting sqref="BL82:BL91">
    <cfRule type="cellIs" dxfId="2721" priority="719" operator="between">
      <formula>-0.05</formula>
      <formula>0.05</formula>
    </cfRule>
  </conditionalFormatting>
  <conditionalFormatting sqref="AL82:AL91">
    <cfRule type="cellIs" dxfId="2720" priority="718" operator="between">
      <formula>-0.05</formula>
      <formula>0.05</formula>
    </cfRule>
  </conditionalFormatting>
  <conditionalFormatting sqref="AN82:AN91">
    <cfRule type="cellIs" dxfId="2719" priority="717" operator="between">
      <formula>-0.05</formula>
      <formula>0.05</formula>
    </cfRule>
  </conditionalFormatting>
  <conditionalFormatting sqref="AP82:AP91">
    <cfRule type="cellIs" dxfId="2718" priority="716" operator="between">
      <formula>-0.05</formula>
      <formula>0.05</formula>
    </cfRule>
  </conditionalFormatting>
  <conditionalFormatting sqref="AR82:AR91">
    <cfRule type="cellIs" dxfId="2717" priority="715" operator="between">
      <formula>-0.05</formula>
      <formula>0.05</formula>
    </cfRule>
  </conditionalFormatting>
  <conditionalFormatting sqref="AT92:AT101">
    <cfRule type="cellIs" dxfId="2716" priority="714" operator="between">
      <formula>-0.05</formula>
      <formula>0.05</formula>
    </cfRule>
  </conditionalFormatting>
  <conditionalFormatting sqref="AV92:AV101">
    <cfRule type="cellIs" dxfId="2715" priority="713" operator="between">
      <formula>-0.05</formula>
      <formula>0.05</formula>
    </cfRule>
  </conditionalFormatting>
  <conditionalFormatting sqref="AX92:AX101">
    <cfRule type="cellIs" dxfId="2714" priority="712" operator="between">
      <formula>-0.05</formula>
      <formula>0.05</formula>
    </cfRule>
  </conditionalFormatting>
  <conditionalFormatting sqref="AZ92:AZ101">
    <cfRule type="cellIs" dxfId="2713" priority="711" operator="between">
      <formula>-0.05</formula>
      <formula>0.05</formula>
    </cfRule>
  </conditionalFormatting>
  <conditionalFormatting sqref="BB92:BB101">
    <cfRule type="cellIs" dxfId="2712" priority="710" operator="between">
      <formula>-0.05</formula>
      <formula>0.05</formula>
    </cfRule>
  </conditionalFormatting>
  <conditionalFormatting sqref="BD92:BD101">
    <cfRule type="cellIs" dxfId="2711" priority="709" operator="between">
      <formula>-0.05</formula>
      <formula>0.05</formula>
    </cfRule>
  </conditionalFormatting>
  <conditionalFormatting sqref="BF92:BF101">
    <cfRule type="cellIs" dxfId="2710" priority="708" operator="between">
      <formula>-0.05</formula>
      <formula>0.05</formula>
    </cfRule>
  </conditionalFormatting>
  <conditionalFormatting sqref="BH92:BH101">
    <cfRule type="cellIs" dxfId="2709" priority="707" operator="between">
      <formula>-0.05</formula>
      <formula>0.05</formula>
    </cfRule>
  </conditionalFormatting>
  <conditionalFormatting sqref="BJ92:BJ101">
    <cfRule type="cellIs" dxfId="2708" priority="706" operator="between">
      <formula>-0.05</formula>
      <formula>0.05</formula>
    </cfRule>
  </conditionalFormatting>
  <conditionalFormatting sqref="BL92:BL101">
    <cfRule type="cellIs" dxfId="2707" priority="705" operator="between">
      <formula>-0.05</formula>
      <formula>0.05</formula>
    </cfRule>
  </conditionalFormatting>
  <conditionalFormatting sqref="AL92:AL101">
    <cfRule type="cellIs" dxfId="2706" priority="704" operator="between">
      <formula>-0.05</formula>
      <formula>0.05</formula>
    </cfRule>
  </conditionalFormatting>
  <conditionalFormatting sqref="AN92:AN101">
    <cfRule type="cellIs" dxfId="2705" priority="703" operator="between">
      <formula>-0.05</formula>
      <formula>0.05</formula>
    </cfRule>
  </conditionalFormatting>
  <conditionalFormatting sqref="AP92:AP101">
    <cfRule type="cellIs" dxfId="2704" priority="702" operator="between">
      <formula>-0.05</formula>
      <formula>0.05</formula>
    </cfRule>
  </conditionalFormatting>
  <conditionalFormatting sqref="AR92:AR101">
    <cfRule type="cellIs" dxfId="2703" priority="701" operator="between">
      <formula>-0.05</formula>
      <formula>0.05</formula>
    </cfRule>
  </conditionalFormatting>
  <conditionalFormatting sqref="AT102:AT111">
    <cfRule type="cellIs" dxfId="2702" priority="700" operator="between">
      <formula>-0.05</formula>
      <formula>0.05</formula>
    </cfRule>
  </conditionalFormatting>
  <conditionalFormatting sqref="AV102:AV111">
    <cfRule type="cellIs" dxfId="2701" priority="699" operator="between">
      <formula>-0.05</formula>
      <formula>0.05</formula>
    </cfRule>
  </conditionalFormatting>
  <conditionalFormatting sqref="AX102:AX111">
    <cfRule type="cellIs" dxfId="2700" priority="698" operator="between">
      <formula>-0.05</formula>
      <formula>0.05</formula>
    </cfRule>
  </conditionalFormatting>
  <conditionalFormatting sqref="AZ102:AZ111">
    <cfRule type="cellIs" dxfId="2699" priority="697" operator="between">
      <formula>-0.05</formula>
      <formula>0.05</formula>
    </cfRule>
  </conditionalFormatting>
  <conditionalFormatting sqref="BB102:BB111">
    <cfRule type="cellIs" dxfId="2698" priority="696" operator="between">
      <formula>-0.05</formula>
      <formula>0.05</formula>
    </cfRule>
  </conditionalFormatting>
  <conditionalFormatting sqref="BD102:BD111">
    <cfRule type="cellIs" dxfId="2697" priority="695" operator="between">
      <formula>-0.05</formula>
      <formula>0.05</formula>
    </cfRule>
  </conditionalFormatting>
  <conditionalFormatting sqref="BF102:BF111">
    <cfRule type="cellIs" dxfId="2696" priority="694" operator="between">
      <formula>-0.05</formula>
      <formula>0.05</formula>
    </cfRule>
  </conditionalFormatting>
  <conditionalFormatting sqref="BH102:BH111">
    <cfRule type="cellIs" dxfId="2695" priority="693" operator="between">
      <formula>-0.05</formula>
      <formula>0.05</formula>
    </cfRule>
  </conditionalFormatting>
  <conditionalFormatting sqref="BJ102:BJ111">
    <cfRule type="cellIs" dxfId="2694" priority="692" operator="between">
      <formula>-0.05</formula>
      <formula>0.05</formula>
    </cfRule>
  </conditionalFormatting>
  <conditionalFormatting sqref="BL102:BL111">
    <cfRule type="cellIs" dxfId="2693" priority="691" operator="between">
      <formula>-0.05</formula>
      <formula>0.05</formula>
    </cfRule>
  </conditionalFormatting>
  <conditionalFormatting sqref="AL102:AL111">
    <cfRule type="cellIs" dxfId="2692" priority="690" operator="between">
      <formula>-0.05</formula>
      <formula>0.05</formula>
    </cfRule>
  </conditionalFormatting>
  <conditionalFormatting sqref="AN102:AN111">
    <cfRule type="cellIs" dxfId="2691" priority="689" operator="between">
      <formula>-0.05</formula>
      <formula>0.05</formula>
    </cfRule>
  </conditionalFormatting>
  <conditionalFormatting sqref="AP102:AP111">
    <cfRule type="cellIs" dxfId="2690" priority="688" operator="between">
      <formula>-0.05</formula>
      <formula>0.05</formula>
    </cfRule>
  </conditionalFormatting>
  <conditionalFormatting sqref="AR102:AR111">
    <cfRule type="cellIs" dxfId="2689" priority="687" operator="between">
      <formula>-0.05</formula>
      <formula>0.05</formula>
    </cfRule>
  </conditionalFormatting>
  <conditionalFormatting sqref="AT112:AT121">
    <cfRule type="cellIs" dxfId="2688" priority="686" operator="between">
      <formula>-0.05</formula>
      <formula>0.05</formula>
    </cfRule>
  </conditionalFormatting>
  <conditionalFormatting sqref="AV112:AV121">
    <cfRule type="cellIs" dxfId="2687" priority="685" operator="between">
      <formula>-0.05</formula>
      <formula>0.05</formula>
    </cfRule>
  </conditionalFormatting>
  <conditionalFormatting sqref="AX112:AX121">
    <cfRule type="cellIs" dxfId="2686" priority="684" operator="between">
      <formula>-0.05</formula>
      <formula>0.05</formula>
    </cfRule>
  </conditionalFormatting>
  <conditionalFormatting sqref="AZ112:AZ121">
    <cfRule type="cellIs" dxfId="2685" priority="683" operator="between">
      <formula>-0.05</formula>
      <formula>0.05</formula>
    </cfRule>
  </conditionalFormatting>
  <conditionalFormatting sqref="BB112:BB121">
    <cfRule type="cellIs" dxfId="2684" priority="682" operator="between">
      <formula>-0.05</formula>
      <formula>0.05</formula>
    </cfRule>
  </conditionalFormatting>
  <conditionalFormatting sqref="BD112:BD121">
    <cfRule type="cellIs" dxfId="2683" priority="681" operator="between">
      <formula>-0.05</formula>
      <formula>0.05</formula>
    </cfRule>
  </conditionalFormatting>
  <conditionalFormatting sqref="BF112:BF121">
    <cfRule type="cellIs" dxfId="2682" priority="680" operator="between">
      <formula>-0.05</formula>
      <formula>0.05</formula>
    </cfRule>
  </conditionalFormatting>
  <conditionalFormatting sqref="BH112:BH121">
    <cfRule type="cellIs" dxfId="2681" priority="679" operator="between">
      <formula>-0.05</formula>
      <formula>0.05</formula>
    </cfRule>
  </conditionalFormatting>
  <conditionalFormatting sqref="BJ112:BJ121">
    <cfRule type="cellIs" dxfId="2680" priority="678" operator="between">
      <formula>-0.05</formula>
      <formula>0.05</formula>
    </cfRule>
  </conditionalFormatting>
  <conditionalFormatting sqref="BL112:BL121">
    <cfRule type="cellIs" dxfId="2679" priority="677" operator="between">
      <formula>-0.05</formula>
      <formula>0.05</formula>
    </cfRule>
  </conditionalFormatting>
  <conditionalFormatting sqref="AL112:AL121">
    <cfRule type="cellIs" dxfId="2678" priority="676" operator="between">
      <formula>-0.05</formula>
      <formula>0.05</formula>
    </cfRule>
  </conditionalFormatting>
  <conditionalFormatting sqref="AN112:AN121">
    <cfRule type="cellIs" dxfId="2677" priority="675" operator="between">
      <formula>-0.05</formula>
      <formula>0.05</formula>
    </cfRule>
  </conditionalFormatting>
  <conditionalFormatting sqref="AP112:AP121">
    <cfRule type="cellIs" dxfId="2676" priority="674" operator="between">
      <formula>-0.05</formula>
      <formula>0.05</formula>
    </cfRule>
  </conditionalFormatting>
  <conditionalFormatting sqref="AR112:AR121">
    <cfRule type="cellIs" dxfId="2675" priority="673" operator="between">
      <formula>-0.05</formula>
      <formula>0.05</formula>
    </cfRule>
  </conditionalFormatting>
  <conditionalFormatting sqref="AT122:AT131">
    <cfRule type="cellIs" dxfId="2674" priority="672" operator="between">
      <formula>-0.05</formula>
      <formula>0.05</formula>
    </cfRule>
  </conditionalFormatting>
  <conditionalFormatting sqref="AV122:AV131">
    <cfRule type="cellIs" dxfId="2673" priority="671" operator="between">
      <formula>-0.05</formula>
      <formula>0.05</formula>
    </cfRule>
  </conditionalFormatting>
  <conditionalFormatting sqref="AX122:AX131">
    <cfRule type="cellIs" dxfId="2672" priority="670" operator="between">
      <formula>-0.05</formula>
      <formula>0.05</formula>
    </cfRule>
  </conditionalFormatting>
  <conditionalFormatting sqref="AZ122:AZ131">
    <cfRule type="cellIs" dxfId="2671" priority="669" operator="between">
      <formula>-0.05</formula>
      <formula>0.05</formula>
    </cfRule>
  </conditionalFormatting>
  <conditionalFormatting sqref="BB122:BB131">
    <cfRule type="cellIs" dxfId="2670" priority="668" operator="between">
      <formula>-0.05</formula>
      <formula>0.05</formula>
    </cfRule>
  </conditionalFormatting>
  <conditionalFormatting sqref="BD122:BD131">
    <cfRule type="cellIs" dxfId="2669" priority="667" operator="between">
      <formula>-0.05</formula>
      <formula>0.05</formula>
    </cfRule>
  </conditionalFormatting>
  <conditionalFormatting sqref="BF122:BF131">
    <cfRule type="cellIs" dxfId="2668" priority="666" operator="between">
      <formula>-0.05</formula>
      <formula>0.05</formula>
    </cfRule>
  </conditionalFormatting>
  <conditionalFormatting sqref="BH122:BH131">
    <cfRule type="cellIs" dxfId="2667" priority="665" operator="between">
      <formula>-0.05</formula>
      <formula>0.05</formula>
    </cfRule>
  </conditionalFormatting>
  <conditionalFormatting sqref="BJ122:BJ131">
    <cfRule type="cellIs" dxfId="2666" priority="664" operator="between">
      <formula>-0.05</formula>
      <formula>0.05</formula>
    </cfRule>
  </conditionalFormatting>
  <conditionalFormatting sqref="BL122:BL131">
    <cfRule type="cellIs" dxfId="2665" priority="663" operator="between">
      <formula>-0.05</formula>
      <formula>0.05</formula>
    </cfRule>
  </conditionalFormatting>
  <conditionalFormatting sqref="AL122:AL131">
    <cfRule type="cellIs" dxfId="2664" priority="662" operator="between">
      <formula>-0.05</formula>
      <formula>0.05</formula>
    </cfRule>
  </conditionalFormatting>
  <conditionalFormatting sqref="AN122:AN131">
    <cfRule type="cellIs" dxfId="2663" priority="661" operator="between">
      <formula>-0.05</formula>
      <formula>0.05</formula>
    </cfRule>
  </conditionalFormatting>
  <conditionalFormatting sqref="AP122:AP131">
    <cfRule type="cellIs" dxfId="2662" priority="660" operator="between">
      <formula>-0.05</formula>
      <formula>0.05</formula>
    </cfRule>
  </conditionalFormatting>
  <conditionalFormatting sqref="AR122:AR131">
    <cfRule type="cellIs" dxfId="2661" priority="659" operator="between">
      <formula>-0.05</formula>
      <formula>0.05</formula>
    </cfRule>
  </conditionalFormatting>
  <conditionalFormatting sqref="AT132:AT141">
    <cfRule type="cellIs" dxfId="2660" priority="658" operator="between">
      <formula>-0.05</formula>
      <formula>0.05</formula>
    </cfRule>
  </conditionalFormatting>
  <conditionalFormatting sqref="AV132:AV141">
    <cfRule type="cellIs" dxfId="2659" priority="657" operator="between">
      <formula>-0.05</formula>
      <formula>0.05</formula>
    </cfRule>
  </conditionalFormatting>
  <conditionalFormatting sqref="AX132:AX141">
    <cfRule type="cellIs" dxfId="2658" priority="656" operator="between">
      <formula>-0.05</formula>
      <formula>0.05</formula>
    </cfRule>
  </conditionalFormatting>
  <conditionalFormatting sqref="AZ132:AZ141">
    <cfRule type="cellIs" dxfId="2657" priority="655" operator="between">
      <formula>-0.05</formula>
      <formula>0.05</formula>
    </cfRule>
  </conditionalFormatting>
  <conditionalFormatting sqref="BB132:BB141">
    <cfRule type="cellIs" dxfId="2656" priority="654" operator="between">
      <formula>-0.05</formula>
      <formula>0.05</formula>
    </cfRule>
  </conditionalFormatting>
  <conditionalFormatting sqref="BD132:BD141">
    <cfRule type="cellIs" dxfId="2655" priority="653" operator="between">
      <formula>-0.05</formula>
      <formula>0.05</formula>
    </cfRule>
  </conditionalFormatting>
  <conditionalFormatting sqref="BF132:BF141">
    <cfRule type="cellIs" dxfId="2654" priority="652" operator="between">
      <formula>-0.05</formula>
      <formula>0.05</formula>
    </cfRule>
  </conditionalFormatting>
  <conditionalFormatting sqref="BH132:BH141">
    <cfRule type="cellIs" dxfId="2653" priority="651" operator="between">
      <formula>-0.05</formula>
      <formula>0.05</formula>
    </cfRule>
  </conditionalFormatting>
  <conditionalFormatting sqref="BJ132:BJ141">
    <cfRule type="cellIs" dxfId="2652" priority="650" operator="between">
      <formula>-0.05</formula>
      <formula>0.05</formula>
    </cfRule>
  </conditionalFormatting>
  <conditionalFormatting sqref="BL132:BL141">
    <cfRule type="cellIs" dxfId="2651" priority="649" operator="between">
      <formula>-0.05</formula>
      <formula>0.05</formula>
    </cfRule>
  </conditionalFormatting>
  <conditionalFormatting sqref="AL132:AL141">
    <cfRule type="cellIs" dxfId="2650" priority="648" operator="between">
      <formula>-0.05</formula>
      <formula>0.05</formula>
    </cfRule>
  </conditionalFormatting>
  <conditionalFormatting sqref="AN132:AN141">
    <cfRule type="cellIs" dxfId="2649" priority="647" operator="between">
      <formula>-0.05</formula>
      <formula>0.05</formula>
    </cfRule>
  </conditionalFormatting>
  <conditionalFormatting sqref="AP132:AP141">
    <cfRule type="cellIs" dxfId="2648" priority="646" operator="between">
      <formula>-0.05</formula>
      <formula>0.05</formula>
    </cfRule>
  </conditionalFormatting>
  <conditionalFormatting sqref="AR132:AR141">
    <cfRule type="cellIs" dxfId="2647" priority="645" operator="between">
      <formula>-0.05</formula>
      <formula>0.05</formula>
    </cfRule>
  </conditionalFormatting>
  <conditionalFormatting sqref="AT142:AT151">
    <cfRule type="cellIs" dxfId="2646" priority="644" operator="between">
      <formula>-0.05</formula>
      <formula>0.05</formula>
    </cfRule>
  </conditionalFormatting>
  <conditionalFormatting sqref="AV142:AV151">
    <cfRule type="cellIs" dxfId="2645" priority="643" operator="between">
      <formula>-0.05</formula>
      <formula>0.05</formula>
    </cfRule>
  </conditionalFormatting>
  <conditionalFormatting sqref="AX142:AX151">
    <cfRule type="cellIs" dxfId="2644" priority="642" operator="between">
      <formula>-0.05</formula>
      <formula>0.05</formula>
    </cfRule>
  </conditionalFormatting>
  <conditionalFormatting sqref="AZ142:AZ151">
    <cfRule type="cellIs" dxfId="2643" priority="641" operator="between">
      <formula>-0.05</formula>
      <formula>0.05</formula>
    </cfRule>
  </conditionalFormatting>
  <conditionalFormatting sqref="BB142:BB151">
    <cfRule type="cellIs" dxfId="2642" priority="640" operator="between">
      <formula>-0.05</formula>
      <formula>0.05</formula>
    </cfRule>
  </conditionalFormatting>
  <conditionalFormatting sqref="BD142:BD151">
    <cfRule type="cellIs" dxfId="2641" priority="639" operator="between">
      <formula>-0.05</formula>
      <formula>0.05</formula>
    </cfRule>
  </conditionalFormatting>
  <conditionalFormatting sqref="BF142:BF151">
    <cfRule type="cellIs" dxfId="2640" priority="638" operator="between">
      <formula>-0.05</formula>
      <formula>0.05</formula>
    </cfRule>
  </conditionalFormatting>
  <conditionalFormatting sqref="BH142:BH151">
    <cfRule type="cellIs" dxfId="2639" priority="637" operator="between">
      <formula>-0.05</formula>
      <formula>0.05</formula>
    </cfRule>
  </conditionalFormatting>
  <conditionalFormatting sqref="BJ142:BJ151">
    <cfRule type="cellIs" dxfId="2638" priority="636" operator="between">
      <formula>-0.05</formula>
      <formula>0.05</formula>
    </cfRule>
  </conditionalFormatting>
  <conditionalFormatting sqref="BL142:BL151">
    <cfRule type="cellIs" dxfId="2637" priority="635" operator="between">
      <formula>-0.05</formula>
      <formula>0.05</formula>
    </cfRule>
  </conditionalFormatting>
  <conditionalFormatting sqref="AL142:AL151">
    <cfRule type="cellIs" dxfId="2636" priority="634" operator="between">
      <formula>-0.05</formula>
      <formula>0.05</formula>
    </cfRule>
  </conditionalFormatting>
  <conditionalFormatting sqref="AN142:AN151">
    <cfRule type="cellIs" dxfId="2635" priority="633" operator="between">
      <formula>-0.05</formula>
      <formula>0.05</formula>
    </cfRule>
  </conditionalFormatting>
  <conditionalFormatting sqref="AP142:AP151">
    <cfRule type="cellIs" dxfId="2634" priority="632" operator="between">
      <formula>-0.05</formula>
      <formula>0.05</formula>
    </cfRule>
  </conditionalFormatting>
  <conditionalFormatting sqref="AR142:AR151">
    <cfRule type="cellIs" dxfId="2633" priority="631" operator="between">
      <formula>-0.05</formula>
      <formula>0.05</formula>
    </cfRule>
  </conditionalFormatting>
  <conditionalFormatting sqref="AT152:AT161">
    <cfRule type="cellIs" dxfId="2632" priority="630" operator="between">
      <formula>-0.05</formula>
      <formula>0.05</formula>
    </cfRule>
  </conditionalFormatting>
  <conditionalFormatting sqref="AV152:AV161">
    <cfRule type="cellIs" dxfId="2631" priority="629" operator="between">
      <formula>-0.05</formula>
      <formula>0.05</formula>
    </cfRule>
  </conditionalFormatting>
  <conditionalFormatting sqref="AX152:AX161">
    <cfRule type="cellIs" dxfId="2630" priority="628" operator="between">
      <formula>-0.05</formula>
      <formula>0.05</formula>
    </cfRule>
  </conditionalFormatting>
  <conditionalFormatting sqref="AZ152:AZ161">
    <cfRule type="cellIs" dxfId="2629" priority="627" operator="between">
      <formula>-0.05</formula>
      <formula>0.05</formula>
    </cfRule>
  </conditionalFormatting>
  <conditionalFormatting sqref="BB152:BB161">
    <cfRule type="cellIs" dxfId="2628" priority="626" operator="between">
      <formula>-0.05</formula>
      <formula>0.05</formula>
    </cfRule>
  </conditionalFormatting>
  <conditionalFormatting sqref="BD152:BD161">
    <cfRule type="cellIs" dxfId="2627" priority="625" operator="between">
      <formula>-0.05</formula>
      <formula>0.05</formula>
    </cfRule>
  </conditionalFormatting>
  <conditionalFormatting sqref="BF152:BF161">
    <cfRule type="cellIs" dxfId="2626" priority="624" operator="between">
      <formula>-0.05</formula>
      <formula>0.05</formula>
    </cfRule>
  </conditionalFormatting>
  <conditionalFormatting sqref="BH152:BH161">
    <cfRule type="cellIs" dxfId="2625" priority="623" operator="between">
      <formula>-0.05</formula>
      <formula>0.05</formula>
    </cfRule>
  </conditionalFormatting>
  <conditionalFormatting sqref="BJ152:BJ161">
    <cfRule type="cellIs" dxfId="2624" priority="622" operator="between">
      <formula>-0.05</formula>
      <formula>0.05</formula>
    </cfRule>
  </conditionalFormatting>
  <conditionalFormatting sqref="BL152:BL161">
    <cfRule type="cellIs" dxfId="2623" priority="621" operator="between">
      <formula>-0.05</formula>
      <formula>0.05</formula>
    </cfRule>
  </conditionalFormatting>
  <conditionalFormatting sqref="AL152:AL161">
    <cfRule type="cellIs" dxfId="2622" priority="620" operator="between">
      <formula>-0.05</formula>
      <formula>0.05</formula>
    </cfRule>
  </conditionalFormatting>
  <conditionalFormatting sqref="AN152:AN161">
    <cfRule type="cellIs" dxfId="2621" priority="619" operator="between">
      <formula>-0.05</formula>
      <formula>0.05</formula>
    </cfRule>
  </conditionalFormatting>
  <conditionalFormatting sqref="AP152:AP161">
    <cfRule type="cellIs" dxfId="2620" priority="618" operator="between">
      <formula>-0.05</formula>
      <formula>0.05</formula>
    </cfRule>
  </conditionalFormatting>
  <conditionalFormatting sqref="AR152:AR161">
    <cfRule type="cellIs" dxfId="2619" priority="617" operator="between">
      <formula>-0.05</formula>
      <formula>0.05</formula>
    </cfRule>
  </conditionalFormatting>
  <conditionalFormatting sqref="AT162:AT171">
    <cfRule type="cellIs" dxfId="2618" priority="616" operator="between">
      <formula>-0.05</formula>
      <formula>0.05</formula>
    </cfRule>
  </conditionalFormatting>
  <conditionalFormatting sqref="AV162:AV171">
    <cfRule type="cellIs" dxfId="2617" priority="615" operator="between">
      <formula>-0.05</formula>
      <formula>0.05</formula>
    </cfRule>
  </conditionalFormatting>
  <conditionalFormatting sqref="AX162:AX171">
    <cfRule type="cellIs" dxfId="2616" priority="614" operator="between">
      <formula>-0.05</formula>
      <formula>0.05</formula>
    </cfRule>
  </conditionalFormatting>
  <conditionalFormatting sqref="AZ162:AZ171">
    <cfRule type="cellIs" dxfId="2615" priority="613" operator="between">
      <formula>-0.05</formula>
      <formula>0.05</formula>
    </cfRule>
  </conditionalFormatting>
  <conditionalFormatting sqref="BB162:BB171">
    <cfRule type="cellIs" dxfId="2614" priority="612" operator="between">
      <formula>-0.05</formula>
      <formula>0.05</formula>
    </cfRule>
  </conditionalFormatting>
  <conditionalFormatting sqref="BD162:BD171">
    <cfRule type="cellIs" dxfId="2613" priority="611" operator="between">
      <formula>-0.05</formula>
      <formula>0.05</formula>
    </cfRule>
  </conditionalFormatting>
  <conditionalFormatting sqref="BF162:BF171">
    <cfRule type="cellIs" dxfId="2612" priority="610" operator="between">
      <formula>-0.05</formula>
      <formula>0.05</formula>
    </cfRule>
  </conditionalFormatting>
  <conditionalFormatting sqref="BH162:BH171">
    <cfRule type="cellIs" dxfId="2611" priority="609" operator="between">
      <formula>-0.05</formula>
      <formula>0.05</formula>
    </cfRule>
  </conditionalFormatting>
  <conditionalFormatting sqref="BJ162:BJ171">
    <cfRule type="cellIs" dxfId="2610" priority="608" operator="between">
      <formula>-0.05</formula>
      <formula>0.05</formula>
    </cfRule>
  </conditionalFormatting>
  <conditionalFormatting sqref="BL162:BL171">
    <cfRule type="cellIs" dxfId="2609" priority="607" operator="between">
      <formula>-0.05</formula>
      <formula>0.05</formula>
    </cfRule>
  </conditionalFormatting>
  <conditionalFormatting sqref="AL162:AL171">
    <cfRule type="cellIs" dxfId="2608" priority="606" operator="between">
      <formula>-0.05</formula>
      <formula>0.05</formula>
    </cfRule>
  </conditionalFormatting>
  <conditionalFormatting sqref="AN162:AN171">
    <cfRule type="cellIs" dxfId="2607" priority="605" operator="between">
      <formula>-0.05</formula>
      <formula>0.05</formula>
    </cfRule>
  </conditionalFormatting>
  <conditionalFormatting sqref="AP162:AP171">
    <cfRule type="cellIs" dxfId="2606" priority="604" operator="between">
      <formula>-0.05</formula>
      <formula>0.05</formula>
    </cfRule>
  </conditionalFormatting>
  <conditionalFormatting sqref="AR162:AR171">
    <cfRule type="cellIs" dxfId="2605" priority="603" operator="between">
      <formula>-0.05</formula>
      <formula>0.05</formula>
    </cfRule>
  </conditionalFormatting>
  <conditionalFormatting sqref="AT172:AT181">
    <cfRule type="cellIs" dxfId="2604" priority="602" operator="between">
      <formula>-0.05</formula>
      <formula>0.05</formula>
    </cfRule>
  </conditionalFormatting>
  <conditionalFormatting sqref="AV172:AV181">
    <cfRule type="cellIs" dxfId="2603" priority="601" operator="between">
      <formula>-0.05</formula>
      <formula>0.05</formula>
    </cfRule>
  </conditionalFormatting>
  <conditionalFormatting sqref="AX172:AX181">
    <cfRule type="cellIs" dxfId="2602" priority="600" operator="between">
      <formula>-0.05</formula>
      <formula>0.05</formula>
    </cfRule>
  </conditionalFormatting>
  <conditionalFormatting sqref="AZ172:AZ181">
    <cfRule type="cellIs" dxfId="2601" priority="599" operator="between">
      <formula>-0.05</formula>
      <formula>0.05</formula>
    </cfRule>
  </conditionalFormatting>
  <conditionalFormatting sqref="BB172:BB181">
    <cfRule type="cellIs" dxfId="2600" priority="598" operator="between">
      <formula>-0.05</formula>
      <formula>0.05</formula>
    </cfRule>
  </conditionalFormatting>
  <conditionalFormatting sqref="BD172:BD181">
    <cfRule type="cellIs" dxfId="2599" priority="597" operator="between">
      <formula>-0.05</formula>
      <formula>0.05</formula>
    </cfRule>
  </conditionalFormatting>
  <conditionalFormatting sqref="BF172:BF181">
    <cfRule type="cellIs" dxfId="2598" priority="596" operator="between">
      <formula>-0.05</formula>
      <formula>0.05</formula>
    </cfRule>
  </conditionalFormatting>
  <conditionalFormatting sqref="BH172:BH181">
    <cfRule type="cellIs" dxfId="2597" priority="595" operator="between">
      <formula>-0.05</formula>
      <formula>0.05</formula>
    </cfRule>
  </conditionalFormatting>
  <conditionalFormatting sqref="BJ172:BJ181">
    <cfRule type="cellIs" dxfId="2596" priority="594" operator="between">
      <formula>-0.05</formula>
      <formula>0.05</formula>
    </cfRule>
  </conditionalFormatting>
  <conditionalFormatting sqref="BL172:BL181">
    <cfRule type="cellIs" dxfId="2595" priority="593" operator="between">
      <formula>-0.05</formula>
      <formula>0.05</formula>
    </cfRule>
  </conditionalFormatting>
  <conditionalFormatting sqref="AL172:AL181">
    <cfRule type="cellIs" dxfId="2594" priority="592" operator="between">
      <formula>-0.05</formula>
      <formula>0.05</formula>
    </cfRule>
  </conditionalFormatting>
  <conditionalFormatting sqref="AN172:AN181">
    <cfRule type="cellIs" dxfId="2593" priority="591" operator="between">
      <formula>-0.05</formula>
      <formula>0.05</formula>
    </cfRule>
  </conditionalFormatting>
  <conditionalFormatting sqref="AP172:AP181">
    <cfRule type="cellIs" dxfId="2592" priority="590" operator="between">
      <formula>-0.05</formula>
      <formula>0.05</formula>
    </cfRule>
  </conditionalFormatting>
  <conditionalFormatting sqref="AR172:AR181">
    <cfRule type="cellIs" dxfId="2591" priority="589" operator="between">
      <formula>-0.05</formula>
      <formula>0.05</formula>
    </cfRule>
  </conditionalFormatting>
  <conditionalFormatting sqref="AT182:AT191">
    <cfRule type="cellIs" dxfId="2590" priority="588" operator="between">
      <formula>-0.05</formula>
      <formula>0.05</formula>
    </cfRule>
  </conditionalFormatting>
  <conditionalFormatting sqref="AV182:AV191">
    <cfRule type="cellIs" dxfId="2589" priority="587" operator="between">
      <formula>-0.05</formula>
      <formula>0.05</formula>
    </cfRule>
  </conditionalFormatting>
  <conditionalFormatting sqref="AX182:AX191">
    <cfRule type="cellIs" dxfId="2588" priority="586" operator="between">
      <formula>-0.05</formula>
      <formula>0.05</formula>
    </cfRule>
  </conditionalFormatting>
  <conditionalFormatting sqref="AZ182:AZ191">
    <cfRule type="cellIs" dxfId="2587" priority="585" operator="between">
      <formula>-0.05</formula>
      <formula>0.05</formula>
    </cfRule>
  </conditionalFormatting>
  <conditionalFormatting sqref="BB182:BB191">
    <cfRule type="cellIs" dxfId="2586" priority="584" operator="between">
      <formula>-0.05</formula>
      <formula>0.05</formula>
    </cfRule>
  </conditionalFormatting>
  <conditionalFormatting sqref="BD182:BD191">
    <cfRule type="cellIs" dxfId="2585" priority="583" operator="between">
      <formula>-0.05</formula>
      <formula>0.05</formula>
    </cfRule>
  </conditionalFormatting>
  <conditionalFormatting sqref="BF182:BF191">
    <cfRule type="cellIs" dxfId="2584" priority="582" operator="between">
      <formula>-0.05</formula>
      <formula>0.05</formula>
    </cfRule>
  </conditionalFormatting>
  <conditionalFormatting sqref="BH182:BH191">
    <cfRule type="cellIs" dxfId="2583" priority="581" operator="between">
      <formula>-0.05</formula>
      <formula>0.05</formula>
    </cfRule>
  </conditionalFormatting>
  <conditionalFormatting sqref="BJ182:BJ191">
    <cfRule type="cellIs" dxfId="2582" priority="580" operator="between">
      <formula>-0.05</formula>
      <formula>0.05</formula>
    </cfRule>
  </conditionalFormatting>
  <conditionalFormatting sqref="BL182:BL191">
    <cfRule type="cellIs" dxfId="2581" priority="579" operator="between">
      <formula>-0.05</formula>
      <formula>0.05</formula>
    </cfRule>
  </conditionalFormatting>
  <conditionalFormatting sqref="AL182:AL191">
    <cfRule type="cellIs" dxfId="2580" priority="578" operator="between">
      <formula>-0.05</formula>
      <formula>0.05</formula>
    </cfRule>
  </conditionalFormatting>
  <conditionalFormatting sqref="AN182:AN191">
    <cfRule type="cellIs" dxfId="2579" priority="577" operator="between">
      <formula>-0.05</formula>
      <formula>0.05</formula>
    </cfRule>
  </conditionalFormatting>
  <conditionalFormatting sqref="AP182:AP191">
    <cfRule type="cellIs" dxfId="2578" priority="576" operator="between">
      <formula>-0.05</formula>
      <formula>0.05</formula>
    </cfRule>
  </conditionalFormatting>
  <conditionalFormatting sqref="AR182:AR191">
    <cfRule type="cellIs" dxfId="2577" priority="575" operator="between">
      <formula>-0.05</formula>
      <formula>0.05</formula>
    </cfRule>
  </conditionalFormatting>
  <conditionalFormatting sqref="AT192:AT201">
    <cfRule type="cellIs" dxfId="2576" priority="574" operator="between">
      <formula>-0.05</formula>
      <formula>0.05</formula>
    </cfRule>
  </conditionalFormatting>
  <conditionalFormatting sqref="AV192:AV201">
    <cfRule type="cellIs" dxfId="2575" priority="573" operator="between">
      <formula>-0.05</formula>
      <formula>0.05</formula>
    </cfRule>
  </conditionalFormatting>
  <conditionalFormatting sqref="AX192:AX201">
    <cfRule type="cellIs" dxfId="2574" priority="572" operator="between">
      <formula>-0.05</formula>
      <formula>0.05</formula>
    </cfRule>
  </conditionalFormatting>
  <conditionalFormatting sqref="AZ192:AZ201">
    <cfRule type="cellIs" dxfId="2573" priority="571" operator="between">
      <formula>-0.05</formula>
      <formula>0.05</formula>
    </cfRule>
  </conditionalFormatting>
  <conditionalFormatting sqref="BB192:BB201">
    <cfRule type="cellIs" dxfId="2572" priority="570" operator="between">
      <formula>-0.05</formula>
      <formula>0.05</formula>
    </cfRule>
  </conditionalFormatting>
  <conditionalFormatting sqref="BD192:BD201">
    <cfRule type="cellIs" dxfId="2571" priority="569" operator="between">
      <formula>-0.05</formula>
      <formula>0.05</formula>
    </cfRule>
  </conditionalFormatting>
  <conditionalFormatting sqref="BF192:BF201">
    <cfRule type="cellIs" dxfId="2570" priority="568" operator="between">
      <formula>-0.05</formula>
      <formula>0.05</formula>
    </cfRule>
  </conditionalFormatting>
  <conditionalFormatting sqref="BH192:BH201">
    <cfRule type="cellIs" dxfId="2569" priority="567" operator="between">
      <formula>-0.05</formula>
      <formula>0.05</formula>
    </cfRule>
  </conditionalFormatting>
  <conditionalFormatting sqref="BJ192:BJ201">
    <cfRule type="cellIs" dxfId="2568" priority="566" operator="between">
      <formula>-0.05</formula>
      <formula>0.05</formula>
    </cfRule>
  </conditionalFormatting>
  <conditionalFormatting sqref="BL192:BL201">
    <cfRule type="cellIs" dxfId="2567" priority="565" operator="between">
      <formula>-0.05</formula>
      <formula>0.05</formula>
    </cfRule>
  </conditionalFormatting>
  <conditionalFormatting sqref="AL192:AL201">
    <cfRule type="cellIs" dxfId="2566" priority="564" operator="between">
      <formula>-0.05</formula>
      <formula>0.05</formula>
    </cfRule>
  </conditionalFormatting>
  <conditionalFormatting sqref="AN192:AN201">
    <cfRule type="cellIs" dxfId="2565" priority="563" operator="between">
      <formula>-0.05</formula>
      <formula>0.05</formula>
    </cfRule>
  </conditionalFormatting>
  <conditionalFormatting sqref="AP192:AP201">
    <cfRule type="cellIs" dxfId="2564" priority="562" operator="between">
      <formula>-0.05</formula>
      <formula>0.05</formula>
    </cfRule>
  </conditionalFormatting>
  <conditionalFormatting sqref="AR192:AR201">
    <cfRule type="cellIs" dxfId="2563" priority="561" operator="between">
      <formula>-0.05</formula>
      <formula>0.05</formula>
    </cfRule>
  </conditionalFormatting>
  <conditionalFormatting sqref="AT202:AT211">
    <cfRule type="cellIs" dxfId="2562" priority="560" operator="between">
      <formula>-0.05</formula>
      <formula>0.05</formula>
    </cfRule>
  </conditionalFormatting>
  <conditionalFormatting sqref="AV202:AV211">
    <cfRule type="cellIs" dxfId="2561" priority="559" operator="between">
      <formula>-0.05</formula>
      <formula>0.05</formula>
    </cfRule>
  </conditionalFormatting>
  <conditionalFormatting sqref="AX202:AX211">
    <cfRule type="cellIs" dxfId="2560" priority="558" operator="between">
      <formula>-0.05</formula>
      <formula>0.05</formula>
    </cfRule>
  </conditionalFormatting>
  <conditionalFormatting sqref="AZ202:AZ211">
    <cfRule type="cellIs" dxfId="2559" priority="557" operator="between">
      <formula>-0.05</formula>
      <formula>0.05</formula>
    </cfRule>
  </conditionalFormatting>
  <conditionalFormatting sqref="BB202:BB211">
    <cfRule type="cellIs" dxfId="2558" priority="556" operator="between">
      <formula>-0.05</formula>
      <formula>0.05</formula>
    </cfRule>
  </conditionalFormatting>
  <conditionalFormatting sqref="BD202:BD211">
    <cfRule type="cellIs" dxfId="2557" priority="555" operator="between">
      <formula>-0.05</formula>
      <formula>0.05</formula>
    </cfRule>
  </conditionalFormatting>
  <conditionalFormatting sqref="BF202:BF211">
    <cfRule type="cellIs" dxfId="2556" priority="554" operator="between">
      <formula>-0.05</formula>
      <formula>0.05</formula>
    </cfRule>
  </conditionalFormatting>
  <conditionalFormatting sqref="BH202:BH211">
    <cfRule type="cellIs" dxfId="2555" priority="553" operator="between">
      <formula>-0.05</formula>
      <formula>0.05</formula>
    </cfRule>
  </conditionalFormatting>
  <conditionalFormatting sqref="BJ202:BJ211">
    <cfRule type="cellIs" dxfId="2554" priority="552" operator="between">
      <formula>-0.05</formula>
      <formula>0.05</formula>
    </cfRule>
  </conditionalFormatting>
  <conditionalFormatting sqref="BL202:BL211">
    <cfRule type="cellIs" dxfId="2553" priority="551" operator="between">
      <formula>-0.05</formula>
      <formula>0.05</formula>
    </cfRule>
  </conditionalFormatting>
  <conditionalFormatting sqref="AL202:AL211">
    <cfRule type="cellIs" dxfId="2552" priority="550" operator="between">
      <formula>-0.05</formula>
      <formula>0.05</formula>
    </cfRule>
  </conditionalFormatting>
  <conditionalFormatting sqref="AN202:AN211">
    <cfRule type="cellIs" dxfId="2551" priority="549" operator="between">
      <formula>-0.05</formula>
      <formula>0.05</formula>
    </cfRule>
  </conditionalFormatting>
  <conditionalFormatting sqref="AP202:AP211">
    <cfRule type="cellIs" dxfId="2550" priority="548" operator="between">
      <formula>-0.05</formula>
      <formula>0.05</formula>
    </cfRule>
  </conditionalFormatting>
  <conditionalFormatting sqref="AR202:AR211">
    <cfRule type="cellIs" dxfId="2549" priority="547" operator="between">
      <formula>-0.05</formula>
      <formula>0.05</formula>
    </cfRule>
  </conditionalFormatting>
  <conditionalFormatting sqref="AT212:AT221">
    <cfRule type="cellIs" dxfId="2548" priority="546" operator="between">
      <formula>-0.05</formula>
      <formula>0.05</formula>
    </cfRule>
  </conditionalFormatting>
  <conditionalFormatting sqref="AV212:AV221">
    <cfRule type="cellIs" dxfId="2547" priority="545" operator="between">
      <formula>-0.05</formula>
      <formula>0.05</formula>
    </cfRule>
  </conditionalFormatting>
  <conditionalFormatting sqref="AX212:AX221">
    <cfRule type="cellIs" dxfId="2546" priority="544" operator="between">
      <formula>-0.05</formula>
      <formula>0.05</formula>
    </cfRule>
  </conditionalFormatting>
  <conditionalFormatting sqref="AZ212:AZ221">
    <cfRule type="cellIs" dxfId="2545" priority="543" operator="between">
      <formula>-0.05</formula>
      <formula>0.05</formula>
    </cfRule>
  </conditionalFormatting>
  <conditionalFormatting sqref="BB212:BB221">
    <cfRule type="cellIs" dxfId="2544" priority="542" operator="between">
      <formula>-0.05</formula>
      <formula>0.05</formula>
    </cfRule>
  </conditionalFormatting>
  <conditionalFormatting sqref="BD212:BD221">
    <cfRule type="cellIs" dxfId="2543" priority="541" operator="between">
      <formula>-0.05</formula>
      <formula>0.05</formula>
    </cfRule>
  </conditionalFormatting>
  <conditionalFormatting sqref="BF212:BF221">
    <cfRule type="cellIs" dxfId="2542" priority="540" operator="between">
      <formula>-0.05</formula>
      <formula>0.05</formula>
    </cfRule>
  </conditionalFormatting>
  <conditionalFormatting sqref="BH212:BH221">
    <cfRule type="cellIs" dxfId="2541" priority="539" operator="between">
      <formula>-0.05</formula>
      <formula>0.05</formula>
    </cfRule>
  </conditionalFormatting>
  <conditionalFormatting sqref="BJ212:BJ221">
    <cfRule type="cellIs" dxfId="2540" priority="538" operator="between">
      <formula>-0.05</formula>
      <formula>0.05</formula>
    </cfRule>
  </conditionalFormatting>
  <conditionalFormatting sqref="BL212:BL221">
    <cfRule type="cellIs" dxfId="2539" priority="537" operator="between">
      <formula>-0.05</formula>
      <formula>0.05</formula>
    </cfRule>
  </conditionalFormatting>
  <conditionalFormatting sqref="AL212:AL221">
    <cfRule type="cellIs" dxfId="2538" priority="536" operator="between">
      <formula>-0.05</formula>
      <formula>0.05</formula>
    </cfRule>
  </conditionalFormatting>
  <conditionalFormatting sqref="AN212:AN221">
    <cfRule type="cellIs" dxfId="2537" priority="535" operator="between">
      <formula>-0.05</formula>
      <formula>0.05</formula>
    </cfRule>
  </conditionalFormatting>
  <conditionalFormatting sqref="AP212:AP221">
    <cfRule type="cellIs" dxfId="2536" priority="534" operator="between">
      <formula>-0.05</formula>
      <formula>0.05</formula>
    </cfRule>
  </conditionalFormatting>
  <conditionalFormatting sqref="AR212:AR221">
    <cfRule type="cellIs" dxfId="2535" priority="533" operator="between">
      <formula>-0.05</formula>
      <formula>0.05</formula>
    </cfRule>
  </conditionalFormatting>
  <conditionalFormatting sqref="AT222:AT231">
    <cfRule type="cellIs" dxfId="2534" priority="532" operator="between">
      <formula>-0.05</formula>
      <formula>0.05</formula>
    </cfRule>
  </conditionalFormatting>
  <conditionalFormatting sqref="AV222:AV231">
    <cfRule type="cellIs" dxfId="2533" priority="531" operator="between">
      <formula>-0.05</formula>
      <formula>0.05</formula>
    </cfRule>
  </conditionalFormatting>
  <conditionalFormatting sqref="AX222:AX231">
    <cfRule type="cellIs" dxfId="2532" priority="530" operator="between">
      <formula>-0.05</formula>
      <formula>0.05</formula>
    </cfRule>
  </conditionalFormatting>
  <conditionalFormatting sqref="AZ222:AZ231">
    <cfRule type="cellIs" dxfId="2531" priority="529" operator="between">
      <formula>-0.05</formula>
      <formula>0.05</formula>
    </cfRule>
  </conditionalFormatting>
  <conditionalFormatting sqref="BB222:BB231">
    <cfRule type="cellIs" dxfId="2530" priority="528" operator="between">
      <formula>-0.05</formula>
      <formula>0.05</formula>
    </cfRule>
  </conditionalFormatting>
  <conditionalFormatting sqref="BD222:BD231">
    <cfRule type="cellIs" dxfId="2529" priority="527" operator="between">
      <formula>-0.05</formula>
      <formula>0.05</formula>
    </cfRule>
  </conditionalFormatting>
  <conditionalFormatting sqref="BF222:BF231">
    <cfRule type="cellIs" dxfId="2528" priority="526" operator="between">
      <formula>-0.05</formula>
      <formula>0.05</formula>
    </cfRule>
  </conditionalFormatting>
  <conditionalFormatting sqref="BH222:BH231">
    <cfRule type="cellIs" dxfId="2527" priority="525" operator="between">
      <formula>-0.05</formula>
      <formula>0.05</formula>
    </cfRule>
  </conditionalFormatting>
  <conditionalFormatting sqref="BJ222:BJ231">
    <cfRule type="cellIs" dxfId="2526" priority="524" operator="between">
      <formula>-0.05</formula>
      <formula>0.05</formula>
    </cfRule>
  </conditionalFormatting>
  <conditionalFormatting sqref="BL222:BL231">
    <cfRule type="cellIs" dxfId="2525" priority="523" operator="between">
      <formula>-0.05</formula>
      <formula>0.05</formula>
    </cfRule>
  </conditionalFormatting>
  <conditionalFormatting sqref="AL222:AL231">
    <cfRule type="cellIs" dxfId="2524" priority="522" operator="between">
      <formula>-0.05</formula>
      <formula>0.05</formula>
    </cfRule>
  </conditionalFormatting>
  <conditionalFormatting sqref="AN222:AN231">
    <cfRule type="cellIs" dxfId="2523" priority="521" operator="between">
      <formula>-0.05</formula>
      <formula>0.05</formula>
    </cfRule>
  </conditionalFormatting>
  <conditionalFormatting sqref="AP222:AP231">
    <cfRule type="cellIs" dxfId="2522" priority="520" operator="between">
      <formula>-0.05</formula>
      <formula>0.05</formula>
    </cfRule>
  </conditionalFormatting>
  <conditionalFormatting sqref="AR222:AR231">
    <cfRule type="cellIs" dxfId="2521" priority="519" operator="between">
      <formula>-0.05</formula>
      <formula>0.05</formula>
    </cfRule>
  </conditionalFormatting>
  <conditionalFormatting sqref="AT232:AT241">
    <cfRule type="cellIs" dxfId="2520" priority="518" operator="between">
      <formula>-0.05</formula>
      <formula>0.05</formula>
    </cfRule>
  </conditionalFormatting>
  <conditionalFormatting sqref="AV232:AV241">
    <cfRule type="cellIs" dxfId="2519" priority="517" operator="between">
      <formula>-0.05</formula>
      <formula>0.05</formula>
    </cfRule>
  </conditionalFormatting>
  <conditionalFormatting sqref="AX232:AX241">
    <cfRule type="cellIs" dxfId="2518" priority="516" operator="between">
      <formula>-0.05</formula>
      <formula>0.05</formula>
    </cfRule>
  </conditionalFormatting>
  <conditionalFormatting sqref="AZ232:AZ241">
    <cfRule type="cellIs" dxfId="2517" priority="515" operator="between">
      <formula>-0.05</formula>
      <formula>0.05</formula>
    </cfRule>
  </conditionalFormatting>
  <conditionalFormatting sqref="BB232:BB241">
    <cfRule type="cellIs" dxfId="2516" priority="514" operator="between">
      <formula>-0.05</formula>
      <formula>0.05</formula>
    </cfRule>
  </conditionalFormatting>
  <conditionalFormatting sqref="BD232:BD241">
    <cfRule type="cellIs" dxfId="2515" priority="513" operator="between">
      <formula>-0.05</formula>
      <formula>0.05</formula>
    </cfRule>
  </conditionalFormatting>
  <conditionalFormatting sqref="BF232:BF241">
    <cfRule type="cellIs" dxfId="2514" priority="512" operator="between">
      <formula>-0.05</formula>
      <formula>0.05</formula>
    </cfRule>
  </conditionalFormatting>
  <conditionalFormatting sqref="BH232:BH241">
    <cfRule type="cellIs" dxfId="2513" priority="511" operator="between">
      <formula>-0.05</formula>
      <formula>0.05</formula>
    </cfRule>
  </conditionalFormatting>
  <conditionalFormatting sqref="BJ232:BJ241">
    <cfRule type="cellIs" dxfId="2512" priority="510" operator="between">
      <formula>-0.05</formula>
      <formula>0.05</formula>
    </cfRule>
  </conditionalFormatting>
  <conditionalFormatting sqref="BL232:BL241">
    <cfRule type="cellIs" dxfId="2511" priority="509" operator="between">
      <formula>-0.05</formula>
      <formula>0.05</formula>
    </cfRule>
  </conditionalFormatting>
  <conditionalFormatting sqref="AL232:AL241">
    <cfRule type="cellIs" dxfId="2510" priority="508" operator="between">
      <formula>-0.05</formula>
      <formula>0.05</formula>
    </cfRule>
  </conditionalFormatting>
  <conditionalFormatting sqref="AN232:AN241">
    <cfRule type="cellIs" dxfId="2509" priority="507" operator="between">
      <formula>-0.05</formula>
      <formula>0.05</formula>
    </cfRule>
  </conditionalFormatting>
  <conditionalFormatting sqref="AP232:AP241">
    <cfRule type="cellIs" dxfId="2508" priority="506" operator="between">
      <formula>-0.05</formula>
      <formula>0.05</formula>
    </cfRule>
  </conditionalFormatting>
  <conditionalFormatting sqref="AR232:AR241">
    <cfRule type="cellIs" dxfId="2507" priority="505" operator="between">
      <formula>-0.05</formula>
      <formula>0.05</formula>
    </cfRule>
  </conditionalFormatting>
  <conditionalFormatting sqref="AT242:AT251">
    <cfRule type="cellIs" dxfId="2506" priority="504" operator="between">
      <formula>-0.05</formula>
      <formula>0.05</formula>
    </cfRule>
  </conditionalFormatting>
  <conditionalFormatting sqref="AV242:AV251">
    <cfRule type="cellIs" dxfId="2505" priority="503" operator="between">
      <formula>-0.05</formula>
      <formula>0.05</formula>
    </cfRule>
  </conditionalFormatting>
  <conditionalFormatting sqref="AX242:AX251">
    <cfRule type="cellIs" dxfId="2504" priority="502" operator="between">
      <formula>-0.05</formula>
      <formula>0.05</formula>
    </cfRule>
  </conditionalFormatting>
  <conditionalFormatting sqref="AZ242:AZ251">
    <cfRule type="cellIs" dxfId="2503" priority="501" operator="between">
      <formula>-0.05</formula>
      <formula>0.05</formula>
    </cfRule>
  </conditionalFormatting>
  <conditionalFormatting sqref="BB242:BB251">
    <cfRule type="cellIs" dxfId="2502" priority="500" operator="between">
      <formula>-0.05</formula>
      <formula>0.05</formula>
    </cfRule>
  </conditionalFormatting>
  <conditionalFormatting sqref="BD242:BD251">
    <cfRule type="cellIs" dxfId="2501" priority="499" operator="between">
      <formula>-0.05</formula>
      <formula>0.05</formula>
    </cfRule>
  </conditionalFormatting>
  <conditionalFormatting sqref="BF242:BF251">
    <cfRule type="cellIs" dxfId="2500" priority="498" operator="between">
      <formula>-0.05</formula>
      <formula>0.05</formula>
    </cfRule>
  </conditionalFormatting>
  <conditionalFormatting sqref="BH242:BH251">
    <cfRule type="cellIs" dxfId="2499" priority="497" operator="between">
      <formula>-0.05</formula>
      <formula>0.05</formula>
    </cfRule>
  </conditionalFormatting>
  <conditionalFormatting sqref="BJ242:BJ251">
    <cfRule type="cellIs" dxfId="2498" priority="496" operator="between">
      <formula>-0.05</formula>
      <formula>0.05</formula>
    </cfRule>
  </conditionalFormatting>
  <conditionalFormatting sqref="BL242:BL251">
    <cfRule type="cellIs" dxfId="2497" priority="495" operator="between">
      <formula>-0.05</formula>
      <formula>0.05</formula>
    </cfRule>
  </conditionalFormatting>
  <conditionalFormatting sqref="AL242:AL251">
    <cfRule type="cellIs" dxfId="2496" priority="494" operator="between">
      <formula>-0.05</formula>
      <formula>0.05</formula>
    </cfRule>
  </conditionalFormatting>
  <conditionalFormatting sqref="AN242:AN251">
    <cfRule type="cellIs" dxfId="2495" priority="493" operator="between">
      <formula>-0.05</formula>
      <formula>0.05</formula>
    </cfRule>
  </conditionalFormatting>
  <conditionalFormatting sqref="AP242:AP251">
    <cfRule type="cellIs" dxfId="2494" priority="492" operator="between">
      <formula>-0.05</formula>
      <formula>0.05</formula>
    </cfRule>
  </conditionalFormatting>
  <conditionalFormatting sqref="AR242:AR251">
    <cfRule type="cellIs" dxfId="2493" priority="491" operator="between">
      <formula>-0.05</formula>
      <formula>0.05</formula>
    </cfRule>
  </conditionalFormatting>
  <conditionalFormatting sqref="AT252:AT261">
    <cfRule type="cellIs" dxfId="2492" priority="490" operator="between">
      <formula>-0.05</formula>
      <formula>0.05</formula>
    </cfRule>
  </conditionalFormatting>
  <conditionalFormatting sqref="AV252:AV261">
    <cfRule type="cellIs" dxfId="2491" priority="489" operator="between">
      <formula>-0.05</formula>
      <formula>0.05</formula>
    </cfRule>
  </conditionalFormatting>
  <conditionalFormatting sqref="AX252:AX261">
    <cfRule type="cellIs" dxfId="2490" priority="488" operator="between">
      <formula>-0.05</formula>
      <formula>0.05</formula>
    </cfRule>
  </conditionalFormatting>
  <conditionalFormatting sqref="AZ252:AZ261">
    <cfRule type="cellIs" dxfId="2489" priority="487" operator="between">
      <formula>-0.05</formula>
      <formula>0.05</formula>
    </cfRule>
  </conditionalFormatting>
  <conditionalFormatting sqref="BB252:BB261">
    <cfRule type="cellIs" dxfId="2488" priority="486" operator="between">
      <formula>-0.05</formula>
      <formula>0.05</formula>
    </cfRule>
  </conditionalFormatting>
  <conditionalFormatting sqref="BD252:BD261">
    <cfRule type="cellIs" dxfId="2487" priority="485" operator="between">
      <formula>-0.05</formula>
      <formula>0.05</formula>
    </cfRule>
  </conditionalFormatting>
  <conditionalFormatting sqref="BF252:BF261">
    <cfRule type="cellIs" dxfId="2486" priority="484" operator="between">
      <formula>-0.05</formula>
      <formula>0.05</formula>
    </cfRule>
  </conditionalFormatting>
  <conditionalFormatting sqref="BH252:BH261">
    <cfRule type="cellIs" dxfId="2485" priority="483" operator="between">
      <formula>-0.05</formula>
      <formula>0.05</formula>
    </cfRule>
  </conditionalFormatting>
  <conditionalFormatting sqref="BJ252:BJ261">
    <cfRule type="cellIs" dxfId="2484" priority="482" operator="between">
      <formula>-0.05</formula>
      <formula>0.05</formula>
    </cfRule>
  </conditionalFormatting>
  <conditionalFormatting sqref="BL252:BL261">
    <cfRule type="cellIs" dxfId="2483" priority="481" operator="between">
      <formula>-0.05</formula>
      <formula>0.05</formula>
    </cfRule>
  </conditionalFormatting>
  <conditionalFormatting sqref="AL252:AL261">
    <cfRule type="cellIs" dxfId="2482" priority="480" operator="between">
      <formula>-0.05</formula>
      <formula>0.05</formula>
    </cfRule>
  </conditionalFormatting>
  <conditionalFormatting sqref="AN252:AN261">
    <cfRule type="cellIs" dxfId="2481" priority="479" operator="between">
      <formula>-0.05</formula>
      <formula>0.05</formula>
    </cfRule>
  </conditionalFormatting>
  <conditionalFormatting sqref="AP252:AP261">
    <cfRule type="cellIs" dxfId="2480" priority="478" operator="between">
      <formula>-0.05</formula>
      <formula>0.05</formula>
    </cfRule>
  </conditionalFormatting>
  <conditionalFormatting sqref="AR252:AR261">
    <cfRule type="cellIs" dxfId="2479" priority="477" operator="between">
      <formula>-0.05</formula>
      <formula>0.05</formula>
    </cfRule>
  </conditionalFormatting>
  <conditionalFormatting sqref="AT262:AT271">
    <cfRule type="cellIs" dxfId="2478" priority="476" operator="between">
      <formula>-0.05</formula>
      <formula>0.05</formula>
    </cfRule>
  </conditionalFormatting>
  <conditionalFormatting sqref="AV262:AV271">
    <cfRule type="cellIs" dxfId="2477" priority="475" operator="between">
      <formula>-0.05</formula>
      <formula>0.05</formula>
    </cfRule>
  </conditionalFormatting>
  <conditionalFormatting sqref="AX262:AX271">
    <cfRule type="cellIs" dxfId="2476" priority="474" operator="between">
      <formula>-0.05</formula>
      <formula>0.05</formula>
    </cfRule>
  </conditionalFormatting>
  <conditionalFormatting sqref="AZ262:AZ271">
    <cfRule type="cellIs" dxfId="2475" priority="473" operator="between">
      <formula>-0.05</formula>
      <formula>0.05</formula>
    </cfRule>
  </conditionalFormatting>
  <conditionalFormatting sqref="BB262:BB271">
    <cfRule type="cellIs" dxfId="2474" priority="472" operator="between">
      <formula>-0.05</formula>
      <formula>0.05</formula>
    </cfRule>
  </conditionalFormatting>
  <conditionalFormatting sqref="BD262:BD271">
    <cfRule type="cellIs" dxfId="2473" priority="471" operator="between">
      <formula>-0.05</formula>
      <formula>0.05</formula>
    </cfRule>
  </conditionalFormatting>
  <conditionalFormatting sqref="BF262:BF271">
    <cfRule type="cellIs" dxfId="2472" priority="470" operator="between">
      <formula>-0.05</formula>
      <formula>0.05</formula>
    </cfRule>
  </conditionalFormatting>
  <conditionalFormatting sqref="BH262:BH271">
    <cfRule type="cellIs" dxfId="2471" priority="469" operator="between">
      <formula>-0.05</formula>
      <formula>0.05</formula>
    </cfRule>
  </conditionalFormatting>
  <conditionalFormatting sqref="BJ262:BJ271">
    <cfRule type="cellIs" dxfId="2470" priority="468" operator="between">
      <formula>-0.05</formula>
      <formula>0.05</formula>
    </cfRule>
  </conditionalFormatting>
  <conditionalFormatting sqref="BL262:BL271">
    <cfRule type="cellIs" dxfId="2469" priority="467" operator="between">
      <formula>-0.05</formula>
      <formula>0.05</formula>
    </cfRule>
  </conditionalFormatting>
  <conditionalFormatting sqref="AL262:AL271">
    <cfRule type="cellIs" dxfId="2468" priority="466" operator="between">
      <formula>-0.05</formula>
      <formula>0.05</formula>
    </cfRule>
  </conditionalFormatting>
  <conditionalFormatting sqref="AN262:AN271">
    <cfRule type="cellIs" dxfId="2467" priority="465" operator="between">
      <formula>-0.05</formula>
      <formula>0.05</formula>
    </cfRule>
  </conditionalFormatting>
  <conditionalFormatting sqref="AP262:AP271">
    <cfRule type="cellIs" dxfId="2466" priority="464" operator="between">
      <formula>-0.05</formula>
      <formula>0.05</formula>
    </cfRule>
  </conditionalFormatting>
  <conditionalFormatting sqref="AR262:AR271">
    <cfRule type="cellIs" dxfId="2465" priority="463" operator="between">
      <formula>-0.05</formula>
      <formula>0.05</formula>
    </cfRule>
  </conditionalFormatting>
  <conditionalFormatting sqref="AT272:AT281">
    <cfRule type="cellIs" dxfId="2464" priority="462" operator="between">
      <formula>-0.05</formula>
      <formula>0.05</formula>
    </cfRule>
  </conditionalFormatting>
  <conditionalFormatting sqref="AV272:AV281">
    <cfRule type="cellIs" dxfId="2463" priority="461" operator="between">
      <formula>-0.05</formula>
      <formula>0.05</formula>
    </cfRule>
  </conditionalFormatting>
  <conditionalFormatting sqref="AX272:AX281">
    <cfRule type="cellIs" dxfId="2462" priority="460" operator="between">
      <formula>-0.05</formula>
      <formula>0.05</formula>
    </cfRule>
  </conditionalFormatting>
  <conditionalFormatting sqref="AZ272:AZ281">
    <cfRule type="cellIs" dxfId="2461" priority="459" operator="between">
      <formula>-0.05</formula>
      <formula>0.05</formula>
    </cfRule>
  </conditionalFormatting>
  <conditionalFormatting sqref="BB272:BB281">
    <cfRule type="cellIs" dxfId="2460" priority="458" operator="between">
      <formula>-0.05</formula>
      <formula>0.05</formula>
    </cfRule>
  </conditionalFormatting>
  <conditionalFormatting sqref="BD272:BD281">
    <cfRule type="cellIs" dxfId="2459" priority="457" operator="between">
      <formula>-0.05</formula>
      <formula>0.05</formula>
    </cfRule>
  </conditionalFormatting>
  <conditionalFormatting sqref="BF272:BF281">
    <cfRule type="cellIs" dxfId="2458" priority="456" operator="between">
      <formula>-0.05</formula>
      <formula>0.05</formula>
    </cfRule>
  </conditionalFormatting>
  <conditionalFormatting sqref="BH272:BH281">
    <cfRule type="cellIs" dxfId="2457" priority="455" operator="between">
      <formula>-0.05</formula>
      <formula>0.05</formula>
    </cfRule>
  </conditionalFormatting>
  <conditionalFormatting sqref="BJ272:BJ281">
    <cfRule type="cellIs" dxfId="2456" priority="454" operator="between">
      <formula>-0.05</formula>
      <formula>0.05</formula>
    </cfRule>
  </conditionalFormatting>
  <conditionalFormatting sqref="BL272:BL281">
    <cfRule type="cellIs" dxfId="2455" priority="453" operator="between">
      <formula>-0.05</formula>
      <formula>0.05</formula>
    </cfRule>
  </conditionalFormatting>
  <conditionalFormatting sqref="AL272:AL281">
    <cfRule type="cellIs" dxfId="2454" priority="452" operator="between">
      <formula>-0.05</formula>
      <formula>0.05</formula>
    </cfRule>
  </conditionalFormatting>
  <conditionalFormatting sqref="AN272:AN281">
    <cfRule type="cellIs" dxfId="2453" priority="451" operator="between">
      <formula>-0.05</formula>
      <formula>0.05</formula>
    </cfRule>
  </conditionalFormatting>
  <conditionalFormatting sqref="AP272:AP281">
    <cfRule type="cellIs" dxfId="2452" priority="450" operator="between">
      <formula>-0.05</formula>
      <formula>0.05</formula>
    </cfRule>
  </conditionalFormatting>
  <conditionalFormatting sqref="AR272:AR281">
    <cfRule type="cellIs" dxfId="2451" priority="449" operator="between">
      <formula>-0.05</formula>
      <formula>0.05</formula>
    </cfRule>
  </conditionalFormatting>
  <conditionalFormatting sqref="AT282:AT291">
    <cfRule type="cellIs" dxfId="2450" priority="448" operator="between">
      <formula>-0.05</formula>
      <formula>0.05</formula>
    </cfRule>
  </conditionalFormatting>
  <conditionalFormatting sqref="AV282:AV291">
    <cfRule type="cellIs" dxfId="2449" priority="447" operator="between">
      <formula>-0.05</formula>
      <formula>0.05</formula>
    </cfRule>
  </conditionalFormatting>
  <conditionalFormatting sqref="AX282:AX291">
    <cfRule type="cellIs" dxfId="2448" priority="446" operator="between">
      <formula>-0.05</formula>
      <formula>0.05</formula>
    </cfRule>
  </conditionalFormatting>
  <conditionalFormatting sqref="AZ282:AZ291">
    <cfRule type="cellIs" dxfId="2447" priority="445" operator="between">
      <formula>-0.05</formula>
      <formula>0.05</formula>
    </cfRule>
  </conditionalFormatting>
  <conditionalFormatting sqref="BB282:BB291">
    <cfRule type="cellIs" dxfId="2446" priority="444" operator="between">
      <formula>-0.05</formula>
      <formula>0.05</formula>
    </cfRule>
  </conditionalFormatting>
  <conditionalFormatting sqref="BD282:BD291">
    <cfRule type="cellIs" dxfId="2445" priority="443" operator="between">
      <formula>-0.05</formula>
      <formula>0.05</formula>
    </cfRule>
  </conditionalFormatting>
  <conditionalFormatting sqref="BF282:BF291">
    <cfRule type="cellIs" dxfId="2444" priority="442" operator="between">
      <formula>-0.05</formula>
      <formula>0.05</formula>
    </cfRule>
  </conditionalFormatting>
  <conditionalFormatting sqref="BH282:BH291">
    <cfRule type="cellIs" dxfId="2443" priority="441" operator="between">
      <formula>-0.05</formula>
      <formula>0.05</formula>
    </cfRule>
  </conditionalFormatting>
  <conditionalFormatting sqref="BJ282:BJ291">
    <cfRule type="cellIs" dxfId="2442" priority="440" operator="between">
      <formula>-0.05</formula>
      <formula>0.05</formula>
    </cfRule>
  </conditionalFormatting>
  <conditionalFormatting sqref="BL282:BL291">
    <cfRule type="cellIs" dxfId="2441" priority="439" operator="between">
      <formula>-0.05</formula>
      <formula>0.05</formula>
    </cfRule>
  </conditionalFormatting>
  <conditionalFormatting sqref="AL282:AL291">
    <cfRule type="cellIs" dxfId="2440" priority="438" operator="between">
      <formula>-0.05</formula>
      <formula>0.05</formula>
    </cfRule>
  </conditionalFormatting>
  <conditionalFormatting sqref="AN282:AN291">
    <cfRule type="cellIs" dxfId="2439" priority="437" operator="between">
      <formula>-0.05</formula>
      <formula>0.05</formula>
    </cfRule>
  </conditionalFormatting>
  <conditionalFormatting sqref="AP282:AP291">
    <cfRule type="cellIs" dxfId="2438" priority="436" operator="between">
      <formula>-0.05</formula>
      <formula>0.05</formula>
    </cfRule>
  </conditionalFormatting>
  <conditionalFormatting sqref="AR282:AR291">
    <cfRule type="cellIs" dxfId="2437" priority="435" operator="between">
      <formula>-0.05</formula>
      <formula>0.05</formula>
    </cfRule>
  </conditionalFormatting>
  <conditionalFormatting sqref="AT292:AT301">
    <cfRule type="cellIs" dxfId="2436" priority="434" operator="between">
      <formula>-0.05</formula>
      <formula>0.05</formula>
    </cfRule>
  </conditionalFormatting>
  <conditionalFormatting sqref="AV292:AV301">
    <cfRule type="cellIs" dxfId="2435" priority="433" operator="between">
      <formula>-0.05</formula>
      <formula>0.05</formula>
    </cfRule>
  </conditionalFormatting>
  <conditionalFormatting sqref="AX292:AX301">
    <cfRule type="cellIs" dxfId="2434" priority="432" operator="between">
      <formula>-0.05</formula>
      <formula>0.05</formula>
    </cfRule>
  </conditionalFormatting>
  <conditionalFormatting sqref="AZ292:AZ301">
    <cfRule type="cellIs" dxfId="2433" priority="431" operator="between">
      <formula>-0.05</formula>
      <formula>0.05</formula>
    </cfRule>
  </conditionalFormatting>
  <conditionalFormatting sqref="BB292:BB301">
    <cfRule type="cellIs" dxfId="2432" priority="430" operator="between">
      <formula>-0.05</formula>
      <formula>0.05</formula>
    </cfRule>
  </conditionalFormatting>
  <conditionalFormatting sqref="BD292:BD301">
    <cfRule type="cellIs" dxfId="2431" priority="429" operator="between">
      <formula>-0.05</formula>
      <formula>0.05</formula>
    </cfRule>
  </conditionalFormatting>
  <conditionalFormatting sqref="BF292:BF301">
    <cfRule type="cellIs" dxfId="2430" priority="428" operator="between">
      <formula>-0.05</formula>
      <formula>0.05</formula>
    </cfRule>
  </conditionalFormatting>
  <conditionalFormatting sqref="BH292:BH301">
    <cfRule type="cellIs" dxfId="2429" priority="427" operator="between">
      <formula>-0.05</formula>
      <formula>0.05</formula>
    </cfRule>
  </conditionalFormatting>
  <conditionalFormatting sqref="BJ292:BJ301">
    <cfRule type="cellIs" dxfId="2428" priority="426" operator="between">
      <formula>-0.05</formula>
      <formula>0.05</formula>
    </cfRule>
  </conditionalFormatting>
  <conditionalFormatting sqref="BL292:BL301">
    <cfRule type="cellIs" dxfId="2427" priority="425" operator="between">
      <formula>-0.05</formula>
      <formula>0.05</formula>
    </cfRule>
  </conditionalFormatting>
  <conditionalFormatting sqref="AL292:AL301">
    <cfRule type="cellIs" dxfId="2426" priority="424" operator="between">
      <formula>-0.05</formula>
      <formula>0.05</formula>
    </cfRule>
  </conditionalFormatting>
  <conditionalFormatting sqref="AN292:AN301">
    <cfRule type="cellIs" dxfId="2425" priority="423" operator="between">
      <formula>-0.05</formula>
      <formula>0.05</formula>
    </cfRule>
  </conditionalFormatting>
  <conditionalFormatting sqref="AP292:AP301">
    <cfRule type="cellIs" dxfId="2424" priority="422" operator="between">
      <formula>-0.05</formula>
      <formula>0.05</formula>
    </cfRule>
  </conditionalFormatting>
  <conditionalFormatting sqref="AR292:AR301">
    <cfRule type="cellIs" dxfId="2423" priority="421" operator="between">
      <formula>-0.05</formula>
      <formula>0.05</formula>
    </cfRule>
  </conditionalFormatting>
  <conditionalFormatting sqref="AT302:AT311">
    <cfRule type="cellIs" dxfId="2422" priority="420" operator="between">
      <formula>-0.05</formula>
      <formula>0.05</formula>
    </cfRule>
  </conditionalFormatting>
  <conditionalFormatting sqref="AV302:AV311">
    <cfRule type="cellIs" dxfId="2421" priority="419" operator="between">
      <formula>-0.05</formula>
      <formula>0.05</formula>
    </cfRule>
  </conditionalFormatting>
  <conditionalFormatting sqref="AX302:AX311">
    <cfRule type="cellIs" dxfId="2420" priority="418" operator="between">
      <formula>-0.05</formula>
      <formula>0.05</formula>
    </cfRule>
  </conditionalFormatting>
  <conditionalFormatting sqref="AZ302:AZ311">
    <cfRule type="cellIs" dxfId="2419" priority="417" operator="between">
      <formula>-0.05</formula>
      <formula>0.05</formula>
    </cfRule>
  </conditionalFormatting>
  <conditionalFormatting sqref="BB302:BB311">
    <cfRule type="cellIs" dxfId="2418" priority="416" operator="between">
      <formula>-0.05</formula>
      <formula>0.05</formula>
    </cfRule>
  </conditionalFormatting>
  <conditionalFormatting sqref="BD302:BD311">
    <cfRule type="cellIs" dxfId="2417" priority="415" operator="between">
      <formula>-0.05</formula>
      <formula>0.05</formula>
    </cfRule>
  </conditionalFormatting>
  <conditionalFormatting sqref="BF302:BF311">
    <cfRule type="cellIs" dxfId="2416" priority="414" operator="between">
      <formula>-0.05</formula>
      <formula>0.05</formula>
    </cfRule>
  </conditionalFormatting>
  <conditionalFormatting sqref="BH302:BH311">
    <cfRule type="cellIs" dxfId="2415" priority="413" operator="between">
      <formula>-0.05</formula>
      <formula>0.05</formula>
    </cfRule>
  </conditionalFormatting>
  <conditionalFormatting sqref="BJ302:BJ311">
    <cfRule type="cellIs" dxfId="2414" priority="412" operator="between">
      <formula>-0.05</formula>
      <formula>0.05</formula>
    </cfRule>
  </conditionalFormatting>
  <conditionalFormatting sqref="BL302:BL311">
    <cfRule type="cellIs" dxfId="2413" priority="411" operator="between">
      <formula>-0.05</formula>
      <formula>0.05</formula>
    </cfRule>
  </conditionalFormatting>
  <conditionalFormatting sqref="AL302:AL311">
    <cfRule type="cellIs" dxfId="2412" priority="410" operator="between">
      <formula>-0.05</formula>
      <formula>0.05</formula>
    </cfRule>
  </conditionalFormatting>
  <conditionalFormatting sqref="AN302:AN311">
    <cfRule type="cellIs" dxfId="2411" priority="409" operator="between">
      <formula>-0.05</formula>
      <formula>0.05</formula>
    </cfRule>
  </conditionalFormatting>
  <conditionalFormatting sqref="AP302:AP311">
    <cfRule type="cellIs" dxfId="2410" priority="408" operator="between">
      <formula>-0.05</formula>
      <formula>0.05</formula>
    </cfRule>
  </conditionalFormatting>
  <conditionalFormatting sqref="AR302:AR311">
    <cfRule type="cellIs" dxfId="2409" priority="407" operator="between">
      <formula>-0.05</formula>
      <formula>0.05</formula>
    </cfRule>
  </conditionalFormatting>
  <conditionalFormatting sqref="AT312:AT321">
    <cfRule type="cellIs" dxfId="2408" priority="406" operator="between">
      <formula>-0.05</formula>
      <formula>0.05</formula>
    </cfRule>
  </conditionalFormatting>
  <conditionalFormatting sqref="AV312:AV321">
    <cfRule type="cellIs" dxfId="2407" priority="405" operator="between">
      <formula>-0.05</formula>
      <formula>0.05</formula>
    </cfRule>
  </conditionalFormatting>
  <conditionalFormatting sqref="AX312:AX321">
    <cfRule type="cellIs" dxfId="2406" priority="404" operator="between">
      <formula>-0.05</formula>
      <formula>0.05</formula>
    </cfRule>
  </conditionalFormatting>
  <conditionalFormatting sqref="AZ312:AZ321">
    <cfRule type="cellIs" dxfId="2405" priority="403" operator="between">
      <formula>-0.05</formula>
      <formula>0.05</formula>
    </cfRule>
  </conditionalFormatting>
  <conditionalFormatting sqref="BB312:BB321">
    <cfRule type="cellIs" dxfId="2404" priority="402" operator="between">
      <formula>-0.05</formula>
      <formula>0.05</formula>
    </cfRule>
  </conditionalFormatting>
  <conditionalFormatting sqref="BD312:BD321">
    <cfRule type="cellIs" dxfId="2403" priority="401" operator="between">
      <formula>-0.05</formula>
      <formula>0.05</formula>
    </cfRule>
  </conditionalFormatting>
  <conditionalFormatting sqref="BF312:BF321">
    <cfRule type="cellIs" dxfId="2402" priority="400" operator="between">
      <formula>-0.05</formula>
      <formula>0.05</formula>
    </cfRule>
  </conditionalFormatting>
  <conditionalFormatting sqref="BH312:BH321">
    <cfRule type="cellIs" dxfId="2401" priority="399" operator="between">
      <formula>-0.05</formula>
      <formula>0.05</formula>
    </cfRule>
  </conditionalFormatting>
  <conditionalFormatting sqref="BJ312:BJ321">
    <cfRule type="cellIs" dxfId="2400" priority="398" operator="between">
      <formula>-0.05</formula>
      <formula>0.05</formula>
    </cfRule>
  </conditionalFormatting>
  <conditionalFormatting sqref="BL312:BL321">
    <cfRule type="cellIs" dxfId="2399" priority="397" operator="between">
      <formula>-0.05</formula>
      <formula>0.05</formula>
    </cfRule>
  </conditionalFormatting>
  <conditionalFormatting sqref="AL312:AL321">
    <cfRule type="cellIs" dxfId="2398" priority="396" operator="between">
      <formula>-0.05</formula>
      <formula>0.05</formula>
    </cfRule>
  </conditionalFormatting>
  <conditionalFormatting sqref="AN312:AN321">
    <cfRule type="cellIs" dxfId="2397" priority="395" operator="between">
      <formula>-0.05</formula>
      <formula>0.05</formula>
    </cfRule>
  </conditionalFormatting>
  <conditionalFormatting sqref="AP312:AP321">
    <cfRule type="cellIs" dxfId="2396" priority="394" operator="between">
      <formula>-0.05</formula>
      <formula>0.05</formula>
    </cfRule>
  </conditionalFormatting>
  <conditionalFormatting sqref="AR312:AR321">
    <cfRule type="cellIs" dxfId="2395" priority="393" operator="between">
      <formula>-0.05</formula>
      <formula>0.05</formula>
    </cfRule>
  </conditionalFormatting>
  <conditionalFormatting sqref="AT322:AT331">
    <cfRule type="cellIs" dxfId="2394" priority="392" operator="between">
      <formula>-0.05</formula>
      <formula>0.05</formula>
    </cfRule>
  </conditionalFormatting>
  <conditionalFormatting sqref="AV322:AV331">
    <cfRule type="cellIs" dxfId="2393" priority="391" operator="between">
      <formula>-0.05</formula>
      <formula>0.05</formula>
    </cfRule>
  </conditionalFormatting>
  <conditionalFormatting sqref="AX322:AX331">
    <cfRule type="cellIs" dxfId="2392" priority="390" operator="between">
      <formula>-0.05</formula>
      <formula>0.05</formula>
    </cfRule>
  </conditionalFormatting>
  <conditionalFormatting sqref="AZ322:AZ331">
    <cfRule type="cellIs" dxfId="2391" priority="389" operator="between">
      <formula>-0.05</formula>
      <formula>0.05</formula>
    </cfRule>
  </conditionalFormatting>
  <conditionalFormatting sqref="BB322:BB331">
    <cfRule type="cellIs" dxfId="2390" priority="388" operator="between">
      <formula>-0.05</formula>
      <formula>0.05</formula>
    </cfRule>
  </conditionalFormatting>
  <conditionalFormatting sqref="BD322:BD331">
    <cfRule type="cellIs" dxfId="2389" priority="387" operator="between">
      <formula>-0.05</formula>
      <formula>0.05</formula>
    </cfRule>
  </conditionalFormatting>
  <conditionalFormatting sqref="BF322:BF331">
    <cfRule type="cellIs" dxfId="2388" priority="386" operator="between">
      <formula>-0.05</formula>
      <formula>0.05</formula>
    </cfRule>
  </conditionalFormatting>
  <conditionalFormatting sqref="BH322:BH331">
    <cfRule type="cellIs" dxfId="2387" priority="385" operator="between">
      <formula>-0.05</formula>
      <formula>0.05</formula>
    </cfRule>
  </conditionalFormatting>
  <conditionalFormatting sqref="BJ322:BJ331">
    <cfRule type="cellIs" dxfId="2386" priority="384" operator="between">
      <formula>-0.05</formula>
      <formula>0.05</formula>
    </cfRule>
  </conditionalFormatting>
  <conditionalFormatting sqref="BL322:BL331">
    <cfRule type="cellIs" dxfId="2385" priority="383" operator="between">
      <formula>-0.05</formula>
      <formula>0.05</formula>
    </cfRule>
  </conditionalFormatting>
  <conditionalFormatting sqref="AL322:AL331">
    <cfRule type="cellIs" dxfId="2384" priority="382" operator="between">
      <formula>-0.05</formula>
      <formula>0.05</formula>
    </cfRule>
  </conditionalFormatting>
  <conditionalFormatting sqref="AN322:AN331">
    <cfRule type="cellIs" dxfId="2383" priority="381" operator="between">
      <formula>-0.05</formula>
      <formula>0.05</formula>
    </cfRule>
  </conditionalFormatting>
  <conditionalFormatting sqref="AP322:AP331">
    <cfRule type="cellIs" dxfId="2382" priority="380" operator="between">
      <formula>-0.05</formula>
      <formula>0.05</formula>
    </cfRule>
  </conditionalFormatting>
  <conditionalFormatting sqref="AR322:AR331">
    <cfRule type="cellIs" dxfId="2381" priority="379" operator="between">
      <formula>-0.05</formula>
      <formula>0.05</formula>
    </cfRule>
  </conditionalFormatting>
  <conditionalFormatting sqref="AT332:AT341">
    <cfRule type="cellIs" dxfId="2380" priority="378" operator="between">
      <formula>-0.05</formula>
      <formula>0.05</formula>
    </cfRule>
  </conditionalFormatting>
  <conditionalFormatting sqref="AV332:AV341">
    <cfRule type="cellIs" dxfId="2379" priority="377" operator="between">
      <formula>-0.05</formula>
      <formula>0.05</formula>
    </cfRule>
  </conditionalFormatting>
  <conditionalFormatting sqref="AX332:AX341">
    <cfRule type="cellIs" dxfId="2378" priority="376" operator="between">
      <formula>-0.05</formula>
      <formula>0.05</formula>
    </cfRule>
  </conditionalFormatting>
  <conditionalFormatting sqref="AZ332:AZ341">
    <cfRule type="cellIs" dxfId="2377" priority="375" operator="between">
      <formula>-0.05</formula>
      <formula>0.05</formula>
    </cfRule>
  </conditionalFormatting>
  <conditionalFormatting sqref="BB332:BB341">
    <cfRule type="cellIs" dxfId="2376" priority="374" operator="between">
      <formula>-0.05</formula>
      <formula>0.05</formula>
    </cfRule>
  </conditionalFormatting>
  <conditionalFormatting sqref="BD332:BD341">
    <cfRule type="cellIs" dxfId="2375" priority="373" operator="between">
      <formula>-0.05</formula>
      <formula>0.05</formula>
    </cfRule>
  </conditionalFormatting>
  <conditionalFormatting sqref="BF332:BF341">
    <cfRule type="cellIs" dxfId="2374" priority="372" operator="between">
      <formula>-0.05</formula>
      <formula>0.05</formula>
    </cfRule>
  </conditionalFormatting>
  <conditionalFormatting sqref="BH332:BH341">
    <cfRule type="cellIs" dxfId="2373" priority="371" operator="between">
      <formula>-0.05</formula>
      <formula>0.05</formula>
    </cfRule>
  </conditionalFormatting>
  <conditionalFormatting sqref="BJ332:BJ341">
    <cfRule type="cellIs" dxfId="2372" priority="370" operator="between">
      <formula>-0.05</formula>
      <formula>0.05</formula>
    </cfRule>
  </conditionalFormatting>
  <conditionalFormatting sqref="BL332:BL341">
    <cfRule type="cellIs" dxfId="2371" priority="369" operator="between">
      <formula>-0.05</formula>
      <formula>0.05</formula>
    </cfRule>
  </conditionalFormatting>
  <conditionalFormatting sqref="AL332:AL341">
    <cfRule type="cellIs" dxfId="2370" priority="368" operator="between">
      <formula>-0.05</formula>
      <formula>0.05</formula>
    </cfRule>
  </conditionalFormatting>
  <conditionalFormatting sqref="AN332:AN341">
    <cfRule type="cellIs" dxfId="2369" priority="367" operator="between">
      <formula>-0.05</formula>
      <formula>0.05</formula>
    </cfRule>
  </conditionalFormatting>
  <conditionalFormatting sqref="AP332:AP341">
    <cfRule type="cellIs" dxfId="2368" priority="366" operator="between">
      <formula>-0.05</formula>
      <formula>0.05</formula>
    </cfRule>
  </conditionalFormatting>
  <conditionalFormatting sqref="AR332:AR341">
    <cfRule type="cellIs" dxfId="2367" priority="365" operator="between">
      <formula>-0.05</formula>
      <formula>0.05</formula>
    </cfRule>
  </conditionalFormatting>
  <conditionalFormatting sqref="AT342:AT351">
    <cfRule type="cellIs" dxfId="2366" priority="364" operator="between">
      <formula>-0.05</formula>
      <formula>0.05</formula>
    </cfRule>
  </conditionalFormatting>
  <conditionalFormatting sqref="AV342:AV351">
    <cfRule type="cellIs" dxfId="2365" priority="363" operator="between">
      <formula>-0.05</formula>
      <formula>0.05</formula>
    </cfRule>
  </conditionalFormatting>
  <conditionalFormatting sqref="AX342:AX351">
    <cfRule type="cellIs" dxfId="2364" priority="362" operator="between">
      <formula>-0.05</formula>
      <formula>0.05</formula>
    </cfRule>
  </conditionalFormatting>
  <conditionalFormatting sqref="AZ342:AZ351">
    <cfRule type="cellIs" dxfId="2363" priority="361" operator="between">
      <formula>-0.05</formula>
      <formula>0.05</formula>
    </cfRule>
  </conditionalFormatting>
  <conditionalFormatting sqref="BB342:BB351">
    <cfRule type="cellIs" dxfId="2362" priority="360" operator="between">
      <formula>-0.05</formula>
      <formula>0.05</formula>
    </cfRule>
  </conditionalFormatting>
  <conditionalFormatting sqref="BD342:BD351">
    <cfRule type="cellIs" dxfId="2361" priority="359" operator="between">
      <formula>-0.05</formula>
      <formula>0.05</formula>
    </cfRule>
  </conditionalFormatting>
  <conditionalFormatting sqref="BF342:BF351">
    <cfRule type="cellIs" dxfId="2360" priority="358" operator="between">
      <formula>-0.05</formula>
      <formula>0.05</formula>
    </cfRule>
  </conditionalFormatting>
  <conditionalFormatting sqref="BH342:BH351">
    <cfRule type="cellIs" dxfId="2359" priority="357" operator="between">
      <formula>-0.05</formula>
      <formula>0.05</formula>
    </cfRule>
  </conditionalFormatting>
  <conditionalFormatting sqref="BJ342:BJ351">
    <cfRule type="cellIs" dxfId="2358" priority="356" operator="between">
      <formula>-0.05</formula>
      <formula>0.05</formula>
    </cfRule>
  </conditionalFormatting>
  <conditionalFormatting sqref="BL342:BL351">
    <cfRule type="cellIs" dxfId="2357" priority="355" operator="between">
      <formula>-0.05</formula>
      <formula>0.05</formula>
    </cfRule>
  </conditionalFormatting>
  <conditionalFormatting sqref="AL342:AL351">
    <cfRule type="cellIs" dxfId="2356" priority="354" operator="between">
      <formula>-0.05</formula>
      <formula>0.05</formula>
    </cfRule>
  </conditionalFormatting>
  <conditionalFormatting sqref="AN342:AN351">
    <cfRule type="cellIs" dxfId="2355" priority="353" operator="between">
      <formula>-0.05</formula>
      <formula>0.05</formula>
    </cfRule>
  </conditionalFormatting>
  <conditionalFormatting sqref="AP342:AP351">
    <cfRule type="cellIs" dxfId="2354" priority="352" operator="between">
      <formula>-0.05</formula>
      <formula>0.05</formula>
    </cfRule>
  </conditionalFormatting>
  <conditionalFormatting sqref="AR342:AR351">
    <cfRule type="cellIs" dxfId="2353" priority="351" operator="between">
      <formula>-0.05</formula>
      <formula>0.05</formula>
    </cfRule>
  </conditionalFormatting>
  <conditionalFormatting sqref="AT352:AT361">
    <cfRule type="cellIs" dxfId="2352" priority="350" operator="between">
      <formula>-0.05</formula>
      <formula>0.05</formula>
    </cfRule>
  </conditionalFormatting>
  <conditionalFormatting sqref="AV352:AV361">
    <cfRule type="cellIs" dxfId="2351" priority="349" operator="between">
      <formula>-0.05</formula>
      <formula>0.05</formula>
    </cfRule>
  </conditionalFormatting>
  <conditionalFormatting sqref="AX352:AX361">
    <cfRule type="cellIs" dxfId="2350" priority="348" operator="between">
      <formula>-0.05</formula>
      <formula>0.05</formula>
    </cfRule>
  </conditionalFormatting>
  <conditionalFormatting sqref="AZ352:AZ361">
    <cfRule type="cellIs" dxfId="2349" priority="347" operator="between">
      <formula>-0.05</formula>
      <formula>0.05</formula>
    </cfRule>
  </conditionalFormatting>
  <conditionalFormatting sqref="BB352:BB361">
    <cfRule type="cellIs" dxfId="2348" priority="346" operator="between">
      <formula>-0.05</formula>
      <formula>0.05</formula>
    </cfRule>
  </conditionalFormatting>
  <conditionalFormatting sqref="BD352:BD361">
    <cfRule type="cellIs" dxfId="2347" priority="345" operator="between">
      <formula>-0.05</formula>
      <formula>0.05</formula>
    </cfRule>
  </conditionalFormatting>
  <conditionalFormatting sqref="BF352:BF361">
    <cfRule type="cellIs" dxfId="2346" priority="344" operator="between">
      <formula>-0.05</formula>
      <formula>0.05</formula>
    </cfRule>
  </conditionalFormatting>
  <conditionalFormatting sqref="BH352:BH361">
    <cfRule type="cellIs" dxfId="2345" priority="343" operator="between">
      <formula>-0.05</formula>
      <formula>0.05</formula>
    </cfRule>
  </conditionalFormatting>
  <conditionalFormatting sqref="BJ352:BJ361">
    <cfRule type="cellIs" dxfId="2344" priority="342" operator="between">
      <formula>-0.05</formula>
      <formula>0.05</formula>
    </cfRule>
  </conditionalFormatting>
  <conditionalFormatting sqref="BL352:BL361">
    <cfRule type="cellIs" dxfId="2343" priority="341" operator="between">
      <formula>-0.05</formula>
      <formula>0.05</formula>
    </cfRule>
  </conditionalFormatting>
  <conditionalFormatting sqref="AL352:AL361">
    <cfRule type="cellIs" dxfId="2342" priority="340" operator="between">
      <formula>-0.05</formula>
      <formula>0.05</formula>
    </cfRule>
  </conditionalFormatting>
  <conditionalFormatting sqref="AN352:AN361">
    <cfRule type="cellIs" dxfId="2341" priority="339" operator="between">
      <formula>-0.05</formula>
      <formula>0.05</formula>
    </cfRule>
  </conditionalFormatting>
  <conditionalFormatting sqref="AP352:AP361">
    <cfRule type="cellIs" dxfId="2340" priority="338" operator="between">
      <formula>-0.05</formula>
      <formula>0.05</formula>
    </cfRule>
  </conditionalFormatting>
  <conditionalFormatting sqref="AR352:AR361">
    <cfRule type="cellIs" dxfId="2339" priority="337" operator="between">
      <formula>-0.05</formula>
      <formula>0.05</formula>
    </cfRule>
  </conditionalFormatting>
  <conditionalFormatting sqref="AT362:AT371">
    <cfRule type="cellIs" dxfId="2338" priority="336" operator="between">
      <formula>-0.05</formula>
      <formula>0.05</formula>
    </cfRule>
  </conditionalFormatting>
  <conditionalFormatting sqref="AV362:AV371">
    <cfRule type="cellIs" dxfId="2337" priority="335" operator="between">
      <formula>-0.05</formula>
      <formula>0.05</formula>
    </cfRule>
  </conditionalFormatting>
  <conditionalFormatting sqref="AX362:AX371">
    <cfRule type="cellIs" dxfId="2336" priority="334" operator="between">
      <formula>-0.05</formula>
      <formula>0.05</formula>
    </cfRule>
  </conditionalFormatting>
  <conditionalFormatting sqref="AZ362:AZ371">
    <cfRule type="cellIs" dxfId="2335" priority="333" operator="between">
      <formula>-0.05</formula>
      <formula>0.05</formula>
    </cfRule>
  </conditionalFormatting>
  <conditionalFormatting sqref="BB362:BB371">
    <cfRule type="cellIs" dxfId="2334" priority="332" operator="between">
      <formula>-0.05</formula>
      <formula>0.05</formula>
    </cfRule>
  </conditionalFormatting>
  <conditionalFormatting sqref="BD362:BD371">
    <cfRule type="cellIs" dxfId="2333" priority="331" operator="between">
      <formula>-0.05</formula>
      <formula>0.05</formula>
    </cfRule>
  </conditionalFormatting>
  <conditionalFormatting sqref="BF362:BF371">
    <cfRule type="cellIs" dxfId="2332" priority="330" operator="between">
      <formula>-0.05</formula>
      <formula>0.05</formula>
    </cfRule>
  </conditionalFormatting>
  <conditionalFormatting sqref="BH362:BH371">
    <cfRule type="cellIs" dxfId="2331" priority="329" operator="between">
      <formula>-0.05</formula>
      <formula>0.05</formula>
    </cfRule>
  </conditionalFormatting>
  <conditionalFormatting sqref="BJ362:BJ371">
    <cfRule type="cellIs" dxfId="2330" priority="328" operator="between">
      <formula>-0.05</formula>
      <formula>0.05</formula>
    </cfRule>
  </conditionalFormatting>
  <conditionalFormatting sqref="BL362:BL371">
    <cfRule type="cellIs" dxfId="2329" priority="327" operator="between">
      <formula>-0.05</formula>
      <formula>0.05</formula>
    </cfRule>
  </conditionalFormatting>
  <conditionalFormatting sqref="AL362:AL371">
    <cfRule type="cellIs" dxfId="2328" priority="326" operator="between">
      <formula>-0.05</formula>
      <formula>0.05</formula>
    </cfRule>
  </conditionalFormatting>
  <conditionalFormatting sqref="AN362:AN371">
    <cfRule type="cellIs" dxfId="2327" priority="325" operator="between">
      <formula>-0.05</formula>
      <formula>0.05</formula>
    </cfRule>
  </conditionalFormatting>
  <conditionalFormatting sqref="AP362:AP371">
    <cfRule type="cellIs" dxfId="2326" priority="324" operator="between">
      <formula>-0.05</formula>
      <formula>0.05</formula>
    </cfRule>
  </conditionalFormatting>
  <conditionalFormatting sqref="AR362:AR371">
    <cfRule type="cellIs" dxfId="2325" priority="323" operator="between">
      <formula>-0.05</formula>
      <formula>0.05</formula>
    </cfRule>
  </conditionalFormatting>
  <conditionalFormatting sqref="AT372:AT381">
    <cfRule type="cellIs" dxfId="2324" priority="322" operator="between">
      <formula>-0.05</formula>
      <formula>0.05</formula>
    </cfRule>
  </conditionalFormatting>
  <conditionalFormatting sqref="AV372:AV381">
    <cfRule type="cellIs" dxfId="2323" priority="321" operator="between">
      <formula>-0.05</formula>
      <formula>0.05</formula>
    </cfRule>
  </conditionalFormatting>
  <conditionalFormatting sqref="AX372:AX381">
    <cfRule type="cellIs" dxfId="2322" priority="320" operator="between">
      <formula>-0.05</formula>
      <formula>0.05</formula>
    </cfRule>
  </conditionalFormatting>
  <conditionalFormatting sqref="AZ372:AZ381">
    <cfRule type="cellIs" dxfId="2321" priority="319" operator="between">
      <formula>-0.05</formula>
      <formula>0.05</formula>
    </cfRule>
  </conditionalFormatting>
  <conditionalFormatting sqref="BB372:BB381">
    <cfRule type="cellIs" dxfId="2320" priority="318" operator="between">
      <formula>-0.05</formula>
      <formula>0.05</formula>
    </cfRule>
  </conditionalFormatting>
  <conditionalFormatting sqref="BD372:BD381">
    <cfRule type="cellIs" dxfId="2319" priority="317" operator="between">
      <formula>-0.05</formula>
      <formula>0.05</formula>
    </cfRule>
  </conditionalFormatting>
  <conditionalFormatting sqref="BF372:BF381">
    <cfRule type="cellIs" dxfId="2318" priority="316" operator="between">
      <formula>-0.05</formula>
      <formula>0.05</formula>
    </cfRule>
  </conditionalFormatting>
  <conditionalFormatting sqref="BH372:BH381">
    <cfRule type="cellIs" dxfId="2317" priority="315" operator="between">
      <formula>-0.05</formula>
      <formula>0.05</formula>
    </cfRule>
  </conditionalFormatting>
  <conditionalFormatting sqref="BJ372:BJ381">
    <cfRule type="cellIs" dxfId="2316" priority="314" operator="between">
      <formula>-0.05</formula>
      <formula>0.05</formula>
    </cfRule>
  </conditionalFormatting>
  <conditionalFormatting sqref="BL372:BL381">
    <cfRule type="cellIs" dxfId="2315" priority="313" operator="between">
      <formula>-0.05</formula>
      <formula>0.05</formula>
    </cfRule>
  </conditionalFormatting>
  <conditionalFormatting sqref="AL372:AL381">
    <cfRule type="cellIs" dxfId="2314" priority="312" operator="between">
      <formula>-0.05</formula>
      <formula>0.05</formula>
    </cfRule>
  </conditionalFormatting>
  <conditionalFormatting sqref="AN372:AN381">
    <cfRule type="cellIs" dxfId="2313" priority="311" operator="between">
      <formula>-0.05</formula>
      <formula>0.05</formula>
    </cfRule>
  </conditionalFormatting>
  <conditionalFormatting sqref="AP372:AP381">
    <cfRule type="cellIs" dxfId="2312" priority="310" operator="between">
      <formula>-0.05</formula>
      <formula>0.05</formula>
    </cfRule>
  </conditionalFormatting>
  <conditionalFormatting sqref="AR372:AR381">
    <cfRule type="cellIs" dxfId="2311" priority="309" operator="between">
      <formula>-0.05</formula>
      <formula>0.05</formula>
    </cfRule>
  </conditionalFormatting>
  <conditionalFormatting sqref="AT382:AT391">
    <cfRule type="cellIs" dxfId="2310" priority="308" operator="between">
      <formula>-0.05</formula>
      <formula>0.05</formula>
    </cfRule>
  </conditionalFormatting>
  <conditionalFormatting sqref="AV382:AV391">
    <cfRule type="cellIs" dxfId="2309" priority="307" operator="between">
      <formula>-0.05</formula>
      <formula>0.05</formula>
    </cfRule>
  </conditionalFormatting>
  <conditionalFormatting sqref="AX382:AX391">
    <cfRule type="cellIs" dxfId="2308" priority="306" operator="between">
      <formula>-0.05</formula>
      <formula>0.05</formula>
    </cfRule>
  </conditionalFormatting>
  <conditionalFormatting sqref="AZ382:AZ391">
    <cfRule type="cellIs" dxfId="2307" priority="305" operator="between">
      <formula>-0.05</formula>
      <formula>0.05</formula>
    </cfRule>
  </conditionalFormatting>
  <conditionalFormatting sqref="BB382:BB391">
    <cfRule type="cellIs" dxfId="2306" priority="304" operator="between">
      <formula>-0.05</formula>
      <formula>0.05</formula>
    </cfRule>
  </conditionalFormatting>
  <conditionalFormatting sqref="BD382:BD391">
    <cfRule type="cellIs" dxfId="2305" priority="303" operator="between">
      <formula>-0.05</formula>
      <formula>0.05</formula>
    </cfRule>
  </conditionalFormatting>
  <conditionalFormatting sqref="BF382:BF391">
    <cfRule type="cellIs" dxfId="2304" priority="302" operator="between">
      <formula>-0.05</formula>
      <formula>0.05</formula>
    </cfRule>
  </conditionalFormatting>
  <conditionalFormatting sqref="BH382:BH391">
    <cfRule type="cellIs" dxfId="2303" priority="301" operator="between">
      <formula>-0.05</formula>
      <formula>0.05</formula>
    </cfRule>
  </conditionalFormatting>
  <conditionalFormatting sqref="BJ382:BJ391">
    <cfRule type="cellIs" dxfId="2302" priority="300" operator="between">
      <formula>-0.05</formula>
      <formula>0.05</formula>
    </cfRule>
  </conditionalFormatting>
  <conditionalFormatting sqref="BL382:BL391">
    <cfRule type="cellIs" dxfId="2301" priority="299" operator="between">
      <formula>-0.05</formula>
      <formula>0.05</formula>
    </cfRule>
  </conditionalFormatting>
  <conditionalFormatting sqref="AL382:AL391">
    <cfRule type="cellIs" dxfId="2300" priority="298" operator="between">
      <formula>-0.05</formula>
      <formula>0.05</formula>
    </cfRule>
  </conditionalFormatting>
  <conditionalFormatting sqref="AN382:AN391">
    <cfRule type="cellIs" dxfId="2299" priority="297" operator="between">
      <formula>-0.05</formula>
      <formula>0.05</formula>
    </cfRule>
  </conditionalFormatting>
  <conditionalFormatting sqref="AP382:AP391">
    <cfRule type="cellIs" dxfId="2298" priority="296" operator="between">
      <formula>-0.05</formula>
      <formula>0.05</formula>
    </cfRule>
  </conditionalFormatting>
  <conditionalFormatting sqref="AR382:AR391">
    <cfRule type="cellIs" dxfId="2297" priority="295" operator="between">
      <formula>-0.05</formula>
      <formula>0.05</formula>
    </cfRule>
  </conditionalFormatting>
  <conditionalFormatting sqref="AT392:AT401">
    <cfRule type="cellIs" dxfId="2296" priority="294" operator="between">
      <formula>-0.05</formula>
      <formula>0.05</formula>
    </cfRule>
  </conditionalFormatting>
  <conditionalFormatting sqref="AV392:AV401">
    <cfRule type="cellIs" dxfId="2295" priority="293" operator="between">
      <formula>-0.05</formula>
      <formula>0.05</formula>
    </cfRule>
  </conditionalFormatting>
  <conditionalFormatting sqref="AX392:AX401">
    <cfRule type="cellIs" dxfId="2294" priority="292" operator="between">
      <formula>-0.05</formula>
      <formula>0.05</formula>
    </cfRule>
  </conditionalFormatting>
  <conditionalFormatting sqref="AZ392:AZ401">
    <cfRule type="cellIs" dxfId="2293" priority="291" operator="between">
      <formula>-0.05</formula>
      <formula>0.05</formula>
    </cfRule>
  </conditionalFormatting>
  <conditionalFormatting sqref="BB392:BB401">
    <cfRule type="cellIs" dxfId="2292" priority="290" operator="between">
      <formula>-0.05</formula>
      <formula>0.05</formula>
    </cfRule>
  </conditionalFormatting>
  <conditionalFormatting sqref="BD392:BD401">
    <cfRule type="cellIs" dxfId="2291" priority="289" operator="between">
      <formula>-0.05</formula>
      <formula>0.05</formula>
    </cfRule>
  </conditionalFormatting>
  <conditionalFormatting sqref="BF392:BF401">
    <cfRule type="cellIs" dxfId="2290" priority="288" operator="between">
      <formula>-0.05</formula>
      <formula>0.05</formula>
    </cfRule>
  </conditionalFormatting>
  <conditionalFormatting sqref="BH392:BH401">
    <cfRule type="cellIs" dxfId="2289" priority="287" operator="between">
      <formula>-0.05</formula>
      <formula>0.05</formula>
    </cfRule>
  </conditionalFormatting>
  <conditionalFormatting sqref="BJ392:BJ401">
    <cfRule type="cellIs" dxfId="2288" priority="286" operator="between">
      <formula>-0.05</formula>
      <formula>0.05</formula>
    </cfRule>
  </conditionalFormatting>
  <conditionalFormatting sqref="BL392:BL401">
    <cfRule type="cellIs" dxfId="2287" priority="285" operator="between">
      <formula>-0.05</formula>
      <formula>0.05</formula>
    </cfRule>
  </conditionalFormatting>
  <conditionalFormatting sqref="AL392:AL401">
    <cfRule type="cellIs" dxfId="2286" priority="284" operator="between">
      <formula>-0.05</formula>
      <formula>0.05</formula>
    </cfRule>
  </conditionalFormatting>
  <conditionalFormatting sqref="AN392:AN401">
    <cfRule type="cellIs" dxfId="2285" priority="283" operator="between">
      <formula>-0.05</formula>
      <formula>0.05</formula>
    </cfRule>
  </conditionalFormatting>
  <conditionalFormatting sqref="AP392:AP401">
    <cfRule type="cellIs" dxfId="2284" priority="282" operator="between">
      <formula>-0.05</formula>
      <formula>0.05</formula>
    </cfRule>
  </conditionalFormatting>
  <conditionalFormatting sqref="AR392:AR401">
    <cfRule type="cellIs" dxfId="2283" priority="281" operator="between">
      <formula>-0.05</formula>
      <formula>0.05</formula>
    </cfRule>
  </conditionalFormatting>
  <conditionalFormatting sqref="AT402:AT411">
    <cfRule type="cellIs" dxfId="2282" priority="280" operator="between">
      <formula>-0.05</formula>
      <formula>0.05</formula>
    </cfRule>
  </conditionalFormatting>
  <conditionalFormatting sqref="AV402:AV411">
    <cfRule type="cellIs" dxfId="2281" priority="279" operator="between">
      <formula>-0.05</formula>
      <formula>0.05</formula>
    </cfRule>
  </conditionalFormatting>
  <conditionalFormatting sqref="AX402:AX411">
    <cfRule type="cellIs" dxfId="2280" priority="278" operator="between">
      <formula>-0.05</formula>
      <formula>0.05</formula>
    </cfRule>
  </conditionalFormatting>
  <conditionalFormatting sqref="AZ402:AZ411">
    <cfRule type="cellIs" dxfId="2279" priority="277" operator="between">
      <formula>-0.05</formula>
      <formula>0.05</formula>
    </cfRule>
  </conditionalFormatting>
  <conditionalFormatting sqref="BB402:BB411">
    <cfRule type="cellIs" dxfId="2278" priority="276" operator="between">
      <formula>-0.05</formula>
      <formula>0.05</formula>
    </cfRule>
  </conditionalFormatting>
  <conditionalFormatting sqref="BD402:BD411">
    <cfRule type="cellIs" dxfId="2277" priority="275" operator="between">
      <formula>-0.05</formula>
      <formula>0.05</formula>
    </cfRule>
  </conditionalFormatting>
  <conditionalFormatting sqref="BF402:BF411">
    <cfRule type="cellIs" dxfId="2276" priority="274" operator="between">
      <formula>-0.05</formula>
      <formula>0.05</formula>
    </cfRule>
  </conditionalFormatting>
  <conditionalFormatting sqref="BH402:BH411">
    <cfRule type="cellIs" dxfId="2275" priority="273" operator="between">
      <formula>-0.05</formula>
      <formula>0.05</formula>
    </cfRule>
  </conditionalFormatting>
  <conditionalFormatting sqref="BJ402:BJ411">
    <cfRule type="cellIs" dxfId="2274" priority="272" operator="between">
      <formula>-0.05</formula>
      <formula>0.05</formula>
    </cfRule>
  </conditionalFormatting>
  <conditionalFormatting sqref="BL402:BL411">
    <cfRule type="cellIs" dxfId="2273" priority="271" operator="between">
      <formula>-0.05</formula>
      <formula>0.05</formula>
    </cfRule>
  </conditionalFormatting>
  <conditionalFormatting sqref="AL402:AL411">
    <cfRule type="cellIs" dxfId="2272" priority="270" operator="between">
      <formula>-0.05</formula>
      <formula>0.05</formula>
    </cfRule>
  </conditionalFormatting>
  <conditionalFormatting sqref="AN402:AN411">
    <cfRule type="cellIs" dxfId="2271" priority="269" operator="between">
      <formula>-0.05</formula>
      <formula>0.05</formula>
    </cfRule>
  </conditionalFormatting>
  <conditionalFormatting sqref="AP402:AP411">
    <cfRule type="cellIs" dxfId="2270" priority="268" operator="between">
      <formula>-0.05</formula>
      <formula>0.05</formula>
    </cfRule>
  </conditionalFormatting>
  <conditionalFormatting sqref="AR402:AR411">
    <cfRule type="cellIs" dxfId="2269" priority="267" operator="between">
      <formula>-0.05</formula>
      <formula>0.05</formula>
    </cfRule>
  </conditionalFormatting>
  <conditionalFormatting sqref="AT412:AT421">
    <cfRule type="cellIs" dxfId="2268" priority="266" operator="between">
      <formula>-0.05</formula>
      <formula>0.05</formula>
    </cfRule>
  </conditionalFormatting>
  <conditionalFormatting sqref="AV412:AV421">
    <cfRule type="cellIs" dxfId="2267" priority="265" operator="between">
      <formula>-0.05</formula>
      <formula>0.05</formula>
    </cfRule>
  </conditionalFormatting>
  <conditionalFormatting sqref="AX412:AX421">
    <cfRule type="cellIs" dxfId="2266" priority="264" operator="between">
      <formula>-0.05</formula>
      <formula>0.05</formula>
    </cfRule>
  </conditionalFormatting>
  <conditionalFormatting sqref="AZ412:AZ421">
    <cfRule type="cellIs" dxfId="2265" priority="263" operator="between">
      <formula>-0.05</formula>
      <formula>0.05</formula>
    </cfRule>
  </conditionalFormatting>
  <conditionalFormatting sqref="BB412:BB421">
    <cfRule type="cellIs" dxfId="2264" priority="262" operator="between">
      <formula>-0.05</formula>
      <formula>0.05</formula>
    </cfRule>
  </conditionalFormatting>
  <conditionalFormatting sqref="BD412:BD421">
    <cfRule type="cellIs" dxfId="2263" priority="261" operator="between">
      <formula>-0.05</formula>
      <formula>0.05</formula>
    </cfRule>
  </conditionalFormatting>
  <conditionalFormatting sqref="BF412:BF421">
    <cfRule type="cellIs" dxfId="2262" priority="260" operator="between">
      <formula>-0.05</formula>
      <formula>0.05</formula>
    </cfRule>
  </conditionalFormatting>
  <conditionalFormatting sqref="BH412:BH421">
    <cfRule type="cellIs" dxfId="2261" priority="259" operator="between">
      <formula>-0.05</formula>
      <formula>0.05</formula>
    </cfRule>
  </conditionalFormatting>
  <conditionalFormatting sqref="BJ412:BJ421">
    <cfRule type="cellIs" dxfId="2260" priority="258" operator="between">
      <formula>-0.05</formula>
      <formula>0.05</formula>
    </cfRule>
  </conditionalFormatting>
  <conditionalFormatting sqref="BL412:BL421">
    <cfRule type="cellIs" dxfId="2259" priority="257" operator="between">
      <formula>-0.05</formula>
      <formula>0.05</formula>
    </cfRule>
  </conditionalFormatting>
  <conditionalFormatting sqref="AL412:AL421">
    <cfRule type="cellIs" dxfId="2258" priority="256" operator="between">
      <formula>-0.05</formula>
      <formula>0.05</formula>
    </cfRule>
  </conditionalFormatting>
  <conditionalFormatting sqref="AN412:AN421">
    <cfRule type="cellIs" dxfId="2257" priority="255" operator="between">
      <formula>-0.05</formula>
      <formula>0.05</formula>
    </cfRule>
  </conditionalFormatting>
  <conditionalFormatting sqref="AP412:AP421">
    <cfRule type="cellIs" dxfId="2256" priority="254" operator="between">
      <formula>-0.05</formula>
      <formula>0.05</formula>
    </cfRule>
  </conditionalFormatting>
  <conditionalFormatting sqref="AR412:AR421">
    <cfRule type="cellIs" dxfId="2255" priority="253" operator="between">
      <formula>-0.05</formula>
      <formula>0.05</formula>
    </cfRule>
  </conditionalFormatting>
  <conditionalFormatting sqref="AT425:AT434">
    <cfRule type="cellIs" dxfId="2254" priority="252" operator="between">
      <formula>-0.05</formula>
      <formula>0.05</formula>
    </cfRule>
  </conditionalFormatting>
  <conditionalFormatting sqref="AV425:AV434">
    <cfRule type="cellIs" dxfId="2253" priority="251" operator="between">
      <formula>-0.05</formula>
      <formula>0.05</formula>
    </cfRule>
  </conditionalFormatting>
  <conditionalFormatting sqref="AX425:AX434">
    <cfRule type="cellIs" dxfId="2252" priority="250" operator="between">
      <formula>-0.05</formula>
      <formula>0.05</formula>
    </cfRule>
  </conditionalFormatting>
  <conditionalFormatting sqref="AZ425:AZ434">
    <cfRule type="cellIs" dxfId="2251" priority="249" operator="between">
      <formula>-0.05</formula>
      <formula>0.05</formula>
    </cfRule>
  </conditionalFormatting>
  <conditionalFormatting sqref="BB425:BB434">
    <cfRule type="cellIs" dxfId="2250" priority="248" operator="between">
      <formula>-0.05</formula>
      <formula>0.05</formula>
    </cfRule>
  </conditionalFormatting>
  <conditionalFormatting sqref="BD425:BD434">
    <cfRule type="cellIs" dxfId="2249" priority="247" operator="between">
      <formula>-0.05</formula>
      <formula>0.05</formula>
    </cfRule>
  </conditionalFormatting>
  <conditionalFormatting sqref="BF425:BF434">
    <cfRule type="cellIs" dxfId="2248" priority="246" operator="between">
      <formula>-0.05</formula>
      <formula>0.05</formula>
    </cfRule>
  </conditionalFormatting>
  <conditionalFormatting sqref="BH425:BH434">
    <cfRule type="cellIs" dxfId="2247" priority="245" operator="between">
      <formula>-0.05</formula>
      <formula>0.05</formula>
    </cfRule>
  </conditionalFormatting>
  <conditionalFormatting sqref="BJ425:BJ434">
    <cfRule type="cellIs" dxfId="2246" priority="244" operator="between">
      <formula>-0.05</formula>
      <formula>0.05</formula>
    </cfRule>
  </conditionalFormatting>
  <conditionalFormatting sqref="BL425:BL434">
    <cfRule type="cellIs" dxfId="2245" priority="243" operator="between">
      <formula>-0.05</formula>
      <formula>0.05</formula>
    </cfRule>
  </conditionalFormatting>
  <conditionalFormatting sqref="AL425:AL434">
    <cfRule type="cellIs" dxfId="2244" priority="242" operator="between">
      <formula>-0.05</formula>
      <formula>0.05</formula>
    </cfRule>
  </conditionalFormatting>
  <conditionalFormatting sqref="AN425:AN434">
    <cfRule type="cellIs" dxfId="2243" priority="241" operator="between">
      <formula>-0.05</formula>
      <formula>0.05</formula>
    </cfRule>
  </conditionalFormatting>
  <conditionalFormatting sqref="AP425:AP434">
    <cfRule type="cellIs" dxfId="2242" priority="240" operator="between">
      <formula>-0.05</formula>
      <formula>0.05</formula>
    </cfRule>
  </conditionalFormatting>
  <conditionalFormatting sqref="AR425:AR434">
    <cfRule type="cellIs" dxfId="2241" priority="239" operator="between">
      <formula>-0.05</formula>
      <formula>0.05</formula>
    </cfRule>
  </conditionalFormatting>
  <conditionalFormatting sqref="AT435:AT444">
    <cfRule type="cellIs" dxfId="2240" priority="238" operator="between">
      <formula>-0.05</formula>
      <formula>0.05</formula>
    </cfRule>
  </conditionalFormatting>
  <conditionalFormatting sqref="AV435:AV444">
    <cfRule type="cellIs" dxfId="2239" priority="237" operator="between">
      <formula>-0.05</formula>
      <formula>0.05</formula>
    </cfRule>
  </conditionalFormatting>
  <conditionalFormatting sqref="AX435:AX444">
    <cfRule type="cellIs" dxfId="2238" priority="236" operator="between">
      <formula>-0.05</formula>
      <formula>0.05</formula>
    </cfRule>
  </conditionalFormatting>
  <conditionalFormatting sqref="AZ435:AZ444">
    <cfRule type="cellIs" dxfId="2237" priority="235" operator="between">
      <formula>-0.05</formula>
      <formula>0.05</formula>
    </cfRule>
  </conditionalFormatting>
  <conditionalFormatting sqref="BB435:BB444">
    <cfRule type="cellIs" dxfId="2236" priority="234" operator="between">
      <formula>-0.05</formula>
      <formula>0.05</formula>
    </cfRule>
  </conditionalFormatting>
  <conditionalFormatting sqref="BD435:BD444">
    <cfRule type="cellIs" dxfId="2235" priority="233" operator="between">
      <formula>-0.05</formula>
      <formula>0.05</formula>
    </cfRule>
  </conditionalFormatting>
  <conditionalFormatting sqref="BF435:BF444">
    <cfRule type="cellIs" dxfId="2234" priority="232" operator="between">
      <formula>-0.05</formula>
      <formula>0.05</formula>
    </cfRule>
  </conditionalFormatting>
  <conditionalFormatting sqref="BH435:BH444">
    <cfRule type="cellIs" dxfId="2233" priority="231" operator="between">
      <formula>-0.05</formula>
      <formula>0.05</formula>
    </cfRule>
  </conditionalFormatting>
  <conditionalFormatting sqref="BJ435:BJ444">
    <cfRule type="cellIs" dxfId="2232" priority="230" operator="between">
      <formula>-0.05</formula>
      <formula>0.05</formula>
    </cfRule>
  </conditionalFormatting>
  <conditionalFormatting sqref="BL435:BL444">
    <cfRule type="cellIs" dxfId="2231" priority="229" operator="between">
      <formula>-0.05</formula>
      <formula>0.05</formula>
    </cfRule>
  </conditionalFormatting>
  <conditionalFormatting sqref="AL435:AL444">
    <cfRule type="cellIs" dxfId="2230" priority="228" operator="between">
      <formula>-0.05</formula>
      <formula>0.05</formula>
    </cfRule>
  </conditionalFormatting>
  <conditionalFormatting sqref="AN435:AN444">
    <cfRule type="cellIs" dxfId="2229" priority="227" operator="between">
      <formula>-0.05</formula>
      <formula>0.05</formula>
    </cfRule>
  </conditionalFormatting>
  <conditionalFormatting sqref="AP435:AP444">
    <cfRule type="cellIs" dxfId="2228" priority="226" operator="between">
      <formula>-0.05</formula>
      <formula>0.05</formula>
    </cfRule>
  </conditionalFormatting>
  <conditionalFormatting sqref="AR435:AR444">
    <cfRule type="cellIs" dxfId="2227" priority="225" operator="between">
      <formula>-0.05</formula>
      <formula>0.05</formula>
    </cfRule>
  </conditionalFormatting>
  <conditionalFormatting sqref="AT445:AT454">
    <cfRule type="cellIs" dxfId="2226" priority="224" operator="between">
      <formula>-0.05</formula>
      <formula>0.05</formula>
    </cfRule>
  </conditionalFormatting>
  <conditionalFormatting sqref="AV445:AV454">
    <cfRule type="cellIs" dxfId="2225" priority="223" operator="between">
      <formula>-0.05</formula>
      <formula>0.05</formula>
    </cfRule>
  </conditionalFormatting>
  <conditionalFormatting sqref="AX445:AX454">
    <cfRule type="cellIs" dxfId="2224" priority="222" operator="between">
      <formula>-0.05</formula>
      <formula>0.05</formula>
    </cfRule>
  </conditionalFormatting>
  <conditionalFormatting sqref="AZ445:AZ454">
    <cfRule type="cellIs" dxfId="2223" priority="221" operator="between">
      <formula>-0.05</formula>
      <formula>0.05</formula>
    </cfRule>
  </conditionalFormatting>
  <conditionalFormatting sqref="BB445:BB454">
    <cfRule type="cellIs" dxfId="2222" priority="220" operator="between">
      <formula>-0.05</formula>
      <formula>0.05</formula>
    </cfRule>
  </conditionalFormatting>
  <conditionalFormatting sqref="BD445:BD454">
    <cfRule type="cellIs" dxfId="2221" priority="219" operator="between">
      <formula>-0.05</formula>
      <formula>0.05</formula>
    </cfRule>
  </conditionalFormatting>
  <conditionalFormatting sqref="BF445:BF454">
    <cfRule type="cellIs" dxfId="2220" priority="218" operator="between">
      <formula>-0.05</formula>
      <formula>0.05</formula>
    </cfRule>
  </conditionalFormatting>
  <conditionalFormatting sqref="BH445:BH454">
    <cfRule type="cellIs" dxfId="2219" priority="217" operator="between">
      <formula>-0.05</formula>
      <formula>0.05</formula>
    </cfRule>
  </conditionalFormatting>
  <conditionalFormatting sqref="BJ445:BJ454">
    <cfRule type="cellIs" dxfId="2218" priority="216" operator="between">
      <formula>-0.05</formula>
      <formula>0.05</formula>
    </cfRule>
  </conditionalFormatting>
  <conditionalFormatting sqref="BL445:BL454">
    <cfRule type="cellIs" dxfId="2217" priority="215" operator="between">
      <formula>-0.05</formula>
      <formula>0.05</formula>
    </cfRule>
  </conditionalFormatting>
  <conditionalFormatting sqref="AL445:AL454">
    <cfRule type="cellIs" dxfId="2216" priority="214" operator="between">
      <formula>-0.05</formula>
      <formula>0.05</formula>
    </cfRule>
  </conditionalFormatting>
  <conditionalFormatting sqref="AN445:AN454">
    <cfRule type="cellIs" dxfId="2215" priority="213" operator="between">
      <formula>-0.05</formula>
      <formula>0.05</formula>
    </cfRule>
  </conditionalFormatting>
  <conditionalFormatting sqref="AP445:AP454">
    <cfRule type="cellIs" dxfId="2214" priority="212" operator="between">
      <formula>-0.05</formula>
      <formula>0.05</formula>
    </cfRule>
  </conditionalFormatting>
  <conditionalFormatting sqref="AR445:AR454">
    <cfRule type="cellIs" dxfId="2213" priority="211" operator="between">
      <formula>-0.05</formula>
      <formula>0.05</formula>
    </cfRule>
  </conditionalFormatting>
  <conditionalFormatting sqref="AT455:AT464">
    <cfRule type="cellIs" dxfId="2212" priority="210" operator="between">
      <formula>-0.05</formula>
      <formula>0.05</formula>
    </cfRule>
  </conditionalFormatting>
  <conditionalFormatting sqref="AV455:AV464">
    <cfRule type="cellIs" dxfId="2211" priority="209" operator="between">
      <formula>-0.05</formula>
      <formula>0.05</formula>
    </cfRule>
  </conditionalFormatting>
  <conditionalFormatting sqref="AX455:AX464">
    <cfRule type="cellIs" dxfId="2210" priority="208" operator="between">
      <formula>-0.05</formula>
      <formula>0.05</formula>
    </cfRule>
  </conditionalFormatting>
  <conditionalFormatting sqref="AZ455:AZ464">
    <cfRule type="cellIs" dxfId="2209" priority="207" operator="between">
      <formula>-0.05</formula>
      <formula>0.05</formula>
    </cfRule>
  </conditionalFormatting>
  <conditionalFormatting sqref="BB455:BB464">
    <cfRule type="cellIs" dxfId="2208" priority="206" operator="between">
      <formula>-0.05</formula>
      <formula>0.05</formula>
    </cfRule>
  </conditionalFormatting>
  <conditionalFormatting sqref="BD455:BD464">
    <cfRule type="cellIs" dxfId="2207" priority="205" operator="between">
      <formula>-0.05</formula>
      <formula>0.05</formula>
    </cfRule>
  </conditionalFormatting>
  <conditionalFormatting sqref="BF455:BF464">
    <cfRule type="cellIs" dxfId="2206" priority="204" operator="between">
      <formula>-0.05</formula>
      <formula>0.05</formula>
    </cfRule>
  </conditionalFormatting>
  <conditionalFormatting sqref="BH455:BH464">
    <cfRule type="cellIs" dxfId="2205" priority="203" operator="between">
      <formula>-0.05</formula>
      <formula>0.05</formula>
    </cfRule>
  </conditionalFormatting>
  <conditionalFormatting sqref="BJ455:BJ464">
    <cfRule type="cellIs" dxfId="2204" priority="202" operator="between">
      <formula>-0.05</formula>
      <formula>0.05</formula>
    </cfRule>
  </conditionalFormatting>
  <conditionalFormatting sqref="BL455:BL464">
    <cfRule type="cellIs" dxfId="2203" priority="201" operator="between">
      <formula>-0.05</formula>
      <formula>0.05</formula>
    </cfRule>
  </conditionalFormatting>
  <conditionalFormatting sqref="AL455:AL464">
    <cfRule type="cellIs" dxfId="2202" priority="200" operator="between">
      <formula>-0.05</formula>
      <formula>0.05</formula>
    </cfRule>
  </conditionalFormatting>
  <conditionalFormatting sqref="AN455:AN464">
    <cfRule type="cellIs" dxfId="2201" priority="199" operator="between">
      <formula>-0.05</formula>
      <formula>0.05</formula>
    </cfRule>
  </conditionalFormatting>
  <conditionalFormatting sqref="AP455:AP464">
    <cfRule type="cellIs" dxfId="2200" priority="198" operator="between">
      <formula>-0.05</formula>
      <formula>0.05</formula>
    </cfRule>
  </conditionalFormatting>
  <conditionalFormatting sqref="AR455:AR464">
    <cfRule type="cellIs" dxfId="2199" priority="197" operator="between">
      <formula>-0.05</formula>
      <formula>0.05</formula>
    </cfRule>
  </conditionalFormatting>
  <conditionalFormatting sqref="AT465:AT474">
    <cfRule type="cellIs" dxfId="2198" priority="196" operator="between">
      <formula>-0.05</formula>
      <formula>0.05</formula>
    </cfRule>
  </conditionalFormatting>
  <conditionalFormatting sqref="AV465:AV474">
    <cfRule type="cellIs" dxfId="2197" priority="195" operator="between">
      <formula>-0.05</formula>
      <formula>0.05</formula>
    </cfRule>
  </conditionalFormatting>
  <conditionalFormatting sqref="AX465:AX474">
    <cfRule type="cellIs" dxfId="2196" priority="194" operator="between">
      <formula>-0.05</formula>
      <formula>0.05</formula>
    </cfRule>
  </conditionalFormatting>
  <conditionalFormatting sqref="AZ465:AZ474">
    <cfRule type="cellIs" dxfId="2195" priority="193" operator="between">
      <formula>-0.05</formula>
      <formula>0.05</formula>
    </cfRule>
  </conditionalFormatting>
  <conditionalFormatting sqref="BB465:BB474">
    <cfRule type="cellIs" dxfId="2194" priority="192" operator="between">
      <formula>-0.05</formula>
      <formula>0.05</formula>
    </cfRule>
  </conditionalFormatting>
  <conditionalFormatting sqref="BD465:BD474">
    <cfRule type="cellIs" dxfId="2193" priority="191" operator="between">
      <formula>-0.05</formula>
      <formula>0.05</formula>
    </cfRule>
  </conditionalFormatting>
  <conditionalFormatting sqref="BF465:BF474">
    <cfRule type="cellIs" dxfId="2192" priority="190" operator="between">
      <formula>-0.05</formula>
      <formula>0.05</formula>
    </cfRule>
  </conditionalFormatting>
  <conditionalFormatting sqref="BH465:BH474">
    <cfRule type="cellIs" dxfId="2191" priority="189" operator="between">
      <formula>-0.05</formula>
      <formula>0.05</formula>
    </cfRule>
  </conditionalFormatting>
  <conditionalFormatting sqref="BJ465:BJ474">
    <cfRule type="cellIs" dxfId="2190" priority="188" operator="between">
      <formula>-0.05</formula>
      <formula>0.05</formula>
    </cfRule>
  </conditionalFormatting>
  <conditionalFormatting sqref="BL465:BL474">
    <cfRule type="cellIs" dxfId="2189" priority="187" operator="between">
      <formula>-0.05</formula>
      <formula>0.05</formula>
    </cfRule>
  </conditionalFormatting>
  <conditionalFormatting sqref="AL465:AL474">
    <cfRule type="cellIs" dxfId="2188" priority="186" operator="between">
      <formula>-0.05</formula>
      <formula>0.05</formula>
    </cfRule>
  </conditionalFormatting>
  <conditionalFormatting sqref="AN465:AN474">
    <cfRule type="cellIs" dxfId="2187" priority="185" operator="between">
      <formula>-0.05</formula>
      <formula>0.05</formula>
    </cfRule>
  </conditionalFormatting>
  <conditionalFormatting sqref="AP465:AP474">
    <cfRule type="cellIs" dxfId="2186" priority="184" operator="between">
      <formula>-0.05</formula>
      <formula>0.05</formula>
    </cfRule>
  </conditionalFormatting>
  <conditionalFormatting sqref="AR465:AR474">
    <cfRule type="cellIs" dxfId="2185" priority="183" operator="between">
      <formula>-0.05</formula>
      <formula>0.05</formula>
    </cfRule>
  </conditionalFormatting>
  <conditionalFormatting sqref="AT475:AT484">
    <cfRule type="cellIs" dxfId="2184" priority="182" operator="between">
      <formula>-0.05</formula>
      <formula>0.05</formula>
    </cfRule>
  </conditionalFormatting>
  <conditionalFormatting sqref="AV475:AV484">
    <cfRule type="cellIs" dxfId="2183" priority="181" operator="between">
      <formula>-0.05</formula>
      <formula>0.05</formula>
    </cfRule>
  </conditionalFormatting>
  <conditionalFormatting sqref="AX475:AX484">
    <cfRule type="cellIs" dxfId="2182" priority="180" operator="between">
      <formula>-0.05</formula>
      <formula>0.05</formula>
    </cfRule>
  </conditionalFormatting>
  <conditionalFormatting sqref="AZ475:AZ484">
    <cfRule type="cellIs" dxfId="2181" priority="179" operator="between">
      <formula>-0.05</formula>
      <formula>0.05</formula>
    </cfRule>
  </conditionalFormatting>
  <conditionalFormatting sqref="BB475:BB484">
    <cfRule type="cellIs" dxfId="2180" priority="178" operator="between">
      <formula>-0.05</formula>
      <formula>0.05</formula>
    </cfRule>
  </conditionalFormatting>
  <conditionalFormatting sqref="BD475:BD484">
    <cfRule type="cellIs" dxfId="2179" priority="177" operator="between">
      <formula>-0.05</formula>
      <formula>0.05</formula>
    </cfRule>
  </conditionalFormatting>
  <conditionalFormatting sqref="BF475:BF484">
    <cfRule type="cellIs" dxfId="2178" priority="176" operator="between">
      <formula>-0.05</formula>
      <formula>0.05</formula>
    </cfRule>
  </conditionalFormatting>
  <conditionalFormatting sqref="BH475:BH484">
    <cfRule type="cellIs" dxfId="2177" priority="175" operator="between">
      <formula>-0.05</formula>
      <formula>0.05</formula>
    </cfRule>
  </conditionalFormatting>
  <conditionalFormatting sqref="BJ475:BJ484">
    <cfRule type="cellIs" dxfId="2176" priority="174" operator="between">
      <formula>-0.05</formula>
      <formula>0.05</formula>
    </cfRule>
  </conditionalFormatting>
  <conditionalFormatting sqref="BL475:BL484">
    <cfRule type="cellIs" dxfId="2175" priority="173" operator="between">
      <formula>-0.05</formula>
      <formula>0.05</formula>
    </cfRule>
  </conditionalFormatting>
  <conditionalFormatting sqref="AL475:AL484">
    <cfRule type="cellIs" dxfId="2174" priority="172" operator="between">
      <formula>-0.05</formula>
      <formula>0.05</formula>
    </cfRule>
  </conditionalFormatting>
  <conditionalFormatting sqref="AN475:AN484">
    <cfRule type="cellIs" dxfId="2173" priority="171" operator="between">
      <formula>-0.05</formula>
      <formula>0.05</formula>
    </cfRule>
  </conditionalFormatting>
  <conditionalFormatting sqref="AP475:AP484">
    <cfRule type="cellIs" dxfId="2172" priority="170" operator="between">
      <formula>-0.05</formula>
      <formula>0.05</formula>
    </cfRule>
  </conditionalFormatting>
  <conditionalFormatting sqref="AR475:AR484">
    <cfRule type="cellIs" dxfId="2171" priority="169" operator="between">
      <formula>-0.05</formula>
      <formula>0.05</formula>
    </cfRule>
  </conditionalFormatting>
  <conditionalFormatting sqref="AT485:AT494">
    <cfRule type="cellIs" dxfId="2170" priority="168" operator="between">
      <formula>-0.05</formula>
      <formula>0.05</formula>
    </cfRule>
  </conditionalFormatting>
  <conditionalFormatting sqref="AV485:AV494">
    <cfRule type="cellIs" dxfId="2169" priority="167" operator="between">
      <formula>-0.05</formula>
      <formula>0.05</formula>
    </cfRule>
  </conditionalFormatting>
  <conditionalFormatting sqref="AX485:AX494">
    <cfRule type="cellIs" dxfId="2168" priority="166" operator="between">
      <formula>-0.05</formula>
      <formula>0.05</formula>
    </cfRule>
  </conditionalFormatting>
  <conditionalFormatting sqref="AZ485:AZ494">
    <cfRule type="cellIs" dxfId="2167" priority="165" operator="between">
      <formula>-0.05</formula>
      <formula>0.05</formula>
    </cfRule>
  </conditionalFormatting>
  <conditionalFormatting sqref="BB485:BB494">
    <cfRule type="cellIs" dxfId="2166" priority="164" operator="between">
      <formula>-0.05</formula>
      <formula>0.05</formula>
    </cfRule>
  </conditionalFormatting>
  <conditionalFormatting sqref="BD485:BD494">
    <cfRule type="cellIs" dxfId="2165" priority="163" operator="between">
      <formula>-0.05</formula>
      <formula>0.05</formula>
    </cfRule>
  </conditionalFormatting>
  <conditionalFormatting sqref="BF485:BF494">
    <cfRule type="cellIs" dxfId="2164" priority="162" operator="between">
      <formula>-0.05</formula>
      <formula>0.05</formula>
    </cfRule>
  </conditionalFormatting>
  <conditionalFormatting sqref="BH485:BH494">
    <cfRule type="cellIs" dxfId="2163" priority="161" operator="between">
      <formula>-0.05</formula>
      <formula>0.05</formula>
    </cfRule>
  </conditionalFormatting>
  <conditionalFormatting sqref="BJ485:BJ494">
    <cfRule type="cellIs" dxfId="2162" priority="160" operator="between">
      <formula>-0.05</formula>
      <formula>0.05</formula>
    </cfRule>
  </conditionalFormatting>
  <conditionalFormatting sqref="BL485:BL494">
    <cfRule type="cellIs" dxfId="2161" priority="159" operator="between">
      <formula>-0.05</formula>
      <formula>0.05</formula>
    </cfRule>
  </conditionalFormatting>
  <conditionalFormatting sqref="AL485:AL494">
    <cfRule type="cellIs" dxfId="2160" priority="158" operator="between">
      <formula>-0.05</formula>
      <formula>0.05</formula>
    </cfRule>
  </conditionalFormatting>
  <conditionalFormatting sqref="AN485:AN494">
    <cfRule type="cellIs" dxfId="2159" priority="157" operator="between">
      <formula>-0.05</formula>
      <formula>0.05</formula>
    </cfRule>
  </conditionalFormatting>
  <conditionalFormatting sqref="AP485:AP494">
    <cfRule type="cellIs" dxfId="2158" priority="156" operator="between">
      <formula>-0.05</formula>
      <formula>0.05</formula>
    </cfRule>
  </conditionalFormatting>
  <conditionalFormatting sqref="AR485:AR494">
    <cfRule type="cellIs" dxfId="2157" priority="155" operator="between">
      <formula>-0.05</formula>
      <formula>0.05</formula>
    </cfRule>
  </conditionalFormatting>
  <conditionalFormatting sqref="AT495:AT504">
    <cfRule type="cellIs" dxfId="2156" priority="154" operator="between">
      <formula>-0.05</formula>
      <formula>0.05</formula>
    </cfRule>
  </conditionalFormatting>
  <conditionalFormatting sqref="AV495:AV504">
    <cfRule type="cellIs" dxfId="2155" priority="153" operator="between">
      <formula>-0.05</formula>
      <formula>0.05</formula>
    </cfRule>
  </conditionalFormatting>
  <conditionalFormatting sqref="AX495:AX504">
    <cfRule type="cellIs" dxfId="2154" priority="152" operator="between">
      <formula>-0.05</formula>
      <formula>0.05</formula>
    </cfRule>
  </conditionalFormatting>
  <conditionalFormatting sqref="AZ495:AZ504">
    <cfRule type="cellIs" dxfId="2153" priority="151" operator="between">
      <formula>-0.05</formula>
      <formula>0.05</formula>
    </cfRule>
  </conditionalFormatting>
  <conditionalFormatting sqref="BB495:BB504">
    <cfRule type="cellIs" dxfId="2152" priority="150" operator="between">
      <formula>-0.05</formula>
      <formula>0.05</formula>
    </cfRule>
  </conditionalFormatting>
  <conditionalFormatting sqref="BD495:BD504">
    <cfRule type="cellIs" dxfId="2151" priority="149" operator="between">
      <formula>-0.05</formula>
      <formula>0.05</formula>
    </cfRule>
  </conditionalFormatting>
  <conditionalFormatting sqref="BF495:BF504">
    <cfRule type="cellIs" dxfId="2150" priority="148" operator="between">
      <formula>-0.05</formula>
      <formula>0.05</formula>
    </cfRule>
  </conditionalFormatting>
  <conditionalFormatting sqref="BH495:BH504">
    <cfRule type="cellIs" dxfId="2149" priority="147" operator="between">
      <formula>-0.05</formula>
      <formula>0.05</formula>
    </cfRule>
  </conditionalFormatting>
  <conditionalFormatting sqref="BJ495:BJ504">
    <cfRule type="cellIs" dxfId="2148" priority="146" operator="between">
      <formula>-0.05</formula>
      <formula>0.05</formula>
    </cfRule>
  </conditionalFormatting>
  <conditionalFormatting sqref="BL495:BL504">
    <cfRule type="cellIs" dxfId="2147" priority="145" operator="between">
      <formula>-0.05</formula>
      <formula>0.05</formula>
    </cfRule>
  </conditionalFormatting>
  <conditionalFormatting sqref="AL495:AL504">
    <cfRule type="cellIs" dxfId="2146" priority="144" operator="between">
      <formula>-0.05</formula>
      <formula>0.05</formula>
    </cfRule>
  </conditionalFormatting>
  <conditionalFormatting sqref="AN495:AN504">
    <cfRule type="cellIs" dxfId="2145" priority="143" operator="between">
      <formula>-0.05</formula>
      <formula>0.05</formula>
    </cfRule>
  </conditionalFormatting>
  <conditionalFormatting sqref="AP495:AP504">
    <cfRule type="cellIs" dxfId="2144" priority="142" operator="between">
      <formula>-0.05</formula>
      <formula>0.05</formula>
    </cfRule>
  </conditionalFormatting>
  <conditionalFormatting sqref="AR495:AR504">
    <cfRule type="cellIs" dxfId="2143" priority="141" operator="between">
      <formula>-0.05</formula>
      <formula>0.05</formula>
    </cfRule>
  </conditionalFormatting>
  <conditionalFormatting sqref="AT505:AT514">
    <cfRule type="cellIs" dxfId="2142" priority="140" operator="between">
      <formula>-0.05</formula>
      <formula>0.05</formula>
    </cfRule>
  </conditionalFormatting>
  <conditionalFormatting sqref="AV505:AV514">
    <cfRule type="cellIs" dxfId="2141" priority="139" operator="between">
      <formula>-0.05</formula>
      <formula>0.05</formula>
    </cfRule>
  </conditionalFormatting>
  <conditionalFormatting sqref="AX505:AX514">
    <cfRule type="cellIs" dxfId="2140" priority="138" operator="between">
      <formula>-0.05</formula>
      <formula>0.05</formula>
    </cfRule>
  </conditionalFormatting>
  <conditionalFormatting sqref="AZ505:AZ514">
    <cfRule type="cellIs" dxfId="2139" priority="137" operator="between">
      <formula>-0.05</formula>
      <formula>0.05</formula>
    </cfRule>
  </conditionalFormatting>
  <conditionalFormatting sqref="BB505:BB514">
    <cfRule type="cellIs" dxfId="2138" priority="136" operator="between">
      <formula>-0.05</formula>
      <formula>0.05</formula>
    </cfRule>
  </conditionalFormatting>
  <conditionalFormatting sqref="BD505:BD514">
    <cfRule type="cellIs" dxfId="2137" priority="135" operator="between">
      <formula>-0.05</formula>
      <formula>0.05</formula>
    </cfRule>
  </conditionalFormatting>
  <conditionalFormatting sqref="BF505:BF514">
    <cfRule type="cellIs" dxfId="2136" priority="134" operator="between">
      <formula>-0.05</formula>
      <formula>0.05</formula>
    </cfRule>
  </conditionalFormatting>
  <conditionalFormatting sqref="BH505:BH514">
    <cfRule type="cellIs" dxfId="2135" priority="133" operator="between">
      <formula>-0.05</formula>
      <formula>0.05</formula>
    </cfRule>
  </conditionalFormatting>
  <conditionalFormatting sqref="BJ505:BJ514">
    <cfRule type="cellIs" dxfId="2134" priority="132" operator="between">
      <formula>-0.05</formula>
      <formula>0.05</formula>
    </cfRule>
  </conditionalFormatting>
  <conditionalFormatting sqref="BL505:BL514">
    <cfRule type="cellIs" dxfId="2133" priority="131" operator="between">
      <formula>-0.05</formula>
      <formula>0.05</formula>
    </cfRule>
  </conditionalFormatting>
  <conditionalFormatting sqref="AL505:AL514">
    <cfRule type="cellIs" dxfId="2132" priority="130" operator="between">
      <formula>-0.05</formula>
      <formula>0.05</formula>
    </cfRule>
  </conditionalFormatting>
  <conditionalFormatting sqref="AN505:AN514">
    <cfRule type="cellIs" dxfId="2131" priority="129" operator="between">
      <formula>-0.05</formula>
      <formula>0.05</formula>
    </cfRule>
  </conditionalFormatting>
  <conditionalFormatting sqref="AP505:AP514">
    <cfRule type="cellIs" dxfId="2130" priority="128" operator="between">
      <formula>-0.05</formula>
      <formula>0.05</formula>
    </cfRule>
  </conditionalFormatting>
  <conditionalFormatting sqref="AR505:AR514">
    <cfRule type="cellIs" dxfId="2129" priority="127" operator="between">
      <formula>-0.05</formula>
      <formula>0.05</formula>
    </cfRule>
  </conditionalFormatting>
  <conditionalFormatting sqref="AT515:AT524">
    <cfRule type="cellIs" dxfId="2128" priority="126" operator="between">
      <formula>-0.05</formula>
      <formula>0.05</formula>
    </cfRule>
  </conditionalFormatting>
  <conditionalFormatting sqref="AV515:AV524">
    <cfRule type="cellIs" dxfId="2127" priority="125" operator="between">
      <formula>-0.05</formula>
      <formula>0.05</formula>
    </cfRule>
  </conditionalFormatting>
  <conditionalFormatting sqref="AX515:AX524">
    <cfRule type="cellIs" dxfId="2126" priority="124" operator="between">
      <formula>-0.05</formula>
      <formula>0.05</formula>
    </cfRule>
  </conditionalFormatting>
  <conditionalFormatting sqref="AZ515:AZ524">
    <cfRule type="cellIs" dxfId="2125" priority="123" operator="between">
      <formula>-0.05</formula>
      <formula>0.05</formula>
    </cfRule>
  </conditionalFormatting>
  <conditionalFormatting sqref="BB515:BB524">
    <cfRule type="cellIs" dxfId="2124" priority="122" operator="between">
      <formula>-0.05</formula>
      <formula>0.05</formula>
    </cfRule>
  </conditionalFormatting>
  <conditionalFormatting sqref="BD515:BD524">
    <cfRule type="cellIs" dxfId="2123" priority="121" operator="between">
      <formula>-0.05</formula>
      <formula>0.05</formula>
    </cfRule>
  </conditionalFormatting>
  <conditionalFormatting sqref="BF515:BF524">
    <cfRule type="cellIs" dxfId="2122" priority="120" operator="between">
      <formula>-0.05</formula>
      <formula>0.05</formula>
    </cfRule>
  </conditionalFormatting>
  <conditionalFormatting sqref="BH515:BH524">
    <cfRule type="cellIs" dxfId="2121" priority="119" operator="between">
      <formula>-0.05</formula>
      <formula>0.05</formula>
    </cfRule>
  </conditionalFormatting>
  <conditionalFormatting sqref="BJ515:BJ524">
    <cfRule type="cellIs" dxfId="2120" priority="118" operator="between">
      <formula>-0.05</formula>
      <formula>0.05</formula>
    </cfRule>
  </conditionalFormatting>
  <conditionalFormatting sqref="BL515:BL524">
    <cfRule type="cellIs" dxfId="2119" priority="117" operator="between">
      <formula>-0.05</formula>
      <formula>0.05</formula>
    </cfRule>
  </conditionalFormatting>
  <conditionalFormatting sqref="AL515:AL524">
    <cfRule type="cellIs" dxfId="2118" priority="116" operator="between">
      <formula>-0.05</formula>
      <formula>0.05</formula>
    </cfRule>
  </conditionalFormatting>
  <conditionalFormatting sqref="AN515:AN524">
    <cfRule type="cellIs" dxfId="2117" priority="115" operator="between">
      <formula>-0.05</formula>
      <formula>0.05</formula>
    </cfRule>
  </conditionalFormatting>
  <conditionalFormatting sqref="AP515:AP524">
    <cfRule type="cellIs" dxfId="2116" priority="114" operator="between">
      <formula>-0.05</formula>
      <formula>0.05</formula>
    </cfRule>
  </conditionalFormatting>
  <conditionalFormatting sqref="AR515:AR524">
    <cfRule type="cellIs" dxfId="2115" priority="113" operator="between">
      <formula>-0.05</formula>
      <formula>0.05</formula>
    </cfRule>
  </conditionalFormatting>
  <conditionalFormatting sqref="AT525:AT534">
    <cfRule type="cellIs" dxfId="2114" priority="112" operator="between">
      <formula>-0.05</formula>
      <formula>0.05</formula>
    </cfRule>
  </conditionalFormatting>
  <conditionalFormatting sqref="AV525:AV534">
    <cfRule type="cellIs" dxfId="2113" priority="111" operator="between">
      <formula>-0.05</formula>
      <formula>0.05</formula>
    </cfRule>
  </conditionalFormatting>
  <conditionalFormatting sqref="AX525:AX534">
    <cfRule type="cellIs" dxfId="2112" priority="110" operator="between">
      <formula>-0.05</formula>
      <formula>0.05</formula>
    </cfRule>
  </conditionalFormatting>
  <conditionalFormatting sqref="AZ525:AZ534">
    <cfRule type="cellIs" dxfId="2111" priority="109" operator="between">
      <formula>-0.05</formula>
      <formula>0.05</formula>
    </cfRule>
  </conditionalFormatting>
  <conditionalFormatting sqref="BB525:BB534">
    <cfRule type="cellIs" dxfId="2110" priority="108" operator="between">
      <formula>-0.05</formula>
      <formula>0.05</formula>
    </cfRule>
  </conditionalFormatting>
  <conditionalFormatting sqref="BD525:BD534">
    <cfRule type="cellIs" dxfId="2109" priority="107" operator="between">
      <formula>-0.05</formula>
      <formula>0.05</formula>
    </cfRule>
  </conditionalFormatting>
  <conditionalFormatting sqref="BF525:BF534">
    <cfRule type="cellIs" dxfId="2108" priority="106" operator="between">
      <formula>-0.05</formula>
      <formula>0.05</formula>
    </cfRule>
  </conditionalFormatting>
  <conditionalFormatting sqref="BH525:BH534">
    <cfRule type="cellIs" dxfId="2107" priority="105" operator="between">
      <formula>-0.05</formula>
      <formula>0.05</formula>
    </cfRule>
  </conditionalFormatting>
  <conditionalFormatting sqref="BJ525:BJ534">
    <cfRule type="cellIs" dxfId="2106" priority="104" operator="between">
      <formula>-0.05</formula>
      <formula>0.05</formula>
    </cfRule>
  </conditionalFormatting>
  <conditionalFormatting sqref="BL525:BL534">
    <cfRule type="cellIs" dxfId="2105" priority="103" operator="between">
      <formula>-0.05</formula>
      <formula>0.05</formula>
    </cfRule>
  </conditionalFormatting>
  <conditionalFormatting sqref="AL525:AL534">
    <cfRule type="cellIs" dxfId="2104" priority="102" operator="between">
      <formula>-0.05</formula>
      <formula>0.05</formula>
    </cfRule>
  </conditionalFormatting>
  <conditionalFormatting sqref="AN525:AN534">
    <cfRule type="cellIs" dxfId="2103" priority="101" operator="between">
      <formula>-0.05</formula>
      <formula>0.05</formula>
    </cfRule>
  </conditionalFormatting>
  <conditionalFormatting sqref="AP525:AP534">
    <cfRule type="cellIs" dxfId="2102" priority="100" operator="between">
      <formula>-0.05</formula>
      <formula>0.05</formula>
    </cfRule>
  </conditionalFormatting>
  <conditionalFormatting sqref="AR525:AR534">
    <cfRule type="cellIs" dxfId="2101" priority="99" operator="between">
      <formula>-0.05</formula>
      <formula>0.05</formula>
    </cfRule>
  </conditionalFormatting>
  <conditionalFormatting sqref="AT535:AT544">
    <cfRule type="cellIs" dxfId="2100" priority="98" operator="between">
      <formula>-0.05</formula>
      <formula>0.05</formula>
    </cfRule>
  </conditionalFormatting>
  <conditionalFormatting sqref="AV535:AV544">
    <cfRule type="cellIs" dxfId="2099" priority="97" operator="between">
      <formula>-0.05</formula>
      <formula>0.05</formula>
    </cfRule>
  </conditionalFormatting>
  <conditionalFormatting sqref="AX535:AX544">
    <cfRule type="cellIs" dxfId="2098" priority="96" operator="between">
      <formula>-0.05</formula>
      <formula>0.05</formula>
    </cfRule>
  </conditionalFormatting>
  <conditionalFormatting sqref="AZ535:AZ544">
    <cfRule type="cellIs" dxfId="2097" priority="95" operator="between">
      <formula>-0.05</formula>
      <formula>0.05</formula>
    </cfRule>
  </conditionalFormatting>
  <conditionalFormatting sqref="BB535:BB544">
    <cfRule type="cellIs" dxfId="2096" priority="94" operator="between">
      <formula>-0.05</formula>
      <formula>0.05</formula>
    </cfRule>
  </conditionalFormatting>
  <conditionalFormatting sqref="BD535:BD544">
    <cfRule type="cellIs" dxfId="2095" priority="93" operator="between">
      <formula>-0.05</formula>
      <formula>0.05</formula>
    </cfRule>
  </conditionalFormatting>
  <conditionalFormatting sqref="BF535:BF544">
    <cfRule type="cellIs" dxfId="2094" priority="92" operator="between">
      <formula>-0.05</formula>
      <formula>0.05</formula>
    </cfRule>
  </conditionalFormatting>
  <conditionalFormatting sqref="BH535:BH544">
    <cfRule type="cellIs" dxfId="2093" priority="91" operator="between">
      <formula>-0.05</formula>
      <formula>0.05</formula>
    </cfRule>
  </conditionalFormatting>
  <conditionalFormatting sqref="BJ535:BJ544">
    <cfRule type="cellIs" dxfId="2092" priority="90" operator="between">
      <formula>-0.05</formula>
      <formula>0.05</formula>
    </cfRule>
  </conditionalFormatting>
  <conditionalFormatting sqref="BL535:BL544">
    <cfRule type="cellIs" dxfId="2091" priority="89" operator="between">
      <formula>-0.05</formula>
      <formula>0.05</formula>
    </cfRule>
  </conditionalFormatting>
  <conditionalFormatting sqref="AL535:AL544">
    <cfRule type="cellIs" dxfId="2090" priority="88" operator="between">
      <formula>-0.05</formula>
      <formula>0.05</formula>
    </cfRule>
  </conditionalFormatting>
  <conditionalFormatting sqref="AN535:AN544">
    <cfRule type="cellIs" dxfId="2089" priority="87" operator="between">
      <formula>-0.05</formula>
      <formula>0.05</formula>
    </cfRule>
  </conditionalFormatting>
  <conditionalFormatting sqref="AP535:AP544">
    <cfRule type="cellIs" dxfId="2088" priority="86" operator="between">
      <formula>-0.05</formula>
      <formula>0.05</formula>
    </cfRule>
  </conditionalFormatting>
  <conditionalFormatting sqref="AR535:AR544">
    <cfRule type="cellIs" dxfId="2087" priority="85" operator="between">
      <formula>-0.05</formula>
      <formula>0.05</formula>
    </cfRule>
  </conditionalFormatting>
  <conditionalFormatting sqref="AT545:AT554">
    <cfRule type="cellIs" dxfId="2086" priority="84" operator="between">
      <formula>-0.05</formula>
      <formula>0.05</formula>
    </cfRule>
  </conditionalFormatting>
  <conditionalFormatting sqref="AV545:AV554">
    <cfRule type="cellIs" dxfId="2085" priority="83" operator="between">
      <formula>-0.05</formula>
      <formula>0.05</formula>
    </cfRule>
  </conditionalFormatting>
  <conditionalFormatting sqref="AX545:AX554">
    <cfRule type="cellIs" dxfId="2084" priority="82" operator="between">
      <formula>-0.05</formula>
      <formula>0.05</formula>
    </cfRule>
  </conditionalFormatting>
  <conditionalFormatting sqref="AZ545:AZ554">
    <cfRule type="cellIs" dxfId="2083" priority="81" operator="between">
      <formula>-0.05</formula>
      <formula>0.05</formula>
    </cfRule>
  </conditionalFormatting>
  <conditionalFormatting sqref="BB545:BB554">
    <cfRule type="cellIs" dxfId="2082" priority="80" operator="between">
      <formula>-0.05</formula>
      <formula>0.05</formula>
    </cfRule>
  </conditionalFormatting>
  <conditionalFormatting sqref="BD545:BD554">
    <cfRule type="cellIs" dxfId="2081" priority="79" operator="between">
      <formula>-0.05</formula>
      <formula>0.05</formula>
    </cfRule>
  </conditionalFormatting>
  <conditionalFormatting sqref="BF545:BF554">
    <cfRule type="cellIs" dxfId="2080" priority="78" operator="between">
      <formula>-0.05</formula>
      <formula>0.05</formula>
    </cfRule>
  </conditionalFormatting>
  <conditionalFormatting sqref="BH545:BH554">
    <cfRule type="cellIs" dxfId="2079" priority="77" operator="between">
      <formula>-0.05</formula>
      <formula>0.05</formula>
    </cfRule>
  </conditionalFormatting>
  <conditionalFormatting sqref="BJ545:BJ554">
    <cfRule type="cellIs" dxfId="2078" priority="76" operator="between">
      <formula>-0.05</formula>
      <formula>0.05</formula>
    </cfRule>
  </conditionalFormatting>
  <conditionalFormatting sqref="BL545:BL554">
    <cfRule type="cellIs" dxfId="2077" priority="75" operator="between">
      <formula>-0.05</formula>
      <formula>0.05</formula>
    </cfRule>
  </conditionalFormatting>
  <conditionalFormatting sqref="AL545:AL554">
    <cfRule type="cellIs" dxfId="2076" priority="74" operator="between">
      <formula>-0.05</formula>
      <formula>0.05</formula>
    </cfRule>
  </conditionalFormatting>
  <conditionalFormatting sqref="AN545:AN554">
    <cfRule type="cellIs" dxfId="2075" priority="73" operator="between">
      <formula>-0.05</formula>
      <formula>0.05</formula>
    </cfRule>
  </conditionalFormatting>
  <conditionalFormatting sqref="AP545:AP554">
    <cfRule type="cellIs" dxfId="2074" priority="72" operator="between">
      <formula>-0.05</formula>
      <formula>0.05</formula>
    </cfRule>
  </conditionalFormatting>
  <conditionalFormatting sqref="AR545:AR554">
    <cfRule type="cellIs" dxfId="2073" priority="71" operator="between">
      <formula>-0.05</formula>
      <formula>0.05</formula>
    </cfRule>
  </conditionalFormatting>
  <conditionalFormatting sqref="AT555:AT564">
    <cfRule type="cellIs" dxfId="2072" priority="70" operator="between">
      <formula>-0.05</formula>
      <formula>0.05</formula>
    </cfRule>
  </conditionalFormatting>
  <conditionalFormatting sqref="AV555:AV564">
    <cfRule type="cellIs" dxfId="2071" priority="69" operator="between">
      <formula>-0.05</formula>
      <formula>0.05</formula>
    </cfRule>
  </conditionalFormatting>
  <conditionalFormatting sqref="AX555:AX564">
    <cfRule type="cellIs" dxfId="2070" priority="68" operator="between">
      <formula>-0.05</formula>
      <formula>0.05</formula>
    </cfRule>
  </conditionalFormatting>
  <conditionalFormatting sqref="AZ555:AZ564">
    <cfRule type="cellIs" dxfId="2069" priority="67" operator="between">
      <formula>-0.05</formula>
      <formula>0.05</formula>
    </cfRule>
  </conditionalFormatting>
  <conditionalFormatting sqref="BB555:BB564">
    <cfRule type="cellIs" dxfId="2068" priority="66" operator="between">
      <formula>-0.05</formula>
      <formula>0.05</formula>
    </cfRule>
  </conditionalFormatting>
  <conditionalFormatting sqref="BD555:BD564">
    <cfRule type="cellIs" dxfId="2067" priority="65" operator="between">
      <formula>-0.05</formula>
      <formula>0.05</formula>
    </cfRule>
  </conditionalFormatting>
  <conditionalFormatting sqref="BF555:BF564">
    <cfRule type="cellIs" dxfId="2066" priority="64" operator="between">
      <formula>-0.05</formula>
      <formula>0.05</formula>
    </cfRule>
  </conditionalFormatting>
  <conditionalFormatting sqref="BH555:BH564">
    <cfRule type="cellIs" dxfId="2065" priority="63" operator="between">
      <formula>-0.05</formula>
      <formula>0.05</formula>
    </cfRule>
  </conditionalFormatting>
  <conditionalFormatting sqref="BJ555:BJ564">
    <cfRule type="cellIs" dxfId="2064" priority="62" operator="between">
      <formula>-0.05</formula>
      <formula>0.05</formula>
    </cfRule>
  </conditionalFormatting>
  <conditionalFormatting sqref="BL555:BL564">
    <cfRule type="cellIs" dxfId="2063" priority="61" operator="between">
      <formula>-0.05</formula>
      <formula>0.05</formula>
    </cfRule>
  </conditionalFormatting>
  <conditionalFormatting sqref="AL555:AL564">
    <cfRule type="cellIs" dxfId="2062" priority="60" operator="between">
      <formula>-0.05</formula>
      <formula>0.05</formula>
    </cfRule>
  </conditionalFormatting>
  <conditionalFormatting sqref="AN555:AN564">
    <cfRule type="cellIs" dxfId="2061" priority="59" operator="between">
      <formula>-0.05</formula>
      <formula>0.05</formula>
    </cfRule>
  </conditionalFormatting>
  <conditionalFormatting sqref="AP555:AP564">
    <cfRule type="cellIs" dxfId="2060" priority="58" operator="between">
      <formula>-0.05</formula>
      <formula>0.05</formula>
    </cfRule>
  </conditionalFormatting>
  <conditionalFormatting sqref="AR555:AR564">
    <cfRule type="cellIs" dxfId="2059" priority="57" operator="between">
      <formula>-0.05</formula>
      <formula>0.05</formula>
    </cfRule>
  </conditionalFormatting>
  <conditionalFormatting sqref="AT565:AT574">
    <cfRule type="cellIs" dxfId="2058" priority="56" operator="between">
      <formula>-0.05</formula>
      <formula>0.05</formula>
    </cfRule>
  </conditionalFormatting>
  <conditionalFormatting sqref="AV565:AV574">
    <cfRule type="cellIs" dxfId="2057" priority="55" operator="between">
      <formula>-0.05</formula>
      <formula>0.05</formula>
    </cfRule>
  </conditionalFormatting>
  <conditionalFormatting sqref="AX565:AX574">
    <cfRule type="cellIs" dxfId="2056" priority="54" operator="between">
      <formula>-0.05</formula>
      <formula>0.05</formula>
    </cfRule>
  </conditionalFormatting>
  <conditionalFormatting sqref="AZ565:AZ574">
    <cfRule type="cellIs" dxfId="2055" priority="53" operator="between">
      <formula>-0.05</formula>
      <formula>0.05</formula>
    </cfRule>
  </conditionalFormatting>
  <conditionalFormatting sqref="BB565:BB574">
    <cfRule type="cellIs" dxfId="2054" priority="52" operator="between">
      <formula>-0.05</formula>
      <formula>0.05</formula>
    </cfRule>
  </conditionalFormatting>
  <conditionalFormatting sqref="BD565:BD574">
    <cfRule type="cellIs" dxfId="2053" priority="51" operator="between">
      <formula>-0.05</formula>
      <formula>0.05</formula>
    </cfRule>
  </conditionalFormatting>
  <conditionalFormatting sqref="BF565:BF574">
    <cfRule type="cellIs" dxfId="2052" priority="50" operator="between">
      <formula>-0.05</formula>
      <formula>0.05</formula>
    </cfRule>
  </conditionalFormatting>
  <conditionalFormatting sqref="BH565:BH574">
    <cfRule type="cellIs" dxfId="2051" priority="49" operator="between">
      <formula>-0.05</formula>
      <formula>0.05</formula>
    </cfRule>
  </conditionalFormatting>
  <conditionalFormatting sqref="BJ565:BJ574">
    <cfRule type="cellIs" dxfId="2050" priority="48" operator="between">
      <formula>-0.05</formula>
      <formula>0.05</formula>
    </cfRule>
  </conditionalFormatting>
  <conditionalFormatting sqref="BL565:BL574">
    <cfRule type="cellIs" dxfId="2049" priority="47" operator="between">
      <formula>-0.05</formula>
      <formula>0.05</formula>
    </cfRule>
  </conditionalFormatting>
  <conditionalFormatting sqref="AL565:AL574">
    <cfRule type="cellIs" dxfId="2048" priority="46" operator="between">
      <formula>-0.05</formula>
      <formula>0.05</formula>
    </cfRule>
  </conditionalFormatting>
  <conditionalFormatting sqref="AN565:AN574">
    <cfRule type="cellIs" dxfId="2047" priority="45" operator="between">
      <formula>-0.05</formula>
      <formula>0.05</formula>
    </cfRule>
  </conditionalFormatting>
  <conditionalFormatting sqref="AP565:AP574">
    <cfRule type="cellIs" dxfId="2046" priority="44" operator="between">
      <formula>-0.05</formula>
      <formula>0.05</formula>
    </cfRule>
  </conditionalFormatting>
  <conditionalFormatting sqref="AR565:AR574">
    <cfRule type="cellIs" dxfId="2045" priority="43" operator="between">
      <formula>-0.05</formula>
      <formula>0.05</formula>
    </cfRule>
  </conditionalFormatting>
  <conditionalFormatting sqref="AT575:AT584">
    <cfRule type="cellIs" dxfId="2044" priority="42" operator="between">
      <formula>-0.05</formula>
      <formula>0.05</formula>
    </cfRule>
  </conditionalFormatting>
  <conditionalFormatting sqref="AV575:AV584">
    <cfRule type="cellIs" dxfId="2043" priority="41" operator="between">
      <formula>-0.05</formula>
      <formula>0.05</formula>
    </cfRule>
  </conditionalFormatting>
  <conditionalFormatting sqref="AX575:AX584">
    <cfRule type="cellIs" dxfId="2042" priority="40" operator="between">
      <formula>-0.05</formula>
      <formula>0.05</formula>
    </cfRule>
  </conditionalFormatting>
  <conditionalFormatting sqref="AZ575:AZ584">
    <cfRule type="cellIs" dxfId="2041" priority="39" operator="between">
      <formula>-0.05</formula>
      <formula>0.05</formula>
    </cfRule>
  </conditionalFormatting>
  <conditionalFormatting sqref="BB575:BB584">
    <cfRule type="cellIs" dxfId="2040" priority="38" operator="between">
      <formula>-0.05</formula>
      <formula>0.05</formula>
    </cfRule>
  </conditionalFormatting>
  <conditionalFormatting sqref="BD575:BD584">
    <cfRule type="cellIs" dxfId="2039" priority="37" operator="between">
      <formula>-0.05</formula>
      <formula>0.05</formula>
    </cfRule>
  </conditionalFormatting>
  <conditionalFormatting sqref="BF575:BF584">
    <cfRule type="cellIs" dxfId="2038" priority="36" operator="between">
      <formula>-0.05</formula>
      <formula>0.05</formula>
    </cfRule>
  </conditionalFormatting>
  <conditionalFormatting sqref="BH575:BH584">
    <cfRule type="cellIs" dxfId="2037" priority="35" operator="between">
      <formula>-0.05</formula>
      <formula>0.05</formula>
    </cfRule>
  </conditionalFormatting>
  <conditionalFormatting sqref="BJ575:BJ584">
    <cfRule type="cellIs" dxfId="2036" priority="34" operator="between">
      <formula>-0.05</formula>
      <formula>0.05</formula>
    </cfRule>
  </conditionalFormatting>
  <conditionalFormatting sqref="BL575:BL584">
    <cfRule type="cellIs" dxfId="2035" priority="33" operator="between">
      <formula>-0.05</formula>
      <formula>0.05</formula>
    </cfRule>
  </conditionalFormatting>
  <conditionalFormatting sqref="AL575:AL584">
    <cfRule type="cellIs" dxfId="2034" priority="32" operator="between">
      <formula>-0.05</formula>
      <formula>0.05</formula>
    </cfRule>
  </conditionalFormatting>
  <conditionalFormatting sqref="AN575:AN584">
    <cfRule type="cellIs" dxfId="2033" priority="31" operator="between">
      <formula>-0.05</formula>
      <formula>0.05</formula>
    </cfRule>
  </conditionalFormatting>
  <conditionalFormatting sqref="AP575:AP584">
    <cfRule type="cellIs" dxfId="2032" priority="30" operator="between">
      <formula>-0.05</formula>
      <formula>0.05</formula>
    </cfRule>
  </conditionalFormatting>
  <conditionalFormatting sqref="AR575:AR584">
    <cfRule type="cellIs" dxfId="2031" priority="29" operator="between">
      <formula>-0.05</formula>
      <formula>0.05</formula>
    </cfRule>
  </conditionalFormatting>
  <conditionalFormatting sqref="AT585:AT594">
    <cfRule type="cellIs" dxfId="2030" priority="28" operator="between">
      <formula>-0.05</formula>
      <formula>0.05</formula>
    </cfRule>
  </conditionalFormatting>
  <conditionalFormatting sqref="AV585:AV594">
    <cfRule type="cellIs" dxfId="2029" priority="27" operator="between">
      <formula>-0.05</formula>
      <formula>0.05</formula>
    </cfRule>
  </conditionalFormatting>
  <conditionalFormatting sqref="AX585:AX594">
    <cfRule type="cellIs" dxfId="2028" priority="26" operator="between">
      <formula>-0.05</formula>
      <formula>0.05</formula>
    </cfRule>
  </conditionalFormatting>
  <conditionalFormatting sqref="AZ585:AZ594">
    <cfRule type="cellIs" dxfId="2027" priority="25" operator="between">
      <formula>-0.05</formula>
      <formula>0.05</formula>
    </cfRule>
  </conditionalFormatting>
  <conditionalFormatting sqref="BB585:BB594">
    <cfRule type="cellIs" dxfId="2026" priority="24" operator="between">
      <formula>-0.05</formula>
      <formula>0.05</formula>
    </cfRule>
  </conditionalFormatting>
  <conditionalFormatting sqref="BD585:BD594">
    <cfRule type="cellIs" dxfId="2025" priority="23" operator="between">
      <formula>-0.05</formula>
      <formula>0.05</formula>
    </cfRule>
  </conditionalFormatting>
  <conditionalFormatting sqref="BF585:BF594">
    <cfRule type="cellIs" dxfId="2024" priority="22" operator="between">
      <formula>-0.05</formula>
      <formula>0.05</formula>
    </cfRule>
  </conditionalFormatting>
  <conditionalFormatting sqref="BH585:BH594">
    <cfRule type="cellIs" dxfId="2023" priority="21" operator="between">
      <formula>-0.05</formula>
      <formula>0.05</formula>
    </cfRule>
  </conditionalFormatting>
  <conditionalFormatting sqref="BJ585:BJ594">
    <cfRule type="cellIs" dxfId="2022" priority="20" operator="between">
      <formula>-0.05</formula>
      <formula>0.05</formula>
    </cfRule>
  </conditionalFormatting>
  <conditionalFormatting sqref="BL585:BL594">
    <cfRule type="cellIs" dxfId="2021" priority="19" operator="between">
      <formula>-0.05</formula>
      <formula>0.05</formula>
    </cfRule>
  </conditionalFormatting>
  <conditionalFormatting sqref="AL585:AL594">
    <cfRule type="cellIs" dxfId="2020" priority="18" operator="between">
      <formula>-0.05</formula>
      <formula>0.05</formula>
    </cfRule>
  </conditionalFormatting>
  <conditionalFormatting sqref="AN585:AN594">
    <cfRule type="cellIs" dxfId="2019" priority="17" operator="between">
      <formula>-0.05</formula>
      <formula>0.05</formula>
    </cfRule>
  </conditionalFormatting>
  <conditionalFormatting sqref="AP585:AP594">
    <cfRule type="cellIs" dxfId="2018" priority="16" operator="between">
      <formula>-0.05</formula>
      <formula>0.05</formula>
    </cfRule>
  </conditionalFormatting>
  <conditionalFormatting sqref="AR585:AR594">
    <cfRule type="cellIs" dxfId="2017" priority="15" operator="between">
      <formula>-0.05</formula>
      <formula>0.05</formula>
    </cfRule>
  </conditionalFormatting>
  <conditionalFormatting sqref="AT595:AT604">
    <cfRule type="cellIs" dxfId="2016" priority="14" operator="between">
      <formula>-0.05</formula>
      <formula>0.05</formula>
    </cfRule>
  </conditionalFormatting>
  <conditionalFormatting sqref="AV595:AV604">
    <cfRule type="cellIs" dxfId="2015" priority="13" operator="between">
      <formula>-0.05</formula>
      <formula>0.05</formula>
    </cfRule>
  </conditionalFormatting>
  <conditionalFormatting sqref="AX595:AX604">
    <cfRule type="cellIs" dxfId="2014" priority="12" operator="between">
      <formula>-0.05</formula>
      <formula>0.05</formula>
    </cfRule>
  </conditionalFormatting>
  <conditionalFormatting sqref="AZ595:AZ604">
    <cfRule type="cellIs" dxfId="2013" priority="11" operator="between">
      <formula>-0.05</formula>
      <formula>0.05</formula>
    </cfRule>
  </conditionalFormatting>
  <conditionalFormatting sqref="BB595:BB604">
    <cfRule type="cellIs" dxfId="2012" priority="10" operator="between">
      <formula>-0.05</formula>
      <formula>0.05</formula>
    </cfRule>
  </conditionalFormatting>
  <conditionalFormatting sqref="BD595:BD604">
    <cfRule type="cellIs" dxfId="2011" priority="9" operator="between">
      <formula>-0.05</formula>
      <formula>0.05</formula>
    </cfRule>
  </conditionalFormatting>
  <conditionalFormatting sqref="BF595:BF604">
    <cfRule type="cellIs" dxfId="2010" priority="8" operator="between">
      <formula>-0.05</formula>
      <formula>0.05</formula>
    </cfRule>
  </conditionalFormatting>
  <conditionalFormatting sqref="BH595:BH604">
    <cfRule type="cellIs" dxfId="2009" priority="7" operator="between">
      <formula>-0.05</formula>
      <formula>0.05</formula>
    </cfRule>
  </conditionalFormatting>
  <conditionalFormatting sqref="BJ595:BJ604">
    <cfRule type="cellIs" dxfId="2008" priority="6" operator="between">
      <formula>-0.05</formula>
      <formula>0.05</formula>
    </cfRule>
  </conditionalFormatting>
  <conditionalFormatting sqref="BL595:BL604">
    <cfRule type="cellIs" dxfId="2007" priority="5" operator="between">
      <formula>-0.05</formula>
      <formula>0.05</formula>
    </cfRule>
  </conditionalFormatting>
  <conditionalFormatting sqref="AL595:AL604">
    <cfRule type="cellIs" dxfId="2006" priority="4" operator="between">
      <formula>-0.05</formula>
      <formula>0.05</formula>
    </cfRule>
  </conditionalFormatting>
  <conditionalFormatting sqref="AN595:AN604">
    <cfRule type="cellIs" dxfId="2005" priority="3" operator="between">
      <formula>-0.05</formula>
      <formula>0.05</formula>
    </cfRule>
  </conditionalFormatting>
  <conditionalFormatting sqref="AP595:AP604">
    <cfRule type="cellIs" dxfId="2004" priority="2" operator="between">
      <formula>-0.05</formula>
      <formula>0.05</formula>
    </cfRule>
  </conditionalFormatting>
  <conditionalFormatting sqref="AR595:AR604">
    <cfRule type="cellIs" dxfId="2003" priority="1" operator="between">
      <formula>-0.05</formula>
      <formula>0.05</formula>
    </cfRule>
  </conditionalFormatting>
  <pageMargins left="0.7" right="0.7" top="0.75" bottom="0.75" header="0.3" footer="0.3"/>
  <drawing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73A65-31FC-4D7C-A0F4-931E255BB124}">
  <dimension ref="A1:BR451"/>
  <sheetViews>
    <sheetView zoomScale="30" zoomScaleNormal="30" workbookViewId="0">
      <selection activeCell="BM11" sqref="BM11"/>
    </sheetView>
  </sheetViews>
  <sheetFormatPr defaultRowHeight="15" x14ac:dyDescent="0.25"/>
  <cols>
    <col min="1" max="1" width="15.140625" bestFit="1" customWidth="1"/>
    <col min="2" max="2" width="7.7109375" bestFit="1" customWidth="1"/>
    <col min="3" max="3" width="21.28515625" bestFit="1" customWidth="1"/>
    <col min="4" max="4" width="15.85546875" bestFit="1" customWidth="1"/>
    <col min="5" max="5" width="19" bestFit="1" customWidth="1"/>
    <col min="6" max="6" width="13.7109375" bestFit="1" customWidth="1"/>
    <col min="7" max="7" width="13.42578125" bestFit="1" customWidth="1"/>
    <col min="8" max="8" width="16.140625" bestFit="1" customWidth="1"/>
    <col min="9" max="9" width="12" bestFit="1" customWidth="1"/>
    <col min="10" max="10" width="20.7109375" bestFit="1" customWidth="1"/>
    <col min="11" max="11" width="21.85546875" bestFit="1" customWidth="1"/>
    <col min="12" max="12" width="19.85546875" bestFit="1" customWidth="1"/>
    <col min="13" max="13" width="23.85546875" bestFit="1" customWidth="1"/>
    <col min="14" max="14" width="19" bestFit="1" customWidth="1"/>
    <col min="15" max="15" width="15.42578125" bestFit="1" customWidth="1"/>
    <col min="16" max="16" width="14.42578125" bestFit="1" customWidth="1"/>
    <col min="17" max="17" width="17.42578125" bestFit="1" customWidth="1"/>
    <col min="18" max="18" width="16.5703125" bestFit="1" customWidth="1"/>
    <col min="19" max="19" width="18" bestFit="1" customWidth="1"/>
    <col min="20" max="20" width="32.140625" bestFit="1" customWidth="1"/>
    <col min="21" max="21" width="14.140625" bestFit="1" customWidth="1"/>
    <col min="22" max="22" width="8.5703125" bestFit="1" customWidth="1"/>
    <col min="23" max="62" width="15.140625" customWidth="1"/>
  </cols>
  <sheetData>
    <row r="1" spans="1:7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74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99</v>
      </c>
      <c r="X1" t="s">
        <v>100</v>
      </c>
      <c r="Y1" t="s">
        <v>155</v>
      </c>
      <c r="Z1" t="s">
        <v>156</v>
      </c>
      <c r="AA1" t="s">
        <v>157</v>
      </c>
      <c r="AB1" t="s">
        <v>158</v>
      </c>
      <c r="AC1" t="s">
        <v>159</v>
      </c>
      <c r="AD1" t="s">
        <v>160</v>
      </c>
      <c r="AE1" t="s">
        <v>161</v>
      </c>
      <c r="AF1" t="s">
        <v>162</v>
      </c>
      <c r="AG1" t="s">
        <v>101</v>
      </c>
      <c r="AH1" t="s">
        <v>102</v>
      </c>
      <c r="AI1" t="s">
        <v>163</v>
      </c>
      <c r="AJ1" t="s">
        <v>164</v>
      </c>
      <c r="AK1" t="s">
        <v>165</v>
      </c>
      <c r="AL1" t="s">
        <v>166</v>
      </c>
      <c r="AM1" t="s">
        <v>167</v>
      </c>
      <c r="AN1" t="s">
        <v>168</v>
      </c>
      <c r="AO1" t="s">
        <v>169</v>
      </c>
      <c r="AP1" t="s">
        <v>170</v>
      </c>
      <c r="AQ1" t="s">
        <v>171</v>
      </c>
      <c r="AR1" t="s">
        <v>172</v>
      </c>
      <c r="AS1" t="s">
        <v>173</v>
      </c>
      <c r="AT1" t="s">
        <v>174</v>
      </c>
      <c r="AU1" t="s">
        <v>175</v>
      </c>
      <c r="AV1" t="s">
        <v>176</v>
      </c>
      <c r="AW1" t="s">
        <v>177</v>
      </c>
      <c r="AX1" t="s">
        <v>178</v>
      </c>
      <c r="AY1" t="s">
        <v>179</v>
      </c>
      <c r="AZ1" t="s">
        <v>180</v>
      </c>
      <c r="BA1" t="s">
        <v>181</v>
      </c>
      <c r="BB1" t="s">
        <v>182</v>
      </c>
      <c r="BC1" t="s">
        <v>183</v>
      </c>
      <c r="BD1" t="s">
        <v>184</v>
      </c>
      <c r="BE1" t="s">
        <v>185</v>
      </c>
      <c r="BF1" t="s">
        <v>186</v>
      </c>
      <c r="BG1" t="s">
        <v>187</v>
      </c>
      <c r="BH1" t="s">
        <v>188</v>
      </c>
      <c r="BI1" t="s">
        <v>189</v>
      </c>
      <c r="BJ1" t="s">
        <v>190</v>
      </c>
      <c r="BM1" t="s">
        <v>191</v>
      </c>
      <c r="BN1" t="s">
        <v>192</v>
      </c>
      <c r="BO1" t="s">
        <v>193</v>
      </c>
      <c r="BQ1" t="s">
        <v>195</v>
      </c>
      <c r="BR1" t="s">
        <v>196</v>
      </c>
    </row>
    <row r="2" spans="1:70" x14ac:dyDescent="0.25">
      <c r="A2" s="1">
        <v>1</v>
      </c>
      <c r="B2" s="1" t="s">
        <v>38</v>
      </c>
      <c r="C2" s="1" t="s">
        <v>22</v>
      </c>
      <c r="D2" s="1" t="s">
        <v>40</v>
      </c>
      <c r="E2" s="1" t="s">
        <v>28</v>
      </c>
      <c r="F2" s="1" t="s">
        <v>25</v>
      </c>
      <c r="G2" s="1" t="b">
        <v>0</v>
      </c>
      <c r="H2" s="1" t="b">
        <v>0</v>
      </c>
      <c r="I2" s="1" t="b">
        <v>0</v>
      </c>
      <c r="J2" s="1" t="b">
        <v>0</v>
      </c>
      <c r="K2" s="1" t="b">
        <v>0</v>
      </c>
      <c r="L2" s="1">
        <v>200</v>
      </c>
      <c r="M2" s="1">
        <v>2</v>
      </c>
      <c r="N2" s="1">
        <v>0</v>
      </c>
      <c r="O2" s="1">
        <v>1</v>
      </c>
      <c r="P2" s="1">
        <v>0</v>
      </c>
      <c r="Q2" s="1">
        <v>100</v>
      </c>
      <c r="R2" s="1">
        <v>0</v>
      </c>
      <c r="S2" s="1">
        <v>1</v>
      </c>
      <c r="T2" s="1">
        <v>1</v>
      </c>
      <c r="U2" s="1" t="b">
        <v>0</v>
      </c>
      <c r="V2" s="1">
        <v>120</v>
      </c>
      <c r="W2" s="1">
        <v>4061.61</v>
      </c>
      <c r="X2" s="1">
        <v>4544.05</v>
      </c>
      <c r="Y2" s="1" t="s">
        <v>194</v>
      </c>
      <c r="Z2" s="1" t="s">
        <v>194</v>
      </c>
      <c r="AA2" s="1" t="s">
        <v>194</v>
      </c>
      <c r="AB2" s="1" t="s">
        <v>194</v>
      </c>
      <c r="AC2" s="1" t="s">
        <v>194</v>
      </c>
      <c r="AD2" s="1" t="s">
        <v>194</v>
      </c>
      <c r="AE2" s="1" t="s">
        <v>194</v>
      </c>
      <c r="AF2" s="1" t="s">
        <v>194</v>
      </c>
      <c r="AG2" s="1">
        <v>194.71</v>
      </c>
      <c r="AH2" s="1">
        <v>194.58</v>
      </c>
      <c r="AI2" s="1" t="s">
        <v>194</v>
      </c>
      <c r="AJ2" s="1" t="s">
        <v>194</v>
      </c>
      <c r="AK2" s="1" t="s">
        <v>194</v>
      </c>
      <c r="AL2" s="1" t="s">
        <v>194</v>
      </c>
      <c r="AM2" s="1" t="s">
        <v>194</v>
      </c>
      <c r="AN2" s="1" t="s">
        <v>194</v>
      </c>
      <c r="AO2" s="1" t="s">
        <v>194</v>
      </c>
      <c r="AP2" s="1" t="s">
        <v>194</v>
      </c>
      <c r="AQ2" s="1">
        <v>4.74290386846861</v>
      </c>
      <c r="AR2" s="1">
        <v>4.74290386846861</v>
      </c>
      <c r="AS2" s="1" t="s">
        <v>194</v>
      </c>
      <c r="AT2" s="1" t="s">
        <v>194</v>
      </c>
      <c r="AU2" s="1" t="s">
        <v>194</v>
      </c>
      <c r="AV2" s="1" t="s">
        <v>194</v>
      </c>
      <c r="AW2" s="1" t="s">
        <v>194</v>
      </c>
      <c r="AX2" s="1" t="s">
        <v>194</v>
      </c>
      <c r="AY2" s="1" t="s">
        <v>194</v>
      </c>
      <c r="AZ2" s="1" t="s">
        <v>194</v>
      </c>
      <c r="BA2" s="1">
        <v>4.74290386846861</v>
      </c>
      <c r="BB2" s="1">
        <v>4.74290386846861</v>
      </c>
      <c r="BC2" s="1" t="s">
        <v>194</v>
      </c>
      <c r="BD2" s="1" t="s">
        <v>194</v>
      </c>
      <c r="BE2" s="1" t="s">
        <v>194</v>
      </c>
      <c r="BF2" s="1" t="s">
        <v>194</v>
      </c>
      <c r="BG2" s="1" t="s">
        <v>194</v>
      </c>
      <c r="BH2" s="1" t="s">
        <v>194</v>
      </c>
      <c r="BI2" s="1" t="s">
        <v>194</v>
      </c>
      <c r="BJ2" s="1" t="s">
        <v>194</v>
      </c>
      <c r="BM2">
        <v>2</v>
      </c>
      <c r="BN2">
        <f>MIN(Modell_vol30_2_bemutato_Wilensky4_table[[#This Row],[closest comp 1]:[closest comp 10]])</f>
        <v>4.74290386846861</v>
      </c>
      <c r="BO2">
        <f>MAX(Modell_vol30_2_bemutato_Wilensky4_table[[#This Row],[closest comp 1]:[closest comp 10]])</f>
        <v>4.74290386846861</v>
      </c>
      <c r="BQ2">
        <f>AVERAGE(BN2:BN51)</f>
        <v>4.57454907426738</v>
      </c>
      <c r="BR2">
        <f>AVERAGE(BO2:BO51)</f>
        <v>4.57454907426738</v>
      </c>
    </row>
    <row r="3" spans="1:70" x14ac:dyDescent="0.25">
      <c r="A3" s="1">
        <v>2</v>
      </c>
      <c r="B3" s="1" t="s">
        <v>38</v>
      </c>
      <c r="C3" s="1" t="s">
        <v>22</v>
      </c>
      <c r="D3" s="1" t="s">
        <v>40</v>
      </c>
      <c r="E3" s="1" t="s">
        <v>28</v>
      </c>
      <c r="F3" s="1" t="s">
        <v>25</v>
      </c>
      <c r="G3" s="1" t="b">
        <v>0</v>
      </c>
      <c r="H3" s="1" t="b">
        <v>0</v>
      </c>
      <c r="I3" s="1" t="b">
        <v>0</v>
      </c>
      <c r="J3" s="1" t="b">
        <v>0</v>
      </c>
      <c r="K3" s="1" t="b">
        <v>0</v>
      </c>
      <c r="L3" s="1">
        <v>200</v>
      </c>
      <c r="M3" s="1">
        <v>2</v>
      </c>
      <c r="N3" s="1">
        <v>0</v>
      </c>
      <c r="O3" s="1">
        <v>1</v>
      </c>
      <c r="P3" s="1">
        <v>0</v>
      </c>
      <c r="Q3" s="1">
        <v>100</v>
      </c>
      <c r="R3" s="1">
        <v>0</v>
      </c>
      <c r="S3" s="1">
        <v>1</v>
      </c>
      <c r="T3" s="1">
        <v>1</v>
      </c>
      <c r="U3" s="1" t="b">
        <v>0</v>
      </c>
      <c r="V3" s="1">
        <v>120</v>
      </c>
      <c r="W3" s="1">
        <v>9558.15</v>
      </c>
      <c r="X3" s="1">
        <v>10775.39</v>
      </c>
      <c r="Y3" s="1" t="s">
        <v>194</v>
      </c>
      <c r="Z3" s="1" t="s">
        <v>194</v>
      </c>
      <c r="AA3" s="1" t="s">
        <v>194</v>
      </c>
      <c r="AB3" s="1" t="s">
        <v>194</v>
      </c>
      <c r="AC3" s="1" t="s">
        <v>194</v>
      </c>
      <c r="AD3" s="1" t="s">
        <v>194</v>
      </c>
      <c r="AE3" s="1" t="s">
        <v>194</v>
      </c>
      <c r="AF3" s="1" t="s">
        <v>194</v>
      </c>
      <c r="AG3" s="1">
        <v>187.65</v>
      </c>
      <c r="AH3" s="1">
        <v>187.77</v>
      </c>
      <c r="AI3" s="1" t="s">
        <v>194</v>
      </c>
      <c r="AJ3" s="1" t="s">
        <v>194</v>
      </c>
      <c r="AK3" s="1" t="s">
        <v>194</v>
      </c>
      <c r="AL3" s="1" t="s">
        <v>194</v>
      </c>
      <c r="AM3" s="1" t="s">
        <v>194</v>
      </c>
      <c r="AN3" s="1" t="s">
        <v>194</v>
      </c>
      <c r="AO3" s="1" t="s">
        <v>194</v>
      </c>
      <c r="AP3" s="1" t="s">
        <v>194</v>
      </c>
      <c r="AQ3" s="1">
        <v>3.5933879797191302</v>
      </c>
      <c r="AR3" s="1">
        <v>3.5933879797191302</v>
      </c>
      <c r="AS3" s="1" t="s">
        <v>194</v>
      </c>
      <c r="AT3" s="1" t="s">
        <v>194</v>
      </c>
      <c r="AU3" s="1" t="s">
        <v>194</v>
      </c>
      <c r="AV3" s="1" t="s">
        <v>194</v>
      </c>
      <c r="AW3" s="1" t="s">
        <v>194</v>
      </c>
      <c r="AX3" s="1" t="s">
        <v>194</v>
      </c>
      <c r="AY3" s="1" t="s">
        <v>194</v>
      </c>
      <c r="AZ3" s="1" t="s">
        <v>194</v>
      </c>
      <c r="BA3" s="1">
        <v>3.5933879797191302</v>
      </c>
      <c r="BB3" s="1">
        <v>3.5933879797191302</v>
      </c>
      <c r="BC3" s="1" t="s">
        <v>194</v>
      </c>
      <c r="BD3" s="1" t="s">
        <v>194</v>
      </c>
      <c r="BE3" s="1" t="s">
        <v>194</v>
      </c>
      <c r="BF3" s="1" t="s">
        <v>194</v>
      </c>
      <c r="BG3" s="1" t="s">
        <v>194</v>
      </c>
      <c r="BH3" s="1" t="s">
        <v>194</v>
      </c>
      <c r="BI3" s="1" t="s">
        <v>194</v>
      </c>
      <c r="BJ3" s="1" t="s">
        <v>194</v>
      </c>
      <c r="BM3">
        <v>2</v>
      </c>
      <c r="BN3">
        <f>MIN(Modell_vol30_2_bemutato_Wilensky4_table[[#This Row],[closest comp 1]:[closest comp 10]])</f>
        <v>3.5933879797191302</v>
      </c>
      <c r="BO3">
        <f>MAX(Modell_vol30_2_bemutato_Wilensky4_table[[#This Row],[closest comp 1]:[closest comp 10]])</f>
        <v>3.5933879797191302</v>
      </c>
    </row>
    <row r="4" spans="1:70" x14ac:dyDescent="0.25">
      <c r="A4" s="1">
        <v>3</v>
      </c>
      <c r="B4" s="1" t="s">
        <v>38</v>
      </c>
      <c r="C4" s="1" t="s">
        <v>22</v>
      </c>
      <c r="D4" s="1" t="s">
        <v>40</v>
      </c>
      <c r="E4" s="1" t="s">
        <v>28</v>
      </c>
      <c r="F4" s="1" t="s">
        <v>25</v>
      </c>
      <c r="G4" s="1" t="b">
        <v>0</v>
      </c>
      <c r="H4" s="1" t="b">
        <v>0</v>
      </c>
      <c r="I4" s="1" t="b">
        <v>0</v>
      </c>
      <c r="J4" s="1" t="b">
        <v>0</v>
      </c>
      <c r="K4" s="1" t="b">
        <v>0</v>
      </c>
      <c r="L4" s="1">
        <v>200</v>
      </c>
      <c r="M4" s="1">
        <v>2</v>
      </c>
      <c r="N4" s="1">
        <v>0</v>
      </c>
      <c r="O4" s="1">
        <v>1</v>
      </c>
      <c r="P4" s="1">
        <v>0</v>
      </c>
      <c r="Q4" s="1">
        <v>100</v>
      </c>
      <c r="R4" s="1">
        <v>0</v>
      </c>
      <c r="S4" s="1">
        <v>1</v>
      </c>
      <c r="T4" s="1">
        <v>1</v>
      </c>
      <c r="U4" s="1" t="b">
        <v>0</v>
      </c>
      <c r="V4" s="1">
        <v>120</v>
      </c>
      <c r="W4" s="1">
        <v>4498.99</v>
      </c>
      <c r="X4" s="1">
        <v>3657.18</v>
      </c>
      <c r="Y4" s="1" t="s">
        <v>194</v>
      </c>
      <c r="Z4" s="1" t="s">
        <v>194</v>
      </c>
      <c r="AA4" s="1" t="s">
        <v>194</v>
      </c>
      <c r="AB4" s="1" t="s">
        <v>194</v>
      </c>
      <c r="AC4" s="1" t="s">
        <v>194</v>
      </c>
      <c r="AD4" s="1" t="s">
        <v>194</v>
      </c>
      <c r="AE4" s="1" t="s">
        <v>194</v>
      </c>
      <c r="AF4" s="1" t="s">
        <v>194</v>
      </c>
      <c r="AG4" s="1">
        <v>194.7</v>
      </c>
      <c r="AH4" s="1">
        <v>194.98</v>
      </c>
      <c r="AI4" s="1" t="s">
        <v>194</v>
      </c>
      <c r="AJ4" s="1" t="s">
        <v>194</v>
      </c>
      <c r="AK4" s="1" t="s">
        <v>194</v>
      </c>
      <c r="AL4" s="1" t="s">
        <v>194</v>
      </c>
      <c r="AM4" s="1" t="s">
        <v>194</v>
      </c>
      <c r="AN4" s="1" t="s">
        <v>194</v>
      </c>
      <c r="AO4" s="1" t="s">
        <v>194</v>
      </c>
      <c r="AP4" s="1" t="s">
        <v>194</v>
      </c>
      <c r="AQ4" s="1">
        <v>6.0718928731638604</v>
      </c>
      <c r="AR4" s="1">
        <v>6.0718928731638604</v>
      </c>
      <c r="AS4" s="1" t="s">
        <v>194</v>
      </c>
      <c r="AT4" s="1" t="s">
        <v>194</v>
      </c>
      <c r="AU4" s="1" t="s">
        <v>194</v>
      </c>
      <c r="AV4" s="1" t="s">
        <v>194</v>
      </c>
      <c r="AW4" s="1" t="s">
        <v>194</v>
      </c>
      <c r="AX4" s="1" t="s">
        <v>194</v>
      </c>
      <c r="AY4" s="1" t="s">
        <v>194</v>
      </c>
      <c r="AZ4" s="1" t="s">
        <v>194</v>
      </c>
      <c r="BA4" s="1">
        <v>6.0718928731638604</v>
      </c>
      <c r="BB4" s="1">
        <v>6.0718928731638604</v>
      </c>
      <c r="BC4" s="1" t="s">
        <v>194</v>
      </c>
      <c r="BD4" s="1" t="s">
        <v>194</v>
      </c>
      <c r="BE4" s="1" t="s">
        <v>194</v>
      </c>
      <c r="BF4" s="1" t="s">
        <v>194</v>
      </c>
      <c r="BG4" s="1" t="s">
        <v>194</v>
      </c>
      <c r="BH4" s="1" t="s">
        <v>194</v>
      </c>
      <c r="BI4" s="1" t="s">
        <v>194</v>
      </c>
      <c r="BJ4" s="1" t="s">
        <v>194</v>
      </c>
      <c r="BM4">
        <v>2</v>
      </c>
      <c r="BN4">
        <f>MIN(Modell_vol30_2_bemutato_Wilensky4_table[[#This Row],[closest comp 1]:[closest comp 10]])</f>
        <v>6.0718928731638604</v>
      </c>
      <c r="BO4">
        <f>MAX(Modell_vol30_2_bemutato_Wilensky4_table[[#This Row],[closest comp 1]:[closest comp 10]])</f>
        <v>6.0718928731638604</v>
      </c>
    </row>
    <row r="5" spans="1:70" x14ac:dyDescent="0.25">
      <c r="A5" s="1">
        <v>4</v>
      </c>
      <c r="B5" s="1" t="s">
        <v>38</v>
      </c>
      <c r="C5" s="1" t="s">
        <v>22</v>
      </c>
      <c r="D5" s="1" t="s">
        <v>40</v>
      </c>
      <c r="E5" s="1" t="s">
        <v>28</v>
      </c>
      <c r="F5" s="1" t="s">
        <v>25</v>
      </c>
      <c r="G5" s="1" t="b">
        <v>0</v>
      </c>
      <c r="H5" s="1" t="b">
        <v>0</v>
      </c>
      <c r="I5" s="1" t="b">
        <v>0</v>
      </c>
      <c r="J5" s="1" t="b">
        <v>0</v>
      </c>
      <c r="K5" s="1" t="b">
        <v>0</v>
      </c>
      <c r="L5" s="1">
        <v>200</v>
      </c>
      <c r="M5" s="1">
        <v>2</v>
      </c>
      <c r="N5" s="1">
        <v>0</v>
      </c>
      <c r="O5" s="1">
        <v>1</v>
      </c>
      <c r="P5" s="1">
        <v>0</v>
      </c>
      <c r="Q5" s="1">
        <v>100</v>
      </c>
      <c r="R5" s="1">
        <v>0</v>
      </c>
      <c r="S5" s="1">
        <v>1</v>
      </c>
      <c r="T5" s="1">
        <v>1</v>
      </c>
      <c r="U5" s="1" t="b">
        <v>0</v>
      </c>
      <c r="V5" s="1">
        <v>120</v>
      </c>
      <c r="W5" s="1">
        <v>3895.61</v>
      </c>
      <c r="X5" s="1">
        <v>3771.31</v>
      </c>
      <c r="Y5" s="1" t="s">
        <v>194</v>
      </c>
      <c r="Z5" s="1" t="s">
        <v>194</v>
      </c>
      <c r="AA5" s="1" t="s">
        <v>194</v>
      </c>
      <c r="AB5" s="1" t="s">
        <v>194</v>
      </c>
      <c r="AC5" s="1" t="s">
        <v>194</v>
      </c>
      <c r="AD5" s="1" t="s">
        <v>194</v>
      </c>
      <c r="AE5" s="1" t="s">
        <v>194</v>
      </c>
      <c r="AF5" s="1" t="s">
        <v>194</v>
      </c>
      <c r="AG5" s="1">
        <v>195.04</v>
      </c>
      <c r="AH5" s="1">
        <v>195.36</v>
      </c>
      <c r="AI5" s="1" t="s">
        <v>194</v>
      </c>
      <c r="AJ5" s="1" t="s">
        <v>194</v>
      </c>
      <c r="AK5" s="1" t="s">
        <v>194</v>
      </c>
      <c r="AL5" s="1" t="s">
        <v>194</v>
      </c>
      <c r="AM5" s="1" t="s">
        <v>194</v>
      </c>
      <c r="AN5" s="1" t="s">
        <v>194</v>
      </c>
      <c r="AO5" s="1" t="s">
        <v>194</v>
      </c>
      <c r="AP5" s="1" t="s">
        <v>194</v>
      </c>
      <c r="AQ5" s="1">
        <v>4.9850549942864504</v>
      </c>
      <c r="AR5" s="1">
        <v>4.9850549942864504</v>
      </c>
      <c r="AS5" s="1" t="s">
        <v>194</v>
      </c>
      <c r="AT5" s="1" t="s">
        <v>194</v>
      </c>
      <c r="AU5" s="1" t="s">
        <v>194</v>
      </c>
      <c r="AV5" s="1" t="s">
        <v>194</v>
      </c>
      <c r="AW5" s="1" t="s">
        <v>194</v>
      </c>
      <c r="AX5" s="1" t="s">
        <v>194</v>
      </c>
      <c r="AY5" s="1" t="s">
        <v>194</v>
      </c>
      <c r="AZ5" s="1" t="s">
        <v>194</v>
      </c>
      <c r="BA5" s="1">
        <v>4.9850549942864504</v>
      </c>
      <c r="BB5" s="1">
        <v>4.9850549942864504</v>
      </c>
      <c r="BC5" s="1" t="s">
        <v>194</v>
      </c>
      <c r="BD5" s="1" t="s">
        <v>194</v>
      </c>
      <c r="BE5" s="1" t="s">
        <v>194</v>
      </c>
      <c r="BF5" s="1" t="s">
        <v>194</v>
      </c>
      <c r="BG5" s="1" t="s">
        <v>194</v>
      </c>
      <c r="BH5" s="1" t="s">
        <v>194</v>
      </c>
      <c r="BI5" s="1" t="s">
        <v>194</v>
      </c>
      <c r="BJ5" s="1" t="s">
        <v>194</v>
      </c>
      <c r="BM5">
        <v>2</v>
      </c>
      <c r="BN5">
        <f>MIN(Modell_vol30_2_bemutato_Wilensky4_table[[#This Row],[closest comp 1]:[closest comp 10]])</f>
        <v>4.9850549942864504</v>
      </c>
      <c r="BO5">
        <f>MAX(Modell_vol30_2_bemutato_Wilensky4_table[[#This Row],[closest comp 1]:[closest comp 10]])</f>
        <v>4.9850549942864504</v>
      </c>
    </row>
    <row r="6" spans="1:70" x14ac:dyDescent="0.25">
      <c r="A6" s="1">
        <v>5</v>
      </c>
      <c r="B6" s="1" t="s">
        <v>38</v>
      </c>
      <c r="C6" s="1" t="s">
        <v>22</v>
      </c>
      <c r="D6" s="1" t="s">
        <v>40</v>
      </c>
      <c r="E6" s="1" t="s">
        <v>28</v>
      </c>
      <c r="F6" s="1" t="s">
        <v>25</v>
      </c>
      <c r="G6" s="1" t="b">
        <v>0</v>
      </c>
      <c r="H6" s="1" t="b">
        <v>0</v>
      </c>
      <c r="I6" s="1" t="b">
        <v>0</v>
      </c>
      <c r="J6" s="1" t="b">
        <v>0</v>
      </c>
      <c r="K6" s="1" t="b">
        <v>0</v>
      </c>
      <c r="L6" s="1">
        <v>200</v>
      </c>
      <c r="M6" s="1">
        <v>2</v>
      </c>
      <c r="N6" s="1">
        <v>0</v>
      </c>
      <c r="O6" s="1">
        <v>1</v>
      </c>
      <c r="P6" s="1">
        <v>0</v>
      </c>
      <c r="Q6" s="1">
        <v>100</v>
      </c>
      <c r="R6" s="1">
        <v>0</v>
      </c>
      <c r="S6" s="1">
        <v>1</v>
      </c>
      <c r="T6" s="1">
        <v>1</v>
      </c>
      <c r="U6" s="1" t="b">
        <v>0</v>
      </c>
      <c r="V6" s="1">
        <v>120</v>
      </c>
      <c r="W6" s="1">
        <v>14134.22</v>
      </c>
      <c r="X6" s="1">
        <v>14256.1</v>
      </c>
      <c r="Y6" s="1" t="s">
        <v>194</v>
      </c>
      <c r="Z6" s="1" t="s">
        <v>194</v>
      </c>
      <c r="AA6" s="1" t="s">
        <v>194</v>
      </c>
      <c r="AB6" s="1" t="s">
        <v>194</v>
      </c>
      <c r="AC6" s="1" t="s">
        <v>194</v>
      </c>
      <c r="AD6" s="1" t="s">
        <v>194</v>
      </c>
      <c r="AE6" s="1" t="s">
        <v>194</v>
      </c>
      <c r="AF6" s="1" t="s">
        <v>194</v>
      </c>
      <c r="AG6" s="1">
        <v>183.13</v>
      </c>
      <c r="AH6" s="1">
        <v>182.81</v>
      </c>
      <c r="AI6" s="1" t="s">
        <v>194</v>
      </c>
      <c r="AJ6" s="1" t="s">
        <v>194</v>
      </c>
      <c r="AK6" s="1" t="s">
        <v>194</v>
      </c>
      <c r="AL6" s="1" t="s">
        <v>194</v>
      </c>
      <c r="AM6" s="1" t="s">
        <v>194</v>
      </c>
      <c r="AN6" s="1" t="s">
        <v>194</v>
      </c>
      <c r="AO6" s="1" t="s">
        <v>194</v>
      </c>
      <c r="AP6" s="1" t="s">
        <v>194</v>
      </c>
      <c r="AQ6" s="1">
        <v>2.34257072069459</v>
      </c>
      <c r="AR6" s="1">
        <v>2.34257072069459</v>
      </c>
      <c r="AS6" s="1" t="s">
        <v>194</v>
      </c>
      <c r="AT6" s="1" t="s">
        <v>194</v>
      </c>
      <c r="AU6" s="1" t="s">
        <v>194</v>
      </c>
      <c r="AV6" s="1" t="s">
        <v>194</v>
      </c>
      <c r="AW6" s="1" t="s">
        <v>194</v>
      </c>
      <c r="AX6" s="1" t="s">
        <v>194</v>
      </c>
      <c r="AY6" s="1" t="s">
        <v>194</v>
      </c>
      <c r="AZ6" s="1" t="s">
        <v>194</v>
      </c>
      <c r="BA6" s="1">
        <v>2.34257072069459</v>
      </c>
      <c r="BB6" s="1">
        <v>2.34257072069459</v>
      </c>
      <c r="BC6" s="1" t="s">
        <v>194</v>
      </c>
      <c r="BD6" s="1" t="s">
        <v>194</v>
      </c>
      <c r="BE6" s="1" t="s">
        <v>194</v>
      </c>
      <c r="BF6" s="1" t="s">
        <v>194</v>
      </c>
      <c r="BG6" s="1" t="s">
        <v>194</v>
      </c>
      <c r="BH6" s="1" t="s">
        <v>194</v>
      </c>
      <c r="BI6" s="1" t="s">
        <v>194</v>
      </c>
      <c r="BJ6" s="1" t="s">
        <v>194</v>
      </c>
      <c r="BM6">
        <v>2</v>
      </c>
      <c r="BN6">
        <f>MIN(Modell_vol30_2_bemutato_Wilensky4_table[[#This Row],[closest comp 1]:[closest comp 10]])</f>
        <v>2.34257072069459</v>
      </c>
      <c r="BO6">
        <f>MAX(Modell_vol30_2_bemutato_Wilensky4_table[[#This Row],[closest comp 1]:[closest comp 10]])</f>
        <v>2.34257072069459</v>
      </c>
    </row>
    <row r="7" spans="1:70" x14ac:dyDescent="0.25">
      <c r="A7" s="1">
        <v>6</v>
      </c>
      <c r="B7" s="1" t="s">
        <v>38</v>
      </c>
      <c r="C7" s="1" t="s">
        <v>22</v>
      </c>
      <c r="D7" s="1" t="s">
        <v>40</v>
      </c>
      <c r="E7" s="1" t="s">
        <v>28</v>
      </c>
      <c r="F7" s="1" t="s">
        <v>25</v>
      </c>
      <c r="G7" s="1" t="b">
        <v>0</v>
      </c>
      <c r="H7" s="1" t="b">
        <v>0</v>
      </c>
      <c r="I7" s="1" t="b">
        <v>0</v>
      </c>
      <c r="J7" s="1" t="b">
        <v>0</v>
      </c>
      <c r="K7" s="1" t="b">
        <v>0</v>
      </c>
      <c r="L7" s="1">
        <v>200</v>
      </c>
      <c r="M7" s="1">
        <v>2</v>
      </c>
      <c r="N7" s="1">
        <v>0</v>
      </c>
      <c r="O7" s="1">
        <v>1</v>
      </c>
      <c r="P7" s="1">
        <v>0</v>
      </c>
      <c r="Q7" s="1">
        <v>100</v>
      </c>
      <c r="R7" s="1">
        <v>0</v>
      </c>
      <c r="S7" s="1">
        <v>1</v>
      </c>
      <c r="T7" s="1">
        <v>1</v>
      </c>
      <c r="U7" s="1" t="b">
        <v>0</v>
      </c>
      <c r="V7" s="1">
        <v>120</v>
      </c>
      <c r="W7" s="1">
        <v>4154.5</v>
      </c>
      <c r="X7" s="1">
        <v>3831.29</v>
      </c>
      <c r="Y7" s="1" t="s">
        <v>194</v>
      </c>
      <c r="Z7" s="1" t="s">
        <v>194</v>
      </c>
      <c r="AA7" s="1" t="s">
        <v>194</v>
      </c>
      <c r="AB7" s="1" t="s">
        <v>194</v>
      </c>
      <c r="AC7" s="1" t="s">
        <v>194</v>
      </c>
      <c r="AD7" s="1" t="s">
        <v>194</v>
      </c>
      <c r="AE7" s="1" t="s">
        <v>194</v>
      </c>
      <c r="AF7" s="1" t="s">
        <v>194</v>
      </c>
      <c r="AG7" s="1">
        <v>194.51</v>
      </c>
      <c r="AH7" s="1">
        <v>195.35</v>
      </c>
      <c r="AI7" s="1" t="s">
        <v>194</v>
      </c>
      <c r="AJ7" s="1" t="s">
        <v>194</v>
      </c>
      <c r="AK7" s="1" t="s">
        <v>194</v>
      </c>
      <c r="AL7" s="1" t="s">
        <v>194</v>
      </c>
      <c r="AM7" s="1" t="s">
        <v>194</v>
      </c>
      <c r="AN7" s="1" t="s">
        <v>194</v>
      </c>
      <c r="AO7" s="1" t="s">
        <v>194</v>
      </c>
      <c r="AP7" s="1" t="s">
        <v>194</v>
      </c>
      <c r="AQ7" s="1">
        <v>4.85595464193689</v>
      </c>
      <c r="AR7" s="1">
        <v>4.85595464193689</v>
      </c>
      <c r="AS7" s="1" t="s">
        <v>194</v>
      </c>
      <c r="AT7" s="1" t="s">
        <v>194</v>
      </c>
      <c r="AU7" s="1" t="s">
        <v>194</v>
      </c>
      <c r="AV7" s="1" t="s">
        <v>194</v>
      </c>
      <c r="AW7" s="1" t="s">
        <v>194</v>
      </c>
      <c r="AX7" s="1" t="s">
        <v>194</v>
      </c>
      <c r="AY7" s="1" t="s">
        <v>194</v>
      </c>
      <c r="AZ7" s="1" t="s">
        <v>194</v>
      </c>
      <c r="BA7" s="1">
        <v>4.85595464193689</v>
      </c>
      <c r="BB7" s="1">
        <v>4.85595464193689</v>
      </c>
      <c r="BC7" s="1" t="s">
        <v>194</v>
      </c>
      <c r="BD7" s="1" t="s">
        <v>194</v>
      </c>
      <c r="BE7" s="1" t="s">
        <v>194</v>
      </c>
      <c r="BF7" s="1" t="s">
        <v>194</v>
      </c>
      <c r="BG7" s="1" t="s">
        <v>194</v>
      </c>
      <c r="BH7" s="1" t="s">
        <v>194</v>
      </c>
      <c r="BI7" s="1" t="s">
        <v>194</v>
      </c>
      <c r="BJ7" s="1" t="s">
        <v>194</v>
      </c>
      <c r="BM7">
        <v>2</v>
      </c>
      <c r="BN7">
        <f>MIN(Modell_vol30_2_bemutato_Wilensky4_table[[#This Row],[closest comp 1]:[closest comp 10]])</f>
        <v>4.85595464193689</v>
      </c>
      <c r="BO7">
        <f>MAX(Modell_vol30_2_bemutato_Wilensky4_table[[#This Row],[closest comp 1]:[closest comp 10]])</f>
        <v>4.85595464193689</v>
      </c>
    </row>
    <row r="8" spans="1:70" x14ac:dyDescent="0.25">
      <c r="A8" s="1">
        <v>7</v>
      </c>
      <c r="B8" s="1" t="s">
        <v>38</v>
      </c>
      <c r="C8" s="1" t="s">
        <v>22</v>
      </c>
      <c r="D8" s="1" t="s">
        <v>40</v>
      </c>
      <c r="E8" s="1" t="s">
        <v>28</v>
      </c>
      <c r="F8" s="1" t="s">
        <v>25</v>
      </c>
      <c r="G8" s="1" t="b">
        <v>0</v>
      </c>
      <c r="H8" s="1" t="b">
        <v>0</v>
      </c>
      <c r="I8" s="1" t="b">
        <v>0</v>
      </c>
      <c r="J8" s="1" t="b">
        <v>0</v>
      </c>
      <c r="K8" s="1" t="b">
        <v>0</v>
      </c>
      <c r="L8" s="1">
        <v>200</v>
      </c>
      <c r="M8" s="1">
        <v>2</v>
      </c>
      <c r="N8" s="1">
        <v>0</v>
      </c>
      <c r="O8" s="1">
        <v>1</v>
      </c>
      <c r="P8" s="1">
        <v>0</v>
      </c>
      <c r="Q8" s="1">
        <v>100</v>
      </c>
      <c r="R8" s="1">
        <v>0</v>
      </c>
      <c r="S8" s="1">
        <v>1</v>
      </c>
      <c r="T8" s="1">
        <v>1</v>
      </c>
      <c r="U8" s="1" t="b">
        <v>0</v>
      </c>
      <c r="V8" s="1">
        <v>120</v>
      </c>
      <c r="W8" s="1">
        <v>3103.82</v>
      </c>
      <c r="X8" s="1">
        <v>3453.42</v>
      </c>
      <c r="Y8" s="1" t="s">
        <v>194</v>
      </c>
      <c r="Z8" s="1" t="s">
        <v>194</v>
      </c>
      <c r="AA8" s="1" t="s">
        <v>194</v>
      </c>
      <c r="AB8" s="1" t="s">
        <v>194</v>
      </c>
      <c r="AC8" s="1" t="s">
        <v>194</v>
      </c>
      <c r="AD8" s="1" t="s">
        <v>194</v>
      </c>
      <c r="AE8" s="1" t="s">
        <v>194</v>
      </c>
      <c r="AF8" s="1" t="s">
        <v>194</v>
      </c>
      <c r="AG8" s="1">
        <v>195.69</v>
      </c>
      <c r="AH8" s="1">
        <v>195.96</v>
      </c>
      <c r="AI8" s="1" t="s">
        <v>194</v>
      </c>
      <c r="AJ8" s="1" t="s">
        <v>194</v>
      </c>
      <c r="AK8" s="1" t="s">
        <v>194</v>
      </c>
      <c r="AL8" s="1" t="s">
        <v>194</v>
      </c>
      <c r="AM8" s="1" t="s">
        <v>194</v>
      </c>
      <c r="AN8" s="1" t="s">
        <v>194</v>
      </c>
      <c r="AO8" s="1" t="s">
        <v>194</v>
      </c>
      <c r="AP8" s="1" t="s">
        <v>194</v>
      </c>
      <c r="AQ8" s="1">
        <v>4.4319043196294299</v>
      </c>
      <c r="AR8" s="1">
        <v>4.4319043196294299</v>
      </c>
      <c r="AS8" s="1" t="s">
        <v>194</v>
      </c>
      <c r="AT8" s="1" t="s">
        <v>194</v>
      </c>
      <c r="AU8" s="1" t="s">
        <v>194</v>
      </c>
      <c r="AV8" s="1" t="s">
        <v>194</v>
      </c>
      <c r="AW8" s="1" t="s">
        <v>194</v>
      </c>
      <c r="AX8" s="1" t="s">
        <v>194</v>
      </c>
      <c r="AY8" s="1" t="s">
        <v>194</v>
      </c>
      <c r="AZ8" s="1" t="s">
        <v>194</v>
      </c>
      <c r="BA8" s="1">
        <v>4.4319043196294299</v>
      </c>
      <c r="BB8" s="1">
        <v>4.4319043196294299</v>
      </c>
      <c r="BC8" s="1" t="s">
        <v>194</v>
      </c>
      <c r="BD8" s="1" t="s">
        <v>194</v>
      </c>
      <c r="BE8" s="1" t="s">
        <v>194</v>
      </c>
      <c r="BF8" s="1" t="s">
        <v>194</v>
      </c>
      <c r="BG8" s="1" t="s">
        <v>194</v>
      </c>
      <c r="BH8" s="1" t="s">
        <v>194</v>
      </c>
      <c r="BI8" s="1" t="s">
        <v>194</v>
      </c>
      <c r="BJ8" s="1" t="s">
        <v>194</v>
      </c>
      <c r="BM8">
        <v>2</v>
      </c>
      <c r="BN8">
        <f>MIN(Modell_vol30_2_bemutato_Wilensky4_table[[#This Row],[closest comp 1]:[closest comp 10]])</f>
        <v>4.4319043196294299</v>
      </c>
      <c r="BO8">
        <f>MAX(Modell_vol30_2_bemutato_Wilensky4_table[[#This Row],[closest comp 1]:[closest comp 10]])</f>
        <v>4.4319043196294299</v>
      </c>
    </row>
    <row r="9" spans="1:70" x14ac:dyDescent="0.25">
      <c r="A9" s="1">
        <v>8</v>
      </c>
      <c r="B9" s="1" t="s">
        <v>38</v>
      </c>
      <c r="C9" s="1" t="s">
        <v>22</v>
      </c>
      <c r="D9" s="1" t="s">
        <v>40</v>
      </c>
      <c r="E9" s="1" t="s">
        <v>28</v>
      </c>
      <c r="F9" s="1" t="s">
        <v>25</v>
      </c>
      <c r="G9" s="1" t="b">
        <v>0</v>
      </c>
      <c r="H9" s="1" t="b">
        <v>0</v>
      </c>
      <c r="I9" s="1" t="b">
        <v>0</v>
      </c>
      <c r="J9" s="1" t="b">
        <v>0</v>
      </c>
      <c r="K9" s="1" t="b">
        <v>0</v>
      </c>
      <c r="L9" s="1">
        <v>200</v>
      </c>
      <c r="M9" s="1">
        <v>2</v>
      </c>
      <c r="N9" s="1">
        <v>0</v>
      </c>
      <c r="O9" s="1">
        <v>1</v>
      </c>
      <c r="P9" s="1">
        <v>0</v>
      </c>
      <c r="Q9" s="1">
        <v>100</v>
      </c>
      <c r="R9" s="1">
        <v>0</v>
      </c>
      <c r="S9" s="1">
        <v>1</v>
      </c>
      <c r="T9" s="1">
        <v>1</v>
      </c>
      <c r="U9" s="1" t="b">
        <v>0</v>
      </c>
      <c r="V9" s="1">
        <v>120</v>
      </c>
      <c r="W9" s="1">
        <v>4516.8500000000004</v>
      </c>
      <c r="X9" s="1">
        <v>4192.68</v>
      </c>
      <c r="Y9" s="1" t="s">
        <v>194</v>
      </c>
      <c r="Z9" s="1" t="s">
        <v>194</v>
      </c>
      <c r="AA9" s="1" t="s">
        <v>194</v>
      </c>
      <c r="AB9" s="1" t="s">
        <v>194</v>
      </c>
      <c r="AC9" s="1" t="s">
        <v>194</v>
      </c>
      <c r="AD9" s="1" t="s">
        <v>194</v>
      </c>
      <c r="AE9" s="1" t="s">
        <v>194</v>
      </c>
      <c r="AF9" s="1" t="s">
        <v>194</v>
      </c>
      <c r="AG9" s="1">
        <v>194.5</v>
      </c>
      <c r="AH9" s="1">
        <v>194.83</v>
      </c>
      <c r="AI9" s="1" t="s">
        <v>194</v>
      </c>
      <c r="AJ9" s="1" t="s">
        <v>194</v>
      </c>
      <c r="AK9" s="1" t="s">
        <v>194</v>
      </c>
      <c r="AL9" s="1" t="s">
        <v>194</v>
      </c>
      <c r="AM9" s="1" t="s">
        <v>194</v>
      </c>
      <c r="AN9" s="1" t="s">
        <v>194</v>
      </c>
      <c r="AO9" s="1" t="s">
        <v>194</v>
      </c>
      <c r="AP9" s="1" t="s">
        <v>194</v>
      </c>
      <c r="AQ9" s="1">
        <v>6.4048842887328297</v>
      </c>
      <c r="AR9" s="1">
        <v>6.4048842887328297</v>
      </c>
      <c r="AS9" s="1" t="s">
        <v>194</v>
      </c>
      <c r="AT9" s="1" t="s">
        <v>194</v>
      </c>
      <c r="AU9" s="1" t="s">
        <v>194</v>
      </c>
      <c r="AV9" s="1" t="s">
        <v>194</v>
      </c>
      <c r="AW9" s="1" t="s">
        <v>194</v>
      </c>
      <c r="AX9" s="1" t="s">
        <v>194</v>
      </c>
      <c r="AY9" s="1" t="s">
        <v>194</v>
      </c>
      <c r="AZ9" s="1" t="s">
        <v>194</v>
      </c>
      <c r="BA9" s="1">
        <v>6.4048842887328297</v>
      </c>
      <c r="BB9" s="1">
        <v>6.4048842887328297</v>
      </c>
      <c r="BC9" s="1" t="s">
        <v>194</v>
      </c>
      <c r="BD9" s="1" t="s">
        <v>194</v>
      </c>
      <c r="BE9" s="1" t="s">
        <v>194</v>
      </c>
      <c r="BF9" s="1" t="s">
        <v>194</v>
      </c>
      <c r="BG9" s="1" t="s">
        <v>194</v>
      </c>
      <c r="BH9" s="1" t="s">
        <v>194</v>
      </c>
      <c r="BI9" s="1" t="s">
        <v>194</v>
      </c>
      <c r="BJ9" s="1" t="s">
        <v>194</v>
      </c>
      <c r="BM9">
        <v>2</v>
      </c>
      <c r="BN9">
        <f>MIN(Modell_vol30_2_bemutato_Wilensky4_table[[#This Row],[closest comp 1]:[closest comp 10]])</f>
        <v>6.4048842887328297</v>
      </c>
      <c r="BO9">
        <f>MAX(Modell_vol30_2_bemutato_Wilensky4_table[[#This Row],[closest comp 1]:[closest comp 10]])</f>
        <v>6.4048842887328297</v>
      </c>
    </row>
    <row r="10" spans="1:70" x14ac:dyDescent="0.25">
      <c r="A10" s="1">
        <v>9</v>
      </c>
      <c r="B10" s="1" t="s">
        <v>38</v>
      </c>
      <c r="C10" s="1" t="s">
        <v>22</v>
      </c>
      <c r="D10" s="1" t="s">
        <v>40</v>
      </c>
      <c r="E10" s="1" t="s">
        <v>28</v>
      </c>
      <c r="F10" s="1" t="s">
        <v>25</v>
      </c>
      <c r="G10" s="1" t="b">
        <v>0</v>
      </c>
      <c r="H10" s="1" t="b">
        <v>0</v>
      </c>
      <c r="I10" s="1" t="b">
        <v>0</v>
      </c>
      <c r="J10" s="1" t="b">
        <v>0</v>
      </c>
      <c r="K10" s="1" t="b">
        <v>0</v>
      </c>
      <c r="L10" s="1">
        <v>200</v>
      </c>
      <c r="M10" s="1">
        <v>2</v>
      </c>
      <c r="N10" s="1">
        <v>0</v>
      </c>
      <c r="O10" s="1">
        <v>1</v>
      </c>
      <c r="P10" s="1">
        <v>0</v>
      </c>
      <c r="Q10" s="1">
        <v>100</v>
      </c>
      <c r="R10" s="1">
        <v>0</v>
      </c>
      <c r="S10" s="1">
        <v>1</v>
      </c>
      <c r="T10" s="1">
        <v>1</v>
      </c>
      <c r="U10" s="1" t="b">
        <v>0</v>
      </c>
      <c r="V10" s="1">
        <v>120</v>
      </c>
      <c r="W10" s="1">
        <v>4395.1899999999996</v>
      </c>
      <c r="X10" s="1">
        <v>5700.54</v>
      </c>
      <c r="Y10" s="1" t="s">
        <v>194</v>
      </c>
      <c r="Z10" s="1" t="s">
        <v>194</v>
      </c>
      <c r="AA10" s="1" t="s">
        <v>194</v>
      </c>
      <c r="AB10" s="1" t="s">
        <v>194</v>
      </c>
      <c r="AC10" s="1" t="s">
        <v>194</v>
      </c>
      <c r="AD10" s="1" t="s">
        <v>194</v>
      </c>
      <c r="AE10" s="1" t="s">
        <v>194</v>
      </c>
      <c r="AF10" s="1" t="s">
        <v>194</v>
      </c>
      <c r="AG10" s="1">
        <v>194</v>
      </c>
      <c r="AH10" s="1">
        <v>193.47</v>
      </c>
      <c r="AI10" s="1" t="s">
        <v>194</v>
      </c>
      <c r="AJ10" s="1" t="s">
        <v>194</v>
      </c>
      <c r="AK10" s="1" t="s">
        <v>194</v>
      </c>
      <c r="AL10" s="1" t="s">
        <v>194</v>
      </c>
      <c r="AM10" s="1" t="s">
        <v>194</v>
      </c>
      <c r="AN10" s="1" t="s">
        <v>194</v>
      </c>
      <c r="AO10" s="1" t="s">
        <v>194</v>
      </c>
      <c r="AP10" s="1" t="s">
        <v>194</v>
      </c>
      <c r="AQ10" s="1">
        <v>6.5500741238421396</v>
      </c>
      <c r="AR10" s="1">
        <v>6.5500741238421396</v>
      </c>
      <c r="AS10" s="1" t="s">
        <v>194</v>
      </c>
      <c r="AT10" s="1" t="s">
        <v>194</v>
      </c>
      <c r="AU10" s="1" t="s">
        <v>194</v>
      </c>
      <c r="AV10" s="1" t="s">
        <v>194</v>
      </c>
      <c r="AW10" s="1" t="s">
        <v>194</v>
      </c>
      <c r="AX10" s="1" t="s">
        <v>194</v>
      </c>
      <c r="AY10" s="1" t="s">
        <v>194</v>
      </c>
      <c r="AZ10" s="1" t="s">
        <v>194</v>
      </c>
      <c r="BA10" s="1">
        <v>6.5500741238421396</v>
      </c>
      <c r="BB10" s="1">
        <v>6.5500741238421396</v>
      </c>
      <c r="BC10" s="1" t="s">
        <v>194</v>
      </c>
      <c r="BD10" s="1" t="s">
        <v>194</v>
      </c>
      <c r="BE10" s="1" t="s">
        <v>194</v>
      </c>
      <c r="BF10" s="1" t="s">
        <v>194</v>
      </c>
      <c r="BG10" s="1" t="s">
        <v>194</v>
      </c>
      <c r="BH10" s="1" t="s">
        <v>194</v>
      </c>
      <c r="BI10" s="1" t="s">
        <v>194</v>
      </c>
      <c r="BJ10" s="1" t="s">
        <v>194</v>
      </c>
      <c r="BM10">
        <v>2</v>
      </c>
      <c r="BN10">
        <f>MIN(Modell_vol30_2_bemutato_Wilensky4_table[[#This Row],[closest comp 1]:[closest comp 10]])</f>
        <v>6.5500741238421396</v>
      </c>
      <c r="BO10">
        <f>MAX(Modell_vol30_2_bemutato_Wilensky4_table[[#This Row],[closest comp 1]:[closest comp 10]])</f>
        <v>6.5500741238421396</v>
      </c>
    </row>
    <row r="11" spans="1:70" x14ac:dyDescent="0.25">
      <c r="A11" s="1">
        <v>10</v>
      </c>
      <c r="B11" s="1" t="s">
        <v>38</v>
      </c>
      <c r="C11" s="1" t="s">
        <v>22</v>
      </c>
      <c r="D11" s="1" t="s">
        <v>40</v>
      </c>
      <c r="E11" s="1" t="s">
        <v>28</v>
      </c>
      <c r="F11" s="1" t="s">
        <v>25</v>
      </c>
      <c r="G11" s="1" t="b">
        <v>0</v>
      </c>
      <c r="H11" s="1" t="b">
        <v>0</v>
      </c>
      <c r="I11" s="1" t="b">
        <v>0</v>
      </c>
      <c r="J11" s="1" t="b">
        <v>0</v>
      </c>
      <c r="K11" s="1" t="b">
        <v>0</v>
      </c>
      <c r="L11" s="1">
        <v>200</v>
      </c>
      <c r="M11" s="1">
        <v>2</v>
      </c>
      <c r="N11" s="1">
        <v>0</v>
      </c>
      <c r="O11" s="1">
        <v>1</v>
      </c>
      <c r="P11" s="1">
        <v>0</v>
      </c>
      <c r="Q11" s="1">
        <v>100</v>
      </c>
      <c r="R11" s="1">
        <v>0</v>
      </c>
      <c r="S11" s="1">
        <v>1</v>
      </c>
      <c r="T11" s="1">
        <v>1</v>
      </c>
      <c r="U11" s="1" t="b">
        <v>0</v>
      </c>
      <c r="V11" s="1">
        <v>120</v>
      </c>
      <c r="W11" s="1">
        <v>19788.41</v>
      </c>
      <c r="X11" s="1">
        <v>20025.46</v>
      </c>
      <c r="Y11" s="1" t="s">
        <v>194</v>
      </c>
      <c r="Z11" s="1" t="s">
        <v>194</v>
      </c>
      <c r="AA11" s="1" t="s">
        <v>194</v>
      </c>
      <c r="AB11" s="1" t="s">
        <v>194</v>
      </c>
      <c r="AC11" s="1" t="s">
        <v>194</v>
      </c>
      <c r="AD11" s="1" t="s">
        <v>194</v>
      </c>
      <c r="AE11" s="1" t="s">
        <v>194</v>
      </c>
      <c r="AF11" s="1" t="s">
        <v>194</v>
      </c>
      <c r="AG11" s="1">
        <v>176.25</v>
      </c>
      <c r="AH11" s="1">
        <v>176.11</v>
      </c>
      <c r="AI11" s="1" t="s">
        <v>194</v>
      </c>
      <c r="AJ11" s="1" t="s">
        <v>194</v>
      </c>
      <c r="AK11" s="1" t="s">
        <v>194</v>
      </c>
      <c r="AL11" s="1" t="s">
        <v>194</v>
      </c>
      <c r="AM11" s="1" t="s">
        <v>194</v>
      </c>
      <c r="AN11" s="1" t="s">
        <v>194</v>
      </c>
      <c r="AO11" s="1" t="s">
        <v>194</v>
      </c>
      <c r="AP11" s="1" t="s">
        <v>194</v>
      </c>
      <c r="AQ11" s="1">
        <v>2.13</v>
      </c>
      <c r="AR11" s="1">
        <v>2.13</v>
      </c>
      <c r="AS11" s="1" t="s">
        <v>194</v>
      </c>
      <c r="AT11" s="1" t="s">
        <v>194</v>
      </c>
      <c r="AU11" s="1" t="s">
        <v>194</v>
      </c>
      <c r="AV11" s="1" t="s">
        <v>194</v>
      </c>
      <c r="AW11" s="1" t="s">
        <v>194</v>
      </c>
      <c r="AX11" s="1" t="s">
        <v>194</v>
      </c>
      <c r="AY11" s="1" t="s">
        <v>194</v>
      </c>
      <c r="AZ11" s="1" t="s">
        <v>194</v>
      </c>
      <c r="BA11" s="1">
        <v>2.13</v>
      </c>
      <c r="BB11" s="1">
        <v>2.13</v>
      </c>
      <c r="BC11" s="1" t="s">
        <v>194</v>
      </c>
      <c r="BD11" s="1" t="s">
        <v>194</v>
      </c>
      <c r="BE11" s="1" t="s">
        <v>194</v>
      </c>
      <c r="BF11" s="1" t="s">
        <v>194</v>
      </c>
      <c r="BG11" s="1" t="s">
        <v>194</v>
      </c>
      <c r="BH11" s="1" t="s">
        <v>194</v>
      </c>
      <c r="BI11" s="1" t="s">
        <v>194</v>
      </c>
      <c r="BJ11" s="1" t="s">
        <v>194</v>
      </c>
      <c r="BM11">
        <v>2</v>
      </c>
      <c r="BN11">
        <f>MIN(Modell_vol30_2_bemutato_Wilensky4_table[[#This Row],[closest comp 1]:[closest comp 10]])</f>
        <v>2.13</v>
      </c>
      <c r="BO11">
        <f>MAX(Modell_vol30_2_bemutato_Wilensky4_table[[#This Row],[closest comp 1]:[closest comp 10]])</f>
        <v>2.13</v>
      </c>
    </row>
    <row r="12" spans="1:70" x14ac:dyDescent="0.25">
      <c r="A12" s="1">
        <v>11</v>
      </c>
      <c r="B12" s="1" t="s">
        <v>38</v>
      </c>
      <c r="C12" s="1" t="s">
        <v>22</v>
      </c>
      <c r="D12" s="1" t="s">
        <v>40</v>
      </c>
      <c r="E12" s="1" t="s">
        <v>28</v>
      </c>
      <c r="F12" s="1" t="s">
        <v>25</v>
      </c>
      <c r="G12" s="1" t="b">
        <v>0</v>
      </c>
      <c r="H12" s="1" t="b">
        <v>0</v>
      </c>
      <c r="I12" s="1" t="b">
        <v>0</v>
      </c>
      <c r="J12" s="1" t="b">
        <v>0</v>
      </c>
      <c r="K12" s="1" t="b">
        <v>0</v>
      </c>
      <c r="L12" s="1">
        <v>200</v>
      </c>
      <c r="M12" s="1">
        <v>2</v>
      </c>
      <c r="N12" s="1">
        <v>0</v>
      </c>
      <c r="O12" s="1">
        <v>1</v>
      </c>
      <c r="P12" s="1">
        <v>0</v>
      </c>
      <c r="Q12" s="1">
        <v>100</v>
      </c>
      <c r="R12" s="1">
        <v>0</v>
      </c>
      <c r="S12" s="1">
        <v>1</v>
      </c>
      <c r="T12" s="1">
        <v>1</v>
      </c>
      <c r="U12" s="1" t="b">
        <v>0</v>
      </c>
      <c r="V12" s="1">
        <v>120</v>
      </c>
      <c r="W12" s="1">
        <v>27044.12</v>
      </c>
      <c r="X12" s="1">
        <v>27168.74</v>
      </c>
      <c r="Y12" s="1" t="s">
        <v>194</v>
      </c>
      <c r="Z12" s="1" t="s">
        <v>194</v>
      </c>
      <c r="AA12" s="1" t="s">
        <v>194</v>
      </c>
      <c r="AB12" s="1" t="s">
        <v>194</v>
      </c>
      <c r="AC12" s="1" t="s">
        <v>194</v>
      </c>
      <c r="AD12" s="1" t="s">
        <v>194</v>
      </c>
      <c r="AE12" s="1" t="s">
        <v>194</v>
      </c>
      <c r="AF12" s="1" t="s">
        <v>194</v>
      </c>
      <c r="AG12" s="1">
        <v>167.73</v>
      </c>
      <c r="AH12" s="1">
        <v>167.7</v>
      </c>
      <c r="AI12" s="1" t="s">
        <v>194</v>
      </c>
      <c r="AJ12" s="1" t="s">
        <v>194</v>
      </c>
      <c r="AK12" s="1" t="s">
        <v>194</v>
      </c>
      <c r="AL12" s="1" t="s">
        <v>194</v>
      </c>
      <c r="AM12" s="1" t="s">
        <v>194</v>
      </c>
      <c r="AN12" s="1" t="s">
        <v>194</v>
      </c>
      <c r="AO12" s="1" t="s">
        <v>194</v>
      </c>
      <c r="AP12" s="1" t="s">
        <v>194</v>
      </c>
      <c r="AQ12" s="1">
        <v>2.1431495108482301</v>
      </c>
      <c r="AR12" s="1">
        <v>2.1431495108482301</v>
      </c>
      <c r="AS12" s="1" t="s">
        <v>194</v>
      </c>
      <c r="AT12" s="1" t="s">
        <v>194</v>
      </c>
      <c r="AU12" s="1" t="s">
        <v>194</v>
      </c>
      <c r="AV12" s="1" t="s">
        <v>194</v>
      </c>
      <c r="AW12" s="1" t="s">
        <v>194</v>
      </c>
      <c r="AX12" s="1" t="s">
        <v>194</v>
      </c>
      <c r="AY12" s="1" t="s">
        <v>194</v>
      </c>
      <c r="AZ12" s="1" t="s">
        <v>194</v>
      </c>
      <c r="BA12" s="1">
        <v>2.1431495108482301</v>
      </c>
      <c r="BB12" s="1">
        <v>2.1431495108482301</v>
      </c>
      <c r="BC12" s="1" t="s">
        <v>194</v>
      </c>
      <c r="BD12" s="1" t="s">
        <v>194</v>
      </c>
      <c r="BE12" s="1" t="s">
        <v>194</v>
      </c>
      <c r="BF12" s="1" t="s">
        <v>194</v>
      </c>
      <c r="BG12" s="1" t="s">
        <v>194</v>
      </c>
      <c r="BH12" s="1" t="s">
        <v>194</v>
      </c>
      <c r="BI12" s="1" t="s">
        <v>194</v>
      </c>
      <c r="BJ12" s="1" t="s">
        <v>194</v>
      </c>
      <c r="BM12">
        <v>2</v>
      </c>
      <c r="BN12">
        <f>MIN(Modell_vol30_2_bemutato_Wilensky4_table[[#This Row],[closest comp 1]:[closest comp 10]])</f>
        <v>2.1431495108482301</v>
      </c>
      <c r="BO12">
        <f>MAX(Modell_vol30_2_bemutato_Wilensky4_table[[#This Row],[closest comp 1]:[closest comp 10]])</f>
        <v>2.1431495108482301</v>
      </c>
    </row>
    <row r="13" spans="1:70" x14ac:dyDescent="0.25">
      <c r="A13" s="1">
        <v>12</v>
      </c>
      <c r="B13" s="1" t="s">
        <v>38</v>
      </c>
      <c r="C13" s="1" t="s">
        <v>22</v>
      </c>
      <c r="D13" s="1" t="s">
        <v>40</v>
      </c>
      <c r="E13" s="1" t="s">
        <v>28</v>
      </c>
      <c r="F13" s="1" t="s">
        <v>25</v>
      </c>
      <c r="G13" s="1" t="b">
        <v>0</v>
      </c>
      <c r="H13" s="1" t="b">
        <v>0</v>
      </c>
      <c r="I13" s="1" t="b">
        <v>0</v>
      </c>
      <c r="J13" s="1" t="b">
        <v>0</v>
      </c>
      <c r="K13" s="1" t="b">
        <v>0</v>
      </c>
      <c r="L13" s="1">
        <v>200</v>
      </c>
      <c r="M13" s="1">
        <v>2</v>
      </c>
      <c r="N13" s="1">
        <v>0</v>
      </c>
      <c r="O13" s="1">
        <v>1</v>
      </c>
      <c r="P13" s="1">
        <v>0</v>
      </c>
      <c r="Q13" s="1">
        <v>100</v>
      </c>
      <c r="R13" s="1">
        <v>0</v>
      </c>
      <c r="S13" s="1">
        <v>1</v>
      </c>
      <c r="T13" s="1">
        <v>1</v>
      </c>
      <c r="U13" s="1" t="b">
        <v>0</v>
      </c>
      <c r="V13" s="1">
        <v>120</v>
      </c>
      <c r="W13" s="1">
        <v>4631.67</v>
      </c>
      <c r="X13" s="1">
        <v>3400.21</v>
      </c>
      <c r="Y13" s="1" t="s">
        <v>194</v>
      </c>
      <c r="Z13" s="1" t="s">
        <v>194</v>
      </c>
      <c r="AA13" s="1" t="s">
        <v>194</v>
      </c>
      <c r="AB13" s="1" t="s">
        <v>194</v>
      </c>
      <c r="AC13" s="1" t="s">
        <v>194</v>
      </c>
      <c r="AD13" s="1" t="s">
        <v>194</v>
      </c>
      <c r="AE13" s="1" t="s">
        <v>194</v>
      </c>
      <c r="AF13" s="1" t="s">
        <v>194</v>
      </c>
      <c r="AG13" s="1">
        <v>195.05</v>
      </c>
      <c r="AH13" s="1">
        <v>195.15</v>
      </c>
      <c r="AI13" s="1" t="s">
        <v>194</v>
      </c>
      <c r="AJ13" s="1" t="s">
        <v>194</v>
      </c>
      <c r="AK13" s="1" t="s">
        <v>194</v>
      </c>
      <c r="AL13" s="1" t="s">
        <v>194</v>
      </c>
      <c r="AM13" s="1" t="s">
        <v>194</v>
      </c>
      <c r="AN13" s="1" t="s">
        <v>194</v>
      </c>
      <c r="AO13" s="1" t="s">
        <v>194</v>
      </c>
      <c r="AP13" s="1" t="s">
        <v>194</v>
      </c>
      <c r="AQ13" s="1">
        <v>5.3214111175511096</v>
      </c>
      <c r="AR13" s="1">
        <v>5.3214111175511096</v>
      </c>
      <c r="AS13" s="1" t="s">
        <v>194</v>
      </c>
      <c r="AT13" s="1" t="s">
        <v>194</v>
      </c>
      <c r="AU13" s="1" t="s">
        <v>194</v>
      </c>
      <c r="AV13" s="1" t="s">
        <v>194</v>
      </c>
      <c r="AW13" s="1" t="s">
        <v>194</v>
      </c>
      <c r="AX13" s="1" t="s">
        <v>194</v>
      </c>
      <c r="AY13" s="1" t="s">
        <v>194</v>
      </c>
      <c r="AZ13" s="1" t="s">
        <v>194</v>
      </c>
      <c r="BA13" s="1">
        <v>5.3214111175511096</v>
      </c>
      <c r="BB13" s="1">
        <v>5.3214111175511096</v>
      </c>
      <c r="BC13" s="1" t="s">
        <v>194</v>
      </c>
      <c r="BD13" s="1" t="s">
        <v>194</v>
      </c>
      <c r="BE13" s="1" t="s">
        <v>194</v>
      </c>
      <c r="BF13" s="1" t="s">
        <v>194</v>
      </c>
      <c r="BG13" s="1" t="s">
        <v>194</v>
      </c>
      <c r="BH13" s="1" t="s">
        <v>194</v>
      </c>
      <c r="BI13" s="1" t="s">
        <v>194</v>
      </c>
      <c r="BJ13" s="1" t="s">
        <v>194</v>
      </c>
      <c r="BM13">
        <v>2</v>
      </c>
      <c r="BN13">
        <f>MIN(Modell_vol30_2_bemutato_Wilensky4_table[[#This Row],[closest comp 1]:[closest comp 10]])</f>
        <v>5.3214111175511096</v>
      </c>
      <c r="BO13">
        <f>MAX(Modell_vol30_2_bemutato_Wilensky4_table[[#This Row],[closest comp 1]:[closest comp 10]])</f>
        <v>5.3214111175511096</v>
      </c>
    </row>
    <row r="14" spans="1:70" x14ac:dyDescent="0.25">
      <c r="A14" s="1">
        <v>13</v>
      </c>
      <c r="B14" s="1" t="s">
        <v>38</v>
      </c>
      <c r="C14" s="1" t="s">
        <v>22</v>
      </c>
      <c r="D14" s="1" t="s">
        <v>40</v>
      </c>
      <c r="E14" s="1" t="s">
        <v>28</v>
      </c>
      <c r="F14" s="1" t="s">
        <v>25</v>
      </c>
      <c r="G14" s="1" t="b">
        <v>0</v>
      </c>
      <c r="H14" s="1" t="b">
        <v>0</v>
      </c>
      <c r="I14" s="1" t="b">
        <v>0</v>
      </c>
      <c r="J14" s="1" t="b">
        <v>0</v>
      </c>
      <c r="K14" s="1" t="b">
        <v>0</v>
      </c>
      <c r="L14" s="1">
        <v>200</v>
      </c>
      <c r="M14" s="1">
        <v>2</v>
      </c>
      <c r="N14" s="1">
        <v>0</v>
      </c>
      <c r="O14" s="1">
        <v>1</v>
      </c>
      <c r="P14" s="1">
        <v>0</v>
      </c>
      <c r="Q14" s="1">
        <v>100</v>
      </c>
      <c r="R14" s="1">
        <v>0</v>
      </c>
      <c r="S14" s="1">
        <v>1</v>
      </c>
      <c r="T14" s="1">
        <v>1</v>
      </c>
      <c r="U14" s="1" t="b">
        <v>0</v>
      </c>
      <c r="V14" s="1">
        <v>120</v>
      </c>
      <c r="W14" s="1">
        <v>2607.9499999999998</v>
      </c>
      <c r="X14" s="1">
        <v>2779.49</v>
      </c>
      <c r="Y14" s="1" t="s">
        <v>194</v>
      </c>
      <c r="Z14" s="1" t="s">
        <v>194</v>
      </c>
      <c r="AA14" s="1" t="s">
        <v>194</v>
      </c>
      <c r="AB14" s="1" t="s">
        <v>194</v>
      </c>
      <c r="AC14" s="1" t="s">
        <v>194</v>
      </c>
      <c r="AD14" s="1" t="s">
        <v>194</v>
      </c>
      <c r="AE14" s="1" t="s">
        <v>194</v>
      </c>
      <c r="AF14" s="1" t="s">
        <v>194</v>
      </c>
      <c r="AG14" s="1">
        <v>196.32</v>
      </c>
      <c r="AH14" s="1">
        <v>196.86</v>
      </c>
      <c r="AI14" s="1" t="s">
        <v>194</v>
      </c>
      <c r="AJ14" s="1" t="s">
        <v>194</v>
      </c>
      <c r="AK14" s="1" t="s">
        <v>194</v>
      </c>
      <c r="AL14" s="1" t="s">
        <v>194</v>
      </c>
      <c r="AM14" s="1" t="s">
        <v>194</v>
      </c>
      <c r="AN14" s="1" t="s">
        <v>194</v>
      </c>
      <c r="AO14" s="1" t="s">
        <v>194</v>
      </c>
      <c r="AP14" s="1" t="s">
        <v>194</v>
      </c>
      <c r="AQ14" s="1">
        <v>3.6560218962356901</v>
      </c>
      <c r="AR14" s="1">
        <v>3.6560218962356901</v>
      </c>
      <c r="AS14" s="1" t="s">
        <v>194</v>
      </c>
      <c r="AT14" s="1" t="s">
        <v>194</v>
      </c>
      <c r="AU14" s="1" t="s">
        <v>194</v>
      </c>
      <c r="AV14" s="1" t="s">
        <v>194</v>
      </c>
      <c r="AW14" s="1" t="s">
        <v>194</v>
      </c>
      <c r="AX14" s="1" t="s">
        <v>194</v>
      </c>
      <c r="AY14" s="1" t="s">
        <v>194</v>
      </c>
      <c r="AZ14" s="1" t="s">
        <v>194</v>
      </c>
      <c r="BA14" s="1">
        <v>3.6560218962356901</v>
      </c>
      <c r="BB14" s="1">
        <v>3.6560218962356901</v>
      </c>
      <c r="BC14" s="1" t="s">
        <v>194</v>
      </c>
      <c r="BD14" s="1" t="s">
        <v>194</v>
      </c>
      <c r="BE14" s="1" t="s">
        <v>194</v>
      </c>
      <c r="BF14" s="1" t="s">
        <v>194</v>
      </c>
      <c r="BG14" s="1" t="s">
        <v>194</v>
      </c>
      <c r="BH14" s="1" t="s">
        <v>194</v>
      </c>
      <c r="BI14" s="1" t="s">
        <v>194</v>
      </c>
      <c r="BJ14" s="1" t="s">
        <v>194</v>
      </c>
      <c r="BM14">
        <v>2</v>
      </c>
      <c r="BN14">
        <f>MIN(Modell_vol30_2_bemutato_Wilensky4_table[[#This Row],[closest comp 1]:[closest comp 10]])</f>
        <v>3.6560218962356901</v>
      </c>
      <c r="BO14">
        <f>MAX(Modell_vol30_2_bemutato_Wilensky4_table[[#This Row],[closest comp 1]:[closest comp 10]])</f>
        <v>3.6560218962356901</v>
      </c>
    </row>
    <row r="15" spans="1:70" x14ac:dyDescent="0.25">
      <c r="A15" s="1">
        <v>14</v>
      </c>
      <c r="B15" s="1" t="s">
        <v>38</v>
      </c>
      <c r="C15" s="1" t="s">
        <v>22</v>
      </c>
      <c r="D15" s="1" t="s">
        <v>40</v>
      </c>
      <c r="E15" s="1" t="s">
        <v>28</v>
      </c>
      <c r="F15" s="1" t="s">
        <v>25</v>
      </c>
      <c r="G15" s="1" t="b">
        <v>0</v>
      </c>
      <c r="H15" s="1" t="b">
        <v>0</v>
      </c>
      <c r="I15" s="1" t="b">
        <v>0</v>
      </c>
      <c r="J15" s="1" t="b">
        <v>0</v>
      </c>
      <c r="K15" s="1" t="b">
        <v>0</v>
      </c>
      <c r="L15" s="1">
        <v>200</v>
      </c>
      <c r="M15" s="1">
        <v>2</v>
      </c>
      <c r="N15" s="1">
        <v>0</v>
      </c>
      <c r="O15" s="1">
        <v>1</v>
      </c>
      <c r="P15" s="1">
        <v>0</v>
      </c>
      <c r="Q15" s="1">
        <v>100</v>
      </c>
      <c r="R15" s="1">
        <v>0</v>
      </c>
      <c r="S15" s="1">
        <v>1</v>
      </c>
      <c r="T15" s="1">
        <v>1</v>
      </c>
      <c r="U15" s="1" t="b">
        <v>0</v>
      </c>
      <c r="V15" s="1">
        <v>120</v>
      </c>
      <c r="W15" s="1">
        <v>3354.72</v>
      </c>
      <c r="X15" s="1">
        <v>3707.66</v>
      </c>
      <c r="Y15" s="1" t="s">
        <v>194</v>
      </c>
      <c r="Z15" s="1" t="s">
        <v>194</v>
      </c>
      <c r="AA15" s="1" t="s">
        <v>194</v>
      </c>
      <c r="AB15" s="1" t="s">
        <v>194</v>
      </c>
      <c r="AC15" s="1" t="s">
        <v>194</v>
      </c>
      <c r="AD15" s="1" t="s">
        <v>194</v>
      </c>
      <c r="AE15" s="1" t="s">
        <v>194</v>
      </c>
      <c r="AF15" s="1" t="s">
        <v>194</v>
      </c>
      <c r="AG15" s="1">
        <v>195.48</v>
      </c>
      <c r="AH15" s="1">
        <v>195.75</v>
      </c>
      <c r="AI15" s="1" t="s">
        <v>194</v>
      </c>
      <c r="AJ15" s="1" t="s">
        <v>194</v>
      </c>
      <c r="AK15" s="1" t="s">
        <v>194</v>
      </c>
      <c r="AL15" s="1" t="s">
        <v>194</v>
      </c>
      <c r="AM15" s="1" t="s">
        <v>194</v>
      </c>
      <c r="AN15" s="1" t="s">
        <v>194</v>
      </c>
      <c r="AO15" s="1" t="s">
        <v>194</v>
      </c>
      <c r="AP15" s="1" t="s">
        <v>194</v>
      </c>
      <c r="AQ15" s="1">
        <v>3.9981884461141499</v>
      </c>
      <c r="AR15" s="1">
        <v>3.9981884461141499</v>
      </c>
      <c r="AS15" s="1" t="s">
        <v>194</v>
      </c>
      <c r="AT15" s="1" t="s">
        <v>194</v>
      </c>
      <c r="AU15" s="1" t="s">
        <v>194</v>
      </c>
      <c r="AV15" s="1" t="s">
        <v>194</v>
      </c>
      <c r="AW15" s="1" t="s">
        <v>194</v>
      </c>
      <c r="AX15" s="1" t="s">
        <v>194</v>
      </c>
      <c r="AY15" s="1" t="s">
        <v>194</v>
      </c>
      <c r="AZ15" s="1" t="s">
        <v>194</v>
      </c>
      <c r="BA15" s="1">
        <v>3.9981884461141499</v>
      </c>
      <c r="BB15" s="1">
        <v>3.9981884461141499</v>
      </c>
      <c r="BC15" s="1" t="s">
        <v>194</v>
      </c>
      <c r="BD15" s="1" t="s">
        <v>194</v>
      </c>
      <c r="BE15" s="1" t="s">
        <v>194</v>
      </c>
      <c r="BF15" s="1" t="s">
        <v>194</v>
      </c>
      <c r="BG15" s="1" t="s">
        <v>194</v>
      </c>
      <c r="BH15" s="1" t="s">
        <v>194</v>
      </c>
      <c r="BI15" s="1" t="s">
        <v>194</v>
      </c>
      <c r="BJ15" s="1" t="s">
        <v>194</v>
      </c>
      <c r="BM15">
        <v>2</v>
      </c>
      <c r="BN15">
        <f>MIN(Modell_vol30_2_bemutato_Wilensky4_table[[#This Row],[closest comp 1]:[closest comp 10]])</f>
        <v>3.9981884461141499</v>
      </c>
      <c r="BO15">
        <f>MAX(Modell_vol30_2_bemutato_Wilensky4_table[[#This Row],[closest comp 1]:[closest comp 10]])</f>
        <v>3.9981884461141499</v>
      </c>
    </row>
    <row r="16" spans="1:70" x14ac:dyDescent="0.25">
      <c r="A16" s="1">
        <v>15</v>
      </c>
      <c r="B16" s="1" t="s">
        <v>38</v>
      </c>
      <c r="C16" s="1" t="s">
        <v>22</v>
      </c>
      <c r="D16" s="1" t="s">
        <v>40</v>
      </c>
      <c r="E16" s="1" t="s">
        <v>28</v>
      </c>
      <c r="F16" s="1" t="s">
        <v>25</v>
      </c>
      <c r="G16" s="1" t="b">
        <v>0</v>
      </c>
      <c r="H16" s="1" t="b">
        <v>0</v>
      </c>
      <c r="I16" s="1" t="b">
        <v>0</v>
      </c>
      <c r="J16" s="1" t="b">
        <v>0</v>
      </c>
      <c r="K16" s="1" t="b">
        <v>0</v>
      </c>
      <c r="L16" s="1">
        <v>200</v>
      </c>
      <c r="M16" s="1">
        <v>2</v>
      </c>
      <c r="N16" s="1">
        <v>0</v>
      </c>
      <c r="O16" s="1">
        <v>1</v>
      </c>
      <c r="P16" s="1">
        <v>0</v>
      </c>
      <c r="Q16" s="1">
        <v>100</v>
      </c>
      <c r="R16" s="1">
        <v>0</v>
      </c>
      <c r="S16" s="1">
        <v>1</v>
      </c>
      <c r="T16" s="1">
        <v>1</v>
      </c>
      <c r="U16" s="1" t="b">
        <v>0</v>
      </c>
      <c r="V16" s="1">
        <v>120</v>
      </c>
      <c r="W16" s="1">
        <v>5130.1099999999997</v>
      </c>
      <c r="X16" s="1">
        <v>6040.7</v>
      </c>
      <c r="Y16" s="1" t="s">
        <v>194</v>
      </c>
      <c r="Z16" s="1" t="s">
        <v>194</v>
      </c>
      <c r="AA16" s="1" t="s">
        <v>194</v>
      </c>
      <c r="AB16" s="1" t="s">
        <v>194</v>
      </c>
      <c r="AC16" s="1" t="s">
        <v>194</v>
      </c>
      <c r="AD16" s="1" t="s">
        <v>194</v>
      </c>
      <c r="AE16" s="1" t="s">
        <v>194</v>
      </c>
      <c r="AF16" s="1" t="s">
        <v>194</v>
      </c>
      <c r="AG16" s="1">
        <v>193.4</v>
      </c>
      <c r="AH16" s="1">
        <v>192.45</v>
      </c>
      <c r="AI16" s="1" t="s">
        <v>194</v>
      </c>
      <c r="AJ16" s="1" t="s">
        <v>194</v>
      </c>
      <c r="AK16" s="1" t="s">
        <v>194</v>
      </c>
      <c r="AL16" s="1" t="s">
        <v>194</v>
      </c>
      <c r="AM16" s="1" t="s">
        <v>194</v>
      </c>
      <c r="AN16" s="1" t="s">
        <v>194</v>
      </c>
      <c r="AO16" s="1" t="s">
        <v>194</v>
      </c>
      <c r="AP16" s="1" t="s">
        <v>194</v>
      </c>
      <c r="AQ16" s="1">
        <v>7.0163274151838699</v>
      </c>
      <c r="AR16" s="1">
        <v>7.0163274151838699</v>
      </c>
      <c r="AS16" s="1" t="s">
        <v>194</v>
      </c>
      <c r="AT16" s="1" t="s">
        <v>194</v>
      </c>
      <c r="AU16" s="1" t="s">
        <v>194</v>
      </c>
      <c r="AV16" s="1" t="s">
        <v>194</v>
      </c>
      <c r="AW16" s="1" t="s">
        <v>194</v>
      </c>
      <c r="AX16" s="1" t="s">
        <v>194</v>
      </c>
      <c r="AY16" s="1" t="s">
        <v>194</v>
      </c>
      <c r="AZ16" s="1" t="s">
        <v>194</v>
      </c>
      <c r="BA16" s="1">
        <v>7.0163274151838699</v>
      </c>
      <c r="BB16" s="1">
        <v>7.0163274151838699</v>
      </c>
      <c r="BC16" s="1" t="s">
        <v>194</v>
      </c>
      <c r="BD16" s="1" t="s">
        <v>194</v>
      </c>
      <c r="BE16" s="1" t="s">
        <v>194</v>
      </c>
      <c r="BF16" s="1" t="s">
        <v>194</v>
      </c>
      <c r="BG16" s="1" t="s">
        <v>194</v>
      </c>
      <c r="BH16" s="1" t="s">
        <v>194</v>
      </c>
      <c r="BI16" s="1" t="s">
        <v>194</v>
      </c>
      <c r="BJ16" s="1" t="s">
        <v>194</v>
      </c>
      <c r="BM16">
        <v>2</v>
      </c>
      <c r="BN16">
        <f>MIN(Modell_vol30_2_bemutato_Wilensky4_table[[#This Row],[closest comp 1]:[closest comp 10]])</f>
        <v>7.0163274151838699</v>
      </c>
      <c r="BO16">
        <f>MAX(Modell_vol30_2_bemutato_Wilensky4_table[[#This Row],[closest comp 1]:[closest comp 10]])</f>
        <v>7.0163274151838699</v>
      </c>
    </row>
    <row r="17" spans="1:67" x14ac:dyDescent="0.25">
      <c r="A17" s="1">
        <v>16</v>
      </c>
      <c r="B17" s="1" t="s">
        <v>38</v>
      </c>
      <c r="C17" s="1" t="s">
        <v>22</v>
      </c>
      <c r="D17" s="1" t="s">
        <v>40</v>
      </c>
      <c r="E17" s="1" t="s">
        <v>28</v>
      </c>
      <c r="F17" s="1" t="s">
        <v>25</v>
      </c>
      <c r="G17" s="1" t="b">
        <v>0</v>
      </c>
      <c r="H17" s="1" t="b">
        <v>0</v>
      </c>
      <c r="I17" s="1" t="b">
        <v>0</v>
      </c>
      <c r="J17" s="1" t="b">
        <v>0</v>
      </c>
      <c r="K17" s="1" t="b">
        <v>0</v>
      </c>
      <c r="L17" s="1">
        <v>200</v>
      </c>
      <c r="M17" s="1">
        <v>2</v>
      </c>
      <c r="N17" s="1">
        <v>0</v>
      </c>
      <c r="O17" s="1">
        <v>1</v>
      </c>
      <c r="P17" s="1">
        <v>0</v>
      </c>
      <c r="Q17" s="1">
        <v>100</v>
      </c>
      <c r="R17" s="1">
        <v>0</v>
      </c>
      <c r="S17" s="1">
        <v>1</v>
      </c>
      <c r="T17" s="1">
        <v>1</v>
      </c>
      <c r="U17" s="1" t="b">
        <v>0</v>
      </c>
      <c r="V17" s="1">
        <v>120</v>
      </c>
      <c r="W17" s="1">
        <v>3595.31</v>
      </c>
      <c r="X17" s="1">
        <v>3072</v>
      </c>
      <c r="Y17" s="1" t="s">
        <v>194</v>
      </c>
      <c r="Z17" s="1" t="s">
        <v>194</v>
      </c>
      <c r="AA17" s="1" t="s">
        <v>194</v>
      </c>
      <c r="AB17" s="1" t="s">
        <v>194</v>
      </c>
      <c r="AC17" s="1" t="s">
        <v>194</v>
      </c>
      <c r="AD17" s="1" t="s">
        <v>194</v>
      </c>
      <c r="AE17" s="1" t="s">
        <v>194</v>
      </c>
      <c r="AF17" s="1" t="s">
        <v>194</v>
      </c>
      <c r="AG17" s="1">
        <v>195.72</v>
      </c>
      <c r="AH17" s="1">
        <v>196.01</v>
      </c>
      <c r="AI17" s="1" t="s">
        <v>194</v>
      </c>
      <c r="AJ17" s="1" t="s">
        <v>194</v>
      </c>
      <c r="AK17" s="1" t="s">
        <v>194</v>
      </c>
      <c r="AL17" s="1" t="s">
        <v>194</v>
      </c>
      <c r="AM17" s="1" t="s">
        <v>194</v>
      </c>
      <c r="AN17" s="1" t="s">
        <v>194</v>
      </c>
      <c r="AO17" s="1" t="s">
        <v>194</v>
      </c>
      <c r="AP17" s="1" t="s">
        <v>194</v>
      </c>
      <c r="AQ17" s="1">
        <v>4.3464932230683102</v>
      </c>
      <c r="AR17" s="1">
        <v>4.3464932230683102</v>
      </c>
      <c r="AS17" s="1" t="s">
        <v>194</v>
      </c>
      <c r="AT17" s="1" t="s">
        <v>194</v>
      </c>
      <c r="AU17" s="1" t="s">
        <v>194</v>
      </c>
      <c r="AV17" s="1" t="s">
        <v>194</v>
      </c>
      <c r="AW17" s="1" t="s">
        <v>194</v>
      </c>
      <c r="AX17" s="1" t="s">
        <v>194</v>
      </c>
      <c r="AY17" s="1" t="s">
        <v>194</v>
      </c>
      <c r="AZ17" s="1" t="s">
        <v>194</v>
      </c>
      <c r="BA17" s="1">
        <v>4.3464932230683102</v>
      </c>
      <c r="BB17" s="1">
        <v>4.3464932230683102</v>
      </c>
      <c r="BC17" s="1" t="s">
        <v>194</v>
      </c>
      <c r="BD17" s="1" t="s">
        <v>194</v>
      </c>
      <c r="BE17" s="1" t="s">
        <v>194</v>
      </c>
      <c r="BF17" s="1" t="s">
        <v>194</v>
      </c>
      <c r="BG17" s="1" t="s">
        <v>194</v>
      </c>
      <c r="BH17" s="1" t="s">
        <v>194</v>
      </c>
      <c r="BI17" s="1" t="s">
        <v>194</v>
      </c>
      <c r="BJ17" s="1" t="s">
        <v>194</v>
      </c>
      <c r="BM17">
        <v>2</v>
      </c>
      <c r="BN17">
        <f>MIN(Modell_vol30_2_bemutato_Wilensky4_table[[#This Row],[closest comp 1]:[closest comp 10]])</f>
        <v>4.3464932230683102</v>
      </c>
      <c r="BO17">
        <f>MAX(Modell_vol30_2_bemutato_Wilensky4_table[[#This Row],[closest comp 1]:[closest comp 10]])</f>
        <v>4.3464932230683102</v>
      </c>
    </row>
    <row r="18" spans="1:67" x14ac:dyDescent="0.25">
      <c r="A18" s="1">
        <v>17</v>
      </c>
      <c r="B18" s="1" t="s">
        <v>38</v>
      </c>
      <c r="C18" s="1" t="s">
        <v>22</v>
      </c>
      <c r="D18" s="1" t="s">
        <v>40</v>
      </c>
      <c r="E18" s="1" t="s">
        <v>28</v>
      </c>
      <c r="F18" s="1" t="s">
        <v>25</v>
      </c>
      <c r="G18" s="1" t="b">
        <v>0</v>
      </c>
      <c r="H18" s="1" t="b">
        <v>0</v>
      </c>
      <c r="I18" s="1" t="b">
        <v>0</v>
      </c>
      <c r="J18" s="1" t="b">
        <v>0</v>
      </c>
      <c r="K18" s="1" t="b">
        <v>0</v>
      </c>
      <c r="L18" s="1">
        <v>200</v>
      </c>
      <c r="M18" s="1">
        <v>2</v>
      </c>
      <c r="N18" s="1">
        <v>0</v>
      </c>
      <c r="O18" s="1">
        <v>1</v>
      </c>
      <c r="P18" s="1">
        <v>0</v>
      </c>
      <c r="Q18" s="1">
        <v>100</v>
      </c>
      <c r="R18" s="1">
        <v>0</v>
      </c>
      <c r="S18" s="1">
        <v>1</v>
      </c>
      <c r="T18" s="1">
        <v>1</v>
      </c>
      <c r="U18" s="1" t="b">
        <v>0</v>
      </c>
      <c r="V18" s="1">
        <v>120</v>
      </c>
      <c r="W18" s="1">
        <v>4063.34</v>
      </c>
      <c r="X18" s="1">
        <v>6293</v>
      </c>
      <c r="Y18" s="1" t="s">
        <v>194</v>
      </c>
      <c r="Z18" s="1" t="s">
        <v>194</v>
      </c>
      <c r="AA18" s="1" t="s">
        <v>194</v>
      </c>
      <c r="AB18" s="1" t="s">
        <v>194</v>
      </c>
      <c r="AC18" s="1" t="s">
        <v>194</v>
      </c>
      <c r="AD18" s="1" t="s">
        <v>194</v>
      </c>
      <c r="AE18" s="1" t="s">
        <v>194</v>
      </c>
      <c r="AF18" s="1" t="s">
        <v>194</v>
      </c>
      <c r="AG18" s="1">
        <v>193.9</v>
      </c>
      <c r="AH18" s="1">
        <v>193.36</v>
      </c>
      <c r="AI18" s="1" t="s">
        <v>194</v>
      </c>
      <c r="AJ18" s="1" t="s">
        <v>194</v>
      </c>
      <c r="AK18" s="1" t="s">
        <v>194</v>
      </c>
      <c r="AL18" s="1" t="s">
        <v>194</v>
      </c>
      <c r="AM18" s="1" t="s">
        <v>194</v>
      </c>
      <c r="AN18" s="1" t="s">
        <v>194</v>
      </c>
      <c r="AO18" s="1" t="s">
        <v>194</v>
      </c>
      <c r="AP18" s="1" t="s">
        <v>194</v>
      </c>
      <c r="AQ18" s="1">
        <v>7.1183609754394501</v>
      </c>
      <c r="AR18" s="1">
        <v>7.1183609754394501</v>
      </c>
      <c r="AS18" s="1" t="s">
        <v>194</v>
      </c>
      <c r="AT18" s="1" t="s">
        <v>194</v>
      </c>
      <c r="AU18" s="1" t="s">
        <v>194</v>
      </c>
      <c r="AV18" s="1" t="s">
        <v>194</v>
      </c>
      <c r="AW18" s="1" t="s">
        <v>194</v>
      </c>
      <c r="AX18" s="1" t="s">
        <v>194</v>
      </c>
      <c r="AY18" s="1" t="s">
        <v>194</v>
      </c>
      <c r="AZ18" s="1" t="s">
        <v>194</v>
      </c>
      <c r="BA18" s="1">
        <v>7.1183609754394501</v>
      </c>
      <c r="BB18" s="1">
        <v>7.1183609754394501</v>
      </c>
      <c r="BC18" s="1" t="s">
        <v>194</v>
      </c>
      <c r="BD18" s="1" t="s">
        <v>194</v>
      </c>
      <c r="BE18" s="1" t="s">
        <v>194</v>
      </c>
      <c r="BF18" s="1" t="s">
        <v>194</v>
      </c>
      <c r="BG18" s="1" t="s">
        <v>194</v>
      </c>
      <c r="BH18" s="1" t="s">
        <v>194</v>
      </c>
      <c r="BI18" s="1" t="s">
        <v>194</v>
      </c>
      <c r="BJ18" s="1" t="s">
        <v>194</v>
      </c>
      <c r="BM18">
        <v>2</v>
      </c>
      <c r="BN18">
        <f>MIN(Modell_vol30_2_bemutato_Wilensky4_table[[#This Row],[closest comp 1]:[closest comp 10]])</f>
        <v>7.1183609754394501</v>
      </c>
      <c r="BO18">
        <f>MAX(Modell_vol30_2_bemutato_Wilensky4_table[[#This Row],[closest comp 1]:[closest comp 10]])</f>
        <v>7.1183609754394501</v>
      </c>
    </row>
    <row r="19" spans="1:67" x14ac:dyDescent="0.25">
      <c r="A19" s="1">
        <v>18</v>
      </c>
      <c r="B19" s="1" t="s">
        <v>38</v>
      </c>
      <c r="C19" s="1" t="s">
        <v>22</v>
      </c>
      <c r="D19" s="1" t="s">
        <v>40</v>
      </c>
      <c r="E19" s="1" t="s">
        <v>28</v>
      </c>
      <c r="F19" s="1" t="s">
        <v>25</v>
      </c>
      <c r="G19" s="1" t="b">
        <v>0</v>
      </c>
      <c r="H19" s="1" t="b">
        <v>0</v>
      </c>
      <c r="I19" s="1" t="b">
        <v>0</v>
      </c>
      <c r="J19" s="1" t="b">
        <v>0</v>
      </c>
      <c r="K19" s="1" t="b">
        <v>0</v>
      </c>
      <c r="L19" s="1">
        <v>200</v>
      </c>
      <c r="M19" s="1">
        <v>2</v>
      </c>
      <c r="N19" s="1">
        <v>0</v>
      </c>
      <c r="O19" s="1">
        <v>1</v>
      </c>
      <c r="P19" s="1">
        <v>0</v>
      </c>
      <c r="Q19" s="1">
        <v>100</v>
      </c>
      <c r="R19" s="1">
        <v>0</v>
      </c>
      <c r="S19" s="1">
        <v>1</v>
      </c>
      <c r="T19" s="1">
        <v>1</v>
      </c>
      <c r="U19" s="1" t="b">
        <v>0</v>
      </c>
      <c r="V19" s="1">
        <v>120</v>
      </c>
      <c r="W19" s="1">
        <v>4062.74</v>
      </c>
      <c r="X19" s="1">
        <v>4042.97</v>
      </c>
      <c r="Y19" s="1" t="s">
        <v>194</v>
      </c>
      <c r="Z19" s="1" t="s">
        <v>194</v>
      </c>
      <c r="AA19" s="1" t="s">
        <v>194</v>
      </c>
      <c r="AB19" s="1" t="s">
        <v>194</v>
      </c>
      <c r="AC19" s="1" t="s">
        <v>194</v>
      </c>
      <c r="AD19" s="1" t="s">
        <v>194</v>
      </c>
      <c r="AE19" s="1" t="s">
        <v>194</v>
      </c>
      <c r="AF19" s="1" t="s">
        <v>194</v>
      </c>
      <c r="AG19" s="1">
        <v>195.25</v>
      </c>
      <c r="AH19" s="1">
        <v>194.74</v>
      </c>
      <c r="AI19" s="1" t="s">
        <v>194</v>
      </c>
      <c r="AJ19" s="1" t="s">
        <v>194</v>
      </c>
      <c r="AK19" s="1" t="s">
        <v>194</v>
      </c>
      <c r="AL19" s="1" t="s">
        <v>194</v>
      </c>
      <c r="AM19" s="1" t="s">
        <v>194</v>
      </c>
      <c r="AN19" s="1" t="s">
        <v>194</v>
      </c>
      <c r="AO19" s="1" t="s">
        <v>194</v>
      </c>
      <c r="AP19" s="1" t="s">
        <v>194</v>
      </c>
      <c r="AQ19" s="1">
        <v>4.7796604397196401</v>
      </c>
      <c r="AR19" s="1">
        <v>4.7796604397196401</v>
      </c>
      <c r="AS19" s="1" t="s">
        <v>194</v>
      </c>
      <c r="AT19" s="1" t="s">
        <v>194</v>
      </c>
      <c r="AU19" s="1" t="s">
        <v>194</v>
      </c>
      <c r="AV19" s="1" t="s">
        <v>194</v>
      </c>
      <c r="AW19" s="1" t="s">
        <v>194</v>
      </c>
      <c r="AX19" s="1" t="s">
        <v>194</v>
      </c>
      <c r="AY19" s="1" t="s">
        <v>194</v>
      </c>
      <c r="AZ19" s="1" t="s">
        <v>194</v>
      </c>
      <c r="BA19" s="1">
        <v>4.7796604397196401</v>
      </c>
      <c r="BB19" s="1">
        <v>4.7796604397196401</v>
      </c>
      <c r="BC19" s="1" t="s">
        <v>194</v>
      </c>
      <c r="BD19" s="1" t="s">
        <v>194</v>
      </c>
      <c r="BE19" s="1" t="s">
        <v>194</v>
      </c>
      <c r="BF19" s="1" t="s">
        <v>194</v>
      </c>
      <c r="BG19" s="1" t="s">
        <v>194</v>
      </c>
      <c r="BH19" s="1" t="s">
        <v>194</v>
      </c>
      <c r="BI19" s="1" t="s">
        <v>194</v>
      </c>
      <c r="BJ19" s="1" t="s">
        <v>194</v>
      </c>
      <c r="BM19">
        <v>2</v>
      </c>
      <c r="BN19">
        <f>MIN(Modell_vol30_2_bemutato_Wilensky4_table[[#This Row],[closest comp 1]:[closest comp 10]])</f>
        <v>4.7796604397196401</v>
      </c>
      <c r="BO19">
        <f>MAX(Modell_vol30_2_bemutato_Wilensky4_table[[#This Row],[closest comp 1]:[closest comp 10]])</f>
        <v>4.7796604397196401</v>
      </c>
    </row>
    <row r="20" spans="1:67" x14ac:dyDescent="0.25">
      <c r="A20" s="1">
        <v>19</v>
      </c>
      <c r="B20" s="1" t="s">
        <v>38</v>
      </c>
      <c r="C20" s="1" t="s">
        <v>22</v>
      </c>
      <c r="D20" s="1" t="s">
        <v>40</v>
      </c>
      <c r="E20" s="1" t="s">
        <v>28</v>
      </c>
      <c r="F20" s="1" t="s">
        <v>25</v>
      </c>
      <c r="G20" s="1" t="b">
        <v>0</v>
      </c>
      <c r="H20" s="1" t="b">
        <v>0</v>
      </c>
      <c r="I20" s="1" t="b">
        <v>0</v>
      </c>
      <c r="J20" s="1" t="b">
        <v>0</v>
      </c>
      <c r="K20" s="1" t="b">
        <v>0</v>
      </c>
      <c r="L20" s="1">
        <v>200</v>
      </c>
      <c r="M20" s="1">
        <v>2</v>
      </c>
      <c r="N20" s="1">
        <v>0</v>
      </c>
      <c r="O20" s="1">
        <v>1</v>
      </c>
      <c r="P20" s="1">
        <v>0</v>
      </c>
      <c r="Q20" s="1">
        <v>100</v>
      </c>
      <c r="R20" s="1">
        <v>0</v>
      </c>
      <c r="S20" s="1">
        <v>1</v>
      </c>
      <c r="T20" s="1">
        <v>1</v>
      </c>
      <c r="U20" s="1" t="b">
        <v>0</v>
      </c>
      <c r="V20" s="1">
        <v>120</v>
      </c>
      <c r="W20" s="1">
        <v>4077.89</v>
      </c>
      <c r="X20" s="1">
        <v>3303.07</v>
      </c>
      <c r="Y20" s="1" t="s">
        <v>194</v>
      </c>
      <c r="Z20" s="1" t="s">
        <v>194</v>
      </c>
      <c r="AA20" s="1" t="s">
        <v>194</v>
      </c>
      <c r="AB20" s="1" t="s">
        <v>194</v>
      </c>
      <c r="AC20" s="1" t="s">
        <v>194</v>
      </c>
      <c r="AD20" s="1" t="s">
        <v>194</v>
      </c>
      <c r="AE20" s="1" t="s">
        <v>194</v>
      </c>
      <c r="AF20" s="1" t="s">
        <v>194</v>
      </c>
      <c r="AG20" s="1">
        <v>195.32</v>
      </c>
      <c r="AH20" s="1">
        <v>195.29</v>
      </c>
      <c r="AI20" s="1" t="s">
        <v>194</v>
      </c>
      <c r="AJ20" s="1" t="s">
        <v>194</v>
      </c>
      <c r="AK20" s="1" t="s">
        <v>194</v>
      </c>
      <c r="AL20" s="1" t="s">
        <v>194</v>
      </c>
      <c r="AM20" s="1" t="s">
        <v>194</v>
      </c>
      <c r="AN20" s="1" t="s">
        <v>194</v>
      </c>
      <c r="AO20" s="1" t="s">
        <v>194</v>
      </c>
      <c r="AP20" s="1" t="s">
        <v>194</v>
      </c>
      <c r="AQ20" s="1">
        <v>5.2199308756314702</v>
      </c>
      <c r="AR20" s="1">
        <v>5.2199308756314702</v>
      </c>
      <c r="AS20" s="1" t="s">
        <v>194</v>
      </c>
      <c r="AT20" s="1" t="s">
        <v>194</v>
      </c>
      <c r="AU20" s="1" t="s">
        <v>194</v>
      </c>
      <c r="AV20" s="1" t="s">
        <v>194</v>
      </c>
      <c r="AW20" s="1" t="s">
        <v>194</v>
      </c>
      <c r="AX20" s="1" t="s">
        <v>194</v>
      </c>
      <c r="AY20" s="1" t="s">
        <v>194</v>
      </c>
      <c r="AZ20" s="1" t="s">
        <v>194</v>
      </c>
      <c r="BA20" s="1">
        <v>5.2199308756314702</v>
      </c>
      <c r="BB20" s="1">
        <v>5.2199308756314702</v>
      </c>
      <c r="BC20" s="1" t="s">
        <v>194</v>
      </c>
      <c r="BD20" s="1" t="s">
        <v>194</v>
      </c>
      <c r="BE20" s="1" t="s">
        <v>194</v>
      </c>
      <c r="BF20" s="1" t="s">
        <v>194</v>
      </c>
      <c r="BG20" s="1" t="s">
        <v>194</v>
      </c>
      <c r="BH20" s="1" t="s">
        <v>194</v>
      </c>
      <c r="BI20" s="1" t="s">
        <v>194</v>
      </c>
      <c r="BJ20" s="1" t="s">
        <v>194</v>
      </c>
      <c r="BM20">
        <v>2</v>
      </c>
      <c r="BN20">
        <f>MIN(Modell_vol30_2_bemutato_Wilensky4_table[[#This Row],[closest comp 1]:[closest comp 10]])</f>
        <v>5.2199308756314702</v>
      </c>
      <c r="BO20">
        <f>MAX(Modell_vol30_2_bemutato_Wilensky4_table[[#This Row],[closest comp 1]:[closest comp 10]])</f>
        <v>5.2199308756314702</v>
      </c>
    </row>
    <row r="21" spans="1:67" x14ac:dyDescent="0.25">
      <c r="A21" s="1">
        <v>20</v>
      </c>
      <c r="B21" s="1" t="s">
        <v>38</v>
      </c>
      <c r="C21" s="1" t="s">
        <v>22</v>
      </c>
      <c r="D21" s="1" t="s">
        <v>40</v>
      </c>
      <c r="E21" s="1" t="s">
        <v>28</v>
      </c>
      <c r="F21" s="1" t="s">
        <v>25</v>
      </c>
      <c r="G21" s="1" t="b">
        <v>0</v>
      </c>
      <c r="H21" s="1" t="b">
        <v>0</v>
      </c>
      <c r="I21" s="1" t="b">
        <v>0</v>
      </c>
      <c r="J21" s="1" t="b">
        <v>0</v>
      </c>
      <c r="K21" s="1" t="b">
        <v>0</v>
      </c>
      <c r="L21" s="1">
        <v>200</v>
      </c>
      <c r="M21" s="1">
        <v>2</v>
      </c>
      <c r="N21" s="1">
        <v>0</v>
      </c>
      <c r="O21" s="1">
        <v>1</v>
      </c>
      <c r="P21" s="1">
        <v>0</v>
      </c>
      <c r="Q21" s="1">
        <v>100</v>
      </c>
      <c r="R21" s="1">
        <v>0</v>
      </c>
      <c r="S21" s="1">
        <v>1</v>
      </c>
      <c r="T21" s="1">
        <v>1</v>
      </c>
      <c r="U21" s="1" t="b">
        <v>0</v>
      </c>
      <c r="V21" s="1">
        <v>120</v>
      </c>
      <c r="W21" s="1">
        <v>4601.01</v>
      </c>
      <c r="X21" s="1">
        <v>4126.96</v>
      </c>
      <c r="Y21" s="1" t="s">
        <v>194</v>
      </c>
      <c r="Z21" s="1" t="s">
        <v>194</v>
      </c>
      <c r="AA21" s="1" t="s">
        <v>194</v>
      </c>
      <c r="AB21" s="1" t="s">
        <v>194</v>
      </c>
      <c r="AC21" s="1" t="s">
        <v>194</v>
      </c>
      <c r="AD21" s="1" t="s">
        <v>194</v>
      </c>
      <c r="AE21" s="1" t="s">
        <v>194</v>
      </c>
      <c r="AF21" s="1" t="s">
        <v>194</v>
      </c>
      <c r="AG21" s="1">
        <v>194.41</v>
      </c>
      <c r="AH21" s="1">
        <v>194.75</v>
      </c>
      <c r="AI21" s="1" t="s">
        <v>194</v>
      </c>
      <c r="AJ21" s="1" t="s">
        <v>194</v>
      </c>
      <c r="AK21" s="1" t="s">
        <v>194</v>
      </c>
      <c r="AL21" s="1" t="s">
        <v>194</v>
      </c>
      <c r="AM21" s="1" t="s">
        <v>194</v>
      </c>
      <c r="AN21" s="1" t="s">
        <v>194</v>
      </c>
      <c r="AO21" s="1" t="s">
        <v>194</v>
      </c>
      <c r="AP21" s="1" t="s">
        <v>194</v>
      </c>
      <c r="AQ21" s="1">
        <v>5.4473859896939203</v>
      </c>
      <c r="AR21" s="1">
        <v>5.4473859896939203</v>
      </c>
      <c r="AS21" s="1" t="s">
        <v>194</v>
      </c>
      <c r="AT21" s="1" t="s">
        <v>194</v>
      </c>
      <c r="AU21" s="1" t="s">
        <v>194</v>
      </c>
      <c r="AV21" s="1" t="s">
        <v>194</v>
      </c>
      <c r="AW21" s="1" t="s">
        <v>194</v>
      </c>
      <c r="AX21" s="1" t="s">
        <v>194</v>
      </c>
      <c r="AY21" s="1" t="s">
        <v>194</v>
      </c>
      <c r="AZ21" s="1" t="s">
        <v>194</v>
      </c>
      <c r="BA21" s="1">
        <v>5.4473859896939203</v>
      </c>
      <c r="BB21" s="1">
        <v>5.4473859896939203</v>
      </c>
      <c r="BC21" s="1" t="s">
        <v>194</v>
      </c>
      <c r="BD21" s="1" t="s">
        <v>194</v>
      </c>
      <c r="BE21" s="1" t="s">
        <v>194</v>
      </c>
      <c r="BF21" s="1" t="s">
        <v>194</v>
      </c>
      <c r="BG21" s="1" t="s">
        <v>194</v>
      </c>
      <c r="BH21" s="1" t="s">
        <v>194</v>
      </c>
      <c r="BI21" s="1" t="s">
        <v>194</v>
      </c>
      <c r="BJ21" s="1" t="s">
        <v>194</v>
      </c>
      <c r="BM21">
        <v>2</v>
      </c>
      <c r="BN21">
        <f>MIN(Modell_vol30_2_bemutato_Wilensky4_table[[#This Row],[closest comp 1]:[closest comp 10]])</f>
        <v>5.4473859896939203</v>
      </c>
      <c r="BO21">
        <f>MAX(Modell_vol30_2_bemutato_Wilensky4_table[[#This Row],[closest comp 1]:[closest comp 10]])</f>
        <v>5.4473859896939203</v>
      </c>
    </row>
    <row r="22" spans="1:67" x14ac:dyDescent="0.25">
      <c r="A22" s="1">
        <v>21</v>
      </c>
      <c r="B22" s="1" t="s">
        <v>38</v>
      </c>
      <c r="C22" s="1" t="s">
        <v>22</v>
      </c>
      <c r="D22" s="1" t="s">
        <v>40</v>
      </c>
      <c r="E22" s="1" t="s">
        <v>28</v>
      </c>
      <c r="F22" s="1" t="s">
        <v>25</v>
      </c>
      <c r="G22" s="1" t="b">
        <v>0</v>
      </c>
      <c r="H22" s="1" t="b">
        <v>0</v>
      </c>
      <c r="I22" s="1" t="b">
        <v>0</v>
      </c>
      <c r="J22" s="1" t="b">
        <v>0</v>
      </c>
      <c r="K22" s="1" t="b">
        <v>0</v>
      </c>
      <c r="L22" s="1">
        <v>200</v>
      </c>
      <c r="M22" s="1">
        <v>2</v>
      </c>
      <c r="N22" s="1">
        <v>0</v>
      </c>
      <c r="O22" s="1">
        <v>1</v>
      </c>
      <c r="P22" s="1">
        <v>0</v>
      </c>
      <c r="Q22" s="1">
        <v>100</v>
      </c>
      <c r="R22" s="1">
        <v>0</v>
      </c>
      <c r="S22" s="1">
        <v>1</v>
      </c>
      <c r="T22" s="1">
        <v>1</v>
      </c>
      <c r="U22" s="1" t="b">
        <v>0</v>
      </c>
      <c r="V22" s="1">
        <v>120</v>
      </c>
      <c r="W22" s="1">
        <v>3420.99</v>
      </c>
      <c r="X22" s="1">
        <v>3535.08</v>
      </c>
      <c r="Y22" s="1" t="s">
        <v>194</v>
      </c>
      <c r="Z22" s="1" t="s">
        <v>194</v>
      </c>
      <c r="AA22" s="1" t="s">
        <v>194</v>
      </c>
      <c r="AB22" s="1" t="s">
        <v>194</v>
      </c>
      <c r="AC22" s="1" t="s">
        <v>194</v>
      </c>
      <c r="AD22" s="1" t="s">
        <v>194</v>
      </c>
      <c r="AE22" s="1" t="s">
        <v>194</v>
      </c>
      <c r="AF22" s="1" t="s">
        <v>194</v>
      </c>
      <c r="AG22" s="1">
        <v>195.31</v>
      </c>
      <c r="AH22" s="1">
        <v>195.97</v>
      </c>
      <c r="AI22" s="1" t="s">
        <v>194</v>
      </c>
      <c r="AJ22" s="1" t="s">
        <v>194</v>
      </c>
      <c r="AK22" s="1" t="s">
        <v>194</v>
      </c>
      <c r="AL22" s="1" t="s">
        <v>194</v>
      </c>
      <c r="AM22" s="1" t="s">
        <v>194</v>
      </c>
      <c r="AN22" s="1" t="s">
        <v>194</v>
      </c>
      <c r="AO22" s="1" t="s">
        <v>194</v>
      </c>
      <c r="AP22" s="1" t="s">
        <v>194</v>
      </c>
      <c r="AQ22" s="1">
        <v>3.8070007628453801</v>
      </c>
      <c r="AR22" s="1">
        <v>3.8070007628453801</v>
      </c>
      <c r="AS22" s="1" t="s">
        <v>194</v>
      </c>
      <c r="AT22" s="1" t="s">
        <v>194</v>
      </c>
      <c r="AU22" s="1" t="s">
        <v>194</v>
      </c>
      <c r="AV22" s="1" t="s">
        <v>194</v>
      </c>
      <c r="AW22" s="1" t="s">
        <v>194</v>
      </c>
      <c r="AX22" s="1" t="s">
        <v>194</v>
      </c>
      <c r="AY22" s="1" t="s">
        <v>194</v>
      </c>
      <c r="AZ22" s="1" t="s">
        <v>194</v>
      </c>
      <c r="BA22" s="1">
        <v>3.8070007628453801</v>
      </c>
      <c r="BB22" s="1">
        <v>3.8070007628453801</v>
      </c>
      <c r="BC22" s="1" t="s">
        <v>194</v>
      </c>
      <c r="BD22" s="1" t="s">
        <v>194</v>
      </c>
      <c r="BE22" s="1" t="s">
        <v>194</v>
      </c>
      <c r="BF22" s="1" t="s">
        <v>194</v>
      </c>
      <c r="BG22" s="1" t="s">
        <v>194</v>
      </c>
      <c r="BH22" s="1" t="s">
        <v>194</v>
      </c>
      <c r="BI22" s="1" t="s">
        <v>194</v>
      </c>
      <c r="BJ22" s="1" t="s">
        <v>194</v>
      </c>
      <c r="BM22">
        <v>2</v>
      </c>
      <c r="BN22">
        <f>MIN(Modell_vol30_2_bemutato_Wilensky4_table[[#This Row],[closest comp 1]:[closest comp 10]])</f>
        <v>3.8070007628453801</v>
      </c>
      <c r="BO22">
        <f>MAX(Modell_vol30_2_bemutato_Wilensky4_table[[#This Row],[closest comp 1]:[closest comp 10]])</f>
        <v>3.8070007628453801</v>
      </c>
    </row>
    <row r="23" spans="1:67" x14ac:dyDescent="0.25">
      <c r="A23" s="1">
        <v>22</v>
      </c>
      <c r="B23" s="1" t="s">
        <v>38</v>
      </c>
      <c r="C23" s="1" t="s">
        <v>22</v>
      </c>
      <c r="D23" s="1" t="s">
        <v>40</v>
      </c>
      <c r="E23" s="1" t="s">
        <v>28</v>
      </c>
      <c r="F23" s="1" t="s">
        <v>25</v>
      </c>
      <c r="G23" s="1" t="b">
        <v>0</v>
      </c>
      <c r="H23" s="1" t="b">
        <v>0</v>
      </c>
      <c r="I23" s="1" t="b">
        <v>0</v>
      </c>
      <c r="J23" s="1" t="b">
        <v>0</v>
      </c>
      <c r="K23" s="1" t="b">
        <v>0</v>
      </c>
      <c r="L23" s="1">
        <v>200</v>
      </c>
      <c r="M23" s="1">
        <v>2</v>
      </c>
      <c r="N23" s="1">
        <v>0</v>
      </c>
      <c r="O23" s="1">
        <v>1</v>
      </c>
      <c r="P23" s="1">
        <v>0</v>
      </c>
      <c r="Q23" s="1">
        <v>100</v>
      </c>
      <c r="R23" s="1">
        <v>0</v>
      </c>
      <c r="S23" s="1">
        <v>1</v>
      </c>
      <c r="T23" s="1">
        <v>1</v>
      </c>
      <c r="U23" s="1" t="b">
        <v>0</v>
      </c>
      <c r="V23" s="1">
        <v>120</v>
      </c>
      <c r="W23" s="1">
        <v>5097.51</v>
      </c>
      <c r="X23" s="1">
        <v>4265.0200000000004</v>
      </c>
      <c r="Y23" s="1" t="s">
        <v>194</v>
      </c>
      <c r="Z23" s="1" t="s">
        <v>194</v>
      </c>
      <c r="AA23" s="1" t="s">
        <v>194</v>
      </c>
      <c r="AB23" s="1" t="s">
        <v>194</v>
      </c>
      <c r="AC23" s="1" t="s">
        <v>194</v>
      </c>
      <c r="AD23" s="1" t="s">
        <v>194</v>
      </c>
      <c r="AE23" s="1" t="s">
        <v>194</v>
      </c>
      <c r="AF23" s="1" t="s">
        <v>194</v>
      </c>
      <c r="AG23" s="1">
        <v>193.73</v>
      </c>
      <c r="AH23" s="1">
        <v>194.7</v>
      </c>
      <c r="AI23" s="1" t="s">
        <v>194</v>
      </c>
      <c r="AJ23" s="1" t="s">
        <v>194</v>
      </c>
      <c r="AK23" s="1" t="s">
        <v>194</v>
      </c>
      <c r="AL23" s="1" t="s">
        <v>194</v>
      </c>
      <c r="AM23" s="1" t="s">
        <v>194</v>
      </c>
      <c r="AN23" s="1" t="s">
        <v>194</v>
      </c>
      <c r="AO23" s="1" t="s">
        <v>194</v>
      </c>
      <c r="AP23" s="1" t="s">
        <v>194</v>
      </c>
      <c r="AQ23" s="1">
        <v>4.7660125170101804</v>
      </c>
      <c r="AR23" s="1">
        <v>4.7660125170101804</v>
      </c>
      <c r="AS23" s="1" t="s">
        <v>194</v>
      </c>
      <c r="AT23" s="1" t="s">
        <v>194</v>
      </c>
      <c r="AU23" s="1" t="s">
        <v>194</v>
      </c>
      <c r="AV23" s="1" t="s">
        <v>194</v>
      </c>
      <c r="AW23" s="1" t="s">
        <v>194</v>
      </c>
      <c r="AX23" s="1" t="s">
        <v>194</v>
      </c>
      <c r="AY23" s="1" t="s">
        <v>194</v>
      </c>
      <c r="AZ23" s="1" t="s">
        <v>194</v>
      </c>
      <c r="BA23" s="1">
        <v>4.7660125170101804</v>
      </c>
      <c r="BB23" s="1">
        <v>4.7660125170101804</v>
      </c>
      <c r="BC23" s="1" t="s">
        <v>194</v>
      </c>
      <c r="BD23" s="1" t="s">
        <v>194</v>
      </c>
      <c r="BE23" s="1" t="s">
        <v>194</v>
      </c>
      <c r="BF23" s="1" t="s">
        <v>194</v>
      </c>
      <c r="BG23" s="1" t="s">
        <v>194</v>
      </c>
      <c r="BH23" s="1" t="s">
        <v>194</v>
      </c>
      <c r="BI23" s="1" t="s">
        <v>194</v>
      </c>
      <c r="BJ23" s="1" t="s">
        <v>194</v>
      </c>
      <c r="BM23">
        <v>2</v>
      </c>
      <c r="BN23">
        <f>MIN(Modell_vol30_2_bemutato_Wilensky4_table[[#This Row],[closest comp 1]:[closest comp 10]])</f>
        <v>4.7660125170101804</v>
      </c>
      <c r="BO23">
        <f>MAX(Modell_vol30_2_bemutato_Wilensky4_table[[#This Row],[closest comp 1]:[closest comp 10]])</f>
        <v>4.7660125170101804</v>
      </c>
    </row>
    <row r="24" spans="1:67" x14ac:dyDescent="0.25">
      <c r="A24" s="1">
        <v>23</v>
      </c>
      <c r="B24" s="1" t="s">
        <v>38</v>
      </c>
      <c r="C24" s="1" t="s">
        <v>22</v>
      </c>
      <c r="D24" s="1" t="s">
        <v>40</v>
      </c>
      <c r="E24" s="1" t="s">
        <v>28</v>
      </c>
      <c r="F24" s="1" t="s">
        <v>25</v>
      </c>
      <c r="G24" s="1" t="b">
        <v>0</v>
      </c>
      <c r="H24" s="1" t="b">
        <v>0</v>
      </c>
      <c r="I24" s="1" t="b">
        <v>0</v>
      </c>
      <c r="J24" s="1" t="b">
        <v>0</v>
      </c>
      <c r="K24" s="1" t="b">
        <v>0</v>
      </c>
      <c r="L24" s="1">
        <v>200</v>
      </c>
      <c r="M24" s="1">
        <v>2</v>
      </c>
      <c r="N24" s="1">
        <v>0</v>
      </c>
      <c r="O24" s="1">
        <v>1</v>
      </c>
      <c r="P24" s="1">
        <v>0</v>
      </c>
      <c r="Q24" s="1">
        <v>100</v>
      </c>
      <c r="R24" s="1">
        <v>0</v>
      </c>
      <c r="S24" s="1">
        <v>1</v>
      </c>
      <c r="T24" s="1">
        <v>1</v>
      </c>
      <c r="U24" s="1" t="b">
        <v>0</v>
      </c>
      <c r="V24" s="1">
        <v>120</v>
      </c>
      <c r="W24" s="1">
        <v>5415.22</v>
      </c>
      <c r="X24" s="1">
        <v>4208.46</v>
      </c>
      <c r="Y24" s="1" t="s">
        <v>194</v>
      </c>
      <c r="Z24" s="1" t="s">
        <v>194</v>
      </c>
      <c r="AA24" s="1" t="s">
        <v>194</v>
      </c>
      <c r="AB24" s="1" t="s">
        <v>194</v>
      </c>
      <c r="AC24" s="1" t="s">
        <v>194</v>
      </c>
      <c r="AD24" s="1" t="s">
        <v>194</v>
      </c>
      <c r="AE24" s="1" t="s">
        <v>194</v>
      </c>
      <c r="AF24" s="1" t="s">
        <v>194</v>
      </c>
      <c r="AG24" s="1">
        <v>193.74</v>
      </c>
      <c r="AH24" s="1">
        <v>194.32</v>
      </c>
      <c r="AI24" s="1" t="s">
        <v>194</v>
      </c>
      <c r="AJ24" s="1" t="s">
        <v>194</v>
      </c>
      <c r="AK24" s="1" t="s">
        <v>194</v>
      </c>
      <c r="AL24" s="1" t="s">
        <v>194</v>
      </c>
      <c r="AM24" s="1" t="s">
        <v>194</v>
      </c>
      <c r="AN24" s="1" t="s">
        <v>194</v>
      </c>
      <c r="AO24" s="1" t="s">
        <v>194</v>
      </c>
      <c r="AP24" s="1" t="s">
        <v>194</v>
      </c>
      <c r="AQ24" s="1">
        <v>7.5517089197053897</v>
      </c>
      <c r="AR24" s="1">
        <v>7.5517089197053897</v>
      </c>
      <c r="AS24" s="1" t="s">
        <v>194</v>
      </c>
      <c r="AT24" s="1" t="s">
        <v>194</v>
      </c>
      <c r="AU24" s="1" t="s">
        <v>194</v>
      </c>
      <c r="AV24" s="1" t="s">
        <v>194</v>
      </c>
      <c r="AW24" s="1" t="s">
        <v>194</v>
      </c>
      <c r="AX24" s="1" t="s">
        <v>194</v>
      </c>
      <c r="AY24" s="1" t="s">
        <v>194</v>
      </c>
      <c r="AZ24" s="1" t="s">
        <v>194</v>
      </c>
      <c r="BA24" s="1">
        <v>7.5517089197053897</v>
      </c>
      <c r="BB24" s="1">
        <v>7.5517089197053897</v>
      </c>
      <c r="BC24" s="1" t="s">
        <v>194</v>
      </c>
      <c r="BD24" s="1" t="s">
        <v>194</v>
      </c>
      <c r="BE24" s="1" t="s">
        <v>194</v>
      </c>
      <c r="BF24" s="1" t="s">
        <v>194</v>
      </c>
      <c r="BG24" s="1" t="s">
        <v>194</v>
      </c>
      <c r="BH24" s="1" t="s">
        <v>194</v>
      </c>
      <c r="BI24" s="1" t="s">
        <v>194</v>
      </c>
      <c r="BJ24" s="1" t="s">
        <v>194</v>
      </c>
      <c r="BM24">
        <v>2</v>
      </c>
      <c r="BN24">
        <f>MIN(Modell_vol30_2_bemutato_Wilensky4_table[[#This Row],[closest comp 1]:[closest comp 10]])</f>
        <v>7.5517089197053897</v>
      </c>
      <c r="BO24">
        <f>MAX(Modell_vol30_2_bemutato_Wilensky4_table[[#This Row],[closest comp 1]:[closest comp 10]])</f>
        <v>7.5517089197053897</v>
      </c>
    </row>
    <row r="25" spans="1:67" x14ac:dyDescent="0.25">
      <c r="A25" s="1">
        <v>24</v>
      </c>
      <c r="B25" s="1" t="s">
        <v>38</v>
      </c>
      <c r="C25" s="1" t="s">
        <v>22</v>
      </c>
      <c r="D25" s="1" t="s">
        <v>40</v>
      </c>
      <c r="E25" s="1" t="s">
        <v>28</v>
      </c>
      <c r="F25" s="1" t="s">
        <v>25</v>
      </c>
      <c r="G25" s="1" t="b">
        <v>0</v>
      </c>
      <c r="H25" s="1" t="b">
        <v>0</v>
      </c>
      <c r="I25" s="1" t="b">
        <v>0</v>
      </c>
      <c r="J25" s="1" t="b">
        <v>0</v>
      </c>
      <c r="K25" s="1" t="b">
        <v>0</v>
      </c>
      <c r="L25" s="1">
        <v>200</v>
      </c>
      <c r="M25" s="1">
        <v>2</v>
      </c>
      <c r="N25" s="1">
        <v>0</v>
      </c>
      <c r="O25" s="1">
        <v>1</v>
      </c>
      <c r="P25" s="1">
        <v>0</v>
      </c>
      <c r="Q25" s="1">
        <v>100</v>
      </c>
      <c r="R25" s="1">
        <v>0</v>
      </c>
      <c r="S25" s="1">
        <v>1</v>
      </c>
      <c r="T25" s="1">
        <v>1</v>
      </c>
      <c r="U25" s="1" t="b">
        <v>0</v>
      </c>
      <c r="V25" s="1">
        <v>120</v>
      </c>
      <c r="W25" s="1">
        <v>4751.2299999999996</v>
      </c>
      <c r="X25" s="1">
        <v>4899.03</v>
      </c>
      <c r="Y25" s="1" t="s">
        <v>194</v>
      </c>
      <c r="Z25" s="1" t="s">
        <v>194</v>
      </c>
      <c r="AA25" s="1" t="s">
        <v>194</v>
      </c>
      <c r="AB25" s="1" t="s">
        <v>194</v>
      </c>
      <c r="AC25" s="1" t="s">
        <v>194</v>
      </c>
      <c r="AD25" s="1" t="s">
        <v>194</v>
      </c>
      <c r="AE25" s="1" t="s">
        <v>194</v>
      </c>
      <c r="AF25" s="1" t="s">
        <v>194</v>
      </c>
      <c r="AG25" s="1">
        <v>194.12</v>
      </c>
      <c r="AH25" s="1">
        <v>193.72</v>
      </c>
      <c r="AI25" s="1" t="s">
        <v>194</v>
      </c>
      <c r="AJ25" s="1" t="s">
        <v>194</v>
      </c>
      <c r="AK25" s="1" t="s">
        <v>194</v>
      </c>
      <c r="AL25" s="1" t="s">
        <v>194</v>
      </c>
      <c r="AM25" s="1" t="s">
        <v>194</v>
      </c>
      <c r="AN25" s="1" t="s">
        <v>194</v>
      </c>
      <c r="AO25" s="1" t="s">
        <v>194</v>
      </c>
      <c r="AP25" s="1" t="s">
        <v>194</v>
      </c>
      <c r="AQ25" s="1">
        <v>4.8914249964550196</v>
      </c>
      <c r="AR25" s="1">
        <v>4.8914249964550196</v>
      </c>
      <c r="AS25" s="1" t="s">
        <v>194</v>
      </c>
      <c r="AT25" s="1" t="s">
        <v>194</v>
      </c>
      <c r="AU25" s="1" t="s">
        <v>194</v>
      </c>
      <c r="AV25" s="1" t="s">
        <v>194</v>
      </c>
      <c r="AW25" s="1" t="s">
        <v>194</v>
      </c>
      <c r="AX25" s="1" t="s">
        <v>194</v>
      </c>
      <c r="AY25" s="1" t="s">
        <v>194</v>
      </c>
      <c r="AZ25" s="1" t="s">
        <v>194</v>
      </c>
      <c r="BA25" s="1">
        <v>4.8914249964550196</v>
      </c>
      <c r="BB25" s="1">
        <v>4.8914249964550196</v>
      </c>
      <c r="BC25" s="1" t="s">
        <v>194</v>
      </c>
      <c r="BD25" s="1" t="s">
        <v>194</v>
      </c>
      <c r="BE25" s="1" t="s">
        <v>194</v>
      </c>
      <c r="BF25" s="1" t="s">
        <v>194</v>
      </c>
      <c r="BG25" s="1" t="s">
        <v>194</v>
      </c>
      <c r="BH25" s="1" t="s">
        <v>194</v>
      </c>
      <c r="BI25" s="1" t="s">
        <v>194</v>
      </c>
      <c r="BJ25" s="1" t="s">
        <v>194</v>
      </c>
      <c r="BM25">
        <v>2</v>
      </c>
      <c r="BN25">
        <f>MIN(Modell_vol30_2_bemutato_Wilensky4_table[[#This Row],[closest comp 1]:[closest comp 10]])</f>
        <v>4.8914249964550196</v>
      </c>
      <c r="BO25">
        <f>MAX(Modell_vol30_2_bemutato_Wilensky4_table[[#This Row],[closest comp 1]:[closest comp 10]])</f>
        <v>4.8914249964550196</v>
      </c>
    </row>
    <row r="26" spans="1:67" x14ac:dyDescent="0.25">
      <c r="A26" s="1">
        <v>25</v>
      </c>
      <c r="B26" s="1" t="s">
        <v>38</v>
      </c>
      <c r="C26" s="1" t="s">
        <v>22</v>
      </c>
      <c r="D26" s="1" t="s">
        <v>40</v>
      </c>
      <c r="E26" s="1" t="s">
        <v>28</v>
      </c>
      <c r="F26" s="1" t="s">
        <v>25</v>
      </c>
      <c r="G26" s="1" t="b">
        <v>0</v>
      </c>
      <c r="H26" s="1" t="b">
        <v>0</v>
      </c>
      <c r="I26" s="1" t="b">
        <v>0</v>
      </c>
      <c r="J26" s="1" t="b">
        <v>0</v>
      </c>
      <c r="K26" s="1" t="b">
        <v>0</v>
      </c>
      <c r="L26" s="1">
        <v>200</v>
      </c>
      <c r="M26" s="1">
        <v>2</v>
      </c>
      <c r="N26" s="1">
        <v>0</v>
      </c>
      <c r="O26" s="1">
        <v>1</v>
      </c>
      <c r="P26" s="1">
        <v>0</v>
      </c>
      <c r="Q26" s="1">
        <v>100</v>
      </c>
      <c r="R26" s="1">
        <v>0</v>
      </c>
      <c r="S26" s="1">
        <v>1</v>
      </c>
      <c r="T26" s="1">
        <v>1</v>
      </c>
      <c r="U26" s="1" t="b">
        <v>0</v>
      </c>
      <c r="V26" s="1">
        <v>120</v>
      </c>
      <c r="W26" s="1">
        <v>2559.63</v>
      </c>
      <c r="X26" s="1">
        <v>2525.25</v>
      </c>
      <c r="Y26" s="1" t="s">
        <v>194</v>
      </c>
      <c r="Z26" s="1" t="s">
        <v>194</v>
      </c>
      <c r="AA26" s="1" t="s">
        <v>194</v>
      </c>
      <c r="AB26" s="1" t="s">
        <v>194</v>
      </c>
      <c r="AC26" s="1" t="s">
        <v>194</v>
      </c>
      <c r="AD26" s="1" t="s">
        <v>194</v>
      </c>
      <c r="AE26" s="1" t="s">
        <v>194</v>
      </c>
      <c r="AF26" s="1" t="s">
        <v>194</v>
      </c>
      <c r="AG26" s="1">
        <v>196.67</v>
      </c>
      <c r="AH26" s="1">
        <v>196.78</v>
      </c>
      <c r="AI26" s="1" t="s">
        <v>194</v>
      </c>
      <c r="AJ26" s="1" t="s">
        <v>194</v>
      </c>
      <c r="AK26" s="1" t="s">
        <v>194</v>
      </c>
      <c r="AL26" s="1" t="s">
        <v>194</v>
      </c>
      <c r="AM26" s="1" t="s">
        <v>194</v>
      </c>
      <c r="AN26" s="1" t="s">
        <v>194</v>
      </c>
      <c r="AO26" s="1" t="s">
        <v>194</v>
      </c>
      <c r="AP26" s="1" t="s">
        <v>194</v>
      </c>
      <c r="AQ26" s="1">
        <v>3.1886389756170601</v>
      </c>
      <c r="AR26" s="1">
        <v>3.1886389756170601</v>
      </c>
      <c r="AS26" s="1" t="s">
        <v>194</v>
      </c>
      <c r="AT26" s="1" t="s">
        <v>194</v>
      </c>
      <c r="AU26" s="1" t="s">
        <v>194</v>
      </c>
      <c r="AV26" s="1" t="s">
        <v>194</v>
      </c>
      <c r="AW26" s="1" t="s">
        <v>194</v>
      </c>
      <c r="AX26" s="1" t="s">
        <v>194</v>
      </c>
      <c r="AY26" s="1" t="s">
        <v>194</v>
      </c>
      <c r="AZ26" s="1" t="s">
        <v>194</v>
      </c>
      <c r="BA26" s="1">
        <v>3.1886389756170601</v>
      </c>
      <c r="BB26" s="1">
        <v>3.1886389756170601</v>
      </c>
      <c r="BC26" s="1" t="s">
        <v>194</v>
      </c>
      <c r="BD26" s="1" t="s">
        <v>194</v>
      </c>
      <c r="BE26" s="1" t="s">
        <v>194</v>
      </c>
      <c r="BF26" s="1" t="s">
        <v>194</v>
      </c>
      <c r="BG26" s="1" t="s">
        <v>194</v>
      </c>
      <c r="BH26" s="1" t="s">
        <v>194</v>
      </c>
      <c r="BI26" s="1" t="s">
        <v>194</v>
      </c>
      <c r="BJ26" s="1" t="s">
        <v>194</v>
      </c>
      <c r="BM26">
        <v>2</v>
      </c>
      <c r="BN26">
        <f>MIN(Modell_vol30_2_bemutato_Wilensky4_table[[#This Row],[closest comp 1]:[closest comp 10]])</f>
        <v>3.1886389756170601</v>
      </c>
      <c r="BO26">
        <f>MAX(Modell_vol30_2_bemutato_Wilensky4_table[[#This Row],[closest comp 1]:[closest comp 10]])</f>
        <v>3.1886389756170601</v>
      </c>
    </row>
    <row r="27" spans="1:67" x14ac:dyDescent="0.25">
      <c r="A27" s="1">
        <v>26</v>
      </c>
      <c r="B27" s="1" t="s">
        <v>38</v>
      </c>
      <c r="C27" s="1" t="s">
        <v>22</v>
      </c>
      <c r="D27" s="1" t="s">
        <v>40</v>
      </c>
      <c r="E27" s="1" t="s">
        <v>28</v>
      </c>
      <c r="F27" s="1" t="s">
        <v>25</v>
      </c>
      <c r="G27" s="1" t="b">
        <v>0</v>
      </c>
      <c r="H27" s="1" t="b">
        <v>0</v>
      </c>
      <c r="I27" s="1" t="b">
        <v>0</v>
      </c>
      <c r="J27" s="1" t="b">
        <v>0</v>
      </c>
      <c r="K27" s="1" t="b">
        <v>0</v>
      </c>
      <c r="L27" s="1">
        <v>200</v>
      </c>
      <c r="M27" s="1">
        <v>2</v>
      </c>
      <c r="N27" s="1">
        <v>0</v>
      </c>
      <c r="O27" s="1">
        <v>1</v>
      </c>
      <c r="P27" s="1">
        <v>0</v>
      </c>
      <c r="Q27" s="1">
        <v>100</v>
      </c>
      <c r="R27" s="1">
        <v>0</v>
      </c>
      <c r="S27" s="1">
        <v>1</v>
      </c>
      <c r="T27" s="1">
        <v>1</v>
      </c>
      <c r="U27" s="1" t="b">
        <v>0</v>
      </c>
      <c r="V27" s="1">
        <v>120</v>
      </c>
      <c r="W27" s="1">
        <v>3005.25</v>
      </c>
      <c r="X27" s="1">
        <v>2709.48</v>
      </c>
      <c r="Y27" s="1" t="s">
        <v>194</v>
      </c>
      <c r="Z27" s="1" t="s">
        <v>194</v>
      </c>
      <c r="AA27" s="1" t="s">
        <v>194</v>
      </c>
      <c r="AB27" s="1" t="s">
        <v>194</v>
      </c>
      <c r="AC27" s="1" t="s">
        <v>194</v>
      </c>
      <c r="AD27" s="1" t="s">
        <v>194</v>
      </c>
      <c r="AE27" s="1" t="s">
        <v>194</v>
      </c>
      <c r="AF27" s="1" t="s">
        <v>194</v>
      </c>
      <c r="AG27" s="1">
        <v>196.42</v>
      </c>
      <c r="AH27" s="1">
        <v>196.47</v>
      </c>
      <c r="AI27" s="1" t="s">
        <v>194</v>
      </c>
      <c r="AJ27" s="1" t="s">
        <v>194</v>
      </c>
      <c r="AK27" s="1" t="s">
        <v>194</v>
      </c>
      <c r="AL27" s="1" t="s">
        <v>194</v>
      </c>
      <c r="AM27" s="1" t="s">
        <v>194</v>
      </c>
      <c r="AN27" s="1" t="s">
        <v>194</v>
      </c>
      <c r="AO27" s="1" t="s">
        <v>194</v>
      </c>
      <c r="AP27" s="1" t="s">
        <v>194</v>
      </c>
      <c r="AQ27" s="1">
        <v>2.9576667141425101</v>
      </c>
      <c r="AR27" s="1">
        <v>2.9576667141425101</v>
      </c>
      <c r="AS27" s="1" t="s">
        <v>194</v>
      </c>
      <c r="AT27" s="1" t="s">
        <v>194</v>
      </c>
      <c r="AU27" s="1" t="s">
        <v>194</v>
      </c>
      <c r="AV27" s="1" t="s">
        <v>194</v>
      </c>
      <c r="AW27" s="1" t="s">
        <v>194</v>
      </c>
      <c r="AX27" s="1" t="s">
        <v>194</v>
      </c>
      <c r="AY27" s="1" t="s">
        <v>194</v>
      </c>
      <c r="AZ27" s="1" t="s">
        <v>194</v>
      </c>
      <c r="BA27" s="1">
        <v>2.9576667141425101</v>
      </c>
      <c r="BB27" s="1">
        <v>2.9576667141425101</v>
      </c>
      <c r="BC27" s="1" t="s">
        <v>194</v>
      </c>
      <c r="BD27" s="1" t="s">
        <v>194</v>
      </c>
      <c r="BE27" s="1" t="s">
        <v>194</v>
      </c>
      <c r="BF27" s="1" t="s">
        <v>194</v>
      </c>
      <c r="BG27" s="1" t="s">
        <v>194</v>
      </c>
      <c r="BH27" s="1" t="s">
        <v>194</v>
      </c>
      <c r="BI27" s="1" t="s">
        <v>194</v>
      </c>
      <c r="BJ27" s="1" t="s">
        <v>194</v>
      </c>
      <c r="BM27">
        <v>2</v>
      </c>
      <c r="BN27">
        <f>MIN(Modell_vol30_2_bemutato_Wilensky4_table[[#This Row],[closest comp 1]:[closest comp 10]])</f>
        <v>2.9576667141425101</v>
      </c>
      <c r="BO27">
        <f>MAX(Modell_vol30_2_bemutato_Wilensky4_table[[#This Row],[closest comp 1]:[closest comp 10]])</f>
        <v>2.9576667141425101</v>
      </c>
    </row>
    <row r="28" spans="1:67" x14ac:dyDescent="0.25">
      <c r="A28" s="1">
        <v>27</v>
      </c>
      <c r="B28" s="1" t="s">
        <v>38</v>
      </c>
      <c r="C28" s="1" t="s">
        <v>22</v>
      </c>
      <c r="D28" s="1" t="s">
        <v>40</v>
      </c>
      <c r="E28" s="1" t="s">
        <v>28</v>
      </c>
      <c r="F28" s="1" t="s">
        <v>25</v>
      </c>
      <c r="G28" s="1" t="b">
        <v>0</v>
      </c>
      <c r="H28" s="1" t="b">
        <v>0</v>
      </c>
      <c r="I28" s="1" t="b">
        <v>0</v>
      </c>
      <c r="J28" s="1" t="b">
        <v>0</v>
      </c>
      <c r="K28" s="1" t="b">
        <v>0</v>
      </c>
      <c r="L28" s="1">
        <v>200</v>
      </c>
      <c r="M28" s="1">
        <v>2</v>
      </c>
      <c r="N28" s="1">
        <v>0</v>
      </c>
      <c r="O28" s="1">
        <v>1</v>
      </c>
      <c r="P28" s="1">
        <v>0</v>
      </c>
      <c r="Q28" s="1">
        <v>100</v>
      </c>
      <c r="R28" s="1">
        <v>0</v>
      </c>
      <c r="S28" s="1">
        <v>1</v>
      </c>
      <c r="T28" s="1">
        <v>1</v>
      </c>
      <c r="U28" s="1" t="b">
        <v>0</v>
      </c>
      <c r="V28" s="1">
        <v>120</v>
      </c>
      <c r="W28" s="1">
        <v>3461.44</v>
      </c>
      <c r="X28" s="1">
        <v>3853.81</v>
      </c>
      <c r="Y28" s="1" t="s">
        <v>194</v>
      </c>
      <c r="Z28" s="1" t="s">
        <v>194</v>
      </c>
      <c r="AA28" s="1" t="s">
        <v>194</v>
      </c>
      <c r="AB28" s="1" t="s">
        <v>194</v>
      </c>
      <c r="AC28" s="1" t="s">
        <v>194</v>
      </c>
      <c r="AD28" s="1" t="s">
        <v>194</v>
      </c>
      <c r="AE28" s="1" t="s">
        <v>194</v>
      </c>
      <c r="AF28" s="1" t="s">
        <v>194</v>
      </c>
      <c r="AG28" s="1">
        <v>195.44</v>
      </c>
      <c r="AH28" s="1">
        <v>195.38</v>
      </c>
      <c r="AI28" s="1" t="s">
        <v>194</v>
      </c>
      <c r="AJ28" s="1" t="s">
        <v>194</v>
      </c>
      <c r="AK28" s="1" t="s">
        <v>194</v>
      </c>
      <c r="AL28" s="1" t="s">
        <v>194</v>
      </c>
      <c r="AM28" s="1" t="s">
        <v>194</v>
      </c>
      <c r="AN28" s="1" t="s">
        <v>194</v>
      </c>
      <c r="AO28" s="1" t="s">
        <v>194</v>
      </c>
      <c r="AP28" s="1" t="s">
        <v>194</v>
      </c>
      <c r="AQ28" s="1">
        <v>3.9645810872185998</v>
      </c>
      <c r="AR28" s="1">
        <v>3.9645810872185998</v>
      </c>
      <c r="AS28" s="1" t="s">
        <v>194</v>
      </c>
      <c r="AT28" s="1" t="s">
        <v>194</v>
      </c>
      <c r="AU28" s="1" t="s">
        <v>194</v>
      </c>
      <c r="AV28" s="1" t="s">
        <v>194</v>
      </c>
      <c r="AW28" s="1" t="s">
        <v>194</v>
      </c>
      <c r="AX28" s="1" t="s">
        <v>194</v>
      </c>
      <c r="AY28" s="1" t="s">
        <v>194</v>
      </c>
      <c r="AZ28" s="1" t="s">
        <v>194</v>
      </c>
      <c r="BA28" s="1">
        <v>3.9645810872185998</v>
      </c>
      <c r="BB28" s="1">
        <v>3.9645810872185998</v>
      </c>
      <c r="BC28" s="1" t="s">
        <v>194</v>
      </c>
      <c r="BD28" s="1" t="s">
        <v>194</v>
      </c>
      <c r="BE28" s="1" t="s">
        <v>194</v>
      </c>
      <c r="BF28" s="1" t="s">
        <v>194</v>
      </c>
      <c r="BG28" s="1" t="s">
        <v>194</v>
      </c>
      <c r="BH28" s="1" t="s">
        <v>194</v>
      </c>
      <c r="BI28" s="1" t="s">
        <v>194</v>
      </c>
      <c r="BJ28" s="1" t="s">
        <v>194</v>
      </c>
      <c r="BM28">
        <v>2</v>
      </c>
      <c r="BN28">
        <f>MIN(Modell_vol30_2_bemutato_Wilensky4_table[[#This Row],[closest comp 1]:[closest comp 10]])</f>
        <v>3.9645810872185998</v>
      </c>
      <c r="BO28">
        <f>MAX(Modell_vol30_2_bemutato_Wilensky4_table[[#This Row],[closest comp 1]:[closest comp 10]])</f>
        <v>3.9645810872185998</v>
      </c>
    </row>
    <row r="29" spans="1:67" x14ac:dyDescent="0.25">
      <c r="A29" s="1">
        <v>28</v>
      </c>
      <c r="B29" s="1" t="s">
        <v>38</v>
      </c>
      <c r="C29" s="1" t="s">
        <v>22</v>
      </c>
      <c r="D29" s="1" t="s">
        <v>40</v>
      </c>
      <c r="E29" s="1" t="s">
        <v>28</v>
      </c>
      <c r="F29" s="1" t="s">
        <v>25</v>
      </c>
      <c r="G29" s="1" t="b">
        <v>0</v>
      </c>
      <c r="H29" s="1" t="b">
        <v>0</v>
      </c>
      <c r="I29" s="1" t="b">
        <v>0</v>
      </c>
      <c r="J29" s="1" t="b">
        <v>0</v>
      </c>
      <c r="K29" s="1" t="b">
        <v>0</v>
      </c>
      <c r="L29" s="1">
        <v>200</v>
      </c>
      <c r="M29" s="1">
        <v>2</v>
      </c>
      <c r="N29" s="1">
        <v>0</v>
      </c>
      <c r="O29" s="1">
        <v>1</v>
      </c>
      <c r="P29" s="1">
        <v>0</v>
      </c>
      <c r="Q29" s="1">
        <v>100</v>
      </c>
      <c r="R29" s="1">
        <v>0</v>
      </c>
      <c r="S29" s="1">
        <v>1</v>
      </c>
      <c r="T29" s="1">
        <v>1</v>
      </c>
      <c r="U29" s="1" t="b">
        <v>0</v>
      </c>
      <c r="V29" s="1">
        <v>120</v>
      </c>
      <c r="W29" s="1">
        <v>6092.05</v>
      </c>
      <c r="X29" s="1">
        <v>5862.53</v>
      </c>
      <c r="Y29" s="1" t="s">
        <v>194</v>
      </c>
      <c r="Z29" s="1" t="s">
        <v>194</v>
      </c>
      <c r="AA29" s="1" t="s">
        <v>194</v>
      </c>
      <c r="AB29" s="1" t="s">
        <v>194</v>
      </c>
      <c r="AC29" s="1" t="s">
        <v>194</v>
      </c>
      <c r="AD29" s="1" t="s">
        <v>194</v>
      </c>
      <c r="AE29" s="1" t="s">
        <v>194</v>
      </c>
      <c r="AF29" s="1" t="s">
        <v>194</v>
      </c>
      <c r="AG29" s="1">
        <v>192.56</v>
      </c>
      <c r="AH29" s="1">
        <v>192.66</v>
      </c>
      <c r="AI29" s="1" t="s">
        <v>194</v>
      </c>
      <c r="AJ29" s="1" t="s">
        <v>194</v>
      </c>
      <c r="AK29" s="1" t="s">
        <v>194</v>
      </c>
      <c r="AL29" s="1" t="s">
        <v>194</v>
      </c>
      <c r="AM29" s="1" t="s">
        <v>194</v>
      </c>
      <c r="AN29" s="1" t="s">
        <v>194</v>
      </c>
      <c r="AO29" s="1" t="s">
        <v>194</v>
      </c>
      <c r="AP29" s="1" t="s">
        <v>194</v>
      </c>
      <c r="AQ29" s="1">
        <v>4.8560819886835596</v>
      </c>
      <c r="AR29" s="1">
        <v>4.8560819886835596</v>
      </c>
      <c r="AS29" s="1" t="s">
        <v>194</v>
      </c>
      <c r="AT29" s="1" t="s">
        <v>194</v>
      </c>
      <c r="AU29" s="1" t="s">
        <v>194</v>
      </c>
      <c r="AV29" s="1" t="s">
        <v>194</v>
      </c>
      <c r="AW29" s="1" t="s">
        <v>194</v>
      </c>
      <c r="AX29" s="1" t="s">
        <v>194</v>
      </c>
      <c r="AY29" s="1" t="s">
        <v>194</v>
      </c>
      <c r="AZ29" s="1" t="s">
        <v>194</v>
      </c>
      <c r="BA29" s="1">
        <v>4.8560819886835596</v>
      </c>
      <c r="BB29" s="1">
        <v>4.8560819886835596</v>
      </c>
      <c r="BC29" s="1" t="s">
        <v>194</v>
      </c>
      <c r="BD29" s="1" t="s">
        <v>194</v>
      </c>
      <c r="BE29" s="1" t="s">
        <v>194</v>
      </c>
      <c r="BF29" s="1" t="s">
        <v>194</v>
      </c>
      <c r="BG29" s="1" t="s">
        <v>194</v>
      </c>
      <c r="BH29" s="1" t="s">
        <v>194</v>
      </c>
      <c r="BI29" s="1" t="s">
        <v>194</v>
      </c>
      <c r="BJ29" s="1" t="s">
        <v>194</v>
      </c>
      <c r="BM29">
        <v>2</v>
      </c>
      <c r="BN29">
        <f>MIN(Modell_vol30_2_bemutato_Wilensky4_table[[#This Row],[closest comp 1]:[closest comp 10]])</f>
        <v>4.8560819886835596</v>
      </c>
      <c r="BO29">
        <f>MAX(Modell_vol30_2_bemutato_Wilensky4_table[[#This Row],[closest comp 1]:[closest comp 10]])</f>
        <v>4.8560819886835596</v>
      </c>
    </row>
    <row r="30" spans="1:67" x14ac:dyDescent="0.25">
      <c r="A30" s="1">
        <v>29</v>
      </c>
      <c r="B30" s="1" t="s">
        <v>38</v>
      </c>
      <c r="C30" s="1" t="s">
        <v>22</v>
      </c>
      <c r="D30" s="1" t="s">
        <v>40</v>
      </c>
      <c r="E30" s="1" t="s">
        <v>28</v>
      </c>
      <c r="F30" s="1" t="s">
        <v>25</v>
      </c>
      <c r="G30" s="1" t="b">
        <v>0</v>
      </c>
      <c r="H30" s="1" t="b">
        <v>0</v>
      </c>
      <c r="I30" s="1" t="b">
        <v>0</v>
      </c>
      <c r="J30" s="1" t="b">
        <v>0</v>
      </c>
      <c r="K30" s="1" t="b">
        <v>0</v>
      </c>
      <c r="L30" s="1">
        <v>200</v>
      </c>
      <c r="M30" s="1">
        <v>2</v>
      </c>
      <c r="N30" s="1">
        <v>0</v>
      </c>
      <c r="O30" s="1">
        <v>1</v>
      </c>
      <c r="P30" s="1">
        <v>0</v>
      </c>
      <c r="Q30" s="1">
        <v>100</v>
      </c>
      <c r="R30" s="1">
        <v>0</v>
      </c>
      <c r="S30" s="1">
        <v>1</v>
      </c>
      <c r="T30" s="1">
        <v>1</v>
      </c>
      <c r="U30" s="1" t="b">
        <v>0</v>
      </c>
      <c r="V30" s="1">
        <v>120</v>
      </c>
      <c r="W30" s="1">
        <v>2832.55</v>
      </c>
      <c r="X30" s="1">
        <v>2473.2600000000002</v>
      </c>
      <c r="Y30" s="1" t="s">
        <v>194</v>
      </c>
      <c r="Z30" s="1" t="s">
        <v>194</v>
      </c>
      <c r="AA30" s="1" t="s">
        <v>194</v>
      </c>
      <c r="AB30" s="1" t="s">
        <v>194</v>
      </c>
      <c r="AC30" s="1" t="s">
        <v>194</v>
      </c>
      <c r="AD30" s="1" t="s">
        <v>194</v>
      </c>
      <c r="AE30" s="1" t="s">
        <v>194</v>
      </c>
      <c r="AF30" s="1" t="s">
        <v>194</v>
      </c>
      <c r="AG30" s="1">
        <v>196.72</v>
      </c>
      <c r="AH30" s="1">
        <v>196.38</v>
      </c>
      <c r="AI30" s="1" t="s">
        <v>194</v>
      </c>
      <c r="AJ30" s="1" t="s">
        <v>194</v>
      </c>
      <c r="AK30" s="1" t="s">
        <v>194</v>
      </c>
      <c r="AL30" s="1" t="s">
        <v>194</v>
      </c>
      <c r="AM30" s="1" t="s">
        <v>194</v>
      </c>
      <c r="AN30" s="1" t="s">
        <v>194</v>
      </c>
      <c r="AO30" s="1" t="s">
        <v>194</v>
      </c>
      <c r="AP30" s="1" t="s">
        <v>194</v>
      </c>
      <c r="AQ30" s="1">
        <v>3.5851123946773602</v>
      </c>
      <c r="AR30" s="1">
        <v>3.5851123946773602</v>
      </c>
      <c r="AS30" s="1" t="s">
        <v>194</v>
      </c>
      <c r="AT30" s="1" t="s">
        <v>194</v>
      </c>
      <c r="AU30" s="1" t="s">
        <v>194</v>
      </c>
      <c r="AV30" s="1" t="s">
        <v>194</v>
      </c>
      <c r="AW30" s="1" t="s">
        <v>194</v>
      </c>
      <c r="AX30" s="1" t="s">
        <v>194</v>
      </c>
      <c r="AY30" s="1" t="s">
        <v>194</v>
      </c>
      <c r="AZ30" s="1" t="s">
        <v>194</v>
      </c>
      <c r="BA30" s="1">
        <v>3.5851123946773602</v>
      </c>
      <c r="BB30" s="1">
        <v>3.5851123946773602</v>
      </c>
      <c r="BC30" s="1" t="s">
        <v>194</v>
      </c>
      <c r="BD30" s="1" t="s">
        <v>194</v>
      </c>
      <c r="BE30" s="1" t="s">
        <v>194</v>
      </c>
      <c r="BF30" s="1" t="s">
        <v>194</v>
      </c>
      <c r="BG30" s="1" t="s">
        <v>194</v>
      </c>
      <c r="BH30" s="1" t="s">
        <v>194</v>
      </c>
      <c r="BI30" s="1" t="s">
        <v>194</v>
      </c>
      <c r="BJ30" s="1" t="s">
        <v>194</v>
      </c>
      <c r="BM30">
        <v>2</v>
      </c>
      <c r="BN30">
        <f>MIN(Modell_vol30_2_bemutato_Wilensky4_table[[#This Row],[closest comp 1]:[closest comp 10]])</f>
        <v>3.5851123946773602</v>
      </c>
      <c r="BO30">
        <f>MAX(Modell_vol30_2_bemutato_Wilensky4_table[[#This Row],[closest comp 1]:[closest comp 10]])</f>
        <v>3.5851123946773602</v>
      </c>
    </row>
    <row r="31" spans="1:67" x14ac:dyDescent="0.25">
      <c r="A31" s="1">
        <v>30</v>
      </c>
      <c r="B31" s="1" t="s">
        <v>38</v>
      </c>
      <c r="C31" s="1" t="s">
        <v>22</v>
      </c>
      <c r="D31" s="1" t="s">
        <v>40</v>
      </c>
      <c r="E31" s="1" t="s">
        <v>28</v>
      </c>
      <c r="F31" s="1" t="s">
        <v>25</v>
      </c>
      <c r="G31" s="1" t="b">
        <v>0</v>
      </c>
      <c r="H31" s="1" t="b">
        <v>0</v>
      </c>
      <c r="I31" s="1" t="b">
        <v>0</v>
      </c>
      <c r="J31" s="1" t="b">
        <v>0</v>
      </c>
      <c r="K31" s="1" t="b">
        <v>0</v>
      </c>
      <c r="L31" s="1">
        <v>200</v>
      </c>
      <c r="M31" s="1">
        <v>2</v>
      </c>
      <c r="N31" s="1">
        <v>0</v>
      </c>
      <c r="O31" s="1">
        <v>1</v>
      </c>
      <c r="P31" s="1">
        <v>0</v>
      </c>
      <c r="Q31" s="1">
        <v>100</v>
      </c>
      <c r="R31" s="1">
        <v>0</v>
      </c>
      <c r="S31" s="1">
        <v>1</v>
      </c>
      <c r="T31" s="1">
        <v>1</v>
      </c>
      <c r="U31" s="1" t="b">
        <v>0</v>
      </c>
      <c r="V31" s="1">
        <v>120</v>
      </c>
      <c r="W31" s="1">
        <v>4339.28</v>
      </c>
      <c r="X31" s="1">
        <v>5403.89</v>
      </c>
      <c r="Y31" s="1" t="s">
        <v>194</v>
      </c>
      <c r="Z31" s="1" t="s">
        <v>194</v>
      </c>
      <c r="AA31" s="1" t="s">
        <v>194</v>
      </c>
      <c r="AB31" s="1" t="s">
        <v>194</v>
      </c>
      <c r="AC31" s="1" t="s">
        <v>194</v>
      </c>
      <c r="AD31" s="1" t="s">
        <v>194</v>
      </c>
      <c r="AE31" s="1" t="s">
        <v>194</v>
      </c>
      <c r="AF31" s="1" t="s">
        <v>194</v>
      </c>
      <c r="AG31" s="1">
        <v>193.77</v>
      </c>
      <c r="AH31" s="1">
        <v>194.24</v>
      </c>
      <c r="AI31" s="1" t="s">
        <v>194</v>
      </c>
      <c r="AJ31" s="1" t="s">
        <v>194</v>
      </c>
      <c r="AK31" s="1" t="s">
        <v>194</v>
      </c>
      <c r="AL31" s="1" t="s">
        <v>194</v>
      </c>
      <c r="AM31" s="1" t="s">
        <v>194</v>
      </c>
      <c r="AN31" s="1" t="s">
        <v>194</v>
      </c>
      <c r="AO31" s="1" t="s">
        <v>194</v>
      </c>
      <c r="AP31" s="1" t="s">
        <v>194</v>
      </c>
      <c r="AQ31" s="1">
        <v>6.5973379922436104</v>
      </c>
      <c r="AR31" s="1">
        <v>6.5973379922436104</v>
      </c>
      <c r="AS31" s="1" t="s">
        <v>194</v>
      </c>
      <c r="AT31" s="1" t="s">
        <v>194</v>
      </c>
      <c r="AU31" s="1" t="s">
        <v>194</v>
      </c>
      <c r="AV31" s="1" t="s">
        <v>194</v>
      </c>
      <c r="AW31" s="1" t="s">
        <v>194</v>
      </c>
      <c r="AX31" s="1" t="s">
        <v>194</v>
      </c>
      <c r="AY31" s="1" t="s">
        <v>194</v>
      </c>
      <c r="AZ31" s="1" t="s">
        <v>194</v>
      </c>
      <c r="BA31" s="1">
        <v>6.5973379922436104</v>
      </c>
      <c r="BB31" s="1">
        <v>6.5973379922436104</v>
      </c>
      <c r="BC31" s="1" t="s">
        <v>194</v>
      </c>
      <c r="BD31" s="1" t="s">
        <v>194</v>
      </c>
      <c r="BE31" s="1" t="s">
        <v>194</v>
      </c>
      <c r="BF31" s="1" t="s">
        <v>194</v>
      </c>
      <c r="BG31" s="1" t="s">
        <v>194</v>
      </c>
      <c r="BH31" s="1" t="s">
        <v>194</v>
      </c>
      <c r="BI31" s="1" t="s">
        <v>194</v>
      </c>
      <c r="BJ31" s="1" t="s">
        <v>194</v>
      </c>
      <c r="BM31">
        <v>2</v>
      </c>
      <c r="BN31">
        <f>MIN(Modell_vol30_2_bemutato_Wilensky4_table[[#This Row],[closest comp 1]:[closest comp 10]])</f>
        <v>6.5973379922436104</v>
      </c>
      <c r="BO31">
        <f>MAX(Modell_vol30_2_bemutato_Wilensky4_table[[#This Row],[closest comp 1]:[closest comp 10]])</f>
        <v>6.5973379922436104</v>
      </c>
    </row>
    <row r="32" spans="1:67" x14ac:dyDescent="0.25">
      <c r="A32" s="1">
        <v>31</v>
      </c>
      <c r="B32" s="1" t="s">
        <v>38</v>
      </c>
      <c r="C32" s="1" t="s">
        <v>22</v>
      </c>
      <c r="D32" s="1" t="s">
        <v>40</v>
      </c>
      <c r="E32" s="1" t="s">
        <v>28</v>
      </c>
      <c r="F32" s="1" t="s">
        <v>25</v>
      </c>
      <c r="G32" s="1" t="b">
        <v>0</v>
      </c>
      <c r="H32" s="1" t="b">
        <v>0</v>
      </c>
      <c r="I32" s="1" t="b">
        <v>0</v>
      </c>
      <c r="J32" s="1" t="b">
        <v>0</v>
      </c>
      <c r="K32" s="1" t="b">
        <v>0</v>
      </c>
      <c r="L32" s="1">
        <v>200</v>
      </c>
      <c r="M32" s="1">
        <v>2</v>
      </c>
      <c r="N32" s="1">
        <v>0</v>
      </c>
      <c r="O32" s="1">
        <v>1</v>
      </c>
      <c r="P32" s="1">
        <v>0</v>
      </c>
      <c r="Q32" s="1">
        <v>100</v>
      </c>
      <c r="R32" s="1">
        <v>0</v>
      </c>
      <c r="S32" s="1">
        <v>1</v>
      </c>
      <c r="T32" s="1">
        <v>1</v>
      </c>
      <c r="U32" s="1" t="b">
        <v>0</v>
      </c>
      <c r="V32" s="1">
        <v>120</v>
      </c>
      <c r="W32" s="1">
        <v>3884.1</v>
      </c>
      <c r="X32" s="1">
        <v>4367.41</v>
      </c>
      <c r="Y32" s="1" t="s">
        <v>194</v>
      </c>
      <c r="Z32" s="1" t="s">
        <v>194</v>
      </c>
      <c r="AA32" s="1" t="s">
        <v>194</v>
      </c>
      <c r="AB32" s="1" t="s">
        <v>194</v>
      </c>
      <c r="AC32" s="1" t="s">
        <v>194</v>
      </c>
      <c r="AD32" s="1" t="s">
        <v>194</v>
      </c>
      <c r="AE32" s="1" t="s">
        <v>194</v>
      </c>
      <c r="AF32" s="1" t="s">
        <v>194</v>
      </c>
      <c r="AG32" s="1">
        <v>194.88</v>
      </c>
      <c r="AH32" s="1">
        <v>194.81</v>
      </c>
      <c r="AI32" s="1" t="s">
        <v>194</v>
      </c>
      <c r="AJ32" s="1" t="s">
        <v>194</v>
      </c>
      <c r="AK32" s="1" t="s">
        <v>194</v>
      </c>
      <c r="AL32" s="1" t="s">
        <v>194</v>
      </c>
      <c r="AM32" s="1" t="s">
        <v>194</v>
      </c>
      <c r="AN32" s="1" t="s">
        <v>194</v>
      </c>
      <c r="AO32" s="1" t="s">
        <v>194</v>
      </c>
      <c r="AP32" s="1" t="s">
        <v>194</v>
      </c>
      <c r="AQ32" s="1">
        <v>4.0832797811800896</v>
      </c>
      <c r="AR32" s="1">
        <v>4.0832797811800896</v>
      </c>
      <c r="AS32" s="1" t="s">
        <v>194</v>
      </c>
      <c r="AT32" s="1" t="s">
        <v>194</v>
      </c>
      <c r="AU32" s="1" t="s">
        <v>194</v>
      </c>
      <c r="AV32" s="1" t="s">
        <v>194</v>
      </c>
      <c r="AW32" s="1" t="s">
        <v>194</v>
      </c>
      <c r="AX32" s="1" t="s">
        <v>194</v>
      </c>
      <c r="AY32" s="1" t="s">
        <v>194</v>
      </c>
      <c r="AZ32" s="1" t="s">
        <v>194</v>
      </c>
      <c r="BA32" s="1">
        <v>4.0832797811800896</v>
      </c>
      <c r="BB32" s="1">
        <v>4.0832797811800896</v>
      </c>
      <c r="BC32" s="1" t="s">
        <v>194</v>
      </c>
      <c r="BD32" s="1" t="s">
        <v>194</v>
      </c>
      <c r="BE32" s="1" t="s">
        <v>194</v>
      </c>
      <c r="BF32" s="1" t="s">
        <v>194</v>
      </c>
      <c r="BG32" s="1" t="s">
        <v>194</v>
      </c>
      <c r="BH32" s="1" t="s">
        <v>194</v>
      </c>
      <c r="BI32" s="1" t="s">
        <v>194</v>
      </c>
      <c r="BJ32" s="1" t="s">
        <v>194</v>
      </c>
      <c r="BM32">
        <v>2</v>
      </c>
      <c r="BN32">
        <f>MIN(Modell_vol30_2_bemutato_Wilensky4_table[[#This Row],[closest comp 1]:[closest comp 10]])</f>
        <v>4.0832797811800896</v>
      </c>
      <c r="BO32">
        <f>MAX(Modell_vol30_2_bemutato_Wilensky4_table[[#This Row],[closest comp 1]:[closest comp 10]])</f>
        <v>4.0832797811800896</v>
      </c>
    </row>
    <row r="33" spans="1:67" x14ac:dyDescent="0.25">
      <c r="A33" s="1">
        <v>32</v>
      </c>
      <c r="B33" s="1" t="s">
        <v>38</v>
      </c>
      <c r="C33" s="1" t="s">
        <v>22</v>
      </c>
      <c r="D33" s="1" t="s">
        <v>40</v>
      </c>
      <c r="E33" s="1" t="s">
        <v>28</v>
      </c>
      <c r="F33" s="1" t="s">
        <v>25</v>
      </c>
      <c r="G33" s="1" t="b">
        <v>0</v>
      </c>
      <c r="H33" s="1" t="b">
        <v>0</v>
      </c>
      <c r="I33" s="1" t="b">
        <v>0</v>
      </c>
      <c r="J33" s="1" t="b">
        <v>0</v>
      </c>
      <c r="K33" s="1" t="b">
        <v>0</v>
      </c>
      <c r="L33" s="1">
        <v>200</v>
      </c>
      <c r="M33" s="1">
        <v>2</v>
      </c>
      <c r="N33" s="1">
        <v>0</v>
      </c>
      <c r="O33" s="1">
        <v>1</v>
      </c>
      <c r="P33" s="1">
        <v>0</v>
      </c>
      <c r="Q33" s="1">
        <v>100</v>
      </c>
      <c r="R33" s="1">
        <v>0</v>
      </c>
      <c r="S33" s="1">
        <v>1</v>
      </c>
      <c r="T33" s="1">
        <v>1</v>
      </c>
      <c r="U33" s="1" t="b">
        <v>0</v>
      </c>
      <c r="V33" s="1">
        <v>120</v>
      </c>
      <c r="W33" s="1">
        <v>23163.74</v>
      </c>
      <c r="X33" s="1">
        <v>22558.45</v>
      </c>
      <c r="Y33" s="1" t="s">
        <v>194</v>
      </c>
      <c r="Z33" s="1" t="s">
        <v>194</v>
      </c>
      <c r="AA33" s="1" t="s">
        <v>194</v>
      </c>
      <c r="AB33" s="1" t="s">
        <v>194</v>
      </c>
      <c r="AC33" s="1" t="s">
        <v>194</v>
      </c>
      <c r="AD33" s="1" t="s">
        <v>194</v>
      </c>
      <c r="AE33" s="1" t="s">
        <v>194</v>
      </c>
      <c r="AF33" s="1" t="s">
        <v>194</v>
      </c>
      <c r="AG33" s="1">
        <v>172.72</v>
      </c>
      <c r="AH33" s="1">
        <v>172.68</v>
      </c>
      <c r="AI33" s="1" t="s">
        <v>194</v>
      </c>
      <c r="AJ33" s="1" t="s">
        <v>194</v>
      </c>
      <c r="AK33" s="1" t="s">
        <v>194</v>
      </c>
      <c r="AL33" s="1" t="s">
        <v>194</v>
      </c>
      <c r="AM33" s="1" t="s">
        <v>194</v>
      </c>
      <c r="AN33" s="1" t="s">
        <v>194</v>
      </c>
      <c r="AO33" s="1" t="s">
        <v>194</v>
      </c>
      <c r="AP33" s="1" t="s">
        <v>194</v>
      </c>
      <c r="AQ33" s="1">
        <v>3.45075076344117</v>
      </c>
      <c r="AR33" s="1">
        <v>3.45075076344117</v>
      </c>
      <c r="AS33" s="1" t="s">
        <v>194</v>
      </c>
      <c r="AT33" s="1" t="s">
        <v>194</v>
      </c>
      <c r="AU33" s="1" t="s">
        <v>194</v>
      </c>
      <c r="AV33" s="1" t="s">
        <v>194</v>
      </c>
      <c r="AW33" s="1" t="s">
        <v>194</v>
      </c>
      <c r="AX33" s="1" t="s">
        <v>194</v>
      </c>
      <c r="AY33" s="1" t="s">
        <v>194</v>
      </c>
      <c r="AZ33" s="1" t="s">
        <v>194</v>
      </c>
      <c r="BA33" s="1">
        <v>3.45075076344117</v>
      </c>
      <c r="BB33" s="1">
        <v>3.45075076344117</v>
      </c>
      <c r="BC33" s="1" t="s">
        <v>194</v>
      </c>
      <c r="BD33" s="1" t="s">
        <v>194</v>
      </c>
      <c r="BE33" s="1" t="s">
        <v>194</v>
      </c>
      <c r="BF33" s="1" t="s">
        <v>194</v>
      </c>
      <c r="BG33" s="1" t="s">
        <v>194</v>
      </c>
      <c r="BH33" s="1" t="s">
        <v>194</v>
      </c>
      <c r="BI33" s="1" t="s">
        <v>194</v>
      </c>
      <c r="BJ33" s="1" t="s">
        <v>194</v>
      </c>
      <c r="BM33">
        <v>2</v>
      </c>
      <c r="BN33">
        <f>MIN(Modell_vol30_2_bemutato_Wilensky4_table[[#This Row],[closest comp 1]:[closest comp 10]])</f>
        <v>3.45075076344117</v>
      </c>
      <c r="BO33">
        <f>MAX(Modell_vol30_2_bemutato_Wilensky4_table[[#This Row],[closest comp 1]:[closest comp 10]])</f>
        <v>3.45075076344117</v>
      </c>
    </row>
    <row r="34" spans="1:67" x14ac:dyDescent="0.25">
      <c r="A34" s="1">
        <v>33</v>
      </c>
      <c r="B34" s="1" t="s">
        <v>38</v>
      </c>
      <c r="C34" s="1" t="s">
        <v>22</v>
      </c>
      <c r="D34" s="1" t="s">
        <v>40</v>
      </c>
      <c r="E34" s="1" t="s">
        <v>28</v>
      </c>
      <c r="F34" s="1" t="s">
        <v>25</v>
      </c>
      <c r="G34" s="1" t="b">
        <v>0</v>
      </c>
      <c r="H34" s="1" t="b">
        <v>0</v>
      </c>
      <c r="I34" s="1" t="b">
        <v>0</v>
      </c>
      <c r="J34" s="1" t="b">
        <v>0</v>
      </c>
      <c r="K34" s="1" t="b">
        <v>0</v>
      </c>
      <c r="L34" s="1">
        <v>200</v>
      </c>
      <c r="M34" s="1">
        <v>2</v>
      </c>
      <c r="N34" s="1">
        <v>0</v>
      </c>
      <c r="O34" s="1">
        <v>1</v>
      </c>
      <c r="P34" s="1">
        <v>0</v>
      </c>
      <c r="Q34" s="1">
        <v>100</v>
      </c>
      <c r="R34" s="1">
        <v>0</v>
      </c>
      <c r="S34" s="1">
        <v>1</v>
      </c>
      <c r="T34" s="1">
        <v>1</v>
      </c>
      <c r="U34" s="1" t="b">
        <v>0</v>
      </c>
      <c r="V34" s="1">
        <v>120</v>
      </c>
      <c r="W34" s="1">
        <v>3238.99</v>
      </c>
      <c r="X34" s="1">
        <v>3112.36</v>
      </c>
      <c r="Y34" s="1" t="s">
        <v>194</v>
      </c>
      <c r="Z34" s="1" t="s">
        <v>194</v>
      </c>
      <c r="AA34" s="1" t="s">
        <v>194</v>
      </c>
      <c r="AB34" s="1" t="s">
        <v>194</v>
      </c>
      <c r="AC34" s="1" t="s">
        <v>194</v>
      </c>
      <c r="AD34" s="1" t="s">
        <v>194</v>
      </c>
      <c r="AE34" s="1" t="s">
        <v>194</v>
      </c>
      <c r="AF34" s="1" t="s">
        <v>194</v>
      </c>
      <c r="AG34" s="1">
        <v>196.11</v>
      </c>
      <c r="AH34" s="1">
        <v>195.96</v>
      </c>
      <c r="AI34" s="1" t="s">
        <v>194</v>
      </c>
      <c r="AJ34" s="1" t="s">
        <v>194</v>
      </c>
      <c r="AK34" s="1" t="s">
        <v>194</v>
      </c>
      <c r="AL34" s="1" t="s">
        <v>194</v>
      </c>
      <c r="AM34" s="1" t="s">
        <v>194</v>
      </c>
      <c r="AN34" s="1" t="s">
        <v>194</v>
      </c>
      <c r="AO34" s="1" t="s">
        <v>194</v>
      </c>
      <c r="AP34" s="1" t="s">
        <v>194</v>
      </c>
      <c r="AQ34" s="1">
        <v>3.1030288506899901</v>
      </c>
      <c r="AR34" s="1">
        <v>3.1030288506899901</v>
      </c>
      <c r="AS34" s="1" t="s">
        <v>194</v>
      </c>
      <c r="AT34" s="1" t="s">
        <v>194</v>
      </c>
      <c r="AU34" s="1" t="s">
        <v>194</v>
      </c>
      <c r="AV34" s="1" t="s">
        <v>194</v>
      </c>
      <c r="AW34" s="1" t="s">
        <v>194</v>
      </c>
      <c r="AX34" s="1" t="s">
        <v>194</v>
      </c>
      <c r="AY34" s="1" t="s">
        <v>194</v>
      </c>
      <c r="AZ34" s="1" t="s">
        <v>194</v>
      </c>
      <c r="BA34" s="1">
        <v>3.1030288506899901</v>
      </c>
      <c r="BB34" s="1">
        <v>3.1030288506899901</v>
      </c>
      <c r="BC34" s="1" t="s">
        <v>194</v>
      </c>
      <c r="BD34" s="1" t="s">
        <v>194</v>
      </c>
      <c r="BE34" s="1" t="s">
        <v>194</v>
      </c>
      <c r="BF34" s="1" t="s">
        <v>194</v>
      </c>
      <c r="BG34" s="1" t="s">
        <v>194</v>
      </c>
      <c r="BH34" s="1" t="s">
        <v>194</v>
      </c>
      <c r="BI34" s="1" t="s">
        <v>194</v>
      </c>
      <c r="BJ34" s="1" t="s">
        <v>194</v>
      </c>
      <c r="BM34">
        <v>2</v>
      </c>
      <c r="BN34">
        <f>MIN(Modell_vol30_2_bemutato_Wilensky4_table[[#This Row],[closest comp 1]:[closest comp 10]])</f>
        <v>3.1030288506899901</v>
      </c>
      <c r="BO34">
        <f>MAX(Modell_vol30_2_bemutato_Wilensky4_table[[#This Row],[closest comp 1]:[closest comp 10]])</f>
        <v>3.1030288506899901</v>
      </c>
    </row>
    <row r="35" spans="1:67" x14ac:dyDescent="0.25">
      <c r="A35" s="1">
        <v>34</v>
      </c>
      <c r="B35" s="1" t="s">
        <v>38</v>
      </c>
      <c r="C35" s="1" t="s">
        <v>22</v>
      </c>
      <c r="D35" s="1" t="s">
        <v>40</v>
      </c>
      <c r="E35" s="1" t="s">
        <v>28</v>
      </c>
      <c r="F35" s="1" t="s">
        <v>25</v>
      </c>
      <c r="G35" s="1" t="b">
        <v>0</v>
      </c>
      <c r="H35" s="1" t="b">
        <v>0</v>
      </c>
      <c r="I35" s="1" t="b">
        <v>0</v>
      </c>
      <c r="J35" s="1" t="b">
        <v>0</v>
      </c>
      <c r="K35" s="1" t="b">
        <v>0</v>
      </c>
      <c r="L35" s="1">
        <v>200</v>
      </c>
      <c r="M35" s="1">
        <v>2</v>
      </c>
      <c r="N35" s="1">
        <v>0</v>
      </c>
      <c r="O35" s="1">
        <v>1</v>
      </c>
      <c r="P35" s="1">
        <v>0</v>
      </c>
      <c r="Q35" s="1">
        <v>100</v>
      </c>
      <c r="R35" s="1">
        <v>0</v>
      </c>
      <c r="S35" s="1">
        <v>1</v>
      </c>
      <c r="T35" s="1">
        <v>1</v>
      </c>
      <c r="U35" s="1" t="b">
        <v>0</v>
      </c>
      <c r="V35" s="1">
        <v>120</v>
      </c>
      <c r="W35" s="1">
        <v>4425.3599999999997</v>
      </c>
      <c r="X35" s="1">
        <v>3763.54</v>
      </c>
      <c r="Y35" s="1" t="s">
        <v>194</v>
      </c>
      <c r="Z35" s="1" t="s">
        <v>194</v>
      </c>
      <c r="AA35" s="1" t="s">
        <v>194</v>
      </c>
      <c r="AB35" s="1" t="s">
        <v>194</v>
      </c>
      <c r="AC35" s="1" t="s">
        <v>194</v>
      </c>
      <c r="AD35" s="1" t="s">
        <v>194</v>
      </c>
      <c r="AE35" s="1" t="s">
        <v>194</v>
      </c>
      <c r="AF35" s="1" t="s">
        <v>194</v>
      </c>
      <c r="AG35" s="1">
        <v>195.27</v>
      </c>
      <c r="AH35" s="1">
        <v>194.37</v>
      </c>
      <c r="AI35" s="1" t="s">
        <v>194</v>
      </c>
      <c r="AJ35" s="1" t="s">
        <v>194</v>
      </c>
      <c r="AK35" s="1" t="s">
        <v>194</v>
      </c>
      <c r="AL35" s="1" t="s">
        <v>194</v>
      </c>
      <c r="AM35" s="1" t="s">
        <v>194</v>
      </c>
      <c r="AN35" s="1" t="s">
        <v>194</v>
      </c>
      <c r="AO35" s="1" t="s">
        <v>194</v>
      </c>
      <c r="AP35" s="1" t="s">
        <v>194</v>
      </c>
      <c r="AQ35" s="1">
        <v>5.80119542446851</v>
      </c>
      <c r="AR35" s="1">
        <v>5.80119542446851</v>
      </c>
      <c r="AS35" s="1" t="s">
        <v>194</v>
      </c>
      <c r="AT35" s="1" t="s">
        <v>194</v>
      </c>
      <c r="AU35" s="1" t="s">
        <v>194</v>
      </c>
      <c r="AV35" s="1" t="s">
        <v>194</v>
      </c>
      <c r="AW35" s="1" t="s">
        <v>194</v>
      </c>
      <c r="AX35" s="1" t="s">
        <v>194</v>
      </c>
      <c r="AY35" s="1" t="s">
        <v>194</v>
      </c>
      <c r="AZ35" s="1" t="s">
        <v>194</v>
      </c>
      <c r="BA35" s="1">
        <v>5.80119542446851</v>
      </c>
      <c r="BB35" s="1">
        <v>5.80119542446851</v>
      </c>
      <c r="BC35" s="1" t="s">
        <v>194</v>
      </c>
      <c r="BD35" s="1" t="s">
        <v>194</v>
      </c>
      <c r="BE35" s="1" t="s">
        <v>194</v>
      </c>
      <c r="BF35" s="1" t="s">
        <v>194</v>
      </c>
      <c r="BG35" s="1" t="s">
        <v>194</v>
      </c>
      <c r="BH35" s="1" t="s">
        <v>194</v>
      </c>
      <c r="BI35" s="1" t="s">
        <v>194</v>
      </c>
      <c r="BJ35" s="1" t="s">
        <v>194</v>
      </c>
      <c r="BM35">
        <v>2</v>
      </c>
      <c r="BN35">
        <f>MIN(Modell_vol30_2_bemutato_Wilensky4_table[[#This Row],[closest comp 1]:[closest comp 10]])</f>
        <v>5.80119542446851</v>
      </c>
      <c r="BO35">
        <f>MAX(Modell_vol30_2_bemutato_Wilensky4_table[[#This Row],[closest comp 1]:[closest comp 10]])</f>
        <v>5.80119542446851</v>
      </c>
    </row>
    <row r="36" spans="1:67" x14ac:dyDescent="0.25">
      <c r="A36" s="1">
        <v>35</v>
      </c>
      <c r="B36" s="1" t="s">
        <v>38</v>
      </c>
      <c r="C36" s="1" t="s">
        <v>22</v>
      </c>
      <c r="D36" s="1" t="s">
        <v>40</v>
      </c>
      <c r="E36" s="1" t="s">
        <v>28</v>
      </c>
      <c r="F36" s="1" t="s">
        <v>25</v>
      </c>
      <c r="G36" s="1" t="b">
        <v>0</v>
      </c>
      <c r="H36" s="1" t="b">
        <v>0</v>
      </c>
      <c r="I36" s="1" t="b">
        <v>0</v>
      </c>
      <c r="J36" s="1" t="b">
        <v>0</v>
      </c>
      <c r="K36" s="1" t="b">
        <v>0</v>
      </c>
      <c r="L36" s="1">
        <v>200</v>
      </c>
      <c r="M36" s="1">
        <v>2</v>
      </c>
      <c r="N36" s="1">
        <v>0</v>
      </c>
      <c r="O36" s="1">
        <v>1</v>
      </c>
      <c r="P36" s="1">
        <v>0</v>
      </c>
      <c r="Q36" s="1">
        <v>100</v>
      </c>
      <c r="R36" s="1">
        <v>0</v>
      </c>
      <c r="S36" s="1">
        <v>1</v>
      </c>
      <c r="T36" s="1">
        <v>1</v>
      </c>
      <c r="U36" s="1" t="b">
        <v>0</v>
      </c>
      <c r="V36" s="1">
        <v>120</v>
      </c>
      <c r="W36" s="1">
        <v>11469.15</v>
      </c>
      <c r="X36" s="1">
        <v>12134.43</v>
      </c>
      <c r="Y36" s="1" t="s">
        <v>194</v>
      </c>
      <c r="Z36" s="1" t="s">
        <v>194</v>
      </c>
      <c r="AA36" s="1" t="s">
        <v>194</v>
      </c>
      <c r="AB36" s="1" t="s">
        <v>194</v>
      </c>
      <c r="AC36" s="1" t="s">
        <v>194</v>
      </c>
      <c r="AD36" s="1" t="s">
        <v>194</v>
      </c>
      <c r="AE36" s="1" t="s">
        <v>194</v>
      </c>
      <c r="AF36" s="1" t="s">
        <v>194</v>
      </c>
      <c r="AG36" s="1">
        <v>185.87</v>
      </c>
      <c r="AH36" s="1">
        <v>185.77</v>
      </c>
      <c r="AI36" s="1" t="s">
        <v>194</v>
      </c>
      <c r="AJ36" s="1" t="s">
        <v>194</v>
      </c>
      <c r="AK36" s="1" t="s">
        <v>194</v>
      </c>
      <c r="AL36" s="1" t="s">
        <v>194</v>
      </c>
      <c r="AM36" s="1" t="s">
        <v>194</v>
      </c>
      <c r="AN36" s="1" t="s">
        <v>194</v>
      </c>
      <c r="AO36" s="1" t="s">
        <v>194</v>
      </c>
      <c r="AP36" s="1" t="s">
        <v>194</v>
      </c>
      <c r="AQ36" s="1">
        <v>1.81</v>
      </c>
      <c r="AR36" s="1">
        <v>1.81</v>
      </c>
      <c r="AS36" s="1" t="s">
        <v>194</v>
      </c>
      <c r="AT36" s="1" t="s">
        <v>194</v>
      </c>
      <c r="AU36" s="1" t="s">
        <v>194</v>
      </c>
      <c r="AV36" s="1" t="s">
        <v>194</v>
      </c>
      <c r="AW36" s="1" t="s">
        <v>194</v>
      </c>
      <c r="AX36" s="1" t="s">
        <v>194</v>
      </c>
      <c r="AY36" s="1" t="s">
        <v>194</v>
      </c>
      <c r="AZ36" s="1" t="s">
        <v>194</v>
      </c>
      <c r="BA36" s="1">
        <v>1.81</v>
      </c>
      <c r="BB36" s="1">
        <v>1.81</v>
      </c>
      <c r="BC36" s="1" t="s">
        <v>194</v>
      </c>
      <c r="BD36" s="1" t="s">
        <v>194</v>
      </c>
      <c r="BE36" s="1" t="s">
        <v>194</v>
      </c>
      <c r="BF36" s="1" t="s">
        <v>194</v>
      </c>
      <c r="BG36" s="1" t="s">
        <v>194</v>
      </c>
      <c r="BH36" s="1" t="s">
        <v>194</v>
      </c>
      <c r="BI36" s="1" t="s">
        <v>194</v>
      </c>
      <c r="BJ36" s="1" t="s">
        <v>194</v>
      </c>
      <c r="BM36">
        <v>2</v>
      </c>
      <c r="BN36">
        <f>MIN(Modell_vol30_2_bemutato_Wilensky4_table[[#This Row],[closest comp 1]:[closest comp 10]])</f>
        <v>1.81</v>
      </c>
      <c r="BO36">
        <f>MAX(Modell_vol30_2_bemutato_Wilensky4_table[[#This Row],[closest comp 1]:[closest comp 10]])</f>
        <v>1.81</v>
      </c>
    </row>
    <row r="37" spans="1:67" x14ac:dyDescent="0.25">
      <c r="A37" s="1">
        <v>36</v>
      </c>
      <c r="B37" s="1" t="s">
        <v>38</v>
      </c>
      <c r="C37" s="1" t="s">
        <v>22</v>
      </c>
      <c r="D37" s="1" t="s">
        <v>40</v>
      </c>
      <c r="E37" s="1" t="s">
        <v>28</v>
      </c>
      <c r="F37" s="1" t="s">
        <v>25</v>
      </c>
      <c r="G37" s="1" t="b">
        <v>0</v>
      </c>
      <c r="H37" s="1" t="b">
        <v>0</v>
      </c>
      <c r="I37" s="1" t="b">
        <v>0</v>
      </c>
      <c r="J37" s="1" t="b">
        <v>0</v>
      </c>
      <c r="K37" s="1" t="b">
        <v>0</v>
      </c>
      <c r="L37" s="1">
        <v>200</v>
      </c>
      <c r="M37" s="1">
        <v>2</v>
      </c>
      <c r="N37" s="1">
        <v>0</v>
      </c>
      <c r="O37" s="1">
        <v>1</v>
      </c>
      <c r="P37" s="1">
        <v>0</v>
      </c>
      <c r="Q37" s="1">
        <v>100</v>
      </c>
      <c r="R37" s="1">
        <v>0</v>
      </c>
      <c r="S37" s="1">
        <v>1</v>
      </c>
      <c r="T37" s="1">
        <v>1</v>
      </c>
      <c r="U37" s="1" t="b">
        <v>0</v>
      </c>
      <c r="V37" s="1">
        <v>120</v>
      </c>
      <c r="W37" s="1">
        <v>22553.65</v>
      </c>
      <c r="X37" s="1">
        <v>23681.61</v>
      </c>
      <c r="Y37" s="1" t="s">
        <v>194</v>
      </c>
      <c r="Z37" s="1" t="s">
        <v>194</v>
      </c>
      <c r="AA37" s="1" t="s">
        <v>194</v>
      </c>
      <c r="AB37" s="1" t="s">
        <v>194</v>
      </c>
      <c r="AC37" s="1" t="s">
        <v>194</v>
      </c>
      <c r="AD37" s="1" t="s">
        <v>194</v>
      </c>
      <c r="AE37" s="1" t="s">
        <v>194</v>
      </c>
      <c r="AF37" s="1" t="s">
        <v>194</v>
      </c>
      <c r="AG37" s="1">
        <v>172.47</v>
      </c>
      <c r="AH37" s="1">
        <v>172.43</v>
      </c>
      <c r="AI37" s="1" t="s">
        <v>194</v>
      </c>
      <c r="AJ37" s="1" t="s">
        <v>194</v>
      </c>
      <c r="AK37" s="1" t="s">
        <v>194</v>
      </c>
      <c r="AL37" s="1" t="s">
        <v>194</v>
      </c>
      <c r="AM37" s="1" t="s">
        <v>194</v>
      </c>
      <c r="AN37" s="1" t="s">
        <v>194</v>
      </c>
      <c r="AO37" s="1" t="s">
        <v>194</v>
      </c>
      <c r="AP37" s="1" t="s">
        <v>194</v>
      </c>
      <c r="AQ37" s="1">
        <v>1.25</v>
      </c>
      <c r="AR37" s="1">
        <v>1.25</v>
      </c>
      <c r="AS37" s="1" t="s">
        <v>194</v>
      </c>
      <c r="AT37" s="1" t="s">
        <v>194</v>
      </c>
      <c r="AU37" s="1" t="s">
        <v>194</v>
      </c>
      <c r="AV37" s="1" t="s">
        <v>194</v>
      </c>
      <c r="AW37" s="1" t="s">
        <v>194</v>
      </c>
      <c r="AX37" s="1" t="s">
        <v>194</v>
      </c>
      <c r="AY37" s="1" t="s">
        <v>194</v>
      </c>
      <c r="AZ37" s="1" t="s">
        <v>194</v>
      </c>
      <c r="BA37" s="1">
        <v>1.25</v>
      </c>
      <c r="BB37" s="1">
        <v>1.25</v>
      </c>
      <c r="BC37" s="1" t="s">
        <v>194</v>
      </c>
      <c r="BD37" s="1" t="s">
        <v>194</v>
      </c>
      <c r="BE37" s="1" t="s">
        <v>194</v>
      </c>
      <c r="BF37" s="1" t="s">
        <v>194</v>
      </c>
      <c r="BG37" s="1" t="s">
        <v>194</v>
      </c>
      <c r="BH37" s="1" t="s">
        <v>194</v>
      </c>
      <c r="BI37" s="1" t="s">
        <v>194</v>
      </c>
      <c r="BJ37" s="1" t="s">
        <v>194</v>
      </c>
      <c r="BM37">
        <v>2</v>
      </c>
      <c r="BN37">
        <f>MIN(Modell_vol30_2_bemutato_Wilensky4_table[[#This Row],[closest comp 1]:[closest comp 10]])</f>
        <v>1.25</v>
      </c>
      <c r="BO37">
        <f>MAX(Modell_vol30_2_bemutato_Wilensky4_table[[#This Row],[closest comp 1]:[closest comp 10]])</f>
        <v>1.25</v>
      </c>
    </row>
    <row r="38" spans="1:67" x14ac:dyDescent="0.25">
      <c r="A38" s="1">
        <v>37</v>
      </c>
      <c r="B38" s="1" t="s">
        <v>38</v>
      </c>
      <c r="C38" s="1" t="s">
        <v>22</v>
      </c>
      <c r="D38" s="1" t="s">
        <v>40</v>
      </c>
      <c r="E38" s="1" t="s">
        <v>28</v>
      </c>
      <c r="F38" s="1" t="s">
        <v>25</v>
      </c>
      <c r="G38" s="1" t="b">
        <v>0</v>
      </c>
      <c r="H38" s="1" t="b">
        <v>0</v>
      </c>
      <c r="I38" s="1" t="b">
        <v>0</v>
      </c>
      <c r="J38" s="1" t="b">
        <v>0</v>
      </c>
      <c r="K38" s="1" t="b">
        <v>0</v>
      </c>
      <c r="L38" s="1">
        <v>200</v>
      </c>
      <c r="M38" s="1">
        <v>2</v>
      </c>
      <c r="N38" s="1">
        <v>0</v>
      </c>
      <c r="O38" s="1">
        <v>1</v>
      </c>
      <c r="P38" s="1">
        <v>0</v>
      </c>
      <c r="Q38" s="1">
        <v>100</v>
      </c>
      <c r="R38" s="1">
        <v>0</v>
      </c>
      <c r="S38" s="1">
        <v>1</v>
      </c>
      <c r="T38" s="1">
        <v>1</v>
      </c>
      <c r="U38" s="1" t="b">
        <v>0</v>
      </c>
      <c r="V38" s="1">
        <v>120</v>
      </c>
      <c r="W38" s="1">
        <v>5136.33</v>
      </c>
      <c r="X38" s="1">
        <v>4054.71</v>
      </c>
      <c r="Y38" s="1" t="s">
        <v>194</v>
      </c>
      <c r="Z38" s="1" t="s">
        <v>194</v>
      </c>
      <c r="AA38" s="1" t="s">
        <v>194</v>
      </c>
      <c r="AB38" s="1" t="s">
        <v>194</v>
      </c>
      <c r="AC38" s="1" t="s">
        <v>194</v>
      </c>
      <c r="AD38" s="1" t="s">
        <v>194</v>
      </c>
      <c r="AE38" s="1" t="s">
        <v>194</v>
      </c>
      <c r="AF38" s="1" t="s">
        <v>194</v>
      </c>
      <c r="AG38" s="1">
        <v>194.81</v>
      </c>
      <c r="AH38" s="1">
        <v>193.65</v>
      </c>
      <c r="AI38" s="1" t="s">
        <v>194</v>
      </c>
      <c r="AJ38" s="1" t="s">
        <v>194</v>
      </c>
      <c r="AK38" s="1" t="s">
        <v>194</v>
      </c>
      <c r="AL38" s="1" t="s">
        <v>194</v>
      </c>
      <c r="AM38" s="1" t="s">
        <v>194</v>
      </c>
      <c r="AN38" s="1" t="s">
        <v>194</v>
      </c>
      <c r="AO38" s="1" t="s">
        <v>194</v>
      </c>
      <c r="AP38" s="1" t="s">
        <v>194</v>
      </c>
      <c r="AQ38" s="1">
        <v>6.7127232956165797</v>
      </c>
      <c r="AR38" s="1">
        <v>6.7127232956165797</v>
      </c>
      <c r="AS38" s="1" t="s">
        <v>194</v>
      </c>
      <c r="AT38" s="1" t="s">
        <v>194</v>
      </c>
      <c r="AU38" s="1" t="s">
        <v>194</v>
      </c>
      <c r="AV38" s="1" t="s">
        <v>194</v>
      </c>
      <c r="AW38" s="1" t="s">
        <v>194</v>
      </c>
      <c r="AX38" s="1" t="s">
        <v>194</v>
      </c>
      <c r="AY38" s="1" t="s">
        <v>194</v>
      </c>
      <c r="AZ38" s="1" t="s">
        <v>194</v>
      </c>
      <c r="BA38" s="1">
        <v>6.7127232956165797</v>
      </c>
      <c r="BB38" s="1">
        <v>6.7127232956165797</v>
      </c>
      <c r="BC38" s="1" t="s">
        <v>194</v>
      </c>
      <c r="BD38" s="1" t="s">
        <v>194</v>
      </c>
      <c r="BE38" s="1" t="s">
        <v>194</v>
      </c>
      <c r="BF38" s="1" t="s">
        <v>194</v>
      </c>
      <c r="BG38" s="1" t="s">
        <v>194</v>
      </c>
      <c r="BH38" s="1" t="s">
        <v>194</v>
      </c>
      <c r="BI38" s="1" t="s">
        <v>194</v>
      </c>
      <c r="BJ38" s="1" t="s">
        <v>194</v>
      </c>
      <c r="BM38">
        <v>2</v>
      </c>
      <c r="BN38">
        <f>MIN(Modell_vol30_2_bemutato_Wilensky4_table[[#This Row],[closest comp 1]:[closest comp 10]])</f>
        <v>6.7127232956165797</v>
      </c>
      <c r="BO38">
        <f>MAX(Modell_vol30_2_bemutato_Wilensky4_table[[#This Row],[closest comp 1]:[closest comp 10]])</f>
        <v>6.7127232956165797</v>
      </c>
    </row>
    <row r="39" spans="1:67" x14ac:dyDescent="0.25">
      <c r="A39" s="1">
        <v>38</v>
      </c>
      <c r="B39" s="1" t="s">
        <v>38</v>
      </c>
      <c r="C39" s="1" t="s">
        <v>22</v>
      </c>
      <c r="D39" s="1" t="s">
        <v>40</v>
      </c>
      <c r="E39" s="1" t="s">
        <v>28</v>
      </c>
      <c r="F39" s="1" t="s">
        <v>25</v>
      </c>
      <c r="G39" s="1" t="b">
        <v>0</v>
      </c>
      <c r="H39" s="1" t="b">
        <v>0</v>
      </c>
      <c r="I39" s="1" t="b">
        <v>0</v>
      </c>
      <c r="J39" s="1" t="b">
        <v>0</v>
      </c>
      <c r="K39" s="1" t="b">
        <v>0</v>
      </c>
      <c r="L39" s="1">
        <v>200</v>
      </c>
      <c r="M39" s="1">
        <v>2</v>
      </c>
      <c r="N39" s="1">
        <v>0</v>
      </c>
      <c r="O39" s="1">
        <v>1</v>
      </c>
      <c r="P39" s="1">
        <v>0</v>
      </c>
      <c r="Q39" s="1">
        <v>100</v>
      </c>
      <c r="R39" s="1">
        <v>0</v>
      </c>
      <c r="S39" s="1">
        <v>1</v>
      </c>
      <c r="T39" s="1">
        <v>1</v>
      </c>
      <c r="U39" s="1" t="b">
        <v>0</v>
      </c>
      <c r="V39" s="1">
        <v>120</v>
      </c>
      <c r="W39" s="1">
        <v>4277.04</v>
      </c>
      <c r="X39" s="1">
        <v>3769.35</v>
      </c>
      <c r="Y39" s="1" t="s">
        <v>194</v>
      </c>
      <c r="Z39" s="1" t="s">
        <v>194</v>
      </c>
      <c r="AA39" s="1" t="s">
        <v>194</v>
      </c>
      <c r="AB39" s="1" t="s">
        <v>194</v>
      </c>
      <c r="AC39" s="1" t="s">
        <v>194</v>
      </c>
      <c r="AD39" s="1" t="s">
        <v>194</v>
      </c>
      <c r="AE39" s="1" t="s">
        <v>194</v>
      </c>
      <c r="AF39" s="1" t="s">
        <v>194</v>
      </c>
      <c r="AG39" s="1">
        <v>194.96</v>
      </c>
      <c r="AH39" s="1">
        <v>194.94</v>
      </c>
      <c r="AI39" s="1" t="s">
        <v>194</v>
      </c>
      <c r="AJ39" s="1" t="s">
        <v>194</v>
      </c>
      <c r="AK39" s="1" t="s">
        <v>194</v>
      </c>
      <c r="AL39" s="1" t="s">
        <v>194</v>
      </c>
      <c r="AM39" s="1" t="s">
        <v>194</v>
      </c>
      <c r="AN39" s="1" t="s">
        <v>194</v>
      </c>
      <c r="AO39" s="1" t="s">
        <v>194</v>
      </c>
      <c r="AP39" s="1" t="s">
        <v>194</v>
      </c>
      <c r="AQ39" s="1">
        <v>3.92694567828896</v>
      </c>
      <c r="AR39" s="1">
        <v>3.92694567828896</v>
      </c>
      <c r="AS39" s="1" t="s">
        <v>194</v>
      </c>
      <c r="AT39" s="1" t="s">
        <v>194</v>
      </c>
      <c r="AU39" s="1" t="s">
        <v>194</v>
      </c>
      <c r="AV39" s="1" t="s">
        <v>194</v>
      </c>
      <c r="AW39" s="1" t="s">
        <v>194</v>
      </c>
      <c r="AX39" s="1" t="s">
        <v>194</v>
      </c>
      <c r="AY39" s="1" t="s">
        <v>194</v>
      </c>
      <c r="AZ39" s="1" t="s">
        <v>194</v>
      </c>
      <c r="BA39" s="1">
        <v>3.92694567828896</v>
      </c>
      <c r="BB39" s="1">
        <v>3.92694567828896</v>
      </c>
      <c r="BC39" s="1" t="s">
        <v>194</v>
      </c>
      <c r="BD39" s="1" t="s">
        <v>194</v>
      </c>
      <c r="BE39" s="1" t="s">
        <v>194</v>
      </c>
      <c r="BF39" s="1" t="s">
        <v>194</v>
      </c>
      <c r="BG39" s="1" t="s">
        <v>194</v>
      </c>
      <c r="BH39" s="1" t="s">
        <v>194</v>
      </c>
      <c r="BI39" s="1" t="s">
        <v>194</v>
      </c>
      <c r="BJ39" s="1" t="s">
        <v>194</v>
      </c>
      <c r="BM39">
        <v>2</v>
      </c>
      <c r="BN39">
        <f>MIN(Modell_vol30_2_bemutato_Wilensky4_table[[#This Row],[closest comp 1]:[closest comp 10]])</f>
        <v>3.92694567828896</v>
      </c>
      <c r="BO39">
        <f>MAX(Modell_vol30_2_bemutato_Wilensky4_table[[#This Row],[closest comp 1]:[closest comp 10]])</f>
        <v>3.92694567828896</v>
      </c>
    </row>
    <row r="40" spans="1:67" x14ac:dyDescent="0.25">
      <c r="A40" s="1">
        <v>39</v>
      </c>
      <c r="B40" s="1" t="s">
        <v>38</v>
      </c>
      <c r="C40" s="1" t="s">
        <v>22</v>
      </c>
      <c r="D40" s="1" t="s">
        <v>40</v>
      </c>
      <c r="E40" s="1" t="s">
        <v>28</v>
      </c>
      <c r="F40" s="1" t="s">
        <v>25</v>
      </c>
      <c r="G40" s="1" t="b">
        <v>0</v>
      </c>
      <c r="H40" s="1" t="b">
        <v>0</v>
      </c>
      <c r="I40" s="1" t="b">
        <v>0</v>
      </c>
      <c r="J40" s="1" t="b">
        <v>0</v>
      </c>
      <c r="K40" s="1" t="b">
        <v>0</v>
      </c>
      <c r="L40" s="1">
        <v>200</v>
      </c>
      <c r="M40" s="1">
        <v>2</v>
      </c>
      <c r="N40" s="1">
        <v>0</v>
      </c>
      <c r="O40" s="1">
        <v>1</v>
      </c>
      <c r="P40" s="1">
        <v>0</v>
      </c>
      <c r="Q40" s="1">
        <v>100</v>
      </c>
      <c r="R40" s="1">
        <v>0</v>
      </c>
      <c r="S40" s="1">
        <v>1</v>
      </c>
      <c r="T40" s="1">
        <v>1</v>
      </c>
      <c r="U40" s="1" t="b">
        <v>0</v>
      </c>
      <c r="V40" s="1">
        <v>120</v>
      </c>
      <c r="W40" s="1">
        <v>4045.05</v>
      </c>
      <c r="X40" s="1">
        <v>3604.41</v>
      </c>
      <c r="Y40" s="1" t="s">
        <v>194</v>
      </c>
      <c r="Z40" s="1" t="s">
        <v>194</v>
      </c>
      <c r="AA40" s="1" t="s">
        <v>194</v>
      </c>
      <c r="AB40" s="1" t="s">
        <v>194</v>
      </c>
      <c r="AC40" s="1" t="s">
        <v>194</v>
      </c>
      <c r="AD40" s="1" t="s">
        <v>194</v>
      </c>
      <c r="AE40" s="1" t="s">
        <v>194</v>
      </c>
      <c r="AF40" s="1" t="s">
        <v>194</v>
      </c>
      <c r="AG40" s="1">
        <v>195.01</v>
      </c>
      <c r="AH40" s="1">
        <v>195.59</v>
      </c>
      <c r="AI40" s="1" t="s">
        <v>194</v>
      </c>
      <c r="AJ40" s="1" t="s">
        <v>194</v>
      </c>
      <c r="AK40" s="1" t="s">
        <v>194</v>
      </c>
      <c r="AL40" s="1" t="s">
        <v>194</v>
      </c>
      <c r="AM40" s="1" t="s">
        <v>194</v>
      </c>
      <c r="AN40" s="1" t="s">
        <v>194</v>
      </c>
      <c r="AO40" s="1" t="s">
        <v>194</v>
      </c>
      <c r="AP40" s="1" t="s">
        <v>194</v>
      </c>
      <c r="AQ40" s="1">
        <v>4.4392162761210798</v>
      </c>
      <c r="AR40" s="1">
        <v>4.4392162761210798</v>
      </c>
      <c r="AS40" s="1" t="s">
        <v>194</v>
      </c>
      <c r="AT40" s="1" t="s">
        <v>194</v>
      </c>
      <c r="AU40" s="1" t="s">
        <v>194</v>
      </c>
      <c r="AV40" s="1" t="s">
        <v>194</v>
      </c>
      <c r="AW40" s="1" t="s">
        <v>194</v>
      </c>
      <c r="AX40" s="1" t="s">
        <v>194</v>
      </c>
      <c r="AY40" s="1" t="s">
        <v>194</v>
      </c>
      <c r="AZ40" s="1" t="s">
        <v>194</v>
      </c>
      <c r="BA40" s="1">
        <v>4.4392162761210798</v>
      </c>
      <c r="BB40" s="1">
        <v>4.4392162761210798</v>
      </c>
      <c r="BC40" s="1" t="s">
        <v>194</v>
      </c>
      <c r="BD40" s="1" t="s">
        <v>194</v>
      </c>
      <c r="BE40" s="1" t="s">
        <v>194</v>
      </c>
      <c r="BF40" s="1" t="s">
        <v>194</v>
      </c>
      <c r="BG40" s="1" t="s">
        <v>194</v>
      </c>
      <c r="BH40" s="1" t="s">
        <v>194</v>
      </c>
      <c r="BI40" s="1" t="s">
        <v>194</v>
      </c>
      <c r="BJ40" s="1" t="s">
        <v>194</v>
      </c>
      <c r="BM40">
        <v>2</v>
      </c>
      <c r="BN40">
        <f>MIN(Modell_vol30_2_bemutato_Wilensky4_table[[#This Row],[closest comp 1]:[closest comp 10]])</f>
        <v>4.4392162761210798</v>
      </c>
      <c r="BO40">
        <f>MAX(Modell_vol30_2_bemutato_Wilensky4_table[[#This Row],[closest comp 1]:[closest comp 10]])</f>
        <v>4.4392162761210798</v>
      </c>
    </row>
    <row r="41" spans="1:67" x14ac:dyDescent="0.25">
      <c r="A41" s="1">
        <v>40</v>
      </c>
      <c r="B41" s="1" t="s">
        <v>38</v>
      </c>
      <c r="C41" s="1" t="s">
        <v>22</v>
      </c>
      <c r="D41" s="1" t="s">
        <v>40</v>
      </c>
      <c r="E41" s="1" t="s">
        <v>28</v>
      </c>
      <c r="F41" s="1" t="s">
        <v>25</v>
      </c>
      <c r="G41" s="1" t="b">
        <v>0</v>
      </c>
      <c r="H41" s="1" t="b">
        <v>0</v>
      </c>
      <c r="I41" s="1" t="b">
        <v>0</v>
      </c>
      <c r="J41" s="1" t="b">
        <v>0</v>
      </c>
      <c r="K41" s="1" t="b">
        <v>0</v>
      </c>
      <c r="L41" s="1">
        <v>200</v>
      </c>
      <c r="M41" s="1">
        <v>2</v>
      </c>
      <c r="N41" s="1">
        <v>0</v>
      </c>
      <c r="O41" s="1">
        <v>1</v>
      </c>
      <c r="P41" s="1">
        <v>0</v>
      </c>
      <c r="Q41" s="1">
        <v>100</v>
      </c>
      <c r="R41" s="1">
        <v>0</v>
      </c>
      <c r="S41" s="1">
        <v>1</v>
      </c>
      <c r="T41" s="1">
        <v>1</v>
      </c>
      <c r="U41" s="1" t="b">
        <v>0</v>
      </c>
      <c r="V41" s="1">
        <v>120</v>
      </c>
      <c r="W41" s="1">
        <v>4865.8599999999997</v>
      </c>
      <c r="X41" s="1">
        <v>4617.4799999999996</v>
      </c>
      <c r="Y41" s="1" t="s">
        <v>194</v>
      </c>
      <c r="Z41" s="1" t="s">
        <v>194</v>
      </c>
      <c r="AA41" s="1" t="s">
        <v>194</v>
      </c>
      <c r="AB41" s="1" t="s">
        <v>194</v>
      </c>
      <c r="AC41" s="1" t="s">
        <v>194</v>
      </c>
      <c r="AD41" s="1" t="s">
        <v>194</v>
      </c>
      <c r="AE41" s="1" t="s">
        <v>194</v>
      </c>
      <c r="AF41" s="1" t="s">
        <v>194</v>
      </c>
      <c r="AG41" s="1">
        <v>194.15</v>
      </c>
      <c r="AH41" s="1">
        <v>194.23</v>
      </c>
      <c r="AI41" s="1" t="s">
        <v>194</v>
      </c>
      <c r="AJ41" s="1" t="s">
        <v>194</v>
      </c>
      <c r="AK41" s="1" t="s">
        <v>194</v>
      </c>
      <c r="AL41" s="1" t="s">
        <v>194</v>
      </c>
      <c r="AM41" s="1" t="s">
        <v>194</v>
      </c>
      <c r="AN41" s="1" t="s">
        <v>194</v>
      </c>
      <c r="AO41" s="1" t="s">
        <v>194</v>
      </c>
      <c r="AP41" s="1" t="s">
        <v>194</v>
      </c>
      <c r="AQ41" s="1">
        <v>5.34336339276632</v>
      </c>
      <c r="AR41" s="1">
        <v>5.34336339276632</v>
      </c>
      <c r="AS41" s="1" t="s">
        <v>194</v>
      </c>
      <c r="AT41" s="1" t="s">
        <v>194</v>
      </c>
      <c r="AU41" s="1" t="s">
        <v>194</v>
      </c>
      <c r="AV41" s="1" t="s">
        <v>194</v>
      </c>
      <c r="AW41" s="1" t="s">
        <v>194</v>
      </c>
      <c r="AX41" s="1" t="s">
        <v>194</v>
      </c>
      <c r="AY41" s="1" t="s">
        <v>194</v>
      </c>
      <c r="AZ41" s="1" t="s">
        <v>194</v>
      </c>
      <c r="BA41" s="1">
        <v>5.34336339276632</v>
      </c>
      <c r="BB41" s="1">
        <v>5.34336339276632</v>
      </c>
      <c r="BC41" s="1" t="s">
        <v>194</v>
      </c>
      <c r="BD41" s="1" t="s">
        <v>194</v>
      </c>
      <c r="BE41" s="1" t="s">
        <v>194</v>
      </c>
      <c r="BF41" s="1" t="s">
        <v>194</v>
      </c>
      <c r="BG41" s="1" t="s">
        <v>194</v>
      </c>
      <c r="BH41" s="1" t="s">
        <v>194</v>
      </c>
      <c r="BI41" s="1" t="s">
        <v>194</v>
      </c>
      <c r="BJ41" s="1" t="s">
        <v>194</v>
      </c>
      <c r="BM41">
        <v>2</v>
      </c>
      <c r="BN41">
        <f>MIN(Modell_vol30_2_bemutato_Wilensky4_table[[#This Row],[closest comp 1]:[closest comp 10]])</f>
        <v>5.34336339276632</v>
      </c>
      <c r="BO41">
        <f>MAX(Modell_vol30_2_bemutato_Wilensky4_table[[#This Row],[closest comp 1]:[closest comp 10]])</f>
        <v>5.34336339276632</v>
      </c>
    </row>
    <row r="42" spans="1:67" x14ac:dyDescent="0.25">
      <c r="A42" s="1">
        <v>41</v>
      </c>
      <c r="B42" s="1" t="s">
        <v>38</v>
      </c>
      <c r="C42" s="1" t="s">
        <v>22</v>
      </c>
      <c r="D42" s="1" t="s">
        <v>40</v>
      </c>
      <c r="E42" s="1" t="s">
        <v>28</v>
      </c>
      <c r="F42" s="1" t="s">
        <v>25</v>
      </c>
      <c r="G42" s="1" t="b">
        <v>0</v>
      </c>
      <c r="H42" s="1" t="b">
        <v>0</v>
      </c>
      <c r="I42" s="1" t="b">
        <v>0</v>
      </c>
      <c r="J42" s="1" t="b">
        <v>0</v>
      </c>
      <c r="K42" s="1" t="b">
        <v>0</v>
      </c>
      <c r="L42" s="1">
        <v>200</v>
      </c>
      <c r="M42" s="1">
        <v>2</v>
      </c>
      <c r="N42" s="1">
        <v>0</v>
      </c>
      <c r="O42" s="1">
        <v>1</v>
      </c>
      <c r="P42" s="1">
        <v>0</v>
      </c>
      <c r="Q42" s="1">
        <v>100</v>
      </c>
      <c r="R42" s="1">
        <v>0</v>
      </c>
      <c r="S42" s="1">
        <v>1</v>
      </c>
      <c r="T42" s="1">
        <v>1</v>
      </c>
      <c r="U42" s="1" t="b">
        <v>0</v>
      </c>
      <c r="V42" s="1">
        <v>120</v>
      </c>
      <c r="W42" s="1">
        <v>4676.04</v>
      </c>
      <c r="X42" s="1">
        <v>5136.34</v>
      </c>
      <c r="Y42" s="1" t="s">
        <v>194</v>
      </c>
      <c r="Z42" s="1" t="s">
        <v>194</v>
      </c>
      <c r="AA42" s="1" t="s">
        <v>194</v>
      </c>
      <c r="AB42" s="1" t="s">
        <v>194</v>
      </c>
      <c r="AC42" s="1" t="s">
        <v>194</v>
      </c>
      <c r="AD42" s="1" t="s">
        <v>194</v>
      </c>
      <c r="AE42" s="1" t="s">
        <v>194</v>
      </c>
      <c r="AF42" s="1" t="s">
        <v>194</v>
      </c>
      <c r="AG42" s="1">
        <v>194.07</v>
      </c>
      <c r="AH42" s="1">
        <v>193.6</v>
      </c>
      <c r="AI42" s="1" t="s">
        <v>194</v>
      </c>
      <c r="AJ42" s="1" t="s">
        <v>194</v>
      </c>
      <c r="AK42" s="1" t="s">
        <v>194</v>
      </c>
      <c r="AL42" s="1" t="s">
        <v>194</v>
      </c>
      <c r="AM42" s="1" t="s">
        <v>194</v>
      </c>
      <c r="AN42" s="1" t="s">
        <v>194</v>
      </c>
      <c r="AO42" s="1" t="s">
        <v>194</v>
      </c>
      <c r="AP42" s="1" t="s">
        <v>194</v>
      </c>
      <c r="AQ42" s="1">
        <v>5.8170274924782701</v>
      </c>
      <c r="AR42" s="1">
        <v>5.8170274924782701</v>
      </c>
      <c r="AS42" s="1" t="s">
        <v>194</v>
      </c>
      <c r="AT42" s="1" t="s">
        <v>194</v>
      </c>
      <c r="AU42" s="1" t="s">
        <v>194</v>
      </c>
      <c r="AV42" s="1" t="s">
        <v>194</v>
      </c>
      <c r="AW42" s="1" t="s">
        <v>194</v>
      </c>
      <c r="AX42" s="1" t="s">
        <v>194</v>
      </c>
      <c r="AY42" s="1" t="s">
        <v>194</v>
      </c>
      <c r="AZ42" s="1" t="s">
        <v>194</v>
      </c>
      <c r="BA42" s="1">
        <v>5.8170274924782701</v>
      </c>
      <c r="BB42" s="1">
        <v>5.8170274924782701</v>
      </c>
      <c r="BC42" s="1" t="s">
        <v>194</v>
      </c>
      <c r="BD42" s="1" t="s">
        <v>194</v>
      </c>
      <c r="BE42" s="1" t="s">
        <v>194</v>
      </c>
      <c r="BF42" s="1" t="s">
        <v>194</v>
      </c>
      <c r="BG42" s="1" t="s">
        <v>194</v>
      </c>
      <c r="BH42" s="1" t="s">
        <v>194</v>
      </c>
      <c r="BI42" s="1" t="s">
        <v>194</v>
      </c>
      <c r="BJ42" s="1" t="s">
        <v>194</v>
      </c>
      <c r="BM42">
        <v>2</v>
      </c>
      <c r="BN42">
        <f>MIN(Modell_vol30_2_bemutato_Wilensky4_table[[#This Row],[closest comp 1]:[closest comp 10]])</f>
        <v>5.8170274924782701</v>
      </c>
      <c r="BO42">
        <f>MAX(Modell_vol30_2_bemutato_Wilensky4_table[[#This Row],[closest comp 1]:[closest comp 10]])</f>
        <v>5.8170274924782701</v>
      </c>
    </row>
    <row r="43" spans="1:67" x14ac:dyDescent="0.25">
      <c r="A43" s="1">
        <v>42</v>
      </c>
      <c r="B43" s="1" t="s">
        <v>38</v>
      </c>
      <c r="C43" s="1" t="s">
        <v>22</v>
      </c>
      <c r="D43" s="1" t="s">
        <v>40</v>
      </c>
      <c r="E43" s="1" t="s">
        <v>28</v>
      </c>
      <c r="F43" s="1" t="s">
        <v>25</v>
      </c>
      <c r="G43" s="1" t="b">
        <v>0</v>
      </c>
      <c r="H43" s="1" t="b">
        <v>0</v>
      </c>
      <c r="I43" s="1" t="b">
        <v>0</v>
      </c>
      <c r="J43" s="1" t="b">
        <v>0</v>
      </c>
      <c r="K43" s="1" t="b">
        <v>0</v>
      </c>
      <c r="L43" s="1">
        <v>200</v>
      </c>
      <c r="M43" s="1">
        <v>2</v>
      </c>
      <c r="N43" s="1">
        <v>0</v>
      </c>
      <c r="O43" s="1">
        <v>1</v>
      </c>
      <c r="P43" s="1">
        <v>0</v>
      </c>
      <c r="Q43" s="1">
        <v>100</v>
      </c>
      <c r="R43" s="1">
        <v>0</v>
      </c>
      <c r="S43" s="1">
        <v>1</v>
      </c>
      <c r="T43" s="1">
        <v>1</v>
      </c>
      <c r="U43" s="1" t="b">
        <v>0</v>
      </c>
      <c r="V43" s="1">
        <v>120</v>
      </c>
      <c r="W43" s="1">
        <v>5359.08</v>
      </c>
      <c r="X43" s="1">
        <v>4164.0200000000004</v>
      </c>
      <c r="Y43" s="1" t="s">
        <v>194</v>
      </c>
      <c r="Z43" s="1" t="s">
        <v>194</v>
      </c>
      <c r="AA43" s="1" t="s">
        <v>194</v>
      </c>
      <c r="AB43" s="1" t="s">
        <v>194</v>
      </c>
      <c r="AC43" s="1" t="s">
        <v>194</v>
      </c>
      <c r="AD43" s="1" t="s">
        <v>194</v>
      </c>
      <c r="AE43" s="1" t="s">
        <v>194</v>
      </c>
      <c r="AF43" s="1" t="s">
        <v>194</v>
      </c>
      <c r="AG43" s="1">
        <v>193.92</v>
      </c>
      <c r="AH43" s="1">
        <v>194.5</v>
      </c>
      <c r="AI43" s="1" t="s">
        <v>194</v>
      </c>
      <c r="AJ43" s="1" t="s">
        <v>194</v>
      </c>
      <c r="AK43" s="1" t="s">
        <v>194</v>
      </c>
      <c r="AL43" s="1" t="s">
        <v>194</v>
      </c>
      <c r="AM43" s="1" t="s">
        <v>194</v>
      </c>
      <c r="AN43" s="1" t="s">
        <v>194</v>
      </c>
      <c r="AO43" s="1" t="s">
        <v>194</v>
      </c>
      <c r="AP43" s="1" t="s">
        <v>194</v>
      </c>
      <c r="AQ43" s="1">
        <v>5.5675312098594496</v>
      </c>
      <c r="AR43" s="1">
        <v>5.5675312098594496</v>
      </c>
      <c r="AS43" s="1" t="s">
        <v>194</v>
      </c>
      <c r="AT43" s="1" t="s">
        <v>194</v>
      </c>
      <c r="AU43" s="1" t="s">
        <v>194</v>
      </c>
      <c r="AV43" s="1" t="s">
        <v>194</v>
      </c>
      <c r="AW43" s="1" t="s">
        <v>194</v>
      </c>
      <c r="AX43" s="1" t="s">
        <v>194</v>
      </c>
      <c r="AY43" s="1" t="s">
        <v>194</v>
      </c>
      <c r="AZ43" s="1" t="s">
        <v>194</v>
      </c>
      <c r="BA43" s="1">
        <v>5.5675312098594496</v>
      </c>
      <c r="BB43" s="1">
        <v>5.5675312098594496</v>
      </c>
      <c r="BC43" s="1" t="s">
        <v>194</v>
      </c>
      <c r="BD43" s="1" t="s">
        <v>194</v>
      </c>
      <c r="BE43" s="1" t="s">
        <v>194</v>
      </c>
      <c r="BF43" s="1" t="s">
        <v>194</v>
      </c>
      <c r="BG43" s="1" t="s">
        <v>194</v>
      </c>
      <c r="BH43" s="1" t="s">
        <v>194</v>
      </c>
      <c r="BI43" s="1" t="s">
        <v>194</v>
      </c>
      <c r="BJ43" s="1" t="s">
        <v>194</v>
      </c>
      <c r="BM43">
        <v>2</v>
      </c>
      <c r="BN43">
        <f>MIN(Modell_vol30_2_bemutato_Wilensky4_table[[#This Row],[closest comp 1]:[closest comp 10]])</f>
        <v>5.5675312098594496</v>
      </c>
      <c r="BO43">
        <f>MAX(Modell_vol30_2_bemutato_Wilensky4_table[[#This Row],[closest comp 1]:[closest comp 10]])</f>
        <v>5.5675312098594496</v>
      </c>
    </row>
    <row r="44" spans="1:67" x14ac:dyDescent="0.25">
      <c r="A44" s="1">
        <v>43</v>
      </c>
      <c r="B44" s="1" t="s">
        <v>38</v>
      </c>
      <c r="C44" s="1" t="s">
        <v>22</v>
      </c>
      <c r="D44" s="1" t="s">
        <v>40</v>
      </c>
      <c r="E44" s="1" t="s">
        <v>28</v>
      </c>
      <c r="F44" s="1" t="s">
        <v>25</v>
      </c>
      <c r="G44" s="1" t="b">
        <v>0</v>
      </c>
      <c r="H44" s="1" t="b">
        <v>0</v>
      </c>
      <c r="I44" s="1" t="b">
        <v>0</v>
      </c>
      <c r="J44" s="1" t="b">
        <v>0</v>
      </c>
      <c r="K44" s="1" t="b">
        <v>0</v>
      </c>
      <c r="L44" s="1">
        <v>200</v>
      </c>
      <c r="M44" s="1">
        <v>2</v>
      </c>
      <c r="N44" s="1">
        <v>0</v>
      </c>
      <c r="O44" s="1">
        <v>1</v>
      </c>
      <c r="P44" s="1">
        <v>0</v>
      </c>
      <c r="Q44" s="1">
        <v>100</v>
      </c>
      <c r="R44" s="1">
        <v>0</v>
      </c>
      <c r="S44" s="1">
        <v>1</v>
      </c>
      <c r="T44" s="1">
        <v>1</v>
      </c>
      <c r="U44" s="1" t="b">
        <v>0</v>
      </c>
      <c r="V44" s="1">
        <v>120</v>
      </c>
      <c r="W44" s="1">
        <v>4377.6000000000004</v>
      </c>
      <c r="X44" s="1">
        <v>4585.21</v>
      </c>
      <c r="Y44" s="1" t="s">
        <v>194</v>
      </c>
      <c r="Z44" s="1" t="s">
        <v>194</v>
      </c>
      <c r="AA44" s="1" t="s">
        <v>194</v>
      </c>
      <c r="AB44" s="1" t="s">
        <v>194</v>
      </c>
      <c r="AC44" s="1" t="s">
        <v>194</v>
      </c>
      <c r="AD44" s="1" t="s">
        <v>194</v>
      </c>
      <c r="AE44" s="1" t="s">
        <v>194</v>
      </c>
      <c r="AF44" s="1" t="s">
        <v>194</v>
      </c>
      <c r="AG44" s="1">
        <v>194.93</v>
      </c>
      <c r="AH44" s="1">
        <v>193.82</v>
      </c>
      <c r="AI44" s="1" t="s">
        <v>194</v>
      </c>
      <c r="AJ44" s="1" t="s">
        <v>194</v>
      </c>
      <c r="AK44" s="1" t="s">
        <v>194</v>
      </c>
      <c r="AL44" s="1" t="s">
        <v>194</v>
      </c>
      <c r="AM44" s="1" t="s">
        <v>194</v>
      </c>
      <c r="AN44" s="1" t="s">
        <v>194</v>
      </c>
      <c r="AO44" s="1" t="s">
        <v>194</v>
      </c>
      <c r="AP44" s="1" t="s">
        <v>194</v>
      </c>
      <c r="AQ44" s="1">
        <v>5.1705513461345296</v>
      </c>
      <c r="AR44" s="1">
        <v>5.1705513461345296</v>
      </c>
      <c r="AS44" s="1" t="s">
        <v>194</v>
      </c>
      <c r="AT44" s="1" t="s">
        <v>194</v>
      </c>
      <c r="AU44" s="1" t="s">
        <v>194</v>
      </c>
      <c r="AV44" s="1" t="s">
        <v>194</v>
      </c>
      <c r="AW44" s="1" t="s">
        <v>194</v>
      </c>
      <c r="AX44" s="1" t="s">
        <v>194</v>
      </c>
      <c r="AY44" s="1" t="s">
        <v>194</v>
      </c>
      <c r="AZ44" s="1" t="s">
        <v>194</v>
      </c>
      <c r="BA44" s="1">
        <v>5.1705513461345296</v>
      </c>
      <c r="BB44" s="1">
        <v>5.1705513461345296</v>
      </c>
      <c r="BC44" s="1" t="s">
        <v>194</v>
      </c>
      <c r="BD44" s="1" t="s">
        <v>194</v>
      </c>
      <c r="BE44" s="1" t="s">
        <v>194</v>
      </c>
      <c r="BF44" s="1" t="s">
        <v>194</v>
      </c>
      <c r="BG44" s="1" t="s">
        <v>194</v>
      </c>
      <c r="BH44" s="1" t="s">
        <v>194</v>
      </c>
      <c r="BI44" s="1" t="s">
        <v>194</v>
      </c>
      <c r="BJ44" s="1" t="s">
        <v>194</v>
      </c>
      <c r="BM44">
        <v>2</v>
      </c>
      <c r="BN44">
        <f>MIN(Modell_vol30_2_bemutato_Wilensky4_table[[#This Row],[closest comp 1]:[closest comp 10]])</f>
        <v>5.1705513461345296</v>
      </c>
      <c r="BO44">
        <f>MAX(Modell_vol30_2_bemutato_Wilensky4_table[[#This Row],[closest comp 1]:[closest comp 10]])</f>
        <v>5.1705513461345296</v>
      </c>
    </row>
    <row r="45" spans="1:67" x14ac:dyDescent="0.25">
      <c r="A45" s="1">
        <v>44</v>
      </c>
      <c r="B45" s="1" t="s">
        <v>38</v>
      </c>
      <c r="C45" s="1" t="s">
        <v>22</v>
      </c>
      <c r="D45" s="1" t="s">
        <v>40</v>
      </c>
      <c r="E45" s="1" t="s">
        <v>28</v>
      </c>
      <c r="F45" s="1" t="s">
        <v>25</v>
      </c>
      <c r="G45" s="1" t="b">
        <v>0</v>
      </c>
      <c r="H45" s="1" t="b">
        <v>0</v>
      </c>
      <c r="I45" s="1" t="b">
        <v>0</v>
      </c>
      <c r="J45" s="1" t="b">
        <v>0</v>
      </c>
      <c r="K45" s="1" t="b">
        <v>0</v>
      </c>
      <c r="L45" s="1">
        <v>200</v>
      </c>
      <c r="M45" s="1">
        <v>2</v>
      </c>
      <c r="N45" s="1">
        <v>0</v>
      </c>
      <c r="O45" s="1">
        <v>1</v>
      </c>
      <c r="P45" s="1">
        <v>0</v>
      </c>
      <c r="Q45" s="1">
        <v>100</v>
      </c>
      <c r="R45" s="1">
        <v>0</v>
      </c>
      <c r="S45" s="1">
        <v>1</v>
      </c>
      <c r="T45" s="1">
        <v>1</v>
      </c>
      <c r="U45" s="1" t="b">
        <v>0</v>
      </c>
      <c r="V45" s="1">
        <v>120</v>
      </c>
      <c r="W45" s="1">
        <v>3535.18</v>
      </c>
      <c r="X45" s="1">
        <v>4364.03</v>
      </c>
      <c r="Y45" s="1" t="s">
        <v>194</v>
      </c>
      <c r="Z45" s="1" t="s">
        <v>194</v>
      </c>
      <c r="AA45" s="1" t="s">
        <v>194</v>
      </c>
      <c r="AB45" s="1" t="s">
        <v>194</v>
      </c>
      <c r="AC45" s="1" t="s">
        <v>194</v>
      </c>
      <c r="AD45" s="1" t="s">
        <v>194</v>
      </c>
      <c r="AE45" s="1" t="s">
        <v>194</v>
      </c>
      <c r="AF45" s="1" t="s">
        <v>194</v>
      </c>
      <c r="AG45" s="1">
        <v>195.35</v>
      </c>
      <c r="AH45" s="1">
        <v>195.04</v>
      </c>
      <c r="AI45" s="1" t="s">
        <v>194</v>
      </c>
      <c r="AJ45" s="1" t="s">
        <v>194</v>
      </c>
      <c r="AK45" s="1" t="s">
        <v>194</v>
      </c>
      <c r="AL45" s="1" t="s">
        <v>194</v>
      </c>
      <c r="AM45" s="1" t="s">
        <v>194</v>
      </c>
      <c r="AN45" s="1" t="s">
        <v>194</v>
      </c>
      <c r="AO45" s="1" t="s">
        <v>194</v>
      </c>
      <c r="AP45" s="1" t="s">
        <v>194</v>
      </c>
      <c r="AQ45" s="1">
        <v>5.0567058570100096</v>
      </c>
      <c r="AR45" s="1">
        <v>5.0567058570100096</v>
      </c>
      <c r="AS45" s="1" t="s">
        <v>194</v>
      </c>
      <c r="AT45" s="1" t="s">
        <v>194</v>
      </c>
      <c r="AU45" s="1" t="s">
        <v>194</v>
      </c>
      <c r="AV45" s="1" t="s">
        <v>194</v>
      </c>
      <c r="AW45" s="1" t="s">
        <v>194</v>
      </c>
      <c r="AX45" s="1" t="s">
        <v>194</v>
      </c>
      <c r="AY45" s="1" t="s">
        <v>194</v>
      </c>
      <c r="AZ45" s="1" t="s">
        <v>194</v>
      </c>
      <c r="BA45" s="1">
        <v>5.0567058570100096</v>
      </c>
      <c r="BB45" s="1">
        <v>5.0567058570100096</v>
      </c>
      <c r="BC45" s="1" t="s">
        <v>194</v>
      </c>
      <c r="BD45" s="1" t="s">
        <v>194</v>
      </c>
      <c r="BE45" s="1" t="s">
        <v>194</v>
      </c>
      <c r="BF45" s="1" t="s">
        <v>194</v>
      </c>
      <c r="BG45" s="1" t="s">
        <v>194</v>
      </c>
      <c r="BH45" s="1" t="s">
        <v>194</v>
      </c>
      <c r="BI45" s="1" t="s">
        <v>194</v>
      </c>
      <c r="BJ45" s="1" t="s">
        <v>194</v>
      </c>
      <c r="BM45">
        <v>2</v>
      </c>
      <c r="BN45">
        <f>MIN(Modell_vol30_2_bemutato_Wilensky4_table[[#This Row],[closest comp 1]:[closest comp 10]])</f>
        <v>5.0567058570100096</v>
      </c>
      <c r="BO45">
        <f>MAX(Modell_vol30_2_bemutato_Wilensky4_table[[#This Row],[closest comp 1]:[closest comp 10]])</f>
        <v>5.0567058570100096</v>
      </c>
    </row>
    <row r="46" spans="1:67" x14ac:dyDescent="0.25">
      <c r="A46" s="1">
        <v>45</v>
      </c>
      <c r="B46" s="1" t="s">
        <v>38</v>
      </c>
      <c r="C46" s="1" t="s">
        <v>22</v>
      </c>
      <c r="D46" s="1" t="s">
        <v>40</v>
      </c>
      <c r="E46" s="1" t="s">
        <v>28</v>
      </c>
      <c r="F46" s="1" t="s">
        <v>25</v>
      </c>
      <c r="G46" s="1" t="b">
        <v>0</v>
      </c>
      <c r="H46" s="1" t="b">
        <v>0</v>
      </c>
      <c r="I46" s="1" t="b">
        <v>0</v>
      </c>
      <c r="J46" s="1" t="b">
        <v>0</v>
      </c>
      <c r="K46" s="1" t="b">
        <v>0</v>
      </c>
      <c r="L46" s="1">
        <v>200</v>
      </c>
      <c r="M46" s="1">
        <v>2</v>
      </c>
      <c r="N46" s="1">
        <v>0</v>
      </c>
      <c r="O46" s="1">
        <v>1</v>
      </c>
      <c r="P46" s="1">
        <v>0</v>
      </c>
      <c r="Q46" s="1">
        <v>100</v>
      </c>
      <c r="R46" s="1">
        <v>0</v>
      </c>
      <c r="S46" s="1">
        <v>1</v>
      </c>
      <c r="T46" s="1">
        <v>1</v>
      </c>
      <c r="U46" s="1" t="b">
        <v>0</v>
      </c>
      <c r="V46" s="1">
        <v>120</v>
      </c>
      <c r="W46" s="1">
        <v>2497.08</v>
      </c>
      <c r="X46" s="1">
        <v>2209.71</v>
      </c>
      <c r="Y46" s="1" t="s">
        <v>194</v>
      </c>
      <c r="Z46" s="1" t="s">
        <v>194</v>
      </c>
      <c r="AA46" s="1" t="s">
        <v>194</v>
      </c>
      <c r="AB46" s="1" t="s">
        <v>194</v>
      </c>
      <c r="AC46" s="1" t="s">
        <v>194</v>
      </c>
      <c r="AD46" s="1" t="s">
        <v>194</v>
      </c>
      <c r="AE46" s="1" t="s">
        <v>194</v>
      </c>
      <c r="AF46" s="1" t="s">
        <v>194</v>
      </c>
      <c r="AG46" s="1">
        <v>197.2</v>
      </c>
      <c r="AH46" s="1">
        <v>196.91</v>
      </c>
      <c r="AI46" s="1" t="s">
        <v>194</v>
      </c>
      <c r="AJ46" s="1" t="s">
        <v>194</v>
      </c>
      <c r="AK46" s="1" t="s">
        <v>194</v>
      </c>
      <c r="AL46" s="1" t="s">
        <v>194</v>
      </c>
      <c r="AM46" s="1" t="s">
        <v>194</v>
      </c>
      <c r="AN46" s="1" t="s">
        <v>194</v>
      </c>
      <c r="AO46" s="1" t="s">
        <v>194</v>
      </c>
      <c r="AP46" s="1" t="s">
        <v>194</v>
      </c>
      <c r="AQ46" s="1">
        <v>2.97748402201008</v>
      </c>
      <c r="AR46" s="1">
        <v>2.97748402201008</v>
      </c>
      <c r="AS46" s="1" t="s">
        <v>194</v>
      </c>
      <c r="AT46" s="1" t="s">
        <v>194</v>
      </c>
      <c r="AU46" s="1" t="s">
        <v>194</v>
      </c>
      <c r="AV46" s="1" t="s">
        <v>194</v>
      </c>
      <c r="AW46" s="1" t="s">
        <v>194</v>
      </c>
      <c r="AX46" s="1" t="s">
        <v>194</v>
      </c>
      <c r="AY46" s="1" t="s">
        <v>194</v>
      </c>
      <c r="AZ46" s="1" t="s">
        <v>194</v>
      </c>
      <c r="BA46" s="1">
        <v>2.97748402201008</v>
      </c>
      <c r="BB46" s="1">
        <v>2.97748402201008</v>
      </c>
      <c r="BC46" s="1" t="s">
        <v>194</v>
      </c>
      <c r="BD46" s="1" t="s">
        <v>194</v>
      </c>
      <c r="BE46" s="1" t="s">
        <v>194</v>
      </c>
      <c r="BF46" s="1" t="s">
        <v>194</v>
      </c>
      <c r="BG46" s="1" t="s">
        <v>194</v>
      </c>
      <c r="BH46" s="1" t="s">
        <v>194</v>
      </c>
      <c r="BI46" s="1" t="s">
        <v>194</v>
      </c>
      <c r="BJ46" s="1" t="s">
        <v>194</v>
      </c>
      <c r="BM46">
        <v>2</v>
      </c>
      <c r="BN46">
        <f>MIN(Modell_vol30_2_bemutato_Wilensky4_table[[#This Row],[closest comp 1]:[closest comp 10]])</f>
        <v>2.97748402201008</v>
      </c>
      <c r="BO46">
        <f>MAX(Modell_vol30_2_bemutato_Wilensky4_table[[#This Row],[closest comp 1]:[closest comp 10]])</f>
        <v>2.97748402201008</v>
      </c>
    </row>
    <row r="47" spans="1:67" x14ac:dyDescent="0.25">
      <c r="A47" s="1">
        <v>46</v>
      </c>
      <c r="B47" s="1" t="s">
        <v>38</v>
      </c>
      <c r="C47" s="1" t="s">
        <v>22</v>
      </c>
      <c r="D47" s="1" t="s">
        <v>40</v>
      </c>
      <c r="E47" s="1" t="s">
        <v>28</v>
      </c>
      <c r="F47" s="1" t="s">
        <v>25</v>
      </c>
      <c r="G47" s="1" t="b">
        <v>0</v>
      </c>
      <c r="H47" s="1" t="b">
        <v>0</v>
      </c>
      <c r="I47" s="1" t="b">
        <v>0</v>
      </c>
      <c r="J47" s="1" t="b">
        <v>0</v>
      </c>
      <c r="K47" s="1" t="b">
        <v>0</v>
      </c>
      <c r="L47" s="1">
        <v>200</v>
      </c>
      <c r="M47" s="1">
        <v>2</v>
      </c>
      <c r="N47" s="1">
        <v>0</v>
      </c>
      <c r="O47" s="1">
        <v>1</v>
      </c>
      <c r="P47" s="1">
        <v>0</v>
      </c>
      <c r="Q47" s="1">
        <v>100</v>
      </c>
      <c r="R47" s="1">
        <v>0</v>
      </c>
      <c r="S47" s="1">
        <v>1</v>
      </c>
      <c r="T47" s="1">
        <v>1</v>
      </c>
      <c r="U47" s="1" t="b">
        <v>0</v>
      </c>
      <c r="V47" s="1">
        <v>120</v>
      </c>
      <c r="W47" s="1">
        <v>4073.1</v>
      </c>
      <c r="X47" s="1">
        <v>4125.3100000000004</v>
      </c>
      <c r="Y47" s="1" t="s">
        <v>194</v>
      </c>
      <c r="Z47" s="1" t="s">
        <v>194</v>
      </c>
      <c r="AA47" s="1" t="s">
        <v>194</v>
      </c>
      <c r="AB47" s="1" t="s">
        <v>194</v>
      </c>
      <c r="AC47" s="1" t="s">
        <v>194</v>
      </c>
      <c r="AD47" s="1" t="s">
        <v>194</v>
      </c>
      <c r="AE47" s="1" t="s">
        <v>194</v>
      </c>
      <c r="AF47" s="1" t="s">
        <v>194</v>
      </c>
      <c r="AG47" s="1">
        <v>195.32</v>
      </c>
      <c r="AH47" s="1">
        <v>194.36</v>
      </c>
      <c r="AI47" s="1" t="s">
        <v>194</v>
      </c>
      <c r="AJ47" s="1" t="s">
        <v>194</v>
      </c>
      <c r="AK47" s="1" t="s">
        <v>194</v>
      </c>
      <c r="AL47" s="1" t="s">
        <v>194</v>
      </c>
      <c r="AM47" s="1" t="s">
        <v>194</v>
      </c>
      <c r="AN47" s="1" t="s">
        <v>194</v>
      </c>
      <c r="AO47" s="1" t="s">
        <v>194</v>
      </c>
      <c r="AP47" s="1" t="s">
        <v>194</v>
      </c>
      <c r="AQ47" s="1">
        <v>4.4505469941732096</v>
      </c>
      <c r="AR47" s="1">
        <v>4.4505469941732096</v>
      </c>
      <c r="AS47" s="1" t="s">
        <v>194</v>
      </c>
      <c r="AT47" s="1" t="s">
        <v>194</v>
      </c>
      <c r="AU47" s="1" t="s">
        <v>194</v>
      </c>
      <c r="AV47" s="1" t="s">
        <v>194</v>
      </c>
      <c r="AW47" s="1" t="s">
        <v>194</v>
      </c>
      <c r="AX47" s="1" t="s">
        <v>194</v>
      </c>
      <c r="AY47" s="1" t="s">
        <v>194</v>
      </c>
      <c r="AZ47" s="1" t="s">
        <v>194</v>
      </c>
      <c r="BA47" s="1">
        <v>4.4505469941732096</v>
      </c>
      <c r="BB47" s="1">
        <v>4.4505469941732096</v>
      </c>
      <c r="BC47" s="1" t="s">
        <v>194</v>
      </c>
      <c r="BD47" s="1" t="s">
        <v>194</v>
      </c>
      <c r="BE47" s="1" t="s">
        <v>194</v>
      </c>
      <c r="BF47" s="1" t="s">
        <v>194</v>
      </c>
      <c r="BG47" s="1" t="s">
        <v>194</v>
      </c>
      <c r="BH47" s="1" t="s">
        <v>194</v>
      </c>
      <c r="BI47" s="1" t="s">
        <v>194</v>
      </c>
      <c r="BJ47" s="1" t="s">
        <v>194</v>
      </c>
      <c r="BM47">
        <v>2</v>
      </c>
      <c r="BN47">
        <f>MIN(Modell_vol30_2_bemutato_Wilensky4_table[[#This Row],[closest comp 1]:[closest comp 10]])</f>
        <v>4.4505469941732096</v>
      </c>
      <c r="BO47">
        <f>MAX(Modell_vol30_2_bemutato_Wilensky4_table[[#This Row],[closest comp 1]:[closest comp 10]])</f>
        <v>4.4505469941732096</v>
      </c>
    </row>
    <row r="48" spans="1:67" x14ac:dyDescent="0.25">
      <c r="A48" s="1">
        <v>47</v>
      </c>
      <c r="B48" s="1" t="s">
        <v>38</v>
      </c>
      <c r="C48" s="1" t="s">
        <v>22</v>
      </c>
      <c r="D48" s="1" t="s">
        <v>40</v>
      </c>
      <c r="E48" s="1" t="s">
        <v>28</v>
      </c>
      <c r="F48" s="1" t="s">
        <v>25</v>
      </c>
      <c r="G48" s="1" t="b">
        <v>0</v>
      </c>
      <c r="H48" s="1" t="b">
        <v>0</v>
      </c>
      <c r="I48" s="1" t="b">
        <v>0</v>
      </c>
      <c r="J48" s="1" t="b">
        <v>0</v>
      </c>
      <c r="K48" s="1" t="b">
        <v>0</v>
      </c>
      <c r="L48" s="1">
        <v>200</v>
      </c>
      <c r="M48" s="1">
        <v>2</v>
      </c>
      <c r="N48" s="1">
        <v>0</v>
      </c>
      <c r="O48" s="1">
        <v>1</v>
      </c>
      <c r="P48" s="1">
        <v>0</v>
      </c>
      <c r="Q48" s="1">
        <v>100</v>
      </c>
      <c r="R48" s="1">
        <v>0</v>
      </c>
      <c r="S48" s="1">
        <v>1</v>
      </c>
      <c r="T48" s="1">
        <v>1</v>
      </c>
      <c r="U48" s="1" t="b">
        <v>0</v>
      </c>
      <c r="V48" s="1">
        <v>120</v>
      </c>
      <c r="W48" s="1">
        <v>3728.43</v>
      </c>
      <c r="X48" s="1">
        <v>3700.98</v>
      </c>
      <c r="Y48" s="1" t="s">
        <v>194</v>
      </c>
      <c r="Z48" s="1" t="s">
        <v>194</v>
      </c>
      <c r="AA48" s="1" t="s">
        <v>194</v>
      </c>
      <c r="AB48" s="1" t="s">
        <v>194</v>
      </c>
      <c r="AC48" s="1" t="s">
        <v>194</v>
      </c>
      <c r="AD48" s="1" t="s">
        <v>194</v>
      </c>
      <c r="AE48" s="1" t="s">
        <v>194</v>
      </c>
      <c r="AF48" s="1" t="s">
        <v>194</v>
      </c>
      <c r="AG48" s="1">
        <v>195.23</v>
      </c>
      <c r="AH48" s="1">
        <v>195.34</v>
      </c>
      <c r="AI48" s="1" t="s">
        <v>194</v>
      </c>
      <c r="AJ48" s="1" t="s">
        <v>194</v>
      </c>
      <c r="AK48" s="1" t="s">
        <v>194</v>
      </c>
      <c r="AL48" s="1" t="s">
        <v>194</v>
      </c>
      <c r="AM48" s="1" t="s">
        <v>194</v>
      </c>
      <c r="AN48" s="1" t="s">
        <v>194</v>
      </c>
      <c r="AO48" s="1" t="s">
        <v>194</v>
      </c>
      <c r="AP48" s="1" t="s">
        <v>194</v>
      </c>
      <c r="AQ48" s="1">
        <v>3.9678664126054799</v>
      </c>
      <c r="AR48" s="1">
        <v>3.9678664126054799</v>
      </c>
      <c r="AS48" s="1" t="s">
        <v>194</v>
      </c>
      <c r="AT48" s="1" t="s">
        <v>194</v>
      </c>
      <c r="AU48" s="1" t="s">
        <v>194</v>
      </c>
      <c r="AV48" s="1" t="s">
        <v>194</v>
      </c>
      <c r="AW48" s="1" t="s">
        <v>194</v>
      </c>
      <c r="AX48" s="1" t="s">
        <v>194</v>
      </c>
      <c r="AY48" s="1" t="s">
        <v>194</v>
      </c>
      <c r="AZ48" s="1" t="s">
        <v>194</v>
      </c>
      <c r="BA48" s="1">
        <v>3.9678664126054799</v>
      </c>
      <c r="BB48" s="1">
        <v>3.9678664126054799</v>
      </c>
      <c r="BC48" s="1" t="s">
        <v>194</v>
      </c>
      <c r="BD48" s="1" t="s">
        <v>194</v>
      </c>
      <c r="BE48" s="1" t="s">
        <v>194</v>
      </c>
      <c r="BF48" s="1" t="s">
        <v>194</v>
      </c>
      <c r="BG48" s="1" t="s">
        <v>194</v>
      </c>
      <c r="BH48" s="1" t="s">
        <v>194</v>
      </c>
      <c r="BI48" s="1" t="s">
        <v>194</v>
      </c>
      <c r="BJ48" s="1" t="s">
        <v>194</v>
      </c>
      <c r="BM48">
        <v>2</v>
      </c>
      <c r="BN48">
        <f>MIN(Modell_vol30_2_bemutato_Wilensky4_table[[#This Row],[closest comp 1]:[closest comp 10]])</f>
        <v>3.9678664126054799</v>
      </c>
      <c r="BO48">
        <f>MAX(Modell_vol30_2_bemutato_Wilensky4_table[[#This Row],[closest comp 1]:[closest comp 10]])</f>
        <v>3.9678664126054799</v>
      </c>
    </row>
    <row r="49" spans="1:70" x14ac:dyDescent="0.25">
      <c r="A49" s="1">
        <v>48</v>
      </c>
      <c r="B49" s="1" t="s">
        <v>38</v>
      </c>
      <c r="C49" s="1" t="s">
        <v>22</v>
      </c>
      <c r="D49" s="1" t="s">
        <v>40</v>
      </c>
      <c r="E49" s="1" t="s">
        <v>28</v>
      </c>
      <c r="F49" s="1" t="s">
        <v>25</v>
      </c>
      <c r="G49" s="1" t="b">
        <v>0</v>
      </c>
      <c r="H49" s="1" t="b">
        <v>0</v>
      </c>
      <c r="I49" s="1" t="b">
        <v>0</v>
      </c>
      <c r="J49" s="1" t="b">
        <v>0</v>
      </c>
      <c r="K49" s="1" t="b">
        <v>0</v>
      </c>
      <c r="L49" s="1">
        <v>200</v>
      </c>
      <c r="M49" s="1">
        <v>2</v>
      </c>
      <c r="N49" s="1">
        <v>0</v>
      </c>
      <c r="O49" s="1">
        <v>1</v>
      </c>
      <c r="P49" s="1">
        <v>0</v>
      </c>
      <c r="Q49" s="1">
        <v>100</v>
      </c>
      <c r="R49" s="1">
        <v>0</v>
      </c>
      <c r="S49" s="1">
        <v>1</v>
      </c>
      <c r="T49" s="1">
        <v>1</v>
      </c>
      <c r="U49" s="1" t="b">
        <v>0</v>
      </c>
      <c r="V49" s="1">
        <v>120</v>
      </c>
      <c r="W49" s="1">
        <v>4153.41</v>
      </c>
      <c r="X49" s="1">
        <v>3922.96</v>
      </c>
      <c r="Y49" s="1" t="s">
        <v>194</v>
      </c>
      <c r="Z49" s="1" t="s">
        <v>194</v>
      </c>
      <c r="AA49" s="1" t="s">
        <v>194</v>
      </c>
      <c r="AB49" s="1" t="s">
        <v>194</v>
      </c>
      <c r="AC49" s="1" t="s">
        <v>194</v>
      </c>
      <c r="AD49" s="1" t="s">
        <v>194</v>
      </c>
      <c r="AE49" s="1" t="s">
        <v>194</v>
      </c>
      <c r="AF49" s="1" t="s">
        <v>194</v>
      </c>
      <c r="AG49" s="1">
        <v>194.96</v>
      </c>
      <c r="AH49" s="1">
        <v>194.83</v>
      </c>
      <c r="AI49" s="1" t="s">
        <v>194</v>
      </c>
      <c r="AJ49" s="1" t="s">
        <v>194</v>
      </c>
      <c r="AK49" s="1" t="s">
        <v>194</v>
      </c>
      <c r="AL49" s="1" t="s">
        <v>194</v>
      </c>
      <c r="AM49" s="1" t="s">
        <v>194</v>
      </c>
      <c r="AN49" s="1" t="s">
        <v>194</v>
      </c>
      <c r="AO49" s="1" t="s">
        <v>194</v>
      </c>
      <c r="AP49" s="1" t="s">
        <v>194</v>
      </c>
      <c r="AQ49" s="1">
        <v>4.3980831487082597</v>
      </c>
      <c r="AR49" s="1">
        <v>4.3980831487082597</v>
      </c>
      <c r="AS49" s="1" t="s">
        <v>194</v>
      </c>
      <c r="AT49" s="1" t="s">
        <v>194</v>
      </c>
      <c r="AU49" s="1" t="s">
        <v>194</v>
      </c>
      <c r="AV49" s="1" t="s">
        <v>194</v>
      </c>
      <c r="AW49" s="1" t="s">
        <v>194</v>
      </c>
      <c r="AX49" s="1" t="s">
        <v>194</v>
      </c>
      <c r="AY49" s="1" t="s">
        <v>194</v>
      </c>
      <c r="AZ49" s="1" t="s">
        <v>194</v>
      </c>
      <c r="BA49" s="1">
        <v>4.3980831487082597</v>
      </c>
      <c r="BB49" s="1">
        <v>4.3980831487082597</v>
      </c>
      <c r="BC49" s="1" t="s">
        <v>194</v>
      </c>
      <c r="BD49" s="1" t="s">
        <v>194</v>
      </c>
      <c r="BE49" s="1" t="s">
        <v>194</v>
      </c>
      <c r="BF49" s="1" t="s">
        <v>194</v>
      </c>
      <c r="BG49" s="1" t="s">
        <v>194</v>
      </c>
      <c r="BH49" s="1" t="s">
        <v>194</v>
      </c>
      <c r="BI49" s="1" t="s">
        <v>194</v>
      </c>
      <c r="BJ49" s="1" t="s">
        <v>194</v>
      </c>
      <c r="BM49">
        <v>2</v>
      </c>
      <c r="BN49">
        <f>MIN(Modell_vol30_2_bemutato_Wilensky4_table[[#This Row],[closest comp 1]:[closest comp 10]])</f>
        <v>4.3980831487082597</v>
      </c>
      <c r="BO49">
        <f>MAX(Modell_vol30_2_bemutato_Wilensky4_table[[#This Row],[closest comp 1]:[closest comp 10]])</f>
        <v>4.3980831487082597</v>
      </c>
    </row>
    <row r="50" spans="1:70" x14ac:dyDescent="0.25">
      <c r="A50" s="1">
        <v>49</v>
      </c>
      <c r="B50" s="1" t="s">
        <v>38</v>
      </c>
      <c r="C50" s="1" t="s">
        <v>22</v>
      </c>
      <c r="D50" s="1" t="s">
        <v>40</v>
      </c>
      <c r="E50" s="1" t="s">
        <v>28</v>
      </c>
      <c r="F50" s="1" t="s">
        <v>25</v>
      </c>
      <c r="G50" s="1" t="b">
        <v>0</v>
      </c>
      <c r="H50" s="1" t="b">
        <v>0</v>
      </c>
      <c r="I50" s="1" t="b">
        <v>0</v>
      </c>
      <c r="J50" s="1" t="b">
        <v>0</v>
      </c>
      <c r="K50" s="1" t="b">
        <v>0</v>
      </c>
      <c r="L50" s="1">
        <v>200</v>
      </c>
      <c r="M50" s="1">
        <v>2</v>
      </c>
      <c r="N50" s="1">
        <v>0</v>
      </c>
      <c r="O50" s="1">
        <v>1</v>
      </c>
      <c r="P50" s="1">
        <v>0</v>
      </c>
      <c r="Q50" s="1">
        <v>100</v>
      </c>
      <c r="R50" s="1">
        <v>0</v>
      </c>
      <c r="S50" s="1">
        <v>1</v>
      </c>
      <c r="T50" s="1">
        <v>1</v>
      </c>
      <c r="U50" s="1" t="b">
        <v>0</v>
      </c>
      <c r="V50" s="1">
        <v>120</v>
      </c>
      <c r="W50" s="1">
        <v>3867</v>
      </c>
      <c r="X50" s="1">
        <v>4612.2</v>
      </c>
      <c r="Y50" s="1" t="s">
        <v>194</v>
      </c>
      <c r="Z50" s="1" t="s">
        <v>194</v>
      </c>
      <c r="AA50" s="1" t="s">
        <v>194</v>
      </c>
      <c r="AB50" s="1" t="s">
        <v>194</v>
      </c>
      <c r="AC50" s="1" t="s">
        <v>194</v>
      </c>
      <c r="AD50" s="1" t="s">
        <v>194</v>
      </c>
      <c r="AE50" s="1" t="s">
        <v>194</v>
      </c>
      <c r="AF50" s="1" t="s">
        <v>194</v>
      </c>
      <c r="AG50" s="1">
        <v>195.2</v>
      </c>
      <c r="AH50" s="1">
        <v>194.5</v>
      </c>
      <c r="AI50" s="1" t="s">
        <v>194</v>
      </c>
      <c r="AJ50" s="1" t="s">
        <v>194</v>
      </c>
      <c r="AK50" s="1" t="s">
        <v>194</v>
      </c>
      <c r="AL50" s="1" t="s">
        <v>194</v>
      </c>
      <c r="AM50" s="1" t="s">
        <v>194</v>
      </c>
      <c r="AN50" s="1" t="s">
        <v>194</v>
      </c>
      <c r="AO50" s="1" t="s">
        <v>194</v>
      </c>
      <c r="AP50" s="1" t="s">
        <v>194</v>
      </c>
      <c r="AQ50" s="1">
        <v>4.5050685731483897</v>
      </c>
      <c r="AR50" s="1">
        <v>4.5050685731483897</v>
      </c>
      <c r="AS50" s="1" t="s">
        <v>194</v>
      </c>
      <c r="AT50" s="1" t="s">
        <v>194</v>
      </c>
      <c r="AU50" s="1" t="s">
        <v>194</v>
      </c>
      <c r="AV50" s="1" t="s">
        <v>194</v>
      </c>
      <c r="AW50" s="1" t="s">
        <v>194</v>
      </c>
      <c r="AX50" s="1" t="s">
        <v>194</v>
      </c>
      <c r="AY50" s="1" t="s">
        <v>194</v>
      </c>
      <c r="AZ50" s="1" t="s">
        <v>194</v>
      </c>
      <c r="BA50" s="1">
        <v>4.5050685731483897</v>
      </c>
      <c r="BB50" s="1">
        <v>4.5050685731483897</v>
      </c>
      <c r="BC50" s="1" t="s">
        <v>194</v>
      </c>
      <c r="BD50" s="1" t="s">
        <v>194</v>
      </c>
      <c r="BE50" s="1" t="s">
        <v>194</v>
      </c>
      <c r="BF50" s="1" t="s">
        <v>194</v>
      </c>
      <c r="BG50" s="1" t="s">
        <v>194</v>
      </c>
      <c r="BH50" s="1" t="s">
        <v>194</v>
      </c>
      <c r="BI50" s="1" t="s">
        <v>194</v>
      </c>
      <c r="BJ50" s="1" t="s">
        <v>194</v>
      </c>
      <c r="BM50">
        <v>2</v>
      </c>
      <c r="BN50">
        <f>MIN(Modell_vol30_2_bemutato_Wilensky4_table[[#This Row],[closest comp 1]:[closest comp 10]])</f>
        <v>4.5050685731483897</v>
      </c>
      <c r="BO50">
        <f>MAX(Modell_vol30_2_bemutato_Wilensky4_table[[#This Row],[closest comp 1]:[closest comp 10]])</f>
        <v>4.5050685731483897</v>
      </c>
    </row>
    <row r="51" spans="1:70" x14ac:dyDescent="0.25">
      <c r="A51" s="1">
        <v>50</v>
      </c>
      <c r="B51" s="1" t="s">
        <v>38</v>
      </c>
      <c r="C51" s="1" t="s">
        <v>22</v>
      </c>
      <c r="D51" s="1" t="s">
        <v>40</v>
      </c>
      <c r="E51" s="1" t="s">
        <v>28</v>
      </c>
      <c r="F51" s="1" t="s">
        <v>25</v>
      </c>
      <c r="G51" s="1" t="b">
        <v>0</v>
      </c>
      <c r="H51" s="1" t="b">
        <v>0</v>
      </c>
      <c r="I51" s="1" t="b">
        <v>0</v>
      </c>
      <c r="J51" s="1" t="b">
        <v>0</v>
      </c>
      <c r="K51" s="1" t="b">
        <v>0</v>
      </c>
      <c r="L51" s="1">
        <v>200</v>
      </c>
      <c r="M51" s="1">
        <v>2</v>
      </c>
      <c r="N51" s="1">
        <v>0</v>
      </c>
      <c r="O51" s="1">
        <v>1</v>
      </c>
      <c r="P51" s="1">
        <v>0</v>
      </c>
      <c r="Q51" s="1">
        <v>100</v>
      </c>
      <c r="R51" s="1">
        <v>0</v>
      </c>
      <c r="S51" s="1">
        <v>1</v>
      </c>
      <c r="T51" s="1">
        <v>1</v>
      </c>
      <c r="U51" s="1" t="b">
        <v>0</v>
      </c>
      <c r="V51" s="1">
        <v>120</v>
      </c>
      <c r="W51" s="1">
        <v>4426.84</v>
      </c>
      <c r="X51" s="1">
        <v>4159.82</v>
      </c>
      <c r="Y51" s="1" t="s">
        <v>194</v>
      </c>
      <c r="Z51" s="1" t="s">
        <v>194</v>
      </c>
      <c r="AA51" s="1" t="s">
        <v>194</v>
      </c>
      <c r="AB51" s="1" t="s">
        <v>194</v>
      </c>
      <c r="AC51" s="1" t="s">
        <v>194</v>
      </c>
      <c r="AD51" s="1" t="s">
        <v>194</v>
      </c>
      <c r="AE51" s="1" t="s">
        <v>194</v>
      </c>
      <c r="AF51" s="1" t="s">
        <v>194</v>
      </c>
      <c r="AG51" s="1">
        <v>194.56</v>
      </c>
      <c r="AH51" s="1">
        <v>194.93</v>
      </c>
      <c r="AI51" s="1" t="s">
        <v>194</v>
      </c>
      <c r="AJ51" s="1" t="s">
        <v>194</v>
      </c>
      <c r="AK51" s="1" t="s">
        <v>194</v>
      </c>
      <c r="AL51" s="1" t="s">
        <v>194</v>
      </c>
      <c r="AM51" s="1" t="s">
        <v>194</v>
      </c>
      <c r="AN51" s="1" t="s">
        <v>194</v>
      </c>
      <c r="AO51" s="1" t="s">
        <v>194</v>
      </c>
      <c r="AP51" s="1" t="s">
        <v>194</v>
      </c>
      <c r="AQ51" s="1">
        <v>5.5749611461102004</v>
      </c>
      <c r="AR51" s="1">
        <v>5.5749611461102004</v>
      </c>
      <c r="AS51" s="1" t="s">
        <v>194</v>
      </c>
      <c r="AT51" s="1" t="s">
        <v>194</v>
      </c>
      <c r="AU51" s="1" t="s">
        <v>194</v>
      </c>
      <c r="AV51" s="1" t="s">
        <v>194</v>
      </c>
      <c r="AW51" s="1" t="s">
        <v>194</v>
      </c>
      <c r="AX51" s="1" t="s">
        <v>194</v>
      </c>
      <c r="AY51" s="1" t="s">
        <v>194</v>
      </c>
      <c r="AZ51" s="1" t="s">
        <v>194</v>
      </c>
      <c r="BA51" s="1">
        <v>5.5749611461102004</v>
      </c>
      <c r="BB51" s="1">
        <v>5.5749611461102004</v>
      </c>
      <c r="BC51" s="1" t="s">
        <v>194</v>
      </c>
      <c r="BD51" s="1" t="s">
        <v>194</v>
      </c>
      <c r="BE51" s="1" t="s">
        <v>194</v>
      </c>
      <c r="BF51" s="1" t="s">
        <v>194</v>
      </c>
      <c r="BG51" s="1" t="s">
        <v>194</v>
      </c>
      <c r="BH51" s="1" t="s">
        <v>194</v>
      </c>
      <c r="BI51" s="1" t="s">
        <v>194</v>
      </c>
      <c r="BJ51" s="1" t="s">
        <v>194</v>
      </c>
      <c r="BM51">
        <v>2</v>
      </c>
      <c r="BN51">
        <f>MIN(Modell_vol30_2_bemutato_Wilensky4_table[[#This Row],[closest comp 1]:[closest comp 10]])</f>
        <v>5.5749611461102004</v>
      </c>
      <c r="BO51">
        <f>MAX(Modell_vol30_2_bemutato_Wilensky4_table[[#This Row],[closest comp 1]:[closest comp 10]])</f>
        <v>5.5749611461102004</v>
      </c>
    </row>
    <row r="52" spans="1:70" x14ac:dyDescent="0.25">
      <c r="A52" s="3">
        <v>51</v>
      </c>
      <c r="B52" s="3" t="s">
        <v>38</v>
      </c>
      <c r="C52" s="3" t="s">
        <v>22</v>
      </c>
      <c r="D52" s="3" t="s">
        <v>40</v>
      </c>
      <c r="E52" s="3" t="s">
        <v>28</v>
      </c>
      <c r="F52" s="3" t="s">
        <v>25</v>
      </c>
      <c r="G52" s="3" t="b">
        <v>0</v>
      </c>
      <c r="H52" s="3" t="b">
        <v>0</v>
      </c>
      <c r="I52" s="3" t="b">
        <v>0</v>
      </c>
      <c r="J52" s="3" t="b">
        <v>0</v>
      </c>
      <c r="K52" s="3" t="b">
        <v>0</v>
      </c>
      <c r="L52" s="3">
        <v>200</v>
      </c>
      <c r="M52" s="3">
        <v>3</v>
      </c>
      <c r="N52" s="3">
        <v>0</v>
      </c>
      <c r="O52" s="3">
        <v>1</v>
      </c>
      <c r="P52" s="3">
        <v>0</v>
      </c>
      <c r="Q52" s="3">
        <v>100</v>
      </c>
      <c r="R52" s="3">
        <v>0</v>
      </c>
      <c r="S52" s="3">
        <v>1</v>
      </c>
      <c r="T52" s="3">
        <v>1</v>
      </c>
      <c r="U52" s="3" t="b">
        <v>0</v>
      </c>
      <c r="V52" s="3">
        <v>120</v>
      </c>
      <c r="W52" s="3">
        <v>3998.52</v>
      </c>
      <c r="X52" s="3">
        <v>4140.9799999999996</v>
      </c>
      <c r="Y52" s="3">
        <v>4951.03</v>
      </c>
      <c r="Z52" s="3" t="s">
        <v>194</v>
      </c>
      <c r="AA52" s="3" t="s">
        <v>194</v>
      </c>
      <c r="AB52" s="3" t="s">
        <v>194</v>
      </c>
      <c r="AC52" s="3" t="s">
        <v>194</v>
      </c>
      <c r="AD52" s="3" t="s">
        <v>194</v>
      </c>
      <c r="AE52" s="3" t="s">
        <v>194</v>
      </c>
      <c r="AF52" s="3" t="s">
        <v>194</v>
      </c>
      <c r="AG52" s="3">
        <v>192.55</v>
      </c>
      <c r="AH52" s="3">
        <v>192.76</v>
      </c>
      <c r="AI52" s="3">
        <v>190.57</v>
      </c>
      <c r="AJ52" s="3" t="s">
        <v>194</v>
      </c>
      <c r="AK52" s="3" t="s">
        <v>194</v>
      </c>
      <c r="AL52" s="3" t="s">
        <v>194</v>
      </c>
      <c r="AM52" s="3" t="s">
        <v>194</v>
      </c>
      <c r="AN52" s="3" t="s">
        <v>194</v>
      </c>
      <c r="AO52" s="3" t="s">
        <v>194</v>
      </c>
      <c r="AP52" s="3" t="s">
        <v>194</v>
      </c>
      <c r="AQ52" s="3">
        <v>7.9554974963770002</v>
      </c>
      <c r="AR52" s="3">
        <v>8.1135369398445398</v>
      </c>
      <c r="AS52" s="3">
        <v>11.0602590497202</v>
      </c>
      <c r="AT52" s="3" t="s">
        <v>194</v>
      </c>
      <c r="AU52" s="3" t="s">
        <v>194</v>
      </c>
      <c r="AV52" s="3" t="s">
        <v>194</v>
      </c>
      <c r="AW52" s="3" t="s">
        <v>194</v>
      </c>
      <c r="AX52" s="3" t="s">
        <v>194</v>
      </c>
      <c r="AY52" s="3" t="s">
        <v>194</v>
      </c>
      <c r="AZ52" s="3" t="s">
        <v>194</v>
      </c>
      <c r="BA52" s="3">
        <v>12.643767405562301</v>
      </c>
      <c r="BB52" s="3">
        <v>13.401255833450101</v>
      </c>
      <c r="BC52" s="3">
        <v>14.493895510728301</v>
      </c>
      <c r="BD52" s="3" t="s">
        <v>194</v>
      </c>
      <c r="BE52" s="3" t="s">
        <v>194</v>
      </c>
      <c r="BF52" s="3" t="s">
        <v>194</v>
      </c>
      <c r="BG52" s="3" t="s">
        <v>194</v>
      </c>
      <c r="BH52" s="3" t="s">
        <v>194</v>
      </c>
      <c r="BI52" s="3" t="s">
        <v>194</v>
      </c>
      <c r="BJ52" s="3" t="s">
        <v>194</v>
      </c>
      <c r="BM52">
        <v>3</v>
      </c>
      <c r="BN52">
        <f>MIN(Modell_vol30_2_bemutato_Wilensky4_table[[#This Row],[closest comp 1]:[closest comp 10]])</f>
        <v>7.9554974963770002</v>
      </c>
      <c r="BO52">
        <f>MAX(Modell_vol30_2_bemutato_Wilensky4_table[[#This Row],[closest comp 1]:[closest comp 10]])</f>
        <v>11.0602590497202</v>
      </c>
      <c r="BQ52">
        <f>AVERAGE(BN52:BN101)</f>
        <v>6.921128876949556</v>
      </c>
      <c r="BR52">
        <f>AVERAGE(BO52:BO101)</f>
        <v>10.016045411533973</v>
      </c>
    </row>
    <row r="53" spans="1:70" x14ac:dyDescent="0.25">
      <c r="A53" s="3">
        <v>52</v>
      </c>
      <c r="B53" s="3" t="s">
        <v>38</v>
      </c>
      <c r="C53" s="3" t="s">
        <v>22</v>
      </c>
      <c r="D53" s="3" t="s">
        <v>40</v>
      </c>
      <c r="E53" s="3" t="s">
        <v>28</v>
      </c>
      <c r="F53" s="3" t="s">
        <v>25</v>
      </c>
      <c r="G53" s="3" t="b">
        <v>0</v>
      </c>
      <c r="H53" s="3" t="b">
        <v>0</v>
      </c>
      <c r="I53" s="3" t="b">
        <v>0</v>
      </c>
      <c r="J53" s="3" t="b">
        <v>0</v>
      </c>
      <c r="K53" s="3" t="b">
        <v>0</v>
      </c>
      <c r="L53" s="3">
        <v>200</v>
      </c>
      <c r="M53" s="3">
        <v>3</v>
      </c>
      <c r="N53" s="3">
        <v>0</v>
      </c>
      <c r="O53" s="3">
        <v>1</v>
      </c>
      <c r="P53" s="3">
        <v>0</v>
      </c>
      <c r="Q53" s="3">
        <v>100</v>
      </c>
      <c r="R53" s="3">
        <v>0</v>
      </c>
      <c r="S53" s="3">
        <v>1</v>
      </c>
      <c r="T53" s="3">
        <v>1</v>
      </c>
      <c r="U53" s="3" t="b">
        <v>0</v>
      </c>
      <c r="V53" s="3">
        <v>120</v>
      </c>
      <c r="W53" s="3">
        <v>5141.22</v>
      </c>
      <c r="X53" s="3">
        <v>5636.99</v>
      </c>
      <c r="Y53" s="3">
        <v>6043.82</v>
      </c>
      <c r="Z53" s="3" t="s">
        <v>194</v>
      </c>
      <c r="AA53" s="3" t="s">
        <v>194</v>
      </c>
      <c r="AB53" s="3" t="s">
        <v>194</v>
      </c>
      <c r="AC53" s="3" t="s">
        <v>194</v>
      </c>
      <c r="AD53" s="3" t="s">
        <v>194</v>
      </c>
      <c r="AE53" s="3" t="s">
        <v>194</v>
      </c>
      <c r="AF53" s="3" t="s">
        <v>194</v>
      </c>
      <c r="AG53" s="3">
        <v>190.39</v>
      </c>
      <c r="AH53" s="3">
        <v>190.45</v>
      </c>
      <c r="AI53" s="3">
        <v>188.56</v>
      </c>
      <c r="AJ53" s="3" t="s">
        <v>194</v>
      </c>
      <c r="AK53" s="3" t="s">
        <v>194</v>
      </c>
      <c r="AL53" s="3" t="s">
        <v>194</v>
      </c>
      <c r="AM53" s="3" t="s">
        <v>194</v>
      </c>
      <c r="AN53" s="3" t="s">
        <v>194</v>
      </c>
      <c r="AO53" s="3" t="s">
        <v>194</v>
      </c>
      <c r="AP53" s="3" t="s">
        <v>194</v>
      </c>
      <c r="AQ53" s="3">
        <v>5.7234124029460398</v>
      </c>
      <c r="AR53" s="3">
        <v>6.3688506919440497</v>
      </c>
      <c r="AS53" s="3">
        <v>8.9290903532564592</v>
      </c>
      <c r="AT53" s="3" t="s">
        <v>194</v>
      </c>
      <c r="AU53" s="3" t="s">
        <v>194</v>
      </c>
      <c r="AV53" s="3" t="s">
        <v>194</v>
      </c>
      <c r="AW53" s="3" t="s">
        <v>194</v>
      </c>
      <c r="AX53" s="3" t="s">
        <v>194</v>
      </c>
      <c r="AY53" s="3" t="s">
        <v>194</v>
      </c>
      <c r="AZ53" s="3" t="s">
        <v>194</v>
      </c>
      <c r="BA53" s="3">
        <v>10.897978516867401</v>
      </c>
      <c r="BB53" s="3">
        <v>10.794783403612399</v>
      </c>
      <c r="BC53" s="3">
        <v>11.1741930932922</v>
      </c>
      <c r="BD53" s="3" t="s">
        <v>194</v>
      </c>
      <c r="BE53" s="3" t="s">
        <v>194</v>
      </c>
      <c r="BF53" s="3" t="s">
        <v>194</v>
      </c>
      <c r="BG53" s="3" t="s">
        <v>194</v>
      </c>
      <c r="BH53" s="3" t="s">
        <v>194</v>
      </c>
      <c r="BI53" s="3" t="s">
        <v>194</v>
      </c>
      <c r="BJ53" s="3" t="s">
        <v>194</v>
      </c>
      <c r="BM53">
        <v>3</v>
      </c>
      <c r="BN53">
        <f>MIN(Modell_vol30_2_bemutato_Wilensky4_table[[#This Row],[closest comp 1]:[closest comp 10]])</f>
        <v>5.7234124029460398</v>
      </c>
      <c r="BO53">
        <f>MAX(Modell_vol30_2_bemutato_Wilensky4_table[[#This Row],[closest comp 1]:[closest comp 10]])</f>
        <v>8.9290903532564592</v>
      </c>
    </row>
    <row r="54" spans="1:70" x14ac:dyDescent="0.25">
      <c r="A54" s="3">
        <v>53</v>
      </c>
      <c r="B54" s="3" t="s">
        <v>38</v>
      </c>
      <c r="C54" s="3" t="s">
        <v>22</v>
      </c>
      <c r="D54" s="3" t="s">
        <v>40</v>
      </c>
      <c r="E54" s="3" t="s">
        <v>28</v>
      </c>
      <c r="F54" s="3" t="s">
        <v>25</v>
      </c>
      <c r="G54" s="3" t="b">
        <v>0</v>
      </c>
      <c r="H54" s="3" t="b">
        <v>0</v>
      </c>
      <c r="I54" s="3" t="b">
        <v>0</v>
      </c>
      <c r="J54" s="3" t="b">
        <v>0</v>
      </c>
      <c r="K54" s="3" t="b">
        <v>0</v>
      </c>
      <c r="L54" s="3">
        <v>200</v>
      </c>
      <c r="M54" s="3">
        <v>3</v>
      </c>
      <c r="N54" s="3">
        <v>0</v>
      </c>
      <c r="O54" s="3">
        <v>1</v>
      </c>
      <c r="P54" s="3">
        <v>0</v>
      </c>
      <c r="Q54" s="3">
        <v>100</v>
      </c>
      <c r="R54" s="3">
        <v>0</v>
      </c>
      <c r="S54" s="3">
        <v>1</v>
      </c>
      <c r="T54" s="3">
        <v>1</v>
      </c>
      <c r="U54" s="3" t="b">
        <v>0</v>
      </c>
      <c r="V54" s="3">
        <v>120</v>
      </c>
      <c r="W54" s="3">
        <v>3908.6</v>
      </c>
      <c r="X54" s="3">
        <v>4128.37</v>
      </c>
      <c r="Y54" s="3">
        <v>3959.67</v>
      </c>
      <c r="Z54" s="3" t="s">
        <v>194</v>
      </c>
      <c r="AA54" s="3" t="s">
        <v>194</v>
      </c>
      <c r="AB54" s="3" t="s">
        <v>194</v>
      </c>
      <c r="AC54" s="3" t="s">
        <v>194</v>
      </c>
      <c r="AD54" s="3" t="s">
        <v>194</v>
      </c>
      <c r="AE54" s="3" t="s">
        <v>194</v>
      </c>
      <c r="AF54" s="3" t="s">
        <v>194</v>
      </c>
      <c r="AG54" s="3">
        <v>193.62</v>
      </c>
      <c r="AH54" s="3">
        <v>192.05</v>
      </c>
      <c r="AI54" s="3">
        <v>191.94</v>
      </c>
      <c r="AJ54" s="3" t="s">
        <v>194</v>
      </c>
      <c r="AK54" s="3" t="s">
        <v>194</v>
      </c>
      <c r="AL54" s="3" t="s">
        <v>194</v>
      </c>
      <c r="AM54" s="3" t="s">
        <v>194</v>
      </c>
      <c r="AN54" s="3" t="s">
        <v>194</v>
      </c>
      <c r="AO54" s="3" t="s">
        <v>194</v>
      </c>
      <c r="AP54" s="3" t="s">
        <v>194</v>
      </c>
      <c r="AQ54" s="3">
        <v>6.6785456421186504</v>
      </c>
      <c r="AR54" s="3">
        <v>8.2147546831162206</v>
      </c>
      <c r="AS54" s="3">
        <v>9.7359350020847</v>
      </c>
      <c r="AT54" s="3" t="s">
        <v>194</v>
      </c>
      <c r="AU54" s="3" t="s">
        <v>194</v>
      </c>
      <c r="AV54" s="3" t="s">
        <v>194</v>
      </c>
      <c r="AW54" s="3" t="s">
        <v>194</v>
      </c>
      <c r="AX54" s="3" t="s">
        <v>194</v>
      </c>
      <c r="AY54" s="3" t="s">
        <v>194</v>
      </c>
      <c r="AZ54" s="3" t="s">
        <v>194</v>
      </c>
      <c r="BA54" s="3">
        <v>13.5139208706423</v>
      </c>
      <c r="BB54" s="3">
        <v>14.595607854768399</v>
      </c>
      <c r="BC54" s="3">
        <v>15.161644103678301</v>
      </c>
      <c r="BD54" s="3" t="s">
        <v>194</v>
      </c>
      <c r="BE54" s="3" t="s">
        <v>194</v>
      </c>
      <c r="BF54" s="3" t="s">
        <v>194</v>
      </c>
      <c r="BG54" s="3" t="s">
        <v>194</v>
      </c>
      <c r="BH54" s="3" t="s">
        <v>194</v>
      </c>
      <c r="BI54" s="3" t="s">
        <v>194</v>
      </c>
      <c r="BJ54" s="3" t="s">
        <v>194</v>
      </c>
      <c r="BM54">
        <v>3</v>
      </c>
      <c r="BN54">
        <f>MIN(Modell_vol30_2_bemutato_Wilensky4_table[[#This Row],[closest comp 1]:[closest comp 10]])</f>
        <v>6.6785456421186504</v>
      </c>
      <c r="BO54">
        <f>MAX(Modell_vol30_2_bemutato_Wilensky4_table[[#This Row],[closest comp 1]:[closest comp 10]])</f>
        <v>9.7359350020847</v>
      </c>
    </row>
    <row r="55" spans="1:70" x14ac:dyDescent="0.25">
      <c r="A55" s="3">
        <v>54</v>
      </c>
      <c r="B55" s="3" t="s">
        <v>38</v>
      </c>
      <c r="C55" s="3" t="s">
        <v>22</v>
      </c>
      <c r="D55" s="3" t="s">
        <v>40</v>
      </c>
      <c r="E55" s="3" t="s">
        <v>28</v>
      </c>
      <c r="F55" s="3" t="s">
        <v>25</v>
      </c>
      <c r="G55" s="3" t="b">
        <v>0</v>
      </c>
      <c r="H55" s="3" t="b">
        <v>0</v>
      </c>
      <c r="I55" s="3" t="b">
        <v>0</v>
      </c>
      <c r="J55" s="3" t="b">
        <v>0</v>
      </c>
      <c r="K55" s="3" t="b">
        <v>0</v>
      </c>
      <c r="L55" s="3">
        <v>200</v>
      </c>
      <c r="M55" s="3">
        <v>3</v>
      </c>
      <c r="N55" s="3">
        <v>0</v>
      </c>
      <c r="O55" s="3">
        <v>1</v>
      </c>
      <c r="P55" s="3">
        <v>0</v>
      </c>
      <c r="Q55" s="3">
        <v>100</v>
      </c>
      <c r="R55" s="3">
        <v>0</v>
      </c>
      <c r="S55" s="3">
        <v>1</v>
      </c>
      <c r="T55" s="3">
        <v>1</v>
      </c>
      <c r="U55" s="3" t="b">
        <v>0</v>
      </c>
      <c r="V55" s="3">
        <v>120</v>
      </c>
      <c r="W55" s="3">
        <v>4129.67</v>
      </c>
      <c r="X55" s="3">
        <v>4034.72</v>
      </c>
      <c r="Y55" s="3">
        <v>4205.25</v>
      </c>
      <c r="Z55" s="3" t="s">
        <v>194</v>
      </c>
      <c r="AA55" s="3" t="s">
        <v>194</v>
      </c>
      <c r="AB55" s="3" t="s">
        <v>194</v>
      </c>
      <c r="AC55" s="3" t="s">
        <v>194</v>
      </c>
      <c r="AD55" s="3" t="s">
        <v>194</v>
      </c>
      <c r="AE55" s="3" t="s">
        <v>194</v>
      </c>
      <c r="AF55" s="3" t="s">
        <v>194</v>
      </c>
      <c r="AG55" s="3">
        <v>191.87</v>
      </c>
      <c r="AH55" s="3">
        <v>194.05</v>
      </c>
      <c r="AI55" s="3">
        <v>190.82</v>
      </c>
      <c r="AJ55" s="3" t="s">
        <v>194</v>
      </c>
      <c r="AK55" s="3" t="s">
        <v>194</v>
      </c>
      <c r="AL55" s="3" t="s">
        <v>194</v>
      </c>
      <c r="AM55" s="3" t="s">
        <v>194</v>
      </c>
      <c r="AN55" s="3" t="s">
        <v>194</v>
      </c>
      <c r="AO55" s="3" t="s">
        <v>194</v>
      </c>
      <c r="AP55" s="3" t="s">
        <v>194</v>
      </c>
      <c r="AQ55" s="3">
        <v>7.3686059359413596</v>
      </c>
      <c r="AR55" s="3">
        <v>6.7402508141829598</v>
      </c>
      <c r="AS55" s="3">
        <v>10.212891135635701</v>
      </c>
      <c r="AT55" s="3" t="s">
        <v>194</v>
      </c>
      <c r="AU55" s="3" t="s">
        <v>194</v>
      </c>
      <c r="AV55" s="3" t="s">
        <v>194</v>
      </c>
      <c r="AW55" s="3" t="s">
        <v>194</v>
      </c>
      <c r="AX55" s="3" t="s">
        <v>194</v>
      </c>
      <c r="AY55" s="3" t="s">
        <v>194</v>
      </c>
      <c r="AZ55" s="3" t="s">
        <v>194</v>
      </c>
      <c r="BA55" s="3">
        <v>14.3892124001285</v>
      </c>
      <c r="BB55" s="3">
        <v>11.5279706632894</v>
      </c>
      <c r="BC55" s="3">
        <v>14.8048241794032</v>
      </c>
      <c r="BD55" s="3" t="s">
        <v>194</v>
      </c>
      <c r="BE55" s="3" t="s">
        <v>194</v>
      </c>
      <c r="BF55" s="3" t="s">
        <v>194</v>
      </c>
      <c r="BG55" s="3" t="s">
        <v>194</v>
      </c>
      <c r="BH55" s="3" t="s">
        <v>194</v>
      </c>
      <c r="BI55" s="3" t="s">
        <v>194</v>
      </c>
      <c r="BJ55" s="3" t="s">
        <v>194</v>
      </c>
      <c r="BM55">
        <v>3</v>
      </c>
      <c r="BN55">
        <f>MIN(Modell_vol30_2_bemutato_Wilensky4_table[[#This Row],[closest comp 1]:[closest comp 10]])</f>
        <v>6.7402508141829598</v>
      </c>
      <c r="BO55">
        <f>MAX(Modell_vol30_2_bemutato_Wilensky4_table[[#This Row],[closest comp 1]:[closest comp 10]])</f>
        <v>10.212891135635701</v>
      </c>
    </row>
    <row r="56" spans="1:70" x14ac:dyDescent="0.25">
      <c r="A56" s="3">
        <v>55</v>
      </c>
      <c r="B56" s="3" t="s">
        <v>38</v>
      </c>
      <c r="C56" s="3" t="s">
        <v>22</v>
      </c>
      <c r="D56" s="3" t="s">
        <v>40</v>
      </c>
      <c r="E56" s="3" t="s">
        <v>28</v>
      </c>
      <c r="F56" s="3" t="s">
        <v>25</v>
      </c>
      <c r="G56" s="3" t="b">
        <v>0</v>
      </c>
      <c r="H56" s="3" t="b">
        <v>0</v>
      </c>
      <c r="I56" s="3" t="b">
        <v>0</v>
      </c>
      <c r="J56" s="3" t="b">
        <v>0</v>
      </c>
      <c r="K56" s="3" t="b">
        <v>0</v>
      </c>
      <c r="L56" s="3">
        <v>200</v>
      </c>
      <c r="M56" s="3">
        <v>3</v>
      </c>
      <c r="N56" s="3">
        <v>0</v>
      </c>
      <c r="O56" s="3">
        <v>1</v>
      </c>
      <c r="P56" s="3">
        <v>0</v>
      </c>
      <c r="Q56" s="3">
        <v>100</v>
      </c>
      <c r="R56" s="3">
        <v>0</v>
      </c>
      <c r="S56" s="3">
        <v>1</v>
      </c>
      <c r="T56" s="3">
        <v>1</v>
      </c>
      <c r="U56" s="3" t="b">
        <v>0</v>
      </c>
      <c r="V56" s="3">
        <v>120</v>
      </c>
      <c r="W56" s="3">
        <v>4012.52</v>
      </c>
      <c r="X56" s="3">
        <v>4073.05</v>
      </c>
      <c r="Y56" s="3">
        <v>4263.03</v>
      </c>
      <c r="Z56" s="3" t="s">
        <v>194</v>
      </c>
      <c r="AA56" s="3" t="s">
        <v>194</v>
      </c>
      <c r="AB56" s="3" t="s">
        <v>194</v>
      </c>
      <c r="AC56" s="3" t="s">
        <v>194</v>
      </c>
      <c r="AD56" s="3" t="s">
        <v>194</v>
      </c>
      <c r="AE56" s="3" t="s">
        <v>194</v>
      </c>
      <c r="AF56" s="3" t="s">
        <v>194</v>
      </c>
      <c r="AG56" s="3">
        <v>192.71</v>
      </c>
      <c r="AH56" s="3">
        <v>192.42</v>
      </c>
      <c r="AI56" s="3">
        <v>192.29</v>
      </c>
      <c r="AJ56" s="3" t="s">
        <v>194</v>
      </c>
      <c r="AK56" s="3" t="s">
        <v>194</v>
      </c>
      <c r="AL56" s="3" t="s">
        <v>194</v>
      </c>
      <c r="AM56" s="3" t="s">
        <v>194</v>
      </c>
      <c r="AN56" s="3" t="s">
        <v>194</v>
      </c>
      <c r="AO56" s="3" t="s">
        <v>194</v>
      </c>
      <c r="AP56" s="3" t="s">
        <v>194</v>
      </c>
      <c r="AQ56" s="3">
        <v>8.1138298166121103</v>
      </c>
      <c r="AR56" s="3">
        <v>7.8001259858619596</v>
      </c>
      <c r="AS56" s="3">
        <v>8.5192980896400492</v>
      </c>
      <c r="AT56" s="3" t="s">
        <v>194</v>
      </c>
      <c r="AU56" s="3" t="s">
        <v>194</v>
      </c>
      <c r="AV56" s="3" t="s">
        <v>194</v>
      </c>
      <c r="AW56" s="3" t="s">
        <v>194</v>
      </c>
      <c r="AX56" s="3" t="s">
        <v>194</v>
      </c>
      <c r="AY56" s="3" t="s">
        <v>194</v>
      </c>
      <c r="AZ56" s="3" t="s">
        <v>194</v>
      </c>
      <c r="BA56" s="3">
        <v>12.7792462912607</v>
      </c>
      <c r="BB56" s="3">
        <v>13.841879881750501</v>
      </c>
      <c r="BC56" s="3">
        <v>13.348300935772301</v>
      </c>
      <c r="BD56" s="3" t="s">
        <v>194</v>
      </c>
      <c r="BE56" s="3" t="s">
        <v>194</v>
      </c>
      <c r="BF56" s="3" t="s">
        <v>194</v>
      </c>
      <c r="BG56" s="3" t="s">
        <v>194</v>
      </c>
      <c r="BH56" s="3" t="s">
        <v>194</v>
      </c>
      <c r="BI56" s="3" t="s">
        <v>194</v>
      </c>
      <c r="BJ56" s="3" t="s">
        <v>194</v>
      </c>
      <c r="BM56">
        <v>3</v>
      </c>
      <c r="BN56">
        <f>MIN(Modell_vol30_2_bemutato_Wilensky4_table[[#This Row],[closest comp 1]:[closest comp 10]])</f>
        <v>7.8001259858619596</v>
      </c>
      <c r="BO56">
        <f>MAX(Modell_vol30_2_bemutato_Wilensky4_table[[#This Row],[closest comp 1]:[closest comp 10]])</f>
        <v>8.5192980896400492</v>
      </c>
    </row>
    <row r="57" spans="1:70" x14ac:dyDescent="0.25">
      <c r="A57" s="3">
        <v>56</v>
      </c>
      <c r="B57" s="3" t="s">
        <v>38</v>
      </c>
      <c r="C57" s="3" t="s">
        <v>22</v>
      </c>
      <c r="D57" s="3" t="s">
        <v>40</v>
      </c>
      <c r="E57" s="3" t="s">
        <v>28</v>
      </c>
      <c r="F57" s="3" t="s">
        <v>25</v>
      </c>
      <c r="G57" s="3" t="b">
        <v>0</v>
      </c>
      <c r="H57" s="3" t="b">
        <v>0</v>
      </c>
      <c r="I57" s="3" t="b">
        <v>0</v>
      </c>
      <c r="J57" s="3" t="b">
        <v>0</v>
      </c>
      <c r="K57" s="3" t="b">
        <v>0</v>
      </c>
      <c r="L57" s="3">
        <v>200</v>
      </c>
      <c r="M57" s="3">
        <v>3</v>
      </c>
      <c r="N57" s="3">
        <v>0</v>
      </c>
      <c r="O57" s="3">
        <v>1</v>
      </c>
      <c r="P57" s="3">
        <v>0</v>
      </c>
      <c r="Q57" s="3">
        <v>100</v>
      </c>
      <c r="R57" s="3">
        <v>0</v>
      </c>
      <c r="S57" s="3">
        <v>1</v>
      </c>
      <c r="T57" s="3">
        <v>1</v>
      </c>
      <c r="U57" s="3" t="b">
        <v>0</v>
      </c>
      <c r="V57" s="3">
        <v>120</v>
      </c>
      <c r="W57" s="3">
        <v>4148.4399999999996</v>
      </c>
      <c r="X57" s="3">
        <v>4280.46</v>
      </c>
      <c r="Y57" s="3">
        <v>3892.19</v>
      </c>
      <c r="Z57" s="3" t="s">
        <v>194</v>
      </c>
      <c r="AA57" s="3" t="s">
        <v>194</v>
      </c>
      <c r="AB57" s="3" t="s">
        <v>194</v>
      </c>
      <c r="AC57" s="3" t="s">
        <v>194</v>
      </c>
      <c r="AD57" s="3" t="s">
        <v>194</v>
      </c>
      <c r="AE57" s="3" t="s">
        <v>194</v>
      </c>
      <c r="AF57" s="3" t="s">
        <v>194</v>
      </c>
      <c r="AG57" s="3">
        <v>190.88</v>
      </c>
      <c r="AH57" s="3">
        <v>192.43</v>
      </c>
      <c r="AI57" s="3">
        <v>193.9</v>
      </c>
      <c r="AJ57" s="3" t="s">
        <v>194</v>
      </c>
      <c r="AK57" s="3" t="s">
        <v>194</v>
      </c>
      <c r="AL57" s="3" t="s">
        <v>194</v>
      </c>
      <c r="AM57" s="3" t="s">
        <v>194</v>
      </c>
      <c r="AN57" s="3" t="s">
        <v>194</v>
      </c>
      <c r="AO57" s="3" t="s">
        <v>194</v>
      </c>
      <c r="AP57" s="3" t="s">
        <v>194</v>
      </c>
      <c r="AQ57" s="3">
        <v>10.9632468876439</v>
      </c>
      <c r="AR57" s="3">
        <v>8.1934207796227003</v>
      </c>
      <c r="AS57" s="3">
        <v>7.2552709344200501</v>
      </c>
      <c r="AT57" s="3" t="s">
        <v>194</v>
      </c>
      <c r="AU57" s="3" t="s">
        <v>194</v>
      </c>
      <c r="AV57" s="3" t="s">
        <v>194</v>
      </c>
      <c r="AW57" s="3" t="s">
        <v>194</v>
      </c>
      <c r="AX57" s="3" t="s">
        <v>194</v>
      </c>
      <c r="AY57" s="3" t="s">
        <v>194</v>
      </c>
      <c r="AZ57" s="3" t="s">
        <v>194</v>
      </c>
      <c r="BA57" s="3">
        <v>15.821085191666301</v>
      </c>
      <c r="BB57" s="3">
        <v>15.664385497976401</v>
      </c>
      <c r="BC57" s="3">
        <v>14.0355811660594</v>
      </c>
      <c r="BD57" s="3" t="s">
        <v>194</v>
      </c>
      <c r="BE57" s="3" t="s">
        <v>194</v>
      </c>
      <c r="BF57" s="3" t="s">
        <v>194</v>
      </c>
      <c r="BG57" s="3" t="s">
        <v>194</v>
      </c>
      <c r="BH57" s="3" t="s">
        <v>194</v>
      </c>
      <c r="BI57" s="3" t="s">
        <v>194</v>
      </c>
      <c r="BJ57" s="3" t="s">
        <v>194</v>
      </c>
      <c r="BM57">
        <v>3</v>
      </c>
      <c r="BN57">
        <f>MIN(Modell_vol30_2_bemutato_Wilensky4_table[[#This Row],[closest comp 1]:[closest comp 10]])</f>
        <v>7.2552709344200501</v>
      </c>
      <c r="BO57">
        <f>MAX(Modell_vol30_2_bemutato_Wilensky4_table[[#This Row],[closest comp 1]:[closest comp 10]])</f>
        <v>10.9632468876439</v>
      </c>
    </row>
    <row r="58" spans="1:70" x14ac:dyDescent="0.25">
      <c r="A58" s="3">
        <v>57</v>
      </c>
      <c r="B58" s="3" t="s">
        <v>38</v>
      </c>
      <c r="C58" s="3" t="s">
        <v>22</v>
      </c>
      <c r="D58" s="3" t="s">
        <v>40</v>
      </c>
      <c r="E58" s="3" t="s">
        <v>28</v>
      </c>
      <c r="F58" s="3" t="s">
        <v>25</v>
      </c>
      <c r="G58" s="3" t="b">
        <v>0</v>
      </c>
      <c r="H58" s="3" t="b">
        <v>0</v>
      </c>
      <c r="I58" s="3" t="b">
        <v>0</v>
      </c>
      <c r="J58" s="3" t="b">
        <v>0</v>
      </c>
      <c r="K58" s="3" t="b">
        <v>0</v>
      </c>
      <c r="L58" s="3">
        <v>200</v>
      </c>
      <c r="M58" s="3">
        <v>3</v>
      </c>
      <c r="N58" s="3">
        <v>0</v>
      </c>
      <c r="O58" s="3">
        <v>1</v>
      </c>
      <c r="P58" s="3">
        <v>0</v>
      </c>
      <c r="Q58" s="3">
        <v>100</v>
      </c>
      <c r="R58" s="3">
        <v>0</v>
      </c>
      <c r="S58" s="3">
        <v>1</v>
      </c>
      <c r="T58" s="3">
        <v>1</v>
      </c>
      <c r="U58" s="3" t="b">
        <v>0</v>
      </c>
      <c r="V58" s="3">
        <v>120</v>
      </c>
      <c r="W58" s="3">
        <v>5118.6000000000004</v>
      </c>
      <c r="X58" s="3">
        <v>4408.34</v>
      </c>
      <c r="Y58" s="3">
        <v>4135.6400000000003</v>
      </c>
      <c r="Z58" s="3" t="s">
        <v>194</v>
      </c>
      <c r="AA58" s="3" t="s">
        <v>194</v>
      </c>
      <c r="AB58" s="3" t="s">
        <v>194</v>
      </c>
      <c r="AC58" s="3" t="s">
        <v>194</v>
      </c>
      <c r="AD58" s="3" t="s">
        <v>194</v>
      </c>
      <c r="AE58" s="3" t="s">
        <v>194</v>
      </c>
      <c r="AF58" s="3" t="s">
        <v>194</v>
      </c>
      <c r="AG58" s="3">
        <v>190.81</v>
      </c>
      <c r="AH58" s="3">
        <v>191.33</v>
      </c>
      <c r="AI58" s="3">
        <v>193.01</v>
      </c>
      <c r="AJ58" s="3" t="s">
        <v>194</v>
      </c>
      <c r="AK58" s="3" t="s">
        <v>194</v>
      </c>
      <c r="AL58" s="3" t="s">
        <v>194</v>
      </c>
      <c r="AM58" s="3" t="s">
        <v>194</v>
      </c>
      <c r="AN58" s="3" t="s">
        <v>194</v>
      </c>
      <c r="AO58" s="3" t="s">
        <v>194</v>
      </c>
      <c r="AP58" s="3" t="s">
        <v>194</v>
      </c>
      <c r="AQ58" s="3">
        <v>9.5754331920292106</v>
      </c>
      <c r="AR58" s="3">
        <v>10.006845038776399</v>
      </c>
      <c r="AS58" s="3">
        <v>7.8048214235754498</v>
      </c>
      <c r="AT58" s="3" t="s">
        <v>194</v>
      </c>
      <c r="AU58" s="3" t="s">
        <v>194</v>
      </c>
      <c r="AV58" s="3" t="s">
        <v>194</v>
      </c>
      <c r="AW58" s="3" t="s">
        <v>194</v>
      </c>
      <c r="AX58" s="3" t="s">
        <v>194</v>
      </c>
      <c r="AY58" s="3" t="s">
        <v>194</v>
      </c>
      <c r="AZ58" s="3" t="s">
        <v>194</v>
      </c>
      <c r="BA58" s="3">
        <v>15.0082781989918</v>
      </c>
      <c r="BB58" s="3">
        <v>14.610806087776901</v>
      </c>
      <c r="BC58" s="3">
        <v>12.9501205289497</v>
      </c>
      <c r="BD58" s="3" t="s">
        <v>194</v>
      </c>
      <c r="BE58" s="3" t="s">
        <v>194</v>
      </c>
      <c r="BF58" s="3" t="s">
        <v>194</v>
      </c>
      <c r="BG58" s="3" t="s">
        <v>194</v>
      </c>
      <c r="BH58" s="3" t="s">
        <v>194</v>
      </c>
      <c r="BI58" s="3" t="s">
        <v>194</v>
      </c>
      <c r="BJ58" s="3" t="s">
        <v>194</v>
      </c>
      <c r="BM58">
        <v>3</v>
      </c>
      <c r="BN58">
        <f>MIN(Modell_vol30_2_bemutato_Wilensky4_table[[#This Row],[closest comp 1]:[closest comp 10]])</f>
        <v>7.8048214235754498</v>
      </c>
      <c r="BO58">
        <f>MAX(Modell_vol30_2_bemutato_Wilensky4_table[[#This Row],[closest comp 1]:[closest comp 10]])</f>
        <v>10.006845038776399</v>
      </c>
    </row>
    <row r="59" spans="1:70" x14ac:dyDescent="0.25">
      <c r="A59" s="3">
        <v>58</v>
      </c>
      <c r="B59" s="3" t="s">
        <v>38</v>
      </c>
      <c r="C59" s="3" t="s">
        <v>22</v>
      </c>
      <c r="D59" s="3" t="s">
        <v>40</v>
      </c>
      <c r="E59" s="3" t="s">
        <v>28</v>
      </c>
      <c r="F59" s="3" t="s">
        <v>25</v>
      </c>
      <c r="G59" s="3" t="b">
        <v>0</v>
      </c>
      <c r="H59" s="3" t="b">
        <v>0</v>
      </c>
      <c r="I59" s="3" t="b">
        <v>0</v>
      </c>
      <c r="J59" s="3" t="b">
        <v>0</v>
      </c>
      <c r="K59" s="3" t="b">
        <v>0</v>
      </c>
      <c r="L59" s="3">
        <v>200</v>
      </c>
      <c r="M59" s="3">
        <v>3</v>
      </c>
      <c r="N59" s="3">
        <v>0</v>
      </c>
      <c r="O59" s="3">
        <v>1</v>
      </c>
      <c r="P59" s="3">
        <v>0</v>
      </c>
      <c r="Q59" s="3">
        <v>100</v>
      </c>
      <c r="R59" s="3">
        <v>0</v>
      </c>
      <c r="S59" s="3">
        <v>1</v>
      </c>
      <c r="T59" s="3">
        <v>1</v>
      </c>
      <c r="U59" s="3" t="b">
        <v>0</v>
      </c>
      <c r="V59" s="3">
        <v>120</v>
      </c>
      <c r="W59" s="3">
        <v>3832.11</v>
      </c>
      <c r="X59" s="3">
        <v>3750.84</v>
      </c>
      <c r="Y59" s="3">
        <v>3827.8</v>
      </c>
      <c r="Z59" s="3" t="s">
        <v>194</v>
      </c>
      <c r="AA59" s="3" t="s">
        <v>194</v>
      </c>
      <c r="AB59" s="3" t="s">
        <v>194</v>
      </c>
      <c r="AC59" s="3" t="s">
        <v>194</v>
      </c>
      <c r="AD59" s="3" t="s">
        <v>194</v>
      </c>
      <c r="AE59" s="3" t="s">
        <v>194</v>
      </c>
      <c r="AF59" s="3" t="s">
        <v>194</v>
      </c>
      <c r="AG59" s="3">
        <v>191.97</v>
      </c>
      <c r="AH59" s="3">
        <v>193.31</v>
      </c>
      <c r="AI59" s="3">
        <v>193.22</v>
      </c>
      <c r="AJ59" s="3" t="s">
        <v>194</v>
      </c>
      <c r="AK59" s="3" t="s">
        <v>194</v>
      </c>
      <c r="AL59" s="3" t="s">
        <v>194</v>
      </c>
      <c r="AM59" s="3" t="s">
        <v>194</v>
      </c>
      <c r="AN59" s="3" t="s">
        <v>194</v>
      </c>
      <c r="AO59" s="3" t="s">
        <v>194</v>
      </c>
      <c r="AP59" s="3" t="s">
        <v>194</v>
      </c>
      <c r="AQ59" s="3">
        <v>9.0232652128724702</v>
      </c>
      <c r="AR59" s="3">
        <v>7.3401190791603801</v>
      </c>
      <c r="AS59" s="3">
        <v>8.3984624352058805</v>
      </c>
      <c r="AT59" s="3" t="s">
        <v>194</v>
      </c>
      <c r="AU59" s="3" t="s">
        <v>194</v>
      </c>
      <c r="AV59" s="3" t="s">
        <v>194</v>
      </c>
      <c r="AW59" s="3" t="s">
        <v>194</v>
      </c>
      <c r="AX59" s="3" t="s">
        <v>194</v>
      </c>
      <c r="AY59" s="3" t="s">
        <v>194</v>
      </c>
      <c r="AZ59" s="3" t="s">
        <v>194</v>
      </c>
      <c r="BA59" s="3">
        <v>14.7736861584737</v>
      </c>
      <c r="BB59" s="3">
        <v>13.4470046994476</v>
      </c>
      <c r="BC59" s="3">
        <v>12.4678430686272</v>
      </c>
      <c r="BD59" s="3" t="s">
        <v>194</v>
      </c>
      <c r="BE59" s="3" t="s">
        <v>194</v>
      </c>
      <c r="BF59" s="3" t="s">
        <v>194</v>
      </c>
      <c r="BG59" s="3" t="s">
        <v>194</v>
      </c>
      <c r="BH59" s="3" t="s">
        <v>194</v>
      </c>
      <c r="BI59" s="3" t="s">
        <v>194</v>
      </c>
      <c r="BJ59" s="3" t="s">
        <v>194</v>
      </c>
      <c r="BM59">
        <v>3</v>
      </c>
      <c r="BN59">
        <f>MIN(Modell_vol30_2_bemutato_Wilensky4_table[[#This Row],[closest comp 1]:[closest comp 10]])</f>
        <v>7.3401190791603801</v>
      </c>
      <c r="BO59">
        <f>MAX(Modell_vol30_2_bemutato_Wilensky4_table[[#This Row],[closest comp 1]:[closest comp 10]])</f>
        <v>9.0232652128724702</v>
      </c>
    </row>
    <row r="60" spans="1:70" x14ac:dyDescent="0.25">
      <c r="A60" s="3">
        <v>59</v>
      </c>
      <c r="B60" s="3" t="s">
        <v>38</v>
      </c>
      <c r="C60" s="3" t="s">
        <v>22</v>
      </c>
      <c r="D60" s="3" t="s">
        <v>40</v>
      </c>
      <c r="E60" s="3" t="s">
        <v>28</v>
      </c>
      <c r="F60" s="3" t="s">
        <v>25</v>
      </c>
      <c r="G60" s="3" t="b">
        <v>0</v>
      </c>
      <c r="H60" s="3" t="b">
        <v>0</v>
      </c>
      <c r="I60" s="3" t="b">
        <v>0</v>
      </c>
      <c r="J60" s="3" t="b">
        <v>0</v>
      </c>
      <c r="K60" s="3" t="b">
        <v>0</v>
      </c>
      <c r="L60" s="3">
        <v>200</v>
      </c>
      <c r="M60" s="3">
        <v>3</v>
      </c>
      <c r="N60" s="3">
        <v>0</v>
      </c>
      <c r="O60" s="3">
        <v>1</v>
      </c>
      <c r="P60" s="3">
        <v>0</v>
      </c>
      <c r="Q60" s="3">
        <v>100</v>
      </c>
      <c r="R60" s="3">
        <v>0</v>
      </c>
      <c r="S60" s="3">
        <v>1</v>
      </c>
      <c r="T60" s="3">
        <v>1</v>
      </c>
      <c r="U60" s="3" t="b">
        <v>0</v>
      </c>
      <c r="V60" s="3">
        <v>120</v>
      </c>
      <c r="W60" s="3">
        <v>4394.72</v>
      </c>
      <c r="X60" s="3">
        <v>4148.3599999999997</v>
      </c>
      <c r="Y60" s="3">
        <v>4183.3100000000004</v>
      </c>
      <c r="Z60" s="3" t="s">
        <v>194</v>
      </c>
      <c r="AA60" s="3" t="s">
        <v>194</v>
      </c>
      <c r="AB60" s="3" t="s">
        <v>194</v>
      </c>
      <c r="AC60" s="3" t="s">
        <v>194</v>
      </c>
      <c r="AD60" s="3" t="s">
        <v>194</v>
      </c>
      <c r="AE60" s="3" t="s">
        <v>194</v>
      </c>
      <c r="AF60" s="3" t="s">
        <v>194</v>
      </c>
      <c r="AG60" s="3">
        <v>193.65</v>
      </c>
      <c r="AH60" s="3">
        <v>192.14</v>
      </c>
      <c r="AI60" s="3">
        <v>190.16</v>
      </c>
      <c r="AJ60" s="3" t="s">
        <v>194</v>
      </c>
      <c r="AK60" s="3" t="s">
        <v>194</v>
      </c>
      <c r="AL60" s="3" t="s">
        <v>194</v>
      </c>
      <c r="AM60" s="3" t="s">
        <v>194</v>
      </c>
      <c r="AN60" s="3" t="s">
        <v>194</v>
      </c>
      <c r="AO60" s="3" t="s">
        <v>194</v>
      </c>
      <c r="AP60" s="3" t="s">
        <v>194</v>
      </c>
      <c r="AQ60" s="3">
        <v>8.0271755165786995</v>
      </c>
      <c r="AR60" s="3">
        <v>7.9353013474399798</v>
      </c>
      <c r="AS60" s="3">
        <v>12.2176317157253</v>
      </c>
      <c r="AT60" s="3" t="s">
        <v>194</v>
      </c>
      <c r="AU60" s="3" t="s">
        <v>194</v>
      </c>
      <c r="AV60" s="3" t="s">
        <v>194</v>
      </c>
      <c r="AW60" s="3" t="s">
        <v>194</v>
      </c>
      <c r="AX60" s="3" t="s">
        <v>194</v>
      </c>
      <c r="AY60" s="3" t="s">
        <v>194</v>
      </c>
      <c r="AZ60" s="3" t="s">
        <v>194</v>
      </c>
      <c r="BA60" s="3">
        <v>12.906089415529401</v>
      </c>
      <c r="BB60" s="3">
        <v>16.3321204072518</v>
      </c>
      <c r="BC60" s="3">
        <v>16.650374350342901</v>
      </c>
      <c r="BD60" s="3" t="s">
        <v>194</v>
      </c>
      <c r="BE60" s="3" t="s">
        <v>194</v>
      </c>
      <c r="BF60" s="3" t="s">
        <v>194</v>
      </c>
      <c r="BG60" s="3" t="s">
        <v>194</v>
      </c>
      <c r="BH60" s="3" t="s">
        <v>194</v>
      </c>
      <c r="BI60" s="3" t="s">
        <v>194</v>
      </c>
      <c r="BJ60" s="3" t="s">
        <v>194</v>
      </c>
      <c r="BM60">
        <v>3</v>
      </c>
      <c r="BN60">
        <f>MIN(Modell_vol30_2_bemutato_Wilensky4_table[[#This Row],[closest comp 1]:[closest comp 10]])</f>
        <v>7.9353013474399798</v>
      </c>
      <c r="BO60">
        <f>MAX(Modell_vol30_2_bemutato_Wilensky4_table[[#This Row],[closest comp 1]:[closest comp 10]])</f>
        <v>12.2176317157253</v>
      </c>
    </row>
    <row r="61" spans="1:70" x14ac:dyDescent="0.25">
      <c r="A61" s="3">
        <v>60</v>
      </c>
      <c r="B61" s="3" t="s">
        <v>38</v>
      </c>
      <c r="C61" s="3" t="s">
        <v>22</v>
      </c>
      <c r="D61" s="3" t="s">
        <v>40</v>
      </c>
      <c r="E61" s="3" t="s">
        <v>28</v>
      </c>
      <c r="F61" s="3" t="s">
        <v>25</v>
      </c>
      <c r="G61" s="3" t="b">
        <v>0</v>
      </c>
      <c r="H61" s="3" t="b">
        <v>0</v>
      </c>
      <c r="I61" s="3" t="b">
        <v>0</v>
      </c>
      <c r="J61" s="3" t="b">
        <v>0</v>
      </c>
      <c r="K61" s="3" t="b">
        <v>0</v>
      </c>
      <c r="L61" s="3">
        <v>200</v>
      </c>
      <c r="M61" s="3">
        <v>3</v>
      </c>
      <c r="N61" s="3">
        <v>0</v>
      </c>
      <c r="O61" s="3">
        <v>1</v>
      </c>
      <c r="P61" s="3">
        <v>0</v>
      </c>
      <c r="Q61" s="3">
        <v>100</v>
      </c>
      <c r="R61" s="3">
        <v>0</v>
      </c>
      <c r="S61" s="3">
        <v>1</v>
      </c>
      <c r="T61" s="3">
        <v>1</v>
      </c>
      <c r="U61" s="3" t="b">
        <v>0</v>
      </c>
      <c r="V61" s="3">
        <v>120</v>
      </c>
      <c r="W61" s="3">
        <v>3727.4</v>
      </c>
      <c r="X61" s="3">
        <v>4100.66</v>
      </c>
      <c r="Y61" s="3">
        <v>3882.93</v>
      </c>
      <c r="Z61" s="3" t="s">
        <v>194</v>
      </c>
      <c r="AA61" s="3" t="s">
        <v>194</v>
      </c>
      <c r="AB61" s="3" t="s">
        <v>194</v>
      </c>
      <c r="AC61" s="3" t="s">
        <v>194</v>
      </c>
      <c r="AD61" s="3" t="s">
        <v>194</v>
      </c>
      <c r="AE61" s="3" t="s">
        <v>194</v>
      </c>
      <c r="AF61" s="3" t="s">
        <v>194</v>
      </c>
      <c r="AG61" s="3">
        <v>194.08</v>
      </c>
      <c r="AH61" s="3">
        <v>191.41</v>
      </c>
      <c r="AI61" s="3">
        <v>192.53</v>
      </c>
      <c r="AJ61" s="3" t="s">
        <v>194</v>
      </c>
      <c r="AK61" s="3" t="s">
        <v>194</v>
      </c>
      <c r="AL61" s="3" t="s">
        <v>194</v>
      </c>
      <c r="AM61" s="3" t="s">
        <v>194</v>
      </c>
      <c r="AN61" s="3" t="s">
        <v>194</v>
      </c>
      <c r="AO61" s="3" t="s">
        <v>194</v>
      </c>
      <c r="AP61" s="3" t="s">
        <v>194</v>
      </c>
      <c r="AQ61" s="3">
        <v>6.27052811921107</v>
      </c>
      <c r="AR61" s="3">
        <v>10.826282890956801</v>
      </c>
      <c r="AS61" s="3">
        <v>6.95153036923955</v>
      </c>
      <c r="AT61" s="3" t="s">
        <v>194</v>
      </c>
      <c r="AU61" s="3" t="s">
        <v>194</v>
      </c>
      <c r="AV61" s="3" t="s">
        <v>194</v>
      </c>
      <c r="AW61" s="3" t="s">
        <v>194</v>
      </c>
      <c r="AX61" s="3" t="s">
        <v>194</v>
      </c>
      <c r="AY61" s="3" t="s">
        <v>194</v>
      </c>
      <c r="AZ61" s="3" t="s">
        <v>194</v>
      </c>
      <c r="BA61" s="3">
        <v>12.937025753812099</v>
      </c>
      <c r="BB61" s="3">
        <v>14.160342538879499</v>
      </c>
      <c r="BC61" s="3">
        <v>13.756635182211401</v>
      </c>
      <c r="BD61" s="3" t="s">
        <v>194</v>
      </c>
      <c r="BE61" s="3" t="s">
        <v>194</v>
      </c>
      <c r="BF61" s="3" t="s">
        <v>194</v>
      </c>
      <c r="BG61" s="3" t="s">
        <v>194</v>
      </c>
      <c r="BH61" s="3" t="s">
        <v>194</v>
      </c>
      <c r="BI61" s="3" t="s">
        <v>194</v>
      </c>
      <c r="BJ61" s="3" t="s">
        <v>194</v>
      </c>
      <c r="BM61">
        <v>3</v>
      </c>
      <c r="BN61">
        <f>MIN(Modell_vol30_2_bemutato_Wilensky4_table[[#This Row],[closest comp 1]:[closest comp 10]])</f>
        <v>6.27052811921107</v>
      </c>
      <c r="BO61">
        <f>MAX(Modell_vol30_2_bemutato_Wilensky4_table[[#This Row],[closest comp 1]:[closest comp 10]])</f>
        <v>10.826282890956801</v>
      </c>
    </row>
    <row r="62" spans="1:70" x14ac:dyDescent="0.25">
      <c r="A62" s="3">
        <v>61</v>
      </c>
      <c r="B62" s="3" t="s">
        <v>38</v>
      </c>
      <c r="C62" s="3" t="s">
        <v>22</v>
      </c>
      <c r="D62" s="3" t="s">
        <v>40</v>
      </c>
      <c r="E62" s="3" t="s">
        <v>28</v>
      </c>
      <c r="F62" s="3" t="s">
        <v>25</v>
      </c>
      <c r="G62" s="3" t="b">
        <v>0</v>
      </c>
      <c r="H62" s="3" t="b">
        <v>0</v>
      </c>
      <c r="I62" s="3" t="b">
        <v>0</v>
      </c>
      <c r="J62" s="3" t="b">
        <v>0</v>
      </c>
      <c r="K62" s="3" t="b">
        <v>0</v>
      </c>
      <c r="L62" s="3">
        <v>200</v>
      </c>
      <c r="M62" s="3">
        <v>3</v>
      </c>
      <c r="N62" s="3">
        <v>0</v>
      </c>
      <c r="O62" s="3">
        <v>1</v>
      </c>
      <c r="P62" s="3">
        <v>0</v>
      </c>
      <c r="Q62" s="3">
        <v>100</v>
      </c>
      <c r="R62" s="3">
        <v>0</v>
      </c>
      <c r="S62" s="3">
        <v>1</v>
      </c>
      <c r="T62" s="3">
        <v>1</v>
      </c>
      <c r="U62" s="3" t="b">
        <v>0</v>
      </c>
      <c r="V62" s="3">
        <v>120</v>
      </c>
      <c r="W62" s="3">
        <v>2987.86</v>
      </c>
      <c r="X62" s="3">
        <v>3261.58</v>
      </c>
      <c r="Y62" s="3">
        <v>3872.35</v>
      </c>
      <c r="Z62" s="3" t="s">
        <v>194</v>
      </c>
      <c r="AA62" s="3" t="s">
        <v>194</v>
      </c>
      <c r="AB62" s="3" t="s">
        <v>194</v>
      </c>
      <c r="AC62" s="3" t="s">
        <v>194</v>
      </c>
      <c r="AD62" s="3" t="s">
        <v>194</v>
      </c>
      <c r="AE62" s="3" t="s">
        <v>194</v>
      </c>
      <c r="AF62" s="3" t="s">
        <v>194</v>
      </c>
      <c r="AG62" s="3">
        <v>195.47</v>
      </c>
      <c r="AH62" s="3">
        <v>194.07</v>
      </c>
      <c r="AI62" s="3">
        <v>191.45</v>
      </c>
      <c r="AJ62" s="3" t="s">
        <v>194</v>
      </c>
      <c r="AK62" s="3" t="s">
        <v>194</v>
      </c>
      <c r="AL62" s="3" t="s">
        <v>194</v>
      </c>
      <c r="AM62" s="3" t="s">
        <v>194</v>
      </c>
      <c r="AN62" s="3" t="s">
        <v>194</v>
      </c>
      <c r="AO62" s="3" t="s">
        <v>194</v>
      </c>
      <c r="AP62" s="3" t="s">
        <v>194</v>
      </c>
      <c r="AQ62" s="3">
        <v>5.8531569801068599</v>
      </c>
      <c r="AR62" s="3">
        <v>6.1475965025015196</v>
      </c>
      <c r="AS62" s="3">
        <v>10.4169728617904</v>
      </c>
      <c r="AT62" s="3" t="s">
        <v>194</v>
      </c>
      <c r="AU62" s="3" t="s">
        <v>194</v>
      </c>
      <c r="AV62" s="3" t="s">
        <v>194</v>
      </c>
      <c r="AW62" s="3" t="s">
        <v>194</v>
      </c>
      <c r="AX62" s="3" t="s">
        <v>194</v>
      </c>
      <c r="AY62" s="3" t="s">
        <v>194</v>
      </c>
      <c r="AZ62" s="3" t="s">
        <v>194</v>
      </c>
      <c r="BA62" s="3">
        <v>10.7217417130333</v>
      </c>
      <c r="BB62" s="3">
        <v>15.654500398961501</v>
      </c>
      <c r="BC62" s="3">
        <v>15.664829727809799</v>
      </c>
      <c r="BD62" s="3" t="s">
        <v>194</v>
      </c>
      <c r="BE62" s="3" t="s">
        <v>194</v>
      </c>
      <c r="BF62" s="3" t="s">
        <v>194</v>
      </c>
      <c r="BG62" s="3" t="s">
        <v>194</v>
      </c>
      <c r="BH62" s="3" t="s">
        <v>194</v>
      </c>
      <c r="BI62" s="3" t="s">
        <v>194</v>
      </c>
      <c r="BJ62" s="3" t="s">
        <v>194</v>
      </c>
      <c r="BM62">
        <v>3</v>
      </c>
      <c r="BN62">
        <f>MIN(Modell_vol30_2_bemutato_Wilensky4_table[[#This Row],[closest comp 1]:[closest comp 10]])</f>
        <v>5.8531569801068599</v>
      </c>
      <c r="BO62">
        <f>MAX(Modell_vol30_2_bemutato_Wilensky4_table[[#This Row],[closest comp 1]:[closest comp 10]])</f>
        <v>10.4169728617904</v>
      </c>
    </row>
    <row r="63" spans="1:70" x14ac:dyDescent="0.25">
      <c r="A63" s="3">
        <v>62</v>
      </c>
      <c r="B63" s="3" t="s">
        <v>38</v>
      </c>
      <c r="C63" s="3" t="s">
        <v>22</v>
      </c>
      <c r="D63" s="3" t="s">
        <v>40</v>
      </c>
      <c r="E63" s="3" t="s">
        <v>28</v>
      </c>
      <c r="F63" s="3" t="s">
        <v>25</v>
      </c>
      <c r="G63" s="3" t="b">
        <v>0</v>
      </c>
      <c r="H63" s="3" t="b">
        <v>0</v>
      </c>
      <c r="I63" s="3" t="b">
        <v>0</v>
      </c>
      <c r="J63" s="3" t="b">
        <v>0</v>
      </c>
      <c r="K63" s="3" t="b">
        <v>0</v>
      </c>
      <c r="L63" s="3">
        <v>200</v>
      </c>
      <c r="M63" s="3">
        <v>3</v>
      </c>
      <c r="N63" s="3">
        <v>0</v>
      </c>
      <c r="O63" s="3">
        <v>1</v>
      </c>
      <c r="P63" s="3">
        <v>0</v>
      </c>
      <c r="Q63" s="3">
        <v>100</v>
      </c>
      <c r="R63" s="3">
        <v>0</v>
      </c>
      <c r="S63" s="3">
        <v>1</v>
      </c>
      <c r="T63" s="3">
        <v>1</v>
      </c>
      <c r="U63" s="3" t="b">
        <v>0</v>
      </c>
      <c r="V63" s="3">
        <v>120</v>
      </c>
      <c r="W63" s="3">
        <v>3549.64</v>
      </c>
      <c r="X63" s="3">
        <v>4417.1400000000003</v>
      </c>
      <c r="Y63" s="3">
        <v>3617.44</v>
      </c>
      <c r="Z63" s="3" t="s">
        <v>194</v>
      </c>
      <c r="AA63" s="3" t="s">
        <v>194</v>
      </c>
      <c r="AB63" s="3" t="s">
        <v>194</v>
      </c>
      <c r="AC63" s="3" t="s">
        <v>194</v>
      </c>
      <c r="AD63" s="3" t="s">
        <v>194</v>
      </c>
      <c r="AE63" s="3" t="s">
        <v>194</v>
      </c>
      <c r="AF63" s="3" t="s">
        <v>194</v>
      </c>
      <c r="AG63" s="3">
        <v>193.93</v>
      </c>
      <c r="AH63" s="3">
        <v>190.62</v>
      </c>
      <c r="AI63" s="3">
        <v>193.76</v>
      </c>
      <c r="AJ63" s="3" t="s">
        <v>194</v>
      </c>
      <c r="AK63" s="3" t="s">
        <v>194</v>
      </c>
      <c r="AL63" s="3" t="s">
        <v>194</v>
      </c>
      <c r="AM63" s="3" t="s">
        <v>194</v>
      </c>
      <c r="AN63" s="3" t="s">
        <v>194</v>
      </c>
      <c r="AO63" s="3" t="s">
        <v>194</v>
      </c>
      <c r="AP63" s="3" t="s">
        <v>194</v>
      </c>
      <c r="AQ63" s="3">
        <v>6.5495599863618397</v>
      </c>
      <c r="AR63" s="3">
        <v>10.483859191767101</v>
      </c>
      <c r="AS63" s="3">
        <v>5.93885747363161</v>
      </c>
      <c r="AT63" s="3" t="s">
        <v>194</v>
      </c>
      <c r="AU63" s="3" t="s">
        <v>194</v>
      </c>
      <c r="AV63" s="3" t="s">
        <v>194</v>
      </c>
      <c r="AW63" s="3" t="s">
        <v>194</v>
      </c>
      <c r="AX63" s="3" t="s">
        <v>194</v>
      </c>
      <c r="AY63" s="3" t="s">
        <v>194</v>
      </c>
      <c r="AZ63" s="3" t="s">
        <v>194</v>
      </c>
      <c r="BA63" s="3">
        <v>11.682600932684499</v>
      </c>
      <c r="BB63" s="3">
        <v>13.8940480734221</v>
      </c>
      <c r="BC63" s="3">
        <v>13.6384747402335</v>
      </c>
      <c r="BD63" s="3" t="s">
        <v>194</v>
      </c>
      <c r="BE63" s="3" t="s">
        <v>194</v>
      </c>
      <c r="BF63" s="3" t="s">
        <v>194</v>
      </c>
      <c r="BG63" s="3" t="s">
        <v>194</v>
      </c>
      <c r="BH63" s="3" t="s">
        <v>194</v>
      </c>
      <c r="BI63" s="3" t="s">
        <v>194</v>
      </c>
      <c r="BJ63" s="3" t="s">
        <v>194</v>
      </c>
      <c r="BM63">
        <v>3</v>
      </c>
      <c r="BN63">
        <f>MIN(Modell_vol30_2_bemutato_Wilensky4_table[[#This Row],[closest comp 1]:[closest comp 10]])</f>
        <v>5.93885747363161</v>
      </c>
      <c r="BO63">
        <f>MAX(Modell_vol30_2_bemutato_Wilensky4_table[[#This Row],[closest comp 1]:[closest comp 10]])</f>
        <v>10.483859191767101</v>
      </c>
    </row>
    <row r="64" spans="1:70" x14ac:dyDescent="0.25">
      <c r="A64" s="3">
        <v>63</v>
      </c>
      <c r="B64" s="3" t="s">
        <v>38</v>
      </c>
      <c r="C64" s="3" t="s">
        <v>22</v>
      </c>
      <c r="D64" s="3" t="s">
        <v>40</v>
      </c>
      <c r="E64" s="3" t="s">
        <v>28</v>
      </c>
      <c r="F64" s="3" t="s">
        <v>25</v>
      </c>
      <c r="G64" s="3" t="b">
        <v>0</v>
      </c>
      <c r="H64" s="3" t="b">
        <v>0</v>
      </c>
      <c r="I64" s="3" t="b">
        <v>0</v>
      </c>
      <c r="J64" s="3" t="b">
        <v>0</v>
      </c>
      <c r="K64" s="3" t="b">
        <v>0</v>
      </c>
      <c r="L64" s="3">
        <v>200</v>
      </c>
      <c r="M64" s="3">
        <v>3</v>
      </c>
      <c r="N64" s="3">
        <v>0</v>
      </c>
      <c r="O64" s="3">
        <v>1</v>
      </c>
      <c r="P64" s="3">
        <v>0</v>
      </c>
      <c r="Q64" s="3">
        <v>100</v>
      </c>
      <c r="R64" s="3">
        <v>0</v>
      </c>
      <c r="S64" s="3">
        <v>1</v>
      </c>
      <c r="T64" s="3">
        <v>1</v>
      </c>
      <c r="U64" s="3" t="b">
        <v>0</v>
      </c>
      <c r="V64" s="3">
        <v>120</v>
      </c>
      <c r="W64" s="3">
        <v>4003.92</v>
      </c>
      <c r="X64" s="3">
        <v>3773.57</v>
      </c>
      <c r="Y64" s="3">
        <v>3766.11</v>
      </c>
      <c r="Z64" s="3" t="s">
        <v>194</v>
      </c>
      <c r="AA64" s="3" t="s">
        <v>194</v>
      </c>
      <c r="AB64" s="3" t="s">
        <v>194</v>
      </c>
      <c r="AC64" s="3" t="s">
        <v>194</v>
      </c>
      <c r="AD64" s="3" t="s">
        <v>194</v>
      </c>
      <c r="AE64" s="3" t="s">
        <v>194</v>
      </c>
      <c r="AF64" s="3" t="s">
        <v>194</v>
      </c>
      <c r="AG64" s="3">
        <v>191.27</v>
      </c>
      <c r="AH64" s="3">
        <v>194.5</v>
      </c>
      <c r="AI64" s="3">
        <v>192.37</v>
      </c>
      <c r="AJ64" s="3" t="s">
        <v>194</v>
      </c>
      <c r="AK64" s="3" t="s">
        <v>194</v>
      </c>
      <c r="AL64" s="3" t="s">
        <v>194</v>
      </c>
      <c r="AM64" s="3" t="s">
        <v>194</v>
      </c>
      <c r="AN64" s="3" t="s">
        <v>194</v>
      </c>
      <c r="AO64" s="3" t="s">
        <v>194</v>
      </c>
      <c r="AP64" s="3" t="s">
        <v>194</v>
      </c>
      <c r="AQ64" s="3">
        <v>9.6307782107951194</v>
      </c>
      <c r="AR64" s="3">
        <v>6.5589490815604696</v>
      </c>
      <c r="AS64" s="3">
        <v>8.5771705357789205</v>
      </c>
      <c r="AT64" s="3" t="s">
        <v>194</v>
      </c>
      <c r="AU64" s="3" t="s">
        <v>194</v>
      </c>
      <c r="AV64" s="3" t="s">
        <v>194</v>
      </c>
      <c r="AW64" s="3" t="s">
        <v>194</v>
      </c>
      <c r="AX64" s="3" t="s">
        <v>194</v>
      </c>
      <c r="AY64" s="3" t="s">
        <v>194</v>
      </c>
      <c r="AZ64" s="3" t="s">
        <v>194</v>
      </c>
      <c r="BA64" s="3">
        <v>15.6032536941574</v>
      </c>
      <c r="BB64" s="3">
        <v>12.553663319461201</v>
      </c>
      <c r="BC64" s="3">
        <v>15.9002554154699</v>
      </c>
      <c r="BD64" s="3" t="s">
        <v>194</v>
      </c>
      <c r="BE64" s="3" t="s">
        <v>194</v>
      </c>
      <c r="BF64" s="3" t="s">
        <v>194</v>
      </c>
      <c r="BG64" s="3" t="s">
        <v>194</v>
      </c>
      <c r="BH64" s="3" t="s">
        <v>194</v>
      </c>
      <c r="BI64" s="3" t="s">
        <v>194</v>
      </c>
      <c r="BJ64" s="3" t="s">
        <v>194</v>
      </c>
      <c r="BM64">
        <v>3</v>
      </c>
      <c r="BN64">
        <f>MIN(Modell_vol30_2_bemutato_Wilensky4_table[[#This Row],[closest comp 1]:[closest comp 10]])</f>
        <v>6.5589490815604696</v>
      </c>
      <c r="BO64">
        <f>MAX(Modell_vol30_2_bemutato_Wilensky4_table[[#This Row],[closest comp 1]:[closest comp 10]])</f>
        <v>9.6307782107951194</v>
      </c>
    </row>
    <row r="65" spans="1:67" x14ac:dyDescent="0.25">
      <c r="A65" s="3">
        <v>64</v>
      </c>
      <c r="B65" s="3" t="s">
        <v>38</v>
      </c>
      <c r="C65" s="3" t="s">
        <v>22</v>
      </c>
      <c r="D65" s="3" t="s">
        <v>40</v>
      </c>
      <c r="E65" s="3" t="s">
        <v>28</v>
      </c>
      <c r="F65" s="3" t="s">
        <v>25</v>
      </c>
      <c r="G65" s="3" t="b">
        <v>0</v>
      </c>
      <c r="H65" s="3" t="b">
        <v>0</v>
      </c>
      <c r="I65" s="3" t="b">
        <v>0</v>
      </c>
      <c r="J65" s="3" t="b">
        <v>0</v>
      </c>
      <c r="K65" s="3" t="b">
        <v>0</v>
      </c>
      <c r="L65" s="3">
        <v>200</v>
      </c>
      <c r="M65" s="3">
        <v>3</v>
      </c>
      <c r="N65" s="3">
        <v>0</v>
      </c>
      <c r="O65" s="3">
        <v>1</v>
      </c>
      <c r="P65" s="3">
        <v>0</v>
      </c>
      <c r="Q65" s="3">
        <v>100</v>
      </c>
      <c r="R65" s="3">
        <v>0</v>
      </c>
      <c r="S65" s="3">
        <v>1</v>
      </c>
      <c r="T65" s="3">
        <v>1</v>
      </c>
      <c r="U65" s="3" t="b">
        <v>0</v>
      </c>
      <c r="V65" s="3">
        <v>120</v>
      </c>
      <c r="W65" s="3">
        <v>3812</v>
      </c>
      <c r="X65" s="3">
        <v>4172.8</v>
      </c>
      <c r="Y65" s="3">
        <v>4257.5</v>
      </c>
      <c r="Z65" s="3" t="s">
        <v>194</v>
      </c>
      <c r="AA65" s="3" t="s">
        <v>194</v>
      </c>
      <c r="AB65" s="3" t="s">
        <v>194</v>
      </c>
      <c r="AC65" s="3" t="s">
        <v>194</v>
      </c>
      <c r="AD65" s="3" t="s">
        <v>194</v>
      </c>
      <c r="AE65" s="3" t="s">
        <v>194</v>
      </c>
      <c r="AF65" s="3" t="s">
        <v>194</v>
      </c>
      <c r="AG65" s="3">
        <v>194.01</v>
      </c>
      <c r="AH65" s="3">
        <v>191.76</v>
      </c>
      <c r="AI65" s="3">
        <v>191.38</v>
      </c>
      <c r="AJ65" s="3" t="s">
        <v>194</v>
      </c>
      <c r="AK65" s="3" t="s">
        <v>194</v>
      </c>
      <c r="AL65" s="3" t="s">
        <v>194</v>
      </c>
      <c r="AM65" s="3" t="s">
        <v>194</v>
      </c>
      <c r="AN65" s="3" t="s">
        <v>194</v>
      </c>
      <c r="AO65" s="3" t="s">
        <v>194</v>
      </c>
      <c r="AP65" s="3" t="s">
        <v>194</v>
      </c>
      <c r="AQ65" s="3">
        <v>7.3217734274844899</v>
      </c>
      <c r="AR65" s="3">
        <v>9.1863201590720305</v>
      </c>
      <c r="AS65" s="3">
        <v>9.6145727605471691</v>
      </c>
      <c r="AT65" s="3" t="s">
        <v>194</v>
      </c>
      <c r="AU65" s="3" t="s">
        <v>194</v>
      </c>
      <c r="AV65" s="3" t="s">
        <v>194</v>
      </c>
      <c r="AW65" s="3" t="s">
        <v>194</v>
      </c>
      <c r="AX65" s="3" t="s">
        <v>194</v>
      </c>
      <c r="AY65" s="3" t="s">
        <v>194</v>
      </c>
      <c r="AZ65" s="3" t="s">
        <v>194</v>
      </c>
      <c r="BA65" s="3">
        <v>12.018746596632001</v>
      </c>
      <c r="BB65" s="3">
        <v>15.563299485921799</v>
      </c>
      <c r="BC65" s="3">
        <v>15.4980623191245</v>
      </c>
      <c r="BD65" s="3" t="s">
        <v>194</v>
      </c>
      <c r="BE65" s="3" t="s">
        <v>194</v>
      </c>
      <c r="BF65" s="3" t="s">
        <v>194</v>
      </c>
      <c r="BG65" s="3" t="s">
        <v>194</v>
      </c>
      <c r="BH65" s="3" t="s">
        <v>194</v>
      </c>
      <c r="BI65" s="3" t="s">
        <v>194</v>
      </c>
      <c r="BJ65" s="3" t="s">
        <v>194</v>
      </c>
      <c r="BM65">
        <v>3</v>
      </c>
      <c r="BN65">
        <f>MIN(Modell_vol30_2_bemutato_Wilensky4_table[[#This Row],[closest comp 1]:[closest comp 10]])</f>
        <v>7.3217734274844899</v>
      </c>
      <c r="BO65">
        <f>MAX(Modell_vol30_2_bemutato_Wilensky4_table[[#This Row],[closest comp 1]:[closest comp 10]])</f>
        <v>9.6145727605471691</v>
      </c>
    </row>
    <row r="66" spans="1:67" x14ac:dyDescent="0.25">
      <c r="A66" s="3">
        <v>65</v>
      </c>
      <c r="B66" s="3" t="s">
        <v>38</v>
      </c>
      <c r="C66" s="3" t="s">
        <v>22</v>
      </c>
      <c r="D66" s="3" t="s">
        <v>40</v>
      </c>
      <c r="E66" s="3" t="s">
        <v>28</v>
      </c>
      <c r="F66" s="3" t="s">
        <v>25</v>
      </c>
      <c r="G66" s="3" t="b">
        <v>0</v>
      </c>
      <c r="H66" s="3" t="b">
        <v>0</v>
      </c>
      <c r="I66" s="3" t="b">
        <v>0</v>
      </c>
      <c r="J66" s="3" t="b">
        <v>0</v>
      </c>
      <c r="K66" s="3" t="b">
        <v>0</v>
      </c>
      <c r="L66" s="3">
        <v>200</v>
      </c>
      <c r="M66" s="3">
        <v>3</v>
      </c>
      <c r="N66" s="3">
        <v>0</v>
      </c>
      <c r="O66" s="3">
        <v>1</v>
      </c>
      <c r="P66" s="3">
        <v>0</v>
      </c>
      <c r="Q66" s="3">
        <v>100</v>
      </c>
      <c r="R66" s="3">
        <v>0</v>
      </c>
      <c r="S66" s="3">
        <v>1</v>
      </c>
      <c r="T66" s="3">
        <v>1</v>
      </c>
      <c r="U66" s="3" t="b">
        <v>0</v>
      </c>
      <c r="V66" s="3">
        <v>120</v>
      </c>
      <c r="W66" s="3">
        <v>3821.73</v>
      </c>
      <c r="X66" s="3">
        <v>4008.15</v>
      </c>
      <c r="Y66" s="3">
        <v>3330.88</v>
      </c>
      <c r="Z66" s="3" t="s">
        <v>194</v>
      </c>
      <c r="AA66" s="3" t="s">
        <v>194</v>
      </c>
      <c r="AB66" s="3" t="s">
        <v>194</v>
      </c>
      <c r="AC66" s="3" t="s">
        <v>194</v>
      </c>
      <c r="AD66" s="3" t="s">
        <v>194</v>
      </c>
      <c r="AE66" s="3" t="s">
        <v>194</v>
      </c>
      <c r="AF66" s="3" t="s">
        <v>194</v>
      </c>
      <c r="AG66" s="3">
        <v>194.12</v>
      </c>
      <c r="AH66" s="3">
        <v>190.91</v>
      </c>
      <c r="AI66" s="3">
        <v>193.61</v>
      </c>
      <c r="AJ66" s="3" t="s">
        <v>194</v>
      </c>
      <c r="AK66" s="3" t="s">
        <v>194</v>
      </c>
      <c r="AL66" s="3" t="s">
        <v>194</v>
      </c>
      <c r="AM66" s="3" t="s">
        <v>194</v>
      </c>
      <c r="AN66" s="3" t="s">
        <v>194</v>
      </c>
      <c r="AO66" s="3" t="s">
        <v>194</v>
      </c>
      <c r="AP66" s="3" t="s">
        <v>194</v>
      </c>
      <c r="AQ66" s="3">
        <v>7.5077102679263898</v>
      </c>
      <c r="AR66" s="3">
        <v>11.863931455258101</v>
      </c>
      <c r="AS66" s="3">
        <v>7.10145518750251</v>
      </c>
      <c r="AT66" s="3" t="s">
        <v>194</v>
      </c>
      <c r="AU66" s="3" t="s">
        <v>194</v>
      </c>
      <c r="AV66" s="3" t="s">
        <v>194</v>
      </c>
      <c r="AW66" s="3" t="s">
        <v>194</v>
      </c>
      <c r="AX66" s="3" t="s">
        <v>194</v>
      </c>
      <c r="AY66" s="3" t="s">
        <v>194</v>
      </c>
      <c r="AZ66" s="3" t="s">
        <v>194</v>
      </c>
      <c r="BA66" s="3">
        <v>13.7322411276397</v>
      </c>
      <c r="BB66" s="3">
        <v>16.5410688274333</v>
      </c>
      <c r="BC66" s="3">
        <v>16.789133424520699</v>
      </c>
      <c r="BD66" s="3" t="s">
        <v>194</v>
      </c>
      <c r="BE66" s="3" t="s">
        <v>194</v>
      </c>
      <c r="BF66" s="3" t="s">
        <v>194</v>
      </c>
      <c r="BG66" s="3" t="s">
        <v>194</v>
      </c>
      <c r="BH66" s="3" t="s">
        <v>194</v>
      </c>
      <c r="BI66" s="3" t="s">
        <v>194</v>
      </c>
      <c r="BJ66" s="3" t="s">
        <v>194</v>
      </c>
      <c r="BM66">
        <v>3</v>
      </c>
      <c r="BN66">
        <f>MIN(Modell_vol30_2_bemutato_Wilensky4_table[[#This Row],[closest comp 1]:[closest comp 10]])</f>
        <v>7.10145518750251</v>
      </c>
      <c r="BO66">
        <f>MAX(Modell_vol30_2_bemutato_Wilensky4_table[[#This Row],[closest comp 1]:[closest comp 10]])</f>
        <v>11.863931455258101</v>
      </c>
    </row>
    <row r="67" spans="1:67" x14ac:dyDescent="0.25">
      <c r="A67" s="3">
        <v>66</v>
      </c>
      <c r="B67" s="3" t="s">
        <v>38</v>
      </c>
      <c r="C67" s="3" t="s">
        <v>22</v>
      </c>
      <c r="D67" s="3" t="s">
        <v>40</v>
      </c>
      <c r="E67" s="3" t="s">
        <v>28</v>
      </c>
      <c r="F67" s="3" t="s">
        <v>25</v>
      </c>
      <c r="G67" s="3" t="b">
        <v>0</v>
      </c>
      <c r="H67" s="3" t="b">
        <v>0</v>
      </c>
      <c r="I67" s="3" t="b">
        <v>0</v>
      </c>
      <c r="J67" s="3" t="b">
        <v>0</v>
      </c>
      <c r="K67" s="3" t="b">
        <v>0</v>
      </c>
      <c r="L67" s="3">
        <v>200</v>
      </c>
      <c r="M67" s="3">
        <v>3</v>
      </c>
      <c r="N67" s="3">
        <v>0</v>
      </c>
      <c r="O67" s="3">
        <v>1</v>
      </c>
      <c r="P67" s="3">
        <v>0</v>
      </c>
      <c r="Q67" s="3">
        <v>100</v>
      </c>
      <c r="R67" s="3">
        <v>0</v>
      </c>
      <c r="S67" s="3">
        <v>1</v>
      </c>
      <c r="T67" s="3">
        <v>1</v>
      </c>
      <c r="U67" s="3" t="b">
        <v>0</v>
      </c>
      <c r="V67" s="3">
        <v>120</v>
      </c>
      <c r="W67" s="3">
        <v>2596.09</v>
      </c>
      <c r="X67" s="3">
        <v>2424.39</v>
      </c>
      <c r="Y67" s="3">
        <v>2849.44</v>
      </c>
      <c r="Z67" s="3" t="s">
        <v>194</v>
      </c>
      <c r="AA67" s="3" t="s">
        <v>194</v>
      </c>
      <c r="AB67" s="3" t="s">
        <v>194</v>
      </c>
      <c r="AC67" s="3" t="s">
        <v>194</v>
      </c>
      <c r="AD67" s="3" t="s">
        <v>194</v>
      </c>
      <c r="AE67" s="3" t="s">
        <v>194</v>
      </c>
      <c r="AF67" s="3" t="s">
        <v>194</v>
      </c>
      <c r="AG67" s="3">
        <v>193.19</v>
      </c>
      <c r="AH67" s="3">
        <v>196.58</v>
      </c>
      <c r="AI67" s="3">
        <v>193.54</v>
      </c>
      <c r="AJ67" s="3" t="s">
        <v>194</v>
      </c>
      <c r="AK67" s="3" t="s">
        <v>194</v>
      </c>
      <c r="AL67" s="3" t="s">
        <v>194</v>
      </c>
      <c r="AM67" s="3" t="s">
        <v>194</v>
      </c>
      <c r="AN67" s="3" t="s">
        <v>194</v>
      </c>
      <c r="AO67" s="3" t="s">
        <v>194</v>
      </c>
      <c r="AP67" s="3" t="s">
        <v>194</v>
      </c>
      <c r="AQ67" s="3">
        <v>7.8292280816685604</v>
      </c>
      <c r="AR67" s="3">
        <v>4.1053603477026099</v>
      </c>
      <c r="AS67" s="3">
        <v>9.6879092785455505</v>
      </c>
      <c r="AT67" s="3" t="s">
        <v>194</v>
      </c>
      <c r="AU67" s="3" t="s">
        <v>194</v>
      </c>
      <c r="AV67" s="3" t="s">
        <v>194</v>
      </c>
      <c r="AW67" s="3" t="s">
        <v>194</v>
      </c>
      <c r="AX67" s="3" t="s">
        <v>194</v>
      </c>
      <c r="AY67" s="3" t="s">
        <v>194</v>
      </c>
      <c r="AZ67" s="3" t="s">
        <v>194</v>
      </c>
      <c r="BA67" s="3">
        <v>16.689858960126699</v>
      </c>
      <c r="BB67" s="3">
        <v>14.854651368524401</v>
      </c>
      <c r="BC67" s="3">
        <v>16.2050077642917</v>
      </c>
      <c r="BD67" s="3" t="s">
        <v>194</v>
      </c>
      <c r="BE67" s="3" t="s">
        <v>194</v>
      </c>
      <c r="BF67" s="3" t="s">
        <v>194</v>
      </c>
      <c r="BG67" s="3" t="s">
        <v>194</v>
      </c>
      <c r="BH67" s="3" t="s">
        <v>194</v>
      </c>
      <c r="BI67" s="3" t="s">
        <v>194</v>
      </c>
      <c r="BJ67" s="3" t="s">
        <v>194</v>
      </c>
      <c r="BM67">
        <v>3</v>
      </c>
      <c r="BN67">
        <f>MIN(Modell_vol30_2_bemutato_Wilensky4_table[[#This Row],[closest comp 1]:[closest comp 10]])</f>
        <v>4.1053603477026099</v>
      </c>
      <c r="BO67">
        <f>MAX(Modell_vol30_2_bemutato_Wilensky4_table[[#This Row],[closest comp 1]:[closest comp 10]])</f>
        <v>9.6879092785455505</v>
      </c>
    </row>
    <row r="68" spans="1:67" x14ac:dyDescent="0.25">
      <c r="A68" s="3">
        <v>67</v>
      </c>
      <c r="B68" s="3" t="s">
        <v>38</v>
      </c>
      <c r="C68" s="3" t="s">
        <v>22</v>
      </c>
      <c r="D68" s="3" t="s">
        <v>40</v>
      </c>
      <c r="E68" s="3" t="s">
        <v>28</v>
      </c>
      <c r="F68" s="3" t="s">
        <v>25</v>
      </c>
      <c r="G68" s="3" t="b">
        <v>0</v>
      </c>
      <c r="H68" s="3" t="b">
        <v>0</v>
      </c>
      <c r="I68" s="3" t="b">
        <v>0</v>
      </c>
      <c r="J68" s="3" t="b">
        <v>0</v>
      </c>
      <c r="K68" s="3" t="b">
        <v>0</v>
      </c>
      <c r="L68" s="3">
        <v>200</v>
      </c>
      <c r="M68" s="3">
        <v>3</v>
      </c>
      <c r="N68" s="3">
        <v>0</v>
      </c>
      <c r="O68" s="3">
        <v>1</v>
      </c>
      <c r="P68" s="3">
        <v>0</v>
      </c>
      <c r="Q68" s="3">
        <v>100</v>
      </c>
      <c r="R68" s="3">
        <v>0</v>
      </c>
      <c r="S68" s="3">
        <v>1</v>
      </c>
      <c r="T68" s="3">
        <v>1</v>
      </c>
      <c r="U68" s="3" t="b">
        <v>0</v>
      </c>
      <c r="V68" s="3">
        <v>120</v>
      </c>
      <c r="W68" s="3">
        <v>3215.61</v>
      </c>
      <c r="X68" s="3">
        <v>3242.83</v>
      </c>
      <c r="Y68" s="3">
        <v>3624.53</v>
      </c>
      <c r="Z68" s="3" t="s">
        <v>194</v>
      </c>
      <c r="AA68" s="3" t="s">
        <v>194</v>
      </c>
      <c r="AB68" s="3" t="s">
        <v>194</v>
      </c>
      <c r="AC68" s="3" t="s">
        <v>194</v>
      </c>
      <c r="AD68" s="3" t="s">
        <v>194</v>
      </c>
      <c r="AE68" s="3" t="s">
        <v>194</v>
      </c>
      <c r="AF68" s="3" t="s">
        <v>194</v>
      </c>
      <c r="AG68" s="3">
        <v>193.78</v>
      </c>
      <c r="AH68" s="3">
        <v>192.8</v>
      </c>
      <c r="AI68" s="3">
        <v>193.97</v>
      </c>
      <c r="AJ68" s="3" t="s">
        <v>194</v>
      </c>
      <c r="AK68" s="3" t="s">
        <v>194</v>
      </c>
      <c r="AL68" s="3" t="s">
        <v>194</v>
      </c>
      <c r="AM68" s="3" t="s">
        <v>194</v>
      </c>
      <c r="AN68" s="3" t="s">
        <v>194</v>
      </c>
      <c r="AO68" s="3" t="s">
        <v>194</v>
      </c>
      <c r="AP68" s="3" t="s">
        <v>194</v>
      </c>
      <c r="AQ68" s="3">
        <v>6.4396616423529602</v>
      </c>
      <c r="AR68" s="3">
        <v>7.9631937768312797</v>
      </c>
      <c r="AS68" s="3">
        <v>7.6989132818458001</v>
      </c>
      <c r="AT68" s="3" t="s">
        <v>194</v>
      </c>
      <c r="AU68" s="3" t="s">
        <v>194</v>
      </c>
      <c r="AV68" s="3" t="s">
        <v>194</v>
      </c>
      <c r="AW68" s="3" t="s">
        <v>194</v>
      </c>
      <c r="AX68" s="3" t="s">
        <v>194</v>
      </c>
      <c r="AY68" s="3" t="s">
        <v>194</v>
      </c>
      <c r="AZ68" s="3" t="s">
        <v>194</v>
      </c>
      <c r="BA68" s="3">
        <v>13.0480978507053</v>
      </c>
      <c r="BB68" s="3">
        <v>13.1489912739553</v>
      </c>
      <c r="BC68" s="3">
        <v>11.9085904013935</v>
      </c>
      <c r="BD68" s="3" t="s">
        <v>194</v>
      </c>
      <c r="BE68" s="3" t="s">
        <v>194</v>
      </c>
      <c r="BF68" s="3" t="s">
        <v>194</v>
      </c>
      <c r="BG68" s="3" t="s">
        <v>194</v>
      </c>
      <c r="BH68" s="3" t="s">
        <v>194</v>
      </c>
      <c r="BI68" s="3" t="s">
        <v>194</v>
      </c>
      <c r="BJ68" s="3" t="s">
        <v>194</v>
      </c>
      <c r="BM68">
        <v>3</v>
      </c>
      <c r="BN68">
        <f>MIN(Modell_vol30_2_bemutato_Wilensky4_table[[#This Row],[closest comp 1]:[closest comp 10]])</f>
        <v>6.4396616423529602</v>
      </c>
      <c r="BO68">
        <f>MAX(Modell_vol30_2_bemutato_Wilensky4_table[[#This Row],[closest comp 1]:[closest comp 10]])</f>
        <v>7.9631937768312797</v>
      </c>
    </row>
    <row r="69" spans="1:67" x14ac:dyDescent="0.25">
      <c r="A69" s="3">
        <v>68</v>
      </c>
      <c r="B69" s="3" t="s">
        <v>38</v>
      </c>
      <c r="C69" s="3" t="s">
        <v>22</v>
      </c>
      <c r="D69" s="3" t="s">
        <v>40</v>
      </c>
      <c r="E69" s="3" t="s">
        <v>28</v>
      </c>
      <c r="F69" s="3" t="s">
        <v>25</v>
      </c>
      <c r="G69" s="3" t="b">
        <v>0</v>
      </c>
      <c r="H69" s="3" t="b">
        <v>0</v>
      </c>
      <c r="I69" s="3" t="b">
        <v>0</v>
      </c>
      <c r="J69" s="3" t="b">
        <v>0</v>
      </c>
      <c r="K69" s="3" t="b">
        <v>0</v>
      </c>
      <c r="L69" s="3">
        <v>200</v>
      </c>
      <c r="M69" s="3">
        <v>3</v>
      </c>
      <c r="N69" s="3">
        <v>0</v>
      </c>
      <c r="O69" s="3">
        <v>1</v>
      </c>
      <c r="P69" s="3">
        <v>0</v>
      </c>
      <c r="Q69" s="3">
        <v>100</v>
      </c>
      <c r="R69" s="3">
        <v>0</v>
      </c>
      <c r="S69" s="3">
        <v>1</v>
      </c>
      <c r="T69" s="3">
        <v>1</v>
      </c>
      <c r="U69" s="3" t="b">
        <v>0</v>
      </c>
      <c r="V69" s="3">
        <v>120</v>
      </c>
      <c r="W69" s="3">
        <v>4124.18</v>
      </c>
      <c r="X69" s="3">
        <v>4220.28</v>
      </c>
      <c r="Y69" s="3">
        <v>4920.2299999999996</v>
      </c>
      <c r="Z69" s="3" t="s">
        <v>194</v>
      </c>
      <c r="AA69" s="3" t="s">
        <v>194</v>
      </c>
      <c r="AB69" s="3" t="s">
        <v>194</v>
      </c>
      <c r="AC69" s="3" t="s">
        <v>194</v>
      </c>
      <c r="AD69" s="3" t="s">
        <v>194</v>
      </c>
      <c r="AE69" s="3" t="s">
        <v>194</v>
      </c>
      <c r="AF69" s="3" t="s">
        <v>194</v>
      </c>
      <c r="AG69" s="3">
        <v>192.5</v>
      </c>
      <c r="AH69" s="3">
        <v>192.18</v>
      </c>
      <c r="AI69" s="3">
        <v>191.09</v>
      </c>
      <c r="AJ69" s="3" t="s">
        <v>194</v>
      </c>
      <c r="AK69" s="3" t="s">
        <v>194</v>
      </c>
      <c r="AL69" s="3" t="s">
        <v>194</v>
      </c>
      <c r="AM69" s="3" t="s">
        <v>194</v>
      </c>
      <c r="AN69" s="3" t="s">
        <v>194</v>
      </c>
      <c r="AO69" s="3" t="s">
        <v>194</v>
      </c>
      <c r="AP69" s="3" t="s">
        <v>194</v>
      </c>
      <c r="AQ69" s="3">
        <v>8.3853498034923799</v>
      </c>
      <c r="AR69" s="3">
        <v>8.73622617115773</v>
      </c>
      <c r="AS69" s="3">
        <v>9.5802389233002696</v>
      </c>
      <c r="AT69" s="3" t="s">
        <v>194</v>
      </c>
      <c r="AU69" s="3" t="s">
        <v>194</v>
      </c>
      <c r="AV69" s="3" t="s">
        <v>194</v>
      </c>
      <c r="AW69" s="3" t="s">
        <v>194</v>
      </c>
      <c r="AX69" s="3" t="s">
        <v>194</v>
      </c>
      <c r="AY69" s="3" t="s">
        <v>194</v>
      </c>
      <c r="AZ69" s="3" t="s">
        <v>194</v>
      </c>
      <c r="BA69" s="3">
        <v>11.8413979175034</v>
      </c>
      <c r="BB69" s="3">
        <v>13.598031813706299</v>
      </c>
      <c r="BC69" s="3">
        <v>13.454280612291299</v>
      </c>
      <c r="BD69" s="3" t="s">
        <v>194</v>
      </c>
      <c r="BE69" s="3" t="s">
        <v>194</v>
      </c>
      <c r="BF69" s="3" t="s">
        <v>194</v>
      </c>
      <c r="BG69" s="3" t="s">
        <v>194</v>
      </c>
      <c r="BH69" s="3" t="s">
        <v>194</v>
      </c>
      <c r="BI69" s="3" t="s">
        <v>194</v>
      </c>
      <c r="BJ69" s="3" t="s">
        <v>194</v>
      </c>
      <c r="BM69">
        <v>3</v>
      </c>
      <c r="BN69">
        <f>MIN(Modell_vol30_2_bemutato_Wilensky4_table[[#This Row],[closest comp 1]:[closest comp 10]])</f>
        <v>8.3853498034923799</v>
      </c>
      <c r="BO69">
        <f>MAX(Modell_vol30_2_bemutato_Wilensky4_table[[#This Row],[closest comp 1]:[closest comp 10]])</f>
        <v>9.5802389233002696</v>
      </c>
    </row>
    <row r="70" spans="1:67" x14ac:dyDescent="0.25">
      <c r="A70" s="3">
        <v>69</v>
      </c>
      <c r="B70" s="3" t="s">
        <v>38</v>
      </c>
      <c r="C70" s="3" t="s">
        <v>22</v>
      </c>
      <c r="D70" s="3" t="s">
        <v>40</v>
      </c>
      <c r="E70" s="3" t="s">
        <v>28</v>
      </c>
      <c r="F70" s="3" t="s">
        <v>25</v>
      </c>
      <c r="G70" s="3" t="b">
        <v>0</v>
      </c>
      <c r="H70" s="3" t="b">
        <v>0</v>
      </c>
      <c r="I70" s="3" t="b">
        <v>0</v>
      </c>
      <c r="J70" s="3" t="b">
        <v>0</v>
      </c>
      <c r="K70" s="3" t="b">
        <v>0</v>
      </c>
      <c r="L70" s="3">
        <v>200</v>
      </c>
      <c r="M70" s="3">
        <v>3</v>
      </c>
      <c r="N70" s="3">
        <v>0</v>
      </c>
      <c r="O70" s="3">
        <v>1</v>
      </c>
      <c r="P70" s="3">
        <v>0</v>
      </c>
      <c r="Q70" s="3">
        <v>100</v>
      </c>
      <c r="R70" s="3">
        <v>0</v>
      </c>
      <c r="S70" s="3">
        <v>1</v>
      </c>
      <c r="T70" s="3">
        <v>1</v>
      </c>
      <c r="U70" s="3" t="b">
        <v>0</v>
      </c>
      <c r="V70" s="3">
        <v>120</v>
      </c>
      <c r="W70" s="3">
        <v>4208</v>
      </c>
      <c r="X70" s="3">
        <v>3541.38</v>
      </c>
      <c r="Y70" s="3">
        <v>3837.41</v>
      </c>
      <c r="Z70" s="3" t="s">
        <v>194</v>
      </c>
      <c r="AA70" s="3" t="s">
        <v>194</v>
      </c>
      <c r="AB70" s="3" t="s">
        <v>194</v>
      </c>
      <c r="AC70" s="3" t="s">
        <v>194</v>
      </c>
      <c r="AD70" s="3" t="s">
        <v>194</v>
      </c>
      <c r="AE70" s="3" t="s">
        <v>194</v>
      </c>
      <c r="AF70" s="3" t="s">
        <v>194</v>
      </c>
      <c r="AG70" s="3">
        <v>191.94</v>
      </c>
      <c r="AH70" s="3">
        <v>193.41</v>
      </c>
      <c r="AI70" s="3">
        <v>193.13</v>
      </c>
      <c r="AJ70" s="3" t="s">
        <v>194</v>
      </c>
      <c r="AK70" s="3" t="s">
        <v>194</v>
      </c>
      <c r="AL70" s="3" t="s">
        <v>194</v>
      </c>
      <c r="AM70" s="3" t="s">
        <v>194</v>
      </c>
      <c r="AN70" s="3" t="s">
        <v>194</v>
      </c>
      <c r="AO70" s="3" t="s">
        <v>194</v>
      </c>
      <c r="AP70" s="3" t="s">
        <v>194</v>
      </c>
      <c r="AQ70" s="3">
        <v>9.0257191514085697</v>
      </c>
      <c r="AR70" s="3">
        <v>7.9578917449556199</v>
      </c>
      <c r="AS70" s="3">
        <v>7.7616214243801096</v>
      </c>
      <c r="AT70" s="3" t="s">
        <v>194</v>
      </c>
      <c r="AU70" s="3" t="s">
        <v>194</v>
      </c>
      <c r="AV70" s="3" t="s">
        <v>194</v>
      </c>
      <c r="AW70" s="3" t="s">
        <v>194</v>
      </c>
      <c r="AX70" s="3" t="s">
        <v>194</v>
      </c>
      <c r="AY70" s="3" t="s">
        <v>194</v>
      </c>
      <c r="AZ70" s="3" t="s">
        <v>194</v>
      </c>
      <c r="BA70" s="3">
        <v>15.5150583603193</v>
      </c>
      <c r="BB70" s="3">
        <v>14.169908479557201</v>
      </c>
      <c r="BC70" s="3">
        <v>12.601076352978399</v>
      </c>
      <c r="BD70" s="3" t="s">
        <v>194</v>
      </c>
      <c r="BE70" s="3" t="s">
        <v>194</v>
      </c>
      <c r="BF70" s="3" t="s">
        <v>194</v>
      </c>
      <c r="BG70" s="3" t="s">
        <v>194</v>
      </c>
      <c r="BH70" s="3" t="s">
        <v>194</v>
      </c>
      <c r="BI70" s="3" t="s">
        <v>194</v>
      </c>
      <c r="BJ70" s="3" t="s">
        <v>194</v>
      </c>
      <c r="BM70">
        <v>3</v>
      </c>
      <c r="BN70">
        <f>MIN(Modell_vol30_2_bemutato_Wilensky4_table[[#This Row],[closest comp 1]:[closest comp 10]])</f>
        <v>7.7616214243801096</v>
      </c>
      <c r="BO70">
        <f>MAX(Modell_vol30_2_bemutato_Wilensky4_table[[#This Row],[closest comp 1]:[closest comp 10]])</f>
        <v>9.0257191514085697</v>
      </c>
    </row>
    <row r="71" spans="1:67" x14ac:dyDescent="0.25">
      <c r="A71" s="3">
        <v>70</v>
      </c>
      <c r="B71" s="3" t="s">
        <v>38</v>
      </c>
      <c r="C71" s="3" t="s">
        <v>22</v>
      </c>
      <c r="D71" s="3" t="s">
        <v>40</v>
      </c>
      <c r="E71" s="3" t="s">
        <v>28</v>
      </c>
      <c r="F71" s="3" t="s">
        <v>25</v>
      </c>
      <c r="G71" s="3" t="b">
        <v>0</v>
      </c>
      <c r="H71" s="3" t="b">
        <v>0</v>
      </c>
      <c r="I71" s="3" t="b">
        <v>0</v>
      </c>
      <c r="J71" s="3" t="b">
        <v>0</v>
      </c>
      <c r="K71" s="3" t="b">
        <v>0</v>
      </c>
      <c r="L71" s="3">
        <v>200</v>
      </c>
      <c r="M71" s="3">
        <v>3</v>
      </c>
      <c r="N71" s="3">
        <v>0</v>
      </c>
      <c r="O71" s="3">
        <v>1</v>
      </c>
      <c r="P71" s="3">
        <v>0</v>
      </c>
      <c r="Q71" s="3">
        <v>100</v>
      </c>
      <c r="R71" s="3">
        <v>0</v>
      </c>
      <c r="S71" s="3">
        <v>1</v>
      </c>
      <c r="T71" s="3">
        <v>1</v>
      </c>
      <c r="U71" s="3" t="b">
        <v>0</v>
      </c>
      <c r="V71" s="3">
        <v>120</v>
      </c>
      <c r="W71" s="3">
        <v>2986.29</v>
      </c>
      <c r="X71" s="3">
        <v>3577.15</v>
      </c>
      <c r="Y71" s="3">
        <v>3873.55</v>
      </c>
      <c r="Z71" s="3" t="s">
        <v>194</v>
      </c>
      <c r="AA71" s="3" t="s">
        <v>194</v>
      </c>
      <c r="AB71" s="3" t="s">
        <v>194</v>
      </c>
      <c r="AC71" s="3" t="s">
        <v>194</v>
      </c>
      <c r="AD71" s="3" t="s">
        <v>194</v>
      </c>
      <c r="AE71" s="3" t="s">
        <v>194</v>
      </c>
      <c r="AF71" s="3" t="s">
        <v>194</v>
      </c>
      <c r="AG71" s="3">
        <v>194.81</v>
      </c>
      <c r="AH71" s="3">
        <v>193.98</v>
      </c>
      <c r="AI71" s="3">
        <v>190.28</v>
      </c>
      <c r="AJ71" s="3" t="s">
        <v>194</v>
      </c>
      <c r="AK71" s="3" t="s">
        <v>194</v>
      </c>
      <c r="AL71" s="3" t="s">
        <v>194</v>
      </c>
      <c r="AM71" s="3" t="s">
        <v>194</v>
      </c>
      <c r="AN71" s="3" t="s">
        <v>194</v>
      </c>
      <c r="AO71" s="3" t="s">
        <v>194</v>
      </c>
      <c r="AP71" s="3" t="s">
        <v>194</v>
      </c>
      <c r="AQ71" s="3">
        <v>4.9588381768460197</v>
      </c>
      <c r="AR71" s="3">
        <v>5.7658620677305601</v>
      </c>
      <c r="AS71" s="3">
        <v>13.5860031872582</v>
      </c>
      <c r="AT71" s="3" t="s">
        <v>194</v>
      </c>
      <c r="AU71" s="3" t="s">
        <v>194</v>
      </c>
      <c r="AV71" s="3" t="s">
        <v>194</v>
      </c>
      <c r="AW71" s="3" t="s">
        <v>194</v>
      </c>
      <c r="AX71" s="3" t="s">
        <v>194</v>
      </c>
      <c r="AY71" s="3" t="s">
        <v>194</v>
      </c>
      <c r="AZ71" s="3" t="s">
        <v>194</v>
      </c>
      <c r="BA71" s="3">
        <v>16.085319699827402</v>
      </c>
      <c r="BB71" s="3">
        <v>15.390231465768601</v>
      </c>
      <c r="BC71" s="3">
        <v>16.734477657443801</v>
      </c>
      <c r="BD71" s="3" t="s">
        <v>194</v>
      </c>
      <c r="BE71" s="3" t="s">
        <v>194</v>
      </c>
      <c r="BF71" s="3" t="s">
        <v>194</v>
      </c>
      <c r="BG71" s="3" t="s">
        <v>194</v>
      </c>
      <c r="BH71" s="3" t="s">
        <v>194</v>
      </c>
      <c r="BI71" s="3" t="s">
        <v>194</v>
      </c>
      <c r="BJ71" s="3" t="s">
        <v>194</v>
      </c>
      <c r="BM71">
        <v>3</v>
      </c>
      <c r="BN71">
        <f>MIN(Modell_vol30_2_bemutato_Wilensky4_table[[#This Row],[closest comp 1]:[closest comp 10]])</f>
        <v>4.9588381768460197</v>
      </c>
      <c r="BO71">
        <f>MAX(Modell_vol30_2_bemutato_Wilensky4_table[[#This Row],[closest comp 1]:[closest comp 10]])</f>
        <v>13.5860031872582</v>
      </c>
    </row>
    <row r="72" spans="1:67" x14ac:dyDescent="0.25">
      <c r="A72" s="3">
        <v>71</v>
      </c>
      <c r="B72" s="3" t="s">
        <v>38</v>
      </c>
      <c r="C72" s="3" t="s">
        <v>22</v>
      </c>
      <c r="D72" s="3" t="s">
        <v>40</v>
      </c>
      <c r="E72" s="3" t="s">
        <v>28</v>
      </c>
      <c r="F72" s="3" t="s">
        <v>25</v>
      </c>
      <c r="G72" s="3" t="b">
        <v>0</v>
      </c>
      <c r="H72" s="3" t="b">
        <v>0</v>
      </c>
      <c r="I72" s="3" t="b">
        <v>0</v>
      </c>
      <c r="J72" s="3" t="b">
        <v>0</v>
      </c>
      <c r="K72" s="3" t="b">
        <v>0</v>
      </c>
      <c r="L72" s="3">
        <v>200</v>
      </c>
      <c r="M72" s="3">
        <v>3</v>
      </c>
      <c r="N72" s="3">
        <v>0</v>
      </c>
      <c r="O72" s="3">
        <v>1</v>
      </c>
      <c r="P72" s="3">
        <v>0</v>
      </c>
      <c r="Q72" s="3">
        <v>100</v>
      </c>
      <c r="R72" s="3">
        <v>0</v>
      </c>
      <c r="S72" s="3">
        <v>1</v>
      </c>
      <c r="T72" s="3">
        <v>1</v>
      </c>
      <c r="U72" s="3" t="b">
        <v>0</v>
      </c>
      <c r="V72" s="3">
        <v>120</v>
      </c>
      <c r="W72" s="3">
        <v>3497.43</v>
      </c>
      <c r="X72" s="3">
        <v>3178.04</v>
      </c>
      <c r="Y72" s="3">
        <v>3294.7</v>
      </c>
      <c r="Z72" s="3" t="s">
        <v>194</v>
      </c>
      <c r="AA72" s="3" t="s">
        <v>194</v>
      </c>
      <c r="AB72" s="3" t="s">
        <v>194</v>
      </c>
      <c r="AC72" s="3" t="s">
        <v>194</v>
      </c>
      <c r="AD72" s="3" t="s">
        <v>194</v>
      </c>
      <c r="AE72" s="3" t="s">
        <v>194</v>
      </c>
      <c r="AF72" s="3" t="s">
        <v>194</v>
      </c>
      <c r="AG72" s="3">
        <v>191.53</v>
      </c>
      <c r="AH72" s="3">
        <v>194.79</v>
      </c>
      <c r="AI72" s="3">
        <v>194.41</v>
      </c>
      <c r="AJ72" s="3" t="s">
        <v>194</v>
      </c>
      <c r="AK72" s="3" t="s">
        <v>194</v>
      </c>
      <c r="AL72" s="3" t="s">
        <v>194</v>
      </c>
      <c r="AM72" s="3" t="s">
        <v>194</v>
      </c>
      <c r="AN72" s="3" t="s">
        <v>194</v>
      </c>
      <c r="AO72" s="3" t="s">
        <v>194</v>
      </c>
      <c r="AP72" s="3" t="s">
        <v>194</v>
      </c>
      <c r="AQ72" s="3">
        <v>11.9601110846003</v>
      </c>
      <c r="AR72" s="3">
        <v>6.3337999486137697</v>
      </c>
      <c r="AS72" s="3">
        <v>6.4218019942347704</v>
      </c>
      <c r="AT72" s="3" t="s">
        <v>194</v>
      </c>
      <c r="AU72" s="3" t="s">
        <v>194</v>
      </c>
      <c r="AV72" s="3" t="s">
        <v>194</v>
      </c>
      <c r="AW72" s="3" t="s">
        <v>194</v>
      </c>
      <c r="AX72" s="3" t="s">
        <v>194</v>
      </c>
      <c r="AY72" s="3" t="s">
        <v>194</v>
      </c>
      <c r="AZ72" s="3" t="s">
        <v>194</v>
      </c>
      <c r="BA72" s="3">
        <v>16.5075239180286</v>
      </c>
      <c r="BB72" s="3">
        <v>13.9743017881936</v>
      </c>
      <c r="BC72" s="3">
        <v>15.635245944158401</v>
      </c>
      <c r="BD72" s="3" t="s">
        <v>194</v>
      </c>
      <c r="BE72" s="3" t="s">
        <v>194</v>
      </c>
      <c r="BF72" s="3" t="s">
        <v>194</v>
      </c>
      <c r="BG72" s="3" t="s">
        <v>194</v>
      </c>
      <c r="BH72" s="3" t="s">
        <v>194</v>
      </c>
      <c r="BI72" s="3" t="s">
        <v>194</v>
      </c>
      <c r="BJ72" s="3" t="s">
        <v>194</v>
      </c>
      <c r="BM72">
        <v>3</v>
      </c>
      <c r="BN72">
        <f>MIN(Modell_vol30_2_bemutato_Wilensky4_table[[#This Row],[closest comp 1]:[closest comp 10]])</f>
        <v>6.3337999486137697</v>
      </c>
      <c r="BO72">
        <f>MAX(Modell_vol30_2_bemutato_Wilensky4_table[[#This Row],[closest comp 1]:[closest comp 10]])</f>
        <v>11.9601110846003</v>
      </c>
    </row>
    <row r="73" spans="1:67" x14ac:dyDescent="0.25">
      <c r="A73" s="3">
        <v>72</v>
      </c>
      <c r="B73" s="3" t="s">
        <v>38</v>
      </c>
      <c r="C73" s="3" t="s">
        <v>22</v>
      </c>
      <c r="D73" s="3" t="s">
        <v>40</v>
      </c>
      <c r="E73" s="3" t="s">
        <v>28</v>
      </c>
      <c r="F73" s="3" t="s">
        <v>25</v>
      </c>
      <c r="G73" s="3" t="b">
        <v>0</v>
      </c>
      <c r="H73" s="3" t="b">
        <v>0</v>
      </c>
      <c r="I73" s="3" t="b">
        <v>0</v>
      </c>
      <c r="J73" s="3" t="b">
        <v>0</v>
      </c>
      <c r="K73" s="3" t="b">
        <v>0</v>
      </c>
      <c r="L73" s="3">
        <v>200</v>
      </c>
      <c r="M73" s="3">
        <v>3</v>
      </c>
      <c r="N73" s="3">
        <v>0</v>
      </c>
      <c r="O73" s="3">
        <v>1</v>
      </c>
      <c r="P73" s="3">
        <v>0</v>
      </c>
      <c r="Q73" s="3">
        <v>100</v>
      </c>
      <c r="R73" s="3">
        <v>0</v>
      </c>
      <c r="S73" s="3">
        <v>1</v>
      </c>
      <c r="T73" s="3">
        <v>1</v>
      </c>
      <c r="U73" s="3" t="b">
        <v>0</v>
      </c>
      <c r="V73" s="3">
        <v>120</v>
      </c>
      <c r="W73" s="3">
        <v>3940</v>
      </c>
      <c r="X73" s="3">
        <v>3821.77</v>
      </c>
      <c r="Y73" s="3">
        <v>3879.61</v>
      </c>
      <c r="Z73" s="3" t="s">
        <v>194</v>
      </c>
      <c r="AA73" s="3" t="s">
        <v>194</v>
      </c>
      <c r="AB73" s="3" t="s">
        <v>194</v>
      </c>
      <c r="AC73" s="3" t="s">
        <v>194</v>
      </c>
      <c r="AD73" s="3" t="s">
        <v>194</v>
      </c>
      <c r="AE73" s="3" t="s">
        <v>194</v>
      </c>
      <c r="AF73" s="3" t="s">
        <v>194</v>
      </c>
      <c r="AG73" s="3">
        <v>192.14</v>
      </c>
      <c r="AH73" s="3">
        <v>192.02</v>
      </c>
      <c r="AI73" s="3">
        <v>194.13</v>
      </c>
      <c r="AJ73" s="3" t="s">
        <v>194</v>
      </c>
      <c r="AK73" s="3" t="s">
        <v>194</v>
      </c>
      <c r="AL73" s="3" t="s">
        <v>194</v>
      </c>
      <c r="AM73" s="3" t="s">
        <v>194</v>
      </c>
      <c r="AN73" s="3" t="s">
        <v>194</v>
      </c>
      <c r="AO73" s="3" t="s">
        <v>194</v>
      </c>
      <c r="AP73" s="3" t="s">
        <v>194</v>
      </c>
      <c r="AQ73" s="3">
        <v>10.048262104461401</v>
      </c>
      <c r="AR73" s="3">
        <v>10.487906284611901</v>
      </c>
      <c r="AS73" s="3">
        <v>7.6022124317050599</v>
      </c>
      <c r="AT73" s="3" t="s">
        <v>194</v>
      </c>
      <c r="AU73" s="3" t="s">
        <v>194</v>
      </c>
      <c r="AV73" s="3" t="s">
        <v>194</v>
      </c>
      <c r="AW73" s="3" t="s">
        <v>194</v>
      </c>
      <c r="AX73" s="3" t="s">
        <v>194</v>
      </c>
      <c r="AY73" s="3" t="s">
        <v>194</v>
      </c>
      <c r="AZ73" s="3" t="s">
        <v>194</v>
      </c>
      <c r="BA73" s="3">
        <v>17.2765489112255</v>
      </c>
      <c r="BB73" s="3">
        <v>17.2121347547323</v>
      </c>
      <c r="BC73" s="3">
        <v>13.819047151529</v>
      </c>
      <c r="BD73" s="3" t="s">
        <v>194</v>
      </c>
      <c r="BE73" s="3" t="s">
        <v>194</v>
      </c>
      <c r="BF73" s="3" t="s">
        <v>194</v>
      </c>
      <c r="BG73" s="3" t="s">
        <v>194</v>
      </c>
      <c r="BH73" s="3" t="s">
        <v>194</v>
      </c>
      <c r="BI73" s="3" t="s">
        <v>194</v>
      </c>
      <c r="BJ73" s="3" t="s">
        <v>194</v>
      </c>
      <c r="BM73">
        <v>3</v>
      </c>
      <c r="BN73">
        <f>MIN(Modell_vol30_2_bemutato_Wilensky4_table[[#This Row],[closest comp 1]:[closest comp 10]])</f>
        <v>7.6022124317050599</v>
      </c>
      <c r="BO73">
        <f>MAX(Modell_vol30_2_bemutato_Wilensky4_table[[#This Row],[closest comp 1]:[closest comp 10]])</f>
        <v>10.487906284611901</v>
      </c>
    </row>
    <row r="74" spans="1:67" x14ac:dyDescent="0.25">
      <c r="A74" s="3">
        <v>73</v>
      </c>
      <c r="B74" s="3" t="s">
        <v>38</v>
      </c>
      <c r="C74" s="3" t="s">
        <v>22</v>
      </c>
      <c r="D74" s="3" t="s">
        <v>40</v>
      </c>
      <c r="E74" s="3" t="s">
        <v>28</v>
      </c>
      <c r="F74" s="3" t="s">
        <v>25</v>
      </c>
      <c r="G74" s="3" t="b">
        <v>0</v>
      </c>
      <c r="H74" s="3" t="b">
        <v>0</v>
      </c>
      <c r="I74" s="3" t="b">
        <v>0</v>
      </c>
      <c r="J74" s="3" t="b">
        <v>0</v>
      </c>
      <c r="K74" s="3" t="b">
        <v>0</v>
      </c>
      <c r="L74" s="3">
        <v>200</v>
      </c>
      <c r="M74" s="3">
        <v>3</v>
      </c>
      <c r="N74" s="3">
        <v>0</v>
      </c>
      <c r="O74" s="3">
        <v>1</v>
      </c>
      <c r="P74" s="3">
        <v>0</v>
      </c>
      <c r="Q74" s="3">
        <v>100</v>
      </c>
      <c r="R74" s="3">
        <v>0</v>
      </c>
      <c r="S74" s="3">
        <v>1</v>
      </c>
      <c r="T74" s="3">
        <v>1</v>
      </c>
      <c r="U74" s="3" t="b">
        <v>0</v>
      </c>
      <c r="V74" s="3">
        <v>120</v>
      </c>
      <c r="W74" s="3">
        <v>3377.21</v>
      </c>
      <c r="X74" s="3">
        <v>3168.98</v>
      </c>
      <c r="Y74" s="3">
        <v>3939.16</v>
      </c>
      <c r="Z74" s="3" t="s">
        <v>194</v>
      </c>
      <c r="AA74" s="3" t="s">
        <v>194</v>
      </c>
      <c r="AB74" s="3" t="s">
        <v>194</v>
      </c>
      <c r="AC74" s="3" t="s">
        <v>194</v>
      </c>
      <c r="AD74" s="3" t="s">
        <v>194</v>
      </c>
      <c r="AE74" s="3" t="s">
        <v>194</v>
      </c>
      <c r="AF74" s="3" t="s">
        <v>194</v>
      </c>
      <c r="AG74" s="3">
        <v>194.22</v>
      </c>
      <c r="AH74" s="3">
        <v>194.04</v>
      </c>
      <c r="AI74" s="3">
        <v>191.5</v>
      </c>
      <c r="AJ74" s="3" t="s">
        <v>194</v>
      </c>
      <c r="AK74" s="3" t="s">
        <v>194</v>
      </c>
      <c r="AL74" s="3" t="s">
        <v>194</v>
      </c>
      <c r="AM74" s="3" t="s">
        <v>194</v>
      </c>
      <c r="AN74" s="3" t="s">
        <v>194</v>
      </c>
      <c r="AO74" s="3" t="s">
        <v>194</v>
      </c>
      <c r="AP74" s="3" t="s">
        <v>194</v>
      </c>
      <c r="AQ74" s="3">
        <v>7.9421607979717397</v>
      </c>
      <c r="AR74" s="3">
        <v>6.1412723240838298</v>
      </c>
      <c r="AS74" s="3">
        <v>11.2228625443848</v>
      </c>
      <c r="AT74" s="3" t="s">
        <v>194</v>
      </c>
      <c r="AU74" s="3" t="s">
        <v>194</v>
      </c>
      <c r="AV74" s="3" t="s">
        <v>194</v>
      </c>
      <c r="AW74" s="3" t="s">
        <v>194</v>
      </c>
      <c r="AX74" s="3" t="s">
        <v>194</v>
      </c>
      <c r="AY74" s="3" t="s">
        <v>194</v>
      </c>
      <c r="AZ74" s="3" t="s">
        <v>194</v>
      </c>
      <c r="BA74" s="3">
        <v>14.1691910321536</v>
      </c>
      <c r="BB74" s="3">
        <v>16.041094527941201</v>
      </c>
      <c r="BC74" s="3">
        <v>15.4722563412741</v>
      </c>
      <c r="BD74" s="3" t="s">
        <v>194</v>
      </c>
      <c r="BE74" s="3" t="s">
        <v>194</v>
      </c>
      <c r="BF74" s="3" t="s">
        <v>194</v>
      </c>
      <c r="BG74" s="3" t="s">
        <v>194</v>
      </c>
      <c r="BH74" s="3" t="s">
        <v>194</v>
      </c>
      <c r="BI74" s="3" t="s">
        <v>194</v>
      </c>
      <c r="BJ74" s="3" t="s">
        <v>194</v>
      </c>
      <c r="BM74">
        <v>3</v>
      </c>
      <c r="BN74">
        <f>MIN(Modell_vol30_2_bemutato_Wilensky4_table[[#This Row],[closest comp 1]:[closest comp 10]])</f>
        <v>6.1412723240838298</v>
      </c>
      <c r="BO74">
        <f>MAX(Modell_vol30_2_bemutato_Wilensky4_table[[#This Row],[closest comp 1]:[closest comp 10]])</f>
        <v>11.2228625443848</v>
      </c>
    </row>
    <row r="75" spans="1:67" x14ac:dyDescent="0.25">
      <c r="A75" s="3">
        <v>74</v>
      </c>
      <c r="B75" s="3" t="s">
        <v>38</v>
      </c>
      <c r="C75" s="3" t="s">
        <v>22</v>
      </c>
      <c r="D75" s="3" t="s">
        <v>40</v>
      </c>
      <c r="E75" s="3" t="s">
        <v>28</v>
      </c>
      <c r="F75" s="3" t="s">
        <v>25</v>
      </c>
      <c r="G75" s="3" t="b">
        <v>0</v>
      </c>
      <c r="H75" s="3" t="b">
        <v>0</v>
      </c>
      <c r="I75" s="3" t="b">
        <v>0</v>
      </c>
      <c r="J75" s="3" t="b">
        <v>0</v>
      </c>
      <c r="K75" s="3" t="b">
        <v>0</v>
      </c>
      <c r="L75" s="3">
        <v>200</v>
      </c>
      <c r="M75" s="3">
        <v>3</v>
      </c>
      <c r="N75" s="3">
        <v>0</v>
      </c>
      <c r="O75" s="3">
        <v>1</v>
      </c>
      <c r="P75" s="3">
        <v>0</v>
      </c>
      <c r="Q75" s="3">
        <v>100</v>
      </c>
      <c r="R75" s="3">
        <v>0</v>
      </c>
      <c r="S75" s="3">
        <v>1</v>
      </c>
      <c r="T75" s="3">
        <v>1</v>
      </c>
      <c r="U75" s="3" t="b">
        <v>0</v>
      </c>
      <c r="V75" s="3">
        <v>120</v>
      </c>
      <c r="W75" s="3">
        <v>4085.54</v>
      </c>
      <c r="X75" s="3">
        <v>3469.72</v>
      </c>
      <c r="Y75" s="3">
        <v>3016.82</v>
      </c>
      <c r="Z75" s="3" t="s">
        <v>194</v>
      </c>
      <c r="AA75" s="3" t="s">
        <v>194</v>
      </c>
      <c r="AB75" s="3" t="s">
        <v>194</v>
      </c>
      <c r="AC75" s="3" t="s">
        <v>194</v>
      </c>
      <c r="AD75" s="3" t="s">
        <v>194</v>
      </c>
      <c r="AE75" s="3" t="s">
        <v>194</v>
      </c>
      <c r="AF75" s="3" t="s">
        <v>194</v>
      </c>
      <c r="AG75" s="3">
        <v>191.91</v>
      </c>
      <c r="AH75" s="3">
        <v>193.48</v>
      </c>
      <c r="AI75" s="3">
        <v>195.03</v>
      </c>
      <c r="AJ75" s="3" t="s">
        <v>194</v>
      </c>
      <c r="AK75" s="3" t="s">
        <v>194</v>
      </c>
      <c r="AL75" s="3" t="s">
        <v>194</v>
      </c>
      <c r="AM75" s="3" t="s">
        <v>194</v>
      </c>
      <c r="AN75" s="3" t="s">
        <v>194</v>
      </c>
      <c r="AO75" s="3" t="s">
        <v>194</v>
      </c>
      <c r="AP75" s="3" t="s">
        <v>194</v>
      </c>
      <c r="AQ75" s="3">
        <v>9.3790069934175193</v>
      </c>
      <c r="AR75" s="3">
        <v>7.9298288130904897</v>
      </c>
      <c r="AS75" s="3">
        <v>6.8520088478989303</v>
      </c>
      <c r="AT75" s="3" t="s">
        <v>194</v>
      </c>
      <c r="AU75" s="3" t="s">
        <v>194</v>
      </c>
      <c r="AV75" s="3" t="s">
        <v>194</v>
      </c>
      <c r="AW75" s="3" t="s">
        <v>194</v>
      </c>
      <c r="AX75" s="3" t="s">
        <v>194</v>
      </c>
      <c r="AY75" s="3" t="s">
        <v>194</v>
      </c>
      <c r="AZ75" s="3" t="s">
        <v>194</v>
      </c>
      <c r="BA75" s="3">
        <v>16.150544652685699</v>
      </c>
      <c r="BB75" s="3">
        <v>16.2332254216156</v>
      </c>
      <c r="BC75" s="3">
        <v>10.539507727538901</v>
      </c>
      <c r="BD75" s="3" t="s">
        <v>194</v>
      </c>
      <c r="BE75" s="3" t="s">
        <v>194</v>
      </c>
      <c r="BF75" s="3" t="s">
        <v>194</v>
      </c>
      <c r="BG75" s="3" t="s">
        <v>194</v>
      </c>
      <c r="BH75" s="3" t="s">
        <v>194</v>
      </c>
      <c r="BI75" s="3" t="s">
        <v>194</v>
      </c>
      <c r="BJ75" s="3" t="s">
        <v>194</v>
      </c>
      <c r="BM75">
        <v>3</v>
      </c>
      <c r="BN75">
        <f>MIN(Modell_vol30_2_bemutato_Wilensky4_table[[#This Row],[closest comp 1]:[closest comp 10]])</f>
        <v>6.8520088478989303</v>
      </c>
      <c r="BO75">
        <f>MAX(Modell_vol30_2_bemutato_Wilensky4_table[[#This Row],[closest comp 1]:[closest comp 10]])</f>
        <v>9.3790069934175193</v>
      </c>
    </row>
    <row r="76" spans="1:67" x14ac:dyDescent="0.25">
      <c r="A76" s="3">
        <v>75</v>
      </c>
      <c r="B76" s="3" t="s">
        <v>38</v>
      </c>
      <c r="C76" s="3" t="s">
        <v>22</v>
      </c>
      <c r="D76" s="3" t="s">
        <v>40</v>
      </c>
      <c r="E76" s="3" t="s">
        <v>28</v>
      </c>
      <c r="F76" s="3" t="s">
        <v>25</v>
      </c>
      <c r="G76" s="3" t="b">
        <v>0</v>
      </c>
      <c r="H76" s="3" t="b">
        <v>0</v>
      </c>
      <c r="I76" s="3" t="b">
        <v>0</v>
      </c>
      <c r="J76" s="3" t="b">
        <v>0</v>
      </c>
      <c r="K76" s="3" t="b">
        <v>0</v>
      </c>
      <c r="L76" s="3">
        <v>200</v>
      </c>
      <c r="M76" s="3">
        <v>3</v>
      </c>
      <c r="N76" s="3">
        <v>0</v>
      </c>
      <c r="O76" s="3">
        <v>1</v>
      </c>
      <c r="P76" s="3">
        <v>0</v>
      </c>
      <c r="Q76" s="3">
        <v>100</v>
      </c>
      <c r="R76" s="3">
        <v>0</v>
      </c>
      <c r="S76" s="3">
        <v>1</v>
      </c>
      <c r="T76" s="3">
        <v>1</v>
      </c>
      <c r="U76" s="3" t="b">
        <v>0</v>
      </c>
      <c r="V76" s="3">
        <v>120</v>
      </c>
      <c r="W76" s="3">
        <v>3957.33</v>
      </c>
      <c r="X76" s="3">
        <v>4242.53</v>
      </c>
      <c r="Y76" s="3">
        <v>3823.91</v>
      </c>
      <c r="Z76" s="3" t="s">
        <v>194</v>
      </c>
      <c r="AA76" s="3" t="s">
        <v>194</v>
      </c>
      <c r="AB76" s="3" t="s">
        <v>194</v>
      </c>
      <c r="AC76" s="3" t="s">
        <v>194</v>
      </c>
      <c r="AD76" s="3" t="s">
        <v>194</v>
      </c>
      <c r="AE76" s="3" t="s">
        <v>194</v>
      </c>
      <c r="AF76" s="3" t="s">
        <v>194</v>
      </c>
      <c r="AG76" s="3">
        <v>192.99</v>
      </c>
      <c r="AH76" s="3">
        <v>192.46</v>
      </c>
      <c r="AI76" s="3">
        <v>192.58</v>
      </c>
      <c r="AJ76" s="3" t="s">
        <v>194</v>
      </c>
      <c r="AK76" s="3" t="s">
        <v>194</v>
      </c>
      <c r="AL76" s="3" t="s">
        <v>194</v>
      </c>
      <c r="AM76" s="3" t="s">
        <v>194</v>
      </c>
      <c r="AN76" s="3" t="s">
        <v>194</v>
      </c>
      <c r="AO76" s="3" t="s">
        <v>194</v>
      </c>
      <c r="AP76" s="3" t="s">
        <v>194</v>
      </c>
      <c r="AQ76" s="3">
        <v>7.3356512668661402</v>
      </c>
      <c r="AR76" s="3">
        <v>8.1953203674057207</v>
      </c>
      <c r="AS76" s="3">
        <v>7.1922665449699901</v>
      </c>
      <c r="AT76" s="3" t="s">
        <v>194</v>
      </c>
      <c r="AU76" s="3" t="s">
        <v>194</v>
      </c>
      <c r="AV76" s="3" t="s">
        <v>194</v>
      </c>
      <c r="AW76" s="3" t="s">
        <v>194</v>
      </c>
      <c r="AX76" s="3" t="s">
        <v>194</v>
      </c>
      <c r="AY76" s="3" t="s">
        <v>194</v>
      </c>
      <c r="AZ76" s="3" t="s">
        <v>194</v>
      </c>
      <c r="BA76" s="3">
        <v>12.803314239022001</v>
      </c>
      <c r="BB76" s="3">
        <v>12.135944640972101</v>
      </c>
      <c r="BC76" s="3">
        <v>13.2033816666227</v>
      </c>
      <c r="BD76" s="3" t="s">
        <v>194</v>
      </c>
      <c r="BE76" s="3" t="s">
        <v>194</v>
      </c>
      <c r="BF76" s="3" t="s">
        <v>194</v>
      </c>
      <c r="BG76" s="3" t="s">
        <v>194</v>
      </c>
      <c r="BH76" s="3" t="s">
        <v>194</v>
      </c>
      <c r="BI76" s="3" t="s">
        <v>194</v>
      </c>
      <c r="BJ76" s="3" t="s">
        <v>194</v>
      </c>
      <c r="BM76">
        <v>3</v>
      </c>
      <c r="BN76">
        <f>MIN(Modell_vol30_2_bemutato_Wilensky4_table[[#This Row],[closest comp 1]:[closest comp 10]])</f>
        <v>7.1922665449699901</v>
      </c>
      <c r="BO76">
        <f>MAX(Modell_vol30_2_bemutato_Wilensky4_table[[#This Row],[closest comp 1]:[closest comp 10]])</f>
        <v>8.1953203674057207</v>
      </c>
    </row>
    <row r="77" spans="1:67" x14ac:dyDescent="0.25">
      <c r="A77" s="3">
        <v>76</v>
      </c>
      <c r="B77" s="3" t="s">
        <v>38</v>
      </c>
      <c r="C77" s="3" t="s">
        <v>22</v>
      </c>
      <c r="D77" s="3" t="s">
        <v>40</v>
      </c>
      <c r="E77" s="3" t="s">
        <v>28</v>
      </c>
      <c r="F77" s="3" t="s">
        <v>25</v>
      </c>
      <c r="G77" s="3" t="b">
        <v>0</v>
      </c>
      <c r="H77" s="3" t="b">
        <v>0</v>
      </c>
      <c r="I77" s="3" t="b">
        <v>0</v>
      </c>
      <c r="J77" s="3" t="b">
        <v>0</v>
      </c>
      <c r="K77" s="3" t="b">
        <v>0</v>
      </c>
      <c r="L77" s="3">
        <v>200</v>
      </c>
      <c r="M77" s="3">
        <v>3</v>
      </c>
      <c r="N77" s="3">
        <v>0</v>
      </c>
      <c r="O77" s="3">
        <v>1</v>
      </c>
      <c r="P77" s="3">
        <v>0</v>
      </c>
      <c r="Q77" s="3">
        <v>100</v>
      </c>
      <c r="R77" s="3">
        <v>0</v>
      </c>
      <c r="S77" s="3">
        <v>1</v>
      </c>
      <c r="T77" s="3">
        <v>1</v>
      </c>
      <c r="U77" s="3" t="b">
        <v>0</v>
      </c>
      <c r="V77" s="3">
        <v>120</v>
      </c>
      <c r="W77" s="3">
        <v>3738.5</v>
      </c>
      <c r="X77" s="3">
        <v>2833.84</v>
      </c>
      <c r="Y77" s="3">
        <v>3089.97</v>
      </c>
      <c r="Z77" s="3" t="s">
        <v>194</v>
      </c>
      <c r="AA77" s="3" t="s">
        <v>194</v>
      </c>
      <c r="AB77" s="3" t="s">
        <v>194</v>
      </c>
      <c r="AC77" s="3" t="s">
        <v>194</v>
      </c>
      <c r="AD77" s="3" t="s">
        <v>194</v>
      </c>
      <c r="AE77" s="3" t="s">
        <v>194</v>
      </c>
      <c r="AF77" s="3" t="s">
        <v>194</v>
      </c>
      <c r="AG77" s="3">
        <v>192.37</v>
      </c>
      <c r="AH77" s="3">
        <v>195.55</v>
      </c>
      <c r="AI77" s="3">
        <v>193.3</v>
      </c>
      <c r="AJ77" s="3" t="s">
        <v>194</v>
      </c>
      <c r="AK77" s="3" t="s">
        <v>194</v>
      </c>
      <c r="AL77" s="3" t="s">
        <v>194</v>
      </c>
      <c r="AM77" s="3" t="s">
        <v>194</v>
      </c>
      <c r="AN77" s="3" t="s">
        <v>194</v>
      </c>
      <c r="AO77" s="3" t="s">
        <v>194</v>
      </c>
      <c r="AP77" s="3" t="s">
        <v>194</v>
      </c>
      <c r="AQ77" s="3">
        <v>8.4879047614356704</v>
      </c>
      <c r="AR77" s="3">
        <v>4.9166080179946903</v>
      </c>
      <c r="AS77" s="3">
        <v>8.6079128082027605</v>
      </c>
      <c r="AT77" s="3" t="s">
        <v>194</v>
      </c>
      <c r="AU77" s="3" t="s">
        <v>194</v>
      </c>
      <c r="AV77" s="3" t="s">
        <v>194</v>
      </c>
      <c r="AW77" s="3" t="s">
        <v>194</v>
      </c>
      <c r="AX77" s="3" t="s">
        <v>194</v>
      </c>
      <c r="AY77" s="3" t="s">
        <v>194</v>
      </c>
      <c r="AZ77" s="3" t="s">
        <v>194</v>
      </c>
      <c r="BA77" s="3">
        <v>14.976666725221699</v>
      </c>
      <c r="BB77" s="3">
        <v>13.1095428786666</v>
      </c>
      <c r="BC77" s="3">
        <v>14.3607371706465</v>
      </c>
      <c r="BD77" s="3" t="s">
        <v>194</v>
      </c>
      <c r="BE77" s="3" t="s">
        <v>194</v>
      </c>
      <c r="BF77" s="3" t="s">
        <v>194</v>
      </c>
      <c r="BG77" s="3" t="s">
        <v>194</v>
      </c>
      <c r="BH77" s="3" t="s">
        <v>194</v>
      </c>
      <c r="BI77" s="3" t="s">
        <v>194</v>
      </c>
      <c r="BJ77" s="3" t="s">
        <v>194</v>
      </c>
      <c r="BM77">
        <v>3</v>
      </c>
      <c r="BN77">
        <f>MIN(Modell_vol30_2_bemutato_Wilensky4_table[[#This Row],[closest comp 1]:[closest comp 10]])</f>
        <v>4.9166080179946903</v>
      </c>
      <c r="BO77">
        <f>MAX(Modell_vol30_2_bemutato_Wilensky4_table[[#This Row],[closest comp 1]:[closest comp 10]])</f>
        <v>8.6079128082027605</v>
      </c>
    </row>
    <row r="78" spans="1:67" x14ac:dyDescent="0.25">
      <c r="A78" s="3">
        <v>77</v>
      </c>
      <c r="B78" s="3" t="s">
        <v>38</v>
      </c>
      <c r="C78" s="3" t="s">
        <v>22</v>
      </c>
      <c r="D78" s="3" t="s">
        <v>40</v>
      </c>
      <c r="E78" s="3" t="s">
        <v>28</v>
      </c>
      <c r="F78" s="3" t="s">
        <v>25</v>
      </c>
      <c r="G78" s="3" t="b">
        <v>0</v>
      </c>
      <c r="H78" s="3" t="b">
        <v>0</v>
      </c>
      <c r="I78" s="3" t="b">
        <v>0</v>
      </c>
      <c r="J78" s="3" t="b">
        <v>0</v>
      </c>
      <c r="K78" s="3" t="b">
        <v>0</v>
      </c>
      <c r="L78" s="3">
        <v>200</v>
      </c>
      <c r="M78" s="3">
        <v>3</v>
      </c>
      <c r="N78" s="3">
        <v>0</v>
      </c>
      <c r="O78" s="3">
        <v>1</v>
      </c>
      <c r="P78" s="3">
        <v>0</v>
      </c>
      <c r="Q78" s="3">
        <v>100</v>
      </c>
      <c r="R78" s="3">
        <v>0</v>
      </c>
      <c r="S78" s="3">
        <v>1</v>
      </c>
      <c r="T78" s="3">
        <v>1</v>
      </c>
      <c r="U78" s="3" t="b">
        <v>0</v>
      </c>
      <c r="V78" s="3">
        <v>120</v>
      </c>
      <c r="W78" s="3">
        <v>4111.18</v>
      </c>
      <c r="X78" s="3">
        <v>3598.12</v>
      </c>
      <c r="Y78" s="3">
        <v>3998.99</v>
      </c>
      <c r="Z78" s="3" t="s">
        <v>194</v>
      </c>
      <c r="AA78" s="3" t="s">
        <v>194</v>
      </c>
      <c r="AB78" s="3" t="s">
        <v>194</v>
      </c>
      <c r="AC78" s="3" t="s">
        <v>194</v>
      </c>
      <c r="AD78" s="3" t="s">
        <v>194</v>
      </c>
      <c r="AE78" s="3" t="s">
        <v>194</v>
      </c>
      <c r="AF78" s="3" t="s">
        <v>194</v>
      </c>
      <c r="AG78" s="3">
        <v>193.98</v>
      </c>
      <c r="AH78" s="3">
        <v>192.09</v>
      </c>
      <c r="AI78" s="3">
        <v>192.21</v>
      </c>
      <c r="AJ78" s="3" t="s">
        <v>194</v>
      </c>
      <c r="AK78" s="3" t="s">
        <v>194</v>
      </c>
      <c r="AL78" s="3" t="s">
        <v>194</v>
      </c>
      <c r="AM78" s="3" t="s">
        <v>194</v>
      </c>
      <c r="AN78" s="3" t="s">
        <v>194</v>
      </c>
      <c r="AO78" s="3" t="s">
        <v>194</v>
      </c>
      <c r="AP78" s="3" t="s">
        <v>194</v>
      </c>
      <c r="AQ78" s="3">
        <v>7.5219831691541703</v>
      </c>
      <c r="AR78" s="3">
        <v>9.6493686664459393</v>
      </c>
      <c r="AS78" s="3">
        <v>9.5573077259842201</v>
      </c>
      <c r="AT78" s="3" t="s">
        <v>194</v>
      </c>
      <c r="AU78" s="3" t="s">
        <v>194</v>
      </c>
      <c r="AV78" s="3" t="s">
        <v>194</v>
      </c>
      <c r="AW78" s="3" t="s">
        <v>194</v>
      </c>
      <c r="AX78" s="3" t="s">
        <v>194</v>
      </c>
      <c r="AY78" s="3" t="s">
        <v>194</v>
      </c>
      <c r="AZ78" s="3" t="s">
        <v>194</v>
      </c>
      <c r="BA78" s="3">
        <v>13.959040936360299</v>
      </c>
      <c r="BB78" s="3">
        <v>17.485325615821498</v>
      </c>
      <c r="BC78" s="3">
        <v>16.9250255965046</v>
      </c>
      <c r="BD78" s="3" t="s">
        <v>194</v>
      </c>
      <c r="BE78" s="3" t="s">
        <v>194</v>
      </c>
      <c r="BF78" s="3" t="s">
        <v>194</v>
      </c>
      <c r="BG78" s="3" t="s">
        <v>194</v>
      </c>
      <c r="BH78" s="3" t="s">
        <v>194</v>
      </c>
      <c r="BI78" s="3" t="s">
        <v>194</v>
      </c>
      <c r="BJ78" s="3" t="s">
        <v>194</v>
      </c>
      <c r="BM78">
        <v>3</v>
      </c>
      <c r="BN78">
        <f>MIN(Modell_vol30_2_bemutato_Wilensky4_table[[#This Row],[closest comp 1]:[closest comp 10]])</f>
        <v>7.5219831691541703</v>
      </c>
      <c r="BO78">
        <f>MAX(Modell_vol30_2_bemutato_Wilensky4_table[[#This Row],[closest comp 1]:[closest comp 10]])</f>
        <v>9.6493686664459393</v>
      </c>
    </row>
    <row r="79" spans="1:67" x14ac:dyDescent="0.25">
      <c r="A79" s="3">
        <v>78</v>
      </c>
      <c r="B79" s="3" t="s">
        <v>38</v>
      </c>
      <c r="C79" s="3" t="s">
        <v>22</v>
      </c>
      <c r="D79" s="3" t="s">
        <v>40</v>
      </c>
      <c r="E79" s="3" t="s">
        <v>28</v>
      </c>
      <c r="F79" s="3" t="s">
        <v>25</v>
      </c>
      <c r="G79" s="3" t="b">
        <v>0</v>
      </c>
      <c r="H79" s="3" t="b">
        <v>0</v>
      </c>
      <c r="I79" s="3" t="b">
        <v>0</v>
      </c>
      <c r="J79" s="3" t="b">
        <v>0</v>
      </c>
      <c r="K79" s="3" t="b">
        <v>0</v>
      </c>
      <c r="L79" s="3">
        <v>200</v>
      </c>
      <c r="M79" s="3">
        <v>3</v>
      </c>
      <c r="N79" s="3">
        <v>0</v>
      </c>
      <c r="O79" s="3">
        <v>1</v>
      </c>
      <c r="P79" s="3">
        <v>0</v>
      </c>
      <c r="Q79" s="3">
        <v>100</v>
      </c>
      <c r="R79" s="3">
        <v>0</v>
      </c>
      <c r="S79" s="3">
        <v>1</v>
      </c>
      <c r="T79" s="3">
        <v>1</v>
      </c>
      <c r="U79" s="3" t="b">
        <v>0</v>
      </c>
      <c r="V79" s="3">
        <v>120</v>
      </c>
      <c r="W79" s="3">
        <v>4382.59</v>
      </c>
      <c r="X79" s="3">
        <v>4691.16</v>
      </c>
      <c r="Y79" s="3">
        <v>4620.1000000000004</v>
      </c>
      <c r="Z79" s="3" t="s">
        <v>194</v>
      </c>
      <c r="AA79" s="3" t="s">
        <v>194</v>
      </c>
      <c r="AB79" s="3" t="s">
        <v>194</v>
      </c>
      <c r="AC79" s="3" t="s">
        <v>194</v>
      </c>
      <c r="AD79" s="3" t="s">
        <v>194</v>
      </c>
      <c r="AE79" s="3" t="s">
        <v>194</v>
      </c>
      <c r="AF79" s="3" t="s">
        <v>194</v>
      </c>
      <c r="AG79" s="3">
        <v>192.09</v>
      </c>
      <c r="AH79" s="3">
        <v>191.21</v>
      </c>
      <c r="AI79" s="3">
        <v>191.57</v>
      </c>
      <c r="AJ79" s="3" t="s">
        <v>194</v>
      </c>
      <c r="AK79" s="3" t="s">
        <v>194</v>
      </c>
      <c r="AL79" s="3" t="s">
        <v>194</v>
      </c>
      <c r="AM79" s="3" t="s">
        <v>194</v>
      </c>
      <c r="AN79" s="3" t="s">
        <v>194</v>
      </c>
      <c r="AO79" s="3" t="s">
        <v>194</v>
      </c>
      <c r="AP79" s="3" t="s">
        <v>194</v>
      </c>
      <c r="AQ79" s="3">
        <v>8.4686011968136192</v>
      </c>
      <c r="AR79" s="3">
        <v>9.6529153489680102</v>
      </c>
      <c r="AS79" s="3">
        <v>8.8360103577514</v>
      </c>
      <c r="AT79" s="3" t="s">
        <v>194</v>
      </c>
      <c r="AU79" s="3" t="s">
        <v>194</v>
      </c>
      <c r="AV79" s="3" t="s">
        <v>194</v>
      </c>
      <c r="AW79" s="3" t="s">
        <v>194</v>
      </c>
      <c r="AX79" s="3" t="s">
        <v>194</v>
      </c>
      <c r="AY79" s="3" t="s">
        <v>194</v>
      </c>
      <c r="AZ79" s="3" t="s">
        <v>194</v>
      </c>
      <c r="BA79" s="3">
        <v>12.310438265848299</v>
      </c>
      <c r="BB79" s="3">
        <v>14.5138568444341</v>
      </c>
      <c r="BC79" s="3">
        <v>14.681141632178701</v>
      </c>
      <c r="BD79" s="3" t="s">
        <v>194</v>
      </c>
      <c r="BE79" s="3" t="s">
        <v>194</v>
      </c>
      <c r="BF79" s="3" t="s">
        <v>194</v>
      </c>
      <c r="BG79" s="3" t="s">
        <v>194</v>
      </c>
      <c r="BH79" s="3" t="s">
        <v>194</v>
      </c>
      <c r="BI79" s="3" t="s">
        <v>194</v>
      </c>
      <c r="BJ79" s="3" t="s">
        <v>194</v>
      </c>
      <c r="BM79">
        <v>3</v>
      </c>
      <c r="BN79">
        <f>MIN(Modell_vol30_2_bemutato_Wilensky4_table[[#This Row],[closest comp 1]:[closest comp 10]])</f>
        <v>8.4686011968136192</v>
      </c>
      <c r="BO79">
        <f>MAX(Modell_vol30_2_bemutato_Wilensky4_table[[#This Row],[closest comp 1]:[closest comp 10]])</f>
        <v>9.6529153489680102</v>
      </c>
    </row>
    <row r="80" spans="1:67" x14ac:dyDescent="0.25">
      <c r="A80" s="3">
        <v>79</v>
      </c>
      <c r="B80" s="3" t="s">
        <v>38</v>
      </c>
      <c r="C80" s="3" t="s">
        <v>22</v>
      </c>
      <c r="D80" s="3" t="s">
        <v>40</v>
      </c>
      <c r="E80" s="3" t="s">
        <v>28</v>
      </c>
      <c r="F80" s="3" t="s">
        <v>25</v>
      </c>
      <c r="G80" s="3" t="b">
        <v>0</v>
      </c>
      <c r="H80" s="3" t="b">
        <v>0</v>
      </c>
      <c r="I80" s="3" t="b">
        <v>0</v>
      </c>
      <c r="J80" s="3" t="b">
        <v>0</v>
      </c>
      <c r="K80" s="3" t="b">
        <v>0</v>
      </c>
      <c r="L80" s="3">
        <v>200</v>
      </c>
      <c r="M80" s="3">
        <v>3</v>
      </c>
      <c r="N80" s="3">
        <v>0</v>
      </c>
      <c r="O80" s="3">
        <v>1</v>
      </c>
      <c r="P80" s="3">
        <v>0</v>
      </c>
      <c r="Q80" s="3">
        <v>100</v>
      </c>
      <c r="R80" s="3">
        <v>0</v>
      </c>
      <c r="S80" s="3">
        <v>1</v>
      </c>
      <c r="T80" s="3">
        <v>1</v>
      </c>
      <c r="U80" s="3" t="b">
        <v>0</v>
      </c>
      <c r="V80" s="3">
        <v>120</v>
      </c>
      <c r="W80" s="3">
        <v>3703.07</v>
      </c>
      <c r="X80" s="3">
        <v>4223.08</v>
      </c>
      <c r="Y80" s="3">
        <v>4351.79</v>
      </c>
      <c r="Z80" s="3" t="s">
        <v>194</v>
      </c>
      <c r="AA80" s="3" t="s">
        <v>194</v>
      </c>
      <c r="AB80" s="3" t="s">
        <v>194</v>
      </c>
      <c r="AC80" s="3" t="s">
        <v>194</v>
      </c>
      <c r="AD80" s="3" t="s">
        <v>194</v>
      </c>
      <c r="AE80" s="3" t="s">
        <v>194</v>
      </c>
      <c r="AF80" s="3" t="s">
        <v>194</v>
      </c>
      <c r="AG80" s="3">
        <v>191.08</v>
      </c>
      <c r="AH80" s="3">
        <v>192.68</v>
      </c>
      <c r="AI80" s="3">
        <v>192.56</v>
      </c>
      <c r="AJ80" s="3" t="s">
        <v>194</v>
      </c>
      <c r="AK80" s="3" t="s">
        <v>194</v>
      </c>
      <c r="AL80" s="3" t="s">
        <v>194</v>
      </c>
      <c r="AM80" s="3" t="s">
        <v>194</v>
      </c>
      <c r="AN80" s="3" t="s">
        <v>194</v>
      </c>
      <c r="AO80" s="3" t="s">
        <v>194</v>
      </c>
      <c r="AP80" s="3" t="s">
        <v>194</v>
      </c>
      <c r="AQ80" s="3">
        <v>10.4782412845789</v>
      </c>
      <c r="AR80" s="3">
        <v>7.7321578339724697</v>
      </c>
      <c r="AS80" s="3">
        <v>8.0244870620428994</v>
      </c>
      <c r="AT80" s="3" t="s">
        <v>194</v>
      </c>
      <c r="AU80" s="3" t="s">
        <v>194</v>
      </c>
      <c r="AV80" s="3" t="s">
        <v>194</v>
      </c>
      <c r="AW80" s="3" t="s">
        <v>194</v>
      </c>
      <c r="AX80" s="3" t="s">
        <v>194</v>
      </c>
      <c r="AY80" s="3" t="s">
        <v>194</v>
      </c>
      <c r="AZ80" s="3" t="s">
        <v>194</v>
      </c>
      <c r="BA80" s="3">
        <v>13.5429220755743</v>
      </c>
      <c r="BB80" s="3">
        <v>14.198656367635699</v>
      </c>
      <c r="BC80" s="3">
        <v>14.6519167302355</v>
      </c>
      <c r="BD80" s="3" t="s">
        <v>194</v>
      </c>
      <c r="BE80" s="3" t="s">
        <v>194</v>
      </c>
      <c r="BF80" s="3" t="s">
        <v>194</v>
      </c>
      <c r="BG80" s="3" t="s">
        <v>194</v>
      </c>
      <c r="BH80" s="3" t="s">
        <v>194</v>
      </c>
      <c r="BI80" s="3" t="s">
        <v>194</v>
      </c>
      <c r="BJ80" s="3" t="s">
        <v>194</v>
      </c>
      <c r="BM80">
        <v>3</v>
      </c>
      <c r="BN80">
        <f>MIN(Modell_vol30_2_bemutato_Wilensky4_table[[#This Row],[closest comp 1]:[closest comp 10]])</f>
        <v>7.7321578339724697</v>
      </c>
      <c r="BO80">
        <f>MAX(Modell_vol30_2_bemutato_Wilensky4_table[[#This Row],[closest comp 1]:[closest comp 10]])</f>
        <v>10.4782412845789</v>
      </c>
    </row>
    <row r="81" spans="1:67" x14ac:dyDescent="0.25">
      <c r="A81" s="3">
        <v>80</v>
      </c>
      <c r="B81" s="3" t="s">
        <v>38</v>
      </c>
      <c r="C81" s="3" t="s">
        <v>22</v>
      </c>
      <c r="D81" s="3" t="s">
        <v>40</v>
      </c>
      <c r="E81" s="3" t="s">
        <v>28</v>
      </c>
      <c r="F81" s="3" t="s">
        <v>25</v>
      </c>
      <c r="G81" s="3" t="b">
        <v>0</v>
      </c>
      <c r="H81" s="3" t="b">
        <v>0</v>
      </c>
      <c r="I81" s="3" t="b">
        <v>0</v>
      </c>
      <c r="J81" s="3" t="b">
        <v>0</v>
      </c>
      <c r="K81" s="3" t="b">
        <v>0</v>
      </c>
      <c r="L81" s="3">
        <v>200</v>
      </c>
      <c r="M81" s="3">
        <v>3</v>
      </c>
      <c r="N81" s="3">
        <v>0</v>
      </c>
      <c r="O81" s="3">
        <v>1</v>
      </c>
      <c r="P81" s="3">
        <v>0</v>
      </c>
      <c r="Q81" s="3">
        <v>100</v>
      </c>
      <c r="R81" s="3">
        <v>0</v>
      </c>
      <c r="S81" s="3">
        <v>1</v>
      </c>
      <c r="T81" s="3">
        <v>1</v>
      </c>
      <c r="U81" s="3" t="b">
        <v>0</v>
      </c>
      <c r="V81" s="3">
        <v>120</v>
      </c>
      <c r="W81" s="3">
        <v>3623.61</v>
      </c>
      <c r="X81" s="3">
        <v>4027.65</v>
      </c>
      <c r="Y81" s="3">
        <v>3935.17</v>
      </c>
      <c r="Z81" s="3" t="s">
        <v>194</v>
      </c>
      <c r="AA81" s="3" t="s">
        <v>194</v>
      </c>
      <c r="AB81" s="3" t="s">
        <v>194</v>
      </c>
      <c r="AC81" s="3" t="s">
        <v>194</v>
      </c>
      <c r="AD81" s="3" t="s">
        <v>194</v>
      </c>
      <c r="AE81" s="3" t="s">
        <v>194</v>
      </c>
      <c r="AF81" s="3" t="s">
        <v>194</v>
      </c>
      <c r="AG81" s="3">
        <v>194.07</v>
      </c>
      <c r="AH81" s="3">
        <v>192.3</v>
      </c>
      <c r="AI81" s="3">
        <v>191.99</v>
      </c>
      <c r="AJ81" s="3" t="s">
        <v>194</v>
      </c>
      <c r="AK81" s="3" t="s">
        <v>194</v>
      </c>
      <c r="AL81" s="3" t="s">
        <v>194</v>
      </c>
      <c r="AM81" s="3" t="s">
        <v>194</v>
      </c>
      <c r="AN81" s="3" t="s">
        <v>194</v>
      </c>
      <c r="AO81" s="3" t="s">
        <v>194</v>
      </c>
      <c r="AP81" s="3" t="s">
        <v>194</v>
      </c>
      <c r="AQ81" s="3">
        <v>6.8047486700834297</v>
      </c>
      <c r="AR81" s="3">
        <v>7.4795503609238896</v>
      </c>
      <c r="AS81" s="3">
        <v>8.3920316918610691</v>
      </c>
      <c r="AT81" s="3" t="s">
        <v>194</v>
      </c>
      <c r="AU81" s="3" t="s">
        <v>194</v>
      </c>
      <c r="AV81" s="3" t="s">
        <v>194</v>
      </c>
      <c r="AW81" s="3" t="s">
        <v>194</v>
      </c>
      <c r="AX81" s="3" t="s">
        <v>194</v>
      </c>
      <c r="AY81" s="3" t="s">
        <v>194</v>
      </c>
      <c r="AZ81" s="3" t="s">
        <v>194</v>
      </c>
      <c r="BA81" s="3">
        <v>11.4994747681327</v>
      </c>
      <c r="BB81" s="3">
        <v>13.5507156451615</v>
      </c>
      <c r="BC81" s="3">
        <v>12.9980787106402</v>
      </c>
      <c r="BD81" s="3" t="s">
        <v>194</v>
      </c>
      <c r="BE81" s="3" t="s">
        <v>194</v>
      </c>
      <c r="BF81" s="3" t="s">
        <v>194</v>
      </c>
      <c r="BG81" s="3" t="s">
        <v>194</v>
      </c>
      <c r="BH81" s="3" t="s">
        <v>194</v>
      </c>
      <c r="BI81" s="3" t="s">
        <v>194</v>
      </c>
      <c r="BJ81" s="3" t="s">
        <v>194</v>
      </c>
      <c r="BM81">
        <v>3</v>
      </c>
      <c r="BN81">
        <f>MIN(Modell_vol30_2_bemutato_Wilensky4_table[[#This Row],[closest comp 1]:[closest comp 10]])</f>
        <v>6.8047486700834297</v>
      </c>
      <c r="BO81">
        <f>MAX(Modell_vol30_2_bemutato_Wilensky4_table[[#This Row],[closest comp 1]:[closest comp 10]])</f>
        <v>8.3920316918610691</v>
      </c>
    </row>
    <row r="82" spans="1:67" x14ac:dyDescent="0.25">
      <c r="A82" s="3">
        <v>81</v>
      </c>
      <c r="B82" s="3" t="s">
        <v>38</v>
      </c>
      <c r="C82" s="3" t="s">
        <v>22</v>
      </c>
      <c r="D82" s="3" t="s">
        <v>40</v>
      </c>
      <c r="E82" s="3" t="s">
        <v>28</v>
      </c>
      <c r="F82" s="3" t="s">
        <v>25</v>
      </c>
      <c r="G82" s="3" t="b">
        <v>0</v>
      </c>
      <c r="H82" s="3" t="b">
        <v>0</v>
      </c>
      <c r="I82" s="3" t="b">
        <v>0</v>
      </c>
      <c r="J82" s="3" t="b">
        <v>0</v>
      </c>
      <c r="K82" s="3" t="b">
        <v>0</v>
      </c>
      <c r="L82" s="3">
        <v>200</v>
      </c>
      <c r="M82" s="3">
        <v>3</v>
      </c>
      <c r="N82" s="3">
        <v>0</v>
      </c>
      <c r="O82" s="3">
        <v>1</v>
      </c>
      <c r="P82" s="3">
        <v>0</v>
      </c>
      <c r="Q82" s="3">
        <v>100</v>
      </c>
      <c r="R82" s="3">
        <v>0</v>
      </c>
      <c r="S82" s="3">
        <v>1</v>
      </c>
      <c r="T82" s="3">
        <v>1</v>
      </c>
      <c r="U82" s="3" t="b">
        <v>0</v>
      </c>
      <c r="V82" s="3">
        <v>120</v>
      </c>
      <c r="W82" s="3">
        <v>3895.66</v>
      </c>
      <c r="X82" s="3">
        <v>4198.67</v>
      </c>
      <c r="Y82" s="3">
        <v>3895.02</v>
      </c>
      <c r="Z82" s="3" t="s">
        <v>194</v>
      </c>
      <c r="AA82" s="3" t="s">
        <v>194</v>
      </c>
      <c r="AB82" s="3" t="s">
        <v>194</v>
      </c>
      <c r="AC82" s="3" t="s">
        <v>194</v>
      </c>
      <c r="AD82" s="3" t="s">
        <v>194</v>
      </c>
      <c r="AE82" s="3" t="s">
        <v>194</v>
      </c>
      <c r="AF82" s="3" t="s">
        <v>194</v>
      </c>
      <c r="AG82" s="3">
        <v>193.33</v>
      </c>
      <c r="AH82" s="3">
        <v>191.25</v>
      </c>
      <c r="AI82" s="3">
        <v>193.24</v>
      </c>
      <c r="AJ82" s="3" t="s">
        <v>194</v>
      </c>
      <c r="AK82" s="3" t="s">
        <v>194</v>
      </c>
      <c r="AL82" s="3" t="s">
        <v>194</v>
      </c>
      <c r="AM82" s="3" t="s">
        <v>194</v>
      </c>
      <c r="AN82" s="3" t="s">
        <v>194</v>
      </c>
      <c r="AO82" s="3" t="s">
        <v>194</v>
      </c>
      <c r="AP82" s="3" t="s">
        <v>194</v>
      </c>
      <c r="AQ82" s="3">
        <v>7.9245419183313599</v>
      </c>
      <c r="AR82" s="3">
        <v>9.4913958731066597</v>
      </c>
      <c r="AS82" s="3">
        <v>7.2621567792911499</v>
      </c>
      <c r="AT82" s="3" t="s">
        <v>194</v>
      </c>
      <c r="AU82" s="3" t="s">
        <v>194</v>
      </c>
      <c r="AV82" s="3" t="s">
        <v>194</v>
      </c>
      <c r="AW82" s="3" t="s">
        <v>194</v>
      </c>
      <c r="AX82" s="3" t="s">
        <v>194</v>
      </c>
      <c r="AY82" s="3" t="s">
        <v>194</v>
      </c>
      <c r="AZ82" s="3" t="s">
        <v>194</v>
      </c>
      <c r="BA82" s="3">
        <v>12.130828548352699</v>
      </c>
      <c r="BB82" s="3">
        <v>14.520527808267801</v>
      </c>
      <c r="BC82" s="3">
        <v>13.0048169955561</v>
      </c>
      <c r="BD82" s="3" t="s">
        <v>194</v>
      </c>
      <c r="BE82" s="3" t="s">
        <v>194</v>
      </c>
      <c r="BF82" s="3" t="s">
        <v>194</v>
      </c>
      <c r="BG82" s="3" t="s">
        <v>194</v>
      </c>
      <c r="BH82" s="3" t="s">
        <v>194</v>
      </c>
      <c r="BI82" s="3" t="s">
        <v>194</v>
      </c>
      <c r="BJ82" s="3" t="s">
        <v>194</v>
      </c>
      <c r="BM82">
        <v>3</v>
      </c>
      <c r="BN82">
        <f>MIN(Modell_vol30_2_bemutato_Wilensky4_table[[#This Row],[closest comp 1]:[closest comp 10]])</f>
        <v>7.2621567792911499</v>
      </c>
      <c r="BO82">
        <f>MAX(Modell_vol30_2_bemutato_Wilensky4_table[[#This Row],[closest comp 1]:[closest comp 10]])</f>
        <v>9.4913958731066597</v>
      </c>
    </row>
    <row r="83" spans="1:67" x14ac:dyDescent="0.25">
      <c r="A83" s="3">
        <v>82</v>
      </c>
      <c r="B83" s="3" t="s">
        <v>38</v>
      </c>
      <c r="C83" s="3" t="s">
        <v>22</v>
      </c>
      <c r="D83" s="3" t="s">
        <v>40</v>
      </c>
      <c r="E83" s="3" t="s">
        <v>28</v>
      </c>
      <c r="F83" s="3" t="s">
        <v>25</v>
      </c>
      <c r="G83" s="3" t="b">
        <v>0</v>
      </c>
      <c r="H83" s="3" t="b">
        <v>0</v>
      </c>
      <c r="I83" s="3" t="b">
        <v>0</v>
      </c>
      <c r="J83" s="3" t="b">
        <v>0</v>
      </c>
      <c r="K83" s="3" t="b">
        <v>0</v>
      </c>
      <c r="L83" s="3">
        <v>200</v>
      </c>
      <c r="M83" s="3">
        <v>3</v>
      </c>
      <c r="N83" s="3">
        <v>0</v>
      </c>
      <c r="O83" s="3">
        <v>1</v>
      </c>
      <c r="P83" s="3">
        <v>0</v>
      </c>
      <c r="Q83" s="3">
        <v>100</v>
      </c>
      <c r="R83" s="3">
        <v>0</v>
      </c>
      <c r="S83" s="3">
        <v>1</v>
      </c>
      <c r="T83" s="3">
        <v>1</v>
      </c>
      <c r="U83" s="3" t="b">
        <v>0</v>
      </c>
      <c r="V83" s="3">
        <v>120</v>
      </c>
      <c r="W83" s="3">
        <v>3665.82</v>
      </c>
      <c r="X83" s="3">
        <v>2746.15</v>
      </c>
      <c r="Y83" s="3">
        <v>3319.32</v>
      </c>
      <c r="Z83" s="3" t="s">
        <v>194</v>
      </c>
      <c r="AA83" s="3" t="s">
        <v>194</v>
      </c>
      <c r="AB83" s="3" t="s">
        <v>194</v>
      </c>
      <c r="AC83" s="3" t="s">
        <v>194</v>
      </c>
      <c r="AD83" s="3" t="s">
        <v>194</v>
      </c>
      <c r="AE83" s="3" t="s">
        <v>194</v>
      </c>
      <c r="AF83" s="3" t="s">
        <v>194</v>
      </c>
      <c r="AG83" s="3">
        <v>193.12</v>
      </c>
      <c r="AH83" s="3">
        <v>194.95</v>
      </c>
      <c r="AI83" s="3">
        <v>193.55</v>
      </c>
      <c r="AJ83" s="3" t="s">
        <v>194</v>
      </c>
      <c r="AK83" s="3" t="s">
        <v>194</v>
      </c>
      <c r="AL83" s="3" t="s">
        <v>194</v>
      </c>
      <c r="AM83" s="3" t="s">
        <v>194</v>
      </c>
      <c r="AN83" s="3" t="s">
        <v>194</v>
      </c>
      <c r="AO83" s="3" t="s">
        <v>194</v>
      </c>
      <c r="AP83" s="3" t="s">
        <v>194</v>
      </c>
      <c r="AQ83" s="3">
        <v>8.37866679169219</v>
      </c>
      <c r="AR83" s="3">
        <v>5.2418807536207597</v>
      </c>
      <c r="AS83" s="3">
        <v>8.3134873450840399</v>
      </c>
      <c r="AT83" s="3" t="s">
        <v>194</v>
      </c>
      <c r="AU83" s="3" t="s">
        <v>194</v>
      </c>
      <c r="AV83" s="3" t="s">
        <v>194</v>
      </c>
      <c r="AW83" s="3" t="s">
        <v>194</v>
      </c>
      <c r="AX83" s="3" t="s">
        <v>194</v>
      </c>
      <c r="AY83" s="3" t="s">
        <v>194</v>
      </c>
      <c r="AZ83" s="3" t="s">
        <v>194</v>
      </c>
      <c r="BA83" s="3">
        <v>14.662246670500901</v>
      </c>
      <c r="BB83" s="3">
        <v>12.653785478170599</v>
      </c>
      <c r="BC83" s="3">
        <v>13.9143144271052</v>
      </c>
      <c r="BD83" s="3" t="s">
        <v>194</v>
      </c>
      <c r="BE83" s="3" t="s">
        <v>194</v>
      </c>
      <c r="BF83" s="3" t="s">
        <v>194</v>
      </c>
      <c r="BG83" s="3" t="s">
        <v>194</v>
      </c>
      <c r="BH83" s="3" t="s">
        <v>194</v>
      </c>
      <c r="BI83" s="3" t="s">
        <v>194</v>
      </c>
      <c r="BJ83" s="3" t="s">
        <v>194</v>
      </c>
      <c r="BM83">
        <v>3</v>
      </c>
      <c r="BN83">
        <f>MIN(Modell_vol30_2_bemutato_Wilensky4_table[[#This Row],[closest comp 1]:[closest comp 10]])</f>
        <v>5.2418807536207597</v>
      </c>
      <c r="BO83">
        <f>MAX(Modell_vol30_2_bemutato_Wilensky4_table[[#This Row],[closest comp 1]:[closest comp 10]])</f>
        <v>8.37866679169219</v>
      </c>
    </row>
    <row r="84" spans="1:67" x14ac:dyDescent="0.25">
      <c r="A84" s="3">
        <v>83</v>
      </c>
      <c r="B84" s="3" t="s">
        <v>38</v>
      </c>
      <c r="C84" s="3" t="s">
        <v>22</v>
      </c>
      <c r="D84" s="3" t="s">
        <v>40</v>
      </c>
      <c r="E84" s="3" t="s">
        <v>28</v>
      </c>
      <c r="F84" s="3" t="s">
        <v>25</v>
      </c>
      <c r="G84" s="3" t="b">
        <v>0</v>
      </c>
      <c r="H84" s="3" t="b">
        <v>0</v>
      </c>
      <c r="I84" s="3" t="b">
        <v>0</v>
      </c>
      <c r="J84" s="3" t="b">
        <v>0</v>
      </c>
      <c r="K84" s="3" t="b">
        <v>0</v>
      </c>
      <c r="L84" s="3">
        <v>200</v>
      </c>
      <c r="M84" s="3">
        <v>3</v>
      </c>
      <c r="N84" s="3">
        <v>0</v>
      </c>
      <c r="O84" s="3">
        <v>1</v>
      </c>
      <c r="P84" s="3">
        <v>0</v>
      </c>
      <c r="Q84" s="3">
        <v>100</v>
      </c>
      <c r="R84" s="3">
        <v>0</v>
      </c>
      <c r="S84" s="3">
        <v>1</v>
      </c>
      <c r="T84" s="3">
        <v>1</v>
      </c>
      <c r="U84" s="3" t="b">
        <v>0</v>
      </c>
      <c r="V84" s="3">
        <v>120</v>
      </c>
      <c r="W84" s="3">
        <v>3826.79</v>
      </c>
      <c r="X84" s="3">
        <v>3690.17</v>
      </c>
      <c r="Y84" s="3">
        <v>3410.81</v>
      </c>
      <c r="Z84" s="3" t="s">
        <v>194</v>
      </c>
      <c r="AA84" s="3" t="s">
        <v>194</v>
      </c>
      <c r="AB84" s="3" t="s">
        <v>194</v>
      </c>
      <c r="AC84" s="3" t="s">
        <v>194</v>
      </c>
      <c r="AD84" s="3" t="s">
        <v>194</v>
      </c>
      <c r="AE84" s="3" t="s">
        <v>194</v>
      </c>
      <c r="AF84" s="3" t="s">
        <v>194</v>
      </c>
      <c r="AG84" s="3">
        <v>193.12</v>
      </c>
      <c r="AH84" s="3">
        <v>193.28</v>
      </c>
      <c r="AI84" s="3">
        <v>193.31</v>
      </c>
      <c r="AJ84" s="3" t="s">
        <v>194</v>
      </c>
      <c r="AK84" s="3" t="s">
        <v>194</v>
      </c>
      <c r="AL84" s="3" t="s">
        <v>194</v>
      </c>
      <c r="AM84" s="3" t="s">
        <v>194</v>
      </c>
      <c r="AN84" s="3" t="s">
        <v>194</v>
      </c>
      <c r="AO84" s="3" t="s">
        <v>194</v>
      </c>
      <c r="AP84" s="3" t="s">
        <v>194</v>
      </c>
      <c r="AQ84" s="3">
        <v>8.6808449452929999</v>
      </c>
      <c r="AR84" s="3">
        <v>9.2684854334723301</v>
      </c>
      <c r="AS84" s="3">
        <v>7.0555956066084899</v>
      </c>
      <c r="AT84" s="3" t="s">
        <v>194</v>
      </c>
      <c r="AU84" s="3" t="s">
        <v>194</v>
      </c>
      <c r="AV84" s="3" t="s">
        <v>194</v>
      </c>
      <c r="AW84" s="3" t="s">
        <v>194</v>
      </c>
      <c r="AX84" s="3" t="s">
        <v>194</v>
      </c>
      <c r="AY84" s="3" t="s">
        <v>194</v>
      </c>
      <c r="AZ84" s="3" t="s">
        <v>194</v>
      </c>
      <c r="BA84" s="3">
        <v>14.2385295654583</v>
      </c>
      <c r="BB84" s="3">
        <v>14.042511610583301</v>
      </c>
      <c r="BC84" s="3">
        <v>16.074914695062802</v>
      </c>
      <c r="BD84" s="3" t="s">
        <v>194</v>
      </c>
      <c r="BE84" s="3" t="s">
        <v>194</v>
      </c>
      <c r="BF84" s="3" t="s">
        <v>194</v>
      </c>
      <c r="BG84" s="3" t="s">
        <v>194</v>
      </c>
      <c r="BH84" s="3" t="s">
        <v>194</v>
      </c>
      <c r="BI84" s="3" t="s">
        <v>194</v>
      </c>
      <c r="BJ84" s="3" t="s">
        <v>194</v>
      </c>
      <c r="BM84">
        <v>3</v>
      </c>
      <c r="BN84">
        <f>MIN(Modell_vol30_2_bemutato_Wilensky4_table[[#This Row],[closest comp 1]:[closest comp 10]])</f>
        <v>7.0555956066084899</v>
      </c>
      <c r="BO84">
        <f>MAX(Modell_vol30_2_bemutato_Wilensky4_table[[#This Row],[closest comp 1]:[closest comp 10]])</f>
        <v>9.2684854334723301</v>
      </c>
    </row>
    <row r="85" spans="1:67" x14ac:dyDescent="0.25">
      <c r="A85" s="3">
        <v>84</v>
      </c>
      <c r="B85" s="3" t="s">
        <v>38</v>
      </c>
      <c r="C85" s="3" t="s">
        <v>22</v>
      </c>
      <c r="D85" s="3" t="s">
        <v>40</v>
      </c>
      <c r="E85" s="3" t="s">
        <v>28</v>
      </c>
      <c r="F85" s="3" t="s">
        <v>25</v>
      </c>
      <c r="G85" s="3" t="b">
        <v>0</v>
      </c>
      <c r="H85" s="3" t="b">
        <v>0</v>
      </c>
      <c r="I85" s="3" t="b">
        <v>0</v>
      </c>
      <c r="J85" s="3" t="b">
        <v>0</v>
      </c>
      <c r="K85" s="3" t="b">
        <v>0</v>
      </c>
      <c r="L85" s="3">
        <v>200</v>
      </c>
      <c r="M85" s="3">
        <v>3</v>
      </c>
      <c r="N85" s="3">
        <v>0</v>
      </c>
      <c r="O85" s="3">
        <v>1</v>
      </c>
      <c r="P85" s="3">
        <v>0</v>
      </c>
      <c r="Q85" s="3">
        <v>100</v>
      </c>
      <c r="R85" s="3">
        <v>0</v>
      </c>
      <c r="S85" s="3">
        <v>1</v>
      </c>
      <c r="T85" s="3">
        <v>1</v>
      </c>
      <c r="U85" s="3" t="b">
        <v>0</v>
      </c>
      <c r="V85" s="3">
        <v>120</v>
      </c>
      <c r="W85" s="3">
        <v>4334.29</v>
      </c>
      <c r="X85" s="3">
        <v>3537.64</v>
      </c>
      <c r="Y85" s="3">
        <v>3409.27</v>
      </c>
      <c r="Z85" s="3" t="s">
        <v>194</v>
      </c>
      <c r="AA85" s="3" t="s">
        <v>194</v>
      </c>
      <c r="AB85" s="3" t="s">
        <v>194</v>
      </c>
      <c r="AC85" s="3" t="s">
        <v>194</v>
      </c>
      <c r="AD85" s="3" t="s">
        <v>194</v>
      </c>
      <c r="AE85" s="3" t="s">
        <v>194</v>
      </c>
      <c r="AF85" s="3" t="s">
        <v>194</v>
      </c>
      <c r="AG85" s="3">
        <v>191.52</v>
      </c>
      <c r="AH85" s="3">
        <v>193.76</v>
      </c>
      <c r="AI85" s="3">
        <v>193.77</v>
      </c>
      <c r="AJ85" s="3" t="s">
        <v>194</v>
      </c>
      <c r="AK85" s="3" t="s">
        <v>194</v>
      </c>
      <c r="AL85" s="3" t="s">
        <v>194</v>
      </c>
      <c r="AM85" s="3" t="s">
        <v>194</v>
      </c>
      <c r="AN85" s="3" t="s">
        <v>194</v>
      </c>
      <c r="AO85" s="3" t="s">
        <v>194</v>
      </c>
      <c r="AP85" s="3" t="s">
        <v>194</v>
      </c>
      <c r="AQ85" s="3">
        <v>10.8813855109097</v>
      </c>
      <c r="AR85" s="3">
        <v>6.6635884628437898</v>
      </c>
      <c r="AS85" s="3">
        <v>6.78592484270587</v>
      </c>
      <c r="AT85" s="3" t="s">
        <v>194</v>
      </c>
      <c r="AU85" s="3" t="s">
        <v>194</v>
      </c>
      <c r="AV85" s="3" t="s">
        <v>194</v>
      </c>
      <c r="AW85" s="3" t="s">
        <v>194</v>
      </c>
      <c r="AX85" s="3" t="s">
        <v>194</v>
      </c>
      <c r="AY85" s="3" t="s">
        <v>194</v>
      </c>
      <c r="AZ85" s="3" t="s">
        <v>194</v>
      </c>
      <c r="BA85" s="3">
        <v>14.1004067984532</v>
      </c>
      <c r="BB85" s="3">
        <v>13.061114900769301</v>
      </c>
      <c r="BC85" s="3">
        <v>15.4656422908224</v>
      </c>
      <c r="BD85" s="3" t="s">
        <v>194</v>
      </c>
      <c r="BE85" s="3" t="s">
        <v>194</v>
      </c>
      <c r="BF85" s="3" t="s">
        <v>194</v>
      </c>
      <c r="BG85" s="3" t="s">
        <v>194</v>
      </c>
      <c r="BH85" s="3" t="s">
        <v>194</v>
      </c>
      <c r="BI85" s="3" t="s">
        <v>194</v>
      </c>
      <c r="BJ85" s="3" t="s">
        <v>194</v>
      </c>
      <c r="BM85">
        <v>3</v>
      </c>
      <c r="BN85">
        <f>MIN(Modell_vol30_2_bemutato_Wilensky4_table[[#This Row],[closest comp 1]:[closest comp 10]])</f>
        <v>6.6635884628437898</v>
      </c>
      <c r="BO85">
        <f>MAX(Modell_vol30_2_bemutato_Wilensky4_table[[#This Row],[closest comp 1]:[closest comp 10]])</f>
        <v>10.8813855109097</v>
      </c>
    </row>
    <row r="86" spans="1:67" x14ac:dyDescent="0.25">
      <c r="A86" s="3">
        <v>85</v>
      </c>
      <c r="B86" s="3" t="s">
        <v>38</v>
      </c>
      <c r="C86" s="3" t="s">
        <v>22</v>
      </c>
      <c r="D86" s="3" t="s">
        <v>40</v>
      </c>
      <c r="E86" s="3" t="s">
        <v>28</v>
      </c>
      <c r="F86" s="3" t="s">
        <v>25</v>
      </c>
      <c r="G86" s="3" t="b">
        <v>0</v>
      </c>
      <c r="H86" s="3" t="b">
        <v>0</v>
      </c>
      <c r="I86" s="3" t="b">
        <v>0</v>
      </c>
      <c r="J86" s="3" t="b">
        <v>0</v>
      </c>
      <c r="K86" s="3" t="b">
        <v>0</v>
      </c>
      <c r="L86" s="3">
        <v>200</v>
      </c>
      <c r="M86" s="3">
        <v>3</v>
      </c>
      <c r="N86" s="3">
        <v>0</v>
      </c>
      <c r="O86" s="3">
        <v>1</v>
      </c>
      <c r="P86" s="3">
        <v>0</v>
      </c>
      <c r="Q86" s="3">
        <v>100</v>
      </c>
      <c r="R86" s="3">
        <v>0</v>
      </c>
      <c r="S86" s="3">
        <v>1</v>
      </c>
      <c r="T86" s="3">
        <v>1</v>
      </c>
      <c r="U86" s="3" t="b">
        <v>0</v>
      </c>
      <c r="V86" s="3">
        <v>120</v>
      </c>
      <c r="W86" s="3">
        <v>4393.96</v>
      </c>
      <c r="X86" s="3">
        <v>4503.55</v>
      </c>
      <c r="Y86" s="3">
        <v>4583.3999999999996</v>
      </c>
      <c r="Z86" s="3" t="s">
        <v>194</v>
      </c>
      <c r="AA86" s="3" t="s">
        <v>194</v>
      </c>
      <c r="AB86" s="3" t="s">
        <v>194</v>
      </c>
      <c r="AC86" s="3" t="s">
        <v>194</v>
      </c>
      <c r="AD86" s="3" t="s">
        <v>194</v>
      </c>
      <c r="AE86" s="3" t="s">
        <v>194</v>
      </c>
      <c r="AF86" s="3" t="s">
        <v>194</v>
      </c>
      <c r="AG86" s="3">
        <v>191.66</v>
      </c>
      <c r="AH86" s="3">
        <v>191.54</v>
      </c>
      <c r="AI86" s="3">
        <v>192.03</v>
      </c>
      <c r="AJ86" s="3" t="s">
        <v>194</v>
      </c>
      <c r="AK86" s="3" t="s">
        <v>194</v>
      </c>
      <c r="AL86" s="3" t="s">
        <v>194</v>
      </c>
      <c r="AM86" s="3" t="s">
        <v>194</v>
      </c>
      <c r="AN86" s="3" t="s">
        <v>194</v>
      </c>
      <c r="AO86" s="3" t="s">
        <v>194</v>
      </c>
      <c r="AP86" s="3" t="s">
        <v>194</v>
      </c>
      <c r="AQ86" s="3">
        <v>9.1327497878240802</v>
      </c>
      <c r="AR86" s="3">
        <v>8.4548790646593694</v>
      </c>
      <c r="AS86" s="3">
        <v>9.1795139270213699</v>
      </c>
      <c r="AT86" s="3" t="s">
        <v>194</v>
      </c>
      <c r="AU86" s="3" t="s">
        <v>194</v>
      </c>
      <c r="AV86" s="3" t="s">
        <v>194</v>
      </c>
      <c r="AW86" s="3" t="s">
        <v>194</v>
      </c>
      <c r="AX86" s="3" t="s">
        <v>194</v>
      </c>
      <c r="AY86" s="3" t="s">
        <v>194</v>
      </c>
      <c r="AZ86" s="3" t="s">
        <v>194</v>
      </c>
      <c r="BA86" s="3">
        <v>14.3130299365579</v>
      </c>
      <c r="BB86" s="3">
        <v>15.647783443880501</v>
      </c>
      <c r="BC86" s="3">
        <v>14.503883906645999</v>
      </c>
      <c r="BD86" s="3" t="s">
        <v>194</v>
      </c>
      <c r="BE86" s="3" t="s">
        <v>194</v>
      </c>
      <c r="BF86" s="3" t="s">
        <v>194</v>
      </c>
      <c r="BG86" s="3" t="s">
        <v>194</v>
      </c>
      <c r="BH86" s="3" t="s">
        <v>194</v>
      </c>
      <c r="BI86" s="3" t="s">
        <v>194</v>
      </c>
      <c r="BJ86" s="3" t="s">
        <v>194</v>
      </c>
      <c r="BM86">
        <v>3</v>
      </c>
      <c r="BN86">
        <f>MIN(Modell_vol30_2_bemutato_Wilensky4_table[[#This Row],[closest comp 1]:[closest comp 10]])</f>
        <v>8.4548790646593694</v>
      </c>
      <c r="BO86">
        <f>MAX(Modell_vol30_2_bemutato_Wilensky4_table[[#This Row],[closest comp 1]:[closest comp 10]])</f>
        <v>9.1795139270213699</v>
      </c>
    </row>
    <row r="87" spans="1:67" x14ac:dyDescent="0.25">
      <c r="A87" s="3">
        <v>86</v>
      </c>
      <c r="B87" s="3" t="s">
        <v>38</v>
      </c>
      <c r="C87" s="3" t="s">
        <v>22</v>
      </c>
      <c r="D87" s="3" t="s">
        <v>40</v>
      </c>
      <c r="E87" s="3" t="s">
        <v>28</v>
      </c>
      <c r="F87" s="3" t="s">
        <v>25</v>
      </c>
      <c r="G87" s="3" t="b">
        <v>0</v>
      </c>
      <c r="H87" s="3" t="b">
        <v>0</v>
      </c>
      <c r="I87" s="3" t="b">
        <v>0</v>
      </c>
      <c r="J87" s="3" t="b">
        <v>0</v>
      </c>
      <c r="K87" s="3" t="b">
        <v>0</v>
      </c>
      <c r="L87" s="3">
        <v>200</v>
      </c>
      <c r="M87" s="3">
        <v>3</v>
      </c>
      <c r="N87" s="3">
        <v>0</v>
      </c>
      <c r="O87" s="3">
        <v>1</v>
      </c>
      <c r="P87" s="3">
        <v>0</v>
      </c>
      <c r="Q87" s="3">
        <v>100</v>
      </c>
      <c r="R87" s="3">
        <v>0</v>
      </c>
      <c r="S87" s="3">
        <v>1</v>
      </c>
      <c r="T87" s="3">
        <v>1</v>
      </c>
      <c r="U87" s="3" t="b">
        <v>0</v>
      </c>
      <c r="V87" s="3">
        <v>120</v>
      </c>
      <c r="W87" s="3">
        <v>4454.7</v>
      </c>
      <c r="X87" s="3">
        <v>4104.07</v>
      </c>
      <c r="Y87" s="3">
        <v>4570.62</v>
      </c>
      <c r="Z87" s="3" t="s">
        <v>194</v>
      </c>
      <c r="AA87" s="3" t="s">
        <v>194</v>
      </c>
      <c r="AB87" s="3" t="s">
        <v>194</v>
      </c>
      <c r="AC87" s="3" t="s">
        <v>194</v>
      </c>
      <c r="AD87" s="3" t="s">
        <v>194</v>
      </c>
      <c r="AE87" s="3" t="s">
        <v>194</v>
      </c>
      <c r="AF87" s="3" t="s">
        <v>194</v>
      </c>
      <c r="AG87" s="3">
        <v>191.91</v>
      </c>
      <c r="AH87" s="3">
        <v>192.56</v>
      </c>
      <c r="AI87" s="3">
        <v>191.49</v>
      </c>
      <c r="AJ87" s="3" t="s">
        <v>194</v>
      </c>
      <c r="AK87" s="3" t="s">
        <v>194</v>
      </c>
      <c r="AL87" s="3" t="s">
        <v>194</v>
      </c>
      <c r="AM87" s="3" t="s">
        <v>194</v>
      </c>
      <c r="AN87" s="3" t="s">
        <v>194</v>
      </c>
      <c r="AO87" s="3" t="s">
        <v>194</v>
      </c>
      <c r="AP87" s="3" t="s">
        <v>194</v>
      </c>
      <c r="AQ87" s="3">
        <v>7.9132225698618797</v>
      </c>
      <c r="AR87" s="3">
        <v>7.1906143460716399</v>
      </c>
      <c r="AS87" s="3">
        <v>9.0682122815696697</v>
      </c>
      <c r="AT87" s="3" t="s">
        <v>194</v>
      </c>
      <c r="AU87" s="3" t="s">
        <v>194</v>
      </c>
      <c r="AV87" s="3" t="s">
        <v>194</v>
      </c>
      <c r="AW87" s="3" t="s">
        <v>194</v>
      </c>
      <c r="AX87" s="3" t="s">
        <v>194</v>
      </c>
      <c r="AY87" s="3" t="s">
        <v>194</v>
      </c>
      <c r="AZ87" s="3" t="s">
        <v>194</v>
      </c>
      <c r="BA87" s="3">
        <v>12.7273231060088</v>
      </c>
      <c r="BB87" s="3">
        <v>12.712922345270901</v>
      </c>
      <c r="BC87" s="3">
        <v>12.250695050379999</v>
      </c>
      <c r="BD87" s="3" t="s">
        <v>194</v>
      </c>
      <c r="BE87" s="3" t="s">
        <v>194</v>
      </c>
      <c r="BF87" s="3" t="s">
        <v>194</v>
      </c>
      <c r="BG87" s="3" t="s">
        <v>194</v>
      </c>
      <c r="BH87" s="3" t="s">
        <v>194</v>
      </c>
      <c r="BI87" s="3" t="s">
        <v>194</v>
      </c>
      <c r="BJ87" s="3" t="s">
        <v>194</v>
      </c>
      <c r="BM87">
        <v>3</v>
      </c>
      <c r="BN87">
        <f>MIN(Modell_vol30_2_bemutato_Wilensky4_table[[#This Row],[closest comp 1]:[closest comp 10]])</f>
        <v>7.1906143460716399</v>
      </c>
      <c r="BO87">
        <f>MAX(Modell_vol30_2_bemutato_Wilensky4_table[[#This Row],[closest comp 1]:[closest comp 10]])</f>
        <v>9.0682122815696697</v>
      </c>
    </row>
    <row r="88" spans="1:67" x14ac:dyDescent="0.25">
      <c r="A88" s="3">
        <v>87</v>
      </c>
      <c r="B88" s="3" t="s">
        <v>38</v>
      </c>
      <c r="C88" s="3" t="s">
        <v>22</v>
      </c>
      <c r="D88" s="3" t="s">
        <v>40</v>
      </c>
      <c r="E88" s="3" t="s">
        <v>28</v>
      </c>
      <c r="F88" s="3" t="s">
        <v>25</v>
      </c>
      <c r="G88" s="3" t="b">
        <v>0</v>
      </c>
      <c r="H88" s="3" t="b">
        <v>0</v>
      </c>
      <c r="I88" s="3" t="b">
        <v>0</v>
      </c>
      <c r="J88" s="3" t="b">
        <v>0</v>
      </c>
      <c r="K88" s="3" t="b">
        <v>0</v>
      </c>
      <c r="L88" s="3">
        <v>200</v>
      </c>
      <c r="M88" s="3">
        <v>3</v>
      </c>
      <c r="N88" s="3">
        <v>0</v>
      </c>
      <c r="O88" s="3">
        <v>1</v>
      </c>
      <c r="P88" s="3">
        <v>0</v>
      </c>
      <c r="Q88" s="3">
        <v>100</v>
      </c>
      <c r="R88" s="3">
        <v>0</v>
      </c>
      <c r="S88" s="3">
        <v>1</v>
      </c>
      <c r="T88" s="3">
        <v>1</v>
      </c>
      <c r="U88" s="3" t="b">
        <v>0</v>
      </c>
      <c r="V88" s="3">
        <v>120</v>
      </c>
      <c r="W88" s="3">
        <v>4553.0600000000004</v>
      </c>
      <c r="X88" s="3">
        <v>4341.99</v>
      </c>
      <c r="Y88" s="3">
        <v>4539.17</v>
      </c>
      <c r="Z88" s="3" t="s">
        <v>194</v>
      </c>
      <c r="AA88" s="3" t="s">
        <v>194</v>
      </c>
      <c r="AB88" s="3" t="s">
        <v>194</v>
      </c>
      <c r="AC88" s="3" t="s">
        <v>194</v>
      </c>
      <c r="AD88" s="3" t="s">
        <v>194</v>
      </c>
      <c r="AE88" s="3" t="s">
        <v>194</v>
      </c>
      <c r="AF88" s="3" t="s">
        <v>194</v>
      </c>
      <c r="AG88" s="3">
        <v>191.29</v>
      </c>
      <c r="AH88" s="3">
        <v>192.1</v>
      </c>
      <c r="AI88" s="3">
        <v>191.94</v>
      </c>
      <c r="AJ88" s="3" t="s">
        <v>194</v>
      </c>
      <c r="AK88" s="3" t="s">
        <v>194</v>
      </c>
      <c r="AL88" s="3" t="s">
        <v>194</v>
      </c>
      <c r="AM88" s="3" t="s">
        <v>194</v>
      </c>
      <c r="AN88" s="3" t="s">
        <v>194</v>
      </c>
      <c r="AO88" s="3" t="s">
        <v>194</v>
      </c>
      <c r="AP88" s="3" t="s">
        <v>194</v>
      </c>
      <c r="AQ88" s="3">
        <v>9.8972217904408293</v>
      </c>
      <c r="AR88" s="3">
        <v>8.3562274143328992</v>
      </c>
      <c r="AS88" s="3">
        <v>9.3682074465490803</v>
      </c>
      <c r="AT88" s="3" t="s">
        <v>194</v>
      </c>
      <c r="AU88" s="3" t="s">
        <v>194</v>
      </c>
      <c r="AV88" s="3" t="s">
        <v>194</v>
      </c>
      <c r="AW88" s="3" t="s">
        <v>194</v>
      </c>
      <c r="AX88" s="3" t="s">
        <v>194</v>
      </c>
      <c r="AY88" s="3" t="s">
        <v>194</v>
      </c>
      <c r="AZ88" s="3" t="s">
        <v>194</v>
      </c>
      <c r="BA88" s="3">
        <v>14.223330956184</v>
      </c>
      <c r="BB88" s="3">
        <v>14.413227452815701</v>
      </c>
      <c r="BC88" s="3">
        <v>13.6240270532086</v>
      </c>
      <c r="BD88" s="3" t="s">
        <v>194</v>
      </c>
      <c r="BE88" s="3" t="s">
        <v>194</v>
      </c>
      <c r="BF88" s="3" t="s">
        <v>194</v>
      </c>
      <c r="BG88" s="3" t="s">
        <v>194</v>
      </c>
      <c r="BH88" s="3" t="s">
        <v>194</v>
      </c>
      <c r="BI88" s="3" t="s">
        <v>194</v>
      </c>
      <c r="BJ88" s="3" t="s">
        <v>194</v>
      </c>
      <c r="BM88">
        <v>3</v>
      </c>
      <c r="BN88">
        <f>MIN(Modell_vol30_2_bemutato_Wilensky4_table[[#This Row],[closest comp 1]:[closest comp 10]])</f>
        <v>8.3562274143328992</v>
      </c>
      <c r="BO88">
        <f>MAX(Modell_vol30_2_bemutato_Wilensky4_table[[#This Row],[closest comp 1]:[closest comp 10]])</f>
        <v>9.8972217904408293</v>
      </c>
    </row>
    <row r="89" spans="1:67" x14ac:dyDescent="0.25">
      <c r="A89" s="3">
        <v>88</v>
      </c>
      <c r="B89" s="3" t="s">
        <v>38</v>
      </c>
      <c r="C89" s="3" t="s">
        <v>22</v>
      </c>
      <c r="D89" s="3" t="s">
        <v>40</v>
      </c>
      <c r="E89" s="3" t="s">
        <v>28</v>
      </c>
      <c r="F89" s="3" t="s">
        <v>25</v>
      </c>
      <c r="G89" s="3" t="b">
        <v>0</v>
      </c>
      <c r="H89" s="3" t="b">
        <v>0</v>
      </c>
      <c r="I89" s="3" t="b">
        <v>0</v>
      </c>
      <c r="J89" s="3" t="b">
        <v>0</v>
      </c>
      <c r="K89" s="3" t="b">
        <v>0</v>
      </c>
      <c r="L89" s="3">
        <v>200</v>
      </c>
      <c r="M89" s="3">
        <v>3</v>
      </c>
      <c r="N89" s="3">
        <v>0</v>
      </c>
      <c r="O89" s="3">
        <v>1</v>
      </c>
      <c r="P89" s="3">
        <v>0</v>
      </c>
      <c r="Q89" s="3">
        <v>100</v>
      </c>
      <c r="R89" s="3">
        <v>0</v>
      </c>
      <c r="S89" s="3">
        <v>1</v>
      </c>
      <c r="T89" s="3">
        <v>1</v>
      </c>
      <c r="U89" s="3" t="b">
        <v>0</v>
      </c>
      <c r="V89" s="3">
        <v>120</v>
      </c>
      <c r="W89" s="3">
        <v>4171.63</v>
      </c>
      <c r="X89" s="3">
        <v>4375.21</v>
      </c>
      <c r="Y89" s="3">
        <v>4617.05</v>
      </c>
      <c r="Z89" s="3" t="s">
        <v>194</v>
      </c>
      <c r="AA89" s="3" t="s">
        <v>194</v>
      </c>
      <c r="AB89" s="3" t="s">
        <v>194</v>
      </c>
      <c r="AC89" s="3" t="s">
        <v>194</v>
      </c>
      <c r="AD89" s="3" t="s">
        <v>194</v>
      </c>
      <c r="AE89" s="3" t="s">
        <v>194</v>
      </c>
      <c r="AF89" s="3" t="s">
        <v>194</v>
      </c>
      <c r="AG89" s="3">
        <v>192.94</v>
      </c>
      <c r="AH89" s="3">
        <v>192.07</v>
      </c>
      <c r="AI89" s="3">
        <v>190.92</v>
      </c>
      <c r="AJ89" s="3" t="s">
        <v>194</v>
      </c>
      <c r="AK89" s="3" t="s">
        <v>194</v>
      </c>
      <c r="AL89" s="3" t="s">
        <v>194</v>
      </c>
      <c r="AM89" s="3" t="s">
        <v>194</v>
      </c>
      <c r="AN89" s="3" t="s">
        <v>194</v>
      </c>
      <c r="AO89" s="3" t="s">
        <v>194</v>
      </c>
      <c r="AP89" s="3" t="s">
        <v>194</v>
      </c>
      <c r="AQ89" s="3">
        <v>6.8573793268927696</v>
      </c>
      <c r="AR89" s="3">
        <v>7.7643334455050903</v>
      </c>
      <c r="AS89" s="3">
        <v>9.2381738170747791</v>
      </c>
      <c r="AT89" s="3" t="s">
        <v>194</v>
      </c>
      <c r="AU89" s="3" t="s">
        <v>194</v>
      </c>
      <c r="AV89" s="3" t="s">
        <v>194</v>
      </c>
      <c r="AW89" s="3" t="s">
        <v>194</v>
      </c>
      <c r="AX89" s="3" t="s">
        <v>194</v>
      </c>
      <c r="AY89" s="3" t="s">
        <v>194</v>
      </c>
      <c r="AZ89" s="3" t="s">
        <v>194</v>
      </c>
      <c r="BA89" s="3">
        <v>12.258365553277001</v>
      </c>
      <c r="BB89" s="3">
        <v>12.414114586891699</v>
      </c>
      <c r="BC89" s="3">
        <v>13.4970810709611</v>
      </c>
      <c r="BD89" s="3" t="s">
        <v>194</v>
      </c>
      <c r="BE89" s="3" t="s">
        <v>194</v>
      </c>
      <c r="BF89" s="3" t="s">
        <v>194</v>
      </c>
      <c r="BG89" s="3" t="s">
        <v>194</v>
      </c>
      <c r="BH89" s="3" t="s">
        <v>194</v>
      </c>
      <c r="BI89" s="3" t="s">
        <v>194</v>
      </c>
      <c r="BJ89" s="3" t="s">
        <v>194</v>
      </c>
      <c r="BM89">
        <v>3</v>
      </c>
      <c r="BN89">
        <f>MIN(Modell_vol30_2_bemutato_Wilensky4_table[[#This Row],[closest comp 1]:[closest comp 10]])</f>
        <v>6.8573793268927696</v>
      </c>
      <c r="BO89">
        <f>MAX(Modell_vol30_2_bemutato_Wilensky4_table[[#This Row],[closest comp 1]:[closest comp 10]])</f>
        <v>9.2381738170747791</v>
      </c>
    </row>
    <row r="90" spans="1:67" x14ac:dyDescent="0.25">
      <c r="A90" s="3">
        <v>89</v>
      </c>
      <c r="B90" s="3" t="s">
        <v>38</v>
      </c>
      <c r="C90" s="3" t="s">
        <v>22</v>
      </c>
      <c r="D90" s="3" t="s">
        <v>40</v>
      </c>
      <c r="E90" s="3" t="s">
        <v>28</v>
      </c>
      <c r="F90" s="3" t="s">
        <v>25</v>
      </c>
      <c r="G90" s="3" t="b">
        <v>0</v>
      </c>
      <c r="H90" s="3" t="b">
        <v>0</v>
      </c>
      <c r="I90" s="3" t="b">
        <v>0</v>
      </c>
      <c r="J90" s="3" t="b">
        <v>0</v>
      </c>
      <c r="K90" s="3" t="b">
        <v>0</v>
      </c>
      <c r="L90" s="3">
        <v>200</v>
      </c>
      <c r="M90" s="3">
        <v>3</v>
      </c>
      <c r="N90" s="3">
        <v>0</v>
      </c>
      <c r="O90" s="3">
        <v>1</v>
      </c>
      <c r="P90" s="3">
        <v>0</v>
      </c>
      <c r="Q90" s="3">
        <v>100</v>
      </c>
      <c r="R90" s="3">
        <v>0</v>
      </c>
      <c r="S90" s="3">
        <v>1</v>
      </c>
      <c r="T90" s="3">
        <v>1</v>
      </c>
      <c r="U90" s="3" t="b">
        <v>0</v>
      </c>
      <c r="V90" s="3">
        <v>120</v>
      </c>
      <c r="W90" s="3">
        <v>3931.93</v>
      </c>
      <c r="X90" s="3">
        <v>3618.05</v>
      </c>
      <c r="Y90" s="3">
        <v>3719.88</v>
      </c>
      <c r="Z90" s="3" t="s">
        <v>194</v>
      </c>
      <c r="AA90" s="3" t="s">
        <v>194</v>
      </c>
      <c r="AB90" s="3" t="s">
        <v>194</v>
      </c>
      <c r="AC90" s="3" t="s">
        <v>194</v>
      </c>
      <c r="AD90" s="3" t="s">
        <v>194</v>
      </c>
      <c r="AE90" s="3" t="s">
        <v>194</v>
      </c>
      <c r="AF90" s="3" t="s">
        <v>194</v>
      </c>
      <c r="AG90" s="3">
        <v>192.93</v>
      </c>
      <c r="AH90" s="3">
        <v>191.88</v>
      </c>
      <c r="AI90" s="3">
        <v>193.6</v>
      </c>
      <c r="AJ90" s="3" t="s">
        <v>194</v>
      </c>
      <c r="AK90" s="3" t="s">
        <v>194</v>
      </c>
      <c r="AL90" s="3" t="s">
        <v>194</v>
      </c>
      <c r="AM90" s="3" t="s">
        <v>194</v>
      </c>
      <c r="AN90" s="3" t="s">
        <v>194</v>
      </c>
      <c r="AO90" s="3" t="s">
        <v>194</v>
      </c>
      <c r="AP90" s="3" t="s">
        <v>194</v>
      </c>
      <c r="AQ90" s="3">
        <v>7.6199838226104699</v>
      </c>
      <c r="AR90" s="3">
        <v>8.8801729690400499</v>
      </c>
      <c r="AS90" s="3">
        <v>8.3581987743827995</v>
      </c>
      <c r="AT90" s="3" t="s">
        <v>194</v>
      </c>
      <c r="AU90" s="3" t="s">
        <v>194</v>
      </c>
      <c r="AV90" s="3" t="s">
        <v>194</v>
      </c>
      <c r="AW90" s="3" t="s">
        <v>194</v>
      </c>
      <c r="AX90" s="3" t="s">
        <v>194</v>
      </c>
      <c r="AY90" s="3" t="s">
        <v>194</v>
      </c>
      <c r="AZ90" s="3" t="s">
        <v>194</v>
      </c>
      <c r="BA90" s="3">
        <v>13.459034554956499</v>
      </c>
      <c r="BB90" s="3">
        <v>13.691359862093099</v>
      </c>
      <c r="BC90" s="3">
        <v>14.168836532987701</v>
      </c>
      <c r="BD90" s="3" t="s">
        <v>194</v>
      </c>
      <c r="BE90" s="3" t="s">
        <v>194</v>
      </c>
      <c r="BF90" s="3" t="s">
        <v>194</v>
      </c>
      <c r="BG90" s="3" t="s">
        <v>194</v>
      </c>
      <c r="BH90" s="3" t="s">
        <v>194</v>
      </c>
      <c r="BI90" s="3" t="s">
        <v>194</v>
      </c>
      <c r="BJ90" s="3" t="s">
        <v>194</v>
      </c>
      <c r="BM90">
        <v>3</v>
      </c>
      <c r="BN90">
        <f>MIN(Modell_vol30_2_bemutato_Wilensky4_table[[#This Row],[closest comp 1]:[closest comp 10]])</f>
        <v>7.6199838226104699</v>
      </c>
      <c r="BO90">
        <f>MAX(Modell_vol30_2_bemutato_Wilensky4_table[[#This Row],[closest comp 1]:[closest comp 10]])</f>
        <v>8.8801729690400499</v>
      </c>
    </row>
    <row r="91" spans="1:67" x14ac:dyDescent="0.25">
      <c r="A91" s="3">
        <v>90</v>
      </c>
      <c r="B91" s="3" t="s">
        <v>38</v>
      </c>
      <c r="C91" s="3" t="s">
        <v>22</v>
      </c>
      <c r="D91" s="3" t="s">
        <v>40</v>
      </c>
      <c r="E91" s="3" t="s">
        <v>28</v>
      </c>
      <c r="F91" s="3" t="s">
        <v>25</v>
      </c>
      <c r="G91" s="3" t="b">
        <v>0</v>
      </c>
      <c r="H91" s="3" t="b">
        <v>0</v>
      </c>
      <c r="I91" s="3" t="b">
        <v>0</v>
      </c>
      <c r="J91" s="3" t="b">
        <v>0</v>
      </c>
      <c r="K91" s="3" t="b">
        <v>0</v>
      </c>
      <c r="L91" s="3">
        <v>200</v>
      </c>
      <c r="M91" s="3">
        <v>3</v>
      </c>
      <c r="N91" s="3">
        <v>0</v>
      </c>
      <c r="O91" s="3">
        <v>1</v>
      </c>
      <c r="P91" s="3">
        <v>0</v>
      </c>
      <c r="Q91" s="3">
        <v>100</v>
      </c>
      <c r="R91" s="3">
        <v>0</v>
      </c>
      <c r="S91" s="3">
        <v>1</v>
      </c>
      <c r="T91" s="3">
        <v>1</v>
      </c>
      <c r="U91" s="3" t="b">
        <v>0</v>
      </c>
      <c r="V91" s="3">
        <v>120</v>
      </c>
      <c r="W91" s="3">
        <v>4065.87</v>
      </c>
      <c r="X91" s="3">
        <v>4321.8900000000003</v>
      </c>
      <c r="Y91" s="3">
        <v>3854.15</v>
      </c>
      <c r="Z91" s="3" t="s">
        <v>194</v>
      </c>
      <c r="AA91" s="3" t="s">
        <v>194</v>
      </c>
      <c r="AB91" s="3" t="s">
        <v>194</v>
      </c>
      <c r="AC91" s="3" t="s">
        <v>194</v>
      </c>
      <c r="AD91" s="3" t="s">
        <v>194</v>
      </c>
      <c r="AE91" s="3" t="s">
        <v>194</v>
      </c>
      <c r="AF91" s="3" t="s">
        <v>194</v>
      </c>
      <c r="AG91" s="3">
        <v>193.1</v>
      </c>
      <c r="AH91" s="3">
        <v>190.88</v>
      </c>
      <c r="AI91" s="3">
        <v>193.25</v>
      </c>
      <c r="AJ91" s="3" t="s">
        <v>194</v>
      </c>
      <c r="AK91" s="3" t="s">
        <v>194</v>
      </c>
      <c r="AL91" s="3" t="s">
        <v>194</v>
      </c>
      <c r="AM91" s="3" t="s">
        <v>194</v>
      </c>
      <c r="AN91" s="3" t="s">
        <v>194</v>
      </c>
      <c r="AO91" s="3" t="s">
        <v>194</v>
      </c>
      <c r="AP91" s="3" t="s">
        <v>194</v>
      </c>
      <c r="AQ91" s="3">
        <v>7.7409820749623401</v>
      </c>
      <c r="AR91" s="3">
        <v>10.642126684460401</v>
      </c>
      <c r="AS91" s="3">
        <v>7.4402998268010396</v>
      </c>
      <c r="AT91" s="3" t="s">
        <v>194</v>
      </c>
      <c r="AU91" s="3" t="s">
        <v>194</v>
      </c>
      <c r="AV91" s="3" t="s">
        <v>194</v>
      </c>
      <c r="AW91" s="3" t="s">
        <v>194</v>
      </c>
      <c r="AX91" s="3" t="s">
        <v>194</v>
      </c>
      <c r="AY91" s="3" t="s">
        <v>194</v>
      </c>
      <c r="AZ91" s="3" t="s">
        <v>194</v>
      </c>
      <c r="BA91" s="3">
        <v>14.115302433484301</v>
      </c>
      <c r="BB91" s="3">
        <v>15.0837978222938</v>
      </c>
      <c r="BC91" s="3">
        <v>12.721432036909899</v>
      </c>
      <c r="BD91" s="3" t="s">
        <v>194</v>
      </c>
      <c r="BE91" s="3" t="s">
        <v>194</v>
      </c>
      <c r="BF91" s="3" t="s">
        <v>194</v>
      </c>
      <c r="BG91" s="3" t="s">
        <v>194</v>
      </c>
      <c r="BH91" s="3" t="s">
        <v>194</v>
      </c>
      <c r="BI91" s="3" t="s">
        <v>194</v>
      </c>
      <c r="BJ91" s="3" t="s">
        <v>194</v>
      </c>
      <c r="BM91">
        <v>3</v>
      </c>
      <c r="BN91">
        <f>MIN(Modell_vol30_2_bemutato_Wilensky4_table[[#This Row],[closest comp 1]:[closest comp 10]])</f>
        <v>7.4402998268010396</v>
      </c>
      <c r="BO91">
        <f>MAX(Modell_vol30_2_bemutato_Wilensky4_table[[#This Row],[closest comp 1]:[closest comp 10]])</f>
        <v>10.642126684460401</v>
      </c>
    </row>
    <row r="92" spans="1:67" x14ac:dyDescent="0.25">
      <c r="A92" s="3">
        <v>91</v>
      </c>
      <c r="B92" s="3" t="s">
        <v>38</v>
      </c>
      <c r="C92" s="3" t="s">
        <v>22</v>
      </c>
      <c r="D92" s="3" t="s">
        <v>40</v>
      </c>
      <c r="E92" s="3" t="s">
        <v>28</v>
      </c>
      <c r="F92" s="3" t="s">
        <v>25</v>
      </c>
      <c r="G92" s="3" t="b">
        <v>0</v>
      </c>
      <c r="H92" s="3" t="b">
        <v>0</v>
      </c>
      <c r="I92" s="3" t="b">
        <v>0</v>
      </c>
      <c r="J92" s="3" t="b">
        <v>0</v>
      </c>
      <c r="K92" s="3" t="b">
        <v>0</v>
      </c>
      <c r="L92" s="3">
        <v>200</v>
      </c>
      <c r="M92" s="3">
        <v>3</v>
      </c>
      <c r="N92" s="3">
        <v>0</v>
      </c>
      <c r="O92" s="3">
        <v>1</v>
      </c>
      <c r="P92" s="3">
        <v>0</v>
      </c>
      <c r="Q92" s="3">
        <v>100</v>
      </c>
      <c r="R92" s="3">
        <v>0</v>
      </c>
      <c r="S92" s="3">
        <v>1</v>
      </c>
      <c r="T92" s="3">
        <v>1</v>
      </c>
      <c r="U92" s="3" t="b">
        <v>0</v>
      </c>
      <c r="V92" s="3">
        <v>120</v>
      </c>
      <c r="W92" s="3">
        <v>3015.59</v>
      </c>
      <c r="X92" s="3">
        <v>3092.75</v>
      </c>
      <c r="Y92" s="3">
        <v>3438.27</v>
      </c>
      <c r="Z92" s="3" t="s">
        <v>194</v>
      </c>
      <c r="AA92" s="3" t="s">
        <v>194</v>
      </c>
      <c r="AB92" s="3" t="s">
        <v>194</v>
      </c>
      <c r="AC92" s="3" t="s">
        <v>194</v>
      </c>
      <c r="AD92" s="3" t="s">
        <v>194</v>
      </c>
      <c r="AE92" s="3" t="s">
        <v>194</v>
      </c>
      <c r="AF92" s="3" t="s">
        <v>194</v>
      </c>
      <c r="AG92" s="3">
        <v>194.32</v>
      </c>
      <c r="AH92" s="3">
        <v>195.26</v>
      </c>
      <c r="AI92" s="3">
        <v>191.56</v>
      </c>
      <c r="AJ92" s="3" t="s">
        <v>194</v>
      </c>
      <c r="AK92" s="3" t="s">
        <v>194</v>
      </c>
      <c r="AL92" s="3" t="s">
        <v>194</v>
      </c>
      <c r="AM92" s="3" t="s">
        <v>194</v>
      </c>
      <c r="AN92" s="3" t="s">
        <v>194</v>
      </c>
      <c r="AO92" s="3" t="s">
        <v>194</v>
      </c>
      <c r="AP92" s="3" t="s">
        <v>194</v>
      </c>
      <c r="AQ92" s="3">
        <v>8.4439825195564495</v>
      </c>
      <c r="AR92" s="3">
        <v>5.3636450523593702</v>
      </c>
      <c r="AS92" s="3">
        <v>12.0652194836631</v>
      </c>
      <c r="AT92" s="3" t="s">
        <v>194</v>
      </c>
      <c r="AU92" s="3" t="s">
        <v>194</v>
      </c>
      <c r="AV92" s="3" t="s">
        <v>194</v>
      </c>
      <c r="AW92" s="3" t="s">
        <v>194</v>
      </c>
      <c r="AX92" s="3" t="s">
        <v>194</v>
      </c>
      <c r="AY92" s="3" t="s">
        <v>194</v>
      </c>
      <c r="AZ92" s="3" t="s">
        <v>194</v>
      </c>
      <c r="BA92" s="3">
        <v>17.355636667703202</v>
      </c>
      <c r="BB92" s="3">
        <v>16.983492612910801</v>
      </c>
      <c r="BC92" s="3">
        <v>18.557247196172199</v>
      </c>
      <c r="BD92" s="3" t="s">
        <v>194</v>
      </c>
      <c r="BE92" s="3" t="s">
        <v>194</v>
      </c>
      <c r="BF92" s="3" t="s">
        <v>194</v>
      </c>
      <c r="BG92" s="3" t="s">
        <v>194</v>
      </c>
      <c r="BH92" s="3" t="s">
        <v>194</v>
      </c>
      <c r="BI92" s="3" t="s">
        <v>194</v>
      </c>
      <c r="BJ92" s="3" t="s">
        <v>194</v>
      </c>
      <c r="BM92">
        <v>3</v>
      </c>
      <c r="BN92">
        <f>MIN(Modell_vol30_2_bemutato_Wilensky4_table[[#This Row],[closest comp 1]:[closest comp 10]])</f>
        <v>5.3636450523593702</v>
      </c>
      <c r="BO92">
        <f>MAX(Modell_vol30_2_bemutato_Wilensky4_table[[#This Row],[closest comp 1]:[closest comp 10]])</f>
        <v>12.0652194836631</v>
      </c>
    </row>
    <row r="93" spans="1:67" x14ac:dyDescent="0.25">
      <c r="A93" s="3">
        <v>92</v>
      </c>
      <c r="B93" s="3" t="s">
        <v>38</v>
      </c>
      <c r="C93" s="3" t="s">
        <v>22</v>
      </c>
      <c r="D93" s="3" t="s">
        <v>40</v>
      </c>
      <c r="E93" s="3" t="s">
        <v>28</v>
      </c>
      <c r="F93" s="3" t="s">
        <v>25</v>
      </c>
      <c r="G93" s="3" t="b">
        <v>0</v>
      </c>
      <c r="H93" s="3" t="b">
        <v>0</v>
      </c>
      <c r="I93" s="3" t="b">
        <v>0</v>
      </c>
      <c r="J93" s="3" t="b">
        <v>0</v>
      </c>
      <c r="K93" s="3" t="b">
        <v>0</v>
      </c>
      <c r="L93" s="3">
        <v>200</v>
      </c>
      <c r="M93" s="3">
        <v>3</v>
      </c>
      <c r="N93" s="3">
        <v>0</v>
      </c>
      <c r="O93" s="3">
        <v>1</v>
      </c>
      <c r="P93" s="3">
        <v>0</v>
      </c>
      <c r="Q93" s="3">
        <v>100</v>
      </c>
      <c r="R93" s="3">
        <v>0</v>
      </c>
      <c r="S93" s="3">
        <v>1</v>
      </c>
      <c r="T93" s="3">
        <v>1</v>
      </c>
      <c r="U93" s="3" t="b">
        <v>0</v>
      </c>
      <c r="V93" s="3">
        <v>120</v>
      </c>
      <c r="W93" s="3">
        <v>4204.04</v>
      </c>
      <c r="X93" s="3">
        <v>3704.81</v>
      </c>
      <c r="Y93" s="3">
        <v>3566.97</v>
      </c>
      <c r="Z93" s="3" t="s">
        <v>194</v>
      </c>
      <c r="AA93" s="3" t="s">
        <v>194</v>
      </c>
      <c r="AB93" s="3" t="s">
        <v>194</v>
      </c>
      <c r="AC93" s="3" t="s">
        <v>194</v>
      </c>
      <c r="AD93" s="3" t="s">
        <v>194</v>
      </c>
      <c r="AE93" s="3" t="s">
        <v>194</v>
      </c>
      <c r="AF93" s="3" t="s">
        <v>194</v>
      </c>
      <c r="AG93" s="3">
        <v>191.75</v>
      </c>
      <c r="AH93" s="3">
        <v>193.31</v>
      </c>
      <c r="AI93" s="3">
        <v>192.78</v>
      </c>
      <c r="AJ93" s="3" t="s">
        <v>194</v>
      </c>
      <c r="AK93" s="3" t="s">
        <v>194</v>
      </c>
      <c r="AL93" s="3" t="s">
        <v>194</v>
      </c>
      <c r="AM93" s="3" t="s">
        <v>194</v>
      </c>
      <c r="AN93" s="3" t="s">
        <v>194</v>
      </c>
      <c r="AO93" s="3" t="s">
        <v>194</v>
      </c>
      <c r="AP93" s="3" t="s">
        <v>194</v>
      </c>
      <c r="AQ93" s="3">
        <v>9.4129770019488603</v>
      </c>
      <c r="AR93" s="3">
        <v>8.2587659047343092</v>
      </c>
      <c r="AS93" s="3">
        <v>8.3008375720415692</v>
      </c>
      <c r="AT93" s="3" t="s">
        <v>194</v>
      </c>
      <c r="AU93" s="3" t="s">
        <v>194</v>
      </c>
      <c r="AV93" s="3" t="s">
        <v>194</v>
      </c>
      <c r="AW93" s="3" t="s">
        <v>194</v>
      </c>
      <c r="AX93" s="3" t="s">
        <v>194</v>
      </c>
      <c r="AY93" s="3" t="s">
        <v>194</v>
      </c>
      <c r="AZ93" s="3" t="s">
        <v>194</v>
      </c>
      <c r="BA93" s="3">
        <v>14.6256786049096</v>
      </c>
      <c r="BB93" s="3">
        <v>13.2503824392012</v>
      </c>
      <c r="BC93" s="3">
        <v>14.481842459574001</v>
      </c>
      <c r="BD93" s="3" t="s">
        <v>194</v>
      </c>
      <c r="BE93" s="3" t="s">
        <v>194</v>
      </c>
      <c r="BF93" s="3" t="s">
        <v>194</v>
      </c>
      <c r="BG93" s="3" t="s">
        <v>194</v>
      </c>
      <c r="BH93" s="3" t="s">
        <v>194</v>
      </c>
      <c r="BI93" s="3" t="s">
        <v>194</v>
      </c>
      <c r="BJ93" s="3" t="s">
        <v>194</v>
      </c>
      <c r="BM93">
        <v>3</v>
      </c>
      <c r="BN93">
        <f>MIN(Modell_vol30_2_bemutato_Wilensky4_table[[#This Row],[closest comp 1]:[closest comp 10]])</f>
        <v>8.2587659047343092</v>
      </c>
      <c r="BO93">
        <f>MAX(Modell_vol30_2_bemutato_Wilensky4_table[[#This Row],[closest comp 1]:[closest comp 10]])</f>
        <v>9.4129770019488603</v>
      </c>
    </row>
    <row r="94" spans="1:67" x14ac:dyDescent="0.25">
      <c r="A94" s="3">
        <v>93</v>
      </c>
      <c r="B94" s="3" t="s">
        <v>38</v>
      </c>
      <c r="C94" s="3" t="s">
        <v>22</v>
      </c>
      <c r="D94" s="3" t="s">
        <v>40</v>
      </c>
      <c r="E94" s="3" t="s">
        <v>28</v>
      </c>
      <c r="F94" s="3" t="s">
        <v>25</v>
      </c>
      <c r="G94" s="3" t="b">
        <v>0</v>
      </c>
      <c r="H94" s="3" t="b">
        <v>0</v>
      </c>
      <c r="I94" s="3" t="b">
        <v>0</v>
      </c>
      <c r="J94" s="3" t="b">
        <v>0</v>
      </c>
      <c r="K94" s="3" t="b">
        <v>0</v>
      </c>
      <c r="L94" s="3">
        <v>200</v>
      </c>
      <c r="M94" s="3">
        <v>3</v>
      </c>
      <c r="N94" s="3">
        <v>0</v>
      </c>
      <c r="O94" s="3">
        <v>1</v>
      </c>
      <c r="P94" s="3">
        <v>0</v>
      </c>
      <c r="Q94" s="3">
        <v>100</v>
      </c>
      <c r="R94" s="3">
        <v>0</v>
      </c>
      <c r="S94" s="3">
        <v>1</v>
      </c>
      <c r="T94" s="3">
        <v>1</v>
      </c>
      <c r="U94" s="3" t="b">
        <v>0</v>
      </c>
      <c r="V94" s="3">
        <v>120</v>
      </c>
      <c r="W94" s="3">
        <v>2858.65</v>
      </c>
      <c r="X94" s="3">
        <v>2988.54</v>
      </c>
      <c r="Y94" s="3">
        <v>3832.07</v>
      </c>
      <c r="Z94" s="3" t="s">
        <v>194</v>
      </c>
      <c r="AA94" s="3" t="s">
        <v>194</v>
      </c>
      <c r="AB94" s="3" t="s">
        <v>194</v>
      </c>
      <c r="AC94" s="3" t="s">
        <v>194</v>
      </c>
      <c r="AD94" s="3" t="s">
        <v>194</v>
      </c>
      <c r="AE94" s="3" t="s">
        <v>194</v>
      </c>
      <c r="AF94" s="3" t="s">
        <v>194</v>
      </c>
      <c r="AG94" s="3">
        <v>193.96</v>
      </c>
      <c r="AH94" s="3">
        <v>195.68</v>
      </c>
      <c r="AI94" s="3">
        <v>191.1</v>
      </c>
      <c r="AJ94" s="3" t="s">
        <v>194</v>
      </c>
      <c r="AK94" s="3" t="s">
        <v>194</v>
      </c>
      <c r="AL94" s="3" t="s">
        <v>194</v>
      </c>
      <c r="AM94" s="3" t="s">
        <v>194</v>
      </c>
      <c r="AN94" s="3" t="s">
        <v>194</v>
      </c>
      <c r="AO94" s="3" t="s">
        <v>194</v>
      </c>
      <c r="AP94" s="3" t="s">
        <v>194</v>
      </c>
      <c r="AQ94" s="3">
        <v>6.1159473645801397</v>
      </c>
      <c r="AR94" s="3">
        <v>4.6810043275777797</v>
      </c>
      <c r="AS94" s="3">
        <v>10.465220358019099</v>
      </c>
      <c r="AT94" s="3" t="s">
        <v>194</v>
      </c>
      <c r="AU94" s="3" t="s">
        <v>194</v>
      </c>
      <c r="AV94" s="3" t="s">
        <v>194</v>
      </c>
      <c r="AW94" s="3" t="s">
        <v>194</v>
      </c>
      <c r="AX94" s="3" t="s">
        <v>194</v>
      </c>
      <c r="AY94" s="3" t="s">
        <v>194</v>
      </c>
      <c r="AZ94" s="3" t="s">
        <v>194</v>
      </c>
      <c r="BA94" s="3">
        <v>14.4966228849517</v>
      </c>
      <c r="BB94" s="3">
        <v>12.991307066346</v>
      </c>
      <c r="BC94" s="3">
        <v>14.973780533214599</v>
      </c>
      <c r="BD94" s="3" t="s">
        <v>194</v>
      </c>
      <c r="BE94" s="3" t="s">
        <v>194</v>
      </c>
      <c r="BF94" s="3" t="s">
        <v>194</v>
      </c>
      <c r="BG94" s="3" t="s">
        <v>194</v>
      </c>
      <c r="BH94" s="3" t="s">
        <v>194</v>
      </c>
      <c r="BI94" s="3" t="s">
        <v>194</v>
      </c>
      <c r="BJ94" s="3" t="s">
        <v>194</v>
      </c>
      <c r="BM94">
        <v>3</v>
      </c>
      <c r="BN94">
        <f>MIN(Modell_vol30_2_bemutato_Wilensky4_table[[#This Row],[closest comp 1]:[closest comp 10]])</f>
        <v>4.6810043275777797</v>
      </c>
      <c r="BO94">
        <f>MAX(Modell_vol30_2_bemutato_Wilensky4_table[[#This Row],[closest comp 1]:[closest comp 10]])</f>
        <v>10.465220358019099</v>
      </c>
    </row>
    <row r="95" spans="1:67" x14ac:dyDescent="0.25">
      <c r="A95" s="3">
        <v>94</v>
      </c>
      <c r="B95" s="3" t="s">
        <v>38</v>
      </c>
      <c r="C95" s="3" t="s">
        <v>22</v>
      </c>
      <c r="D95" s="3" t="s">
        <v>40</v>
      </c>
      <c r="E95" s="3" t="s">
        <v>28</v>
      </c>
      <c r="F95" s="3" t="s">
        <v>25</v>
      </c>
      <c r="G95" s="3" t="b">
        <v>0</v>
      </c>
      <c r="H95" s="3" t="b">
        <v>0</v>
      </c>
      <c r="I95" s="3" t="b">
        <v>0</v>
      </c>
      <c r="J95" s="3" t="b">
        <v>0</v>
      </c>
      <c r="K95" s="3" t="b">
        <v>0</v>
      </c>
      <c r="L95" s="3">
        <v>200</v>
      </c>
      <c r="M95" s="3">
        <v>3</v>
      </c>
      <c r="N95" s="3">
        <v>0</v>
      </c>
      <c r="O95" s="3">
        <v>1</v>
      </c>
      <c r="P95" s="3">
        <v>0</v>
      </c>
      <c r="Q95" s="3">
        <v>100</v>
      </c>
      <c r="R95" s="3">
        <v>0</v>
      </c>
      <c r="S95" s="3">
        <v>1</v>
      </c>
      <c r="T95" s="3">
        <v>1</v>
      </c>
      <c r="U95" s="3" t="b">
        <v>0</v>
      </c>
      <c r="V95" s="3">
        <v>120</v>
      </c>
      <c r="W95" s="3">
        <v>3420.81</v>
      </c>
      <c r="X95" s="3">
        <v>2702.26</v>
      </c>
      <c r="Y95" s="3">
        <v>3385.05</v>
      </c>
      <c r="Z95" s="3" t="s">
        <v>194</v>
      </c>
      <c r="AA95" s="3" t="s">
        <v>194</v>
      </c>
      <c r="AB95" s="3" t="s">
        <v>194</v>
      </c>
      <c r="AC95" s="3" t="s">
        <v>194</v>
      </c>
      <c r="AD95" s="3" t="s">
        <v>194</v>
      </c>
      <c r="AE95" s="3" t="s">
        <v>194</v>
      </c>
      <c r="AF95" s="3" t="s">
        <v>194</v>
      </c>
      <c r="AG95" s="3">
        <v>192.92</v>
      </c>
      <c r="AH95" s="3">
        <v>195.9</v>
      </c>
      <c r="AI95" s="3">
        <v>193.47</v>
      </c>
      <c r="AJ95" s="3" t="s">
        <v>194</v>
      </c>
      <c r="AK95" s="3" t="s">
        <v>194</v>
      </c>
      <c r="AL95" s="3" t="s">
        <v>194</v>
      </c>
      <c r="AM95" s="3" t="s">
        <v>194</v>
      </c>
      <c r="AN95" s="3" t="s">
        <v>194</v>
      </c>
      <c r="AO95" s="3" t="s">
        <v>194</v>
      </c>
      <c r="AP95" s="3" t="s">
        <v>194</v>
      </c>
      <c r="AQ95" s="3">
        <v>8.7291257848961301</v>
      </c>
      <c r="AR95" s="3">
        <v>6.5821896890554203</v>
      </c>
      <c r="AS95" s="3">
        <v>7.2754082324069298</v>
      </c>
      <c r="AT95" s="3" t="s">
        <v>194</v>
      </c>
      <c r="AU95" s="3" t="s">
        <v>194</v>
      </c>
      <c r="AV95" s="3" t="s">
        <v>194</v>
      </c>
      <c r="AW95" s="3" t="s">
        <v>194</v>
      </c>
      <c r="AX95" s="3" t="s">
        <v>194</v>
      </c>
      <c r="AY95" s="3" t="s">
        <v>194</v>
      </c>
      <c r="AZ95" s="3" t="s">
        <v>194</v>
      </c>
      <c r="BA95" s="3">
        <v>15.5725867575048</v>
      </c>
      <c r="BB95" s="3">
        <v>9.6233563495148307</v>
      </c>
      <c r="BC95" s="3">
        <v>15.4637162932972</v>
      </c>
      <c r="BD95" s="3" t="s">
        <v>194</v>
      </c>
      <c r="BE95" s="3" t="s">
        <v>194</v>
      </c>
      <c r="BF95" s="3" t="s">
        <v>194</v>
      </c>
      <c r="BG95" s="3" t="s">
        <v>194</v>
      </c>
      <c r="BH95" s="3" t="s">
        <v>194</v>
      </c>
      <c r="BI95" s="3" t="s">
        <v>194</v>
      </c>
      <c r="BJ95" s="3" t="s">
        <v>194</v>
      </c>
      <c r="BM95">
        <v>3</v>
      </c>
      <c r="BN95">
        <f>MIN(Modell_vol30_2_bemutato_Wilensky4_table[[#This Row],[closest comp 1]:[closest comp 10]])</f>
        <v>6.5821896890554203</v>
      </c>
      <c r="BO95">
        <f>MAX(Modell_vol30_2_bemutato_Wilensky4_table[[#This Row],[closest comp 1]:[closest comp 10]])</f>
        <v>8.7291257848961301</v>
      </c>
    </row>
    <row r="96" spans="1:67" x14ac:dyDescent="0.25">
      <c r="A96" s="3">
        <v>95</v>
      </c>
      <c r="B96" s="3" t="s">
        <v>38</v>
      </c>
      <c r="C96" s="3" t="s">
        <v>22</v>
      </c>
      <c r="D96" s="3" t="s">
        <v>40</v>
      </c>
      <c r="E96" s="3" t="s">
        <v>28</v>
      </c>
      <c r="F96" s="3" t="s">
        <v>25</v>
      </c>
      <c r="G96" s="3" t="b">
        <v>0</v>
      </c>
      <c r="H96" s="3" t="b">
        <v>0</v>
      </c>
      <c r="I96" s="3" t="b">
        <v>0</v>
      </c>
      <c r="J96" s="3" t="b">
        <v>0</v>
      </c>
      <c r="K96" s="3" t="b">
        <v>0</v>
      </c>
      <c r="L96" s="3">
        <v>200</v>
      </c>
      <c r="M96" s="3">
        <v>3</v>
      </c>
      <c r="N96" s="3">
        <v>0</v>
      </c>
      <c r="O96" s="3">
        <v>1</v>
      </c>
      <c r="P96" s="3">
        <v>0</v>
      </c>
      <c r="Q96" s="3">
        <v>100</v>
      </c>
      <c r="R96" s="3">
        <v>0</v>
      </c>
      <c r="S96" s="3">
        <v>1</v>
      </c>
      <c r="T96" s="3">
        <v>1</v>
      </c>
      <c r="U96" s="3" t="b">
        <v>0</v>
      </c>
      <c r="V96" s="3">
        <v>120</v>
      </c>
      <c r="W96" s="3">
        <v>3412.94</v>
      </c>
      <c r="X96" s="3">
        <v>3398.17</v>
      </c>
      <c r="Y96" s="3">
        <v>3900.95</v>
      </c>
      <c r="Z96" s="3" t="s">
        <v>194</v>
      </c>
      <c r="AA96" s="3" t="s">
        <v>194</v>
      </c>
      <c r="AB96" s="3" t="s">
        <v>194</v>
      </c>
      <c r="AC96" s="3" t="s">
        <v>194</v>
      </c>
      <c r="AD96" s="3" t="s">
        <v>194</v>
      </c>
      <c r="AE96" s="3" t="s">
        <v>194</v>
      </c>
      <c r="AF96" s="3" t="s">
        <v>194</v>
      </c>
      <c r="AG96" s="3">
        <v>194.27</v>
      </c>
      <c r="AH96" s="3">
        <v>193.62</v>
      </c>
      <c r="AI96" s="3">
        <v>191.82</v>
      </c>
      <c r="AJ96" s="3" t="s">
        <v>194</v>
      </c>
      <c r="AK96" s="3" t="s">
        <v>194</v>
      </c>
      <c r="AL96" s="3" t="s">
        <v>194</v>
      </c>
      <c r="AM96" s="3" t="s">
        <v>194</v>
      </c>
      <c r="AN96" s="3" t="s">
        <v>194</v>
      </c>
      <c r="AO96" s="3" t="s">
        <v>194</v>
      </c>
      <c r="AP96" s="3" t="s">
        <v>194</v>
      </c>
      <c r="AQ96" s="3">
        <v>6.1569478413057404</v>
      </c>
      <c r="AR96" s="3">
        <v>8.4636783680817107</v>
      </c>
      <c r="AS96" s="3">
        <v>10.386981138997999</v>
      </c>
      <c r="AT96" s="3" t="s">
        <v>194</v>
      </c>
      <c r="AU96" s="3" t="s">
        <v>194</v>
      </c>
      <c r="AV96" s="3" t="s">
        <v>194</v>
      </c>
      <c r="AW96" s="3" t="s">
        <v>194</v>
      </c>
      <c r="AX96" s="3" t="s">
        <v>194</v>
      </c>
      <c r="AY96" s="3" t="s">
        <v>194</v>
      </c>
      <c r="AZ96" s="3" t="s">
        <v>194</v>
      </c>
      <c r="BA96" s="3">
        <v>15.8086030024749</v>
      </c>
      <c r="BB96" s="3">
        <v>15.084749440398401</v>
      </c>
      <c r="BC96" s="3">
        <v>16.919089675010898</v>
      </c>
      <c r="BD96" s="3" t="s">
        <v>194</v>
      </c>
      <c r="BE96" s="3" t="s">
        <v>194</v>
      </c>
      <c r="BF96" s="3" t="s">
        <v>194</v>
      </c>
      <c r="BG96" s="3" t="s">
        <v>194</v>
      </c>
      <c r="BH96" s="3" t="s">
        <v>194</v>
      </c>
      <c r="BI96" s="3" t="s">
        <v>194</v>
      </c>
      <c r="BJ96" s="3" t="s">
        <v>194</v>
      </c>
      <c r="BM96">
        <v>3</v>
      </c>
      <c r="BN96">
        <f>MIN(Modell_vol30_2_bemutato_Wilensky4_table[[#This Row],[closest comp 1]:[closest comp 10]])</f>
        <v>6.1569478413057404</v>
      </c>
      <c r="BO96">
        <f>MAX(Modell_vol30_2_bemutato_Wilensky4_table[[#This Row],[closest comp 1]:[closest comp 10]])</f>
        <v>10.386981138997999</v>
      </c>
    </row>
    <row r="97" spans="1:70" x14ac:dyDescent="0.25">
      <c r="A97" s="3">
        <v>96</v>
      </c>
      <c r="B97" s="3" t="s">
        <v>38</v>
      </c>
      <c r="C97" s="3" t="s">
        <v>22</v>
      </c>
      <c r="D97" s="3" t="s">
        <v>40</v>
      </c>
      <c r="E97" s="3" t="s">
        <v>28</v>
      </c>
      <c r="F97" s="3" t="s">
        <v>25</v>
      </c>
      <c r="G97" s="3" t="b">
        <v>0</v>
      </c>
      <c r="H97" s="3" t="b">
        <v>0</v>
      </c>
      <c r="I97" s="3" t="b">
        <v>0</v>
      </c>
      <c r="J97" s="3" t="b">
        <v>0</v>
      </c>
      <c r="K97" s="3" t="b">
        <v>0</v>
      </c>
      <c r="L97" s="3">
        <v>200</v>
      </c>
      <c r="M97" s="3">
        <v>3</v>
      </c>
      <c r="N97" s="3">
        <v>0</v>
      </c>
      <c r="O97" s="3">
        <v>1</v>
      </c>
      <c r="P97" s="3">
        <v>0</v>
      </c>
      <c r="Q97" s="3">
        <v>100</v>
      </c>
      <c r="R97" s="3">
        <v>0</v>
      </c>
      <c r="S97" s="3">
        <v>1</v>
      </c>
      <c r="T97" s="3">
        <v>1</v>
      </c>
      <c r="U97" s="3" t="b">
        <v>0</v>
      </c>
      <c r="V97" s="3">
        <v>120</v>
      </c>
      <c r="W97" s="3">
        <v>3795.84</v>
      </c>
      <c r="X97" s="3">
        <v>3580.84</v>
      </c>
      <c r="Y97" s="3">
        <v>4306.75</v>
      </c>
      <c r="Z97" s="3" t="s">
        <v>194</v>
      </c>
      <c r="AA97" s="3" t="s">
        <v>194</v>
      </c>
      <c r="AB97" s="3" t="s">
        <v>194</v>
      </c>
      <c r="AC97" s="3" t="s">
        <v>194</v>
      </c>
      <c r="AD97" s="3" t="s">
        <v>194</v>
      </c>
      <c r="AE97" s="3" t="s">
        <v>194</v>
      </c>
      <c r="AF97" s="3" t="s">
        <v>194</v>
      </c>
      <c r="AG97" s="3">
        <v>193.08</v>
      </c>
      <c r="AH97" s="3">
        <v>193.51</v>
      </c>
      <c r="AI97" s="3">
        <v>191.04</v>
      </c>
      <c r="AJ97" s="3" t="s">
        <v>194</v>
      </c>
      <c r="AK97" s="3" t="s">
        <v>194</v>
      </c>
      <c r="AL97" s="3" t="s">
        <v>194</v>
      </c>
      <c r="AM97" s="3" t="s">
        <v>194</v>
      </c>
      <c r="AN97" s="3" t="s">
        <v>194</v>
      </c>
      <c r="AO97" s="3" t="s">
        <v>194</v>
      </c>
      <c r="AP97" s="3" t="s">
        <v>194</v>
      </c>
      <c r="AQ97" s="3">
        <v>7.492385245605</v>
      </c>
      <c r="AR97" s="3">
        <v>8.9048629107580997</v>
      </c>
      <c r="AS97" s="3">
        <v>11.0524549374376</v>
      </c>
      <c r="AT97" s="3" t="s">
        <v>194</v>
      </c>
      <c r="AU97" s="3" t="s">
        <v>194</v>
      </c>
      <c r="AV97" s="3" t="s">
        <v>194</v>
      </c>
      <c r="AW97" s="3" t="s">
        <v>194</v>
      </c>
      <c r="AX97" s="3" t="s">
        <v>194</v>
      </c>
      <c r="AY97" s="3" t="s">
        <v>194</v>
      </c>
      <c r="AZ97" s="3" t="s">
        <v>194</v>
      </c>
      <c r="BA97" s="3">
        <v>17.5965316960745</v>
      </c>
      <c r="BB97" s="3">
        <v>15.5621132057683</v>
      </c>
      <c r="BC97" s="3">
        <v>16.575341869472201</v>
      </c>
      <c r="BD97" s="3" t="s">
        <v>194</v>
      </c>
      <c r="BE97" s="3" t="s">
        <v>194</v>
      </c>
      <c r="BF97" s="3" t="s">
        <v>194</v>
      </c>
      <c r="BG97" s="3" t="s">
        <v>194</v>
      </c>
      <c r="BH97" s="3" t="s">
        <v>194</v>
      </c>
      <c r="BI97" s="3" t="s">
        <v>194</v>
      </c>
      <c r="BJ97" s="3" t="s">
        <v>194</v>
      </c>
      <c r="BM97">
        <v>3</v>
      </c>
      <c r="BN97">
        <f>MIN(Modell_vol30_2_bemutato_Wilensky4_table[[#This Row],[closest comp 1]:[closest comp 10]])</f>
        <v>7.492385245605</v>
      </c>
      <c r="BO97">
        <f>MAX(Modell_vol30_2_bemutato_Wilensky4_table[[#This Row],[closest comp 1]:[closest comp 10]])</f>
        <v>11.0524549374376</v>
      </c>
    </row>
    <row r="98" spans="1:70" x14ac:dyDescent="0.25">
      <c r="A98" s="3">
        <v>97</v>
      </c>
      <c r="B98" s="3" t="s">
        <v>38</v>
      </c>
      <c r="C98" s="3" t="s">
        <v>22</v>
      </c>
      <c r="D98" s="3" t="s">
        <v>40</v>
      </c>
      <c r="E98" s="3" t="s">
        <v>28</v>
      </c>
      <c r="F98" s="3" t="s">
        <v>25</v>
      </c>
      <c r="G98" s="3" t="b">
        <v>0</v>
      </c>
      <c r="H98" s="3" t="b">
        <v>0</v>
      </c>
      <c r="I98" s="3" t="b">
        <v>0</v>
      </c>
      <c r="J98" s="3" t="b">
        <v>0</v>
      </c>
      <c r="K98" s="3" t="b">
        <v>0</v>
      </c>
      <c r="L98" s="3">
        <v>200</v>
      </c>
      <c r="M98" s="3">
        <v>3</v>
      </c>
      <c r="N98" s="3">
        <v>0</v>
      </c>
      <c r="O98" s="3">
        <v>1</v>
      </c>
      <c r="P98" s="3">
        <v>0</v>
      </c>
      <c r="Q98" s="3">
        <v>100</v>
      </c>
      <c r="R98" s="3">
        <v>0</v>
      </c>
      <c r="S98" s="3">
        <v>1</v>
      </c>
      <c r="T98" s="3">
        <v>1</v>
      </c>
      <c r="U98" s="3" t="b">
        <v>0</v>
      </c>
      <c r="V98" s="3">
        <v>120</v>
      </c>
      <c r="W98" s="3">
        <v>4620.66</v>
      </c>
      <c r="X98" s="3">
        <v>4522.9799999999996</v>
      </c>
      <c r="Y98" s="3">
        <v>4601.87</v>
      </c>
      <c r="Z98" s="3" t="s">
        <v>194</v>
      </c>
      <c r="AA98" s="3" t="s">
        <v>194</v>
      </c>
      <c r="AB98" s="3" t="s">
        <v>194</v>
      </c>
      <c r="AC98" s="3" t="s">
        <v>194</v>
      </c>
      <c r="AD98" s="3" t="s">
        <v>194</v>
      </c>
      <c r="AE98" s="3" t="s">
        <v>194</v>
      </c>
      <c r="AF98" s="3" t="s">
        <v>194</v>
      </c>
      <c r="AG98" s="3">
        <v>192.56</v>
      </c>
      <c r="AH98" s="3">
        <v>189.59</v>
      </c>
      <c r="AI98" s="3">
        <v>192.14</v>
      </c>
      <c r="AJ98" s="3" t="s">
        <v>194</v>
      </c>
      <c r="AK98" s="3" t="s">
        <v>194</v>
      </c>
      <c r="AL98" s="3" t="s">
        <v>194</v>
      </c>
      <c r="AM98" s="3" t="s">
        <v>194</v>
      </c>
      <c r="AN98" s="3" t="s">
        <v>194</v>
      </c>
      <c r="AO98" s="3" t="s">
        <v>194</v>
      </c>
      <c r="AP98" s="3" t="s">
        <v>194</v>
      </c>
      <c r="AQ98" s="3">
        <v>7.53811920966396</v>
      </c>
      <c r="AR98" s="3">
        <v>12.598209363598899</v>
      </c>
      <c r="AS98" s="3">
        <v>7.2711043262572899</v>
      </c>
      <c r="AT98" s="3" t="s">
        <v>194</v>
      </c>
      <c r="AU98" s="3" t="s">
        <v>194</v>
      </c>
      <c r="AV98" s="3" t="s">
        <v>194</v>
      </c>
      <c r="AW98" s="3" t="s">
        <v>194</v>
      </c>
      <c r="AX98" s="3" t="s">
        <v>194</v>
      </c>
      <c r="AY98" s="3" t="s">
        <v>194</v>
      </c>
      <c r="AZ98" s="3" t="s">
        <v>194</v>
      </c>
      <c r="BA98" s="3">
        <v>14.1816881983631</v>
      </c>
      <c r="BB98" s="3">
        <v>15.048355395556101</v>
      </c>
      <c r="BC98" s="3">
        <v>14.238960099538</v>
      </c>
      <c r="BD98" s="3" t="s">
        <v>194</v>
      </c>
      <c r="BE98" s="3" t="s">
        <v>194</v>
      </c>
      <c r="BF98" s="3" t="s">
        <v>194</v>
      </c>
      <c r="BG98" s="3" t="s">
        <v>194</v>
      </c>
      <c r="BH98" s="3" t="s">
        <v>194</v>
      </c>
      <c r="BI98" s="3" t="s">
        <v>194</v>
      </c>
      <c r="BJ98" s="3" t="s">
        <v>194</v>
      </c>
      <c r="BM98">
        <v>3</v>
      </c>
      <c r="BN98">
        <f>MIN(Modell_vol30_2_bemutato_Wilensky4_table[[#This Row],[closest comp 1]:[closest comp 10]])</f>
        <v>7.2711043262572899</v>
      </c>
      <c r="BO98">
        <f>MAX(Modell_vol30_2_bemutato_Wilensky4_table[[#This Row],[closest comp 1]:[closest comp 10]])</f>
        <v>12.598209363598899</v>
      </c>
    </row>
    <row r="99" spans="1:70" x14ac:dyDescent="0.25">
      <c r="A99" s="3">
        <v>98</v>
      </c>
      <c r="B99" s="3" t="s">
        <v>38</v>
      </c>
      <c r="C99" s="3" t="s">
        <v>22</v>
      </c>
      <c r="D99" s="3" t="s">
        <v>40</v>
      </c>
      <c r="E99" s="3" t="s">
        <v>28</v>
      </c>
      <c r="F99" s="3" t="s">
        <v>25</v>
      </c>
      <c r="G99" s="3" t="b">
        <v>0</v>
      </c>
      <c r="H99" s="3" t="b">
        <v>0</v>
      </c>
      <c r="I99" s="3" t="b">
        <v>0</v>
      </c>
      <c r="J99" s="3" t="b">
        <v>0</v>
      </c>
      <c r="K99" s="3" t="b">
        <v>0</v>
      </c>
      <c r="L99" s="3">
        <v>200</v>
      </c>
      <c r="M99" s="3">
        <v>3</v>
      </c>
      <c r="N99" s="3">
        <v>0</v>
      </c>
      <c r="O99" s="3">
        <v>1</v>
      </c>
      <c r="P99" s="3">
        <v>0</v>
      </c>
      <c r="Q99" s="3">
        <v>100</v>
      </c>
      <c r="R99" s="3">
        <v>0</v>
      </c>
      <c r="S99" s="3">
        <v>1</v>
      </c>
      <c r="T99" s="3">
        <v>1</v>
      </c>
      <c r="U99" s="3" t="b">
        <v>0</v>
      </c>
      <c r="V99" s="3">
        <v>120</v>
      </c>
      <c r="W99" s="3">
        <v>4832.6099999999997</v>
      </c>
      <c r="X99" s="3">
        <v>3822.24</v>
      </c>
      <c r="Y99" s="3">
        <v>4231.34</v>
      </c>
      <c r="Z99" s="3" t="s">
        <v>194</v>
      </c>
      <c r="AA99" s="3" t="s">
        <v>194</v>
      </c>
      <c r="AB99" s="3" t="s">
        <v>194</v>
      </c>
      <c r="AC99" s="3" t="s">
        <v>194</v>
      </c>
      <c r="AD99" s="3" t="s">
        <v>194</v>
      </c>
      <c r="AE99" s="3" t="s">
        <v>194</v>
      </c>
      <c r="AF99" s="3" t="s">
        <v>194</v>
      </c>
      <c r="AG99" s="3">
        <v>190.44</v>
      </c>
      <c r="AH99" s="3">
        <v>192.07</v>
      </c>
      <c r="AI99" s="3">
        <v>193.5</v>
      </c>
      <c r="AJ99" s="3" t="s">
        <v>194</v>
      </c>
      <c r="AK99" s="3" t="s">
        <v>194</v>
      </c>
      <c r="AL99" s="3" t="s">
        <v>194</v>
      </c>
      <c r="AM99" s="3" t="s">
        <v>194</v>
      </c>
      <c r="AN99" s="3" t="s">
        <v>194</v>
      </c>
      <c r="AO99" s="3" t="s">
        <v>194</v>
      </c>
      <c r="AP99" s="3" t="s">
        <v>194</v>
      </c>
      <c r="AQ99" s="3">
        <v>11.1649650615855</v>
      </c>
      <c r="AR99" s="3">
        <v>7.6029852079265297</v>
      </c>
      <c r="AS99" s="3">
        <v>7.0376016138348501</v>
      </c>
      <c r="AT99" s="3" t="s">
        <v>194</v>
      </c>
      <c r="AU99" s="3" t="s">
        <v>194</v>
      </c>
      <c r="AV99" s="3" t="s">
        <v>194</v>
      </c>
      <c r="AW99" s="3" t="s">
        <v>194</v>
      </c>
      <c r="AX99" s="3" t="s">
        <v>194</v>
      </c>
      <c r="AY99" s="3" t="s">
        <v>194</v>
      </c>
      <c r="AZ99" s="3" t="s">
        <v>194</v>
      </c>
      <c r="BA99" s="3">
        <v>14.8708605704724</v>
      </c>
      <c r="BB99" s="3">
        <v>15.130554254765499</v>
      </c>
      <c r="BC99" s="3">
        <v>12.4722623913995</v>
      </c>
      <c r="BD99" s="3" t="s">
        <v>194</v>
      </c>
      <c r="BE99" s="3" t="s">
        <v>194</v>
      </c>
      <c r="BF99" s="3" t="s">
        <v>194</v>
      </c>
      <c r="BG99" s="3" t="s">
        <v>194</v>
      </c>
      <c r="BH99" s="3" t="s">
        <v>194</v>
      </c>
      <c r="BI99" s="3" t="s">
        <v>194</v>
      </c>
      <c r="BJ99" s="3" t="s">
        <v>194</v>
      </c>
      <c r="BM99">
        <v>3</v>
      </c>
      <c r="BN99">
        <f>MIN(Modell_vol30_2_bemutato_Wilensky4_table[[#This Row],[closest comp 1]:[closest comp 10]])</f>
        <v>7.0376016138348501</v>
      </c>
      <c r="BO99">
        <f>MAX(Modell_vol30_2_bemutato_Wilensky4_table[[#This Row],[closest comp 1]:[closest comp 10]])</f>
        <v>11.1649650615855</v>
      </c>
    </row>
    <row r="100" spans="1:70" x14ac:dyDescent="0.25">
      <c r="A100" s="3">
        <v>99</v>
      </c>
      <c r="B100" s="3" t="s">
        <v>38</v>
      </c>
      <c r="C100" s="3" t="s">
        <v>22</v>
      </c>
      <c r="D100" s="3" t="s">
        <v>40</v>
      </c>
      <c r="E100" s="3" t="s">
        <v>28</v>
      </c>
      <c r="F100" s="3" t="s">
        <v>25</v>
      </c>
      <c r="G100" s="3" t="b">
        <v>0</v>
      </c>
      <c r="H100" s="3" t="b">
        <v>0</v>
      </c>
      <c r="I100" s="3" t="b">
        <v>0</v>
      </c>
      <c r="J100" s="3" t="b">
        <v>0</v>
      </c>
      <c r="K100" s="3" t="b">
        <v>0</v>
      </c>
      <c r="L100" s="3">
        <v>200</v>
      </c>
      <c r="M100" s="3">
        <v>3</v>
      </c>
      <c r="N100" s="3">
        <v>0</v>
      </c>
      <c r="O100" s="3">
        <v>1</v>
      </c>
      <c r="P100" s="3">
        <v>0</v>
      </c>
      <c r="Q100" s="3">
        <v>100</v>
      </c>
      <c r="R100" s="3">
        <v>0</v>
      </c>
      <c r="S100" s="3">
        <v>1</v>
      </c>
      <c r="T100" s="3">
        <v>1</v>
      </c>
      <c r="U100" s="3" t="b">
        <v>0</v>
      </c>
      <c r="V100" s="3">
        <v>120</v>
      </c>
      <c r="W100" s="3">
        <v>4374.71</v>
      </c>
      <c r="X100" s="3">
        <v>4398.8500000000004</v>
      </c>
      <c r="Y100" s="3">
        <v>4899.0200000000004</v>
      </c>
      <c r="Z100" s="3" t="s">
        <v>194</v>
      </c>
      <c r="AA100" s="3" t="s">
        <v>194</v>
      </c>
      <c r="AB100" s="3" t="s">
        <v>194</v>
      </c>
      <c r="AC100" s="3" t="s">
        <v>194</v>
      </c>
      <c r="AD100" s="3" t="s">
        <v>194</v>
      </c>
      <c r="AE100" s="3" t="s">
        <v>194</v>
      </c>
      <c r="AF100" s="3" t="s">
        <v>194</v>
      </c>
      <c r="AG100" s="3">
        <v>192.06</v>
      </c>
      <c r="AH100" s="3">
        <v>191.35</v>
      </c>
      <c r="AI100" s="3">
        <v>191.4</v>
      </c>
      <c r="AJ100" s="3" t="s">
        <v>194</v>
      </c>
      <c r="AK100" s="3" t="s">
        <v>194</v>
      </c>
      <c r="AL100" s="3" t="s">
        <v>194</v>
      </c>
      <c r="AM100" s="3" t="s">
        <v>194</v>
      </c>
      <c r="AN100" s="3" t="s">
        <v>194</v>
      </c>
      <c r="AO100" s="3" t="s">
        <v>194</v>
      </c>
      <c r="AP100" s="3" t="s">
        <v>194</v>
      </c>
      <c r="AQ100" s="3">
        <v>8.8951332798196496</v>
      </c>
      <c r="AR100" s="3">
        <v>8.9784576424870206</v>
      </c>
      <c r="AS100" s="3">
        <v>9.4812015083924202</v>
      </c>
      <c r="AT100" s="3" t="s">
        <v>194</v>
      </c>
      <c r="AU100" s="3" t="s">
        <v>194</v>
      </c>
      <c r="AV100" s="3" t="s">
        <v>194</v>
      </c>
      <c r="AW100" s="3" t="s">
        <v>194</v>
      </c>
      <c r="AX100" s="3" t="s">
        <v>194</v>
      </c>
      <c r="AY100" s="3" t="s">
        <v>194</v>
      </c>
      <c r="AZ100" s="3" t="s">
        <v>194</v>
      </c>
      <c r="BA100" s="3">
        <v>13.804616409184399</v>
      </c>
      <c r="BB100" s="3">
        <v>14.2018899625642</v>
      </c>
      <c r="BC100" s="3">
        <v>12.6634019982535</v>
      </c>
      <c r="BD100" s="3" t="s">
        <v>194</v>
      </c>
      <c r="BE100" s="3" t="s">
        <v>194</v>
      </c>
      <c r="BF100" s="3" t="s">
        <v>194</v>
      </c>
      <c r="BG100" s="3" t="s">
        <v>194</v>
      </c>
      <c r="BH100" s="3" t="s">
        <v>194</v>
      </c>
      <c r="BI100" s="3" t="s">
        <v>194</v>
      </c>
      <c r="BJ100" s="3" t="s">
        <v>194</v>
      </c>
      <c r="BM100">
        <v>3</v>
      </c>
      <c r="BN100">
        <f>MIN(Modell_vol30_2_bemutato_Wilensky4_table[[#This Row],[closest comp 1]:[closest comp 10]])</f>
        <v>8.8951332798196496</v>
      </c>
      <c r="BO100">
        <f>MAX(Modell_vol30_2_bemutato_Wilensky4_table[[#This Row],[closest comp 1]:[closest comp 10]])</f>
        <v>9.4812015083924202</v>
      </c>
    </row>
    <row r="101" spans="1:70" x14ac:dyDescent="0.25">
      <c r="A101" s="3">
        <v>100</v>
      </c>
      <c r="B101" s="3" t="s">
        <v>38</v>
      </c>
      <c r="C101" s="3" t="s">
        <v>22</v>
      </c>
      <c r="D101" s="3" t="s">
        <v>40</v>
      </c>
      <c r="E101" s="3" t="s">
        <v>28</v>
      </c>
      <c r="F101" s="3" t="s">
        <v>25</v>
      </c>
      <c r="G101" s="3" t="b">
        <v>0</v>
      </c>
      <c r="H101" s="3" t="b">
        <v>0</v>
      </c>
      <c r="I101" s="3" t="b">
        <v>0</v>
      </c>
      <c r="J101" s="3" t="b">
        <v>0</v>
      </c>
      <c r="K101" s="3" t="b">
        <v>0</v>
      </c>
      <c r="L101" s="3">
        <v>200</v>
      </c>
      <c r="M101" s="3">
        <v>3</v>
      </c>
      <c r="N101" s="3">
        <v>0</v>
      </c>
      <c r="O101" s="3">
        <v>1</v>
      </c>
      <c r="P101" s="3">
        <v>0</v>
      </c>
      <c r="Q101" s="3">
        <v>100</v>
      </c>
      <c r="R101" s="3">
        <v>0</v>
      </c>
      <c r="S101" s="3">
        <v>1</v>
      </c>
      <c r="T101" s="3">
        <v>1</v>
      </c>
      <c r="U101" s="3" t="b">
        <v>0</v>
      </c>
      <c r="V101" s="3">
        <v>120</v>
      </c>
      <c r="W101" s="3">
        <v>3964.81</v>
      </c>
      <c r="X101" s="3">
        <v>3787.15</v>
      </c>
      <c r="Y101" s="3">
        <v>4073.15</v>
      </c>
      <c r="Z101" s="3" t="s">
        <v>194</v>
      </c>
      <c r="AA101" s="3" t="s">
        <v>194</v>
      </c>
      <c r="AB101" s="3" t="s">
        <v>194</v>
      </c>
      <c r="AC101" s="3" t="s">
        <v>194</v>
      </c>
      <c r="AD101" s="3" t="s">
        <v>194</v>
      </c>
      <c r="AE101" s="3" t="s">
        <v>194</v>
      </c>
      <c r="AF101" s="3" t="s">
        <v>194</v>
      </c>
      <c r="AG101" s="3">
        <v>191.93</v>
      </c>
      <c r="AH101" s="3">
        <v>193.12</v>
      </c>
      <c r="AI101" s="3">
        <v>193.02</v>
      </c>
      <c r="AJ101" s="3" t="s">
        <v>194</v>
      </c>
      <c r="AK101" s="3" t="s">
        <v>194</v>
      </c>
      <c r="AL101" s="3" t="s">
        <v>194</v>
      </c>
      <c r="AM101" s="3" t="s">
        <v>194</v>
      </c>
      <c r="AN101" s="3" t="s">
        <v>194</v>
      </c>
      <c r="AO101" s="3" t="s">
        <v>194</v>
      </c>
      <c r="AP101" s="3" t="s">
        <v>194</v>
      </c>
      <c r="AQ101" s="3">
        <v>9.1469596110803</v>
      </c>
      <c r="AR101" s="3">
        <v>6.6805053875523797</v>
      </c>
      <c r="AS101" s="3">
        <v>8.0497845664350098</v>
      </c>
      <c r="AT101" s="3" t="s">
        <v>194</v>
      </c>
      <c r="AU101" s="3" t="s">
        <v>194</v>
      </c>
      <c r="AV101" s="3" t="s">
        <v>194</v>
      </c>
      <c r="AW101" s="3" t="s">
        <v>194</v>
      </c>
      <c r="AX101" s="3" t="s">
        <v>194</v>
      </c>
      <c r="AY101" s="3" t="s">
        <v>194</v>
      </c>
      <c r="AZ101" s="3" t="s">
        <v>194</v>
      </c>
      <c r="BA101" s="3">
        <v>15.117419402715701</v>
      </c>
      <c r="BB101" s="3">
        <v>14.770525212532799</v>
      </c>
      <c r="BC101" s="3">
        <v>11.774213878984201</v>
      </c>
      <c r="BD101" s="3" t="s">
        <v>194</v>
      </c>
      <c r="BE101" s="3" t="s">
        <v>194</v>
      </c>
      <c r="BF101" s="3" t="s">
        <v>194</v>
      </c>
      <c r="BG101" s="3" t="s">
        <v>194</v>
      </c>
      <c r="BH101" s="3" t="s">
        <v>194</v>
      </c>
      <c r="BI101" s="3" t="s">
        <v>194</v>
      </c>
      <c r="BJ101" s="3" t="s">
        <v>194</v>
      </c>
      <c r="BM101">
        <v>3</v>
      </c>
      <c r="BN101">
        <f>MIN(Modell_vol30_2_bemutato_Wilensky4_table[[#This Row],[closest comp 1]:[closest comp 10]])</f>
        <v>6.6805053875523797</v>
      </c>
      <c r="BO101">
        <f>MAX(Modell_vol30_2_bemutato_Wilensky4_table[[#This Row],[closest comp 1]:[closest comp 10]])</f>
        <v>9.1469596110803</v>
      </c>
    </row>
    <row r="102" spans="1:70" x14ac:dyDescent="0.25">
      <c r="A102" s="1">
        <v>101</v>
      </c>
      <c r="B102" s="1" t="s">
        <v>38</v>
      </c>
      <c r="C102" s="1" t="s">
        <v>22</v>
      </c>
      <c r="D102" s="1" t="s">
        <v>40</v>
      </c>
      <c r="E102" s="1" t="s">
        <v>28</v>
      </c>
      <c r="F102" s="1" t="s">
        <v>25</v>
      </c>
      <c r="G102" s="1" t="b">
        <v>0</v>
      </c>
      <c r="H102" s="1" t="b">
        <v>0</v>
      </c>
      <c r="I102" s="1" t="b">
        <v>0</v>
      </c>
      <c r="J102" s="1" t="b">
        <v>0</v>
      </c>
      <c r="K102" s="1" t="b">
        <v>0</v>
      </c>
      <c r="L102" s="1">
        <v>200</v>
      </c>
      <c r="M102" s="1">
        <v>4</v>
      </c>
      <c r="N102" s="1">
        <v>0</v>
      </c>
      <c r="O102" s="1">
        <v>1</v>
      </c>
      <c r="P102" s="1">
        <v>0</v>
      </c>
      <c r="Q102" s="1">
        <v>100</v>
      </c>
      <c r="R102" s="1">
        <v>0</v>
      </c>
      <c r="S102" s="1">
        <v>1</v>
      </c>
      <c r="T102" s="1">
        <v>1</v>
      </c>
      <c r="U102" s="1" t="b">
        <v>0</v>
      </c>
      <c r="V102" s="1">
        <v>120</v>
      </c>
      <c r="W102" s="1">
        <v>3422.38</v>
      </c>
      <c r="X102" s="1">
        <v>3843.87</v>
      </c>
      <c r="Y102" s="1">
        <v>3350.71</v>
      </c>
      <c r="Z102" s="1">
        <v>3523.66</v>
      </c>
      <c r="AA102" s="1" t="s">
        <v>194</v>
      </c>
      <c r="AB102" s="1" t="s">
        <v>194</v>
      </c>
      <c r="AC102" s="1" t="s">
        <v>194</v>
      </c>
      <c r="AD102" s="1" t="s">
        <v>194</v>
      </c>
      <c r="AE102" s="1" t="s">
        <v>194</v>
      </c>
      <c r="AF102" s="1" t="s">
        <v>194</v>
      </c>
      <c r="AG102" s="1">
        <v>191.33</v>
      </c>
      <c r="AH102" s="1">
        <v>190.73</v>
      </c>
      <c r="AI102" s="1">
        <v>192.4</v>
      </c>
      <c r="AJ102" s="1">
        <v>191.32</v>
      </c>
      <c r="AK102" s="1" t="s">
        <v>194</v>
      </c>
      <c r="AL102" s="1" t="s">
        <v>194</v>
      </c>
      <c r="AM102" s="1" t="s">
        <v>194</v>
      </c>
      <c r="AN102" s="1" t="s">
        <v>194</v>
      </c>
      <c r="AO102" s="1" t="s">
        <v>194</v>
      </c>
      <c r="AP102" s="1" t="s">
        <v>194</v>
      </c>
      <c r="AQ102" s="1">
        <v>10.2065602715961</v>
      </c>
      <c r="AR102" s="1">
        <v>11.487453760806799</v>
      </c>
      <c r="AS102" s="1">
        <v>8.8677663664720807</v>
      </c>
      <c r="AT102" s="1">
        <v>10.592495314694</v>
      </c>
      <c r="AU102" s="1" t="s">
        <v>194</v>
      </c>
      <c r="AV102" s="1" t="s">
        <v>194</v>
      </c>
      <c r="AW102" s="1" t="s">
        <v>194</v>
      </c>
      <c r="AX102" s="1" t="s">
        <v>194</v>
      </c>
      <c r="AY102" s="1" t="s">
        <v>194</v>
      </c>
      <c r="AZ102" s="1" t="s">
        <v>194</v>
      </c>
      <c r="BA102" s="1">
        <v>20.4819176338417</v>
      </c>
      <c r="BB102" s="1">
        <v>19.219986502959902</v>
      </c>
      <c r="BC102" s="1">
        <v>18.699472709253001</v>
      </c>
      <c r="BD102" s="1">
        <v>20.580644471357999</v>
      </c>
      <c r="BE102" s="1" t="s">
        <v>194</v>
      </c>
      <c r="BF102" s="1" t="s">
        <v>194</v>
      </c>
      <c r="BG102" s="1" t="s">
        <v>194</v>
      </c>
      <c r="BH102" s="1" t="s">
        <v>194</v>
      </c>
      <c r="BI102" s="1" t="s">
        <v>194</v>
      </c>
      <c r="BJ102" s="1" t="s">
        <v>194</v>
      </c>
      <c r="BM102">
        <v>4</v>
      </c>
      <c r="BN102">
        <f>MIN(Modell_vol30_2_bemutato_Wilensky4_table[[#This Row],[closest comp 1]:[closest comp 10]])</f>
        <v>8.8677663664720807</v>
      </c>
      <c r="BO102">
        <f>MAX(Modell_vol30_2_bemutato_Wilensky4_table[[#This Row],[closest comp 1]:[closest comp 10]])</f>
        <v>11.487453760806799</v>
      </c>
      <c r="BQ102">
        <f>AVERAGE(BN102:BN151)</f>
        <v>8.6135957729543779</v>
      </c>
      <c r="BR102">
        <f>AVERAGE(BO102:BO151)</f>
        <v>11.25737744739464</v>
      </c>
    </row>
    <row r="103" spans="1:70" x14ac:dyDescent="0.25">
      <c r="A103" s="1">
        <v>102</v>
      </c>
      <c r="B103" s="1" t="s">
        <v>38</v>
      </c>
      <c r="C103" s="1" t="s">
        <v>22</v>
      </c>
      <c r="D103" s="1" t="s">
        <v>40</v>
      </c>
      <c r="E103" s="1" t="s">
        <v>28</v>
      </c>
      <c r="F103" s="1" t="s">
        <v>25</v>
      </c>
      <c r="G103" s="1" t="b">
        <v>0</v>
      </c>
      <c r="H103" s="1" t="b">
        <v>0</v>
      </c>
      <c r="I103" s="1" t="b">
        <v>0</v>
      </c>
      <c r="J103" s="1" t="b">
        <v>0</v>
      </c>
      <c r="K103" s="1" t="b">
        <v>0</v>
      </c>
      <c r="L103" s="1">
        <v>200</v>
      </c>
      <c r="M103" s="1">
        <v>4</v>
      </c>
      <c r="N103" s="1">
        <v>0</v>
      </c>
      <c r="O103" s="1">
        <v>1</v>
      </c>
      <c r="P103" s="1">
        <v>0</v>
      </c>
      <c r="Q103" s="1">
        <v>100</v>
      </c>
      <c r="R103" s="1">
        <v>0</v>
      </c>
      <c r="S103" s="1">
        <v>1</v>
      </c>
      <c r="T103" s="1">
        <v>1</v>
      </c>
      <c r="U103" s="1" t="b">
        <v>0</v>
      </c>
      <c r="V103" s="1">
        <v>120</v>
      </c>
      <c r="W103" s="1">
        <v>4135.45</v>
      </c>
      <c r="X103" s="1">
        <v>3747.59</v>
      </c>
      <c r="Y103" s="1">
        <v>3142.55</v>
      </c>
      <c r="Z103" s="1">
        <v>3455.28</v>
      </c>
      <c r="AA103" s="1" t="s">
        <v>194</v>
      </c>
      <c r="AB103" s="1" t="s">
        <v>194</v>
      </c>
      <c r="AC103" s="1" t="s">
        <v>194</v>
      </c>
      <c r="AD103" s="1" t="s">
        <v>194</v>
      </c>
      <c r="AE103" s="1" t="s">
        <v>194</v>
      </c>
      <c r="AF103" s="1" t="s">
        <v>194</v>
      </c>
      <c r="AG103" s="1">
        <v>190.08</v>
      </c>
      <c r="AH103" s="1">
        <v>190.88</v>
      </c>
      <c r="AI103" s="1">
        <v>192.72</v>
      </c>
      <c r="AJ103" s="1">
        <v>191.53</v>
      </c>
      <c r="AK103" s="1" t="s">
        <v>194</v>
      </c>
      <c r="AL103" s="1" t="s">
        <v>194</v>
      </c>
      <c r="AM103" s="1" t="s">
        <v>194</v>
      </c>
      <c r="AN103" s="1" t="s">
        <v>194</v>
      </c>
      <c r="AO103" s="1" t="s">
        <v>194</v>
      </c>
      <c r="AP103" s="1" t="s">
        <v>194</v>
      </c>
      <c r="AQ103" s="1">
        <v>13.4439308760846</v>
      </c>
      <c r="AR103" s="1">
        <v>11.9126275577652</v>
      </c>
      <c r="AS103" s="1">
        <v>9.9427921218077593</v>
      </c>
      <c r="AT103" s="1">
        <v>10.131811422289401</v>
      </c>
      <c r="AU103" s="1" t="s">
        <v>194</v>
      </c>
      <c r="AV103" s="1" t="s">
        <v>194</v>
      </c>
      <c r="AW103" s="1" t="s">
        <v>194</v>
      </c>
      <c r="AX103" s="1" t="s">
        <v>194</v>
      </c>
      <c r="AY103" s="1" t="s">
        <v>194</v>
      </c>
      <c r="AZ103" s="1" t="s">
        <v>194</v>
      </c>
      <c r="BA103" s="1">
        <v>18.074669896237602</v>
      </c>
      <c r="BB103" s="1">
        <v>19.543165484387501</v>
      </c>
      <c r="BC103" s="1">
        <v>17.379267474751899</v>
      </c>
      <c r="BD103" s="1">
        <v>19.726428294709901</v>
      </c>
      <c r="BE103" s="1" t="s">
        <v>194</v>
      </c>
      <c r="BF103" s="1" t="s">
        <v>194</v>
      </c>
      <c r="BG103" s="1" t="s">
        <v>194</v>
      </c>
      <c r="BH103" s="1" t="s">
        <v>194</v>
      </c>
      <c r="BI103" s="1" t="s">
        <v>194</v>
      </c>
      <c r="BJ103" s="1" t="s">
        <v>194</v>
      </c>
      <c r="BM103">
        <v>4</v>
      </c>
      <c r="BN103">
        <f>MIN(Modell_vol30_2_bemutato_Wilensky4_table[[#This Row],[closest comp 1]:[closest comp 10]])</f>
        <v>9.9427921218077593</v>
      </c>
      <c r="BO103">
        <f>MAX(Modell_vol30_2_bemutato_Wilensky4_table[[#This Row],[closest comp 1]:[closest comp 10]])</f>
        <v>13.4439308760846</v>
      </c>
    </row>
    <row r="104" spans="1:70" x14ac:dyDescent="0.25">
      <c r="A104" s="1">
        <v>103</v>
      </c>
      <c r="B104" s="1" t="s">
        <v>38</v>
      </c>
      <c r="C104" s="1" t="s">
        <v>22</v>
      </c>
      <c r="D104" s="1" t="s">
        <v>40</v>
      </c>
      <c r="E104" s="1" t="s">
        <v>28</v>
      </c>
      <c r="F104" s="1" t="s">
        <v>25</v>
      </c>
      <c r="G104" s="1" t="b">
        <v>0</v>
      </c>
      <c r="H104" s="1" t="b">
        <v>0</v>
      </c>
      <c r="I104" s="1" t="b">
        <v>0</v>
      </c>
      <c r="J104" s="1" t="b">
        <v>0</v>
      </c>
      <c r="K104" s="1" t="b">
        <v>0</v>
      </c>
      <c r="L104" s="1">
        <v>200</v>
      </c>
      <c r="M104" s="1">
        <v>4</v>
      </c>
      <c r="N104" s="1">
        <v>0</v>
      </c>
      <c r="O104" s="1">
        <v>1</v>
      </c>
      <c r="P104" s="1">
        <v>0</v>
      </c>
      <c r="Q104" s="1">
        <v>100</v>
      </c>
      <c r="R104" s="1">
        <v>0</v>
      </c>
      <c r="S104" s="1">
        <v>1</v>
      </c>
      <c r="T104" s="1">
        <v>1</v>
      </c>
      <c r="U104" s="1" t="b">
        <v>0</v>
      </c>
      <c r="V104" s="1">
        <v>120</v>
      </c>
      <c r="W104" s="1">
        <v>3978.72</v>
      </c>
      <c r="X104" s="1">
        <v>3398.79</v>
      </c>
      <c r="Y104" s="1">
        <v>3777.12</v>
      </c>
      <c r="Z104" s="1">
        <v>3645.97</v>
      </c>
      <c r="AA104" s="1" t="s">
        <v>194</v>
      </c>
      <c r="AB104" s="1" t="s">
        <v>194</v>
      </c>
      <c r="AC104" s="1" t="s">
        <v>194</v>
      </c>
      <c r="AD104" s="1" t="s">
        <v>194</v>
      </c>
      <c r="AE104" s="1" t="s">
        <v>194</v>
      </c>
      <c r="AF104" s="1" t="s">
        <v>194</v>
      </c>
      <c r="AG104" s="1">
        <v>190.54</v>
      </c>
      <c r="AH104" s="1">
        <v>191.53</v>
      </c>
      <c r="AI104" s="1">
        <v>190.86</v>
      </c>
      <c r="AJ104" s="1">
        <v>190.6</v>
      </c>
      <c r="AK104" s="1" t="s">
        <v>194</v>
      </c>
      <c r="AL104" s="1" t="s">
        <v>194</v>
      </c>
      <c r="AM104" s="1" t="s">
        <v>194</v>
      </c>
      <c r="AN104" s="1" t="s">
        <v>194</v>
      </c>
      <c r="AO104" s="1" t="s">
        <v>194</v>
      </c>
      <c r="AP104" s="1" t="s">
        <v>194</v>
      </c>
      <c r="AQ104" s="1">
        <v>9.7249598769161594</v>
      </c>
      <c r="AR104" s="1">
        <v>8.7661537998369994</v>
      </c>
      <c r="AS104" s="1">
        <v>10.2682513036556</v>
      </c>
      <c r="AT104" s="1">
        <v>9.1532831068917595</v>
      </c>
      <c r="AU104" s="1" t="s">
        <v>194</v>
      </c>
      <c r="AV104" s="1" t="s">
        <v>194</v>
      </c>
      <c r="AW104" s="1" t="s">
        <v>194</v>
      </c>
      <c r="AX104" s="1" t="s">
        <v>194</v>
      </c>
      <c r="AY104" s="1" t="s">
        <v>194</v>
      </c>
      <c r="AZ104" s="1" t="s">
        <v>194</v>
      </c>
      <c r="BA104" s="1">
        <v>18.139320338075901</v>
      </c>
      <c r="BB104" s="1">
        <v>17.839765650002899</v>
      </c>
      <c r="BC104" s="1">
        <v>17.611950149294401</v>
      </c>
      <c r="BD104" s="1">
        <v>17.7064639826994</v>
      </c>
      <c r="BE104" s="1" t="s">
        <v>194</v>
      </c>
      <c r="BF104" s="1" t="s">
        <v>194</v>
      </c>
      <c r="BG104" s="1" t="s">
        <v>194</v>
      </c>
      <c r="BH104" s="1" t="s">
        <v>194</v>
      </c>
      <c r="BI104" s="1" t="s">
        <v>194</v>
      </c>
      <c r="BJ104" s="1" t="s">
        <v>194</v>
      </c>
      <c r="BM104">
        <v>4</v>
      </c>
      <c r="BN104">
        <f>MIN(Modell_vol30_2_bemutato_Wilensky4_table[[#This Row],[closest comp 1]:[closest comp 10]])</f>
        <v>8.7661537998369994</v>
      </c>
      <c r="BO104">
        <f>MAX(Modell_vol30_2_bemutato_Wilensky4_table[[#This Row],[closest comp 1]:[closest comp 10]])</f>
        <v>10.2682513036556</v>
      </c>
    </row>
    <row r="105" spans="1:70" x14ac:dyDescent="0.25">
      <c r="A105" s="1">
        <v>104</v>
      </c>
      <c r="B105" s="1" t="s">
        <v>38</v>
      </c>
      <c r="C105" s="1" t="s">
        <v>22</v>
      </c>
      <c r="D105" s="1" t="s">
        <v>40</v>
      </c>
      <c r="E105" s="1" t="s">
        <v>28</v>
      </c>
      <c r="F105" s="1" t="s">
        <v>25</v>
      </c>
      <c r="G105" s="1" t="b">
        <v>0</v>
      </c>
      <c r="H105" s="1" t="b">
        <v>0</v>
      </c>
      <c r="I105" s="1" t="b">
        <v>0</v>
      </c>
      <c r="J105" s="1" t="b">
        <v>0</v>
      </c>
      <c r="K105" s="1" t="b">
        <v>0</v>
      </c>
      <c r="L105" s="1">
        <v>200</v>
      </c>
      <c r="M105" s="1">
        <v>4</v>
      </c>
      <c r="N105" s="1">
        <v>0</v>
      </c>
      <c r="O105" s="1">
        <v>1</v>
      </c>
      <c r="P105" s="1">
        <v>0</v>
      </c>
      <c r="Q105" s="1">
        <v>100</v>
      </c>
      <c r="R105" s="1">
        <v>0</v>
      </c>
      <c r="S105" s="1">
        <v>1</v>
      </c>
      <c r="T105" s="1">
        <v>1</v>
      </c>
      <c r="U105" s="1" t="b">
        <v>0</v>
      </c>
      <c r="V105" s="1">
        <v>120</v>
      </c>
      <c r="W105" s="1">
        <v>3230.74</v>
      </c>
      <c r="X105" s="1">
        <v>3869.96</v>
      </c>
      <c r="Y105" s="1">
        <v>3243.84</v>
      </c>
      <c r="Z105" s="1">
        <v>3956.32</v>
      </c>
      <c r="AA105" s="1" t="s">
        <v>194</v>
      </c>
      <c r="AB105" s="1" t="s">
        <v>194</v>
      </c>
      <c r="AC105" s="1" t="s">
        <v>194</v>
      </c>
      <c r="AD105" s="1" t="s">
        <v>194</v>
      </c>
      <c r="AE105" s="1" t="s">
        <v>194</v>
      </c>
      <c r="AF105" s="1" t="s">
        <v>194</v>
      </c>
      <c r="AG105" s="1">
        <v>191.37</v>
      </c>
      <c r="AH105" s="1">
        <v>191.67</v>
      </c>
      <c r="AI105" s="1">
        <v>191.94</v>
      </c>
      <c r="AJ105" s="1">
        <v>189.8</v>
      </c>
      <c r="AK105" s="1" t="s">
        <v>194</v>
      </c>
      <c r="AL105" s="1" t="s">
        <v>194</v>
      </c>
      <c r="AM105" s="1" t="s">
        <v>194</v>
      </c>
      <c r="AN105" s="1" t="s">
        <v>194</v>
      </c>
      <c r="AO105" s="1" t="s">
        <v>194</v>
      </c>
      <c r="AP105" s="1" t="s">
        <v>194</v>
      </c>
      <c r="AQ105" s="1">
        <v>9.8389078651265898</v>
      </c>
      <c r="AR105" s="1">
        <v>9.4727231722920298</v>
      </c>
      <c r="AS105" s="1">
        <v>7.8247373193433596</v>
      </c>
      <c r="AT105" s="1">
        <v>11.933940144420699</v>
      </c>
      <c r="AU105" s="1" t="s">
        <v>194</v>
      </c>
      <c r="AV105" s="1" t="s">
        <v>194</v>
      </c>
      <c r="AW105" s="1" t="s">
        <v>194</v>
      </c>
      <c r="AX105" s="1" t="s">
        <v>194</v>
      </c>
      <c r="AY105" s="1" t="s">
        <v>194</v>
      </c>
      <c r="AZ105" s="1" t="s">
        <v>194</v>
      </c>
      <c r="BA105" s="1">
        <v>17.697551031844899</v>
      </c>
      <c r="BB105" s="1">
        <v>18.158534283361199</v>
      </c>
      <c r="BC105" s="1">
        <v>17.650165326029502</v>
      </c>
      <c r="BD105" s="1">
        <v>19.3610249314147</v>
      </c>
      <c r="BE105" s="1" t="s">
        <v>194</v>
      </c>
      <c r="BF105" s="1" t="s">
        <v>194</v>
      </c>
      <c r="BG105" s="1" t="s">
        <v>194</v>
      </c>
      <c r="BH105" s="1" t="s">
        <v>194</v>
      </c>
      <c r="BI105" s="1" t="s">
        <v>194</v>
      </c>
      <c r="BJ105" s="1" t="s">
        <v>194</v>
      </c>
      <c r="BM105">
        <v>4</v>
      </c>
      <c r="BN105">
        <f>MIN(Modell_vol30_2_bemutato_Wilensky4_table[[#This Row],[closest comp 1]:[closest comp 10]])</f>
        <v>7.8247373193433596</v>
      </c>
      <c r="BO105">
        <f>MAX(Modell_vol30_2_bemutato_Wilensky4_table[[#This Row],[closest comp 1]:[closest comp 10]])</f>
        <v>11.933940144420699</v>
      </c>
    </row>
    <row r="106" spans="1:70" x14ac:dyDescent="0.25">
      <c r="A106" s="1">
        <v>105</v>
      </c>
      <c r="B106" s="1" t="s">
        <v>38</v>
      </c>
      <c r="C106" s="1" t="s">
        <v>22</v>
      </c>
      <c r="D106" s="1" t="s">
        <v>40</v>
      </c>
      <c r="E106" s="1" t="s">
        <v>28</v>
      </c>
      <c r="F106" s="1" t="s">
        <v>25</v>
      </c>
      <c r="G106" s="1" t="b">
        <v>0</v>
      </c>
      <c r="H106" s="1" t="b">
        <v>0</v>
      </c>
      <c r="I106" s="1" t="b">
        <v>0</v>
      </c>
      <c r="J106" s="1" t="b">
        <v>0</v>
      </c>
      <c r="K106" s="1" t="b">
        <v>0</v>
      </c>
      <c r="L106" s="1">
        <v>200</v>
      </c>
      <c r="M106" s="1">
        <v>4</v>
      </c>
      <c r="N106" s="1">
        <v>0</v>
      </c>
      <c r="O106" s="1">
        <v>1</v>
      </c>
      <c r="P106" s="1">
        <v>0</v>
      </c>
      <c r="Q106" s="1">
        <v>100</v>
      </c>
      <c r="R106" s="1">
        <v>0</v>
      </c>
      <c r="S106" s="1">
        <v>1</v>
      </c>
      <c r="T106" s="1">
        <v>1</v>
      </c>
      <c r="U106" s="1" t="b">
        <v>0</v>
      </c>
      <c r="V106" s="1">
        <v>120</v>
      </c>
      <c r="W106" s="1">
        <v>2630.95</v>
      </c>
      <c r="X106" s="1">
        <v>2797.26</v>
      </c>
      <c r="Y106" s="1">
        <v>3055.54</v>
      </c>
      <c r="Z106" s="1">
        <v>2714.61</v>
      </c>
      <c r="AA106" s="1" t="s">
        <v>194</v>
      </c>
      <c r="AB106" s="1" t="s">
        <v>194</v>
      </c>
      <c r="AC106" s="1" t="s">
        <v>194</v>
      </c>
      <c r="AD106" s="1" t="s">
        <v>194</v>
      </c>
      <c r="AE106" s="1" t="s">
        <v>194</v>
      </c>
      <c r="AF106" s="1" t="s">
        <v>194</v>
      </c>
      <c r="AG106" s="1">
        <v>193.24</v>
      </c>
      <c r="AH106" s="1">
        <v>193.36</v>
      </c>
      <c r="AI106" s="1">
        <v>192.17</v>
      </c>
      <c r="AJ106" s="1">
        <v>192.43</v>
      </c>
      <c r="AK106" s="1" t="s">
        <v>194</v>
      </c>
      <c r="AL106" s="1" t="s">
        <v>194</v>
      </c>
      <c r="AM106" s="1" t="s">
        <v>194</v>
      </c>
      <c r="AN106" s="1" t="s">
        <v>194</v>
      </c>
      <c r="AO106" s="1" t="s">
        <v>194</v>
      </c>
      <c r="AP106" s="1" t="s">
        <v>194</v>
      </c>
      <c r="AQ106" s="1">
        <v>8.9750212163211298</v>
      </c>
      <c r="AR106" s="1">
        <v>8.53594009899453</v>
      </c>
      <c r="AS106" s="1">
        <v>10.224582210357999</v>
      </c>
      <c r="AT106" s="1">
        <v>10.7527923612202</v>
      </c>
      <c r="AU106" s="1" t="s">
        <v>194</v>
      </c>
      <c r="AV106" s="1" t="s">
        <v>194</v>
      </c>
      <c r="AW106" s="1" t="s">
        <v>194</v>
      </c>
      <c r="AX106" s="1" t="s">
        <v>194</v>
      </c>
      <c r="AY106" s="1" t="s">
        <v>194</v>
      </c>
      <c r="AZ106" s="1" t="s">
        <v>194</v>
      </c>
      <c r="BA106" s="1">
        <v>19.179470036792999</v>
      </c>
      <c r="BB106" s="1">
        <v>18.971245593367598</v>
      </c>
      <c r="BC106" s="1">
        <v>19.008628920905799</v>
      </c>
      <c r="BD106" s="1">
        <v>20.248841525397999</v>
      </c>
      <c r="BE106" s="1" t="s">
        <v>194</v>
      </c>
      <c r="BF106" s="1" t="s">
        <v>194</v>
      </c>
      <c r="BG106" s="1" t="s">
        <v>194</v>
      </c>
      <c r="BH106" s="1" t="s">
        <v>194</v>
      </c>
      <c r="BI106" s="1" t="s">
        <v>194</v>
      </c>
      <c r="BJ106" s="1" t="s">
        <v>194</v>
      </c>
      <c r="BM106">
        <v>4</v>
      </c>
      <c r="BN106">
        <f>MIN(Modell_vol30_2_bemutato_Wilensky4_table[[#This Row],[closest comp 1]:[closest comp 10]])</f>
        <v>8.53594009899453</v>
      </c>
      <c r="BO106">
        <f>MAX(Modell_vol30_2_bemutato_Wilensky4_table[[#This Row],[closest comp 1]:[closest comp 10]])</f>
        <v>10.7527923612202</v>
      </c>
    </row>
    <row r="107" spans="1:70" x14ac:dyDescent="0.25">
      <c r="A107" s="1">
        <v>106</v>
      </c>
      <c r="B107" s="1" t="s">
        <v>38</v>
      </c>
      <c r="C107" s="1" t="s">
        <v>22</v>
      </c>
      <c r="D107" s="1" t="s">
        <v>40</v>
      </c>
      <c r="E107" s="1" t="s">
        <v>28</v>
      </c>
      <c r="F107" s="1" t="s">
        <v>25</v>
      </c>
      <c r="G107" s="1" t="b">
        <v>0</v>
      </c>
      <c r="H107" s="1" t="b">
        <v>0</v>
      </c>
      <c r="I107" s="1" t="b">
        <v>0</v>
      </c>
      <c r="J107" s="1" t="b">
        <v>0</v>
      </c>
      <c r="K107" s="1" t="b">
        <v>0</v>
      </c>
      <c r="L107" s="1">
        <v>200</v>
      </c>
      <c r="M107" s="1">
        <v>4</v>
      </c>
      <c r="N107" s="1">
        <v>0</v>
      </c>
      <c r="O107" s="1">
        <v>1</v>
      </c>
      <c r="P107" s="1">
        <v>0</v>
      </c>
      <c r="Q107" s="1">
        <v>100</v>
      </c>
      <c r="R107" s="1">
        <v>0</v>
      </c>
      <c r="S107" s="1">
        <v>1</v>
      </c>
      <c r="T107" s="1">
        <v>1</v>
      </c>
      <c r="U107" s="1" t="b">
        <v>0</v>
      </c>
      <c r="V107" s="1">
        <v>120</v>
      </c>
      <c r="W107" s="1">
        <v>3067.08</v>
      </c>
      <c r="X107" s="1">
        <v>3036.05</v>
      </c>
      <c r="Y107" s="1">
        <v>3436.36</v>
      </c>
      <c r="Z107" s="1">
        <v>3641.55</v>
      </c>
      <c r="AA107" s="1" t="s">
        <v>194</v>
      </c>
      <c r="AB107" s="1" t="s">
        <v>194</v>
      </c>
      <c r="AC107" s="1" t="s">
        <v>194</v>
      </c>
      <c r="AD107" s="1" t="s">
        <v>194</v>
      </c>
      <c r="AE107" s="1" t="s">
        <v>194</v>
      </c>
      <c r="AF107" s="1" t="s">
        <v>194</v>
      </c>
      <c r="AG107" s="1">
        <v>193.01</v>
      </c>
      <c r="AH107" s="1">
        <v>191.51</v>
      </c>
      <c r="AI107" s="1">
        <v>191.33</v>
      </c>
      <c r="AJ107" s="1">
        <v>191.4</v>
      </c>
      <c r="AK107" s="1" t="s">
        <v>194</v>
      </c>
      <c r="AL107" s="1" t="s">
        <v>194</v>
      </c>
      <c r="AM107" s="1" t="s">
        <v>194</v>
      </c>
      <c r="AN107" s="1" t="s">
        <v>194</v>
      </c>
      <c r="AO107" s="1" t="s">
        <v>194</v>
      </c>
      <c r="AP107" s="1" t="s">
        <v>194</v>
      </c>
      <c r="AQ107" s="1">
        <v>7.3886658869686599</v>
      </c>
      <c r="AR107" s="1">
        <v>8.7062565705607096</v>
      </c>
      <c r="AS107" s="1">
        <v>9.2541141756839806</v>
      </c>
      <c r="AT107" s="1">
        <v>10.078127144221099</v>
      </c>
      <c r="AU107" s="1" t="s">
        <v>194</v>
      </c>
      <c r="AV107" s="1" t="s">
        <v>194</v>
      </c>
      <c r="AW107" s="1" t="s">
        <v>194</v>
      </c>
      <c r="AX107" s="1" t="s">
        <v>194</v>
      </c>
      <c r="AY107" s="1" t="s">
        <v>194</v>
      </c>
      <c r="AZ107" s="1" t="s">
        <v>194</v>
      </c>
      <c r="BA107" s="1">
        <v>16.8946497628347</v>
      </c>
      <c r="BB107" s="1">
        <v>17.394660469478499</v>
      </c>
      <c r="BC107" s="1">
        <v>17.460182778138702</v>
      </c>
      <c r="BD107" s="1">
        <v>16.3657322739754</v>
      </c>
      <c r="BE107" s="1" t="s">
        <v>194</v>
      </c>
      <c r="BF107" s="1" t="s">
        <v>194</v>
      </c>
      <c r="BG107" s="1" t="s">
        <v>194</v>
      </c>
      <c r="BH107" s="1" t="s">
        <v>194</v>
      </c>
      <c r="BI107" s="1" t="s">
        <v>194</v>
      </c>
      <c r="BJ107" s="1" t="s">
        <v>194</v>
      </c>
      <c r="BM107">
        <v>4</v>
      </c>
      <c r="BN107">
        <f>MIN(Modell_vol30_2_bemutato_Wilensky4_table[[#This Row],[closest comp 1]:[closest comp 10]])</f>
        <v>7.3886658869686599</v>
      </c>
      <c r="BO107">
        <f>MAX(Modell_vol30_2_bemutato_Wilensky4_table[[#This Row],[closest comp 1]:[closest comp 10]])</f>
        <v>10.078127144221099</v>
      </c>
    </row>
    <row r="108" spans="1:70" x14ac:dyDescent="0.25">
      <c r="A108" s="1">
        <v>107</v>
      </c>
      <c r="B108" s="1" t="s">
        <v>38</v>
      </c>
      <c r="C108" s="1" t="s">
        <v>22</v>
      </c>
      <c r="D108" s="1" t="s">
        <v>40</v>
      </c>
      <c r="E108" s="1" t="s">
        <v>28</v>
      </c>
      <c r="F108" s="1" t="s">
        <v>25</v>
      </c>
      <c r="G108" s="1" t="b">
        <v>0</v>
      </c>
      <c r="H108" s="1" t="b">
        <v>0</v>
      </c>
      <c r="I108" s="1" t="b">
        <v>0</v>
      </c>
      <c r="J108" s="1" t="b">
        <v>0</v>
      </c>
      <c r="K108" s="1" t="b">
        <v>0</v>
      </c>
      <c r="L108" s="1">
        <v>200</v>
      </c>
      <c r="M108" s="1">
        <v>4</v>
      </c>
      <c r="N108" s="1">
        <v>0</v>
      </c>
      <c r="O108" s="1">
        <v>1</v>
      </c>
      <c r="P108" s="1">
        <v>0</v>
      </c>
      <c r="Q108" s="1">
        <v>100</v>
      </c>
      <c r="R108" s="1">
        <v>0</v>
      </c>
      <c r="S108" s="1">
        <v>1</v>
      </c>
      <c r="T108" s="1">
        <v>1</v>
      </c>
      <c r="U108" s="1" t="b">
        <v>0</v>
      </c>
      <c r="V108" s="1">
        <v>120</v>
      </c>
      <c r="W108" s="1">
        <v>3571.52</v>
      </c>
      <c r="X108" s="1">
        <v>3943.4</v>
      </c>
      <c r="Y108" s="1">
        <v>3723.26</v>
      </c>
      <c r="Z108" s="1">
        <v>3507.48</v>
      </c>
      <c r="AA108" s="1" t="s">
        <v>194</v>
      </c>
      <c r="AB108" s="1" t="s">
        <v>194</v>
      </c>
      <c r="AC108" s="1" t="s">
        <v>194</v>
      </c>
      <c r="AD108" s="1" t="s">
        <v>194</v>
      </c>
      <c r="AE108" s="1" t="s">
        <v>194</v>
      </c>
      <c r="AF108" s="1" t="s">
        <v>194</v>
      </c>
      <c r="AG108" s="1">
        <v>190.78</v>
      </c>
      <c r="AH108" s="1">
        <v>191.31</v>
      </c>
      <c r="AI108" s="1">
        <v>190.47</v>
      </c>
      <c r="AJ108" s="1">
        <v>190.64</v>
      </c>
      <c r="AK108" s="1" t="s">
        <v>194</v>
      </c>
      <c r="AL108" s="1" t="s">
        <v>194</v>
      </c>
      <c r="AM108" s="1" t="s">
        <v>194</v>
      </c>
      <c r="AN108" s="1" t="s">
        <v>194</v>
      </c>
      <c r="AO108" s="1" t="s">
        <v>194</v>
      </c>
      <c r="AP108" s="1" t="s">
        <v>194</v>
      </c>
      <c r="AQ108" s="1">
        <v>9.1951413963841393</v>
      </c>
      <c r="AR108" s="1">
        <v>9.1897790121362899</v>
      </c>
      <c r="AS108" s="1">
        <v>10.2105809813019</v>
      </c>
      <c r="AT108" s="1">
        <v>9.8009220084867898</v>
      </c>
      <c r="AU108" s="1" t="s">
        <v>194</v>
      </c>
      <c r="AV108" s="1" t="s">
        <v>194</v>
      </c>
      <c r="AW108" s="1" t="s">
        <v>194</v>
      </c>
      <c r="AX108" s="1" t="s">
        <v>194</v>
      </c>
      <c r="AY108" s="1" t="s">
        <v>194</v>
      </c>
      <c r="AZ108" s="1" t="s">
        <v>194</v>
      </c>
      <c r="BA108" s="1">
        <v>19.047491573396801</v>
      </c>
      <c r="BB108" s="1">
        <v>18.394637990578701</v>
      </c>
      <c r="BC108" s="1">
        <v>17.3797992952938</v>
      </c>
      <c r="BD108" s="1">
        <v>18.310586702223802</v>
      </c>
      <c r="BE108" s="1" t="s">
        <v>194</v>
      </c>
      <c r="BF108" s="1" t="s">
        <v>194</v>
      </c>
      <c r="BG108" s="1" t="s">
        <v>194</v>
      </c>
      <c r="BH108" s="1" t="s">
        <v>194</v>
      </c>
      <c r="BI108" s="1" t="s">
        <v>194</v>
      </c>
      <c r="BJ108" s="1" t="s">
        <v>194</v>
      </c>
      <c r="BM108">
        <v>4</v>
      </c>
      <c r="BN108">
        <f>MIN(Modell_vol30_2_bemutato_Wilensky4_table[[#This Row],[closest comp 1]:[closest comp 10]])</f>
        <v>9.1897790121362899</v>
      </c>
      <c r="BO108">
        <f>MAX(Modell_vol30_2_bemutato_Wilensky4_table[[#This Row],[closest comp 1]:[closest comp 10]])</f>
        <v>10.2105809813019</v>
      </c>
    </row>
    <row r="109" spans="1:70" x14ac:dyDescent="0.25">
      <c r="A109" s="1">
        <v>108</v>
      </c>
      <c r="B109" s="1" t="s">
        <v>38</v>
      </c>
      <c r="C109" s="1" t="s">
        <v>22</v>
      </c>
      <c r="D109" s="1" t="s">
        <v>40</v>
      </c>
      <c r="E109" s="1" t="s">
        <v>28</v>
      </c>
      <c r="F109" s="1" t="s">
        <v>25</v>
      </c>
      <c r="G109" s="1" t="b">
        <v>0</v>
      </c>
      <c r="H109" s="1" t="b">
        <v>0</v>
      </c>
      <c r="I109" s="1" t="b">
        <v>0</v>
      </c>
      <c r="J109" s="1" t="b">
        <v>0</v>
      </c>
      <c r="K109" s="1" t="b">
        <v>0</v>
      </c>
      <c r="L109" s="1">
        <v>200</v>
      </c>
      <c r="M109" s="1">
        <v>4</v>
      </c>
      <c r="N109" s="1">
        <v>0</v>
      </c>
      <c r="O109" s="1">
        <v>1</v>
      </c>
      <c r="P109" s="1">
        <v>0</v>
      </c>
      <c r="Q109" s="1">
        <v>100</v>
      </c>
      <c r="R109" s="1">
        <v>0</v>
      </c>
      <c r="S109" s="1">
        <v>1</v>
      </c>
      <c r="T109" s="1">
        <v>1</v>
      </c>
      <c r="U109" s="1" t="b">
        <v>0</v>
      </c>
      <c r="V109" s="1">
        <v>120</v>
      </c>
      <c r="W109" s="1">
        <v>3266.32</v>
      </c>
      <c r="X109" s="1">
        <v>2773.23</v>
      </c>
      <c r="Y109" s="1">
        <v>3056.48</v>
      </c>
      <c r="Z109" s="1">
        <v>3875.12</v>
      </c>
      <c r="AA109" s="1" t="s">
        <v>194</v>
      </c>
      <c r="AB109" s="1" t="s">
        <v>194</v>
      </c>
      <c r="AC109" s="1" t="s">
        <v>194</v>
      </c>
      <c r="AD109" s="1" t="s">
        <v>194</v>
      </c>
      <c r="AE109" s="1" t="s">
        <v>194</v>
      </c>
      <c r="AF109" s="1" t="s">
        <v>194</v>
      </c>
      <c r="AG109" s="1">
        <v>191.72</v>
      </c>
      <c r="AH109" s="1">
        <v>193.32</v>
      </c>
      <c r="AI109" s="1">
        <v>193.11</v>
      </c>
      <c r="AJ109" s="1">
        <v>189.74</v>
      </c>
      <c r="AK109" s="1" t="s">
        <v>194</v>
      </c>
      <c r="AL109" s="1" t="s">
        <v>194</v>
      </c>
      <c r="AM109" s="1" t="s">
        <v>194</v>
      </c>
      <c r="AN109" s="1" t="s">
        <v>194</v>
      </c>
      <c r="AO109" s="1" t="s">
        <v>194</v>
      </c>
      <c r="AP109" s="1" t="s">
        <v>194</v>
      </c>
      <c r="AQ109" s="1">
        <v>10.5007763473065</v>
      </c>
      <c r="AR109" s="1">
        <v>8.5133739845185392</v>
      </c>
      <c r="AS109" s="1">
        <v>7.8412287040712103</v>
      </c>
      <c r="AT109" s="1">
        <v>11.676797885989201</v>
      </c>
      <c r="AU109" s="1" t="s">
        <v>194</v>
      </c>
      <c r="AV109" s="1" t="s">
        <v>194</v>
      </c>
      <c r="AW109" s="1" t="s">
        <v>194</v>
      </c>
      <c r="AX109" s="1" t="s">
        <v>194</v>
      </c>
      <c r="AY109" s="1" t="s">
        <v>194</v>
      </c>
      <c r="AZ109" s="1" t="s">
        <v>194</v>
      </c>
      <c r="BA109" s="1">
        <v>17.049335799999302</v>
      </c>
      <c r="BB109" s="1">
        <v>17.228342336827801</v>
      </c>
      <c r="BC109" s="1">
        <v>19.336877717323599</v>
      </c>
      <c r="BD109" s="1">
        <v>18.7731713852118</v>
      </c>
      <c r="BE109" s="1" t="s">
        <v>194</v>
      </c>
      <c r="BF109" s="1" t="s">
        <v>194</v>
      </c>
      <c r="BG109" s="1" t="s">
        <v>194</v>
      </c>
      <c r="BH109" s="1" t="s">
        <v>194</v>
      </c>
      <c r="BI109" s="1" t="s">
        <v>194</v>
      </c>
      <c r="BJ109" s="1" t="s">
        <v>194</v>
      </c>
      <c r="BM109">
        <v>4</v>
      </c>
      <c r="BN109">
        <f>MIN(Modell_vol30_2_bemutato_Wilensky4_table[[#This Row],[closest comp 1]:[closest comp 10]])</f>
        <v>7.8412287040712103</v>
      </c>
      <c r="BO109">
        <f>MAX(Modell_vol30_2_bemutato_Wilensky4_table[[#This Row],[closest comp 1]:[closest comp 10]])</f>
        <v>11.676797885989201</v>
      </c>
    </row>
    <row r="110" spans="1:70" x14ac:dyDescent="0.25">
      <c r="A110" s="1">
        <v>109</v>
      </c>
      <c r="B110" s="1" t="s">
        <v>38</v>
      </c>
      <c r="C110" s="1" t="s">
        <v>22</v>
      </c>
      <c r="D110" s="1" t="s">
        <v>40</v>
      </c>
      <c r="E110" s="1" t="s">
        <v>28</v>
      </c>
      <c r="F110" s="1" t="s">
        <v>25</v>
      </c>
      <c r="G110" s="1" t="b">
        <v>0</v>
      </c>
      <c r="H110" s="1" t="b">
        <v>0</v>
      </c>
      <c r="I110" s="1" t="b">
        <v>0</v>
      </c>
      <c r="J110" s="1" t="b">
        <v>0</v>
      </c>
      <c r="K110" s="1" t="b">
        <v>0</v>
      </c>
      <c r="L110" s="1">
        <v>200</v>
      </c>
      <c r="M110" s="1">
        <v>4</v>
      </c>
      <c r="N110" s="1">
        <v>0</v>
      </c>
      <c r="O110" s="1">
        <v>1</v>
      </c>
      <c r="P110" s="1">
        <v>0</v>
      </c>
      <c r="Q110" s="1">
        <v>100</v>
      </c>
      <c r="R110" s="1">
        <v>0</v>
      </c>
      <c r="S110" s="1">
        <v>1</v>
      </c>
      <c r="T110" s="1">
        <v>1</v>
      </c>
      <c r="U110" s="1" t="b">
        <v>0</v>
      </c>
      <c r="V110" s="1">
        <v>120</v>
      </c>
      <c r="W110" s="1">
        <v>3449.83</v>
      </c>
      <c r="X110" s="1">
        <v>4128.1099999999997</v>
      </c>
      <c r="Y110" s="1">
        <v>3625.88</v>
      </c>
      <c r="Z110" s="1">
        <v>4039.85</v>
      </c>
      <c r="AA110" s="1" t="s">
        <v>194</v>
      </c>
      <c r="AB110" s="1" t="s">
        <v>194</v>
      </c>
      <c r="AC110" s="1" t="s">
        <v>194</v>
      </c>
      <c r="AD110" s="1" t="s">
        <v>194</v>
      </c>
      <c r="AE110" s="1" t="s">
        <v>194</v>
      </c>
      <c r="AF110" s="1" t="s">
        <v>194</v>
      </c>
      <c r="AG110" s="1">
        <v>191.71</v>
      </c>
      <c r="AH110" s="1">
        <v>189.89</v>
      </c>
      <c r="AI110" s="1">
        <v>191.47</v>
      </c>
      <c r="AJ110" s="1">
        <v>190.29</v>
      </c>
      <c r="AK110" s="1" t="s">
        <v>194</v>
      </c>
      <c r="AL110" s="1" t="s">
        <v>194</v>
      </c>
      <c r="AM110" s="1" t="s">
        <v>194</v>
      </c>
      <c r="AN110" s="1" t="s">
        <v>194</v>
      </c>
      <c r="AO110" s="1" t="s">
        <v>194</v>
      </c>
      <c r="AP110" s="1" t="s">
        <v>194</v>
      </c>
      <c r="AQ110" s="1">
        <v>9.3143794576256091</v>
      </c>
      <c r="AR110" s="1">
        <v>11.7525277666366</v>
      </c>
      <c r="AS110" s="1">
        <v>9.8801131466348195</v>
      </c>
      <c r="AT110" s="1">
        <v>11.3219315645702</v>
      </c>
      <c r="AU110" s="1" t="s">
        <v>194</v>
      </c>
      <c r="AV110" s="1" t="s">
        <v>194</v>
      </c>
      <c r="AW110" s="1" t="s">
        <v>194</v>
      </c>
      <c r="AX110" s="1" t="s">
        <v>194</v>
      </c>
      <c r="AY110" s="1" t="s">
        <v>194</v>
      </c>
      <c r="AZ110" s="1" t="s">
        <v>194</v>
      </c>
      <c r="BA110" s="1">
        <v>18.449106411022299</v>
      </c>
      <c r="BB110" s="1">
        <v>18.511272370600501</v>
      </c>
      <c r="BC110" s="1">
        <v>17.7192564987979</v>
      </c>
      <c r="BD110" s="1">
        <v>17.939759584173501</v>
      </c>
      <c r="BE110" s="1" t="s">
        <v>194</v>
      </c>
      <c r="BF110" s="1" t="s">
        <v>194</v>
      </c>
      <c r="BG110" s="1" t="s">
        <v>194</v>
      </c>
      <c r="BH110" s="1" t="s">
        <v>194</v>
      </c>
      <c r="BI110" s="1" t="s">
        <v>194</v>
      </c>
      <c r="BJ110" s="1" t="s">
        <v>194</v>
      </c>
      <c r="BM110">
        <v>4</v>
      </c>
      <c r="BN110">
        <f>MIN(Modell_vol30_2_bemutato_Wilensky4_table[[#This Row],[closest comp 1]:[closest comp 10]])</f>
        <v>9.3143794576256091</v>
      </c>
      <c r="BO110">
        <f>MAX(Modell_vol30_2_bemutato_Wilensky4_table[[#This Row],[closest comp 1]:[closest comp 10]])</f>
        <v>11.7525277666366</v>
      </c>
    </row>
    <row r="111" spans="1:70" x14ac:dyDescent="0.25">
      <c r="A111" s="1">
        <v>110</v>
      </c>
      <c r="B111" s="1" t="s">
        <v>38</v>
      </c>
      <c r="C111" s="1" t="s">
        <v>22</v>
      </c>
      <c r="D111" s="1" t="s">
        <v>40</v>
      </c>
      <c r="E111" s="1" t="s">
        <v>28</v>
      </c>
      <c r="F111" s="1" t="s">
        <v>25</v>
      </c>
      <c r="G111" s="1" t="b">
        <v>0</v>
      </c>
      <c r="H111" s="1" t="b">
        <v>0</v>
      </c>
      <c r="I111" s="1" t="b">
        <v>0</v>
      </c>
      <c r="J111" s="1" t="b">
        <v>0</v>
      </c>
      <c r="K111" s="1" t="b">
        <v>0</v>
      </c>
      <c r="L111" s="1">
        <v>200</v>
      </c>
      <c r="M111" s="1">
        <v>4</v>
      </c>
      <c r="N111" s="1">
        <v>0</v>
      </c>
      <c r="O111" s="1">
        <v>1</v>
      </c>
      <c r="P111" s="1">
        <v>0</v>
      </c>
      <c r="Q111" s="1">
        <v>100</v>
      </c>
      <c r="R111" s="1">
        <v>0</v>
      </c>
      <c r="S111" s="1">
        <v>1</v>
      </c>
      <c r="T111" s="1">
        <v>1</v>
      </c>
      <c r="U111" s="1" t="b">
        <v>0</v>
      </c>
      <c r="V111" s="1">
        <v>120</v>
      </c>
      <c r="W111" s="1">
        <v>3543.96</v>
      </c>
      <c r="X111" s="1">
        <v>3485.88</v>
      </c>
      <c r="Y111" s="1">
        <v>3642.02</v>
      </c>
      <c r="Z111" s="1">
        <v>3399.89</v>
      </c>
      <c r="AA111" s="1" t="s">
        <v>194</v>
      </c>
      <c r="AB111" s="1" t="s">
        <v>194</v>
      </c>
      <c r="AC111" s="1" t="s">
        <v>194</v>
      </c>
      <c r="AD111" s="1" t="s">
        <v>194</v>
      </c>
      <c r="AE111" s="1" t="s">
        <v>194</v>
      </c>
      <c r="AF111" s="1" t="s">
        <v>194</v>
      </c>
      <c r="AG111" s="1">
        <v>191.71</v>
      </c>
      <c r="AH111" s="1">
        <v>190.63</v>
      </c>
      <c r="AI111" s="1">
        <v>191</v>
      </c>
      <c r="AJ111" s="1">
        <v>192.09</v>
      </c>
      <c r="AK111" s="1" t="s">
        <v>194</v>
      </c>
      <c r="AL111" s="1" t="s">
        <v>194</v>
      </c>
      <c r="AM111" s="1" t="s">
        <v>194</v>
      </c>
      <c r="AN111" s="1" t="s">
        <v>194</v>
      </c>
      <c r="AO111" s="1" t="s">
        <v>194</v>
      </c>
      <c r="AP111" s="1" t="s">
        <v>194</v>
      </c>
      <c r="AQ111" s="1">
        <v>8.9213782019606498</v>
      </c>
      <c r="AR111" s="1">
        <v>11.117895039007999</v>
      </c>
      <c r="AS111" s="1">
        <v>9.5220832112856204</v>
      </c>
      <c r="AT111" s="1">
        <v>9.6173273569608497</v>
      </c>
      <c r="AU111" s="1" t="s">
        <v>194</v>
      </c>
      <c r="AV111" s="1" t="s">
        <v>194</v>
      </c>
      <c r="AW111" s="1" t="s">
        <v>194</v>
      </c>
      <c r="AX111" s="1" t="s">
        <v>194</v>
      </c>
      <c r="AY111" s="1" t="s">
        <v>194</v>
      </c>
      <c r="AZ111" s="1" t="s">
        <v>194</v>
      </c>
      <c r="BA111" s="1">
        <v>17.084322276398598</v>
      </c>
      <c r="BB111" s="1">
        <v>17.708509601987</v>
      </c>
      <c r="BC111" s="1">
        <v>18.278176274471299</v>
      </c>
      <c r="BD111" s="1">
        <v>17.222773036943099</v>
      </c>
      <c r="BE111" s="1" t="s">
        <v>194</v>
      </c>
      <c r="BF111" s="1" t="s">
        <v>194</v>
      </c>
      <c r="BG111" s="1" t="s">
        <v>194</v>
      </c>
      <c r="BH111" s="1" t="s">
        <v>194</v>
      </c>
      <c r="BI111" s="1" t="s">
        <v>194</v>
      </c>
      <c r="BJ111" s="1" t="s">
        <v>194</v>
      </c>
      <c r="BM111">
        <v>4</v>
      </c>
      <c r="BN111">
        <f>MIN(Modell_vol30_2_bemutato_Wilensky4_table[[#This Row],[closest comp 1]:[closest comp 10]])</f>
        <v>8.9213782019606498</v>
      </c>
      <c r="BO111">
        <f>MAX(Modell_vol30_2_bemutato_Wilensky4_table[[#This Row],[closest comp 1]:[closest comp 10]])</f>
        <v>11.117895039007999</v>
      </c>
    </row>
    <row r="112" spans="1:70" x14ac:dyDescent="0.25">
      <c r="A112" s="1">
        <v>111</v>
      </c>
      <c r="B112" s="1" t="s">
        <v>38</v>
      </c>
      <c r="C112" s="1" t="s">
        <v>22</v>
      </c>
      <c r="D112" s="1" t="s">
        <v>40</v>
      </c>
      <c r="E112" s="1" t="s">
        <v>28</v>
      </c>
      <c r="F112" s="1" t="s">
        <v>25</v>
      </c>
      <c r="G112" s="1" t="b">
        <v>0</v>
      </c>
      <c r="H112" s="1" t="b">
        <v>0</v>
      </c>
      <c r="I112" s="1" t="b">
        <v>0</v>
      </c>
      <c r="J112" s="1" t="b">
        <v>0</v>
      </c>
      <c r="K112" s="1" t="b">
        <v>0</v>
      </c>
      <c r="L112" s="1">
        <v>200</v>
      </c>
      <c r="M112" s="1">
        <v>4</v>
      </c>
      <c r="N112" s="1">
        <v>0</v>
      </c>
      <c r="O112" s="1">
        <v>1</v>
      </c>
      <c r="P112" s="1">
        <v>0</v>
      </c>
      <c r="Q112" s="1">
        <v>100</v>
      </c>
      <c r="R112" s="1">
        <v>0</v>
      </c>
      <c r="S112" s="1">
        <v>1</v>
      </c>
      <c r="T112" s="1">
        <v>1</v>
      </c>
      <c r="U112" s="1" t="b">
        <v>0</v>
      </c>
      <c r="V112" s="1">
        <v>120</v>
      </c>
      <c r="W112" s="1">
        <v>3428.04</v>
      </c>
      <c r="X112" s="1">
        <v>3440.34</v>
      </c>
      <c r="Y112" s="1">
        <v>3796.74</v>
      </c>
      <c r="Z112" s="1">
        <v>3129.54</v>
      </c>
      <c r="AA112" s="1" t="s">
        <v>194</v>
      </c>
      <c r="AB112" s="1" t="s">
        <v>194</v>
      </c>
      <c r="AC112" s="1" t="s">
        <v>194</v>
      </c>
      <c r="AD112" s="1" t="s">
        <v>194</v>
      </c>
      <c r="AE112" s="1" t="s">
        <v>194</v>
      </c>
      <c r="AF112" s="1" t="s">
        <v>194</v>
      </c>
      <c r="AG112" s="1">
        <v>192.02</v>
      </c>
      <c r="AH112" s="1">
        <v>190.29</v>
      </c>
      <c r="AI112" s="1">
        <v>190.58</v>
      </c>
      <c r="AJ112" s="1">
        <v>192.36</v>
      </c>
      <c r="AK112" s="1" t="s">
        <v>194</v>
      </c>
      <c r="AL112" s="1" t="s">
        <v>194</v>
      </c>
      <c r="AM112" s="1" t="s">
        <v>194</v>
      </c>
      <c r="AN112" s="1" t="s">
        <v>194</v>
      </c>
      <c r="AO112" s="1" t="s">
        <v>194</v>
      </c>
      <c r="AP112" s="1" t="s">
        <v>194</v>
      </c>
      <c r="AQ112" s="1">
        <v>8.7162134245406104</v>
      </c>
      <c r="AR112" s="1">
        <v>9.3698114831389194</v>
      </c>
      <c r="AS112" s="1">
        <v>9.7318083041505403</v>
      </c>
      <c r="AT112" s="1">
        <v>7.7474569981900796</v>
      </c>
      <c r="AU112" s="1" t="s">
        <v>194</v>
      </c>
      <c r="AV112" s="1" t="s">
        <v>194</v>
      </c>
      <c r="AW112" s="1" t="s">
        <v>194</v>
      </c>
      <c r="AX112" s="1" t="s">
        <v>194</v>
      </c>
      <c r="AY112" s="1" t="s">
        <v>194</v>
      </c>
      <c r="AZ112" s="1" t="s">
        <v>194</v>
      </c>
      <c r="BA112" s="1">
        <v>16.786599309945299</v>
      </c>
      <c r="BB112" s="1">
        <v>17.670227593821899</v>
      </c>
      <c r="BC112" s="1">
        <v>16.628265594768902</v>
      </c>
      <c r="BD112" s="1">
        <v>16.974135604771</v>
      </c>
      <c r="BE112" s="1" t="s">
        <v>194</v>
      </c>
      <c r="BF112" s="1" t="s">
        <v>194</v>
      </c>
      <c r="BG112" s="1" t="s">
        <v>194</v>
      </c>
      <c r="BH112" s="1" t="s">
        <v>194</v>
      </c>
      <c r="BI112" s="1" t="s">
        <v>194</v>
      </c>
      <c r="BJ112" s="1" t="s">
        <v>194</v>
      </c>
      <c r="BM112">
        <v>4</v>
      </c>
      <c r="BN112">
        <f>MIN(Modell_vol30_2_bemutato_Wilensky4_table[[#This Row],[closest comp 1]:[closest comp 10]])</f>
        <v>7.7474569981900796</v>
      </c>
      <c r="BO112">
        <f>MAX(Modell_vol30_2_bemutato_Wilensky4_table[[#This Row],[closest comp 1]:[closest comp 10]])</f>
        <v>9.7318083041505403</v>
      </c>
    </row>
    <row r="113" spans="1:67" x14ac:dyDescent="0.25">
      <c r="A113" s="1">
        <v>112</v>
      </c>
      <c r="B113" s="1" t="s">
        <v>38</v>
      </c>
      <c r="C113" s="1" t="s">
        <v>22</v>
      </c>
      <c r="D113" s="1" t="s">
        <v>40</v>
      </c>
      <c r="E113" s="1" t="s">
        <v>28</v>
      </c>
      <c r="F113" s="1" t="s">
        <v>25</v>
      </c>
      <c r="G113" s="1" t="b">
        <v>0</v>
      </c>
      <c r="H113" s="1" t="b">
        <v>0</v>
      </c>
      <c r="I113" s="1" t="b">
        <v>0</v>
      </c>
      <c r="J113" s="1" t="b">
        <v>0</v>
      </c>
      <c r="K113" s="1" t="b">
        <v>0</v>
      </c>
      <c r="L113" s="1">
        <v>200</v>
      </c>
      <c r="M113" s="1">
        <v>4</v>
      </c>
      <c r="N113" s="1">
        <v>0</v>
      </c>
      <c r="O113" s="1">
        <v>1</v>
      </c>
      <c r="P113" s="1">
        <v>0</v>
      </c>
      <c r="Q113" s="1">
        <v>100</v>
      </c>
      <c r="R113" s="1">
        <v>0</v>
      </c>
      <c r="S113" s="1">
        <v>1</v>
      </c>
      <c r="T113" s="1">
        <v>1</v>
      </c>
      <c r="U113" s="1" t="b">
        <v>0</v>
      </c>
      <c r="V113" s="1">
        <v>120</v>
      </c>
      <c r="W113" s="1">
        <v>3079.19</v>
      </c>
      <c r="X113" s="1">
        <v>2759.94</v>
      </c>
      <c r="Y113" s="1">
        <v>3369.88</v>
      </c>
      <c r="Z113" s="1">
        <v>3604.88</v>
      </c>
      <c r="AA113" s="1" t="s">
        <v>194</v>
      </c>
      <c r="AB113" s="1" t="s">
        <v>194</v>
      </c>
      <c r="AC113" s="1" t="s">
        <v>194</v>
      </c>
      <c r="AD113" s="1" t="s">
        <v>194</v>
      </c>
      <c r="AE113" s="1" t="s">
        <v>194</v>
      </c>
      <c r="AF113" s="1" t="s">
        <v>194</v>
      </c>
      <c r="AG113" s="1">
        <v>193.34</v>
      </c>
      <c r="AH113" s="1">
        <v>192.23</v>
      </c>
      <c r="AI113" s="1">
        <v>191.09</v>
      </c>
      <c r="AJ113" s="1">
        <v>191.84</v>
      </c>
      <c r="AK113" s="1" t="s">
        <v>194</v>
      </c>
      <c r="AL113" s="1" t="s">
        <v>194</v>
      </c>
      <c r="AM113" s="1" t="s">
        <v>194</v>
      </c>
      <c r="AN113" s="1" t="s">
        <v>194</v>
      </c>
      <c r="AO113" s="1" t="s">
        <v>194</v>
      </c>
      <c r="AP113" s="1" t="s">
        <v>194</v>
      </c>
      <c r="AQ113" s="1">
        <v>8.7540327165076999</v>
      </c>
      <c r="AR113" s="1">
        <v>9.7294544821717892</v>
      </c>
      <c r="AS113" s="1">
        <v>9.7707250055486394</v>
      </c>
      <c r="AT113" s="1">
        <v>10.9673161069882</v>
      </c>
      <c r="AU113" s="1" t="s">
        <v>194</v>
      </c>
      <c r="AV113" s="1" t="s">
        <v>194</v>
      </c>
      <c r="AW113" s="1" t="s">
        <v>194</v>
      </c>
      <c r="AX113" s="1" t="s">
        <v>194</v>
      </c>
      <c r="AY113" s="1" t="s">
        <v>194</v>
      </c>
      <c r="AZ113" s="1" t="s">
        <v>194</v>
      </c>
      <c r="BA113" s="1">
        <v>15.876885500596</v>
      </c>
      <c r="BB113" s="1">
        <v>18.361493535918999</v>
      </c>
      <c r="BC113" s="1">
        <v>18.513163186810299</v>
      </c>
      <c r="BD113" s="1">
        <v>19.074177358962199</v>
      </c>
      <c r="BE113" s="1" t="s">
        <v>194</v>
      </c>
      <c r="BF113" s="1" t="s">
        <v>194</v>
      </c>
      <c r="BG113" s="1" t="s">
        <v>194</v>
      </c>
      <c r="BH113" s="1" t="s">
        <v>194</v>
      </c>
      <c r="BI113" s="1" t="s">
        <v>194</v>
      </c>
      <c r="BJ113" s="1" t="s">
        <v>194</v>
      </c>
      <c r="BM113">
        <v>4</v>
      </c>
      <c r="BN113">
        <f>MIN(Modell_vol30_2_bemutato_Wilensky4_table[[#This Row],[closest comp 1]:[closest comp 10]])</f>
        <v>8.7540327165076999</v>
      </c>
      <c r="BO113">
        <f>MAX(Modell_vol30_2_bemutato_Wilensky4_table[[#This Row],[closest comp 1]:[closest comp 10]])</f>
        <v>10.9673161069882</v>
      </c>
    </row>
    <row r="114" spans="1:67" x14ac:dyDescent="0.25">
      <c r="A114" s="1">
        <v>113</v>
      </c>
      <c r="B114" s="1" t="s">
        <v>38</v>
      </c>
      <c r="C114" s="1" t="s">
        <v>22</v>
      </c>
      <c r="D114" s="1" t="s">
        <v>40</v>
      </c>
      <c r="E114" s="1" t="s">
        <v>28</v>
      </c>
      <c r="F114" s="1" t="s">
        <v>25</v>
      </c>
      <c r="G114" s="1" t="b">
        <v>0</v>
      </c>
      <c r="H114" s="1" t="b">
        <v>0</v>
      </c>
      <c r="I114" s="1" t="b">
        <v>0</v>
      </c>
      <c r="J114" s="1" t="b">
        <v>0</v>
      </c>
      <c r="K114" s="1" t="b">
        <v>0</v>
      </c>
      <c r="L114" s="1">
        <v>200</v>
      </c>
      <c r="M114" s="1">
        <v>4</v>
      </c>
      <c r="N114" s="1">
        <v>0</v>
      </c>
      <c r="O114" s="1">
        <v>1</v>
      </c>
      <c r="P114" s="1">
        <v>0</v>
      </c>
      <c r="Q114" s="1">
        <v>100</v>
      </c>
      <c r="R114" s="1">
        <v>0</v>
      </c>
      <c r="S114" s="1">
        <v>1</v>
      </c>
      <c r="T114" s="1">
        <v>1</v>
      </c>
      <c r="U114" s="1" t="b">
        <v>0</v>
      </c>
      <c r="V114" s="1">
        <v>120</v>
      </c>
      <c r="W114" s="1">
        <v>3228.98</v>
      </c>
      <c r="X114" s="1">
        <v>3367.62</v>
      </c>
      <c r="Y114" s="1">
        <v>3549.39</v>
      </c>
      <c r="Z114" s="1">
        <v>3582.24</v>
      </c>
      <c r="AA114" s="1" t="s">
        <v>194</v>
      </c>
      <c r="AB114" s="1" t="s">
        <v>194</v>
      </c>
      <c r="AC114" s="1" t="s">
        <v>194</v>
      </c>
      <c r="AD114" s="1" t="s">
        <v>194</v>
      </c>
      <c r="AE114" s="1" t="s">
        <v>194</v>
      </c>
      <c r="AF114" s="1" t="s">
        <v>194</v>
      </c>
      <c r="AG114" s="1">
        <v>191.91</v>
      </c>
      <c r="AH114" s="1">
        <v>191.01</v>
      </c>
      <c r="AI114" s="1">
        <v>191.82</v>
      </c>
      <c r="AJ114" s="1">
        <v>191.46</v>
      </c>
      <c r="AK114" s="1" t="s">
        <v>194</v>
      </c>
      <c r="AL114" s="1" t="s">
        <v>194</v>
      </c>
      <c r="AM114" s="1" t="s">
        <v>194</v>
      </c>
      <c r="AN114" s="1" t="s">
        <v>194</v>
      </c>
      <c r="AO114" s="1" t="s">
        <v>194</v>
      </c>
      <c r="AP114" s="1" t="s">
        <v>194</v>
      </c>
      <c r="AQ114" s="1">
        <v>8.9381449317383499</v>
      </c>
      <c r="AR114" s="1">
        <v>10.1454344631896</v>
      </c>
      <c r="AS114" s="1">
        <v>9.5455103214921007</v>
      </c>
      <c r="AT114" s="1">
        <v>10.337000141271799</v>
      </c>
      <c r="AU114" s="1" t="s">
        <v>194</v>
      </c>
      <c r="AV114" s="1" t="s">
        <v>194</v>
      </c>
      <c r="AW114" s="1" t="s">
        <v>194</v>
      </c>
      <c r="AX114" s="1" t="s">
        <v>194</v>
      </c>
      <c r="AY114" s="1" t="s">
        <v>194</v>
      </c>
      <c r="AZ114" s="1" t="s">
        <v>194</v>
      </c>
      <c r="BA114" s="1">
        <v>17.515997799128701</v>
      </c>
      <c r="BB114" s="1">
        <v>19.055380703275301</v>
      </c>
      <c r="BC114" s="1">
        <v>18.8224578131843</v>
      </c>
      <c r="BD114" s="1">
        <v>18.897963541922</v>
      </c>
      <c r="BE114" s="1" t="s">
        <v>194</v>
      </c>
      <c r="BF114" s="1" t="s">
        <v>194</v>
      </c>
      <c r="BG114" s="1" t="s">
        <v>194</v>
      </c>
      <c r="BH114" s="1" t="s">
        <v>194</v>
      </c>
      <c r="BI114" s="1" t="s">
        <v>194</v>
      </c>
      <c r="BJ114" s="1" t="s">
        <v>194</v>
      </c>
      <c r="BM114">
        <v>4</v>
      </c>
      <c r="BN114">
        <f>MIN(Modell_vol30_2_bemutato_Wilensky4_table[[#This Row],[closest comp 1]:[closest comp 10]])</f>
        <v>8.9381449317383499</v>
      </c>
      <c r="BO114">
        <f>MAX(Modell_vol30_2_bemutato_Wilensky4_table[[#This Row],[closest comp 1]:[closest comp 10]])</f>
        <v>10.337000141271799</v>
      </c>
    </row>
    <row r="115" spans="1:67" x14ac:dyDescent="0.25">
      <c r="A115" s="1">
        <v>114</v>
      </c>
      <c r="B115" s="1" t="s">
        <v>38</v>
      </c>
      <c r="C115" s="1" t="s">
        <v>22</v>
      </c>
      <c r="D115" s="1" t="s">
        <v>40</v>
      </c>
      <c r="E115" s="1" t="s">
        <v>28</v>
      </c>
      <c r="F115" s="1" t="s">
        <v>25</v>
      </c>
      <c r="G115" s="1" t="b">
        <v>0</v>
      </c>
      <c r="H115" s="1" t="b">
        <v>0</v>
      </c>
      <c r="I115" s="1" t="b">
        <v>0</v>
      </c>
      <c r="J115" s="1" t="b">
        <v>0</v>
      </c>
      <c r="K115" s="1" t="b">
        <v>0</v>
      </c>
      <c r="L115" s="1">
        <v>200</v>
      </c>
      <c r="M115" s="1">
        <v>4</v>
      </c>
      <c r="N115" s="1">
        <v>0</v>
      </c>
      <c r="O115" s="1">
        <v>1</v>
      </c>
      <c r="P115" s="1">
        <v>0</v>
      </c>
      <c r="Q115" s="1">
        <v>100</v>
      </c>
      <c r="R115" s="1">
        <v>0</v>
      </c>
      <c r="S115" s="1">
        <v>1</v>
      </c>
      <c r="T115" s="1">
        <v>1</v>
      </c>
      <c r="U115" s="1" t="b">
        <v>0</v>
      </c>
      <c r="V115" s="1">
        <v>120</v>
      </c>
      <c r="W115" s="1">
        <v>3244.98</v>
      </c>
      <c r="X115" s="1">
        <v>3727.72</v>
      </c>
      <c r="Y115" s="1">
        <v>3182.77</v>
      </c>
      <c r="Z115" s="1">
        <v>3433.01</v>
      </c>
      <c r="AA115" s="1" t="s">
        <v>194</v>
      </c>
      <c r="AB115" s="1" t="s">
        <v>194</v>
      </c>
      <c r="AC115" s="1" t="s">
        <v>194</v>
      </c>
      <c r="AD115" s="1" t="s">
        <v>194</v>
      </c>
      <c r="AE115" s="1" t="s">
        <v>194</v>
      </c>
      <c r="AF115" s="1" t="s">
        <v>194</v>
      </c>
      <c r="AG115" s="1">
        <v>191.59</v>
      </c>
      <c r="AH115" s="1">
        <v>192.05</v>
      </c>
      <c r="AI115" s="1">
        <v>191.5</v>
      </c>
      <c r="AJ115" s="1">
        <v>191.25</v>
      </c>
      <c r="AK115" s="1" t="s">
        <v>194</v>
      </c>
      <c r="AL115" s="1" t="s">
        <v>194</v>
      </c>
      <c r="AM115" s="1" t="s">
        <v>194</v>
      </c>
      <c r="AN115" s="1" t="s">
        <v>194</v>
      </c>
      <c r="AO115" s="1" t="s">
        <v>194</v>
      </c>
      <c r="AP115" s="1" t="s">
        <v>194</v>
      </c>
      <c r="AQ115" s="1">
        <v>11.694182764211501</v>
      </c>
      <c r="AR115" s="1">
        <v>10.408422471346499</v>
      </c>
      <c r="AS115" s="1">
        <v>9.9412229145880797</v>
      </c>
      <c r="AT115" s="1">
        <v>11.7531889882912</v>
      </c>
      <c r="AU115" s="1" t="s">
        <v>194</v>
      </c>
      <c r="AV115" s="1" t="s">
        <v>194</v>
      </c>
      <c r="AW115" s="1" t="s">
        <v>194</v>
      </c>
      <c r="AX115" s="1" t="s">
        <v>194</v>
      </c>
      <c r="AY115" s="1" t="s">
        <v>194</v>
      </c>
      <c r="AZ115" s="1" t="s">
        <v>194</v>
      </c>
      <c r="BA115" s="1">
        <v>19.0337856767405</v>
      </c>
      <c r="BB115" s="1">
        <v>18.147061660857599</v>
      </c>
      <c r="BC115" s="1">
        <v>19.279524035089601</v>
      </c>
      <c r="BD115" s="1">
        <v>20.668245136237999</v>
      </c>
      <c r="BE115" s="1" t="s">
        <v>194</v>
      </c>
      <c r="BF115" s="1" t="s">
        <v>194</v>
      </c>
      <c r="BG115" s="1" t="s">
        <v>194</v>
      </c>
      <c r="BH115" s="1" t="s">
        <v>194</v>
      </c>
      <c r="BI115" s="1" t="s">
        <v>194</v>
      </c>
      <c r="BJ115" s="1" t="s">
        <v>194</v>
      </c>
      <c r="BM115">
        <v>4</v>
      </c>
      <c r="BN115">
        <f>MIN(Modell_vol30_2_bemutato_Wilensky4_table[[#This Row],[closest comp 1]:[closest comp 10]])</f>
        <v>9.9412229145880797</v>
      </c>
      <c r="BO115">
        <f>MAX(Modell_vol30_2_bemutato_Wilensky4_table[[#This Row],[closest comp 1]:[closest comp 10]])</f>
        <v>11.7531889882912</v>
      </c>
    </row>
    <row r="116" spans="1:67" x14ac:dyDescent="0.25">
      <c r="A116" s="1">
        <v>115</v>
      </c>
      <c r="B116" s="1" t="s">
        <v>38</v>
      </c>
      <c r="C116" s="1" t="s">
        <v>22</v>
      </c>
      <c r="D116" s="1" t="s">
        <v>40</v>
      </c>
      <c r="E116" s="1" t="s">
        <v>28</v>
      </c>
      <c r="F116" s="1" t="s">
        <v>25</v>
      </c>
      <c r="G116" s="1" t="b">
        <v>0</v>
      </c>
      <c r="H116" s="1" t="b">
        <v>0</v>
      </c>
      <c r="I116" s="1" t="b">
        <v>0</v>
      </c>
      <c r="J116" s="1" t="b">
        <v>0</v>
      </c>
      <c r="K116" s="1" t="b">
        <v>0</v>
      </c>
      <c r="L116" s="1">
        <v>200</v>
      </c>
      <c r="M116" s="1">
        <v>4</v>
      </c>
      <c r="N116" s="1">
        <v>0</v>
      </c>
      <c r="O116" s="1">
        <v>1</v>
      </c>
      <c r="P116" s="1">
        <v>0</v>
      </c>
      <c r="Q116" s="1">
        <v>100</v>
      </c>
      <c r="R116" s="1">
        <v>0</v>
      </c>
      <c r="S116" s="1">
        <v>1</v>
      </c>
      <c r="T116" s="1">
        <v>1</v>
      </c>
      <c r="U116" s="1" t="b">
        <v>0</v>
      </c>
      <c r="V116" s="1">
        <v>120</v>
      </c>
      <c r="W116" s="1">
        <v>3351.25</v>
      </c>
      <c r="X116" s="1">
        <v>3058.55</v>
      </c>
      <c r="Y116" s="1">
        <v>3580.42</v>
      </c>
      <c r="Z116" s="1">
        <v>3645.18</v>
      </c>
      <c r="AA116" s="1" t="s">
        <v>194</v>
      </c>
      <c r="AB116" s="1" t="s">
        <v>194</v>
      </c>
      <c r="AC116" s="1" t="s">
        <v>194</v>
      </c>
      <c r="AD116" s="1" t="s">
        <v>194</v>
      </c>
      <c r="AE116" s="1" t="s">
        <v>194</v>
      </c>
      <c r="AF116" s="1" t="s">
        <v>194</v>
      </c>
      <c r="AG116" s="1">
        <v>192.46</v>
      </c>
      <c r="AH116" s="1">
        <v>192.51</v>
      </c>
      <c r="AI116" s="1">
        <v>190.54</v>
      </c>
      <c r="AJ116" s="1">
        <v>190.55</v>
      </c>
      <c r="AK116" s="1" t="s">
        <v>194</v>
      </c>
      <c r="AL116" s="1" t="s">
        <v>194</v>
      </c>
      <c r="AM116" s="1" t="s">
        <v>194</v>
      </c>
      <c r="AN116" s="1" t="s">
        <v>194</v>
      </c>
      <c r="AO116" s="1" t="s">
        <v>194</v>
      </c>
      <c r="AP116" s="1" t="s">
        <v>194</v>
      </c>
      <c r="AQ116" s="1">
        <v>8.8808246674177909</v>
      </c>
      <c r="AR116" s="1">
        <v>9.6705095690865406</v>
      </c>
      <c r="AS116" s="1">
        <v>9.77492107607093</v>
      </c>
      <c r="AT116" s="1">
        <v>10.254047767969301</v>
      </c>
      <c r="AU116" s="1" t="s">
        <v>194</v>
      </c>
      <c r="AV116" s="1" t="s">
        <v>194</v>
      </c>
      <c r="AW116" s="1" t="s">
        <v>194</v>
      </c>
      <c r="AX116" s="1" t="s">
        <v>194</v>
      </c>
      <c r="AY116" s="1" t="s">
        <v>194</v>
      </c>
      <c r="AZ116" s="1" t="s">
        <v>194</v>
      </c>
      <c r="BA116" s="1">
        <v>18.4040238356515</v>
      </c>
      <c r="BB116" s="1">
        <v>20.5501254321834</v>
      </c>
      <c r="BC116" s="1">
        <v>19.760030060037298</v>
      </c>
      <c r="BD116" s="1">
        <v>18.946430780159002</v>
      </c>
      <c r="BE116" s="1" t="s">
        <v>194</v>
      </c>
      <c r="BF116" s="1" t="s">
        <v>194</v>
      </c>
      <c r="BG116" s="1" t="s">
        <v>194</v>
      </c>
      <c r="BH116" s="1" t="s">
        <v>194</v>
      </c>
      <c r="BI116" s="1" t="s">
        <v>194</v>
      </c>
      <c r="BJ116" s="1" t="s">
        <v>194</v>
      </c>
      <c r="BM116">
        <v>4</v>
      </c>
      <c r="BN116">
        <f>MIN(Modell_vol30_2_bemutato_Wilensky4_table[[#This Row],[closest comp 1]:[closest comp 10]])</f>
        <v>8.8808246674177909</v>
      </c>
      <c r="BO116">
        <f>MAX(Modell_vol30_2_bemutato_Wilensky4_table[[#This Row],[closest comp 1]:[closest comp 10]])</f>
        <v>10.254047767969301</v>
      </c>
    </row>
    <row r="117" spans="1:67" x14ac:dyDescent="0.25">
      <c r="A117" s="1">
        <v>116</v>
      </c>
      <c r="B117" s="1" t="s">
        <v>38</v>
      </c>
      <c r="C117" s="1" t="s">
        <v>22</v>
      </c>
      <c r="D117" s="1" t="s">
        <v>40</v>
      </c>
      <c r="E117" s="1" t="s">
        <v>28</v>
      </c>
      <c r="F117" s="1" t="s">
        <v>25</v>
      </c>
      <c r="G117" s="1" t="b">
        <v>0</v>
      </c>
      <c r="H117" s="1" t="b">
        <v>0</v>
      </c>
      <c r="I117" s="1" t="b">
        <v>0</v>
      </c>
      <c r="J117" s="1" t="b">
        <v>0</v>
      </c>
      <c r="K117" s="1" t="b">
        <v>0</v>
      </c>
      <c r="L117" s="1">
        <v>200</v>
      </c>
      <c r="M117" s="1">
        <v>4</v>
      </c>
      <c r="N117" s="1">
        <v>0</v>
      </c>
      <c r="O117" s="1">
        <v>1</v>
      </c>
      <c r="P117" s="1">
        <v>0</v>
      </c>
      <c r="Q117" s="1">
        <v>100</v>
      </c>
      <c r="R117" s="1">
        <v>0</v>
      </c>
      <c r="S117" s="1">
        <v>1</v>
      </c>
      <c r="T117" s="1">
        <v>1</v>
      </c>
      <c r="U117" s="1" t="b">
        <v>0</v>
      </c>
      <c r="V117" s="1">
        <v>120</v>
      </c>
      <c r="W117" s="1">
        <v>3011.67</v>
      </c>
      <c r="X117" s="1">
        <v>3568.44</v>
      </c>
      <c r="Y117" s="1">
        <v>3245.85</v>
      </c>
      <c r="Z117" s="1">
        <v>3460.74</v>
      </c>
      <c r="AA117" s="1" t="s">
        <v>194</v>
      </c>
      <c r="AB117" s="1" t="s">
        <v>194</v>
      </c>
      <c r="AC117" s="1" t="s">
        <v>194</v>
      </c>
      <c r="AD117" s="1" t="s">
        <v>194</v>
      </c>
      <c r="AE117" s="1" t="s">
        <v>194</v>
      </c>
      <c r="AF117" s="1" t="s">
        <v>194</v>
      </c>
      <c r="AG117" s="1">
        <v>191.9</v>
      </c>
      <c r="AH117" s="1">
        <v>190.86</v>
      </c>
      <c r="AI117" s="1">
        <v>190.8</v>
      </c>
      <c r="AJ117" s="1">
        <v>192.8</v>
      </c>
      <c r="AK117" s="1" t="s">
        <v>194</v>
      </c>
      <c r="AL117" s="1" t="s">
        <v>194</v>
      </c>
      <c r="AM117" s="1" t="s">
        <v>194</v>
      </c>
      <c r="AN117" s="1" t="s">
        <v>194</v>
      </c>
      <c r="AO117" s="1" t="s">
        <v>194</v>
      </c>
      <c r="AP117" s="1" t="s">
        <v>194</v>
      </c>
      <c r="AQ117" s="1">
        <v>9.5135320607370293</v>
      </c>
      <c r="AR117" s="1">
        <v>11.027664450043799</v>
      </c>
      <c r="AS117" s="1">
        <v>12.0786388026729</v>
      </c>
      <c r="AT117" s="1">
        <v>10.0134543987476</v>
      </c>
      <c r="AU117" s="1" t="s">
        <v>194</v>
      </c>
      <c r="AV117" s="1" t="s">
        <v>194</v>
      </c>
      <c r="AW117" s="1" t="s">
        <v>194</v>
      </c>
      <c r="AX117" s="1" t="s">
        <v>194</v>
      </c>
      <c r="AY117" s="1" t="s">
        <v>194</v>
      </c>
      <c r="AZ117" s="1" t="s">
        <v>194</v>
      </c>
      <c r="BA117" s="1">
        <v>19.680951137647501</v>
      </c>
      <c r="BB117" s="1">
        <v>19.027217631185401</v>
      </c>
      <c r="BC117" s="1">
        <v>19.307561411038801</v>
      </c>
      <c r="BD117" s="1">
        <v>19.235961952696599</v>
      </c>
      <c r="BE117" s="1" t="s">
        <v>194</v>
      </c>
      <c r="BF117" s="1" t="s">
        <v>194</v>
      </c>
      <c r="BG117" s="1" t="s">
        <v>194</v>
      </c>
      <c r="BH117" s="1" t="s">
        <v>194</v>
      </c>
      <c r="BI117" s="1" t="s">
        <v>194</v>
      </c>
      <c r="BJ117" s="1" t="s">
        <v>194</v>
      </c>
      <c r="BM117">
        <v>4</v>
      </c>
      <c r="BN117">
        <f>MIN(Modell_vol30_2_bemutato_Wilensky4_table[[#This Row],[closest comp 1]:[closest comp 10]])</f>
        <v>9.5135320607370293</v>
      </c>
      <c r="BO117">
        <f>MAX(Modell_vol30_2_bemutato_Wilensky4_table[[#This Row],[closest comp 1]:[closest comp 10]])</f>
        <v>12.0786388026729</v>
      </c>
    </row>
    <row r="118" spans="1:67" x14ac:dyDescent="0.25">
      <c r="A118" s="1">
        <v>117</v>
      </c>
      <c r="B118" s="1" t="s">
        <v>38</v>
      </c>
      <c r="C118" s="1" t="s">
        <v>22</v>
      </c>
      <c r="D118" s="1" t="s">
        <v>40</v>
      </c>
      <c r="E118" s="1" t="s">
        <v>28</v>
      </c>
      <c r="F118" s="1" t="s">
        <v>25</v>
      </c>
      <c r="G118" s="1" t="b">
        <v>0</v>
      </c>
      <c r="H118" s="1" t="b">
        <v>0</v>
      </c>
      <c r="I118" s="1" t="b">
        <v>0</v>
      </c>
      <c r="J118" s="1" t="b">
        <v>0</v>
      </c>
      <c r="K118" s="1" t="b">
        <v>0</v>
      </c>
      <c r="L118" s="1">
        <v>200</v>
      </c>
      <c r="M118" s="1">
        <v>4</v>
      </c>
      <c r="N118" s="1">
        <v>0</v>
      </c>
      <c r="O118" s="1">
        <v>1</v>
      </c>
      <c r="P118" s="1">
        <v>0</v>
      </c>
      <c r="Q118" s="1">
        <v>100</v>
      </c>
      <c r="R118" s="1">
        <v>0</v>
      </c>
      <c r="S118" s="1">
        <v>1</v>
      </c>
      <c r="T118" s="1">
        <v>1</v>
      </c>
      <c r="U118" s="1" t="b">
        <v>0</v>
      </c>
      <c r="V118" s="1">
        <v>120</v>
      </c>
      <c r="W118" s="1">
        <v>3492.03</v>
      </c>
      <c r="X118" s="1">
        <v>3286.74</v>
      </c>
      <c r="Y118" s="1">
        <v>3234.3</v>
      </c>
      <c r="Z118" s="1">
        <v>3104.77</v>
      </c>
      <c r="AA118" s="1" t="s">
        <v>194</v>
      </c>
      <c r="AB118" s="1" t="s">
        <v>194</v>
      </c>
      <c r="AC118" s="1" t="s">
        <v>194</v>
      </c>
      <c r="AD118" s="1" t="s">
        <v>194</v>
      </c>
      <c r="AE118" s="1" t="s">
        <v>194</v>
      </c>
      <c r="AF118" s="1" t="s">
        <v>194</v>
      </c>
      <c r="AG118" s="1">
        <v>191.01</v>
      </c>
      <c r="AH118" s="1">
        <v>191.68</v>
      </c>
      <c r="AI118" s="1">
        <v>192.19</v>
      </c>
      <c r="AJ118" s="1">
        <v>192.72</v>
      </c>
      <c r="AK118" s="1" t="s">
        <v>194</v>
      </c>
      <c r="AL118" s="1" t="s">
        <v>194</v>
      </c>
      <c r="AM118" s="1" t="s">
        <v>194</v>
      </c>
      <c r="AN118" s="1" t="s">
        <v>194</v>
      </c>
      <c r="AO118" s="1" t="s">
        <v>194</v>
      </c>
      <c r="AP118" s="1" t="s">
        <v>194</v>
      </c>
      <c r="AQ118" s="1">
        <v>10.4410598301892</v>
      </c>
      <c r="AR118" s="1">
        <v>9.6940618662435192</v>
      </c>
      <c r="AS118" s="1">
        <v>8.5133438689078602</v>
      </c>
      <c r="AT118" s="1">
        <v>9.3084155139183604</v>
      </c>
      <c r="AU118" s="1" t="s">
        <v>194</v>
      </c>
      <c r="AV118" s="1" t="s">
        <v>194</v>
      </c>
      <c r="AW118" s="1" t="s">
        <v>194</v>
      </c>
      <c r="AX118" s="1" t="s">
        <v>194</v>
      </c>
      <c r="AY118" s="1" t="s">
        <v>194</v>
      </c>
      <c r="AZ118" s="1" t="s">
        <v>194</v>
      </c>
      <c r="BA118" s="1">
        <v>18.1821767507857</v>
      </c>
      <c r="BB118" s="1">
        <v>17.6073997268075</v>
      </c>
      <c r="BC118" s="1">
        <v>17.716103576062999</v>
      </c>
      <c r="BD118" s="1">
        <v>15.961974706811599</v>
      </c>
      <c r="BE118" s="1" t="s">
        <v>194</v>
      </c>
      <c r="BF118" s="1" t="s">
        <v>194</v>
      </c>
      <c r="BG118" s="1" t="s">
        <v>194</v>
      </c>
      <c r="BH118" s="1" t="s">
        <v>194</v>
      </c>
      <c r="BI118" s="1" t="s">
        <v>194</v>
      </c>
      <c r="BJ118" s="1" t="s">
        <v>194</v>
      </c>
      <c r="BM118">
        <v>4</v>
      </c>
      <c r="BN118">
        <f>MIN(Modell_vol30_2_bemutato_Wilensky4_table[[#This Row],[closest comp 1]:[closest comp 10]])</f>
        <v>8.5133438689078602</v>
      </c>
      <c r="BO118">
        <f>MAX(Modell_vol30_2_bemutato_Wilensky4_table[[#This Row],[closest comp 1]:[closest comp 10]])</f>
        <v>10.4410598301892</v>
      </c>
    </row>
    <row r="119" spans="1:67" x14ac:dyDescent="0.25">
      <c r="A119" s="1">
        <v>118</v>
      </c>
      <c r="B119" s="1" t="s">
        <v>38</v>
      </c>
      <c r="C119" s="1" t="s">
        <v>22</v>
      </c>
      <c r="D119" s="1" t="s">
        <v>40</v>
      </c>
      <c r="E119" s="1" t="s">
        <v>28</v>
      </c>
      <c r="F119" s="1" t="s">
        <v>25</v>
      </c>
      <c r="G119" s="1" t="b">
        <v>0</v>
      </c>
      <c r="H119" s="1" t="b">
        <v>0</v>
      </c>
      <c r="I119" s="1" t="b">
        <v>0</v>
      </c>
      <c r="J119" s="1" t="b">
        <v>0</v>
      </c>
      <c r="K119" s="1" t="b">
        <v>0</v>
      </c>
      <c r="L119" s="1">
        <v>200</v>
      </c>
      <c r="M119" s="1">
        <v>4</v>
      </c>
      <c r="N119" s="1">
        <v>0</v>
      </c>
      <c r="O119" s="1">
        <v>1</v>
      </c>
      <c r="P119" s="1">
        <v>0</v>
      </c>
      <c r="Q119" s="1">
        <v>100</v>
      </c>
      <c r="R119" s="1">
        <v>0</v>
      </c>
      <c r="S119" s="1">
        <v>1</v>
      </c>
      <c r="T119" s="1">
        <v>1</v>
      </c>
      <c r="U119" s="1" t="b">
        <v>0</v>
      </c>
      <c r="V119" s="1">
        <v>120</v>
      </c>
      <c r="W119" s="1">
        <v>3098.72</v>
      </c>
      <c r="X119" s="1">
        <v>2706.27</v>
      </c>
      <c r="Y119" s="1">
        <v>2919.43</v>
      </c>
      <c r="Z119" s="1">
        <v>3431.22</v>
      </c>
      <c r="AA119" s="1" t="s">
        <v>194</v>
      </c>
      <c r="AB119" s="1" t="s">
        <v>194</v>
      </c>
      <c r="AC119" s="1" t="s">
        <v>194</v>
      </c>
      <c r="AD119" s="1" t="s">
        <v>194</v>
      </c>
      <c r="AE119" s="1" t="s">
        <v>194</v>
      </c>
      <c r="AF119" s="1" t="s">
        <v>194</v>
      </c>
      <c r="AG119" s="1">
        <v>193.44</v>
      </c>
      <c r="AH119" s="1">
        <v>193.33</v>
      </c>
      <c r="AI119" s="1">
        <v>191.69</v>
      </c>
      <c r="AJ119" s="1">
        <v>190.89</v>
      </c>
      <c r="AK119" s="1" t="s">
        <v>194</v>
      </c>
      <c r="AL119" s="1" t="s">
        <v>194</v>
      </c>
      <c r="AM119" s="1" t="s">
        <v>194</v>
      </c>
      <c r="AN119" s="1" t="s">
        <v>194</v>
      </c>
      <c r="AO119" s="1" t="s">
        <v>194</v>
      </c>
      <c r="AP119" s="1" t="s">
        <v>194</v>
      </c>
      <c r="AQ119" s="1">
        <v>8.4359097109314103</v>
      </c>
      <c r="AR119" s="1">
        <v>9.7060259328476004</v>
      </c>
      <c r="AS119" s="1">
        <v>11.033931710670901</v>
      </c>
      <c r="AT119" s="1">
        <v>10.1619230432128</v>
      </c>
      <c r="AU119" s="1" t="s">
        <v>194</v>
      </c>
      <c r="AV119" s="1" t="s">
        <v>194</v>
      </c>
      <c r="AW119" s="1" t="s">
        <v>194</v>
      </c>
      <c r="AX119" s="1" t="s">
        <v>194</v>
      </c>
      <c r="AY119" s="1" t="s">
        <v>194</v>
      </c>
      <c r="AZ119" s="1" t="s">
        <v>194</v>
      </c>
      <c r="BA119" s="1">
        <v>20.339773343698599</v>
      </c>
      <c r="BB119" s="1">
        <v>19.072793788519199</v>
      </c>
      <c r="BC119" s="1">
        <v>20.752015867038601</v>
      </c>
      <c r="BD119" s="1">
        <v>21.071089884150101</v>
      </c>
      <c r="BE119" s="1" t="s">
        <v>194</v>
      </c>
      <c r="BF119" s="1" t="s">
        <v>194</v>
      </c>
      <c r="BG119" s="1" t="s">
        <v>194</v>
      </c>
      <c r="BH119" s="1" t="s">
        <v>194</v>
      </c>
      <c r="BI119" s="1" t="s">
        <v>194</v>
      </c>
      <c r="BJ119" s="1" t="s">
        <v>194</v>
      </c>
      <c r="BM119">
        <v>4</v>
      </c>
      <c r="BN119">
        <f>MIN(Modell_vol30_2_bemutato_Wilensky4_table[[#This Row],[closest comp 1]:[closest comp 10]])</f>
        <v>8.4359097109314103</v>
      </c>
      <c r="BO119">
        <f>MAX(Modell_vol30_2_bemutato_Wilensky4_table[[#This Row],[closest comp 1]:[closest comp 10]])</f>
        <v>11.033931710670901</v>
      </c>
    </row>
    <row r="120" spans="1:67" x14ac:dyDescent="0.25">
      <c r="A120" s="1">
        <v>119</v>
      </c>
      <c r="B120" s="1" t="s">
        <v>38</v>
      </c>
      <c r="C120" s="1" t="s">
        <v>22</v>
      </c>
      <c r="D120" s="1" t="s">
        <v>40</v>
      </c>
      <c r="E120" s="1" t="s">
        <v>28</v>
      </c>
      <c r="F120" s="1" t="s">
        <v>25</v>
      </c>
      <c r="G120" s="1" t="b">
        <v>0</v>
      </c>
      <c r="H120" s="1" t="b">
        <v>0</v>
      </c>
      <c r="I120" s="1" t="b">
        <v>0</v>
      </c>
      <c r="J120" s="1" t="b">
        <v>0</v>
      </c>
      <c r="K120" s="1" t="b">
        <v>0</v>
      </c>
      <c r="L120" s="1">
        <v>200</v>
      </c>
      <c r="M120" s="1">
        <v>4</v>
      </c>
      <c r="N120" s="1">
        <v>0</v>
      </c>
      <c r="O120" s="1">
        <v>1</v>
      </c>
      <c r="P120" s="1">
        <v>0</v>
      </c>
      <c r="Q120" s="1">
        <v>100</v>
      </c>
      <c r="R120" s="1">
        <v>0</v>
      </c>
      <c r="S120" s="1">
        <v>1</v>
      </c>
      <c r="T120" s="1">
        <v>1</v>
      </c>
      <c r="U120" s="1" t="b">
        <v>0</v>
      </c>
      <c r="V120" s="1">
        <v>120</v>
      </c>
      <c r="W120" s="1">
        <v>3173.92</v>
      </c>
      <c r="X120" s="1">
        <v>3088.58</v>
      </c>
      <c r="Y120" s="1">
        <v>2651.4</v>
      </c>
      <c r="Z120" s="1">
        <v>3195.29</v>
      </c>
      <c r="AA120" s="1" t="s">
        <v>194</v>
      </c>
      <c r="AB120" s="1" t="s">
        <v>194</v>
      </c>
      <c r="AC120" s="1" t="s">
        <v>194</v>
      </c>
      <c r="AD120" s="1" t="s">
        <v>194</v>
      </c>
      <c r="AE120" s="1" t="s">
        <v>194</v>
      </c>
      <c r="AF120" s="1" t="s">
        <v>194</v>
      </c>
      <c r="AG120" s="1">
        <v>192.56</v>
      </c>
      <c r="AH120" s="1">
        <v>190.36</v>
      </c>
      <c r="AI120" s="1">
        <v>193.38</v>
      </c>
      <c r="AJ120" s="1">
        <v>192.83</v>
      </c>
      <c r="AK120" s="1" t="s">
        <v>194</v>
      </c>
      <c r="AL120" s="1" t="s">
        <v>194</v>
      </c>
      <c r="AM120" s="1" t="s">
        <v>194</v>
      </c>
      <c r="AN120" s="1" t="s">
        <v>194</v>
      </c>
      <c r="AO120" s="1" t="s">
        <v>194</v>
      </c>
      <c r="AP120" s="1" t="s">
        <v>194</v>
      </c>
      <c r="AQ120" s="1">
        <v>9.7308658101886998</v>
      </c>
      <c r="AR120" s="1">
        <v>11.987677338056301</v>
      </c>
      <c r="AS120" s="1">
        <v>9.1664708737653395</v>
      </c>
      <c r="AT120" s="1">
        <v>9.1628531575093799</v>
      </c>
      <c r="AU120" s="1" t="s">
        <v>194</v>
      </c>
      <c r="AV120" s="1" t="s">
        <v>194</v>
      </c>
      <c r="AW120" s="1" t="s">
        <v>194</v>
      </c>
      <c r="AX120" s="1" t="s">
        <v>194</v>
      </c>
      <c r="AY120" s="1" t="s">
        <v>194</v>
      </c>
      <c r="AZ120" s="1" t="s">
        <v>194</v>
      </c>
      <c r="BA120" s="1">
        <v>19.020262271922899</v>
      </c>
      <c r="BB120" s="1">
        <v>20.2136875068717</v>
      </c>
      <c r="BC120" s="1">
        <v>16.582883127092</v>
      </c>
      <c r="BD120" s="1">
        <v>20.326698024753298</v>
      </c>
      <c r="BE120" s="1" t="s">
        <v>194</v>
      </c>
      <c r="BF120" s="1" t="s">
        <v>194</v>
      </c>
      <c r="BG120" s="1" t="s">
        <v>194</v>
      </c>
      <c r="BH120" s="1" t="s">
        <v>194</v>
      </c>
      <c r="BI120" s="1" t="s">
        <v>194</v>
      </c>
      <c r="BJ120" s="1" t="s">
        <v>194</v>
      </c>
      <c r="BM120">
        <v>4</v>
      </c>
      <c r="BN120">
        <f>MIN(Modell_vol30_2_bemutato_Wilensky4_table[[#This Row],[closest comp 1]:[closest comp 10]])</f>
        <v>9.1628531575093799</v>
      </c>
      <c r="BO120">
        <f>MAX(Modell_vol30_2_bemutato_Wilensky4_table[[#This Row],[closest comp 1]:[closest comp 10]])</f>
        <v>11.987677338056301</v>
      </c>
    </row>
    <row r="121" spans="1:67" x14ac:dyDescent="0.25">
      <c r="A121" s="1">
        <v>120</v>
      </c>
      <c r="B121" s="1" t="s">
        <v>38</v>
      </c>
      <c r="C121" s="1" t="s">
        <v>22</v>
      </c>
      <c r="D121" s="1" t="s">
        <v>40</v>
      </c>
      <c r="E121" s="1" t="s">
        <v>28</v>
      </c>
      <c r="F121" s="1" t="s">
        <v>25</v>
      </c>
      <c r="G121" s="1" t="b">
        <v>0</v>
      </c>
      <c r="H121" s="1" t="b">
        <v>0</v>
      </c>
      <c r="I121" s="1" t="b">
        <v>0</v>
      </c>
      <c r="J121" s="1" t="b">
        <v>0</v>
      </c>
      <c r="K121" s="1" t="b">
        <v>0</v>
      </c>
      <c r="L121" s="1">
        <v>200</v>
      </c>
      <c r="M121" s="1">
        <v>4</v>
      </c>
      <c r="N121" s="1">
        <v>0</v>
      </c>
      <c r="O121" s="1">
        <v>1</v>
      </c>
      <c r="P121" s="1">
        <v>0</v>
      </c>
      <c r="Q121" s="1">
        <v>100</v>
      </c>
      <c r="R121" s="1">
        <v>0</v>
      </c>
      <c r="S121" s="1">
        <v>1</v>
      </c>
      <c r="T121" s="1">
        <v>1</v>
      </c>
      <c r="U121" s="1" t="b">
        <v>0</v>
      </c>
      <c r="V121" s="1">
        <v>120</v>
      </c>
      <c r="W121" s="1">
        <v>3018.98</v>
      </c>
      <c r="X121" s="1">
        <v>3706.6</v>
      </c>
      <c r="Y121" s="1">
        <v>2848.68</v>
      </c>
      <c r="Z121" s="1">
        <v>3429.16</v>
      </c>
      <c r="AA121" s="1" t="s">
        <v>194</v>
      </c>
      <c r="AB121" s="1" t="s">
        <v>194</v>
      </c>
      <c r="AC121" s="1" t="s">
        <v>194</v>
      </c>
      <c r="AD121" s="1" t="s">
        <v>194</v>
      </c>
      <c r="AE121" s="1" t="s">
        <v>194</v>
      </c>
      <c r="AF121" s="1" t="s">
        <v>194</v>
      </c>
      <c r="AG121" s="1">
        <v>193.27</v>
      </c>
      <c r="AH121" s="1">
        <v>191.1</v>
      </c>
      <c r="AI121" s="1">
        <v>192.49</v>
      </c>
      <c r="AJ121" s="1">
        <v>190.29</v>
      </c>
      <c r="AK121" s="1" t="s">
        <v>194</v>
      </c>
      <c r="AL121" s="1" t="s">
        <v>194</v>
      </c>
      <c r="AM121" s="1" t="s">
        <v>194</v>
      </c>
      <c r="AN121" s="1" t="s">
        <v>194</v>
      </c>
      <c r="AO121" s="1" t="s">
        <v>194</v>
      </c>
      <c r="AP121" s="1" t="s">
        <v>194</v>
      </c>
      <c r="AQ121" s="1">
        <v>8.5116504001710904</v>
      </c>
      <c r="AR121" s="1">
        <v>10.498737128314</v>
      </c>
      <c r="AS121" s="1">
        <v>8.6035409077279308</v>
      </c>
      <c r="AT121" s="1">
        <v>11.674515982477599</v>
      </c>
      <c r="AU121" s="1" t="s">
        <v>194</v>
      </c>
      <c r="AV121" s="1" t="s">
        <v>194</v>
      </c>
      <c r="AW121" s="1" t="s">
        <v>194</v>
      </c>
      <c r="AX121" s="1" t="s">
        <v>194</v>
      </c>
      <c r="AY121" s="1" t="s">
        <v>194</v>
      </c>
      <c r="AZ121" s="1" t="s">
        <v>194</v>
      </c>
      <c r="BA121" s="1">
        <v>18.504379318974699</v>
      </c>
      <c r="BB121" s="1">
        <v>18.3581516722804</v>
      </c>
      <c r="BC121" s="1">
        <v>19.3549461517255</v>
      </c>
      <c r="BD121" s="1">
        <v>20.338115978614301</v>
      </c>
      <c r="BE121" s="1" t="s">
        <v>194</v>
      </c>
      <c r="BF121" s="1" t="s">
        <v>194</v>
      </c>
      <c r="BG121" s="1" t="s">
        <v>194</v>
      </c>
      <c r="BH121" s="1" t="s">
        <v>194</v>
      </c>
      <c r="BI121" s="1" t="s">
        <v>194</v>
      </c>
      <c r="BJ121" s="1" t="s">
        <v>194</v>
      </c>
      <c r="BM121">
        <v>4</v>
      </c>
      <c r="BN121">
        <f>MIN(Modell_vol30_2_bemutato_Wilensky4_table[[#This Row],[closest comp 1]:[closest comp 10]])</f>
        <v>8.5116504001710904</v>
      </c>
      <c r="BO121">
        <f>MAX(Modell_vol30_2_bemutato_Wilensky4_table[[#This Row],[closest comp 1]:[closest comp 10]])</f>
        <v>11.674515982477599</v>
      </c>
    </row>
    <row r="122" spans="1:67" x14ac:dyDescent="0.25">
      <c r="A122" s="1">
        <v>121</v>
      </c>
      <c r="B122" s="1" t="s">
        <v>38</v>
      </c>
      <c r="C122" s="1" t="s">
        <v>22</v>
      </c>
      <c r="D122" s="1" t="s">
        <v>40</v>
      </c>
      <c r="E122" s="1" t="s">
        <v>28</v>
      </c>
      <c r="F122" s="1" t="s">
        <v>25</v>
      </c>
      <c r="G122" s="1" t="b">
        <v>0</v>
      </c>
      <c r="H122" s="1" t="b">
        <v>0</v>
      </c>
      <c r="I122" s="1" t="b">
        <v>0</v>
      </c>
      <c r="J122" s="1" t="b">
        <v>0</v>
      </c>
      <c r="K122" s="1" t="b">
        <v>0</v>
      </c>
      <c r="L122" s="1">
        <v>200</v>
      </c>
      <c r="M122" s="1">
        <v>4</v>
      </c>
      <c r="N122" s="1">
        <v>0</v>
      </c>
      <c r="O122" s="1">
        <v>1</v>
      </c>
      <c r="P122" s="1">
        <v>0</v>
      </c>
      <c r="Q122" s="1">
        <v>100</v>
      </c>
      <c r="R122" s="1">
        <v>0</v>
      </c>
      <c r="S122" s="1">
        <v>1</v>
      </c>
      <c r="T122" s="1">
        <v>1</v>
      </c>
      <c r="U122" s="1" t="b">
        <v>0</v>
      </c>
      <c r="V122" s="1">
        <v>120</v>
      </c>
      <c r="W122" s="1">
        <v>3191.73</v>
      </c>
      <c r="X122" s="1">
        <v>2705.24</v>
      </c>
      <c r="Y122" s="1">
        <v>3704.98</v>
      </c>
      <c r="Z122" s="1">
        <v>3385.07</v>
      </c>
      <c r="AA122" s="1" t="s">
        <v>194</v>
      </c>
      <c r="AB122" s="1" t="s">
        <v>194</v>
      </c>
      <c r="AC122" s="1" t="s">
        <v>194</v>
      </c>
      <c r="AD122" s="1" t="s">
        <v>194</v>
      </c>
      <c r="AE122" s="1" t="s">
        <v>194</v>
      </c>
      <c r="AF122" s="1" t="s">
        <v>194</v>
      </c>
      <c r="AG122" s="1">
        <v>193.13</v>
      </c>
      <c r="AH122" s="1">
        <v>193.01</v>
      </c>
      <c r="AI122" s="1">
        <v>190.82</v>
      </c>
      <c r="AJ122" s="1">
        <v>190.98</v>
      </c>
      <c r="AK122" s="1" t="s">
        <v>194</v>
      </c>
      <c r="AL122" s="1" t="s">
        <v>194</v>
      </c>
      <c r="AM122" s="1" t="s">
        <v>194</v>
      </c>
      <c r="AN122" s="1" t="s">
        <v>194</v>
      </c>
      <c r="AO122" s="1" t="s">
        <v>194</v>
      </c>
      <c r="AP122" s="1" t="s">
        <v>194</v>
      </c>
      <c r="AQ122" s="1">
        <v>9.5368203210258606</v>
      </c>
      <c r="AR122" s="1">
        <v>8.5939184757081097</v>
      </c>
      <c r="AS122" s="1">
        <v>11.124141793290599</v>
      </c>
      <c r="AT122" s="1">
        <v>10.6138327175996</v>
      </c>
      <c r="AU122" s="1" t="s">
        <v>194</v>
      </c>
      <c r="AV122" s="1" t="s">
        <v>194</v>
      </c>
      <c r="AW122" s="1" t="s">
        <v>194</v>
      </c>
      <c r="AX122" s="1" t="s">
        <v>194</v>
      </c>
      <c r="AY122" s="1" t="s">
        <v>194</v>
      </c>
      <c r="AZ122" s="1" t="s">
        <v>194</v>
      </c>
      <c r="BA122" s="1">
        <v>16.832345833241298</v>
      </c>
      <c r="BB122" s="1">
        <v>19.501403473798401</v>
      </c>
      <c r="BC122" s="1">
        <v>19.4993495388517</v>
      </c>
      <c r="BD122" s="1">
        <v>17.5407769244826</v>
      </c>
      <c r="BE122" s="1" t="s">
        <v>194</v>
      </c>
      <c r="BF122" s="1" t="s">
        <v>194</v>
      </c>
      <c r="BG122" s="1" t="s">
        <v>194</v>
      </c>
      <c r="BH122" s="1" t="s">
        <v>194</v>
      </c>
      <c r="BI122" s="1" t="s">
        <v>194</v>
      </c>
      <c r="BJ122" s="1" t="s">
        <v>194</v>
      </c>
      <c r="BM122">
        <v>4</v>
      </c>
      <c r="BN122">
        <f>MIN(Modell_vol30_2_bemutato_Wilensky4_table[[#This Row],[closest comp 1]:[closest comp 10]])</f>
        <v>8.5939184757081097</v>
      </c>
      <c r="BO122">
        <f>MAX(Modell_vol30_2_bemutato_Wilensky4_table[[#This Row],[closest comp 1]:[closest comp 10]])</f>
        <v>11.124141793290599</v>
      </c>
    </row>
    <row r="123" spans="1:67" x14ac:dyDescent="0.25">
      <c r="A123" s="1">
        <v>122</v>
      </c>
      <c r="B123" s="1" t="s">
        <v>38</v>
      </c>
      <c r="C123" s="1" t="s">
        <v>22</v>
      </c>
      <c r="D123" s="1" t="s">
        <v>40</v>
      </c>
      <c r="E123" s="1" t="s">
        <v>28</v>
      </c>
      <c r="F123" s="1" t="s">
        <v>25</v>
      </c>
      <c r="G123" s="1" t="b">
        <v>0</v>
      </c>
      <c r="H123" s="1" t="b">
        <v>0</v>
      </c>
      <c r="I123" s="1" t="b">
        <v>0</v>
      </c>
      <c r="J123" s="1" t="b">
        <v>0</v>
      </c>
      <c r="K123" s="1" t="b">
        <v>0</v>
      </c>
      <c r="L123" s="1">
        <v>200</v>
      </c>
      <c r="M123" s="1">
        <v>4</v>
      </c>
      <c r="N123" s="1">
        <v>0</v>
      </c>
      <c r="O123" s="1">
        <v>1</v>
      </c>
      <c r="P123" s="1">
        <v>0</v>
      </c>
      <c r="Q123" s="1">
        <v>100</v>
      </c>
      <c r="R123" s="1">
        <v>0</v>
      </c>
      <c r="S123" s="1">
        <v>1</v>
      </c>
      <c r="T123" s="1">
        <v>1</v>
      </c>
      <c r="U123" s="1" t="b">
        <v>0</v>
      </c>
      <c r="V123" s="1">
        <v>120</v>
      </c>
      <c r="W123" s="1">
        <v>3694.24</v>
      </c>
      <c r="X123" s="1">
        <v>3150.03</v>
      </c>
      <c r="Y123" s="1">
        <v>3212.5</v>
      </c>
      <c r="Z123" s="1">
        <v>3165.95</v>
      </c>
      <c r="AA123" s="1" t="s">
        <v>194</v>
      </c>
      <c r="AB123" s="1" t="s">
        <v>194</v>
      </c>
      <c r="AC123" s="1" t="s">
        <v>194</v>
      </c>
      <c r="AD123" s="1" t="s">
        <v>194</v>
      </c>
      <c r="AE123" s="1" t="s">
        <v>194</v>
      </c>
      <c r="AF123" s="1" t="s">
        <v>194</v>
      </c>
      <c r="AG123" s="1">
        <v>190.86</v>
      </c>
      <c r="AH123" s="1">
        <v>190.97</v>
      </c>
      <c r="AI123" s="1">
        <v>192.3</v>
      </c>
      <c r="AJ123" s="1">
        <v>193.03</v>
      </c>
      <c r="AK123" s="1" t="s">
        <v>194</v>
      </c>
      <c r="AL123" s="1" t="s">
        <v>194</v>
      </c>
      <c r="AM123" s="1" t="s">
        <v>194</v>
      </c>
      <c r="AN123" s="1" t="s">
        <v>194</v>
      </c>
      <c r="AO123" s="1" t="s">
        <v>194</v>
      </c>
      <c r="AP123" s="1" t="s">
        <v>194</v>
      </c>
      <c r="AQ123" s="1">
        <v>10.5033483354217</v>
      </c>
      <c r="AR123" s="1">
        <v>10.101620317801901</v>
      </c>
      <c r="AS123" s="1">
        <v>10.414949295288199</v>
      </c>
      <c r="AT123" s="1">
        <v>8.5786958957494406</v>
      </c>
      <c r="AU123" s="1" t="s">
        <v>194</v>
      </c>
      <c r="AV123" s="1" t="s">
        <v>194</v>
      </c>
      <c r="AW123" s="1" t="s">
        <v>194</v>
      </c>
      <c r="AX123" s="1" t="s">
        <v>194</v>
      </c>
      <c r="AY123" s="1" t="s">
        <v>194</v>
      </c>
      <c r="AZ123" s="1" t="s">
        <v>194</v>
      </c>
      <c r="BA123" s="1">
        <v>20.0257897193577</v>
      </c>
      <c r="BB123" s="1">
        <v>20.704117903411301</v>
      </c>
      <c r="BC123" s="1">
        <v>19.202576565418902</v>
      </c>
      <c r="BD123" s="1">
        <v>20.0632255612236</v>
      </c>
      <c r="BE123" s="1" t="s">
        <v>194</v>
      </c>
      <c r="BF123" s="1" t="s">
        <v>194</v>
      </c>
      <c r="BG123" s="1" t="s">
        <v>194</v>
      </c>
      <c r="BH123" s="1" t="s">
        <v>194</v>
      </c>
      <c r="BI123" s="1" t="s">
        <v>194</v>
      </c>
      <c r="BJ123" s="1" t="s">
        <v>194</v>
      </c>
      <c r="BM123">
        <v>4</v>
      </c>
      <c r="BN123">
        <f>MIN(Modell_vol30_2_bemutato_Wilensky4_table[[#This Row],[closest comp 1]:[closest comp 10]])</f>
        <v>8.5786958957494406</v>
      </c>
      <c r="BO123">
        <f>MAX(Modell_vol30_2_bemutato_Wilensky4_table[[#This Row],[closest comp 1]:[closest comp 10]])</f>
        <v>10.5033483354217</v>
      </c>
    </row>
    <row r="124" spans="1:67" x14ac:dyDescent="0.25">
      <c r="A124" s="1">
        <v>123</v>
      </c>
      <c r="B124" s="1" t="s">
        <v>38</v>
      </c>
      <c r="C124" s="1" t="s">
        <v>22</v>
      </c>
      <c r="D124" s="1" t="s">
        <v>40</v>
      </c>
      <c r="E124" s="1" t="s">
        <v>28</v>
      </c>
      <c r="F124" s="1" t="s">
        <v>25</v>
      </c>
      <c r="G124" s="1" t="b">
        <v>0</v>
      </c>
      <c r="H124" s="1" t="b">
        <v>0</v>
      </c>
      <c r="I124" s="1" t="b">
        <v>0</v>
      </c>
      <c r="J124" s="1" t="b">
        <v>0</v>
      </c>
      <c r="K124" s="1" t="b">
        <v>0</v>
      </c>
      <c r="L124" s="1">
        <v>200</v>
      </c>
      <c r="M124" s="1">
        <v>4</v>
      </c>
      <c r="N124" s="1">
        <v>0</v>
      </c>
      <c r="O124" s="1">
        <v>1</v>
      </c>
      <c r="P124" s="1">
        <v>0</v>
      </c>
      <c r="Q124" s="1">
        <v>100</v>
      </c>
      <c r="R124" s="1">
        <v>0</v>
      </c>
      <c r="S124" s="1">
        <v>1</v>
      </c>
      <c r="T124" s="1">
        <v>1</v>
      </c>
      <c r="U124" s="1" t="b">
        <v>0</v>
      </c>
      <c r="V124" s="1">
        <v>120</v>
      </c>
      <c r="W124" s="1">
        <v>3543.14</v>
      </c>
      <c r="X124" s="1">
        <v>3168.66</v>
      </c>
      <c r="Y124" s="1">
        <v>3156.56</v>
      </c>
      <c r="Z124" s="1">
        <v>3367.5</v>
      </c>
      <c r="AA124" s="1" t="s">
        <v>194</v>
      </c>
      <c r="AB124" s="1" t="s">
        <v>194</v>
      </c>
      <c r="AC124" s="1" t="s">
        <v>194</v>
      </c>
      <c r="AD124" s="1" t="s">
        <v>194</v>
      </c>
      <c r="AE124" s="1" t="s">
        <v>194</v>
      </c>
      <c r="AF124" s="1" t="s">
        <v>194</v>
      </c>
      <c r="AG124" s="1">
        <v>189.95</v>
      </c>
      <c r="AH124" s="1">
        <v>191.39</v>
      </c>
      <c r="AI124" s="1">
        <v>193.63</v>
      </c>
      <c r="AJ124" s="1">
        <v>191.66</v>
      </c>
      <c r="AK124" s="1" t="s">
        <v>194</v>
      </c>
      <c r="AL124" s="1" t="s">
        <v>194</v>
      </c>
      <c r="AM124" s="1" t="s">
        <v>194</v>
      </c>
      <c r="AN124" s="1" t="s">
        <v>194</v>
      </c>
      <c r="AO124" s="1" t="s">
        <v>194</v>
      </c>
      <c r="AP124" s="1" t="s">
        <v>194</v>
      </c>
      <c r="AQ124" s="1">
        <v>10.352511334481701</v>
      </c>
      <c r="AR124" s="1">
        <v>8.4559391679964406</v>
      </c>
      <c r="AS124" s="1">
        <v>6.6120689567512301</v>
      </c>
      <c r="AT124" s="1">
        <v>9.0787482140387201</v>
      </c>
      <c r="AU124" s="1" t="s">
        <v>194</v>
      </c>
      <c r="AV124" s="1" t="s">
        <v>194</v>
      </c>
      <c r="AW124" s="1" t="s">
        <v>194</v>
      </c>
      <c r="AX124" s="1" t="s">
        <v>194</v>
      </c>
      <c r="AY124" s="1" t="s">
        <v>194</v>
      </c>
      <c r="AZ124" s="1" t="s">
        <v>194</v>
      </c>
      <c r="BA124" s="1">
        <v>17.206628965489699</v>
      </c>
      <c r="BB124" s="1">
        <v>18.976536854070702</v>
      </c>
      <c r="BC124" s="1">
        <v>17.672181766336401</v>
      </c>
      <c r="BD124" s="1">
        <v>18.788726644730701</v>
      </c>
      <c r="BE124" s="1" t="s">
        <v>194</v>
      </c>
      <c r="BF124" s="1" t="s">
        <v>194</v>
      </c>
      <c r="BG124" s="1" t="s">
        <v>194</v>
      </c>
      <c r="BH124" s="1" t="s">
        <v>194</v>
      </c>
      <c r="BI124" s="1" t="s">
        <v>194</v>
      </c>
      <c r="BJ124" s="1" t="s">
        <v>194</v>
      </c>
      <c r="BM124">
        <v>4</v>
      </c>
      <c r="BN124">
        <f>MIN(Modell_vol30_2_bemutato_Wilensky4_table[[#This Row],[closest comp 1]:[closest comp 10]])</f>
        <v>6.6120689567512301</v>
      </c>
      <c r="BO124">
        <f>MAX(Modell_vol30_2_bemutato_Wilensky4_table[[#This Row],[closest comp 1]:[closest comp 10]])</f>
        <v>10.352511334481701</v>
      </c>
    </row>
    <row r="125" spans="1:67" x14ac:dyDescent="0.25">
      <c r="A125" s="1">
        <v>124</v>
      </c>
      <c r="B125" s="1" t="s">
        <v>38</v>
      </c>
      <c r="C125" s="1" t="s">
        <v>22</v>
      </c>
      <c r="D125" s="1" t="s">
        <v>40</v>
      </c>
      <c r="E125" s="1" t="s">
        <v>28</v>
      </c>
      <c r="F125" s="1" t="s">
        <v>25</v>
      </c>
      <c r="G125" s="1" t="b">
        <v>0</v>
      </c>
      <c r="H125" s="1" t="b">
        <v>0</v>
      </c>
      <c r="I125" s="1" t="b">
        <v>0</v>
      </c>
      <c r="J125" s="1" t="b">
        <v>0</v>
      </c>
      <c r="K125" s="1" t="b">
        <v>0</v>
      </c>
      <c r="L125" s="1">
        <v>200</v>
      </c>
      <c r="M125" s="1">
        <v>4</v>
      </c>
      <c r="N125" s="1">
        <v>0</v>
      </c>
      <c r="O125" s="1">
        <v>1</v>
      </c>
      <c r="P125" s="1">
        <v>0</v>
      </c>
      <c r="Q125" s="1">
        <v>100</v>
      </c>
      <c r="R125" s="1">
        <v>0</v>
      </c>
      <c r="S125" s="1">
        <v>1</v>
      </c>
      <c r="T125" s="1">
        <v>1</v>
      </c>
      <c r="U125" s="1" t="b">
        <v>0</v>
      </c>
      <c r="V125" s="1">
        <v>120</v>
      </c>
      <c r="W125" s="1">
        <v>3455.74</v>
      </c>
      <c r="X125" s="1">
        <v>3587.13</v>
      </c>
      <c r="Y125" s="1">
        <v>3836.38</v>
      </c>
      <c r="Z125" s="1">
        <v>3057.19</v>
      </c>
      <c r="AA125" s="1" t="s">
        <v>194</v>
      </c>
      <c r="AB125" s="1" t="s">
        <v>194</v>
      </c>
      <c r="AC125" s="1" t="s">
        <v>194</v>
      </c>
      <c r="AD125" s="1" t="s">
        <v>194</v>
      </c>
      <c r="AE125" s="1" t="s">
        <v>194</v>
      </c>
      <c r="AF125" s="1" t="s">
        <v>194</v>
      </c>
      <c r="AG125" s="1">
        <v>190.25</v>
      </c>
      <c r="AH125" s="1">
        <v>190.71</v>
      </c>
      <c r="AI125" s="1">
        <v>191.3</v>
      </c>
      <c r="AJ125" s="1">
        <v>193.31</v>
      </c>
      <c r="AK125" s="1" t="s">
        <v>194</v>
      </c>
      <c r="AL125" s="1" t="s">
        <v>194</v>
      </c>
      <c r="AM125" s="1" t="s">
        <v>194</v>
      </c>
      <c r="AN125" s="1" t="s">
        <v>194</v>
      </c>
      <c r="AO125" s="1" t="s">
        <v>194</v>
      </c>
      <c r="AP125" s="1" t="s">
        <v>194</v>
      </c>
      <c r="AQ125" s="1">
        <v>10.8171518862738</v>
      </c>
      <c r="AR125" s="1">
        <v>10.6503460709209</v>
      </c>
      <c r="AS125" s="1">
        <v>10.749023772669499</v>
      </c>
      <c r="AT125" s="1">
        <v>8.2600161864808506</v>
      </c>
      <c r="AU125" s="1" t="s">
        <v>194</v>
      </c>
      <c r="AV125" s="1" t="s">
        <v>194</v>
      </c>
      <c r="AW125" s="1" t="s">
        <v>194</v>
      </c>
      <c r="AX125" s="1" t="s">
        <v>194</v>
      </c>
      <c r="AY125" s="1" t="s">
        <v>194</v>
      </c>
      <c r="AZ125" s="1" t="s">
        <v>194</v>
      </c>
      <c r="BA125" s="1">
        <v>20.261493702983</v>
      </c>
      <c r="BB125" s="1">
        <v>20.2590932705636</v>
      </c>
      <c r="BC125" s="1">
        <v>16.505435544850499</v>
      </c>
      <c r="BD125" s="1">
        <v>16.4772145542027</v>
      </c>
      <c r="BE125" s="1" t="s">
        <v>194</v>
      </c>
      <c r="BF125" s="1" t="s">
        <v>194</v>
      </c>
      <c r="BG125" s="1" t="s">
        <v>194</v>
      </c>
      <c r="BH125" s="1" t="s">
        <v>194</v>
      </c>
      <c r="BI125" s="1" t="s">
        <v>194</v>
      </c>
      <c r="BJ125" s="1" t="s">
        <v>194</v>
      </c>
      <c r="BM125">
        <v>4</v>
      </c>
      <c r="BN125">
        <f>MIN(Modell_vol30_2_bemutato_Wilensky4_table[[#This Row],[closest comp 1]:[closest comp 10]])</f>
        <v>8.2600161864808506</v>
      </c>
      <c r="BO125">
        <f>MAX(Modell_vol30_2_bemutato_Wilensky4_table[[#This Row],[closest comp 1]:[closest comp 10]])</f>
        <v>10.8171518862738</v>
      </c>
    </row>
    <row r="126" spans="1:67" x14ac:dyDescent="0.25">
      <c r="A126" s="1">
        <v>125</v>
      </c>
      <c r="B126" s="1" t="s">
        <v>38</v>
      </c>
      <c r="C126" s="1" t="s">
        <v>22</v>
      </c>
      <c r="D126" s="1" t="s">
        <v>40</v>
      </c>
      <c r="E126" s="1" t="s">
        <v>28</v>
      </c>
      <c r="F126" s="1" t="s">
        <v>25</v>
      </c>
      <c r="G126" s="1" t="b">
        <v>0</v>
      </c>
      <c r="H126" s="1" t="b">
        <v>0</v>
      </c>
      <c r="I126" s="1" t="b">
        <v>0</v>
      </c>
      <c r="J126" s="1" t="b">
        <v>0</v>
      </c>
      <c r="K126" s="1" t="b">
        <v>0</v>
      </c>
      <c r="L126" s="1">
        <v>200</v>
      </c>
      <c r="M126" s="1">
        <v>4</v>
      </c>
      <c r="N126" s="1">
        <v>0</v>
      </c>
      <c r="O126" s="1">
        <v>1</v>
      </c>
      <c r="P126" s="1">
        <v>0</v>
      </c>
      <c r="Q126" s="1">
        <v>100</v>
      </c>
      <c r="R126" s="1">
        <v>0</v>
      </c>
      <c r="S126" s="1">
        <v>1</v>
      </c>
      <c r="T126" s="1">
        <v>1</v>
      </c>
      <c r="U126" s="1" t="b">
        <v>0</v>
      </c>
      <c r="V126" s="1">
        <v>120</v>
      </c>
      <c r="W126" s="1">
        <v>3341.54</v>
      </c>
      <c r="X126" s="1">
        <v>2841.76</v>
      </c>
      <c r="Y126" s="1">
        <v>2479.44</v>
      </c>
      <c r="Z126" s="1">
        <v>3728.57</v>
      </c>
      <c r="AA126" s="1" t="s">
        <v>194</v>
      </c>
      <c r="AB126" s="1" t="s">
        <v>194</v>
      </c>
      <c r="AC126" s="1" t="s">
        <v>194</v>
      </c>
      <c r="AD126" s="1" t="s">
        <v>194</v>
      </c>
      <c r="AE126" s="1" t="s">
        <v>194</v>
      </c>
      <c r="AF126" s="1" t="s">
        <v>194</v>
      </c>
      <c r="AG126" s="1">
        <v>191</v>
      </c>
      <c r="AH126" s="1">
        <v>192.74</v>
      </c>
      <c r="AI126" s="1">
        <v>194.59</v>
      </c>
      <c r="AJ126" s="1">
        <v>190.99</v>
      </c>
      <c r="AK126" s="1" t="s">
        <v>194</v>
      </c>
      <c r="AL126" s="1" t="s">
        <v>194</v>
      </c>
      <c r="AM126" s="1" t="s">
        <v>194</v>
      </c>
      <c r="AN126" s="1" t="s">
        <v>194</v>
      </c>
      <c r="AO126" s="1" t="s">
        <v>194</v>
      </c>
      <c r="AP126" s="1" t="s">
        <v>194</v>
      </c>
      <c r="AQ126" s="1">
        <v>11.197751219412799</v>
      </c>
      <c r="AR126" s="1">
        <v>8.8244781824130492</v>
      </c>
      <c r="AS126" s="1">
        <v>7.8185258190202296</v>
      </c>
      <c r="AT126" s="1">
        <v>12.694628158579899</v>
      </c>
      <c r="AU126" s="1" t="s">
        <v>194</v>
      </c>
      <c r="AV126" s="1" t="s">
        <v>194</v>
      </c>
      <c r="AW126" s="1" t="s">
        <v>194</v>
      </c>
      <c r="AX126" s="1" t="s">
        <v>194</v>
      </c>
      <c r="AY126" s="1" t="s">
        <v>194</v>
      </c>
      <c r="AZ126" s="1" t="s">
        <v>194</v>
      </c>
      <c r="BA126" s="1">
        <v>19.1039326432055</v>
      </c>
      <c r="BB126" s="1">
        <v>19.5777061840584</v>
      </c>
      <c r="BC126" s="1">
        <v>17.591748322878399</v>
      </c>
      <c r="BD126" s="1">
        <v>18.085592583691099</v>
      </c>
      <c r="BE126" s="1" t="s">
        <v>194</v>
      </c>
      <c r="BF126" s="1" t="s">
        <v>194</v>
      </c>
      <c r="BG126" s="1" t="s">
        <v>194</v>
      </c>
      <c r="BH126" s="1" t="s">
        <v>194</v>
      </c>
      <c r="BI126" s="1" t="s">
        <v>194</v>
      </c>
      <c r="BJ126" s="1" t="s">
        <v>194</v>
      </c>
      <c r="BM126">
        <v>4</v>
      </c>
      <c r="BN126">
        <f>MIN(Modell_vol30_2_bemutato_Wilensky4_table[[#This Row],[closest comp 1]:[closest comp 10]])</f>
        <v>7.8185258190202296</v>
      </c>
      <c r="BO126">
        <f>MAX(Modell_vol30_2_bemutato_Wilensky4_table[[#This Row],[closest comp 1]:[closest comp 10]])</f>
        <v>12.694628158579899</v>
      </c>
    </row>
    <row r="127" spans="1:67" x14ac:dyDescent="0.25">
      <c r="A127" s="1">
        <v>126</v>
      </c>
      <c r="B127" s="1" t="s">
        <v>38</v>
      </c>
      <c r="C127" s="1" t="s">
        <v>22</v>
      </c>
      <c r="D127" s="1" t="s">
        <v>40</v>
      </c>
      <c r="E127" s="1" t="s">
        <v>28</v>
      </c>
      <c r="F127" s="1" t="s">
        <v>25</v>
      </c>
      <c r="G127" s="1" t="b">
        <v>0</v>
      </c>
      <c r="H127" s="1" t="b">
        <v>0</v>
      </c>
      <c r="I127" s="1" t="b">
        <v>0</v>
      </c>
      <c r="J127" s="1" t="b">
        <v>0</v>
      </c>
      <c r="K127" s="1" t="b">
        <v>0</v>
      </c>
      <c r="L127" s="1">
        <v>200</v>
      </c>
      <c r="M127" s="1">
        <v>4</v>
      </c>
      <c r="N127" s="1">
        <v>0</v>
      </c>
      <c r="O127" s="1">
        <v>1</v>
      </c>
      <c r="P127" s="1">
        <v>0</v>
      </c>
      <c r="Q127" s="1">
        <v>100</v>
      </c>
      <c r="R127" s="1">
        <v>0</v>
      </c>
      <c r="S127" s="1">
        <v>1</v>
      </c>
      <c r="T127" s="1">
        <v>1</v>
      </c>
      <c r="U127" s="1" t="b">
        <v>0</v>
      </c>
      <c r="V127" s="1">
        <v>120</v>
      </c>
      <c r="W127" s="1">
        <v>4283.6499999999996</v>
      </c>
      <c r="X127" s="1">
        <v>3516.8</v>
      </c>
      <c r="Y127" s="1">
        <v>3359.68</v>
      </c>
      <c r="Z127" s="1">
        <v>3100.21</v>
      </c>
      <c r="AA127" s="1" t="s">
        <v>194</v>
      </c>
      <c r="AB127" s="1" t="s">
        <v>194</v>
      </c>
      <c r="AC127" s="1" t="s">
        <v>194</v>
      </c>
      <c r="AD127" s="1" t="s">
        <v>194</v>
      </c>
      <c r="AE127" s="1" t="s">
        <v>194</v>
      </c>
      <c r="AF127" s="1" t="s">
        <v>194</v>
      </c>
      <c r="AG127" s="1">
        <v>190.26</v>
      </c>
      <c r="AH127" s="1">
        <v>191.33</v>
      </c>
      <c r="AI127" s="1">
        <v>191.04</v>
      </c>
      <c r="AJ127" s="1">
        <v>191.23</v>
      </c>
      <c r="AK127" s="1" t="s">
        <v>194</v>
      </c>
      <c r="AL127" s="1" t="s">
        <v>194</v>
      </c>
      <c r="AM127" s="1" t="s">
        <v>194</v>
      </c>
      <c r="AN127" s="1" t="s">
        <v>194</v>
      </c>
      <c r="AO127" s="1" t="s">
        <v>194</v>
      </c>
      <c r="AP127" s="1" t="s">
        <v>194</v>
      </c>
      <c r="AQ127" s="1">
        <v>10.1242308684582</v>
      </c>
      <c r="AR127" s="1">
        <v>9.4311163799989899</v>
      </c>
      <c r="AS127" s="1">
        <v>9.7147104056494893</v>
      </c>
      <c r="AT127" s="1">
        <v>10.631421064795999</v>
      </c>
      <c r="AU127" s="1" t="s">
        <v>194</v>
      </c>
      <c r="AV127" s="1" t="s">
        <v>194</v>
      </c>
      <c r="AW127" s="1" t="s">
        <v>194</v>
      </c>
      <c r="AX127" s="1" t="s">
        <v>194</v>
      </c>
      <c r="AY127" s="1" t="s">
        <v>194</v>
      </c>
      <c r="AZ127" s="1" t="s">
        <v>194</v>
      </c>
      <c r="BA127" s="1">
        <v>19.7978968454177</v>
      </c>
      <c r="BB127" s="1">
        <v>18.247476117965601</v>
      </c>
      <c r="BC127" s="1">
        <v>19.824743008415101</v>
      </c>
      <c r="BD127" s="1">
        <v>19.513286866616699</v>
      </c>
      <c r="BE127" s="1" t="s">
        <v>194</v>
      </c>
      <c r="BF127" s="1" t="s">
        <v>194</v>
      </c>
      <c r="BG127" s="1" t="s">
        <v>194</v>
      </c>
      <c r="BH127" s="1" t="s">
        <v>194</v>
      </c>
      <c r="BI127" s="1" t="s">
        <v>194</v>
      </c>
      <c r="BJ127" s="1" t="s">
        <v>194</v>
      </c>
      <c r="BM127">
        <v>4</v>
      </c>
      <c r="BN127">
        <f>MIN(Modell_vol30_2_bemutato_Wilensky4_table[[#This Row],[closest comp 1]:[closest comp 10]])</f>
        <v>9.4311163799989899</v>
      </c>
      <c r="BO127">
        <f>MAX(Modell_vol30_2_bemutato_Wilensky4_table[[#This Row],[closest comp 1]:[closest comp 10]])</f>
        <v>10.631421064795999</v>
      </c>
    </row>
    <row r="128" spans="1:67" x14ac:dyDescent="0.25">
      <c r="A128" s="1">
        <v>127</v>
      </c>
      <c r="B128" s="1" t="s">
        <v>38</v>
      </c>
      <c r="C128" s="1" t="s">
        <v>22</v>
      </c>
      <c r="D128" s="1" t="s">
        <v>40</v>
      </c>
      <c r="E128" s="1" t="s">
        <v>28</v>
      </c>
      <c r="F128" s="1" t="s">
        <v>25</v>
      </c>
      <c r="G128" s="1" t="b">
        <v>0</v>
      </c>
      <c r="H128" s="1" t="b">
        <v>0</v>
      </c>
      <c r="I128" s="1" t="b">
        <v>0</v>
      </c>
      <c r="J128" s="1" t="b">
        <v>0</v>
      </c>
      <c r="K128" s="1" t="b">
        <v>0</v>
      </c>
      <c r="L128" s="1">
        <v>200</v>
      </c>
      <c r="M128" s="1">
        <v>4</v>
      </c>
      <c r="N128" s="1">
        <v>0</v>
      </c>
      <c r="O128" s="1">
        <v>1</v>
      </c>
      <c r="P128" s="1">
        <v>0</v>
      </c>
      <c r="Q128" s="1">
        <v>100</v>
      </c>
      <c r="R128" s="1">
        <v>0</v>
      </c>
      <c r="S128" s="1">
        <v>1</v>
      </c>
      <c r="T128" s="1">
        <v>1</v>
      </c>
      <c r="U128" s="1" t="b">
        <v>0</v>
      </c>
      <c r="V128" s="1">
        <v>120</v>
      </c>
      <c r="W128" s="1">
        <v>2782.88</v>
      </c>
      <c r="X128" s="1">
        <v>3026.04</v>
      </c>
      <c r="Y128" s="1">
        <v>3329.53</v>
      </c>
      <c r="Z128" s="1">
        <v>2649.56</v>
      </c>
      <c r="AA128" s="1" t="s">
        <v>194</v>
      </c>
      <c r="AB128" s="1" t="s">
        <v>194</v>
      </c>
      <c r="AC128" s="1" t="s">
        <v>194</v>
      </c>
      <c r="AD128" s="1" t="s">
        <v>194</v>
      </c>
      <c r="AE128" s="1" t="s">
        <v>194</v>
      </c>
      <c r="AF128" s="1" t="s">
        <v>194</v>
      </c>
      <c r="AG128" s="1">
        <v>193.96</v>
      </c>
      <c r="AH128" s="1">
        <v>192.63</v>
      </c>
      <c r="AI128" s="1">
        <v>190.06</v>
      </c>
      <c r="AJ128" s="1">
        <v>192.76</v>
      </c>
      <c r="AK128" s="1" t="s">
        <v>194</v>
      </c>
      <c r="AL128" s="1" t="s">
        <v>194</v>
      </c>
      <c r="AM128" s="1" t="s">
        <v>194</v>
      </c>
      <c r="AN128" s="1" t="s">
        <v>194</v>
      </c>
      <c r="AO128" s="1" t="s">
        <v>194</v>
      </c>
      <c r="AP128" s="1" t="s">
        <v>194</v>
      </c>
      <c r="AQ128" s="1">
        <v>8.2310297187402597</v>
      </c>
      <c r="AR128" s="1">
        <v>9.8745832875250095</v>
      </c>
      <c r="AS128" s="1">
        <v>11.447422175878501</v>
      </c>
      <c r="AT128" s="1">
        <v>9.5731078186977694</v>
      </c>
      <c r="AU128" s="1" t="s">
        <v>194</v>
      </c>
      <c r="AV128" s="1" t="s">
        <v>194</v>
      </c>
      <c r="AW128" s="1" t="s">
        <v>194</v>
      </c>
      <c r="AX128" s="1" t="s">
        <v>194</v>
      </c>
      <c r="AY128" s="1" t="s">
        <v>194</v>
      </c>
      <c r="AZ128" s="1" t="s">
        <v>194</v>
      </c>
      <c r="BA128" s="1">
        <v>18.110909396781398</v>
      </c>
      <c r="BB128" s="1">
        <v>19.121535145591999</v>
      </c>
      <c r="BC128" s="1">
        <v>19.668412617512701</v>
      </c>
      <c r="BD128" s="1">
        <v>17.914936761378598</v>
      </c>
      <c r="BE128" s="1" t="s">
        <v>194</v>
      </c>
      <c r="BF128" s="1" t="s">
        <v>194</v>
      </c>
      <c r="BG128" s="1" t="s">
        <v>194</v>
      </c>
      <c r="BH128" s="1" t="s">
        <v>194</v>
      </c>
      <c r="BI128" s="1" t="s">
        <v>194</v>
      </c>
      <c r="BJ128" s="1" t="s">
        <v>194</v>
      </c>
      <c r="BM128">
        <v>4</v>
      </c>
      <c r="BN128">
        <f>MIN(Modell_vol30_2_bemutato_Wilensky4_table[[#This Row],[closest comp 1]:[closest comp 10]])</f>
        <v>8.2310297187402597</v>
      </c>
      <c r="BO128">
        <f>MAX(Modell_vol30_2_bemutato_Wilensky4_table[[#This Row],[closest comp 1]:[closest comp 10]])</f>
        <v>11.447422175878501</v>
      </c>
    </row>
    <row r="129" spans="1:67" x14ac:dyDescent="0.25">
      <c r="A129" s="1">
        <v>128</v>
      </c>
      <c r="B129" s="1" t="s">
        <v>38</v>
      </c>
      <c r="C129" s="1" t="s">
        <v>22</v>
      </c>
      <c r="D129" s="1" t="s">
        <v>40</v>
      </c>
      <c r="E129" s="1" t="s">
        <v>28</v>
      </c>
      <c r="F129" s="1" t="s">
        <v>25</v>
      </c>
      <c r="G129" s="1" t="b">
        <v>0</v>
      </c>
      <c r="H129" s="1" t="b">
        <v>0</v>
      </c>
      <c r="I129" s="1" t="b">
        <v>0</v>
      </c>
      <c r="J129" s="1" t="b">
        <v>0</v>
      </c>
      <c r="K129" s="1" t="b">
        <v>0</v>
      </c>
      <c r="L129" s="1">
        <v>200</v>
      </c>
      <c r="M129" s="1">
        <v>4</v>
      </c>
      <c r="N129" s="1">
        <v>0</v>
      </c>
      <c r="O129" s="1">
        <v>1</v>
      </c>
      <c r="P129" s="1">
        <v>0</v>
      </c>
      <c r="Q129" s="1">
        <v>100</v>
      </c>
      <c r="R129" s="1">
        <v>0</v>
      </c>
      <c r="S129" s="1">
        <v>1</v>
      </c>
      <c r="T129" s="1">
        <v>1</v>
      </c>
      <c r="U129" s="1" t="b">
        <v>0</v>
      </c>
      <c r="V129" s="1">
        <v>120</v>
      </c>
      <c r="W129" s="1">
        <v>3726.03</v>
      </c>
      <c r="X129" s="1">
        <v>3109.39</v>
      </c>
      <c r="Y129" s="1">
        <v>3706.92</v>
      </c>
      <c r="Z129" s="1">
        <v>4216.1099999999997</v>
      </c>
      <c r="AA129" s="1" t="s">
        <v>194</v>
      </c>
      <c r="AB129" s="1" t="s">
        <v>194</v>
      </c>
      <c r="AC129" s="1" t="s">
        <v>194</v>
      </c>
      <c r="AD129" s="1" t="s">
        <v>194</v>
      </c>
      <c r="AE129" s="1" t="s">
        <v>194</v>
      </c>
      <c r="AF129" s="1" t="s">
        <v>194</v>
      </c>
      <c r="AG129" s="1">
        <v>189.97</v>
      </c>
      <c r="AH129" s="1">
        <v>192.56</v>
      </c>
      <c r="AI129" s="1">
        <v>191.61</v>
      </c>
      <c r="AJ129" s="1">
        <v>189.32</v>
      </c>
      <c r="AK129" s="1" t="s">
        <v>194</v>
      </c>
      <c r="AL129" s="1" t="s">
        <v>194</v>
      </c>
      <c r="AM129" s="1" t="s">
        <v>194</v>
      </c>
      <c r="AN129" s="1" t="s">
        <v>194</v>
      </c>
      <c r="AO129" s="1" t="s">
        <v>194</v>
      </c>
      <c r="AP129" s="1" t="s">
        <v>194</v>
      </c>
      <c r="AQ129" s="1">
        <v>11.073965115175</v>
      </c>
      <c r="AR129" s="1">
        <v>8.4707180195889098</v>
      </c>
      <c r="AS129" s="1">
        <v>10.0010916029185</v>
      </c>
      <c r="AT129" s="1">
        <v>11.266343477395401</v>
      </c>
      <c r="AU129" s="1" t="s">
        <v>194</v>
      </c>
      <c r="AV129" s="1" t="s">
        <v>194</v>
      </c>
      <c r="AW129" s="1" t="s">
        <v>194</v>
      </c>
      <c r="AX129" s="1" t="s">
        <v>194</v>
      </c>
      <c r="AY129" s="1" t="s">
        <v>194</v>
      </c>
      <c r="AZ129" s="1" t="s">
        <v>194</v>
      </c>
      <c r="BA129" s="1">
        <v>18.9844675866408</v>
      </c>
      <c r="BB129" s="1">
        <v>18.020886949483199</v>
      </c>
      <c r="BC129" s="1">
        <v>17.064203923290201</v>
      </c>
      <c r="BD129" s="1">
        <v>17.3367408921746</v>
      </c>
      <c r="BE129" s="1" t="s">
        <v>194</v>
      </c>
      <c r="BF129" s="1" t="s">
        <v>194</v>
      </c>
      <c r="BG129" s="1" t="s">
        <v>194</v>
      </c>
      <c r="BH129" s="1" t="s">
        <v>194</v>
      </c>
      <c r="BI129" s="1" t="s">
        <v>194</v>
      </c>
      <c r="BJ129" s="1" t="s">
        <v>194</v>
      </c>
      <c r="BM129">
        <v>4</v>
      </c>
      <c r="BN129">
        <f>MIN(Modell_vol30_2_bemutato_Wilensky4_table[[#This Row],[closest comp 1]:[closest comp 10]])</f>
        <v>8.4707180195889098</v>
      </c>
      <c r="BO129">
        <f>MAX(Modell_vol30_2_bemutato_Wilensky4_table[[#This Row],[closest comp 1]:[closest comp 10]])</f>
        <v>11.266343477395401</v>
      </c>
    </row>
    <row r="130" spans="1:67" x14ac:dyDescent="0.25">
      <c r="A130" s="1">
        <v>129</v>
      </c>
      <c r="B130" s="1" t="s">
        <v>38</v>
      </c>
      <c r="C130" s="1" t="s">
        <v>22</v>
      </c>
      <c r="D130" s="1" t="s">
        <v>40</v>
      </c>
      <c r="E130" s="1" t="s">
        <v>28</v>
      </c>
      <c r="F130" s="1" t="s">
        <v>25</v>
      </c>
      <c r="G130" s="1" t="b">
        <v>0</v>
      </c>
      <c r="H130" s="1" t="b">
        <v>0</v>
      </c>
      <c r="I130" s="1" t="b">
        <v>0</v>
      </c>
      <c r="J130" s="1" t="b">
        <v>0</v>
      </c>
      <c r="K130" s="1" t="b">
        <v>0</v>
      </c>
      <c r="L130" s="1">
        <v>200</v>
      </c>
      <c r="M130" s="1">
        <v>4</v>
      </c>
      <c r="N130" s="1">
        <v>0</v>
      </c>
      <c r="O130" s="1">
        <v>1</v>
      </c>
      <c r="P130" s="1">
        <v>0</v>
      </c>
      <c r="Q130" s="1">
        <v>100</v>
      </c>
      <c r="R130" s="1">
        <v>0</v>
      </c>
      <c r="S130" s="1">
        <v>1</v>
      </c>
      <c r="T130" s="1">
        <v>1</v>
      </c>
      <c r="U130" s="1" t="b">
        <v>0</v>
      </c>
      <c r="V130" s="1">
        <v>120</v>
      </c>
      <c r="W130" s="1">
        <v>3439.9</v>
      </c>
      <c r="X130" s="1">
        <v>3630.78</v>
      </c>
      <c r="Y130" s="1">
        <v>3448.72</v>
      </c>
      <c r="Z130" s="1">
        <v>3297.74</v>
      </c>
      <c r="AA130" s="1" t="s">
        <v>194</v>
      </c>
      <c r="AB130" s="1" t="s">
        <v>194</v>
      </c>
      <c r="AC130" s="1" t="s">
        <v>194</v>
      </c>
      <c r="AD130" s="1" t="s">
        <v>194</v>
      </c>
      <c r="AE130" s="1" t="s">
        <v>194</v>
      </c>
      <c r="AF130" s="1" t="s">
        <v>194</v>
      </c>
      <c r="AG130" s="1">
        <v>191.16</v>
      </c>
      <c r="AH130" s="1">
        <v>190.76</v>
      </c>
      <c r="AI130" s="1">
        <v>192.32</v>
      </c>
      <c r="AJ130" s="1">
        <v>191.87</v>
      </c>
      <c r="AK130" s="1" t="s">
        <v>194</v>
      </c>
      <c r="AL130" s="1" t="s">
        <v>194</v>
      </c>
      <c r="AM130" s="1" t="s">
        <v>194</v>
      </c>
      <c r="AN130" s="1" t="s">
        <v>194</v>
      </c>
      <c r="AO130" s="1" t="s">
        <v>194</v>
      </c>
      <c r="AP130" s="1" t="s">
        <v>194</v>
      </c>
      <c r="AQ130" s="1">
        <v>11.0873112802467</v>
      </c>
      <c r="AR130" s="1">
        <v>10.729900624493601</v>
      </c>
      <c r="AS130" s="1">
        <v>9.4136086141078295</v>
      </c>
      <c r="AT130" s="1">
        <v>10.333851454678999</v>
      </c>
      <c r="AU130" s="1" t="s">
        <v>194</v>
      </c>
      <c r="AV130" s="1" t="s">
        <v>194</v>
      </c>
      <c r="AW130" s="1" t="s">
        <v>194</v>
      </c>
      <c r="AX130" s="1" t="s">
        <v>194</v>
      </c>
      <c r="AY130" s="1" t="s">
        <v>194</v>
      </c>
      <c r="AZ130" s="1" t="s">
        <v>194</v>
      </c>
      <c r="BA130" s="1">
        <v>20.524469595486099</v>
      </c>
      <c r="BB130" s="1">
        <v>19.3613117223877</v>
      </c>
      <c r="BC130" s="1">
        <v>18.632828957989901</v>
      </c>
      <c r="BD130" s="1">
        <v>18.817854379449301</v>
      </c>
      <c r="BE130" s="1" t="s">
        <v>194</v>
      </c>
      <c r="BF130" s="1" t="s">
        <v>194</v>
      </c>
      <c r="BG130" s="1" t="s">
        <v>194</v>
      </c>
      <c r="BH130" s="1" t="s">
        <v>194</v>
      </c>
      <c r="BI130" s="1" t="s">
        <v>194</v>
      </c>
      <c r="BJ130" s="1" t="s">
        <v>194</v>
      </c>
      <c r="BM130">
        <v>4</v>
      </c>
      <c r="BN130">
        <f>MIN(Modell_vol30_2_bemutato_Wilensky4_table[[#This Row],[closest comp 1]:[closest comp 10]])</f>
        <v>9.4136086141078295</v>
      </c>
      <c r="BO130">
        <f>MAX(Modell_vol30_2_bemutato_Wilensky4_table[[#This Row],[closest comp 1]:[closest comp 10]])</f>
        <v>11.0873112802467</v>
      </c>
    </row>
    <row r="131" spans="1:67" x14ac:dyDescent="0.25">
      <c r="A131" s="1">
        <v>130</v>
      </c>
      <c r="B131" s="1" t="s">
        <v>38</v>
      </c>
      <c r="C131" s="1" t="s">
        <v>22</v>
      </c>
      <c r="D131" s="1" t="s">
        <v>40</v>
      </c>
      <c r="E131" s="1" t="s">
        <v>28</v>
      </c>
      <c r="F131" s="1" t="s">
        <v>25</v>
      </c>
      <c r="G131" s="1" t="b">
        <v>0</v>
      </c>
      <c r="H131" s="1" t="b">
        <v>0</v>
      </c>
      <c r="I131" s="1" t="b">
        <v>0</v>
      </c>
      <c r="J131" s="1" t="b">
        <v>0</v>
      </c>
      <c r="K131" s="1" t="b">
        <v>0</v>
      </c>
      <c r="L131" s="1">
        <v>200</v>
      </c>
      <c r="M131" s="1">
        <v>4</v>
      </c>
      <c r="N131" s="1">
        <v>0</v>
      </c>
      <c r="O131" s="1">
        <v>1</v>
      </c>
      <c r="P131" s="1">
        <v>0</v>
      </c>
      <c r="Q131" s="1">
        <v>100</v>
      </c>
      <c r="R131" s="1">
        <v>0</v>
      </c>
      <c r="S131" s="1">
        <v>1</v>
      </c>
      <c r="T131" s="1">
        <v>1</v>
      </c>
      <c r="U131" s="1" t="b">
        <v>0</v>
      </c>
      <c r="V131" s="1">
        <v>120</v>
      </c>
      <c r="W131" s="1">
        <v>3322.41</v>
      </c>
      <c r="X131" s="1">
        <v>3722.4</v>
      </c>
      <c r="Y131" s="1">
        <v>3815.66</v>
      </c>
      <c r="Z131" s="1">
        <v>3596.3</v>
      </c>
      <c r="AA131" s="1" t="s">
        <v>194</v>
      </c>
      <c r="AB131" s="1" t="s">
        <v>194</v>
      </c>
      <c r="AC131" s="1" t="s">
        <v>194</v>
      </c>
      <c r="AD131" s="1" t="s">
        <v>194</v>
      </c>
      <c r="AE131" s="1" t="s">
        <v>194</v>
      </c>
      <c r="AF131" s="1" t="s">
        <v>194</v>
      </c>
      <c r="AG131" s="1">
        <v>192.87</v>
      </c>
      <c r="AH131" s="1">
        <v>190.44</v>
      </c>
      <c r="AI131" s="1">
        <v>189.59</v>
      </c>
      <c r="AJ131" s="1">
        <v>191.59</v>
      </c>
      <c r="AK131" s="1" t="s">
        <v>194</v>
      </c>
      <c r="AL131" s="1" t="s">
        <v>194</v>
      </c>
      <c r="AM131" s="1" t="s">
        <v>194</v>
      </c>
      <c r="AN131" s="1" t="s">
        <v>194</v>
      </c>
      <c r="AO131" s="1" t="s">
        <v>194</v>
      </c>
      <c r="AP131" s="1" t="s">
        <v>194</v>
      </c>
      <c r="AQ131" s="1">
        <v>9.3606696808310197</v>
      </c>
      <c r="AR131" s="1">
        <v>10.3821794628996</v>
      </c>
      <c r="AS131" s="1">
        <v>12.202643979141399</v>
      </c>
      <c r="AT131" s="1">
        <v>9.6012510635795998</v>
      </c>
      <c r="AU131" s="1" t="s">
        <v>194</v>
      </c>
      <c r="AV131" s="1" t="s">
        <v>194</v>
      </c>
      <c r="AW131" s="1" t="s">
        <v>194</v>
      </c>
      <c r="AX131" s="1" t="s">
        <v>194</v>
      </c>
      <c r="AY131" s="1" t="s">
        <v>194</v>
      </c>
      <c r="AZ131" s="1" t="s">
        <v>194</v>
      </c>
      <c r="BA131" s="1">
        <v>17.3467795639679</v>
      </c>
      <c r="BB131" s="1">
        <v>17.545618494449101</v>
      </c>
      <c r="BC131" s="1">
        <v>18.723286570391199</v>
      </c>
      <c r="BD131" s="1">
        <v>18.369220803006801</v>
      </c>
      <c r="BE131" s="1" t="s">
        <v>194</v>
      </c>
      <c r="BF131" s="1" t="s">
        <v>194</v>
      </c>
      <c r="BG131" s="1" t="s">
        <v>194</v>
      </c>
      <c r="BH131" s="1" t="s">
        <v>194</v>
      </c>
      <c r="BI131" s="1" t="s">
        <v>194</v>
      </c>
      <c r="BJ131" s="1" t="s">
        <v>194</v>
      </c>
      <c r="BM131">
        <v>4</v>
      </c>
      <c r="BN131">
        <f>MIN(Modell_vol30_2_bemutato_Wilensky4_table[[#This Row],[closest comp 1]:[closest comp 10]])</f>
        <v>9.3606696808310197</v>
      </c>
      <c r="BO131">
        <f>MAX(Modell_vol30_2_bemutato_Wilensky4_table[[#This Row],[closest comp 1]:[closest comp 10]])</f>
        <v>12.202643979141399</v>
      </c>
    </row>
    <row r="132" spans="1:67" x14ac:dyDescent="0.25">
      <c r="A132" s="1">
        <v>131</v>
      </c>
      <c r="B132" s="1" t="s">
        <v>38</v>
      </c>
      <c r="C132" s="1" t="s">
        <v>22</v>
      </c>
      <c r="D132" s="1" t="s">
        <v>40</v>
      </c>
      <c r="E132" s="1" t="s">
        <v>28</v>
      </c>
      <c r="F132" s="1" t="s">
        <v>25</v>
      </c>
      <c r="G132" s="1" t="b">
        <v>0</v>
      </c>
      <c r="H132" s="1" t="b">
        <v>0</v>
      </c>
      <c r="I132" s="1" t="b">
        <v>0</v>
      </c>
      <c r="J132" s="1" t="b">
        <v>0</v>
      </c>
      <c r="K132" s="1" t="b">
        <v>0</v>
      </c>
      <c r="L132" s="1">
        <v>200</v>
      </c>
      <c r="M132" s="1">
        <v>4</v>
      </c>
      <c r="N132" s="1">
        <v>0</v>
      </c>
      <c r="O132" s="1">
        <v>1</v>
      </c>
      <c r="P132" s="1">
        <v>0</v>
      </c>
      <c r="Q132" s="1">
        <v>100</v>
      </c>
      <c r="R132" s="1">
        <v>0</v>
      </c>
      <c r="S132" s="1">
        <v>1</v>
      </c>
      <c r="T132" s="1">
        <v>1</v>
      </c>
      <c r="U132" s="1" t="b">
        <v>0</v>
      </c>
      <c r="V132" s="1">
        <v>120</v>
      </c>
      <c r="W132" s="1">
        <v>3955.95</v>
      </c>
      <c r="X132" s="1">
        <v>2999.7</v>
      </c>
      <c r="Y132" s="1">
        <v>4052.86</v>
      </c>
      <c r="Z132" s="1">
        <v>3141.84</v>
      </c>
      <c r="AA132" s="1" t="s">
        <v>194</v>
      </c>
      <c r="AB132" s="1" t="s">
        <v>194</v>
      </c>
      <c r="AC132" s="1" t="s">
        <v>194</v>
      </c>
      <c r="AD132" s="1" t="s">
        <v>194</v>
      </c>
      <c r="AE132" s="1" t="s">
        <v>194</v>
      </c>
      <c r="AF132" s="1" t="s">
        <v>194</v>
      </c>
      <c r="AG132" s="1">
        <v>190.19</v>
      </c>
      <c r="AH132" s="1">
        <v>192.28</v>
      </c>
      <c r="AI132" s="1">
        <v>190.79</v>
      </c>
      <c r="AJ132" s="1">
        <v>192.35</v>
      </c>
      <c r="AK132" s="1" t="s">
        <v>194</v>
      </c>
      <c r="AL132" s="1" t="s">
        <v>194</v>
      </c>
      <c r="AM132" s="1" t="s">
        <v>194</v>
      </c>
      <c r="AN132" s="1" t="s">
        <v>194</v>
      </c>
      <c r="AO132" s="1" t="s">
        <v>194</v>
      </c>
      <c r="AP132" s="1" t="s">
        <v>194</v>
      </c>
      <c r="AQ132" s="1">
        <v>12.130829672469799</v>
      </c>
      <c r="AR132" s="1">
        <v>7.4602539510696797</v>
      </c>
      <c r="AS132" s="1">
        <v>10.871887495093301</v>
      </c>
      <c r="AT132" s="1">
        <v>7.6065229212161203</v>
      </c>
      <c r="AU132" s="1" t="s">
        <v>194</v>
      </c>
      <c r="AV132" s="1" t="s">
        <v>194</v>
      </c>
      <c r="AW132" s="1" t="s">
        <v>194</v>
      </c>
      <c r="AX132" s="1" t="s">
        <v>194</v>
      </c>
      <c r="AY132" s="1" t="s">
        <v>194</v>
      </c>
      <c r="AZ132" s="1" t="s">
        <v>194</v>
      </c>
      <c r="BA132" s="1">
        <v>18.603831868786301</v>
      </c>
      <c r="BB132" s="1">
        <v>19.054997346396799</v>
      </c>
      <c r="BC132" s="1">
        <v>19.5380447956504</v>
      </c>
      <c r="BD132" s="1">
        <v>18.166983330687899</v>
      </c>
      <c r="BE132" s="1" t="s">
        <v>194</v>
      </c>
      <c r="BF132" s="1" t="s">
        <v>194</v>
      </c>
      <c r="BG132" s="1" t="s">
        <v>194</v>
      </c>
      <c r="BH132" s="1" t="s">
        <v>194</v>
      </c>
      <c r="BI132" s="1" t="s">
        <v>194</v>
      </c>
      <c r="BJ132" s="1" t="s">
        <v>194</v>
      </c>
      <c r="BM132">
        <v>4</v>
      </c>
      <c r="BN132">
        <f>MIN(Modell_vol30_2_bemutato_Wilensky4_table[[#This Row],[closest comp 1]:[closest comp 10]])</f>
        <v>7.4602539510696797</v>
      </c>
      <c r="BO132">
        <f>MAX(Modell_vol30_2_bemutato_Wilensky4_table[[#This Row],[closest comp 1]:[closest comp 10]])</f>
        <v>12.130829672469799</v>
      </c>
    </row>
    <row r="133" spans="1:67" x14ac:dyDescent="0.25">
      <c r="A133" s="1">
        <v>132</v>
      </c>
      <c r="B133" s="1" t="s">
        <v>38</v>
      </c>
      <c r="C133" s="1" t="s">
        <v>22</v>
      </c>
      <c r="D133" s="1" t="s">
        <v>40</v>
      </c>
      <c r="E133" s="1" t="s">
        <v>28</v>
      </c>
      <c r="F133" s="1" t="s">
        <v>25</v>
      </c>
      <c r="G133" s="1" t="b">
        <v>0</v>
      </c>
      <c r="H133" s="1" t="b">
        <v>0</v>
      </c>
      <c r="I133" s="1" t="b">
        <v>0</v>
      </c>
      <c r="J133" s="1" t="b">
        <v>0</v>
      </c>
      <c r="K133" s="1" t="b">
        <v>0</v>
      </c>
      <c r="L133" s="1">
        <v>200</v>
      </c>
      <c r="M133" s="1">
        <v>4</v>
      </c>
      <c r="N133" s="1">
        <v>0</v>
      </c>
      <c r="O133" s="1">
        <v>1</v>
      </c>
      <c r="P133" s="1">
        <v>0</v>
      </c>
      <c r="Q133" s="1">
        <v>100</v>
      </c>
      <c r="R133" s="1">
        <v>0</v>
      </c>
      <c r="S133" s="1">
        <v>1</v>
      </c>
      <c r="T133" s="1">
        <v>1</v>
      </c>
      <c r="U133" s="1" t="b">
        <v>0</v>
      </c>
      <c r="V133" s="1">
        <v>120</v>
      </c>
      <c r="W133" s="1">
        <v>3551.21</v>
      </c>
      <c r="X133" s="1">
        <v>4066.06</v>
      </c>
      <c r="Y133" s="1">
        <v>3568.41</v>
      </c>
      <c r="Z133" s="1">
        <v>3661.2</v>
      </c>
      <c r="AA133" s="1" t="s">
        <v>194</v>
      </c>
      <c r="AB133" s="1" t="s">
        <v>194</v>
      </c>
      <c r="AC133" s="1" t="s">
        <v>194</v>
      </c>
      <c r="AD133" s="1" t="s">
        <v>194</v>
      </c>
      <c r="AE133" s="1" t="s">
        <v>194</v>
      </c>
      <c r="AF133" s="1" t="s">
        <v>194</v>
      </c>
      <c r="AG133" s="1">
        <v>190.55</v>
      </c>
      <c r="AH133" s="1">
        <v>190.13</v>
      </c>
      <c r="AI133" s="1">
        <v>191.23</v>
      </c>
      <c r="AJ133" s="1">
        <v>191.71</v>
      </c>
      <c r="AK133" s="1" t="s">
        <v>194</v>
      </c>
      <c r="AL133" s="1" t="s">
        <v>194</v>
      </c>
      <c r="AM133" s="1" t="s">
        <v>194</v>
      </c>
      <c r="AN133" s="1" t="s">
        <v>194</v>
      </c>
      <c r="AO133" s="1" t="s">
        <v>194</v>
      </c>
      <c r="AP133" s="1" t="s">
        <v>194</v>
      </c>
      <c r="AQ133" s="1">
        <v>10.3546231420867</v>
      </c>
      <c r="AR133" s="1">
        <v>10.6410113319237</v>
      </c>
      <c r="AS133" s="1">
        <v>10.258563734441299</v>
      </c>
      <c r="AT133" s="1">
        <v>10.153887058843999</v>
      </c>
      <c r="AU133" s="1" t="s">
        <v>194</v>
      </c>
      <c r="AV133" s="1" t="s">
        <v>194</v>
      </c>
      <c r="AW133" s="1" t="s">
        <v>194</v>
      </c>
      <c r="AX133" s="1" t="s">
        <v>194</v>
      </c>
      <c r="AY133" s="1" t="s">
        <v>194</v>
      </c>
      <c r="AZ133" s="1" t="s">
        <v>194</v>
      </c>
      <c r="BA133" s="1">
        <v>19.063924814651699</v>
      </c>
      <c r="BB133" s="1">
        <v>19.131686616241701</v>
      </c>
      <c r="BC133" s="1">
        <v>17.8276400963775</v>
      </c>
      <c r="BD133" s="1">
        <v>18.931666706994001</v>
      </c>
      <c r="BE133" s="1" t="s">
        <v>194</v>
      </c>
      <c r="BF133" s="1" t="s">
        <v>194</v>
      </c>
      <c r="BG133" s="1" t="s">
        <v>194</v>
      </c>
      <c r="BH133" s="1" t="s">
        <v>194</v>
      </c>
      <c r="BI133" s="1" t="s">
        <v>194</v>
      </c>
      <c r="BJ133" s="1" t="s">
        <v>194</v>
      </c>
      <c r="BM133">
        <v>4</v>
      </c>
      <c r="BN133">
        <f>MIN(Modell_vol30_2_bemutato_Wilensky4_table[[#This Row],[closest comp 1]:[closest comp 10]])</f>
        <v>10.153887058843999</v>
      </c>
      <c r="BO133">
        <f>MAX(Modell_vol30_2_bemutato_Wilensky4_table[[#This Row],[closest comp 1]:[closest comp 10]])</f>
        <v>10.6410113319237</v>
      </c>
    </row>
    <row r="134" spans="1:67" x14ac:dyDescent="0.25">
      <c r="A134" s="1">
        <v>133</v>
      </c>
      <c r="B134" s="1" t="s">
        <v>38</v>
      </c>
      <c r="C134" s="1" t="s">
        <v>22</v>
      </c>
      <c r="D134" s="1" t="s">
        <v>40</v>
      </c>
      <c r="E134" s="1" t="s">
        <v>28</v>
      </c>
      <c r="F134" s="1" t="s">
        <v>25</v>
      </c>
      <c r="G134" s="1" t="b">
        <v>0</v>
      </c>
      <c r="H134" s="1" t="b">
        <v>0</v>
      </c>
      <c r="I134" s="1" t="b">
        <v>0</v>
      </c>
      <c r="J134" s="1" t="b">
        <v>0</v>
      </c>
      <c r="K134" s="1" t="b">
        <v>0</v>
      </c>
      <c r="L134" s="1">
        <v>200</v>
      </c>
      <c r="M134" s="1">
        <v>4</v>
      </c>
      <c r="N134" s="1">
        <v>0</v>
      </c>
      <c r="O134" s="1">
        <v>1</v>
      </c>
      <c r="P134" s="1">
        <v>0</v>
      </c>
      <c r="Q134" s="1">
        <v>100</v>
      </c>
      <c r="R134" s="1">
        <v>0</v>
      </c>
      <c r="S134" s="1">
        <v>1</v>
      </c>
      <c r="T134" s="1">
        <v>1</v>
      </c>
      <c r="U134" s="1" t="b">
        <v>0</v>
      </c>
      <c r="V134" s="1">
        <v>120</v>
      </c>
      <c r="W134" s="1">
        <v>3261.02</v>
      </c>
      <c r="X134" s="1">
        <v>3223.67</v>
      </c>
      <c r="Y134" s="1">
        <v>3546</v>
      </c>
      <c r="Z134" s="1">
        <v>3631.09</v>
      </c>
      <c r="AA134" s="1" t="s">
        <v>194</v>
      </c>
      <c r="AB134" s="1" t="s">
        <v>194</v>
      </c>
      <c r="AC134" s="1" t="s">
        <v>194</v>
      </c>
      <c r="AD134" s="1" t="s">
        <v>194</v>
      </c>
      <c r="AE134" s="1" t="s">
        <v>194</v>
      </c>
      <c r="AF134" s="1" t="s">
        <v>194</v>
      </c>
      <c r="AG134" s="1">
        <v>190.81</v>
      </c>
      <c r="AH134" s="1">
        <v>192.24</v>
      </c>
      <c r="AI134" s="1">
        <v>191.03</v>
      </c>
      <c r="AJ134" s="1">
        <v>192.05</v>
      </c>
      <c r="AK134" s="1" t="s">
        <v>194</v>
      </c>
      <c r="AL134" s="1" t="s">
        <v>194</v>
      </c>
      <c r="AM134" s="1" t="s">
        <v>194</v>
      </c>
      <c r="AN134" s="1" t="s">
        <v>194</v>
      </c>
      <c r="AO134" s="1" t="s">
        <v>194</v>
      </c>
      <c r="AP134" s="1" t="s">
        <v>194</v>
      </c>
      <c r="AQ134" s="1">
        <v>11.3131309047081</v>
      </c>
      <c r="AR134" s="1">
        <v>10.5312756234269</v>
      </c>
      <c r="AS134" s="1">
        <v>11.016849550418099</v>
      </c>
      <c r="AT134" s="1">
        <v>9.9404470634894402</v>
      </c>
      <c r="AU134" s="1" t="s">
        <v>194</v>
      </c>
      <c r="AV134" s="1" t="s">
        <v>194</v>
      </c>
      <c r="AW134" s="1" t="s">
        <v>194</v>
      </c>
      <c r="AX134" s="1" t="s">
        <v>194</v>
      </c>
      <c r="AY134" s="1" t="s">
        <v>194</v>
      </c>
      <c r="AZ134" s="1" t="s">
        <v>194</v>
      </c>
      <c r="BA134" s="1">
        <v>20.4876896438142</v>
      </c>
      <c r="BB134" s="1">
        <v>15.8318692202606</v>
      </c>
      <c r="BC134" s="1">
        <v>21.085586502884201</v>
      </c>
      <c r="BD134" s="1">
        <v>16.486525370837001</v>
      </c>
      <c r="BE134" s="1" t="s">
        <v>194</v>
      </c>
      <c r="BF134" s="1" t="s">
        <v>194</v>
      </c>
      <c r="BG134" s="1" t="s">
        <v>194</v>
      </c>
      <c r="BH134" s="1" t="s">
        <v>194</v>
      </c>
      <c r="BI134" s="1" t="s">
        <v>194</v>
      </c>
      <c r="BJ134" s="1" t="s">
        <v>194</v>
      </c>
      <c r="BM134">
        <v>4</v>
      </c>
      <c r="BN134">
        <f>MIN(Modell_vol30_2_bemutato_Wilensky4_table[[#This Row],[closest comp 1]:[closest comp 10]])</f>
        <v>9.9404470634894402</v>
      </c>
      <c r="BO134">
        <f>MAX(Modell_vol30_2_bemutato_Wilensky4_table[[#This Row],[closest comp 1]:[closest comp 10]])</f>
        <v>11.3131309047081</v>
      </c>
    </row>
    <row r="135" spans="1:67" x14ac:dyDescent="0.25">
      <c r="A135" s="1">
        <v>134</v>
      </c>
      <c r="B135" s="1" t="s">
        <v>38</v>
      </c>
      <c r="C135" s="1" t="s">
        <v>22</v>
      </c>
      <c r="D135" s="1" t="s">
        <v>40</v>
      </c>
      <c r="E135" s="1" t="s">
        <v>28</v>
      </c>
      <c r="F135" s="1" t="s">
        <v>25</v>
      </c>
      <c r="G135" s="1" t="b">
        <v>0</v>
      </c>
      <c r="H135" s="1" t="b">
        <v>0</v>
      </c>
      <c r="I135" s="1" t="b">
        <v>0</v>
      </c>
      <c r="J135" s="1" t="b">
        <v>0</v>
      </c>
      <c r="K135" s="1" t="b">
        <v>0</v>
      </c>
      <c r="L135" s="1">
        <v>200</v>
      </c>
      <c r="M135" s="1">
        <v>4</v>
      </c>
      <c r="N135" s="1">
        <v>0</v>
      </c>
      <c r="O135" s="1">
        <v>1</v>
      </c>
      <c r="P135" s="1">
        <v>0</v>
      </c>
      <c r="Q135" s="1">
        <v>100</v>
      </c>
      <c r="R135" s="1">
        <v>0</v>
      </c>
      <c r="S135" s="1">
        <v>1</v>
      </c>
      <c r="T135" s="1">
        <v>1</v>
      </c>
      <c r="U135" s="1" t="b">
        <v>0</v>
      </c>
      <c r="V135" s="1">
        <v>120</v>
      </c>
      <c r="W135" s="1">
        <v>3561.72</v>
      </c>
      <c r="X135" s="1">
        <v>2740.02</v>
      </c>
      <c r="Y135" s="1">
        <v>2652.26</v>
      </c>
      <c r="Z135" s="1">
        <v>4077.76</v>
      </c>
      <c r="AA135" s="1" t="s">
        <v>194</v>
      </c>
      <c r="AB135" s="1" t="s">
        <v>194</v>
      </c>
      <c r="AC135" s="1" t="s">
        <v>194</v>
      </c>
      <c r="AD135" s="1" t="s">
        <v>194</v>
      </c>
      <c r="AE135" s="1" t="s">
        <v>194</v>
      </c>
      <c r="AF135" s="1" t="s">
        <v>194</v>
      </c>
      <c r="AG135" s="1">
        <v>189.77</v>
      </c>
      <c r="AH135" s="1">
        <v>194.66</v>
      </c>
      <c r="AI135" s="1">
        <v>193.19</v>
      </c>
      <c r="AJ135" s="1">
        <v>189.08</v>
      </c>
      <c r="AK135" s="1" t="s">
        <v>194</v>
      </c>
      <c r="AL135" s="1" t="s">
        <v>194</v>
      </c>
      <c r="AM135" s="1" t="s">
        <v>194</v>
      </c>
      <c r="AN135" s="1" t="s">
        <v>194</v>
      </c>
      <c r="AO135" s="1" t="s">
        <v>194</v>
      </c>
      <c r="AP135" s="1" t="s">
        <v>194</v>
      </c>
      <c r="AQ135" s="1">
        <v>10.4681527605479</v>
      </c>
      <c r="AR135" s="1">
        <v>5.1723351983720498</v>
      </c>
      <c r="AS135" s="1">
        <v>6.4737841108476299</v>
      </c>
      <c r="AT135" s="1">
        <v>11.9922458336295</v>
      </c>
      <c r="AU135" s="1" t="s">
        <v>194</v>
      </c>
      <c r="AV135" s="1" t="s">
        <v>194</v>
      </c>
      <c r="AW135" s="1" t="s">
        <v>194</v>
      </c>
      <c r="AX135" s="1" t="s">
        <v>194</v>
      </c>
      <c r="AY135" s="1" t="s">
        <v>194</v>
      </c>
      <c r="AZ135" s="1" t="s">
        <v>194</v>
      </c>
      <c r="BA135" s="1">
        <v>17.414606989343</v>
      </c>
      <c r="BB135" s="1">
        <v>15.847933841516401</v>
      </c>
      <c r="BC135" s="1">
        <v>18.102411863386799</v>
      </c>
      <c r="BD135" s="1">
        <v>16.376024449664602</v>
      </c>
      <c r="BE135" s="1" t="s">
        <v>194</v>
      </c>
      <c r="BF135" s="1" t="s">
        <v>194</v>
      </c>
      <c r="BG135" s="1" t="s">
        <v>194</v>
      </c>
      <c r="BH135" s="1" t="s">
        <v>194</v>
      </c>
      <c r="BI135" s="1" t="s">
        <v>194</v>
      </c>
      <c r="BJ135" s="1" t="s">
        <v>194</v>
      </c>
      <c r="BM135">
        <v>4</v>
      </c>
      <c r="BN135">
        <f>MIN(Modell_vol30_2_bemutato_Wilensky4_table[[#This Row],[closest comp 1]:[closest comp 10]])</f>
        <v>5.1723351983720498</v>
      </c>
      <c r="BO135">
        <f>MAX(Modell_vol30_2_bemutato_Wilensky4_table[[#This Row],[closest comp 1]:[closest comp 10]])</f>
        <v>11.9922458336295</v>
      </c>
    </row>
    <row r="136" spans="1:67" x14ac:dyDescent="0.25">
      <c r="A136" s="1">
        <v>135</v>
      </c>
      <c r="B136" s="1" t="s">
        <v>38</v>
      </c>
      <c r="C136" s="1" t="s">
        <v>22</v>
      </c>
      <c r="D136" s="1" t="s">
        <v>40</v>
      </c>
      <c r="E136" s="1" t="s">
        <v>28</v>
      </c>
      <c r="F136" s="1" t="s">
        <v>25</v>
      </c>
      <c r="G136" s="1" t="b">
        <v>0</v>
      </c>
      <c r="H136" s="1" t="b">
        <v>0</v>
      </c>
      <c r="I136" s="1" t="b">
        <v>0</v>
      </c>
      <c r="J136" s="1" t="b">
        <v>0</v>
      </c>
      <c r="K136" s="1" t="b">
        <v>0</v>
      </c>
      <c r="L136" s="1">
        <v>200</v>
      </c>
      <c r="M136" s="1">
        <v>4</v>
      </c>
      <c r="N136" s="1">
        <v>0</v>
      </c>
      <c r="O136" s="1">
        <v>1</v>
      </c>
      <c r="P136" s="1">
        <v>0</v>
      </c>
      <c r="Q136" s="1">
        <v>100</v>
      </c>
      <c r="R136" s="1">
        <v>0</v>
      </c>
      <c r="S136" s="1">
        <v>1</v>
      </c>
      <c r="T136" s="1">
        <v>1</v>
      </c>
      <c r="U136" s="1" t="b">
        <v>0</v>
      </c>
      <c r="V136" s="1">
        <v>120</v>
      </c>
      <c r="W136" s="1">
        <v>3182.71</v>
      </c>
      <c r="X136" s="1">
        <v>3072.27</v>
      </c>
      <c r="Y136" s="1">
        <v>3007.53</v>
      </c>
      <c r="Z136" s="1">
        <v>3078.82</v>
      </c>
      <c r="AA136" s="1" t="s">
        <v>194</v>
      </c>
      <c r="AB136" s="1" t="s">
        <v>194</v>
      </c>
      <c r="AC136" s="1" t="s">
        <v>194</v>
      </c>
      <c r="AD136" s="1" t="s">
        <v>194</v>
      </c>
      <c r="AE136" s="1" t="s">
        <v>194</v>
      </c>
      <c r="AF136" s="1" t="s">
        <v>194</v>
      </c>
      <c r="AG136" s="1">
        <v>190.78</v>
      </c>
      <c r="AH136" s="1">
        <v>193.23</v>
      </c>
      <c r="AI136" s="1">
        <v>193.49</v>
      </c>
      <c r="AJ136" s="1">
        <v>190.77</v>
      </c>
      <c r="AK136" s="1" t="s">
        <v>194</v>
      </c>
      <c r="AL136" s="1" t="s">
        <v>194</v>
      </c>
      <c r="AM136" s="1" t="s">
        <v>194</v>
      </c>
      <c r="AN136" s="1" t="s">
        <v>194</v>
      </c>
      <c r="AO136" s="1" t="s">
        <v>194</v>
      </c>
      <c r="AP136" s="1" t="s">
        <v>194</v>
      </c>
      <c r="AQ136" s="1">
        <v>10.2110567292815</v>
      </c>
      <c r="AR136" s="1">
        <v>9.4072997623650192</v>
      </c>
      <c r="AS136" s="1">
        <v>8.7472197687863193</v>
      </c>
      <c r="AT136" s="1">
        <v>10.2022742414674</v>
      </c>
      <c r="AU136" s="1" t="s">
        <v>194</v>
      </c>
      <c r="AV136" s="1" t="s">
        <v>194</v>
      </c>
      <c r="AW136" s="1" t="s">
        <v>194</v>
      </c>
      <c r="AX136" s="1" t="s">
        <v>194</v>
      </c>
      <c r="AY136" s="1" t="s">
        <v>194</v>
      </c>
      <c r="AZ136" s="1" t="s">
        <v>194</v>
      </c>
      <c r="BA136" s="1">
        <v>20.909540685599701</v>
      </c>
      <c r="BB136" s="1">
        <v>19.603802378108199</v>
      </c>
      <c r="BC136" s="1">
        <v>18.7373274724706</v>
      </c>
      <c r="BD136" s="1">
        <v>19.336224259544998</v>
      </c>
      <c r="BE136" s="1" t="s">
        <v>194</v>
      </c>
      <c r="BF136" s="1" t="s">
        <v>194</v>
      </c>
      <c r="BG136" s="1" t="s">
        <v>194</v>
      </c>
      <c r="BH136" s="1" t="s">
        <v>194</v>
      </c>
      <c r="BI136" s="1" t="s">
        <v>194</v>
      </c>
      <c r="BJ136" s="1" t="s">
        <v>194</v>
      </c>
      <c r="BM136">
        <v>4</v>
      </c>
      <c r="BN136">
        <f>MIN(Modell_vol30_2_bemutato_Wilensky4_table[[#This Row],[closest comp 1]:[closest comp 10]])</f>
        <v>8.7472197687863193</v>
      </c>
      <c r="BO136">
        <f>MAX(Modell_vol30_2_bemutato_Wilensky4_table[[#This Row],[closest comp 1]:[closest comp 10]])</f>
        <v>10.2110567292815</v>
      </c>
    </row>
    <row r="137" spans="1:67" x14ac:dyDescent="0.25">
      <c r="A137" s="1">
        <v>136</v>
      </c>
      <c r="B137" s="1" t="s">
        <v>38</v>
      </c>
      <c r="C137" s="1" t="s">
        <v>22</v>
      </c>
      <c r="D137" s="1" t="s">
        <v>40</v>
      </c>
      <c r="E137" s="1" t="s">
        <v>28</v>
      </c>
      <c r="F137" s="1" t="s">
        <v>25</v>
      </c>
      <c r="G137" s="1" t="b">
        <v>0</v>
      </c>
      <c r="H137" s="1" t="b">
        <v>0</v>
      </c>
      <c r="I137" s="1" t="b">
        <v>0</v>
      </c>
      <c r="J137" s="1" t="b">
        <v>0</v>
      </c>
      <c r="K137" s="1" t="b">
        <v>0</v>
      </c>
      <c r="L137" s="1">
        <v>200</v>
      </c>
      <c r="M137" s="1">
        <v>4</v>
      </c>
      <c r="N137" s="1">
        <v>0</v>
      </c>
      <c r="O137" s="1">
        <v>1</v>
      </c>
      <c r="P137" s="1">
        <v>0</v>
      </c>
      <c r="Q137" s="1">
        <v>100</v>
      </c>
      <c r="R137" s="1">
        <v>0</v>
      </c>
      <c r="S137" s="1">
        <v>1</v>
      </c>
      <c r="T137" s="1">
        <v>1</v>
      </c>
      <c r="U137" s="1" t="b">
        <v>0</v>
      </c>
      <c r="V137" s="1">
        <v>120</v>
      </c>
      <c r="W137" s="1">
        <v>3478.95</v>
      </c>
      <c r="X137" s="1">
        <v>3156.63</v>
      </c>
      <c r="Y137" s="1">
        <v>3430.42</v>
      </c>
      <c r="Z137" s="1">
        <v>2697.69</v>
      </c>
      <c r="AA137" s="1" t="s">
        <v>194</v>
      </c>
      <c r="AB137" s="1" t="s">
        <v>194</v>
      </c>
      <c r="AC137" s="1" t="s">
        <v>194</v>
      </c>
      <c r="AD137" s="1" t="s">
        <v>194</v>
      </c>
      <c r="AE137" s="1" t="s">
        <v>194</v>
      </c>
      <c r="AF137" s="1" t="s">
        <v>194</v>
      </c>
      <c r="AG137" s="1">
        <v>190.53</v>
      </c>
      <c r="AH137" s="1">
        <v>192.4</v>
      </c>
      <c r="AI137" s="1">
        <v>190.53</v>
      </c>
      <c r="AJ137" s="1">
        <v>194</v>
      </c>
      <c r="AK137" s="1" t="s">
        <v>194</v>
      </c>
      <c r="AL137" s="1" t="s">
        <v>194</v>
      </c>
      <c r="AM137" s="1" t="s">
        <v>194</v>
      </c>
      <c r="AN137" s="1" t="s">
        <v>194</v>
      </c>
      <c r="AO137" s="1" t="s">
        <v>194</v>
      </c>
      <c r="AP137" s="1" t="s">
        <v>194</v>
      </c>
      <c r="AQ137" s="1">
        <v>11.3856907419538</v>
      </c>
      <c r="AR137" s="1">
        <v>9.4003976471501893</v>
      </c>
      <c r="AS137" s="1">
        <v>11.3665374935039</v>
      </c>
      <c r="AT137" s="1">
        <v>8.4180325049347307</v>
      </c>
      <c r="AU137" s="1" t="s">
        <v>194</v>
      </c>
      <c r="AV137" s="1" t="s">
        <v>194</v>
      </c>
      <c r="AW137" s="1" t="s">
        <v>194</v>
      </c>
      <c r="AX137" s="1" t="s">
        <v>194</v>
      </c>
      <c r="AY137" s="1" t="s">
        <v>194</v>
      </c>
      <c r="AZ137" s="1" t="s">
        <v>194</v>
      </c>
      <c r="BA137" s="1">
        <v>18.453340745674002</v>
      </c>
      <c r="BB137" s="1">
        <v>19.3755898055296</v>
      </c>
      <c r="BC137" s="1">
        <v>19.531664220076401</v>
      </c>
      <c r="BD137" s="1">
        <v>17.4614337091318</v>
      </c>
      <c r="BE137" s="1" t="s">
        <v>194</v>
      </c>
      <c r="BF137" s="1" t="s">
        <v>194</v>
      </c>
      <c r="BG137" s="1" t="s">
        <v>194</v>
      </c>
      <c r="BH137" s="1" t="s">
        <v>194</v>
      </c>
      <c r="BI137" s="1" t="s">
        <v>194</v>
      </c>
      <c r="BJ137" s="1" t="s">
        <v>194</v>
      </c>
      <c r="BM137">
        <v>4</v>
      </c>
      <c r="BN137">
        <f>MIN(Modell_vol30_2_bemutato_Wilensky4_table[[#This Row],[closest comp 1]:[closest comp 10]])</f>
        <v>8.4180325049347307</v>
      </c>
      <c r="BO137">
        <f>MAX(Modell_vol30_2_bemutato_Wilensky4_table[[#This Row],[closest comp 1]:[closest comp 10]])</f>
        <v>11.3856907419538</v>
      </c>
    </row>
    <row r="138" spans="1:67" x14ac:dyDescent="0.25">
      <c r="A138" s="1">
        <v>137</v>
      </c>
      <c r="B138" s="1" t="s">
        <v>38</v>
      </c>
      <c r="C138" s="1" t="s">
        <v>22</v>
      </c>
      <c r="D138" s="1" t="s">
        <v>40</v>
      </c>
      <c r="E138" s="1" t="s">
        <v>28</v>
      </c>
      <c r="F138" s="1" t="s">
        <v>25</v>
      </c>
      <c r="G138" s="1" t="b">
        <v>0</v>
      </c>
      <c r="H138" s="1" t="b">
        <v>0</v>
      </c>
      <c r="I138" s="1" t="b">
        <v>0</v>
      </c>
      <c r="J138" s="1" t="b">
        <v>0</v>
      </c>
      <c r="K138" s="1" t="b">
        <v>0</v>
      </c>
      <c r="L138" s="1">
        <v>200</v>
      </c>
      <c r="M138" s="1">
        <v>4</v>
      </c>
      <c r="N138" s="1">
        <v>0</v>
      </c>
      <c r="O138" s="1">
        <v>1</v>
      </c>
      <c r="P138" s="1">
        <v>0</v>
      </c>
      <c r="Q138" s="1">
        <v>100</v>
      </c>
      <c r="R138" s="1">
        <v>0</v>
      </c>
      <c r="S138" s="1">
        <v>1</v>
      </c>
      <c r="T138" s="1">
        <v>1</v>
      </c>
      <c r="U138" s="1" t="b">
        <v>0</v>
      </c>
      <c r="V138" s="1">
        <v>120</v>
      </c>
      <c r="W138" s="1">
        <v>3290.43</v>
      </c>
      <c r="X138" s="1">
        <v>3524.04</v>
      </c>
      <c r="Y138" s="1">
        <v>3231.79</v>
      </c>
      <c r="Z138" s="1">
        <v>3628.89</v>
      </c>
      <c r="AA138" s="1" t="s">
        <v>194</v>
      </c>
      <c r="AB138" s="1" t="s">
        <v>194</v>
      </c>
      <c r="AC138" s="1" t="s">
        <v>194</v>
      </c>
      <c r="AD138" s="1" t="s">
        <v>194</v>
      </c>
      <c r="AE138" s="1" t="s">
        <v>194</v>
      </c>
      <c r="AF138" s="1" t="s">
        <v>194</v>
      </c>
      <c r="AG138" s="1">
        <v>190.61</v>
      </c>
      <c r="AH138" s="1">
        <v>191.41</v>
      </c>
      <c r="AI138" s="1">
        <v>192.23</v>
      </c>
      <c r="AJ138" s="1">
        <v>191.48</v>
      </c>
      <c r="AK138" s="1" t="s">
        <v>194</v>
      </c>
      <c r="AL138" s="1" t="s">
        <v>194</v>
      </c>
      <c r="AM138" s="1" t="s">
        <v>194</v>
      </c>
      <c r="AN138" s="1" t="s">
        <v>194</v>
      </c>
      <c r="AO138" s="1" t="s">
        <v>194</v>
      </c>
      <c r="AP138" s="1" t="s">
        <v>194</v>
      </c>
      <c r="AQ138" s="1">
        <v>10.7184356264298</v>
      </c>
      <c r="AR138" s="1">
        <v>10.314686997502999</v>
      </c>
      <c r="AS138" s="1">
        <v>11.207354399458501</v>
      </c>
      <c r="AT138" s="1">
        <v>10.537967583865401</v>
      </c>
      <c r="AU138" s="1" t="s">
        <v>194</v>
      </c>
      <c r="AV138" s="1" t="s">
        <v>194</v>
      </c>
      <c r="AW138" s="1" t="s">
        <v>194</v>
      </c>
      <c r="AX138" s="1" t="s">
        <v>194</v>
      </c>
      <c r="AY138" s="1" t="s">
        <v>194</v>
      </c>
      <c r="AZ138" s="1" t="s">
        <v>194</v>
      </c>
      <c r="BA138" s="1">
        <v>20.388686749442599</v>
      </c>
      <c r="BB138" s="1">
        <v>19.904896311780099</v>
      </c>
      <c r="BC138" s="1">
        <v>21.171280916893899</v>
      </c>
      <c r="BD138" s="1">
        <v>18.627563155182401</v>
      </c>
      <c r="BE138" s="1" t="s">
        <v>194</v>
      </c>
      <c r="BF138" s="1" t="s">
        <v>194</v>
      </c>
      <c r="BG138" s="1" t="s">
        <v>194</v>
      </c>
      <c r="BH138" s="1" t="s">
        <v>194</v>
      </c>
      <c r="BI138" s="1" t="s">
        <v>194</v>
      </c>
      <c r="BJ138" s="1" t="s">
        <v>194</v>
      </c>
      <c r="BM138">
        <v>4</v>
      </c>
      <c r="BN138">
        <f>MIN(Modell_vol30_2_bemutato_Wilensky4_table[[#This Row],[closest comp 1]:[closest comp 10]])</f>
        <v>10.314686997502999</v>
      </c>
      <c r="BO138">
        <f>MAX(Modell_vol30_2_bemutato_Wilensky4_table[[#This Row],[closest comp 1]:[closest comp 10]])</f>
        <v>11.207354399458501</v>
      </c>
    </row>
    <row r="139" spans="1:67" x14ac:dyDescent="0.25">
      <c r="A139" s="1">
        <v>138</v>
      </c>
      <c r="B139" s="1" t="s">
        <v>38</v>
      </c>
      <c r="C139" s="1" t="s">
        <v>22</v>
      </c>
      <c r="D139" s="1" t="s">
        <v>40</v>
      </c>
      <c r="E139" s="1" t="s">
        <v>28</v>
      </c>
      <c r="F139" s="1" t="s">
        <v>25</v>
      </c>
      <c r="G139" s="1" t="b">
        <v>0</v>
      </c>
      <c r="H139" s="1" t="b">
        <v>0</v>
      </c>
      <c r="I139" s="1" t="b">
        <v>0</v>
      </c>
      <c r="J139" s="1" t="b">
        <v>0</v>
      </c>
      <c r="K139" s="1" t="b">
        <v>0</v>
      </c>
      <c r="L139" s="1">
        <v>200</v>
      </c>
      <c r="M139" s="1">
        <v>4</v>
      </c>
      <c r="N139" s="1">
        <v>0</v>
      </c>
      <c r="O139" s="1">
        <v>1</v>
      </c>
      <c r="P139" s="1">
        <v>0</v>
      </c>
      <c r="Q139" s="1">
        <v>100</v>
      </c>
      <c r="R139" s="1">
        <v>0</v>
      </c>
      <c r="S139" s="1">
        <v>1</v>
      </c>
      <c r="T139" s="1">
        <v>1</v>
      </c>
      <c r="U139" s="1" t="b">
        <v>0</v>
      </c>
      <c r="V139" s="1">
        <v>120</v>
      </c>
      <c r="W139" s="1">
        <v>3137.16</v>
      </c>
      <c r="X139" s="1">
        <v>4091.04</v>
      </c>
      <c r="Y139" s="1">
        <v>2942.54</v>
      </c>
      <c r="Z139" s="1">
        <v>2901.35</v>
      </c>
      <c r="AA139" s="1" t="s">
        <v>194</v>
      </c>
      <c r="AB139" s="1" t="s">
        <v>194</v>
      </c>
      <c r="AC139" s="1" t="s">
        <v>194</v>
      </c>
      <c r="AD139" s="1" t="s">
        <v>194</v>
      </c>
      <c r="AE139" s="1" t="s">
        <v>194</v>
      </c>
      <c r="AF139" s="1" t="s">
        <v>194</v>
      </c>
      <c r="AG139" s="1">
        <v>191.54</v>
      </c>
      <c r="AH139" s="1">
        <v>191.36</v>
      </c>
      <c r="AI139" s="1">
        <v>192.07</v>
      </c>
      <c r="AJ139" s="1">
        <v>192.42</v>
      </c>
      <c r="AK139" s="1" t="s">
        <v>194</v>
      </c>
      <c r="AL139" s="1" t="s">
        <v>194</v>
      </c>
      <c r="AM139" s="1" t="s">
        <v>194</v>
      </c>
      <c r="AN139" s="1" t="s">
        <v>194</v>
      </c>
      <c r="AO139" s="1" t="s">
        <v>194</v>
      </c>
      <c r="AP139" s="1" t="s">
        <v>194</v>
      </c>
      <c r="AQ139" s="1">
        <v>10.610440716084801</v>
      </c>
      <c r="AR139" s="1">
        <v>11.0174631334976</v>
      </c>
      <c r="AS139" s="1">
        <v>10.054394431835799</v>
      </c>
      <c r="AT139" s="1">
        <v>9.0373559146518492</v>
      </c>
      <c r="AU139" s="1" t="s">
        <v>194</v>
      </c>
      <c r="AV139" s="1" t="s">
        <v>194</v>
      </c>
      <c r="AW139" s="1" t="s">
        <v>194</v>
      </c>
      <c r="AX139" s="1" t="s">
        <v>194</v>
      </c>
      <c r="AY139" s="1" t="s">
        <v>194</v>
      </c>
      <c r="AZ139" s="1" t="s">
        <v>194</v>
      </c>
      <c r="BA139" s="1">
        <v>19.286012124527701</v>
      </c>
      <c r="BB139" s="1">
        <v>18.565965192277499</v>
      </c>
      <c r="BC139" s="1">
        <v>18.981919831951799</v>
      </c>
      <c r="BD139" s="1">
        <v>18.461760534833299</v>
      </c>
      <c r="BE139" s="1" t="s">
        <v>194</v>
      </c>
      <c r="BF139" s="1" t="s">
        <v>194</v>
      </c>
      <c r="BG139" s="1" t="s">
        <v>194</v>
      </c>
      <c r="BH139" s="1" t="s">
        <v>194</v>
      </c>
      <c r="BI139" s="1" t="s">
        <v>194</v>
      </c>
      <c r="BJ139" s="1" t="s">
        <v>194</v>
      </c>
      <c r="BM139">
        <v>4</v>
      </c>
      <c r="BN139">
        <f>MIN(Modell_vol30_2_bemutato_Wilensky4_table[[#This Row],[closest comp 1]:[closest comp 10]])</f>
        <v>9.0373559146518492</v>
      </c>
      <c r="BO139">
        <f>MAX(Modell_vol30_2_bemutato_Wilensky4_table[[#This Row],[closest comp 1]:[closest comp 10]])</f>
        <v>11.0174631334976</v>
      </c>
    </row>
    <row r="140" spans="1:67" x14ac:dyDescent="0.25">
      <c r="A140" s="1">
        <v>139</v>
      </c>
      <c r="B140" s="1" t="s">
        <v>38</v>
      </c>
      <c r="C140" s="1" t="s">
        <v>22</v>
      </c>
      <c r="D140" s="1" t="s">
        <v>40</v>
      </c>
      <c r="E140" s="1" t="s">
        <v>28</v>
      </c>
      <c r="F140" s="1" t="s">
        <v>25</v>
      </c>
      <c r="G140" s="1" t="b">
        <v>0</v>
      </c>
      <c r="H140" s="1" t="b">
        <v>0</v>
      </c>
      <c r="I140" s="1" t="b">
        <v>0</v>
      </c>
      <c r="J140" s="1" t="b">
        <v>0</v>
      </c>
      <c r="K140" s="1" t="b">
        <v>0</v>
      </c>
      <c r="L140" s="1">
        <v>200</v>
      </c>
      <c r="M140" s="1">
        <v>4</v>
      </c>
      <c r="N140" s="1">
        <v>0</v>
      </c>
      <c r="O140" s="1">
        <v>1</v>
      </c>
      <c r="P140" s="1">
        <v>0</v>
      </c>
      <c r="Q140" s="1">
        <v>100</v>
      </c>
      <c r="R140" s="1">
        <v>0</v>
      </c>
      <c r="S140" s="1">
        <v>1</v>
      </c>
      <c r="T140" s="1">
        <v>1</v>
      </c>
      <c r="U140" s="1" t="b">
        <v>0</v>
      </c>
      <c r="V140" s="1">
        <v>120</v>
      </c>
      <c r="W140" s="1">
        <v>3613.69</v>
      </c>
      <c r="X140" s="1">
        <v>3849.18</v>
      </c>
      <c r="Y140" s="1">
        <v>3807.67</v>
      </c>
      <c r="Z140" s="1">
        <v>3177.93</v>
      </c>
      <c r="AA140" s="1" t="s">
        <v>194</v>
      </c>
      <c r="AB140" s="1" t="s">
        <v>194</v>
      </c>
      <c r="AC140" s="1" t="s">
        <v>194</v>
      </c>
      <c r="AD140" s="1" t="s">
        <v>194</v>
      </c>
      <c r="AE140" s="1" t="s">
        <v>194</v>
      </c>
      <c r="AF140" s="1" t="s">
        <v>194</v>
      </c>
      <c r="AG140" s="1">
        <v>192.08</v>
      </c>
      <c r="AH140" s="1">
        <v>191.35</v>
      </c>
      <c r="AI140" s="1">
        <v>188.93</v>
      </c>
      <c r="AJ140" s="1">
        <v>191.37</v>
      </c>
      <c r="AK140" s="1" t="s">
        <v>194</v>
      </c>
      <c r="AL140" s="1" t="s">
        <v>194</v>
      </c>
      <c r="AM140" s="1" t="s">
        <v>194</v>
      </c>
      <c r="AN140" s="1" t="s">
        <v>194</v>
      </c>
      <c r="AO140" s="1" t="s">
        <v>194</v>
      </c>
      <c r="AP140" s="1" t="s">
        <v>194</v>
      </c>
      <c r="AQ140" s="1">
        <v>8.4962197360615104</v>
      </c>
      <c r="AR140" s="1">
        <v>8.9875112552671208</v>
      </c>
      <c r="AS140" s="1">
        <v>11.442747210086999</v>
      </c>
      <c r="AT140" s="1">
        <v>9.1556366108045797</v>
      </c>
      <c r="AU140" s="1" t="s">
        <v>194</v>
      </c>
      <c r="AV140" s="1" t="s">
        <v>194</v>
      </c>
      <c r="AW140" s="1" t="s">
        <v>194</v>
      </c>
      <c r="AX140" s="1" t="s">
        <v>194</v>
      </c>
      <c r="AY140" s="1" t="s">
        <v>194</v>
      </c>
      <c r="AZ140" s="1" t="s">
        <v>194</v>
      </c>
      <c r="BA140" s="1">
        <v>18.1000519637015</v>
      </c>
      <c r="BB140" s="1">
        <v>17.643536246216701</v>
      </c>
      <c r="BC140" s="1">
        <v>18.425975647780898</v>
      </c>
      <c r="BD140" s="1">
        <v>18.435603980875001</v>
      </c>
      <c r="BE140" s="1" t="s">
        <v>194</v>
      </c>
      <c r="BF140" s="1" t="s">
        <v>194</v>
      </c>
      <c r="BG140" s="1" t="s">
        <v>194</v>
      </c>
      <c r="BH140" s="1" t="s">
        <v>194</v>
      </c>
      <c r="BI140" s="1" t="s">
        <v>194</v>
      </c>
      <c r="BJ140" s="1" t="s">
        <v>194</v>
      </c>
      <c r="BM140">
        <v>4</v>
      </c>
      <c r="BN140">
        <f>MIN(Modell_vol30_2_bemutato_Wilensky4_table[[#This Row],[closest comp 1]:[closest comp 10]])</f>
        <v>8.4962197360615104</v>
      </c>
      <c r="BO140">
        <f>MAX(Modell_vol30_2_bemutato_Wilensky4_table[[#This Row],[closest comp 1]:[closest comp 10]])</f>
        <v>11.442747210086999</v>
      </c>
    </row>
    <row r="141" spans="1:67" x14ac:dyDescent="0.25">
      <c r="A141" s="1">
        <v>140</v>
      </c>
      <c r="B141" s="1" t="s">
        <v>38</v>
      </c>
      <c r="C141" s="1" t="s">
        <v>22</v>
      </c>
      <c r="D141" s="1" t="s">
        <v>40</v>
      </c>
      <c r="E141" s="1" t="s">
        <v>28</v>
      </c>
      <c r="F141" s="1" t="s">
        <v>25</v>
      </c>
      <c r="G141" s="1" t="b">
        <v>0</v>
      </c>
      <c r="H141" s="1" t="b">
        <v>0</v>
      </c>
      <c r="I141" s="1" t="b">
        <v>0</v>
      </c>
      <c r="J141" s="1" t="b">
        <v>0</v>
      </c>
      <c r="K141" s="1" t="b">
        <v>0</v>
      </c>
      <c r="L141" s="1">
        <v>200</v>
      </c>
      <c r="M141" s="1">
        <v>4</v>
      </c>
      <c r="N141" s="1">
        <v>0</v>
      </c>
      <c r="O141" s="1">
        <v>1</v>
      </c>
      <c r="P141" s="1">
        <v>0</v>
      </c>
      <c r="Q141" s="1">
        <v>100</v>
      </c>
      <c r="R141" s="1">
        <v>0</v>
      </c>
      <c r="S141" s="1">
        <v>1</v>
      </c>
      <c r="T141" s="1">
        <v>1</v>
      </c>
      <c r="U141" s="1" t="b">
        <v>0</v>
      </c>
      <c r="V141" s="1">
        <v>120</v>
      </c>
      <c r="W141" s="1">
        <v>3686.55</v>
      </c>
      <c r="X141" s="1">
        <v>3892.16</v>
      </c>
      <c r="Y141" s="1">
        <v>3650.75</v>
      </c>
      <c r="Z141" s="1">
        <v>3647.36</v>
      </c>
      <c r="AA141" s="1" t="s">
        <v>194</v>
      </c>
      <c r="AB141" s="1" t="s">
        <v>194</v>
      </c>
      <c r="AC141" s="1" t="s">
        <v>194</v>
      </c>
      <c r="AD141" s="1" t="s">
        <v>194</v>
      </c>
      <c r="AE141" s="1" t="s">
        <v>194</v>
      </c>
      <c r="AF141" s="1" t="s">
        <v>194</v>
      </c>
      <c r="AG141" s="1">
        <v>191.53</v>
      </c>
      <c r="AH141" s="1">
        <v>189.87</v>
      </c>
      <c r="AI141" s="1">
        <v>191.72</v>
      </c>
      <c r="AJ141" s="1">
        <v>190.42</v>
      </c>
      <c r="AK141" s="1" t="s">
        <v>194</v>
      </c>
      <c r="AL141" s="1" t="s">
        <v>194</v>
      </c>
      <c r="AM141" s="1" t="s">
        <v>194</v>
      </c>
      <c r="AN141" s="1" t="s">
        <v>194</v>
      </c>
      <c r="AO141" s="1" t="s">
        <v>194</v>
      </c>
      <c r="AP141" s="1" t="s">
        <v>194</v>
      </c>
      <c r="AQ141" s="1">
        <v>9.51667611710584</v>
      </c>
      <c r="AR141" s="1">
        <v>10.928443708380099</v>
      </c>
      <c r="AS141" s="1">
        <v>8.6467741968143592</v>
      </c>
      <c r="AT141" s="1">
        <v>10.0275857464654</v>
      </c>
      <c r="AU141" s="1" t="s">
        <v>194</v>
      </c>
      <c r="AV141" s="1" t="s">
        <v>194</v>
      </c>
      <c r="AW141" s="1" t="s">
        <v>194</v>
      </c>
      <c r="AX141" s="1" t="s">
        <v>194</v>
      </c>
      <c r="AY141" s="1" t="s">
        <v>194</v>
      </c>
      <c r="AZ141" s="1" t="s">
        <v>194</v>
      </c>
      <c r="BA141" s="1">
        <v>17.376884660277</v>
      </c>
      <c r="BB141" s="1">
        <v>19.751617436868401</v>
      </c>
      <c r="BC141" s="1">
        <v>18.312144089636199</v>
      </c>
      <c r="BD141" s="1">
        <v>19.016033595192901</v>
      </c>
      <c r="BE141" s="1" t="s">
        <v>194</v>
      </c>
      <c r="BF141" s="1" t="s">
        <v>194</v>
      </c>
      <c r="BG141" s="1" t="s">
        <v>194</v>
      </c>
      <c r="BH141" s="1" t="s">
        <v>194</v>
      </c>
      <c r="BI141" s="1" t="s">
        <v>194</v>
      </c>
      <c r="BJ141" s="1" t="s">
        <v>194</v>
      </c>
      <c r="BM141">
        <v>4</v>
      </c>
      <c r="BN141">
        <f>MIN(Modell_vol30_2_bemutato_Wilensky4_table[[#This Row],[closest comp 1]:[closest comp 10]])</f>
        <v>8.6467741968143592</v>
      </c>
      <c r="BO141">
        <f>MAX(Modell_vol30_2_bemutato_Wilensky4_table[[#This Row],[closest comp 1]:[closest comp 10]])</f>
        <v>10.928443708380099</v>
      </c>
    </row>
    <row r="142" spans="1:67" x14ac:dyDescent="0.25">
      <c r="A142" s="1">
        <v>141</v>
      </c>
      <c r="B142" s="1" t="s">
        <v>38</v>
      </c>
      <c r="C142" s="1" t="s">
        <v>22</v>
      </c>
      <c r="D142" s="1" t="s">
        <v>40</v>
      </c>
      <c r="E142" s="1" t="s">
        <v>28</v>
      </c>
      <c r="F142" s="1" t="s">
        <v>25</v>
      </c>
      <c r="G142" s="1" t="b">
        <v>0</v>
      </c>
      <c r="H142" s="1" t="b">
        <v>0</v>
      </c>
      <c r="I142" s="1" t="b">
        <v>0</v>
      </c>
      <c r="J142" s="1" t="b">
        <v>0</v>
      </c>
      <c r="K142" s="1" t="b">
        <v>0</v>
      </c>
      <c r="L142" s="1">
        <v>200</v>
      </c>
      <c r="M142" s="1">
        <v>4</v>
      </c>
      <c r="N142" s="1">
        <v>0</v>
      </c>
      <c r="O142" s="1">
        <v>1</v>
      </c>
      <c r="P142" s="1">
        <v>0</v>
      </c>
      <c r="Q142" s="1">
        <v>100</v>
      </c>
      <c r="R142" s="1">
        <v>0</v>
      </c>
      <c r="S142" s="1">
        <v>1</v>
      </c>
      <c r="T142" s="1">
        <v>1</v>
      </c>
      <c r="U142" s="1" t="b">
        <v>0</v>
      </c>
      <c r="V142" s="1">
        <v>120</v>
      </c>
      <c r="W142" s="1">
        <v>2868.42</v>
      </c>
      <c r="X142" s="1">
        <v>3309.74</v>
      </c>
      <c r="Y142" s="1">
        <v>3287.77</v>
      </c>
      <c r="Z142" s="1">
        <v>3356.26</v>
      </c>
      <c r="AA142" s="1" t="s">
        <v>194</v>
      </c>
      <c r="AB142" s="1" t="s">
        <v>194</v>
      </c>
      <c r="AC142" s="1" t="s">
        <v>194</v>
      </c>
      <c r="AD142" s="1" t="s">
        <v>194</v>
      </c>
      <c r="AE142" s="1" t="s">
        <v>194</v>
      </c>
      <c r="AF142" s="1" t="s">
        <v>194</v>
      </c>
      <c r="AG142" s="1">
        <v>192.31</v>
      </c>
      <c r="AH142" s="1">
        <v>191.57</v>
      </c>
      <c r="AI142" s="1">
        <v>191.92</v>
      </c>
      <c r="AJ142" s="1">
        <v>191.64</v>
      </c>
      <c r="AK142" s="1" t="s">
        <v>194</v>
      </c>
      <c r="AL142" s="1" t="s">
        <v>194</v>
      </c>
      <c r="AM142" s="1" t="s">
        <v>194</v>
      </c>
      <c r="AN142" s="1" t="s">
        <v>194</v>
      </c>
      <c r="AO142" s="1" t="s">
        <v>194</v>
      </c>
      <c r="AP142" s="1" t="s">
        <v>194</v>
      </c>
      <c r="AQ142" s="1">
        <v>7.8584139716630199</v>
      </c>
      <c r="AR142" s="1">
        <v>8.5850392167503404</v>
      </c>
      <c r="AS142" s="1">
        <v>8.6621026040934392</v>
      </c>
      <c r="AT142" s="1">
        <v>8.86743988050209</v>
      </c>
      <c r="AU142" s="1" t="s">
        <v>194</v>
      </c>
      <c r="AV142" s="1" t="s">
        <v>194</v>
      </c>
      <c r="AW142" s="1" t="s">
        <v>194</v>
      </c>
      <c r="AX142" s="1" t="s">
        <v>194</v>
      </c>
      <c r="AY142" s="1" t="s">
        <v>194</v>
      </c>
      <c r="AZ142" s="1" t="s">
        <v>194</v>
      </c>
      <c r="BA142" s="1">
        <v>17.553430224567901</v>
      </c>
      <c r="BB142" s="1">
        <v>18.3578888577543</v>
      </c>
      <c r="BC142" s="1">
        <v>17.142482867297801</v>
      </c>
      <c r="BD142" s="1">
        <v>18.418450485819701</v>
      </c>
      <c r="BE142" s="1" t="s">
        <v>194</v>
      </c>
      <c r="BF142" s="1" t="s">
        <v>194</v>
      </c>
      <c r="BG142" s="1" t="s">
        <v>194</v>
      </c>
      <c r="BH142" s="1" t="s">
        <v>194</v>
      </c>
      <c r="BI142" s="1" t="s">
        <v>194</v>
      </c>
      <c r="BJ142" s="1" t="s">
        <v>194</v>
      </c>
      <c r="BM142">
        <v>4</v>
      </c>
      <c r="BN142">
        <f>MIN(Modell_vol30_2_bemutato_Wilensky4_table[[#This Row],[closest comp 1]:[closest comp 10]])</f>
        <v>7.8584139716630199</v>
      </c>
      <c r="BO142">
        <f>MAX(Modell_vol30_2_bemutato_Wilensky4_table[[#This Row],[closest comp 1]:[closest comp 10]])</f>
        <v>8.86743988050209</v>
      </c>
    </row>
    <row r="143" spans="1:67" x14ac:dyDescent="0.25">
      <c r="A143" s="1">
        <v>142</v>
      </c>
      <c r="B143" s="1" t="s">
        <v>38</v>
      </c>
      <c r="C143" s="1" t="s">
        <v>22</v>
      </c>
      <c r="D143" s="1" t="s">
        <v>40</v>
      </c>
      <c r="E143" s="1" t="s">
        <v>28</v>
      </c>
      <c r="F143" s="1" t="s">
        <v>25</v>
      </c>
      <c r="G143" s="1" t="b">
        <v>0</v>
      </c>
      <c r="H143" s="1" t="b">
        <v>0</v>
      </c>
      <c r="I143" s="1" t="b">
        <v>0</v>
      </c>
      <c r="J143" s="1" t="b">
        <v>0</v>
      </c>
      <c r="K143" s="1" t="b">
        <v>0</v>
      </c>
      <c r="L143" s="1">
        <v>200</v>
      </c>
      <c r="M143" s="1">
        <v>4</v>
      </c>
      <c r="N143" s="1">
        <v>0</v>
      </c>
      <c r="O143" s="1">
        <v>1</v>
      </c>
      <c r="P143" s="1">
        <v>0</v>
      </c>
      <c r="Q143" s="1">
        <v>100</v>
      </c>
      <c r="R143" s="1">
        <v>0</v>
      </c>
      <c r="S143" s="1">
        <v>1</v>
      </c>
      <c r="T143" s="1">
        <v>1</v>
      </c>
      <c r="U143" s="1" t="b">
        <v>0</v>
      </c>
      <c r="V143" s="1">
        <v>120</v>
      </c>
      <c r="W143" s="1">
        <v>3287.42</v>
      </c>
      <c r="X143" s="1">
        <v>3021.11</v>
      </c>
      <c r="Y143" s="1">
        <v>2895.61</v>
      </c>
      <c r="Z143" s="1">
        <v>3613.92</v>
      </c>
      <c r="AA143" s="1" t="s">
        <v>194</v>
      </c>
      <c r="AB143" s="1" t="s">
        <v>194</v>
      </c>
      <c r="AC143" s="1" t="s">
        <v>194</v>
      </c>
      <c r="AD143" s="1" t="s">
        <v>194</v>
      </c>
      <c r="AE143" s="1" t="s">
        <v>194</v>
      </c>
      <c r="AF143" s="1" t="s">
        <v>194</v>
      </c>
      <c r="AG143" s="1">
        <v>191.13</v>
      </c>
      <c r="AH143" s="1">
        <v>193.01</v>
      </c>
      <c r="AI143" s="1">
        <v>192.91</v>
      </c>
      <c r="AJ143" s="1">
        <v>191.06</v>
      </c>
      <c r="AK143" s="1" t="s">
        <v>194</v>
      </c>
      <c r="AL143" s="1" t="s">
        <v>194</v>
      </c>
      <c r="AM143" s="1" t="s">
        <v>194</v>
      </c>
      <c r="AN143" s="1" t="s">
        <v>194</v>
      </c>
      <c r="AO143" s="1" t="s">
        <v>194</v>
      </c>
      <c r="AP143" s="1" t="s">
        <v>194</v>
      </c>
      <c r="AQ143" s="1">
        <v>10.6943801711994</v>
      </c>
      <c r="AR143" s="1">
        <v>8.7771193048833993</v>
      </c>
      <c r="AS143" s="1">
        <v>8.6635045199676703</v>
      </c>
      <c r="AT143" s="1">
        <v>11.262970281814299</v>
      </c>
      <c r="AU143" s="1" t="s">
        <v>194</v>
      </c>
      <c r="AV143" s="1" t="s">
        <v>194</v>
      </c>
      <c r="AW143" s="1" t="s">
        <v>194</v>
      </c>
      <c r="AX143" s="1" t="s">
        <v>194</v>
      </c>
      <c r="AY143" s="1" t="s">
        <v>194</v>
      </c>
      <c r="AZ143" s="1" t="s">
        <v>194</v>
      </c>
      <c r="BA143" s="1">
        <v>18.3798477443341</v>
      </c>
      <c r="BB143" s="1">
        <v>17.490301704337</v>
      </c>
      <c r="BC143" s="1">
        <v>18.253180915049299</v>
      </c>
      <c r="BD143" s="1">
        <v>18.897438012348701</v>
      </c>
      <c r="BE143" s="1" t="s">
        <v>194</v>
      </c>
      <c r="BF143" s="1" t="s">
        <v>194</v>
      </c>
      <c r="BG143" s="1" t="s">
        <v>194</v>
      </c>
      <c r="BH143" s="1" t="s">
        <v>194</v>
      </c>
      <c r="BI143" s="1" t="s">
        <v>194</v>
      </c>
      <c r="BJ143" s="1" t="s">
        <v>194</v>
      </c>
      <c r="BM143">
        <v>4</v>
      </c>
      <c r="BN143">
        <f>MIN(Modell_vol30_2_bemutato_Wilensky4_table[[#This Row],[closest comp 1]:[closest comp 10]])</f>
        <v>8.6635045199676703</v>
      </c>
      <c r="BO143">
        <f>MAX(Modell_vol30_2_bemutato_Wilensky4_table[[#This Row],[closest comp 1]:[closest comp 10]])</f>
        <v>11.262970281814299</v>
      </c>
    </row>
    <row r="144" spans="1:67" x14ac:dyDescent="0.25">
      <c r="A144" s="1">
        <v>143</v>
      </c>
      <c r="B144" s="1" t="s">
        <v>38</v>
      </c>
      <c r="C144" s="1" t="s">
        <v>22</v>
      </c>
      <c r="D144" s="1" t="s">
        <v>40</v>
      </c>
      <c r="E144" s="1" t="s">
        <v>28</v>
      </c>
      <c r="F144" s="1" t="s">
        <v>25</v>
      </c>
      <c r="G144" s="1" t="b">
        <v>0</v>
      </c>
      <c r="H144" s="1" t="b">
        <v>0</v>
      </c>
      <c r="I144" s="1" t="b">
        <v>0</v>
      </c>
      <c r="J144" s="1" t="b">
        <v>0</v>
      </c>
      <c r="K144" s="1" t="b">
        <v>0</v>
      </c>
      <c r="L144" s="1">
        <v>200</v>
      </c>
      <c r="M144" s="1">
        <v>4</v>
      </c>
      <c r="N144" s="1">
        <v>0</v>
      </c>
      <c r="O144" s="1">
        <v>1</v>
      </c>
      <c r="P144" s="1">
        <v>0</v>
      </c>
      <c r="Q144" s="1">
        <v>100</v>
      </c>
      <c r="R144" s="1">
        <v>0</v>
      </c>
      <c r="S144" s="1">
        <v>1</v>
      </c>
      <c r="T144" s="1">
        <v>1</v>
      </c>
      <c r="U144" s="1" t="b">
        <v>0</v>
      </c>
      <c r="V144" s="1">
        <v>120</v>
      </c>
      <c r="W144" s="1">
        <v>3405.38</v>
      </c>
      <c r="X144" s="1">
        <v>2657.47</v>
      </c>
      <c r="Y144" s="1">
        <v>3106.99</v>
      </c>
      <c r="Z144" s="1">
        <v>3070.35</v>
      </c>
      <c r="AA144" s="1" t="s">
        <v>194</v>
      </c>
      <c r="AB144" s="1" t="s">
        <v>194</v>
      </c>
      <c r="AC144" s="1" t="s">
        <v>194</v>
      </c>
      <c r="AD144" s="1" t="s">
        <v>194</v>
      </c>
      <c r="AE144" s="1" t="s">
        <v>194</v>
      </c>
      <c r="AF144" s="1" t="s">
        <v>194</v>
      </c>
      <c r="AG144" s="1">
        <v>191.21</v>
      </c>
      <c r="AH144" s="1">
        <v>192.53</v>
      </c>
      <c r="AI144" s="1">
        <v>191.9</v>
      </c>
      <c r="AJ144" s="1">
        <v>193.74</v>
      </c>
      <c r="AK144" s="1" t="s">
        <v>194</v>
      </c>
      <c r="AL144" s="1" t="s">
        <v>194</v>
      </c>
      <c r="AM144" s="1" t="s">
        <v>194</v>
      </c>
      <c r="AN144" s="1" t="s">
        <v>194</v>
      </c>
      <c r="AO144" s="1" t="s">
        <v>194</v>
      </c>
      <c r="AP144" s="1" t="s">
        <v>194</v>
      </c>
      <c r="AQ144" s="1">
        <v>12.242873197250599</v>
      </c>
      <c r="AR144" s="1">
        <v>10.0121047765674</v>
      </c>
      <c r="AS144" s="1">
        <v>11.987800125702501</v>
      </c>
      <c r="AT144" s="1">
        <v>8.25780788374602</v>
      </c>
      <c r="AU144" s="1" t="s">
        <v>194</v>
      </c>
      <c r="AV144" s="1" t="s">
        <v>194</v>
      </c>
      <c r="AW144" s="1" t="s">
        <v>194</v>
      </c>
      <c r="AX144" s="1" t="s">
        <v>194</v>
      </c>
      <c r="AY144" s="1" t="s">
        <v>194</v>
      </c>
      <c r="AZ144" s="1" t="s">
        <v>194</v>
      </c>
      <c r="BA144" s="1">
        <v>19.4729708788065</v>
      </c>
      <c r="BB144" s="1">
        <v>19.993950131497101</v>
      </c>
      <c r="BC144" s="1">
        <v>18.0773828497591</v>
      </c>
      <c r="BD144" s="1">
        <v>19.911549549838401</v>
      </c>
      <c r="BE144" s="1" t="s">
        <v>194</v>
      </c>
      <c r="BF144" s="1" t="s">
        <v>194</v>
      </c>
      <c r="BG144" s="1" t="s">
        <v>194</v>
      </c>
      <c r="BH144" s="1" t="s">
        <v>194</v>
      </c>
      <c r="BI144" s="1" t="s">
        <v>194</v>
      </c>
      <c r="BJ144" s="1" t="s">
        <v>194</v>
      </c>
      <c r="BM144">
        <v>4</v>
      </c>
      <c r="BN144">
        <f>MIN(Modell_vol30_2_bemutato_Wilensky4_table[[#This Row],[closest comp 1]:[closest comp 10]])</f>
        <v>8.25780788374602</v>
      </c>
      <c r="BO144">
        <f>MAX(Modell_vol30_2_bemutato_Wilensky4_table[[#This Row],[closest comp 1]:[closest comp 10]])</f>
        <v>12.242873197250599</v>
      </c>
    </row>
    <row r="145" spans="1:70" x14ac:dyDescent="0.25">
      <c r="A145" s="1">
        <v>144</v>
      </c>
      <c r="B145" s="1" t="s">
        <v>38</v>
      </c>
      <c r="C145" s="1" t="s">
        <v>22</v>
      </c>
      <c r="D145" s="1" t="s">
        <v>40</v>
      </c>
      <c r="E145" s="1" t="s">
        <v>28</v>
      </c>
      <c r="F145" s="1" t="s">
        <v>25</v>
      </c>
      <c r="G145" s="1" t="b">
        <v>0</v>
      </c>
      <c r="H145" s="1" t="b">
        <v>0</v>
      </c>
      <c r="I145" s="1" t="b">
        <v>0</v>
      </c>
      <c r="J145" s="1" t="b">
        <v>0</v>
      </c>
      <c r="K145" s="1" t="b">
        <v>0</v>
      </c>
      <c r="L145" s="1">
        <v>200</v>
      </c>
      <c r="M145" s="1">
        <v>4</v>
      </c>
      <c r="N145" s="1">
        <v>0</v>
      </c>
      <c r="O145" s="1">
        <v>1</v>
      </c>
      <c r="P145" s="1">
        <v>0</v>
      </c>
      <c r="Q145" s="1">
        <v>100</v>
      </c>
      <c r="R145" s="1">
        <v>0</v>
      </c>
      <c r="S145" s="1">
        <v>1</v>
      </c>
      <c r="T145" s="1">
        <v>1</v>
      </c>
      <c r="U145" s="1" t="b">
        <v>0</v>
      </c>
      <c r="V145" s="1">
        <v>120</v>
      </c>
      <c r="W145" s="1">
        <v>3522.36</v>
      </c>
      <c r="X145" s="1">
        <v>2969.05</v>
      </c>
      <c r="Y145" s="1">
        <v>3531</v>
      </c>
      <c r="Z145" s="1">
        <v>3218.76</v>
      </c>
      <c r="AA145" s="1" t="s">
        <v>194</v>
      </c>
      <c r="AB145" s="1" t="s">
        <v>194</v>
      </c>
      <c r="AC145" s="1" t="s">
        <v>194</v>
      </c>
      <c r="AD145" s="1" t="s">
        <v>194</v>
      </c>
      <c r="AE145" s="1" t="s">
        <v>194</v>
      </c>
      <c r="AF145" s="1" t="s">
        <v>194</v>
      </c>
      <c r="AG145" s="1">
        <v>189.8</v>
      </c>
      <c r="AH145" s="1">
        <v>194.01</v>
      </c>
      <c r="AI145" s="1">
        <v>190.47</v>
      </c>
      <c r="AJ145" s="1">
        <v>191.42</v>
      </c>
      <c r="AK145" s="1" t="s">
        <v>194</v>
      </c>
      <c r="AL145" s="1" t="s">
        <v>194</v>
      </c>
      <c r="AM145" s="1" t="s">
        <v>194</v>
      </c>
      <c r="AN145" s="1" t="s">
        <v>194</v>
      </c>
      <c r="AO145" s="1" t="s">
        <v>194</v>
      </c>
      <c r="AP145" s="1" t="s">
        <v>194</v>
      </c>
      <c r="AQ145" s="1">
        <v>12.2918266097864</v>
      </c>
      <c r="AR145" s="1">
        <v>7.6414926127245</v>
      </c>
      <c r="AS145" s="1">
        <v>10.905798451598701</v>
      </c>
      <c r="AT145" s="1">
        <v>10.0015301529602</v>
      </c>
      <c r="AU145" s="1" t="s">
        <v>194</v>
      </c>
      <c r="AV145" s="1" t="s">
        <v>194</v>
      </c>
      <c r="AW145" s="1" t="s">
        <v>194</v>
      </c>
      <c r="AX145" s="1" t="s">
        <v>194</v>
      </c>
      <c r="AY145" s="1" t="s">
        <v>194</v>
      </c>
      <c r="AZ145" s="1" t="s">
        <v>194</v>
      </c>
      <c r="BA145" s="1">
        <v>20.735397576914401</v>
      </c>
      <c r="BB145" s="1">
        <v>16.964806562926999</v>
      </c>
      <c r="BC145" s="1">
        <v>20.142221880868199</v>
      </c>
      <c r="BD145" s="1">
        <v>20.124615737642401</v>
      </c>
      <c r="BE145" s="1" t="s">
        <v>194</v>
      </c>
      <c r="BF145" s="1" t="s">
        <v>194</v>
      </c>
      <c r="BG145" s="1" t="s">
        <v>194</v>
      </c>
      <c r="BH145" s="1" t="s">
        <v>194</v>
      </c>
      <c r="BI145" s="1" t="s">
        <v>194</v>
      </c>
      <c r="BJ145" s="1" t="s">
        <v>194</v>
      </c>
      <c r="BM145">
        <v>4</v>
      </c>
      <c r="BN145">
        <f>MIN(Modell_vol30_2_bemutato_Wilensky4_table[[#This Row],[closest comp 1]:[closest comp 10]])</f>
        <v>7.6414926127245</v>
      </c>
      <c r="BO145">
        <f>MAX(Modell_vol30_2_bemutato_Wilensky4_table[[#This Row],[closest comp 1]:[closest comp 10]])</f>
        <v>12.2918266097864</v>
      </c>
    </row>
    <row r="146" spans="1:70" x14ac:dyDescent="0.25">
      <c r="A146" s="1">
        <v>145</v>
      </c>
      <c r="B146" s="1" t="s">
        <v>38</v>
      </c>
      <c r="C146" s="1" t="s">
        <v>22</v>
      </c>
      <c r="D146" s="1" t="s">
        <v>40</v>
      </c>
      <c r="E146" s="1" t="s">
        <v>28</v>
      </c>
      <c r="F146" s="1" t="s">
        <v>25</v>
      </c>
      <c r="G146" s="1" t="b">
        <v>0</v>
      </c>
      <c r="H146" s="1" t="b">
        <v>0</v>
      </c>
      <c r="I146" s="1" t="b">
        <v>0</v>
      </c>
      <c r="J146" s="1" t="b">
        <v>0</v>
      </c>
      <c r="K146" s="1" t="b">
        <v>0</v>
      </c>
      <c r="L146" s="1">
        <v>200</v>
      </c>
      <c r="M146" s="1">
        <v>4</v>
      </c>
      <c r="N146" s="1">
        <v>0</v>
      </c>
      <c r="O146" s="1">
        <v>1</v>
      </c>
      <c r="P146" s="1">
        <v>0</v>
      </c>
      <c r="Q146" s="1">
        <v>100</v>
      </c>
      <c r="R146" s="1">
        <v>0</v>
      </c>
      <c r="S146" s="1">
        <v>1</v>
      </c>
      <c r="T146" s="1">
        <v>1</v>
      </c>
      <c r="U146" s="1" t="b">
        <v>0</v>
      </c>
      <c r="V146" s="1">
        <v>120</v>
      </c>
      <c r="W146" s="1">
        <v>3350.63</v>
      </c>
      <c r="X146" s="1">
        <v>3048.59</v>
      </c>
      <c r="Y146" s="1">
        <v>2467.25</v>
      </c>
      <c r="Z146" s="1">
        <v>2816.68</v>
      </c>
      <c r="AA146" s="1" t="s">
        <v>194</v>
      </c>
      <c r="AB146" s="1" t="s">
        <v>194</v>
      </c>
      <c r="AC146" s="1" t="s">
        <v>194</v>
      </c>
      <c r="AD146" s="1" t="s">
        <v>194</v>
      </c>
      <c r="AE146" s="1" t="s">
        <v>194</v>
      </c>
      <c r="AF146" s="1" t="s">
        <v>194</v>
      </c>
      <c r="AG146" s="1">
        <v>191.13</v>
      </c>
      <c r="AH146" s="1">
        <v>190.97</v>
      </c>
      <c r="AI146" s="1">
        <v>193.3</v>
      </c>
      <c r="AJ146" s="1">
        <v>194.13</v>
      </c>
      <c r="AK146" s="1" t="s">
        <v>194</v>
      </c>
      <c r="AL146" s="1" t="s">
        <v>194</v>
      </c>
      <c r="AM146" s="1" t="s">
        <v>194</v>
      </c>
      <c r="AN146" s="1" t="s">
        <v>194</v>
      </c>
      <c r="AO146" s="1" t="s">
        <v>194</v>
      </c>
      <c r="AP146" s="1" t="s">
        <v>194</v>
      </c>
      <c r="AQ146" s="1">
        <v>10.8180545251609</v>
      </c>
      <c r="AR146" s="1">
        <v>11.1112449170608</v>
      </c>
      <c r="AS146" s="1">
        <v>7.3176723453569297</v>
      </c>
      <c r="AT146" s="1">
        <v>7.1719959401038</v>
      </c>
      <c r="AU146" s="1" t="s">
        <v>194</v>
      </c>
      <c r="AV146" s="1" t="s">
        <v>194</v>
      </c>
      <c r="AW146" s="1" t="s">
        <v>194</v>
      </c>
      <c r="AX146" s="1" t="s">
        <v>194</v>
      </c>
      <c r="AY146" s="1" t="s">
        <v>194</v>
      </c>
      <c r="AZ146" s="1" t="s">
        <v>194</v>
      </c>
      <c r="BA146" s="1">
        <v>16.594107550564601</v>
      </c>
      <c r="BB146" s="1">
        <v>18.846783497181999</v>
      </c>
      <c r="BC146" s="1">
        <v>18.392899254116401</v>
      </c>
      <c r="BD146" s="1">
        <v>17.0269600306321</v>
      </c>
      <c r="BE146" s="1" t="s">
        <v>194</v>
      </c>
      <c r="BF146" s="1" t="s">
        <v>194</v>
      </c>
      <c r="BG146" s="1" t="s">
        <v>194</v>
      </c>
      <c r="BH146" s="1" t="s">
        <v>194</v>
      </c>
      <c r="BI146" s="1" t="s">
        <v>194</v>
      </c>
      <c r="BJ146" s="1" t="s">
        <v>194</v>
      </c>
      <c r="BM146">
        <v>4</v>
      </c>
      <c r="BN146">
        <f>MIN(Modell_vol30_2_bemutato_Wilensky4_table[[#This Row],[closest comp 1]:[closest comp 10]])</f>
        <v>7.1719959401038</v>
      </c>
      <c r="BO146">
        <f>MAX(Modell_vol30_2_bemutato_Wilensky4_table[[#This Row],[closest comp 1]:[closest comp 10]])</f>
        <v>11.1112449170608</v>
      </c>
    </row>
    <row r="147" spans="1:70" x14ac:dyDescent="0.25">
      <c r="A147" s="1">
        <v>146</v>
      </c>
      <c r="B147" s="1" t="s">
        <v>38</v>
      </c>
      <c r="C147" s="1" t="s">
        <v>22</v>
      </c>
      <c r="D147" s="1" t="s">
        <v>40</v>
      </c>
      <c r="E147" s="1" t="s">
        <v>28</v>
      </c>
      <c r="F147" s="1" t="s">
        <v>25</v>
      </c>
      <c r="G147" s="1" t="b">
        <v>0</v>
      </c>
      <c r="H147" s="1" t="b">
        <v>0</v>
      </c>
      <c r="I147" s="1" t="b">
        <v>0</v>
      </c>
      <c r="J147" s="1" t="b">
        <v>0</v>
      </c>
      <c r="K147" s="1" t="b">
        <v>0</v>
      </c>
      <c r="L147" s="1">
        <v>200</v>
      </c>
      <c r="M147" s="1">
        <v>4</v>
      </c>
      <c r="N147" s="1">
        <v>0</v>
      </c>
      <c r="O147" s="1">
        <v>1</v>
      </c>
      <c r="P147" s="1">
        <v>0</v>
      </c>
      <c r="Q147" s="1">
        <v>100</v>
      </c>
      <c r="R147" s="1">
        <v>0</v>
      </c>
      <c r="S147" s="1">
        <v>1</v>
      </c>
      <c r="T147" s="1">
        <v>1</v>
      </c>
      <c r="U147" s="1" t="b">
        <v>0</v>
      </c>
      <c r="V147" s="1">
        <v>120</v>
      </c>
      <c r="W147" s="1">
        <v>3508.01</v>
      </c>
      <c r="X147" s="1">
        <v>2954.62</v>
      </c>
      <c r="Y147" s="1">
        <v>2915.71</v>
      </c>
      <c r="Z147" s="1">
        <v>3722.28</v>
      </c>
      <c r="AA147" s="1" t="s">
        <v>194</v>
      </c>
      <c r="AB147" s="1" t="s">
        <v>194</v>
      </c>
      <c r="AC147" s="1" t="s">
        <v>194</v>
      </c>
      <c r="AD147" s="1" t="s">
        <v>194</v>
      </c>
      <c r="AE147" s="1" t="s">
        <v>194</v>
      </c>
      <c r="AF147" s="1" t="s">
        <v>194</v>
      </c>
      <c r="AG147" s="1">
        <v>192.04</v>
      </c>
      <c r="AH147" s="1">
        <v>192.62</v>
      </c>
      <c r="AI147" s="1">
        <v>192.58</v>
      </c>
      <c r="AJ147" s="1">
        <v>190.95</v>
      </c>
      <c r="AK147" s="1" t="s">
        <v>194</v>
      </c>
      <c r="AL147" s="1" t="s">
        <v>194</v>
      </c>
      <c r="AM147" s="1" t="s">
        <v>194</v>
      </c>
      <c r="AN147" s="1" t="s">
        <v>194</v>
      </c>
      <c r="AO147" s="1" t="s">
        <v>194</v>
      </c>
      <c r="AP147" s="1" t="s">
        <v>194</v>
      </c>
      <c r="AQ147" s="1">
        <v>10.315967155696301</v>
      </c>
      <c r="AR147" s="1">
        <v>8.9113786079394703</v>
      </c>
      <c r="AS147" s="1">
        <v>9.4529781185792991</v>
      </c>
      <c r="AT147" s="1">
        <v>11.9816165988943</v>
      </c>
      <c r="AU147" s="1" t="s">
        <v>194</v>
      </c>
      <c r="AV147" s="1" t="s">
        <v>194</v>
      </c>
      <c r="AW147" s="1" t="s">
        <v>194</v>
      </c>
      <c r="AX147" s="1" t="s">
        <v>194</v>
      </c>
      <c r="AY147" s="1" t="s">
        <v>194</v>
      </c>
      <c r="AZ147" s="1" t="s">
        <v>194</v>
      </c>
      <c r="BA147" s="1">
        <v>18.9470265149703</v>
      </c>
      <c r="BB147" s="1">
        <v>19.473608314767201</v>
      </c>
      <c r="BC147" s="1">
        <v>19.238694625187801</v>
      </c>
      <c r="BD147" s="1">
        <v>18.959063030963499</v>
      </c>
      <c r="BE147" s="1" t="s">
        <v>194</v>
      </c>
      <c r="BF147" s="1" t="s">
        <v>194</v>
      </c>
      <c r="BG147" s="1" t="s">
        <v>194</v>
      </c>
      <c r="BH147" s="1" t="s">
        <v>194</v>
      </c>
      <c r="BI147" s="1" t="s">
        <v>194</v>
      </c>
      <c r="BJ147" s="1" t="s">
        <v>194</v>
      </c>
      <c r="BM147">
        <v>4</v>
      </c>
      <c r="BN147">
        <f>MIN(Modell_vol30_2_bemutato_Wilensky4_table[[#This Row],[closest comp 1]:[closest comp 10]])</f>
        <v>8.9113786079394703</v>
      </c>
      <c r="BO147">
        <f>MAX(Modell_vol30_2_bemutato_Wilensky4_table[[#This Row],[closest comp 1]:[closest comp 10]])</f>
        <v>11.9816165988943</v>
      </c>
    </row>
    <row r="148" spans="1:70" x14ac:dyDescent="0.25">
      <c r="A148" s="1">
        <v>147</v>
      </c>
      <c r="B148" s="1" t="s">
        <v>38</v>
      </c>
      <c r="C148" s="1" t="s">
        <v>22</v>
      </c>
      <c r="D148" s="1" t="s">
        <v>40</v>
      </c>
      <c r="E148" s="1" t="s">
        <v>28</v>
      </c>
      <c r="F148" s="1" t="s">
        <v>25</v>
      </c>
      <c r="G148" s="1" t="b">
        <v>0</v>
      </c>
      <c r="H148" s="1" t="b">
        <v>0</v>
      </c>
      <c r="I148" s="1" t="b">
        <v>0</v>
      </c>
      <c r="J148" s="1" t="b">
        <v>0</v>
      </c>
      <c r="K148" s="1" t="b">
        <v>0</v>
      </c>
      <c r="L148" s="1">
        <v>200</v>
      </c>
      <c r="M148" s="1">
        <v>4</v>
      </c>
      <c r="N148" s="1">
        <v>0</v>
      </c>
      <c r="O148" s="1">
        <v>1</v>
      </c>
      <c r="P148" s="1">
        <v>0</v>
      </c>
      <c r="Q148" s="1">
        <v>100</v>
      </c>
      <c r="R148" s="1">
        <v>0</v>
      </c>
      <c r="S148" s="1">
        <v>1</v>
      </c>
      <c r="T148" s="1">
        <v>1</v>
      </c>
      <c r="U148" s="1" t="b">
        <v>0</v>
      </c>
      <c r="V148" s="1">
        <v>120</v>
      </c>
      <c r="W148" s="1">
        <v>3326.17</v>
      </c>
      <c r="X148" s="1">
        <v>3860.77</v>
      </c>
      <c r="Y148" s="1">
        <v>3666.54</v>
      </c>
      <c r="Z148" s="1">
        <v>3184.28</v>
      </c>
      <c r="AA148" s="1" t="s">
        <v>194</v>
      </c>
      <c r="AB148" s="1" t="s">
        <v>194</v>
      </c>
      <c r="AC148" s="1" t="s">
        <v>194</v>
      </c>
      <c r="AD148" s="1" t="s">
        <v>194</v>
      </c>
      <c r="AE148" s="1" t="s">
        <v>194</v>
      </c>
      <c r="AF148" s="1" t="s">
        <v>194</v>
      </c>
      <c r="AG148" s="1">
        <v>189.14</v>
      </c>
      <c r="AH148" s="1">
        <v>190.7</v>
      </c>
      <c r="AI148" s="1">
        <v>191.93</v>
      </c>
      <c r="AJ148" s="1">
        <v>192.34</v>
      </c>
      <c r="AK148" s="1" t="s">
        <v>194</v>
      </c>
      <c r="AL148" s="1" t="s">
        <v>194</v>
      </c>
      <c r="AM148" s="1" t="s">
        <v>194</v>
      </c>
      <c r="AN148" s="1" t="s">
        <v>194</v>
      </c>
      <c r="AO148" s="1" t="s">
        <v>194</v>
      </c>
      <c r="AP148" s="1" t="s">
        <v>194</v>
      </c>
      <c r="AQ148" s="1">
        <v>12.2217475056553</v>
      </c>
      <c r="AR148" s="1">
        <v>10.949373058054601</v>
      </c>
      <c r="AS148" s="1">
        <v>9.1791487980925304</v>
      </c>
      <c r="AT148" s="1">
        <v>8.1808392461005397</v>
      </c>
      <c r="AU148" s="1" t="s">
        <v>194</v>
      </c>
      <c r="AV148" s="1" t="s">
        <v>194</v>
      </c>
      <c r="AW148" s="1" t="s">
        <v>194</v>
      </c>
      <c r="AX148" s="1" t="s">
        <v>194</v>
      </c>
      <c r="AY148" s="1" t="s">
        <v>194</v>
      </c>
      <c r="AZ148" s="1" t="s">
        <v>194</v>
      </c>
      <c r="BA148" s="1">
        <v>20.287645769298699</v>
      </c>
      <c r="BB148" s="1">
        <v>18.231023531165199</v>
      </c>
      <c r="BC148" s="1">
        <v>19.2936137562663</v>
      </c>
      <c r="BD148" s="1">
        <v>16.559391656459901</v>
      </c>
      <c r="BE148" s="1" t="s">
        <v>194</v>
      </c>
      <c r="BF148" s="1" t="s">
        <v>194</v>
      </c>
      <c r="BG148" s="1" t="s">
        <v>194</v>
      </c>
      <c r="BH148" s="1" t="s">
        <v>194</v>
      </c>
      <c r="BI148" s="1" t="s">
        <v>194</v>
      </c>
      <c r="BJ148" s="1" t="s">
        <v>194</v>
      </c>
      <c r="BM148">
        <v>4</v>
      </c>
      <c r="BN148">
        <f>MIN(Modell_vol30_2_bemutato_Wilensky4_table[[#This Row],[closest comp 1]:[closest comp 10]])</f>
        <v>8.1808392461005397</v>
      </c>
      <c r="BO148">
        <f>MAX(Modell_vol30_2_bemutato_Wilensky4_table[[#This Row],[closest comp 1]:[closest comp 10]])</f>
        <v>12.2217475056553</v>
      </c>
    </row>
    <row r="149" spans="1:70" x14ac:dyDescent="0.25">
      <c r="A149" s="1">
        <v>148</v>
      </c>
      <c r="B149" s="1" t="s">
        <v>38</v>
      </c>
      <c r="C149" s="1" t="s">
        <v>22</v>
      </c>
      <c r="D149" s="1" t="s">
        <v>40</v>
      </c>
      <c r="E149" s="1" t="s">
        <v>28</v>
      </c>
      <c r="F149" s="1" t="s">
        <v>25</v>
      </c>
      <c r="G149" s="1" t="b">
        <v>0</v>
      </c>
      <c r="H149" s="1" t="b">
        <v>0</v>
      </c>
      <c r="I149" s="1" t="b">
        <v>0</v>
      </c>
      <c r="J149" s="1" t="b">
        <v>0</v>
      </c>
      <c r="K149" s="1" t="b">
        <v>0</v>
      </c>
      <c r="L149" s="1">
        <v>200</v>
      </c>
      <c r="M149" s="1">
        <v>4</v>
      </c>
      <c r="N149" s="1">
        <v>0</v>
      </c>
      <c r="O149" s="1">
        <v>1</v>
      </c>
      <c r="P149" s="1">
        <v>0</v>
      </c>
      <c r="Q149" s="1">
        <v>100</v>
      </c>
      <c r="R149" s="1">
        <v>0</v>
      </c>
      <c r="S149" s="1">
        <v>1</v>
      </c>
      <c r="T149" s="1">
        <v>1</v>
      </c>
      <c r="U149" s="1" t="b">
        <v>0</v>
      </c>
      <c r="V149" s="1">
        <v>120</v>
      </c>
      <c r="W149" s="1">
        <v>2922.56</v>
      </c>
      <c r="X149" s="1">
        <v>3759.43</v>
      </c>
      <c r="Y149" s="1">
        <v>3077.74</v>
      </c>
      <c r="Z149" s="1">
        <v>2949.74</v>
      </c>
      <c r="AA149" s="1" t="s">
        <v>194</v>
      </c>
      <c r="AB149" s="1" t="s">
        <v>194</v>
      </c>
      <c r="AC149" s="1" t="s">
        <v>194</v>
      </c>
      <c r="AD149" s="1" t="s">
        <v>194</v>
      </c>
      <c r="AE149" s="1" t="s">
        <v>194</v>
      </c>
      <c r="AF149" s="1" t="s">
        <v>194</v>
      </c>
      <c r="AG149" s="1">
        <v>193.56</v>
      </c>
      <c r="AH149" s="1">
        <v>189.83</v>
      </c>
      <c r="AI149" s="1">
        <v>190.74</v>
      </c>
      <c r="AJ149" s="1">
        <v>193.47</v>
      </c>
      <c r="AK149" s="1" t="s">
        <v>194</v>
      </c>
      <c r="AL149" s="1" t="s">
        <v>194</v>
      </c>
      <c r="AM149" s="1" t="s">
        <v>194</v>
      </c>
      <c r="AN149" s="1" t="s">
        <v>194</v>
      </c>
      <c r="AO149" s="1" t="s">
        <v>194</v>
      </c>
      <c r="AP149" s="1" t="s">
        <v>194</v>
      </c>
      <c r="AQ149" s="1">
        <v>8.3071492746984408</v>
      </c>
      <c r="AR149" s="1">
        <v>11.8445705943927</v>
      </c>
      <c r="AS149" s="1">
        <v>11.3191975703156</v>
      </c>
      <c r="AT149" s="1">
        <v>7.7999623590766198</v>
      </c>
      <c r="AU149" s="1" t="s">
        <v>194</v>
      </c>
      <c r="AV149" s="1" t="s">
        <v>194</v>
      </c>
      <c r="AW149" s="1" t="s">
        <v>194</v>
      </c>
      <c r="AX149" s="1" t="s">
        <v>194</v>
      </c>
      <c r="AY149" s="1" t="s">
        <v>194</v>
      </c>
      <c r="AZ149" s="1" t="s">
        <v>194</v>
      </c>
      <c r="BA149" s="1">
        <v>16.087302622888899</v>
      </c>
      <c r="BB149" s="1">
        <v>18.441363594164599</v>
      </c>
      <c r="BC149" s="1">
        <v>18.771543596604399</v>
      </c>
      <c r="BD149" s="1">
        <v>17.768724634133399</v>
      </c>
      <c r="BE149" s="1" t="s">
        <v>194</v>
      </c>
      <c r="BF149" s="1" t="s">
        <v>194</v>
      </c>
      <c r="BG149" s="1" t="s">
        <v>194</v>
      </c>
      <c r="BH149" s="1" t="s">
        <v>194</v>
      </c>
      <c r="BI149" s="1" t="s">
        <v>194</v>
      </c>
      <c r="BJ149" s="1" t="s">
        <v>194</v>
      </c>
      <c r="BM149">
        <v>4</v>
      </c>
      <c r="BN149">
        <f>MIN(Modell_vol30_2_bemutato_Wilensky4_table[[#This Row],[closest comp 1]:[closest comp 10]])</f>
        <v>7.7999623590766198</v>
      </c>
      <c r="BO149">
        <f>MAX(Modell_vol30_2_bemutato_Wilensky4_table[[#This Row],[closest comp 1]:[closest comp 10]])</f>
        <v>11.8445705943927</v>
      </c>
    </row>
    <row r="150" spans="1:70" x14ac:dyDescent="0.25">
      <c r="A150" s="1">
        <v>149</v>
      </c>
      <c r="B150" s="1" t="s">
        <v>38</v>
      </c>
      <c r="C150" s="1" t="s">
        <v>22</v>
      </c>
      <c r="D150" s="1" t="s">
        <v>40</v>
      </c>
      <c r="E150" s="1" t="s">
        <v>28</v>
      </c>
      <c r="F150" s="1" t="s">
        <v>25</v>
      </c>
      <c r="G150" s="1" t="b">
        <v>0</v>
      </c>
      <c r="H150" s="1" t="b">
        <v>0</v>
      </c>
      <c r="I150" s="1" t="b">
        <v>0</v>
      </c>
      <c r="J150" s="1" t="b">
        <v>0</v>
      </c>
      <c r="K150" s="1" t="b">
        <v>0</v>
      </c>
      <c r="L150" s="1">
        <v>200</v>
      </c>
      <c r="M150" s="1">
        <v>4</v>
      </c>
      <c r="N150" s="1">
        <v>0</v>
      </c>
      <c r="O150" s="1">
        <v>1</v>
      </c>
      <c r="P150" s="1">
        <v>0</v>
      </c>
      <c r="Q150" s="1">
        <v>100</v>
      </c>
      <c r="R150" s="1">
        <v>0</v>
      </c>
      <c r="S150" s="1">
        <v>1</v>
      </c>
      <c r="T150" s="1">
        <v>1</v>
      </c>
      <c r="U150" s="1" t="b">
        <v>0</v>
      </c>
      <c r="V150" s="1">
        <v>120</v>
      </c>
      <c r="W150" s="1">
        <v>3485.69</v>
      </c>
      <c r="X150" s="1">
        <v>3569.42</v>
      </c>
      <c r="Y150" s="1">
        <v>3915.42</v>
      </c>
      <c r="Z150" s="1">
        <v>4085.85</v>
      </c>
      <c r="AA150" s="1" t="s">
        <v>194</v>
      </c>
      <c r="AB150" s="1" t="s">
        <v>194</v>
      </c>
      <c r="AC150" s="1" t="s">
        <v>194</v>
      </c>
      <c r="AD150" s="1" t="s">
        <v>194</v>
      </c>
      <c r="AE150" s="1" t="s">
        <v>194</v>
      </c>
      <c r="AF150" s="1" t="s">
        <v>194</v>
      </c>
      <c r="AG150" s="1">
        <v>192.06</v>
      </c>
      <c r="AH150" s="1">
        <v>190.59</v>
      </c>
      <c r="AI150" s="1">
        <v>190.84</v>
      </c>
      <c r="AJ150" s="1">
        <v>190.15</v>
      </c>
      <c r="AK150" s="1" t="s">
        <v>194</v>
      </c>
      <c r="AL150" s="1" t="s">
        <v>194</v>
      </c>
      <c r="AM150" s="1" t="s">
        <v>194</v>
      </c>
      <c r="AN150" s="1" t="s">
        <v>194</v>
      </c>
      <c r="AO150" s="1" t="s">
        <v>194</v>
      </c>
      <c r="AP150" s="1" t="s">
        <v>194</v>
      </c>
      <c r="AQ150" s="1">
        <v>9.1235863143799296</v>
      </c>
      <c r="AR150" s="1">
        <v>10.4693150586334</v>
      </c>
      <c r="AS150" s="1">
        <v>10.353010477792299</v>
      </c>
      <c r="AT150" s="1">
        <v>11.891926820283899</v>
      </c>
      <c r="AU150" s="1" t="s">
        <v>194</v>
      </c>
      <c r="AV150" s="1" t="s">
        <v>194</v>
      </c>
      <c r="AW150" s="1" t="s">
        <v>194</v>
      </c>
      <c r="AX150" s="1" t="s">
        <v>194</v>
      </c>
      <c r="AY150" s="1" t="s">
        <v>194</v>
      </c>
      <c r="AZ150" s="1" t="s">
        <v>194</v>
      </c>
      <c r="BA150" s="1">
        <v>16.577145387102799</v>
      </c>
      <c r="BB150" s="1">
        <v>18.535530963023898</v>
      </c>
      <c r="BC150" s="1">
        <v>17.2814582929647</v>
      </c>
      <c r="BD150" s="1">
        <v>17.708053634943798</v>
      </c>
      <c r="BE150" s="1" t="s">
        <v>194</v>
      </c>
      <c r="BF150" s="1" t="s">
        <v>194</v>
      </c>
      <c r="BG150" s="1" t="s">
        <v>194</v>
      </c>
      <c r="BH150" s="1" t="s">
        <v>194</v>
      </c>
      <c r="BI150" s="1" t="s">
        <v>194</v>
      </c>
      <c r="BJ150" s="1" t="s">
        <v>194</v>
      </c>
      <c r="BM150">
        <v>4</v>
      </c>
      <c r="BN150">
        <f>MIN(Modell_vol30_2_bemutato_Wilensky4_table[[#This Row],[closest comp 1]:[closest comp 10]])</f>
        <v>9.1235863143799296</v>
      </c>
      <c r="BO150">
        <f>MAX(Modell_vol30_2_bemutato_Wilensky4_table[[#This Row],[closest comp 1]:[closest comp 10]])</f>
        <v>11.891926820283899</v>
      </c>
    </row>
    <row r="151" spans="1:70" x14ac:dyDescent="0.25">
      <c r="A151" s="1">
        <v>150</v>
      </c>
      <c r="B151" s="1" t="s">
        <v>38</v>
      </c>
      <c r="C151" s="1" t="s">
        <v>22</v>
      </c>
      <c r="D151" s="1" t="s">
        <v>40</v>
      </c>
      <c r="E151" s="1" t="s">
        <v>28</v>
      </c>
      <c r="F151" s="1" t="s">
        <v>25</v>
      </c>
      <c r="G151" s="1" t="b">
        <v>0</v>
      </c>
      <c r="H151" s="1" t="b">
        <v>0</v>
      </c>
      <c r="I151" s="1" t="b">
        <v>0</v>
      </c>
      <c r="J151" s="1" t="b">
        <v>0</v>
      </c>
      <c r="K151" s="1" t="b">
        <v>0</v>
      </c>
      <c r="L151" s="1">
        <v>200</v>
      </c>
      <c r="M151" s="1">
        <v>4</v>
      </c>
      <c r="N151" s="1">
        <v>0</v>
      </c>
      <c r="O151" s="1">
        <v>1</v>
      </c>
      <c r="P151" s="1">
        <v>0</v>
      </c>
      <c r="Q151" s="1">
        <v>100</v>
      </c>
      <c r="R151" s="1">
        <v>0</v>
      </c>
      <c r="S151" s="1">
        <v>1</v>
      </c>
      <c r="T151" s="1">
        <v>1</v>
      </c>
      <c r="U151" s="1" t="b">
        <v>0</v>
      </c>
      <c r="V151" s="1">
        <v>120</v>
      </c>
      <c r="W151" s="1">
        <v>3530.34</v>
      </c>
      <c r="X151" s="1">
        <v>3585.45</v>
      </c>
      <c r="Y151" s="1">
        <v>3662.84</v>
      </c>
      <c r="Z151" s="1">
        <v>3761.11</v>
      </c>
      <c r="AA151" s="1" t="s">
        <v>194</v>
      </c>
      <c r="AB151" s="1" t="s">
        <v>194</v>
      </c>
      <c r="AC151" s="1" t="s">
        <v>194</v>
      </c>
      <c r="AD151" s="1" t="s">
        <v>194</v>
      </c>
      <c r="AE151" s="1" t="s">
        <v>194</v>
      </c>
      <c r="AF151" s="1" t="s">
        <v>194</v>
      </c>
      <c r="AG151" s="1">
        <v>190.78</v>
      </c>
      <c r="AH151" s="1">
        <v>190.94</v>
      </c>
      <c r="AI151" s="1">
        <v>190.35</v>
      </c>
      <c r="AJ151" s="1">
        <v>191.38</v>
      </c>
      <c r="AK151" s="1" t="s">
        <v>194</v>
      </c>
      <c r="AL151" s="1" t="s">
        <v>194</v>
      </c>
      <c r="AM151" s="1" t="s">
        <v>194</v>
      </c>
      <c r="AN151" s="1" t="s">
        <v>194</v>
      </c>
      <c r="AO151" s="1" t="s">
        <v>194</v>
      </c>
      <c r="AP151" s="1" t="s">
        <v>194</v>
      </c>
      <c r="AQ151" s="1">
        <v>11.1555298986565</v>
      </c>
      <c r="AR151" s="1">
        <v>10.942101773862699</v>
      </c>
      <c r="AS151" s="1">
        <v>11.7742765771136</v>
      </c>
      <c r="AT151" s="1">
        <v>10.9214346585977</v>
      </c>
      <c r="AU151" s="1" t="s">
        <v>194</v>
      </c>
      <c r="AV151" s="1" t="s">
        <v>194</v>
      </c>
      <c r="AW151" s="1" t="s">
        <v>194</v>
      </c>
      <c r="AX151" s="1" t="s">
        <v>194</v>
      </c>
      <c r="AY151" s="1" t="s">
        <v>194</v>
      </c>
      <c r="AZ151" s="1" t="s">
        <v>194</v>
      </c>
      <c r="BA151" s="1">
        <v>17.742841123273902</v>
      </c>
      <c r="BB151" s="1">
        <v>21.283636590321599</v>
      </c>
      <c r="BC151" s="1">
        <v>20.906288522098301</v>
      </c>
      <c r="BD151" s="1">
        <v>18.7060961032923</v>
      </c>
      <c r="BE151" s="1" t="s">
        <v>194</v>
      </c>
      <c r="BF151" s="1" t="s">
        <v>194</v>
      </c>
      <c r="BG151" s="1" t="s">
        <v>194</v>
      </c>
      <c r="BH151" s="1" t="s">
        <v>194</v>
      </c>
      <c r="BI151" s="1" t="s">
        <v>194</v>
      </c>
      <c r="BJ151" s="1" t="s">
        <v>194</v>
      </c>
      <c r="BM151">
        <v>4</v>
      </c>
      <c r="BN151">
        <f>MIN(Modell_vol30_2_bemutato_Wilensky4_table[[#This Row],[closest comp 1]:[closest comp 10]])</f>
        <v>10.9214346585977</v>
      </c>
      <c r="BO151">
        <f>MAX(Modell_vol30_2_bemutato_Wilensky4_table[[#This Row],[closest comp 1]:[closest comp 10]])</f>
        <v>11.7742765771136</v>
      </c>
    </row>
    <row r="152" spans="1:70" x14ac:dyDescent="0.25">
      <c r="A152" s="3">
        <v>151</v>
      </c>
      <c r="B152" s="3" t="s">
        <v>38</v>
      </c>
      <c r="C152" s="3" t="s">
        <v>22</v>
      </c>
      <c r="D152" s="3" t="s">
        <v>40</v>
      </c>
      <c r="E152" s="3" t="s">
        <v>28</v>
      </c>
      <c r="F152" s="3" t="s">
        <v>25</v>
      </c>
      <c r="G152" s="3" t="b">
        <v>0</v>
      </c>
      <c r="H152" s="3" t="b">
        <v>0</v>
      </c>
      <c r="I152" s="3" t="b">
        <v>0</v>
      </c>
      <c r="J152" s="3" t="b">
        <v>0</v>
      </c>
      <c r="K152" s="3" t="b">
        <v>0</v>
      </c>
      <c r="L152" s="3">
        <v>200</v>
      </c>
      <c r="M152" s="3">
        <v>5</v>
      </c>
      <c r="N152" s="3">
        <v>0</v>
      </c>
      <c r="O152" s="3">
        <v>1</v>
      </c>
      <c r="P152" s="3">
        <v>0</v>
      </c>
      <c r="Q152" s="3">
        <v>100</v>
      </c>
      <c r="R152" s="3">
        <v>0</v>
      </c>
      <c r="S152" s="3">
        <v>1</v>
      </c>
      <c r="T152" s="3">
        <v>1</v>
      </c>
      <c r="U152" s="3" t="b">
        <v>0</v>
      </c>
      <c r="V152" s="3">
        <v>120</v>
      </c>
      <c r="W152" s="3">
        <v>2095.06</v>
      </c>
      <c r="X152" s="3">
        <v>2447.14</v>
      </c>
      <c r="Y152" s="3">
        <v>2409.4</v>
      </c>
      <c r="Z152" s="3">
        <v>2345.1799999999998</v>
      </c>
      <c r="AA152" s="3">
        <v>2784.26</v>
      </c>
      <c r="AB152" s="3" t="s">
        <v>194</v>
      </c>
      <c r="AC152" s="3" t="s">
        <v>194</v>
      </c>
      <c r="AD152" s="3" t="s">
        <v>194</v>
      </c>
      <c r="AE152" s="3" t="s">
        <v>194</v>
      </c>
      <c r="AF152" s="3" t="s">
        <v>194</v>
      </c>
      <c r="AG152" s="3">
        <v>193.81</v>
      </c>
      <c r="AH152" s="3">
        <v>193.29</v>
      </c>
      <c r="AI152" s="3">
        <v>192.52</v>
      </c>
      <c r="AJ152" s="3">
        <v>192.22</v>
      </c>
      <c r="AK152" s="3">
        <v>190.29</v>
      </c>
      <c r="AL152" s="3" t="s">
        <v>194</v>
      </c>
      <c r="AM152" s="3" t="s">
        <v>194</v>
      </c>
      <c r="AN152" s="3" t="s">
        <v>194</v>
      </c>
      <c r="AO152" s="3" t="s">
        <v>194</v>
      </c>
      <c r="AP152" s="3" t="s">
        <v>194</v>
      </c>
      <c r="AQ152" s="3">
        <v>8.4625346601321798</v>
      </c>
      <c r="AR152" s="3">
        <v>7.2160562779488897</v>
      </c>
      <c r="AS152" s="3">
        <v>9.9226261877682909</v>
      </c>
      <c r="AT152" s="3">
        <v>9.2003813792073199</v>
      </c>
      <c r="AU152" s="3">
        <v>11.850805421397499</v>
      </c>
      <c r="AV152" s="3" t="s">
        <v>194</v>
      </c>
      <c r="AW152" s="3" t="s">
        <v>194</v>
      </c>
      <c r="AX152" s="3" t="s">
        <v>194</v>
      </c>
      <c r="AY152" s="3" t="s">
        <v>194</v>
      </c>
      <c r="AZ152" s="3" t="s">
        <v>194</v>
      </c>
      <c r="BA152" s="3">
        <v>23.137882579722898</v>
      </c>
      <c r="BB152" s="3">
        <v>22.8041667321754</v>
      </c>
      <c r="BC152" s="3">
        <v>23.582483315272999</v>
      </c>
      <c r="BD152" s="3">
        <v>23.890446482313902</v>
      </c>
      <c r="BE152" s="3">
        <v>23.418614793167698</v>
      </c>
      <c r="BF152" s="3" t="s">
        <v>194</v>
      </c>
      <c r="BG152" s="3" t="s">
        <v>194</v>
      </c>
      <c r="BH152" s="3" t="s">
        <v>194</v>
      </c>
      <c r="BI152" s="3" t="s">
        <v>194</v>
      </c>
      <c r="BJ152" s="3" t="s">
        <v>194</v>
      </c>
      <c r="BM152">
        <v>5</v>
      </c>
      <c r="BN152">
        <f>MIN(Modell_vol30_2_bemutato_Wilensky4_table[[#This Row],[closest comp 1]:[closest comp 10]])</f>
        <v>7.2160562779488897</v>
      </c>
      <c r="BO152">
        <f>MAX(Modell_vol30_2_bemutato_Wilensky4_table[[#This Row],[closest comp 1]:[closest comp 10]])</f>
        <v>11.850805421397499</v>
      </c>
      <c r="BQ152">
        <f>AVERAGE(BN152:BN201)</f>
        <v>8.4608417476225739</v>
      </c>
      <c r="BR152">
        <f>AVERAGE(BO152:BO201)</f>
        <v>10.960620878857517</v>
      </c>
    </row>
    <row r="153" spans="1:70" x14ac:dyDescent="0.25">
      <c r="A153" s="3">
        <v>152</v>
      </c>
      <c r="B153" s="3" t="s">
        <v>38</v>
      </c>
      <c r="C153" s="3" t="s">
        <v>22</v>
      </c>
      <c r="D153" s="3" t="s">
        <v>40</v>
      </c>
      <c r="E153" s="3" t="s">
        <v>28</v>
      </c>
      <c r="F153" s="3" t="s">
        <v>25</v>
      </c>
      <c r="G153" s="3" t="b">
        <v>0</v>
      </c>
      <c r="H153" s="3" t="b">
        <v>0</v>
      </c>
      <c r="I153" s="3" t="b">
        <v>0</v>
      </c>
      <c r="J153" s="3" t="b">
        <v>0</v>
      </c>
      <c r="K153" s="3" t="b">
        <v>0</v>
      </c>
      <c r="L153" s="3">
        <v>200</v>
      </c>
      <c r="M153" s="3">
        <v>5</v>
      </c>
      <c r="N153" s="3">
        <v>0</v>
      </c>
      <c r="O153" s="3">
        <v>1</v>
      </c>
      <c r="P153" s="3">
        <v>0</v>
      </c>
      <c r="Q153" s="3">
        <v>100</v>
      </c>
      <c r="R153" s="3">
        <v>0</v>
      </c>
      <c r="S153" s="3">
        <v>1</v>
      </c>
      <c r="T153" s="3">
        <v>1</v>
      </c>
      <c r="U153" s="3" t="b">
        <v>0</v>
      </c>
      <c r="V153" s="3">
        <v>120</v>
      </c>
      <c r="W153" s="3">
        <v>2859.87</v>
      </c>
      <c r="X153" s="3">
        <v>2781.75</v>
      </c>
      <c r="Y153" s="3">
        <v>2824.89</v>
      </c>
      <c r="Z153" s="3">
        <v>2816.86</v>
      </c>
      <c r="AA153" s="3">
        <v>2509.46</v>
      </c>
      <c r="AB153" s="3" t="s">
        <v>194</v>
      </c>
      <c r="AC153" s="3" t="s">
        <v>194</v>
      </c>
      <c r="AD153" s="3" t="s">
        <v>194</v>
      </c>
      <c r="AE153" s="3" t="s">
        <v>194</v>
      </c>
      <c r="AF153" s="3" t="s">
        <v>194</v>
      </c>
      <c r="AG153" s="3">
        <v>192.08</v>
      </c>
      <c r="AH153" s="3">
        <v>190.77</v>
      </c>
      <c r="AI153" s="3">
        <v>189.95</v>
      </c>
      <c r="AJ153" s="3">
        <v>192.64</v>
      </c>
      <c r="AK153" s="3">
        <v>191.97</v>
      </c>
      <c r="AL153" s="3" t="s">
        <v>194</v>
      </c>
      <c r="AM153" s="3" t="s">
        <v>194</v>
      </c>
      <c r="AN153" s="3" t="s">
        <v>194</v>
      </c>
      <c r="AO153" s="3" t="s">
        <v>194</v>
      </c>
      <c r="AP153" s="3" t="s">
        <v>194</v>
      </c>
      <c r="AQ153" s="3">
        <v>9.9523468513656699</v>
      </c>
      <c r="AR153" s="3">
        <v>10.8050636700402</v>
      </c>
      <c r="AS153" s="3">
        <v>11.1941077187475</v>
      </c>
      <c r="AT153" s="3">
        <v>9.4480265664382799</v>
      </c>
      <c r="AU153" s="3">
        <v>9.0335051632990702</v>
      </c>
      <c r="AV153" s="3" t="s">
        <v>194</v>
      </c>
      <c r="AW153" s="3" t="s">
        <v>194</v>
      </c>
      <c r="AX153" s="3" t="s">
        <v>194</v>
      </c>
      <c r="AY153" s="3" t="s">
        <v>194</v>
      </c>
      <c r="AZ153" s="3" t="s">
        <v>194</v>
      </c>
      <c r="BA153" s="3">
        <v>20.898512407872701</v>
      </c>
      <c r="BB153" s="3">
        <v>22.198200052211</v>
      </c>
      <c r="BC153" s="3">
        <v>22.368162845193201</v>
      </c>
      <c r="BD153" s="3">
        <v>23.135073908561601</v>
      </c>
      <c r="BE153" s="3">
        <v>23.918105515799901</v>
      </c>
      <c r="BF153" s="3" t="s">
        <v>194</v>
      </c>
      <c r="BG153" s="3" t="s">
        <v>194</v>
      </c>
      <c r="BH153" s="3" t="s">
        <v>194</v>
      </c>
      <c r="BI153" s="3" t="s">
        <v>194</v>
      </c>
      <c r="BJ153" s="3" t="s">
        <v>194</v>
      </c>
      <c r="BM153">
        <v>5</v>
      </c>
      <c r="BN153">
        <f>MIN(Modell_vol30_2_bemutato_Wilensky4_table[[#This Row],[closest comp 1]:[closest comp 10]])</f>
        <v>9.0335051632990702</v>
      </c>
      <c r="BO153">
        <f>MAX(Modell_vol30_2_bemutato_Wilensky4_table[[#This Row],[closest comp 1]:[closest comp 10]])</f>
        <v>11.1941077187475</v>
      </c>
    </row>
    <row r="154" spans="1:70" x14ac:dyDescent="0.25">
      <c r="A154" s="3">
        <v>153</v>
      </c>
      <c r="B154" s="3" t="s">
        <v>38</v>
      </c>
      <c r="C154" s="3" t="s">
        <v>22</v>
      </c>
      <c r="D154" s="3" t="s">
        <v>40</v>
      </c>
      <c r="E154" s="3" t="s">
        <v>28</v>
      </c>
      <c r="F154" s="3" t="s">
        <v>25</v>
      </c>
      <c r="G154" s="3" t="b">
        <v>0</v>
      </c>
      <c r="H154" s="3" t="b">
        <v>0</v>
      </c>
      <c r="I154" s="3" t="b">
        <v>0</v>
      </c>
      <c r="J154" s="3" t="b">
        <v>0</v>
      </c>
      <c r="K154" s="3" t="b">
        <v>0</v>
      </c>
      <c r="L154" s="3">
        <v>200</v>
      </c>
      <c r="M154" s="3">
        <v>5</v>
      </c>
      <c r="N154" s="3">
        <v>0</v>
      </c>
      <c r="O154" s="3">
        <v>1</v>
      </c>
      <c r="P154" s="3">
        <v>0</v>
      </c>
      <c r="Q154" s="3">
        <v>100</v>
      </c>
      <c r="R154" s="3">
        <v>0</v>
      </c>
      <c r="S154" s="3">
        <v>1</v>
      </c>
      <c r="T154" s="3">
        <v>1</v>
      </c>
      <c r="U154" s="3" t="b">
        <v>0</v>
      </c>
      <c r="V154" s="3">
        <v>120</v>
      </c>
      <c r="W154" s="3">
        <v>2592.16</v>
      </c>
      <c r="X154" s="3">
        <v>2594.7199999999998</v>
      </c>
      <c r="Y154" s="3">
        <v>2872.79</v>
      </c>
      <c r="Z154" s="3">
        <v>3015.77</v>
      </c>
      <c r="AA154" s="3">
        <v>3094.88</v>
      </c>
      <c r="AB154" s="3" t="s">
        <v>194</v>
      </c>
      <c r="AC154" s="3" t="s">
        <v>194</v>
      </c>
      <c r="AD154" s="3" t="s">
        <v>194</v>
      </c>
      <c r="AE154" s="3" t="s">
        <v>194</v>
      </c>
      <c r="AF154" s="3" t="s">
        <v>194</v>
      </c>
      <c r="AG154" s="3">
        <v>192.13</v>
      </c>
      <c r="AH154" s="3">
        <v>190.66</v>
      </c>
      <c r="AI154" s="3">
        <v>191</v>
      </c>
      <c r="AJ154" s="3">
        <v>190.46</v>
      </c>
      <c r="AK154" s="3">
        <v>192.11</v>
      </c>
      <c r="AL154" s="3" t="s">
        <v>194</v>
      </c>
      <c r="AM154" s="3" t="s">
        <v>194</v>
      </c>
      <c r="AN154" s="3" t="s">
        <v>194</v>
      </c>
      <c r="AO154" s="3" t="s">
        <v>194</v>
      </c>
      <c r="AP154" s="3" t="s">
        <v>194</v>
      </c>
      <c r="AQ154" s="3">
        <v>9.34863040452265</v>
      </c>
      <c r="AR154" s="3">
        <v>10.7619286947858</v>
      </c>
      <c r="AS154" s="3">
        <v>10.612658173546</v>
      </c>
      <c r="AT154" s="3">
        <v>11.1435068557902</v>
      </c>
      <c r="AU154" s="3">
        <v>10.121933751095</v>
      </c>
      <c r="AV154" s="3" t="s">
        <v>194</v>
      </c>
      <c r="AW154" s="3" t="s">
        <v>194</v>
      </c>
      <c r="AX154" s="3" t="s">
        <v>194</v>
      </c>
      <c r="AY154" s="3" t="s">
        <v>194</v>
      </c>
      <c r="AZ154" s="3" t="s">
        <v>194</v>
      </c>
      <c r="BA154" s="3">
        <v>22.928696420295299</v>
      </c>
      <c r="BB154" s="3">
        <v>24.523417010376601</v>
      </c>
      <c r="BC154" s="3">
        <v>22.986043859249101</v>
      </c>
      <c r="BD154" s="3">
        <v>23.123701720429199</v>
      </c>
      <c r="BE154" s="3">
        <v>21.6125819454567</v>
      </c>
      <c r="BF154" s="3" t="s">
        <v>194</v>
      </c>
      <c r="BG154" s="3" t="s">
        <v>194</v>
      </c>
      <c r="BH154" s="3" t="s">
        <v>194</v>
      </c>
      <c r="BI154" s="3" t="s">
        <v>194</v>
      </c>
      <c r="BJ154" s="3" t="s">
        <v>194</v>
      </c>
      <c r="BM154">
        <v>5</v>
      </c>
      <c r="BN154">
        <f>MIN(Modell_vol30_2_bemutato_Wilensky4_table[[#This Row],[closest comp 1]:[closest comp 10]])</f>
        <v>9.34863040452265</v>
      </c>
      <c r="BO154">
        <f>MAX(Modell_vol30_2_bemutato_Wilensky4_table[[#This Row],[closest comp 1]:[closest comp 10]])</f>
        <v>11.1435068557902</v>
      </c>
    </row>
    <row r="155" spans="1:70" x14ac:dyDescent="0.25">
      <c r="A155" s="3">
        <v>154</v>
      </c>
      <c r="B155" s="3" t="s">
        <v>38</v>
      </c>
      <c r="C155" s="3" t="s">
        <v>22</v>
      </c>
      <c r="D155" s="3" t="s">
        <v>40</v>
      </c>
      <c r="E155" s="3" t="s">
        <v>28</v>
      </c>
      <c r="F155" s="3" t="s">
        <v>25</v>
      </c>
      <c r="G155" s="3" t="b">
        <v>0</v>
      </c>
      <c r="H155" s="3" t="b">
        <v>0</v>
      </c>
      <c r="I155" s="3" t="b">
        <v>0</v>
      </c>
      <c r="J155" s="3" t="b">
        <v>0</v>
      </c>
      <c r="K155" s="3" t="b">
        <v>0</v>
      </c>
      <c r="L155" s="3">
        <v>200</v>
      </c>
      <c r="M155" s="3">
        <v>5</v>
      </c>
      <c r="N155" s="3">
        <v>0</v>
      </c>
      <c r="O155" s="3">
        <v>1</v>
      </c>
      <c r="P155" s="3">
        <v>0</v>
      </c>
      <c r="Q155" s="3">
        <v>100</v>
      </c>
      <c r="R155" s="3">
        <v>0</v>
      </c>
      <c r="S155" s="3">
        <v>1</v>
      </c>
      <c r="T155" s="3">
        <v>1</v>
      </c>
      <c r="U155" s="3" t="b">
        <v>0</v>
      </c>
      <c r="V155" s="3">
        <v>120</v>
      </c>
      <c r="W155" s="3">
        <v>2818.11</v>
      </c>
      <c r="X155" s="3">
        <v>2420.71</v>
      </c>
      <c r="Y155" s="3">
        <v>2998.88</v>
      </c>
      <c r="Z155" s="3">
        <v>3203.72</v>
      </c>
      <c r="AA155" s="3">
        <v>3291.08</v>
      </c>
      <c r="AB155" s="3" t="s">
        <v>194</v>
      </c>
      <c r="AC155" s="3" t="s">
        <v>194</v>
      </c>
      <c r="AD155" s="3" t="s">
        <v>194</v>
      </c>
      <c r="AE155" s="3" t="s">
        <v>194</v>
      </c>
      <c r="AF155" s="3" t="s">
        <v>194</v>
      </c>
      <c r="AG155" s="3">
        <v>190.71</v>
      </c>
      <c r="AH155" s="3">
        <v>192.68</v>
      </c>
      <c r="AI155" s="3">
        <v>190.59</v>
      </c>
      <c r="AJ155" s="3">
        <v>190.3</v>
      </c>
      <c r="AK155" s="3">
        <v>190.68</v>
      </c>
      <c r="AL155" s="3" t="s">
        <v>194</v>
      </c>
      <c r="AM155" s="3" t="s">
        <v>194</v>
      </c>
      <c r="AN155" s="3" t="s">
        <v>194</v>
      </c>
      <c r="AO155" s="3" t="s">
        <v>194</v>
      </c>
      <c r="AP155" s="3" t="s">
        <v>194</v>
      </c>
      <c r="AQ155" s="3">
        <v>9.87203620056329</v>
      </c>
      <c r="AR155" s="3">
        <v>8.7299143168946802</v>
      </c>
      <c r="AS155" s="3">
        <v>10.5610389260014</v>
      </c>
      <c r="AT155" s="3">
        <v>10.7267006562092</v>
      </c>
      <c r="AU155" s="3">
        <v>10.991700224456601</v>
      </c>
      <c r="AV155" s="3" t="s">
        <v>194</v>
      </c>
      <c r="AW155" s="3" t="s">
        <v>194</v>
      </c>
      <c r="AX155" s="3" t="s">
        <v>194</v>
      </c>
      <c r="AY155" s="3" t="s">
        <v>194</v>
      </c>
      <c r="AZ155" s="3" t="s">
        <v>194</v>
      </c>
      <c r="BA155" s="3">
        <v>22.248929254018599</v>
      </c>
      <c r="BB155" s="3">
        <v>21.998110744711699</v>
      </c>
      <c r="BC155" s="3">
        <v>22.788465698720898</v>
      </c>
      <c r="BD155" s="3">
        <v>23.2277406551658</v>
      </c>
      <c r="BE155" s="3">
        <v>21.190498402432901</v>
      </c>
      <c r="BF155" s="3" t="s">
        <v>194</v>
      </c>
      <c r="BG155" s="3" t="s">
        <v>194</v>
      </c>
      <c r="BH155" s="3" t="s">
        <v>194</v>
      </c>
      <c r="BI155" s="3" t="s">
        <v>194</v>
      </c>
      <c r="BJ155" s="3" t="s">
        <v>194</v>
      </c>
      <c r="BM155">
        <v>5</v>
      </c>
      <c r="BN155">
        <f>MIN(Modell_vol30_2_bemutato_Wilensky4_table[[#This Row],[closest comp 1]:[closest comp 10]])</f>
        <v>8.7299143168946802</v>
      </c>
      <c r="BO155">
        <f>MAX(Modell_vol30_2_bemutato_Wilensky4_table[[#This Row],[closest comp 1]:[closest comp 10]])</f>
        <v>10.991700224456601</v>
      </c>
    </row>
    <row r="156" spans="1:70" x14ac:dyDescent="0.25">
      <c r="A156" s="3">
        <v>155</v>
      </c>
      <c r="B156" s="3" t="s">
        <v>38</v>
      </c>
      <c r="C156" s="3" t="s">
        <v>22</v>
      </c>
      <c r="D156" s="3" t="s">
        <v>40</v>
      </c>
      <c r="E156" s="3" t="s">
        <v>28</v>
      </c>
      <c r="F156" s="3" t="s">
        <v>25</v>
      </c>
      <c r="G156" s="3" t="b">
        <v>0</v>
      </c>
      <c r="H156" s="3" t="b">
        <v>0</v>
      </c>
      <c r="I156" s="3" t="b">
        <v>0</v>
      </c>
      <c r="J156" s="3" t="b">
        <v>0</v>
      </c>
      <c r="K156" s="3" t="b">
        <v>0</v>
      </c>
      <c r="L156" s="3">
        <v>200</v>
      </c>
      <c r="M156" s="3">
        <v>5</v>
      </c>
      <c r="N156" s="3">
        <v>0</v>
      </c>
      <c r="O156" s="3">
        <v>1</v>
      </c>
      <c r="P156" s="3">
        <v>0</v>
      </c>
      <c r="Q156" s="3">
        <v>100</v>
      </c>
      <c r="R156" s="3">
        <v>0</v>
      </c>
      <c r="S156" s="3">
        <v>1</v>
      </c>
      <c r="T156" s="3">
        <v>1</v>
      </c>
      <c r="U156" s="3" t="b">
        <v>0</v>
      </c>
      <c r="V156" s="3">
        <v>120</v>
      </c>
      <c r="W156" s="3">
        <v>2730.76</v>
      </c>
      <c r="X156" s="3">
        <v>2615.7399999999998</v>
      </c>
      <c r="Y156" s="3">
        <v>2538.1999999999998</v>
      </c>
      <c r="Z156" s="3">
        <v>2587.67</v>
      </c>
      <c r="AA156" s="3">
        <v>2662.41</v>
      </c>
      <c r="AB156" s="3" t="s">
        <v>194</v>
      </c>
      <c r="AC156" s="3" t="s">
        <v>194</v>
      </c>
      <c r="AD156" s="3" t="s">
        <v>194</v>
      </c>
      <c r="AE156" s="3" t="s">
        <v>194</v>
      </c>
      <c r="AF156" s="3" t="s">
        <v>194</v>
      </c>
      <c r="AG156" s="3">
        <v>192.75</v>
      </c>
      <c r="AH156" s="3">
        <v>191.42</v>
      </c>
      <c r="AI156" s="3">
        <v>192.29</v>
      </c>
      <c r="AJ156" s="3">
        <v>190.51</v>
      </c>
      <c r="AK156" s="3">
        <v>191.45</v>
      </c>
      <c r="AL156" s="3" t="s">
        <v>194</v>
      </c>
      <c r="AM156" s="3" t="s">
        <v>194</v>
      </c>
      <c r="AN156" s="3" t="s">
        <v>194</v>
      </c>
      <c r="AO156" s="3" t="s">
        <v>194</v>
      </c>
      <c r="AP156" s="3" t="s">
        <v>194</v>
      </c>
      <c r="AQ156" s="3">
        <v>8.7926958667414397</v>
      </c>
      <c r="AR156" s="3">
        <v>10.3002122268592</v>
      </c>
      <c r="AS156" s="3">
        <v>9.4677322991450907</v>
      </c>
      <c r="AT156" s="3">
        <v>9.5369729530541907</v>
      </c>
      <c r="AU156" s="3">
        <v>9.7285052241377894</v>
      </c>
      <c r="AV156" s="3" t="s">
        <v>194</v>
      </c>
      <c r="AW156" s="3" t="s">
        <v>194</v>
      </c>
      <c r="AX156" s="3" t="s">
        <v>194</v>
      </c>
      <c r="AY156" s="3" t="s">
        <v>194</v>
      </c>
      <c r="AZ156" s="3" t="s">
        <v>194</v>
      </c>
      <c r="BA156" s="3">
        <v>22.560036003936801</v>
      </c>
      <c r="BB156" s="3">
        <v>21.916792920892501</v>
      </c>
      <c r="BC156" s="3">
        <v>21.141191387123001</v>
      </c>
      <c r="BD156" s="3">
        <v>23.998008168868299</v>
      </c>
      <c r="BE156" s="3">
        <v>20.342669315505201</v>
      </c>
      <c r="BF156" s="3" t="s">
        <v>194</v>
      </c>
      <c r="BG156" s="3" t="s">
        <v>194</v>
      </c>
      <c r="BH156" s="3" t="s">
        <v>194</v>
      </c>
      <c r="BI156" s="3" t="s">
        <v>194</v>
      </c>
      <c r="BJ156" s="3" t="s">
        <v>194</v>
      </c>
      <c r="BM156">
        <v>5</v>
      </c>
      <c r="BN156">
        <f>MIN(Modell_vol30_2_bemutato_Wilensky4_table[[#This Row],[closest comp 1]:[closest comp 10]])</f>
        <v>8.7926958667414397</v>
      </c>
      <c r="BO156">
        <f>MAX(Modell_vol30_2_bemutato_Wilensky4_table[[#This Row],[closest comp 1]:[closest comp 10]])</f>
        <v>10.3002122268592</v>
      </c>
    </row>
    <row r="157" spans="1:70" x14ac:dyDescent="0.25">
      <c r="A157" s="3">
        <v>156</v>
      </c>
      <c r="B157" s="3" t="s">
        <v>38</v>
      </c>
      <c r="C157" s="3" t="s">
        <v>22</v>
      </c>
      <c r="D157" s="3" t="s">
        <v>40</v>
      </c>
      <c r="E157" s="3" t="s">
        <v>28</v>
      </c>
      <c r="F157" s="3" t="s">
        <v>25</v>
      </c>
      <c r="G157" s="3" t="b">
        <v>0</v>
      </c>
      <c r="H157" s="3" t="b">
        <v>0</v>
      </c>
      <c r="I157" s="3" t="b">
        <v>0</v>
      </c>
      <c r="J157" s="3" t="b">
        <v>0</v>
      </c>
      <c r="K157" s="3" t="b">
        <v>0</v>
      </c>
      <c r="L157" s="3">
        <v>200</v>
      </c>
      <c r="M157" s="3">
        <v>5</v>
      </c>
      <c r="N157" s="3">
        <v>0</v>
      </c>
      <c r="O157" s="3">
        <v>1</v>
      </c>
      <c r="P157" s="3">
        <v>0</v>
      </c>
      <c r="Q157" s="3">
        <v>100</v>
      </c>
      <c r="R157" s="3">
        <v>0</v>
      </c>
      <c r="S157" s="3">
        <v>1</v>
      </c>
      <c r="T157" s="3">
        <v>1</v>
      </c>
      <c r="U157" s="3" t="b">
        <v>0</v>
      </c>
      <c r="V157" s="3">
        <v>120</v>
      </c>
      <c r="W157" s="3">
        <v>2699.47</v>
      </c>
      <c r="X157" s="3">
        <v>2679.37</v>
      </c>
      <c r="Y157" s="3">
        <v>2505.7600000000002</v>
      </c>
      <c r="Z157" s="3">
        <v>2368.7800000000002</v>
      </c>
      <c r="AA157" s="3">
        <v>2744.76</v>
      </c>
      <c r="AB157" s="3" t="s">
        <v>194</v>
      </c>
      <c r="AC157" s="3" t="s">
        <v>194</v>
      </c>
      <c r="AD157" s="3" t="s">
        <v>194</v>
      </c>
      <c r="AE157" s="3" t="s">
        <v>194</v>
      </c>
      <c r="AF157" s="3" t="s">
        <v>194</v>
      </c>
      <c r="AG157" s="3">
        <v>191.89</v>
      </c>
      <c r="AH157" s="3">
        <v>191.29</v>
      </c>
      <c r="AI157" s="3">
        <v>193.56</v>
      </c>
      <c r="AJ157" s="3">
        <v>192.05</v>
      </c>
      <c r="AK157" s="3">
        <v>190.85</v>
      </c>
      <c r="AL157" s="3" t="s">
        <v>194</v>
      </c>
      <c r="AM157" s="3" t="s">
        <v>194</v>
      </c>
      <c r="AN157" s="3" t="s">
        <v>194</v>
      </c>
      <c r="AO157" s="3" t="s">
        <v>194</v>
      </c>
      <c r="AP157" s="3" t="s">
        <v>194</v>
      </c>
      <c r="AQ157" s="3">
        <v>8.6926643862395494</v>
      </c>
      <c r="AR157" s="3">
        <v>9.9547648716075692</v>
      </c>
      <c r="AS157" s="3">
        <v>7.6477286093341599</v>
      </c>
      <c r="AT157" s="3">
        <v>8.5882764935639493</v>
      </c>
      <c r="AU157" s="3">
        <v>10.934722363219199</v>
      </c>
      <c r="AV157" s="3" t="s">
        <v>194</v>
      </c>
      <c r="AW157" s="3" t="s">
        <v>194</v>
      </c>
      <c r="AX157" s="3" t="s">
        <v>194</v>
      </c>
      <c r="AY157" s="3" t="s">
        <v>194</v>
      </c>
      <c r="AZ157" s="3" t="s">
        <v>194</v>
      </c>
      <c r="BA157" s="3">
        <v>21.140274112049699</v>
      </c>
      <c r="BB157" s="3">
        <v>22.832630230854502</v>
      </c>
      <c r="BC157" s="3">
        <v>20.063228740206799</v>
      </c>
      <c r="BD157" s="3">
        <v>22.7918974757062</v>
      </c>
      <c r="BE157" s="3">
        <v>22.402805262098301</v>
      </c>
      <c r="BF157" s="3" t="s">
        <v>194</v>
      </c>
      <c r="BG157" s="3" t="s">
        <v>194</v>
      </c>
      <c r="BH157" s="3" t="s">
        <v>194</v>
      </c>
      <c r="BI157" s="3" t="s">
        <v>194</v>
      </c>
      <c r="BJ157" s="3" t="s">
        <v>194</v>
      </c>
      <c r="BM157">
        <v>5</v>
      </c>
      <c r="BN157">
        <f>MIN(Modell_vol30_2_bemutato_Wilensky4_table[[#This Row],[closest comp 1]:[closest comp 10]])</f>
        <v>7.6477286093341599</v>
      </c>
      <c r="BO157">
        <f>MAX(Modell_vol30_2_bemutato_Wilensky4_table[[#This Row],[closest comp 1]:[closest comp 10]])</f>
        <v>10.934722363219199</v>
      </c>
    </row>
    <row r="158" spans="1:70" x14ac:dyDescent="0.25">
      <c r="A158" s="3">
        <v>157</v>
      </c>
      <c r="B158" s="3" t="s">
        <v>38</v>
      </c>
      <c r="C158" s="3" t="s">
        <v>22</v>
      </c>
      <c r="D158" s="3" t="s">
        <v>40</v>
      </c>
      <c r="E158" s="3" t="s">
        <v>28</v>
      </c>
      <c r="F158" s="3" t="s">
        <v>25</v>
      </c>
      <c r="G158" s="3" t="b">
        <v>0</v>
      </c>
      <c r="H158" s="3" t="b">
        <v>0</v>
      </c>
      <c r="I158" s="3" t="b">
        <v>0</v>
      </c>
      <c r="J158" s="3" t="b">
        <v>0</v>
      </c>
      <c r="K158" s="3" t="b">
        <v>0</v>
      </c>
      <c r="L158" s="3">
        <v>200</v>
      </c>
      <c r="M158" s="3">
        <v>5</v>
      </c>
      <c r="N158" s="3">
        <v>0</v>
      </c>
      <c r="O158" s="3">
        <v>1</v>
      </c>
      <c r="P158" s="3">
        <v>0</v>
      </c>
      <c r="Q158" s="3">
        <v>100</v>
      </c>
      <c r="R158" s="3">
        <v>0</v>
      </c>
      <c r="S158" s="3">
        <v>1</v>
      </c>
      <c r="T158" s="3">
        <v>1</v>
      </c>
      <c r="U158" s="3" t="b">
        <v>0</v>
      </c>
      <c r="V158" s="3">
        <v>120</v>
      </c>
      <c r="W158" s="3">
        <v>2621.49</v>
      </c>
      <c r="X158" s="3">
        <v>2885.49</v>
      </c>
      <c r="Y158" s="3">
        <v>2444.5700000000002</v>
      </c>
      <c r="Z158" s="3">
        <v>2643.48</v>
      </c>
      <c r="AA158" s="3">
        <v>2591.44</v>
      </c>
      <c r="AB158" s="3" t="s">
        <v>194</v>
      </c>
      <c r="AC158" s="3" t="s">
        <v>194</v>
      </c>
      <c r="AD158" s="3" t="s">
        <v>194</v>
      </c>
      <c r="AE158" s="3" t="s">
        <v>194</v>
      </c>
      <c r="AF158" s="3" t="s">
        <v>194</v>
      </c>
      <c r="AG158" s="3">
        <v>192.28</v>
      </c>
      <c r="AH158" s="3">
        <v>191.08</v>
      </c>
      <c r="AI158" s="3">
        <v>191.15</v>
      </c>
      <c r="AJ158" s="3">
        <v>191.87</v>
      </c>
      <c r="AK158" s="3">
        <v>192.36</v>
      </c>
      <c r="AL158" s="3" t="s">
        <v>194</v>
      </c>
      <c r="AM158" s="3" t="s">
        <v>194</v>
      </c>
      <c r="AN158" s="3" t="s">
        <v>194</v>
      </c>
      <c r="AO158" s="3" t="s">
        <v>194</v>
      </c>
      <c r="AP158" s="3" t="s">
        <v>194</v>
      </c>
      <c r="AQ158" s="3">
        <v>9.3817021420506208</v>
      </c>
      <c r="AR158" s="3">
        <v>10.388408654018701</v>
      </c>
      <c r="AS158" s="3">
        <v>9.7361631100689703</v>
      </c>
      <c r="AT158" s="3">
        <v>9.2388264491119507</v>
      </c>
      <c r="AU158" s="3">
        <v>8.6252458229540192</v>
      </c>
      <c r="AV158" s="3" t="s">
        <v>194</v>
      </c>
      <c r="AW158" s="3" t="s">
        <v>194</v>
      </c>
      <c r="AX158" s="3" t="s">
        <v>194</v>
      </c>
      <c r="AY158" s="3" t="s">
        <v>194</v>
      </c>
      <c r="AZ158" s="3" t="s">
        <v>194</v>
      </c>
      <c r="BA158" s="3">
        <v>22.5170555587151</v>
      </c>
      <c r="BB158" s="3">
        <v>21.5303046138695</v>
      </c>
      <c r="BC158" s="3">
        <v>20.879512313676599</v>
      </c>
      <c r="BD158" s="3">
        <v>21.535074538692601</v>
      </c>
      <c r="BE158" s="3">
        <v>21.887733793740601</v>
      </c>
      <c r="BF158" s="3" t="s">
        <v>194</v>
      </c>
      <c r="BG158" s="3" t="s">
        <v>194</v>
      </c>
      <c r="BH158" s="3" t="s">
        <v>194</v>
      </c>
      <c r="BI158" s="3" t="s">
        <v>194</v>
      </c>
      <c r="BJ158" s="3" t="s">
        <v>194</v>
      </c>
      <c r="BM158">
        <v>5</v>
      </c>
      <c r="BN158">
        <f>MIN(Modell_vol30_2_bemutato_Wilensky4_table[[#This Row],[closest comp 1]:[closest comp 10]])</f>
        <v>8.6252458229540192</v>
      </c>
      <c r="BO158">
        <f>MAX(Modell_vol30_2_bemutato_Wilensky4_table[[#This Row],[closest comp 1]:[closest comp 10]])</f>
        <v>10.388408654018701</v>
      </c>
    </row>
    <row r="159" spans="1:70" x14ac:dyDescent="0.25">
      <c r="A159" s="3">
        <v>158</v>
      </c>
      <c r="B159" s="3" t="s">
        <v>38</v>
      </c>
      <c r="C159" s="3" t="s">
        <v>22</v>
      </c>
      <c r="D159" s="3" t="s">
        <v>40</v>
      </c>
      <c r="E159" s="3" t="s">
        <v>28</v>
      </c>
      <c r="F159" s="3" t="s">
        <v>25</v>
      </c>
      <c r="G159" s="3" t="b">
        <v>0</v>
      </c>
      <c r="H159" s="3" t="b">
        <v>0</v>
      </c>
      <c r="I159" s="3" t="b">
        <v>0</v>
      </c>
      <c r="J159" s="3" t="b">
        <v>0</v>
      </c>
      <c r="K159" s="3" t="b">
        <v>0</v>
      </c>
      <c r="L159" s="3">
        <v>200</v>
      </c>
      <c r="M159" s="3">
        <v>5</v>
      </c>
      <c r="N159" s="3">
        <v>0</v>
      </c>
      <c r="O159" s="3">
        <v>1</v>
      </c>
      <c r="P159" s="3">
        <v>0</v>
      </c>
      <c r="Q159" s="3">
        <v>100</v>
      </c>
      <c r="R159" s="3">
        <v>0</v>
      </c>
      <c r="S159" s="3">
        <v>1</v>
      </c>
      <c r="T159" s="3">
        <v>1</v>
      </c>
      <c r="U159" s="3" t="b">
        <v>0</v>
      </c>
      <c r="V159" s="3">
        <v>120</v>
      </c>
      <c r="W159" s="3">
        <v>2332.58</v>
      </c>
      <c r="X159" s="3">
        <v>2391.7600000000002</v>
      </c>
      <c r="Y159" s="3">
        <v>2408.0700000000002</v>
      </c>
      <c r="Z159" s="3">
        <v>2204.39</v>
      </c>
      <c r="AA159" s="3">
        <v>2667.72</v>
      </c>
      <c r="AB159" s="3" t="s">
        <v>194</v>
      </c>
      <c r="AC159" s="3" t="s">
        <v>194</v>
      </c>
      <c r="AD159" s="3" t="s">
        <v>194</v>
      </c>
      <c r="AE159" s="3" t="s">
        <v>194</v>
      </c>
      <c r="AF159" s="3" t="s">
        <v>194</v>
      </c>
      <c r="AG159" s="3">
        <v>190.78</v>
      </c>
      <c r="AH159" s="3">
        <v>192.76</v>
      </c>
      <c r="AI159" s="3">
        <v>191.64</v>
      </c>
      <c r="AJ159" s="3">
        <v>193.22</v>
      </c>
      <c r="AK159" s="3">
        <v>192.91</v>
      </c>
      <c r="AL159" s="3" t="s">
        <v>194</v>
      </c>
      <c r="AM159" s="3" t="s">
        <v>194</v>
      </c>
      <c r="AN159" s="3" t="s">
        <v>194</v>
      </c>
      <c r="AO159" s="3" t="s">
        <v>194</v>
      </c>
      <c r="AP159" s="3" t="s">
        <v>194</v>
      </c>
      <c r="AQ159" s="3">
        <v>11.403312199695501</v>
      </c>
      <c r="AR159" s="3">
        <v>9.4194653564664392</v>
      </c>
      <c r="AS159" s="3">
        <v>10.463399464255501</v>
      </c>
      <c r="AT159" s="3">
        <v>8.8712321599557296</v>
      </c>
      <c r="AU159" s="3">
        <v>9.2342894625422094</v>
      </c>
      <c r="AV159" s="3" t="s">
        <v>194</v>
      </c>
      <c r="AW159" s="3" t="s">
        <v>194</v>
      </c>
      <c r="AX159" s="3" t="s">
        <v>194</v>
      </c>
      <c r="AY159" s="3" t="s">
        <v>194</v>
      </c>
      <c r="AZ159" s="3" t="s">
        <v>194</v>
      </c>
      <c r="BA159" s="3">
        <v>25.7317710552142</v>
      </c>
      <c r="BB159" s="3">
        <v>23.363394859631999</v>
      </c>
      <c r="BC159" s="3">
        <v>24.3381587087406</v>
      </c>
      <c r="BD159" s="3">
        <v>23.2648708970023</v>
      </c>
      <c r="BE159" s="3">
        <v>21.101406041049</v>
      </c>
      <c r="BF159" s="3" t="s">
        <v>194</v>
      </c>
      <c r="BG159" s="3" t="s">
        <v>194</v>
      </c>
      <c r="BH159" s="3" t="s">
        <v>194</v>
      </c>
      <c r="BI159" s="3" t="s">
        <v>194</v>
      </c>
      <c r="BJ159" s="3" t="s">
        <v>194</v>
      </c>
      <c r="BM159">
        <v>5</v>
      </c>
      <c r="BN159">
        <f>MIN(Modell_vol30_2_bemutato_Wilensky4_table[[#This Row],[closest comp 1]:[closest comp 10]])</f>
        <v>8.8712321599557296</v>
      </c>
      <c r="BO159">
        <f>MAX(Modell_vol30_2_bemutato_Wilensky4_table[[#This Row],[closest comp 1]:[closest comp 10]])</f>
        <v>11.403312199695501</v>
      </c>
    </row>
    <row r="160" spans="1:70" x14ac:dyDescent="0.25">
      <c r="A160" s="3">
        <v>159</v>
      </c>
      <c r="B160" s="3" t="s">
        <v>38</v>
      </c>
      <c r="C160" s="3" t="s">
        <v>22</v>
      </c>
      <c r="D160" s="3" t="s">
        <v>40</v>
      </c>
      <c r="E160" s="3" t="s">
        <v>28</v>
      </c>
      <c r="F160" s="3" t="s">
        <v>25</v>
      </c>
      <c r="G160" s="3" t="b">
        <v>0</v>
      </c>
      <c r="H160" s="3" t="b">
        <v>0</v>
      </c>
      <c r="I160" s="3" t="b">
        <v>0</v>
      </c>
      <c r="J160" s="3" t="b">
        <v>0</v>
      </c>
      <c r="K160" s="3" t="b">
        <v>0</v>
      </c>
      <c r="L160" s="3">
        <v>200</v>
      </c>
      <c r="M160" s="3">
        <v>5</v>
      </c>
      <c r="N160" s="3">
        <v>0</v>
      </c>
      <c r="O160" s="3">
        <v>1</v>
      </c>
      <c r="P160" s="3">
        <v>0</v>
      </c>
      <c r="Q160" s="3">
        <v>100</v>
      </c>
      <c r="R160" s="3">
        <v>0</v>
      </c>
      <c r="S160" s="3">
        <v>1</v>
      </c>
      <c r="T160" s="3">
        <v>1</v>
      </c>
      <c r="U160" s="3" t="b">
        <v>0</v>
      </c>
      <c r="V160" s="3">
        <v>120</v>
      </c>
      <c r="W160" s="3">
        <v>2462.27</v>
      </c>
      <c r="X160" s="3">
        <v>2651.62</v>
      </c>
      <c r="Y160" s="3">
        <v>2519.11</v>
      </c>
      <c r="Z160" s="3">
        <v>2186.11</v>
      </c>
      <c r="AA160" s="3">
        <v>2482.9499999999998</v>
      </c>
      <c r="AB160" s="3" t="s">
        <v>194</v>
      </c>
      <c r="AC160" s="3" t="s">
        <v>194</v>
      </c>
      <c r="AD160" s="3" t="s">
        <v>194</v>
      </c>
      <c r="AE160" s="3" t="s">
        <v>194</v>
      </c>
      <c r="AF160" s="3" t="s">
        <v>194</v>
      </c>
      <c r="AG160" s="3">
        <v>191.78</v>
      </c>
      <c r="AH160" s="3">
        <v>191.18</v>
      </c>
      <c r="AI160" s="3">
        <v>193.13</v>
      </c>
      <c r="AJ160" s="3">
        <v>192.55</v>
      </c>
      <c r="AK160" s="3">
        <v>192.51</v>
      </c>
      <c r="AL160" s="3" t="s">
        <v>194</v>
      </c>
      <c r="AM160" s="3" t="s">
        <v>194</v>
      </c>
      <c r="AN160" s="3" t="s">
        <v>194</v>
      </c>
      <c r="AO160" s="3" t="s">
        <v>194</v>
      </c>
      <c r="AP160" s="3" t="s">
        <v>194</v>
      </c>
      <c r="AQ160" s="3">
        <v>9.3435646134253307</v>
      </c>
      <c r="AR160" s="3">
        <v>10.8500991136299</v>
      </c>
      <c r="AS160" s="3">
        <v>8.5265989563037294</v>
      </c>
      <c r="AT160" s="3">
        <v>7.3159045334466999</v>
      </c>
      <c r="AU160" s="3">
        <v>9.0875951087537192</v>
      </c>
      <c r="AV160" s="3" t="s">
        <v>194</v>
      </c>
      <c r="AW160" s="3" t="s">
        <v>194</v>
      </c>
      <c r="AX160" s="3" t="s">
        <v>194</v>
      </c>
      <c r="AY160" s="3" t="s">
        <v>194</v>
      </c>
      <c r="AZ160" s="3" t="s">
        <v>194</v>
      </c>
      <c r="BA160" s="3">
        <v>21.802956431058501</v>
      </c>
      <c r="BB160" s="3">
        <v>22.962457988315698</v>
      </c>
      <c r="BC160" s="3">
        <v>20.876446105176601</v>
      </c>
      <c r="BD160" s="3">
        <v>23.160526368107899</v>
      </c>
      <c r="BE160" s="3">
        <v>21.223618561354701</v>
      </c>
      <c r="BF160" s="3" t="s">
        <v>194</v>
      </c>
      <c r="BG160" s="3" t="s">
        <v>194</v>
      </c>
      <c r="BH160" s="3" t="s">
        <v>194</v>
      </c>
      <c r="BI160" s="3" t="s">
        <v>194</v>
      </c>
      <c r="BJ160" s="3" t="s">
        <v>194</v>
      </c>
      <c r="BM160">
        <v>5</v>
      </c>
      <c r="BN160">
        <f>MIN(Modell_vol30_2_bemutato_Wilensky4_table[[#This Row],[closest comp 1]:[closest comp 10]])</f>
        <v>7.3159045334466999</v>
      </c>
      <c r="BO160">
        <f>MAX(Modell_vol30_2_bemutato_Wilensky4_table[[#This Row],[closest comp 1]:[closest comp 10]])</f>
        <v>10.8500991136299</v>
      </c>
    </row>
    <row r="161" spans="1:67" x14ac:dyDescent="0.25">
      <c r="A161" s="3">
        <v>160</v>
      </c>
      <c r="B161" s="3" t="s">
        <v>38</v>
      </c>
      <c r="C161" s="3" t="s">
        <v>22</v>
      </c>
      <c r="D161" s="3" t="s">
        <v>40</v>
      </c>
      <c r="E161" s="3" t="s">
        <v>28</v>
      </c>
      <c r="F161" s="3" t="s">
        <v>25</v>
      </c>
      <c r="G161" s="3" t="b">
        <v>0</v>
      </c>
      <c r="H161" s="3" t="b">
        <v>0</v>
      </c>
      <c r="I161" s="3" t="b">
        <v>0</v>
      </c>
      <c r="J161" s="3" t="b">
        <v>0</v>
      </c>
      <c r="K161" s="3" t="b">
        <v>0</v>
      </c>
      <c r="L161" s="3">
        <v>200</v>
      </c>
      <c r="M161" s="3">
        <v>5</v>
      </c>
      <c r="N161" s="3">
        <v>0</v>
      </c>
      <c r="O161" s="3">
        <v>1</v>
      </c>
      <c r="P161" s="3">
        <v>0</v>
      </c>
      <c r="Q161" s="3">
        <v>100</v>
      </c>
      <c r="R161" s="3">
        <v>0</v>
      </c>
      <c r="S161" s="3">
        <v>1</v>
      </c>
      <c r="T161" s="3">
        <v>1</v>
      </c>
      <c r="U161" s="3" t="b">
        <v>0</v>
      </c>
      <c r="V161" s="3">
        <v>120</v>
      </c>
      <c r="W161" s="3">
        <v>2803.81</v>
      </c>
      <c r="X161" s="3">
        <v>2835.41</v>
      </c>
      <c r="Y161" s="3">
        <v>2660.79</v>
      </c>
      <c r="Z161" s="3">
        <v>2820.7</v>
      </c>
      <c r="AA161" s="3">
        <v>3099.18</v>
      </c>
      <c r="AB161" s="3" t="s">
        <v>194</v>
      </c>
      <c r="AC161" s="3" t="s">
        <v>194</v>
      </c>
      <c r="AD161" s="3" t="s">
        <v>194</v>
      </c>
      <c r="AE161" s="3" t="s">
        <v>194</v>
      </c>
      <c r="AF161" s="3" t="s">
        <v>194</v>
      </c>
      <c r="AG161" s="3">
        <v>192.37</v>
      </c>
      <c r="AH161" s="3">
        <v>190.29</v>
      </c>
      <c r="AI161" s="3">
        <v>192.51</v>
      </c>
      <c r="AJ161" s="3">
        <v>191.29</v>
      </c>
      <c r="AK161" s="3">
        <v>188.98</v>
      </c>
      <c r="AL161" s="3" t="s">
        <v>194</v>
      </c>
      <c r="AM161" s="3" t="s">
        <v>194</v>
      </c>
      <c r="AN161" s="3" t="s">
        <v>194</v>
      </c>
      <c r="AO161" s="3" t="s">
        <v>194</v>
      </c>
      <c r="AP161" s="3" t="s">
        <v>194</v>
      </c>
      <c r="AQ161" s="3">
        <v>9.61152057793851</v>
      </c>
      <c r="AR161" s="3">
        <v>11.333212869121301</v>
      </c>
      <c r="AS161" s="3">
        <v>7.7757274402583301</v>
      </c>
      <c r="AT161" s="3">
        <v>9.7030598988153596</v>
      </c>
      <c r="AU161" s="3">
        <v>12.0960161042936</v>
      </c>
      <c r="AV161" s="3" t="s">
        <v>194</v>
      </c>
      <c r="AW161" s="3" t="s">
        <v>194</v>
      </c>
      <c r="AX161" s="3" t="s">
        <v>194</v>
      </c>
      <c r="AY161" s="3" t="s">
        <v>194</v>
      </c>
      <c r="AZ161" s="3" t="s">
        <v>194</v>
      </c>
      <c r="BA161" s="3">
        <v>22.132671627000001</v>
      </c>
      <c r="BB161" s="3">
        <v>23.648159063731899</v>
      </c>
      <c r="BC161" s="3">
        <v>21.801057002404399</v>
      </c>
      <c r="BD161" s="3">
        <v>23.624429968565501</v>
      </c>
      <c r="BE161" s="3">
        <v>24.499470359945999</v>
      </c>
      <c r="BF161" s="3" t="s">
        <v>194</v>
      </c>
      <c r="BG161" s="3" t="s">
        <v>194</v>
      </c>
      <c r="BH161" s="3" t="s">
        <v>194</v>
      </c>
      <c r="BI161" s="3" t="s">
        <v>194</v>
      </c>
      <c r="BJ161" s="3" t="s">
        <v>194</v>
      </c>
      <c r="BM161">
        <v>5</v>
      </c>
      <c r="BN161">
        <f>MIN(Modell_vol30_2_bemutato_Wilensky4_table[[#This Row],[closest comp 1]:[closest comp 10]])</f>
        <v>7.7757274402583301</v>
      </c>
      <c r="BO161">
        <f>MAX(Modell_vol30_2_bemutato_Wilensky4_table[[#This Row],[closest comp 1]:[closest comp 10]])</f>
        <v>12.0960161042936</v>
      </c>
    </row>
    <row r="162" spans="1:67" x14ac:dyDescent="0.25">
      <c r="A162" s="3">
        <v>161</v>
      </c>
      <c r="B162" s="3" t="s">
        <v>38</v>
      </c>
      <c r="C162" s="3" t="s">
        <v>22</v>
      </c>
      <c r="D162" s="3" t="s">
        <v>40</v>
      </c>
      <c r="E162" s="3" t="s">
        <v>28</v>
      </c>
      <c r="F162" s="3" t="s">
        <v>25</v>
      </c>
      <c r="G162" s="3" t="b">
        <v>0</v>
      </c>
      <c r="H162" s="3" t="b">
        <v>0</v>
      </c>
      <c r="I162" s="3" t="b">
        <v>0</v>
      </c>
      <c r="J162" s="3" t="b">
        <v>0</v>
      </c>
      <c r="K162" s="3" t="b">
        <v>0</v>
      </c>
      <c r="L162" s="3">
        <v>200</v>
      </c>
      <c r="M162" s="3">
        <v>5</v>
      </c>
      <c r="N162" s="3">
        <v>0</v>
      </c>
      <c r="O162" s="3">
        <v>1</v>
      </c>
      <c r="P162" s="3">
        <v>0</v>
      </c>
      <c r="Q162" s="3">
        <v>100</v>
      </c>
      <c r="R162" s="3">
        <v>0</v>
      </c>
      <c r="S162" s="3">
        <v>1</v>
      </c>
      <c r="T162" s="3">
        <v>1</v>
      </c>
      <c r="U162" s="3" t="b">
        <v>0</v>
      </c>
      <c r="V162" s="3">
        <v>120</v>
      </c>
      <c r="W162" s="3">
        <v>2797.04</v>
      </c>
      <c r="X162" s="3">
        <v>2824.94</v>
      </c>
      <c r="Y162" s="3">
        <v>2706.47</v>
      </c>
      <c r="Z162" s="3">
        <v>2714.66</v>
      </c>
      <c r="AA162" s="3">
        <v>3169.08</v>
      </c>
      <c r="AB162" s="3" t="s">
        <v>194</v>
      </c>
      <c r="AC162" s="3" t="s">
        <v>194</v>
      </c>
      <c r="AD162" s="3" t="s">
        <v>194</v>
      </c>
      <c r="AE162" s="3" t="s">
        <v>194</v>
      </c>
      <c r="AF162" s="3" t="s">
        <v>194</v>
      </c>
      <c r="AG162" s="3">
        <v>190.22</v>
      </c>
      <c r="AH162" s="3">
        <v>191.69</v>
      </c>
      <c r="AI162" s="3">
        <v>191.15</v>
      </c>
      <c r="AJ162" s="3">
        <v>191.97</v>
      </c>
      <c r="AK162" s="3">
        <v>191.24</v>
      </c>
      <c r="AL162" s="3" t="s">
        <v>194</v>
      </c>
      <c r="AM162" s="3" t="s">
        <v>194</v>
      </c>
      <c r="AN162" s="3" t="s">
        <v>194</v>
      </c>
      <c r="AO162" s="3" t="s">
        <v>194</v>
      </c>
      <c r="AP162" s="3" t="s">
        <v>194</v>
      </c>
      <c r="AQ162" s="3">
        <v>10.9651781160419</v>
      </c>
      <c r="AR162" s="3">
        <v>9.9268195231157002</v>
      </c>
      <c r="AS162" s="3">
        <v>10.300551302142701</v>
      </c>
      <c r="AT162" s="3">
        <v>8.4970827715630293</v>
      </c>
      <c r="AU162" s="3">
        <v>9.5410455445436693</v>
      </c>
      <c r="AV162" s="3" t="s">
        <v>194</v>
      </c>
      <c r="AW162" s="3" t="s">
        <v>194</v>
      </c>
      <c r="AX162" s="3" t="s">
        <v>194</v>
      </c>
      <c r="AY162" s="3" t="s">
        <v>194</v>
      </c>
      <c r="AZ162" s="3" t="s">
        <v>194</v>
      </c>
      <c r="BA162" s="3">
        <v>21.9852673431235</v>
      </c>
      <c r="BB162" s="3">
        <v>21.570655730624399</v>
      </c>
      <c r="BC162" s="3">
        <v>22.497549573110401</v>
      </c>
      <c r="BD162" s="3">
        <v>22.342838084798299</v>
      </c>
      <c r="BE162" s="3">
        <v>21.8469125024011</v>
      </c>
      <c r="BF162" s="3" t="s">
        <v>194</v>
      </c>
      <c r="BG162" s="3" t="s">
        <v>194</v>
      </c>
      <c r="BH162" s="3" t="s">
        <v>194</v>
      </c>
      <c r="BI162" s="3" t="s">
        <v>194</v>
      </c>
      <c r="BJ162" s="3" t="s">
        <v>194</v>
      </c>
      <c r="BM162">
        <v>5</v>
      </c>
      <c r="BN162">
        <f>MIN(Modell_vol30_2_bemutato_Wilensky4_table[[#This Row],[closest comp 1]:[closest comp 10]])</f>
        <v>8.4970827715630293</v>
      </c>
      <c r="BO162">
        <f>MAX(Modell_vol30_2_bemutato_Wilensky4_table[[#This Row],[closest comp 1]:[closest comp 10]])</f>
        <v>10.9651781160419</v>
      </c>
    </row>
    <row r="163" spans="1:67" x14ac:dyDescent="0.25">
      <c r="A163" s="3">
        <v>162</v>
      </c>
      <c r="B163" s="3" t="s">
        <v>38</v>
      </c>
      <c r="C163" s="3" t="s">
        <v>22</v>
      </c>
      <c r="D163" s="3" t="s">
        <v>40</v>
      </c>
      <c r="E163" s="3" t="s">
        <v>28</v>
      </c>
      <c r="F163" s="3" t="s">
        <v>25</v>
      </c>
      <c r="G163" s="3" t="b">
        <v>0</v>
      </c>
      <c r="H163" s="3" t="b">
        <v>0</v>
      </c>
      <c r="I163" s="3" t="b">
        <v>0</v>
      </c>
      <c r="J163" s="3" t="b">
        <v>0</v>
      </c>
      <c r="K163" s="3" t="b">
        <v>0</v>
      </c>
      <c r="L163" s="3">
        <v>200</v>
      </c>
      <c r="M163" s="3">
        <v>5</v>
      </c>
      <c r="N163" s="3">
        <v>0</v>
      </c>
      <c r="O163" s="3">
        <v>1</v>
      </c>
      <c r="P163" s="3">
        <v>0</v>
      </c>
      <c r="Q163" s="3">
        <v>100</v>
      </c>
      <c r="R163" s="3">
        <v>0</v>
      </c>
      <c r="S163" s="3">
        <v>1</v>
      </c>
      <c r="T163" s="3">
        <v>1</v>
      </c>
      <c r="U163" s="3" t="b">
        <v>0</v>
      </c>
      <c r="V163" s="3">
        <v>120</v>
      </c>
      <c r="W163" s="3">
        <v>2528.67</v>
      </c>
      <c r="X163" s="3">
        <v>2859.47</v>
      </c>
      <c r="Y163" s="3">
        <v>2784.69</v>
      </c>
      <c r="Z163" s="3">
        <v>2433.9299999999998</v>
      </c>
      <c r="AA163" s="3">
        <v>1983.54</v>
      </c>
      <c r="AB163" s="3" t="s">
        <v>194</v>
      </c>
      <c r="AC163" s="3" t="s">
        <v>194</v>
      </c>
      <c r="AD163" s="3" t="s">
        <v>194</v>
      </c>
      <c r="AE163" s="3" t="s">
        <v>194</v>
      </c>
      <c r="AF163" s="3" t="s">
        <v>194</v>
      </c>
      <c r="AG163" s="3">
        <v>192.24</v>
      </c>
      <c r="AH163" s="3">
        <v>191.5</v>
      </c>
      <c r="AI163" s="3">
        <v>191.84</v>
      </c>
      <c r="AJ163" s="3">
        <v>191.36</v>
      </c>
      <c r="AK163" s="3">
        <v>193.49</v>
      </c>
      <c r="AL163" s="3" t="s">
        <v>194</v>
      </c>
      <c r="AM163" s="3" t="s">
        <v>194</v>
      </c>
      <c r="AN163" s="3" t="s">
        <v>194</v>
      </c>
      <c r="AO163" s="3" t="s">
        <v>194</v>
      </c>
      <c r="AP163" s="3" t="s">
        <v>194</v>
      </c>
      <c r="AQ163" s="3">
        <v>9.0995001488544602</v>
      </c>
      <c r="AR163" s="3">
        <v>10.910489691883701</v>
      </c>
      <c r="AS163" s="3">
        <v>10.360642937000501</v>
      </c>
      <c r="AT163" s="3">
        <v>10.388121727330599</v>
      </c>
      <c r="AU163" s="3">
        <v>8.5665581863496296</v>
      </c>
      <c r="AV163" s="3" t="s">
        <v>194</v>
      </c>
      <c r="AW163" s="3" t="s">
        <v>194</v>
      </c>
      <c r="AX163" s="3" t="s">
        <v>194</v>
      </c>
      <c r="AY163" s="3" t="s">
        <v>194</v>
      </c>
      <c r="AZ163" s="3" t="s">
        <v>194</v>
      </c>
      <c r="BA163" s="3">
        <v>23.199690034967201</v>
      </c>
      <c r="BB163" s="3">
        <v>21.689160905123</v>
      </c>
      <c r="BC163" s="3">
        <v>20.5734489928731</v>
      </c>
      <c r="BD163" s="3">
        <v>22.243254047190899</v>
      </c>
      <c r="BE163" s="3">
        <v>21.182063986233</v>
      </c>
      <c r="BF163" s="3" t="s">
        <v>194</v>
      </c>
      <c r="BG163" s="3" t="s">
        <v>194</v>
      </c>
      <c r="BH163" s="3" t="s">
        <v>194</v>
      </c>
      <c r="BI163" s="3" t="s">
        <v>194</v>
      </c>
      <c r="BJ163" s="3" t="s">
        <v>194</v>
      </c>
      <c r="BM163">
        <v>5</v>
      </c>
      <c r="BN163">
        <f>MIN(Modell_vol30_2_bemutato_Wilensky4_table[[#This Row],[closest comp 1]:[closest comp 10]])</f>
        <v>8.5665581863496296</v>
      </c>
      <c r="BO163">
        <f>MAX(Modell_vol30_2_bemutato_Wilensky4_table[[#This Row],[closest comp 1]:[closest comp 10]])</f>
        <v>10.910489691883701</v>
      </c>
    </row>
    <row r="164" spans="1:67" x14ac:dyDescent="0.25">
      <c r="A164" s="3">
        <v>163</v>
      </c>
      <c r="B164" s="3" t="s">
        <v>38</v>
      </c>
      <c r="C164" s="3" t="s">
        <v>22</v>
      </c>
      <c r="D164" s="3" t="s">
        <v>40</v>
      </c>
      <c r="E164" s="3" t="s">
        <v>28</v>
      </c>
      <c r="F164" s="3" t="s">
        <v>25</v>
      </c>
      <c r="G164" s="3" t="b">
        <v>0</v>
      </c>
      <c r="H164" s="3" t="b">
        <v>0</v>
      </c>
      <c r="I164" s="3" t="b">
        <v>0</v>
      </c>
      <c r="J164" s="3" t="b">
        <v>0</v>
      </c>
      <c r="K164" s="3" t="b">
        <v>0</v>
      </c>
      <c r="L164" s="3">
        <v>200</v>
      </c>
      <c r="M164" s="3">
        <v>5</v>
      </c>
      <c r="N164" s="3">
        <v>0</v>
      </c>
      <c r="O164" s="3">
        <v>1</v>
      </c>
      <c r="P164" s="3">
        <v>0</v>
      </c>
      <c r="Q164" s="3">
        <v>100</v>
      </c>
      <c r="R164" s="3">
        <v>0</v>
      </c>
      <c r="S164" s="3">
        <v>1</v>
      </c>
      <c r="T164" s="3">
        <v>1</v>
      </c>
      <c r="U164" s="3" t="b">
        <v>0</v>
      </c>
      <c r="V164" s="3">
        <v>120</v>
      </c>
      <c r="W164" s="3">
        <v>2496.4</v>
      </c>
      <c r="X164" s="3">
        <v>2091.58</v>
      </c>
      <c r="Y164" s="3">
        <v>2051.9899999999998</v>
      </c>
      <c r="Z164" s="3">
        <v>2233.08</v>
      </c>
      <c r="AA164" s="3">
        <v>2347.4299999999998</v>
      </c>
      <c r="AB164" s="3" t="s">
        <v>194</v>
      </c>
      <c r="AC164" s="3" t="s">
        <v>194</v>
      </c>
      <c r="AD164" s="3" t="s">
        <v>194</v>
      </c>
      <c r="AE164" s="3" t="s">
        <v>194</v>
      </c>
      <c r="AF164" s="3" t="s">
        <v>194</v>
      </c>
      <c r="AG164" s="3">
        <v>192.36</v>
      </c>
      <c r="AH164" s="3">
        <v>193.32</v>
      </c>
      <c r="AI164" s="3">
        <v>193.52</v>
      </c>
      <c r="AJ164" s="3">
        <v>192.7</v>
      </c>
      <c r="AK164" s="3">
        <v>193</v>
      </c>
      <c r="AL164" s="3" t="s">
        <v>194</v>
      </c>
      <c r="AM164" s="3" t="s">
        <v>194</v>
      </c>
      <c r="AN164" s="3" t="s">
        <v>194</v>
      </c>
      <c r="AO164" s="3" t="s">
        <v>194</v>
      </c>
      <c r="AP164" s="3" t="s">
        <v>194</v>
      </c>
      <c r="AQ164" s="3">
        <v>9.1029680498826604</v>
      </c>
      <c r="AR164" s="3">
        <v>7.4537191880889804</v>
      </c>
      <c r="AS164" s="3">
        <v>6.9346312569110404</v>
      </c>
      <c r="AT164" s="3">
        <v>10.040780793586199</v>
      </c>
      <c r="AU164" s="3">
        <v>8.8213449819117198</v>
      </c>
      <c r="AV164" s="3" t="s">
        <v>194</v>
      </c>
      <c r="AW164" s="3" t="s">
        <v>194</v>
      </c>
      <c r="AX164" s="3" t="s">
        <v>194</v>
      </c>
      <c r="AY164" s="3" t="s">
        <v>194</v>
      </c>
      <c r="AZ164" s="3" t="s">
        <v>194</v>
      </c>
      <c r="BA164" s="3">
        <v>21.6315153301287</v>
      </c>
      <c r="BB164" s="3">
        <v>24.084584732479598</v>
      </c>
      <c r="BC164" s="3">
        <v>22.2774517050089</v>
      </c>
      <c r="BD164" s="3">
        <v>23.827215578081798</v>
      </c>
      <c r="BE164" s="3">
        <v>20.780997913398298</v>
      </c>
      <c r="BF164" s="3" t="s">
        <v>194</v>
      </c>
      <c r="BG164" s="3" t="s">
        <v>194</v>
      </c>
      <c r="BH164" s="3" t="s">
        <v>194</v>
      </c>
      <c r="BI164" s="3" t="s">
        <v>194</v>
      </c>
      <c r="BJ164" s="3" t="s">
        <v>194</v>
      </c>
      <c r="BM164">
        <v>5</v>
      </c>
      <c r="BN164">
        <f>MIN(Modell_vol30_2_bemutato_Wilensky4_table[[#This Row],[closest comp 1]:[closest comp 10]])</f>
        <v>6.9346312569110404</v>
      </c>
      <c r="BO164">
        <f>MAX(Modell_vol30_2_bemutato_Wilensky4_table[[#This Row],[closest comp 1]:[closest comp 10]])</f>
        <v>10.040780793586199</v>
      </c>
    </row>
    <row r="165" spans="1:67" x14ac:dyDescent="0.25">
      <c r="A165" s="3">
        <v>164</v>
      </c>
      <c r="B165" s="3" t="s">
        <v>38</v>
      </c>
      <c r="C165" s="3" t="s">
        <v>22</v>
      </c>
      <c r="D165" s="3" t="s">
        <v>40</v>
      </c>
      <c r="E165" s="3" t="s">
        <v>28</v>
      </c>
      <c r="F165" s="3" t="s">
        <v>25</v>
      </c>
      <c r="G165" s="3" t="b">
        <v>0</v>
      </c>
      <c r="H165" s="3" t="b">
        <v>0</v>
      </c>
      <c r="I165" s="3" t="b">
        <v>0</v>
      </c>
      <c r="J165" s="3" t="b">
        <v>0</v>
      </c>
      <c r="K165" s="3" t="b">
        <v>0</v>
      </c>
      <c r="L165" s="3">
        <v>200</v>
      </c>
      <c r="M165" s="3">
        <v>5</v>
      </c>
      <c r="N165" s="3">
        <v>0</v>
      </c>
      <c r="O165" s="3">
        <v>1</v>
      </c>
      <c r="P165" s="3">
        <v>0</v>
      </c>
      <c r="Q165" s="3">
        <v>100</v>
      </c>
      <c r="R165" s="3">
        <v>0</v>
      </c>
      <c r="S165" s="3">
        <v>1</v>
      </c>
      <c r="T165" s="3">
        <v>1</v>
      </c>
      <c r="U165" s="3" t="b">
        <v>0</v>
      </c>
      <c r="V165" s="3">
        <v>120</v>
      </c>
      <c r="W165" s="3">
        <v>1867.27</v>
      </c>
      <c r="X165" s="3">
        <v>2560.3200000000002</v>
      </c>
      <c r="Y165" s="3">
        <v>2459.84</v>
      </c>
      <c r="Z165" s="3">
        <v>2380.4299999999998</v>
      </c>
      <c r="AA165" s="3">
        <v>2632.42</v>
      </c>
      <c r="AB165" s="3" t="s">
        <v>194</v>
      </c>
      <c r="AC165" s="3" t="s">
        <v>194</v>
      </c>
      <c r="AD165" s="3" t="s">
        <v>194</v>
      </c>
      <c r="AE165" s="3" t="s">
        <v>194</v>
      </c>
      <c r="AF165" s="3" t="s">
        <v>194</v>
      </c>
      <c r="AG165" s="3">
        <v>193.1</v>
      </c>
      <c r="AH165" s="3">
        <v>193.18</v>
      </c>
      <c r="AI165" s="3">
        <v>192.35</v>
      </c>
      <c r="AJ165" s="3">
        <v>192.82</v>
      </c>
      <c r="AK165" s="3">
        <v>191.48</v>
      </c>
      <c r="AL165" s="3" t="s">
        <v>194</v>
      </c>
      <c r="AM165" s="3" t="s">
        <v>194</v>
      </c>
      <c r="AN165" s="3" t="s">
        <v>194</v>
      </c>
      <c r="AO165" s="3" t="s">
        <v>194</v>
      </c>
      <c r="AP165" s="3" t="s">
        <v>194</v>
      </c>
      <c r="AQ165" s="3">
        <v>7.6179936036183804</v>
      </c>
      <c r="AR165" s="3">
        <v>8.9691846601728002</v>
      </c>
      <c r="AS165" s="3">
        <v>8.6872483936672005</v>
      </c>
      <c r="AT165" s="3">
        <v>8.1669101401803097</v>
      </c>
      <c r="AU165" s="3">
        <v>10.5044979025412</v>
      </c>
      <c r="AV165" s="3" t="s">
        <v>194</v>
      </c>
      <c r="AW165" s="3" t="s">
        <v>194</v>
      </c>
      <c r="AX165" s="3" t="s">
        <v>194</v>
      </c>
      <c r="AY165" s="3" t="s">
        <v>194</v>
      </c>
      <c r="AZ165" s="3" t="s">
        <v>194</v>
      </c>
      <c r="BA165" s="3">
        <v>22.549990120416801</v>
      </c>
      <c r="BB165" s="3">
        <v>20.081813072597701</v>
      </c>
      <c r="BC165" s="3">
        <v>21.119440017692899</v>
      </c>
      <c r="BD165" s="3">
        <v>20.892936527956401</v>
      </c>
      <c r="BE165" s="3">
        <v>20.874122741864099</v>
      </c>
      <c r="BF165" s="3" t="s">
        <v>194</v>
      </c>
      <c r="BG165" s="3" t="s">
        <v>194</v>
      </c>
      <c r="BH165" s="3" t="s">
        <v>194</v>
      </c>
      <c r="BI165" s="3" t="s">
        <v>194</v>
      </c>
      <c r="BJ165" s="3" t="s">
        <v>194</v>
      </c>
      <c r="BM165">
        <v>5</v>
      </c>
      <c r="BN165">
        <f>MIN(Modell_vol30_2_bemutato_Wilensky4_table[[#This Row],[closest comp 1]:[closest comp 10]])</f>
        <v>7.6179936036183804</v>
      </c>
      <c r="BO165">
        <f>MAX(Modell_vol30_2_bemutato_Wilensky4_table[[#This Row],[closest comp 1]:[closest comp 10]])</f>
        <v>10.5044979025412</v>
      </c>
    </row>
    <row r="166" spans="1:67" x14ac:dyDescent="0.25">
      <c r="A166" s="3">
        <v>165</v>
      </c>
      <c r="B166" s="3" t="s">
        <v>38</v>
      </c>
      <c r="C166" s="3" t="s">
        <v>22</v>
      </c>
      <c r="D166" s="3" t="s">
        <v>40</v>
      </c>
      <c r="E166" s="3" t="s">
        <v>28</v>
      </c>
      <c r="F166" s="3" t="s">
        <v>25</v>
      </c>
      <c r="G166" s="3" t="b">
        <v>0</v>
      </c>
      <c r="H166" s="3" t="b">
        <v>0</v>
      </c>
      <c r="I166" s="3" t="b">
        <v>0</v>
      </c>
      <c r="J166" s="3" t="b">
        <v>0</v>
      </c>
      <c r="K166" s="3" t="b">
        <v>0</v>
      </c>
      <c r="L166" s="3">
        <v>200</v>
      </c>
      <c r="M166" s="3">
        <v>5</v>
      </c>
      <c r="N166" s="3">
        <v>0</v>
      </c>
      <c r="O166" s="3">
        <v>1</v>
      </c>
      <c r="P166" s="3">
        <v>0</v>
      </c>
      <c r="Q166" s="3">
        <v>100</v>
      </c>
      <c r="R166" s="3">
        <v>0</v>
      </c>
      <c r="S166" s="3">
        <v>1</v>
      </c>
      <c r="T166" s="3">
        <v>1</v>
      </c>
      <c r="U166" s="3" t="b">
        <v>0</v>
      </c>
      <c r="V166" s="3">
        <v>120</v>
      </c>
      <c r="W166" s="3">
        <v>2717.87</v>
      </c>
      <c r="X166" s="3">
        <v>2278.52</v>
      </c>
      <c r="Y166" s="3">
        <v>2671.65</v>
      </c>
      <c r="Z166" s="3">
        <v>1982.51</v>
      </c>
      <c r="AA166" s="3">
        <v>2639</v>
      </c>
      <c r="AB166" s="3" t="s">
        <v>194</v>
      </c>
      <c r="AC166" s="3" t="s">
        <v>194</v>
      </c>
      <c r="AD166" s="3" t="s">
        <v>194</v>
      </c>
      <c r="AE166" s="3" t="s">
        <v>194</v>
      </c>
      <c r="AF166" s="3" t="s">
        <v>194</v>
      </c>
      <c r="AG166" s="3">
        <v>190.79</v>
      </c>
      <c r="AH166" s="3">
        <v>194.22</v>
      </c>
      <c r="AI166" s="3">
        <v>191.31</v>
      </c>
      <c r="AJ166" s="3">
        <v>193.45</v>
      </c>
      <c r="AK166" s="3">
        <v>191.21</v>
      </c>
      <c r="AL166" s="3" t="s">
        <v>194</v>
      </c>
      <c r="AM166" s="3" t="s">
        <v>194</v>
      </c>
      <c r="AN166" s="3" t="s">
        <v>194</v>
      </c>
      <c r="AO166" s="3" t="s">
        <v>194</v>
      </c>
      <c r="AP166" s="3" t="s">
        <v>194</v>
      </c>
      <c r="AQ166" s="3">
        <v>12.6426904991699</v>
      </c>
      <c r="AR166" s="3">
        <v>8.0150625943260092</v>
      </c>
      <c r="AS166" s="3">
        <v>11.345405212559999</v>
      </c>
      <c r="AT166" s="3">
        <v>8.1730613925423707</v>
      </c>
      <c r="AU166" s="3">
        <v>10.3446223453532</v>
      </c>
      <c r="AV166" s="3" t="s">
        <v>194</v>
      </c>
      <c r="AW166" s="3" t="s">
        <v>194</v>
      </c>
      <c r="AX166" s="3" t="s">
        <v>194</v>
      </c>
      <c r="AY166" s="3" t="s">
        <v>194</v>
      </c>
      <c r="AZ166" s="3" t="s">
        <v>194</v>
      </c>
      <c r="BA166" s="3">
        <v>24.298261997520299</v>
      </c>
      <c r="BB166" s="3">
        <v>20.116126181550801</v>
      </c>
      <c r="BC166" s="3">
        <v>20.901904109465999</v>
      </c>
      <c r="BD166" s="3">
        <v>23.073305589510301</v>
      </c>
      <c r="BE166" s="3">
        <v>23.4555926183066</v>
      </c>
      <c r="BF166" s="3" t="s">
        <v>194</v>
      </c>
      <c r="BG166" s="3" t="s">
        <v>194</v>
      </c>
      <c r="BH166" s="3" t="s">
        <v>194</v>
      </c>
      <c r="BI166" s="3" t="s">
        <v>194</v>
      </c>
      <c r="BJ166" s="3" t="s">
        <v>194</v>
      </c>
      <c r="BM166">
        <v>5</v>
      </c>
      <c r="BN166">
        <f>MIN(Modell_vol30_2_bemutato_Wilensky4_table[[#This Row],[closest comp 1]:[closest comp 10]])</f>
        <v>8.0150625943260092</v>
      </c>
      <c r="BO166">
        <f>MAX(Modell_vol30_2_bemutato_Wilensky4_table[[#This Row],[closest comp 1]:[closest comp 10]])</f>
        <v>12.6426904991699</v>
      </c>
    </row>
    <row r="167" spans="1:67" x14ac:dyDescent="0.25">
      <c r="A167" s="3">
        <v>166</v>
      </c>
      <c r="B167" s="3" t="s">
        <v>38</v>
      </c>
      <c r="C167" s="3" t="s">
        <v>22</v>
      </c>
      <c r="D167" s="3" t="s">
        <v>40</v>
      </c>
      <c r="E167" s="3" t="s">
        <v>28</v>
      </c>
      <c r="F167" s="3" t="s">
        <v>25</v>
      </c>
      <c r="G167" s="3" t="b">
        <v>0</v>
      </c>
      <c r="H167" s="3" t="b">
        <v>0</v>
      </c>
      <c r="I167" s="3" t="b">
        <v>0</v>
      </c>
      <c r="J167" s="3" t="b">
        <v>0</v>
      </c>
      <c r="K167" s="3" t="b">
        <v>0</v>
      </c>
      <c r="L167" s="3">
        <v>200</v>
      </c>
      <c r="M167" s="3">
        <v>5</v>
      </c>
      <c r="N167" s="3">
        <v>0</v>
      </c>
      <c r="O167" s="3">
        <v>1</v>
      </c>
      <c r="P167" s="3">
        <v>0</v>
      </c>
      <c r="Q167" s="3">
        <v>100</v>
      </c>
      <c r="R167" s="3">
        <v>0</v>
      </c>
      <c r="S167" s="3">
        <v>1</v>
      </c>
      <c r="T167" s="3">
        <v>1</v>
      </c>
      <c r="U167" s="3" t="b">
        <v>0</v>
      </c>
      <c r="V167" s="3">
        <v>120</v>
      </c>
      <c r="W167" s="3">
        <v>2331.0300000000002</v>
      </c>
      <c r="X167" s="3">
        <v>2524.67</v>
      </c>
      <c r="Y167" s="3">
        <v>2897.28</v>
      </c>
      <c r="Z167" s="3">
        <v>2604.46</v>
      </c>
      <c r="AA167" s="3">
        <v>2563.1999999999998</v>
      </c>
      <c r="AB167" s="3" t="s">
        <v>194</v>
      </c>
      <c r="AC167" s="3" t="s">
        <v>194</v>
      </c>
      <c r="AD167" s="3" t="s">
        <v>194</v>
      </c>
      <c r="AE167" s="3" t="s">
        <v>194</v>
      </c>
      <c r="AF167" s="3" t="s">
        <v>194</v>
      </c>
      <c r="AG167" s="3">
        <v>191.08</v>
      </c>
      <c r="AH167" s="3">
        <v>191.82</v>
      </c>
      <c r="AI167" s="3">
        <v>192.26</v>
      </c>
      <c r="AJ167" s="3">
        <v>192.34</v>
      </c>
      <c r="AK167" s="3">
        <v>191.92</v>
      </c>
      <c r="AL167" s="3" t="s">
        <v>194</v>
      </c>
      <c r="AM167" s="3" t="s">
        <v>194</v>
      </c>
      <c r="AN167" s="3" t="s">
        <v>194</v>
      </c>
      <c r="AO167" s="3" t="s">
        <v>194</v>
      </c>
      <c r="AP167" s="3" t="s">
        <v>194</v>
      </c>
      <c r="AQ167" s="3">
        <v>9.5947537160625007</v>
      </c>
      <c r="AR167" s="3">
        <v>9.0785644962226293</v>
      </c>
      <c r="AS167" s="3">
        <v>9.9884077044723405</v>
      </c>
      <c r="AT167" s="3">
        <v>9.2704605899938901</v>
      </c>
      <c r="AU167" s="3">
        <v>9.38238311737034</v>
      </c>
      <c r="AV167" s="3" t="s">
        <v>194</v>
      </c>
      <c r="AW167" s="3" t="s">
        <v>194</v>
      </c>
      <c r="AX167" s="3" t="s">
        <v>194</v>
      </c>
      <c r="AY167" s="3" t="s">
        <v>194</v>
      </c>
      <c r="AZ167" s="3" t="s">
        <v>194</v>
      </c>
      <c r="BA167" s="3">
        <v>21.3838212261448</v>
      </c>
      <c r="BB167" s="3">
        <v>21.7190213474003</v>
      </c>
      <c r="BC167" s="3">
        <v>21.378712602459402</v>
      </c>
      <c r="BD167" s="3">
        <v>22.318385375714001</v>
      </c>
      <c r="BE167" s="3">
        <v>20.9937600148311</v>
      </c>
      <c r="BF167" s="3" t="s">
        <v>194</v>
      </c>
      <c r="BG167" s="3" t="s">
        <v>194</v>
      </c>
      <c r="BH167" s="3" t="s">
        <v>194</v>
      </c>
      <c r="BI167" s="3" t="s">
        <v>194</v>
      </c>
      <c r="BJ167" s="3" t="s">
        <v>194</v>
      </c>
      <c r="BM167">
        <v>5</v>
      </c>
      <c r="BN167">
        <f>MIN(Modell_vol30_2_bemutato_Wilensky4_table[[#This Row],[closest comp 1]:[closest comp 10]])</f>
        <v>9.0785644962226293</v>
      </c>
      <c r="BO167">
        <f>MAX(Modell_vol30_2_bemutato_Wilensky4_table[[#This Row],[closest comp 1]:[closest comp 10]])</f>
        <v>9.9884077044723405</v>
      </c>
    </row>
    <row r="168" spans="1:67" x14ac:dyDescent="0.25">
      <c r="A168" s="3">
        <v>167</v>
      </c>
      <c r="B168" s="3" t="s">
        <v>38</v>
      </c>
      <c r="C168" s="3" t="s">
        <v>22</v>
      </c>
      <c r="D168" s="3" t="s">
        <v>40</v>
      </c>
      <c r="E168" s="3" t="s">
        <v>28</v>
      </c>
      <c r="F168" s="3" t="s">
        <v>25</v>
      </c>
      <c r="G168" s="3" t="b">
        <v>0</v>
      </c>
      <c r="H168" s="3" t="b">
        <v>0</v>
      </c>
      <c r="I168" s="3" t="b">
        <v>0</v>
      </c>
      <c r="J168" s="3" t="b">
        <v>0</v>
      </c>
      <c r="K168" s="3" t="b">
        <v>0</v>
      </c>
      <c r="L168" s="3">
        <v>200</v>
      </c>
      <c r="M168" s="3">
        <v>5</v>
      </c>
      <c r="N168" s="3">
        <v>0</v>
      </c>
      <c r="O168" s="3">
        <v>1</v>
      </c>
      <c r="P168" s="3">
        <v>0</v>
      </c>
      <c r="Q168" s="3">
        <v>100</v>
      </c>
      <c r="R168" s="3">
        <v>0</v>
      </c>
      <c r="S168" s="3">
        <v>1</v>
      </c>
      <c r="T168" s="3">
        <v>1</v>
      </c>
      <c r="U168" s="3" t="b">
        <v>0</v>
      </c>
      <c r="V168" s="3">
        <v>120</v>
      </c>
      <c r="W168" s="3">
        <v>2556.34</v>
      </c>
      <c r="X168" s="3">
        <v>2365.4499999999998</v>
      </c>
      <c r="Y168" s="3">
        <v>2574.06</v>
      </c>
      <c r="Z168" s="3">
        <v>2088.0700000000002</v>
      </c>
      <c r="AA168" s="3">
        <v>2514.14</v>
      </c>
      <c r="AB168" s="3" t="s">
        <v>194</v>
      </c>
      <c r="AC168" s="3" t="s">
        <v>194</v>
      </c>
      <c r="AD168" s="3" t="s">
        <v>194</v>
      </c>
      <c r="AE168" s="3" t="s">
        <v>194</v>
      </c>
      <c r="AF168" s="3" t="s">
        <v>194</v>
      </c>
      <c r="AG168" s="3">
        <v>192.07</v>
      </c>
      <c r="AH168" s="3">
        <v>192.75</v>
      </c>
      <c r="AI168" s="3">
        <v>192.6</v>
      </c>
      <c r="AJ168" s="3">
        <v>192.4</v>
      </c>
      <c r="AK168" s="3">
        <v>191.54</v>
      </c>
      <c r="AL168" s="3" t="s">
        <v>194</v>
      </c>
      <c r="AM168" s="3" t="s">
        <v>194</v>
      </c>
      <c r="AN168" s="3" t="s">
        <v>194</v>
      </c>
      <c r="AO168" s="3" t="s">
        <v>194</v>
      </c>
      <c r="AP168" s="3" t="s">
        <v>194</v>
      </c>
      <c r="AQ168" s="3">
        <v>10.080037927482801</v>
      </c>
      <c r="AR168" s="3">
        <v>9.5192234051288693</v>
      </c>
      <c r="AS168" s="3">
        <v>9.8115268444783492</v>
      </c>
      <c r="AT168" s="3">
        <v>10.312761537850299</v>
      </c>
      <c r="AU168" s="3">
        <v>10.016142058009599</v>
      </c>
      <c r="AV168" s="3" t="s">
        <v>194</v>
      </c>
      <c r="AW168" s="3" t="s">
        <v>194</v>
      </c>
      <c r="AX168" s="3" t="s">
        <v>194</v>
      </c>
      <c r="AY168" s="3" t="s">
        <v>194</v>
      </c>
      <c r="AZ168" s="3" t="s">
        <v>194</v>
      </c>
      <c r="BA168" s="3">
        <v>24.835590970539901</v>
      </c>
      <c r="BB168" s="3">
        <v>23.645508454184199</v>
      </c>
      <c r="BC168" s="3">
        <v>21.819971813053801</v>
      </c>
      <c r="BD168" s="3">
        <v>23.6676435393973</v>
      </c>
      <c r="BE168" s="3">
        <v>21.861254279424099</v>
      </c>
      <c r="BF168" s="3" t="s">
        <v>194</v>
      </c>
      <c r="BG168" s="3" t="s">
        <v>194</v>
      </c>
      <c r="BH168" s="3" t="s">
        <v>194</v>
      </c>
      <c r="BI168" s="3" t="s">
        <v>194</v>
      </c>
      <c r="BJ168" s="3" t="s">
        <v>194</v>
      </c>
      <c r="BM168">
        <v>5</v>
      </c>
      <c r="BN168">
        <f>MIN(Modell_vol30_2_bemutato_Wilensky4_table[[#This Row],[closest comp 1]:[closest comp 10]])</f>
        <v>9.5192234051288693</v>
      </c>
      <c r="BO168">
        <f>MAX(Modell_vol30_2_bemutato_Wilensky4_table[[#This Row],[closest comp 1]:[closest comp 10]])</f>
        <v>10.312761537850299</v>
      </c>
    </row>
    <row r="169" spans="1:67" x14ac:dyDescent="0.25">
      <c r="A169" s="3">
        <v>168</v>
      </c>
      <c r="B169" s="3" t="s">
        <v>38</v>
      </c>
      <c r="C169" s="3" t="s">
        <v>22</v>
      </c>
      <c r="D169" s="3" t="s">
        <v>40</v>
      </c>
      <c r="E169" s="3" t="s">
        <v>28</v>
      </c>
      <c r="F169" s="3" t="s">
        <v>25</v>
      </c>
      <c r="G169" s="3" t="b">
        <v>0</v>
      </c>
      <c r="H169" s="3" t="b">
        <v>0</v>
      </c>
      <c r="I169" s="3" t="b">
        <v>0</v>
      </c>
      <c r="J169" s="3" t="b">
        <v>0</v>
      </c>
      <c r="K169" s="3" t="b">
        <v>0</v>
      </c>
      <c r="L169" s="3">
        <v>200</v>
      </c>
      <c r="M169" s="3">
        <v>5</v>
      </c>
      <c r="N169" s="3">
        <v>0</v>
      </c>
      <c r="O169" s="3">
        <v>1</v>
      </c>
      <c r="P169" s="3">
        <v>0</v>
      </c>
      <c r="Q169" s="3">
        <v>100</v>
      </c>
      <c r="R169" s="3">
        <v>0</v>
      </c>
      <c r="S169" s="3">
        <v>1</v>
      </c>
      <c r="T169" s="3">
        <v>1</v>
      </c>
      <c r="U169" s="3" t="b">
        <v>0</v>
      </c>
      <c r="V169" s="3">
        <v>120</v>
      </c>
      <c r="W169" s="3">
        <v>2772.09</v>
      </c>
      <c r="X169" s="3">
        <v>2162.14</v>
      </c>
      <c r="Y169" s="3">
        <v>2318.19</v>
      </c>
      <c r="Z169" s="3">
        <v>2228.08</v>
      </c>
      <c r="AA169" s="3">
        <v>2691.94</v>
      </c>
      <c r="AB169" s="3" t="s">
        <v>194</v>
      </c>
      <c r="AC169" s="3" t="s">
        <v>194</v>
      </c>
      <c r="AD169" s="3" t="s">
        <v>194</v>
      </c>
      <c r="AE169" s="3" t="s">
        <v>194</v>
      </c>
      <c r="AF169" s="3" t="s">
        <v>194</v>
      </c>
      <c r="AG169" s="3">
        <v>192.44</v>
      </c>
      <c r="AH169" s="3">
        <v>193.55</v>
      </c>
      <c r="AI169" s="3">
        <v>193.18</v>
      </c>
      <c r="AJ169" s="3">
        <v>190.89</v>
      </c>
      <c r="AK169" s="3">
        <v>191.52</v>
      </c>
      <c r="AL169" s="3" t="s">
        <v>194</v>
      </c>
      <c r="AM169" s="3" t="s">
        <v>194</v>
      </c>
      <c r="AN169" s="3" t="s">
        <v>194</v>
      </c>
      <c r="AO169" s="3" t="s">
        <v>194</v>
      </c>
      <c r="AP169" s="3" t="s">
        <v>194</v>
      </c>
      <c r="AQ169" s="3">
        <v>10.6340462718172</v>
      </c>
      <c r="AR169" s="3">
        <v>6.5913999384741198</v>
      </c>
      <c r="AS169" s="3">
        <v>8.11097732363441</v>
      </c>
      <c r="AT169" s="3">
        <v>11.3229020653666</v>
      </c>
      <c r="AU169" s="3">
        <v>10.9232677868353</v>
      </c>
      <c r="AV169" s="3" t="s">
        <v>194</v>
      </c>
      <c r="AW169" s="3" t="s">
        <v>194</v>
      </c>
      <c r="AX169" s="3" t="s">
        <v>194</v>
      </c>
      <c r="AY169" s="3" t="s">
        <v>194</v>
      </c>
      <c r="AZ169" s="3" t="s">
        <v>194</v>
      </c>
      <c r="BA169" s="3">
        <v>22.5609028169726</v>
      </c>
      <c r="BB169" s="3">
        <v>22.160986908337598</v>
      </c>
      <c r="BC169" s="3">
        <v>24.108622002710799</v>
      </c>
      <c r="BD169" s="3">
        <v>24.087816386247301</v>
      </c>
      <c r="BE169" s="3">
        <v>21.2319614570137</v>
      </c>
      <c r="BF169" s="3" t="s">
        <v>194</v>
      </c>
      <c r="BG169" s="3" t="s">
        <v>194</v>
      </c>
      <c r="BH169" s="3" t="s">
        <v>194</v>
      </c>
      <c r="BI169" s="3" t="s">
        <v>194</v>
      </c>
      <c r="BJ169" s="3" t="s">
        <v>194</v>
      </c>
      <c r="BM169">
        <v>5</v>
      </c>
      <c r="BN169">
        <f>MIN(Modell_vol30_2_bemutato_Wilensky4_table[[#This Row],[closest comp 1]:[closest comp 10]])</f>
        <v>6.5913999384741198</v>
      </c>
      <c r="BO169">
        <f>MAX(Modell_vol30_2_bemutato_Wilensky4_table[[#This Row],[closest comp 1]:[closest comp 10]])</f>
        <v>11.3229020653666</v>
      </c>
    </row>
    <row r="170" spans="1:67" x14ac:dyDescent="0.25">
      <c r="A170" s="3">
        <v>169</v>
      </c>
      <c r="B170" s="3" t="s">
        <v>38</v>
      </c>
      <c r="C170" s="3" t="s">
        <v>22</v>
      </c>
      <c r="D170" s="3" t="s">
        <v>40</v>
      </c>
      <c r="E170" s="3" t="s">
        <v>28</v>
      </c>
      <c r="F170" s="3" t="s">
        <v>25</v>
      </c>
      <c r="G170" s="3" t="b">
        <v>0</v>
      </c>
      <c r="H170" s="3" t="b">
        <v>0</v>
      </c>
      <c r="I170" s="3" t="b">
        <v>0</v>
      </c>
      <c r="J170" s="3" t="b">
        <v>0</v>
      </c>
      <c r="K170" s="3" t="b">
        <v>0</v>
      </c>
      <c r="L170" s="3">
        <v>200</v>
      </c>
      <c r="M170" s="3">
        <v>5</v>
      </c>
      <c r="N170" s="3">
        <v>0</v>
      </c>
      <c r="O170" s="3">
        <v>1</v>
      </c>
      <c r="P170" s="3">
        <v>0</v>
      </c>
      <c r="Q170" s="3">
        <v>100</v>
      </c>
      <c r="R170" s="3">
        <v>0</v>
      </c>
      <c r="S170" s="3">
        <v>1</v>
      </c>
      <c r="T170" s="3">
        <v>1</v>
      </c>
      <c r="U170" s="3" t="b">
        <v>0</v>
      </c>
      <c r="V170" s="3">
        <v>120</v>
      </c>
      <c r="W170" s="3">
        <v>2186.3000000000002</v>
      </c>
      <c r="X170" s="3">
        <v>2191.7199999999998</v>
      </c>
      <c r="Y170" s="3">
        <v>2503.9</v>
      </c>
      <c r="Z170" s="3">
        <v>2694.69</v>
      </c>
      <c r="AA170" s="3">
        <v>2593.3200000000002</v>
      </c>
      <c r="AB170" s="3" t="s">
        <v>194</v>
      </c>
      <c r="AC170" s="3" t="s">
        <v>194</v>
      </c>
      <c r="AD170" s="3" t="s">
        <v>194</v>
      </c>
      <c r="AE170" s="3" t="s">
        <v>194</v>
      </c>
      <c r="AF170" s="3" t="s">
        <v>194</v>
      </c>
      <c r="AG170" s="3">
        <v>192.11</v>
      </c>
      <c r="AH170" s="3">
        <v>193.01</v>
      </c>
      <c r="AI170" s="3">
        <v>192.18</v>
      </c>
      <c r="AJ170" s="3">
        <v>192.37</v>
      </c>
      <c r="AK170" s="3">
        <v>192.12</v>
      </c>
      <c r="AL170" s="3" t="s">
        <v>194</v>
      </c>
      <c r="AM170" s="3" t="s">
        <v>194</v>
      </c>
      <c r="AN170" s="3" t="s">
        <v>194</v>
      </c>
      <c r="AO170" s="3" t="s">
        <v>194</v>
      </c>
      <c r="AP170" s="3" t="s">
        <v>194</v>
      </c>
      <c r="AQ170" s="3">
        <v>9.4562677941786308</v>
      </c>
      <c r="AR170" s="3">
        <v>7.5726459633731302</v>
      </c>
      <c r="AS170" s="3">
        <v>10.2892239504228</v>
      </c>
      <c r="AT170" s="3">
        <v>8.2324276661089701</v>
      </c>
      <c r="AU170" s="3">
        <v>9.3451831440106403</v>
      </c>
      <c r="AV170" s="3" t="s">
        <v>194</v>
      </c>
      <c r="AW170" s="3" t="s">
        <v>194</v>
      </c>
      <c r="AX170" s="3" t="s">
        <v>194</v>
      </c>
      <c r="AY170" s="3" t="s">
        <v>194</v>
      </c>
      <c r="AZ170" s="3" t="s">
        <v>194</v>
      </c>
      <c r="BA170" s="3">
        <v>24.960162474230302</v>
      </c>
      <c r="BB170" s="3">
        <v>21.754590422680501</v>
      </c>
      <c r="BC170" s="3">
        <v>23.455638793319299</v>
      </c>
      <c r="BD170" s="3">
        <v>21.429320417031501</v>
      </c>
      <c r="BE170" s="3">
        <v>21.8207099922266</v>
      </c>
      <c r="BF170" s="3" t="s">
        <v>194</v>
      </c>
      <c r="BG170" s="3" t="s">
        <v>194</v>
      </c>
      <c r="BH170" s="3" t="s">
        <v>194</v>
      </c>
      <c r="BI170" s="3" t="s">
        <v>194</v>
      </c>
      <c r="BJ170" s="3" t="s">
        <v>194</v>
      </c>
      <c r="BM170">
        <v>5</v>
      </c>
      <c r="BN170">
        <f>MIN(Modell_vol30_2_bemutato_Wilensky4_table[[#This Row],[closest comp 1]:[closest comp 10]])</f>
        <v>7.5726459633731302</v>
      </c>
      <c r="BO170">
        <f>MAX(Modell_vol30_2_bemutato_Wilensky4_table[[#This Row],[closest comp 1]:[closest comp 10]])</f>
        <v>10.2892239504228</v>
      </c>
    </row>
    <row r="171" spans="1:67" x14ac:dyDescent="0.25">
      <c r="A171" s="3">
        <v>170</v>
      </c>
      <c r="B171" s="3" t="s">
        <v>38</v>
      </c>
      <c r="C171" s="3" t="s">
        <v>22</v>
      </c>
      <c r="D171" s="3" t="s">
        <v>40</v>
      </c>
      <c r="E171" s="3" t="s">
        <v>28</v>
      </c>
      <c r="F171" s="3" t="s">
        <v>25</v>
      </c>
      <c r="G171" s="3" t="b">
        <v>0</v>
      </c>
      <c r="H171" s="3" t="b">
        <v>0</v>
      </c>
      <c r="I171" s="3" t="b">
        <v>0</v>
      </c>
      <c r="J171" s="3" t="b">
        <v>0</v>
      </c>
      <c r="K171" s="3" t="b">
        <v>0</v>
      </c>
      <c r="L171" s="3">
        <v>200</v>
      </c>
      <c r="M171" s="3">
        <v>5</v>
      </c>
      <c r="N171" s="3">
        <v>0</v>
      </c>
      <c r="O171" s="3">
        <v>1</v>
      </c>
      <c r="P171" s="3">
        <v>0</v>
      </c>
      <c r="Q171" s="3">
        <v>100</v>
      </c>
      <c r="R171" s="3">
        <v>0</v>
      </c>
      <c r="S171" s="3">
        <v>1</v>
      </c>
      <c r="T171" s="3">
        <v>1</v>
      </c>
      <c r="U171" s="3" t="b">
        <v>0</v>
      </c>
      <c r="V171" s="3">
        <v>120</v>
      </c>
      <c r="W171" s="3">
        <v>2264.2399999999998</v>
      </c>
      <c r="X171" s="3">
        <v>2779.67</v>
      </c>
      <c r="Y171" s="3">
        <v>2785.69</v>
      </c>
      <c r="Z171" s="3">
        <v>2997.45</v>
      </c>
      <c r="AA171" s="3">
        <v>2480.3000000000002</v>
      </c>
      <c r="AB171" s="3" t="s">
        <v>194</v>
      </c>
      <c r="AC171" s="3" t="s">
        <v>194</v>
      </c>
      <c r="AD171" s="3" t="s">
        <v>194</v>
      </c>
      <c r="AE171" s="3" t="s">
        <v>194</v>
      </c>
      <c r="AF171" s="3" t="s">
        <v>194</v>
      </c>
      <c r="AG171" s="3">
        <v>192.21</v>
      </c>
      <c r="AH171" s="3">
        <v>191.84</v>
      </c>
      <c r="AI171" s="3">
        <v>190.94</v>
      </c>
      <c r="AJ171" s="3">
        <v>190.6</v>
      </c>
      <c r="AK171" s="3">
        <v>193.1</v>
      </c>
      <c r="AL171" s="3" t="s">
        <v>194</v>
      </c>
      <c r="AM171" s="3" t="s">
        <v>194</v>
      </c>
      <c r="AN171" s="3" t="s">
        <v>194</v>
      </c>
      <c r="AO171" s="3" t="s">
        <v>194</v>
      </c>
      <c r="AP171" s="3" t="s">
        <v>194</v>
      </c>
      <c r="AQ171" s="3">
        <v>9.7891003710142304</v>
      </c>
      <c r="AR171" s="3">
        <v>9.2718570403527298</v>
      </c>
      <c r="AS171" s="3">
        <v>10.452134722446001</v>
      </c>
      <c r="AT171" s="3">
        <v>10.6096965355223</v>
      </c>
      <c r="AU171" s="3">
        <v>8.1993618151861298</v>
      </c>
      <c r="AV171" s="3" t="s">
        <v>194</v>
      </c>
      <c r="AW171" s="3" t="s">
        <v>194</v>
      </c>
      <c r="AX171" s="3" t="s">
        <v>194</v>
      </c>
      <c r="AY171" s="3" t="s">
        <v>194</v>
      </c>
      <c r="AZ171" s="3" t="s">
        <v>194</v>
      </c>
      <c r="BA171" s="3">
        <v>24.422116909250601</v>
      </c>
      <c r="BB171" s="3">
        <v>21.936978615729799</v>
      </c>
      <c r="BC171" s="3">
        <v>23.9714290485039</v>
      </c>
      <c r="BD171" s="3">
        <v>22.456424707667001</v>
      </c>
      <c r="BE171" s="3">
        <v>20.650535136400599</v>
      </c>
      <c r="BF171" s="3" t="s">
        <v>194</v>
      </c>
      <c r="BG171" s="3" t="s">
        <v>194</v>
      </c>
      <c r="BH171" s="3" t="s">
        <v>194</v>
      </c>
      <c r="BI171" s="3" t="s">
        <v>194</v>
      </c>
      <c r="BJ171" s="3" t="s">
        <v>194</v>
      </c>
      <c r="BM171">
        <v>5</v>
      </c>
      <c r="BN171">
        <f>MIN(Modell_vol30_2_bemutato_Wilensky4_table[[#This Row],[closest comp 1]:[closest comp 10]])</f>
        <v>8.1993618151861298</v>
      </c>
      <c r="BO171">
        <f>MAX(Modell_vol30_2_bemutato_Wilensky4_table[[#This Row],[closest comp 1]:[closest comp 10]])</f>
        <v>10.6096965355223</v>
      </c>
    </row>
    <row r="172" spans="1:67" x14ac:dyDescent="0.25">
      <c r="A172" s="3">
        <v>171</v>
      </c>
      <c r="B172" s="3" t="s">
        <v>38</v>
      </c>
      <c r="C172" s="3" t="s">
        <v>22</v>
      </c>
      <c r="D172" s="3" t="s">
        <v>40</v>
      </c>
      <c r="E172" s="3" t="s">
        <v>28</v>
      </c>
      <c r="F172" s="3" t="s">
        <v>25</v>
      </c>
      <c r="G172" s="3" t="b">
        <v>0</v>
      </c>
      <c r="H172" s="3" t="b">
        <v>0</v>
      </c>
      <c r="I172" s="3" t="b">
        <v>0</v>
      </c>
      <c r="J172" s="3" t="b">
        <v>0</v>
      </c>
      <c r="K172" s="3" t="b">
        <v>0</v>
      </c>
      <c r="L172" s="3">
        <v>200</v>
      </c>
      <c r="M172" s="3">
        <v>5</v>
      </c>
      <c r="N172" s="3">
        <v>0</v>
      </c>
      <c r="O172" s="3">
        <v>1</v>
      </c>
      <c r="P172" s="3">
        <v>0</v>
      </c>
      <c r="Q172" s="3">
        <v>100</v>
      </c>
      <c r="R172" s="3">
        <v>0</v>
      </c>
      <c r="S172" s="3">
        <v>1</v>
      </c>
      <c r="T172" s="3">
        <v>1</v>
      </c>
      <c r="U172" s="3" t="b">
        <v>0</v>
      </c>
      <c r="V172" s="3">
        <v>120</v>
      </c>
      <c r="W172" s="3">
        <v>2636.17</v>
      </c>
      <c r="X172" s="3">
        <v>2744.49</v>
      </c>
      <c r="Y172" s="3">
        <v>2625.78</v>
      </c>
      <c r="Z172" s="3">
        <v>2611.86</v>
      </c>
      <c r="AA172" s="3">
        <v>2352.7199999999998</v>
      </c>
      <c r="AB172" s="3" t="s">
        <v>194</v>
      </c>
      <c r="AC172" s="3" t="s">
        <v>194</v>
      </c>
      <c r="AD172" s="3" t="s">
        <v>194</v>
      </c>
      <c r="AE172" s="3" t="s">
        <v>194</v>
      </c>
      <c r="AF172" s="3" t="s">
        <v>194</v>
      </c>
      <c r="AG172" s="3">
        <v>190.82</v>
      </c>
      <c r="AH172" s="3">
        <v>192.63</v>
      </c>
      <c r="AI172" s="3">
        <v>191.74</v>
      </c>
      <c r="AJ172" s="3">
        <v>192.87</v>
      </c>
      <c r="AK172" s="3">
        <v>191.29</v>
      </c>
      <c r="AL172" s="3" t="s">
        <v>194</v>
      </c>
      <c r="AM172" s="3" t="s">
        <v>194</v>
      </c>
      <c r="AN172" s="3" t="s">
        <v>194</v>
      </c>
      <c r="AO172" s="3" t="s">
        <v>194</v>
      </c>
      <c r="AP172" s="3" t="s">
        <v>194</v>
      </c>
      <c r="AQ172" s="3">
        <v>10.303379018569199</v>
      </c>
      <c r="AR172" s="3">
        <v>9.0656510318762002</v>
      </c>
      <c r="AS172" s="3">
        <v>9.5658450769343197</v>
      </c>
      <c r="AT172" s="3">
        <v>8.8788809509776492</v>
      </c>
      <c r="AU172" s="3">
        <v>10.629722060435601</v>
      </c>
      <c r="AV172" s="3" t="s">
        <v>194</v>
      </c>
      <c r="AW172" s="3" t="s">
        <v>194</v>
      </c>
      <c r="AX172" s="3" t="s">
        <v>194</v>
      </c>
      <c r="AY172" s="3" t="s">
        <v>194</v>
      </c>
      <c r="AZ172" s="3" t="s">
        <v>194</v>
      </c>
      <c r="BA172" s="3">
        <v>24.087704913723599</v>
      </c>
      <c r="BB172" s="3">
        <v>21.528762302077698</v>
      </c>
      <c r="BC172" s="3">
        <v>22.534446293129101</v>
      </c>
      <c r="BD172" s="3">
        <v>19.055180806209702</v>
      </c>
      <c r="BE172" s="3">
        <v>24.1357867138247</v>
      </c>
      <c r="BF172" s="3" t="s">
        <v>194</v>
      </c>
      <c r="BG172" s="3" t="s">
        <v>194</v>
      </c>
      <c r="BH172" s="3" t="s">
        <v>194</v>
      </c>
      <c r="BI172" s="3" t="s">
        <v>194</v>
      </c>
      <c r="BJ172" s="3" t="s">
        <v>194</v>
      </c>
      <c r="BM172">
        <v>5</v>
      </c>
      <c r="BN172">
        <f>MIN(Modell_vol30_2_bemutato_Wilensky4_table[[#This Row],[closest comp 1]:[closest comp 10]])</f>
        <v>8.8788809509776492</v>
      </c>
      <c r="BO172">
        <f>MAX(Modell_vol30_2_bemutato_Wilensky4_table[[#This Row],[closest comp 1]:[closest comp 10]])</f>
        <v>10.629722060435601</v>
      </c>
    </row>
    <row r="173" spans="1:67" x14ac:dyDescent="0.25">
      <c r="A173" s="3">
        <v>172</v>
      </c>
      <c r="B173" s="3" t="s">
        <v>38</v>
      </c>
      <c r="C173" s="3" t="s">
        <v>22</v>
      </c>
      <c r="D173" s="3" t="s">
        <v>40</v>
      </c>
      <c r="E173" s="3" t="s">
        <v>28</v>
      </c>
      <c r="F173" s="3" t="s">
        <v>25</v>
      </c>
      <c r="G173" s="3" t="b">
        <v>0</v>
      </c>
      <c r="H173" s="3" t="b">
        <v>0</v>
      </c>
      <c r="I173" s="3" t="b">
        <v>0</v>
      </c>
      <c r="J173" s="3" t="b">
        <v>0</v>
      </c>
      <c r="K173" s="3" t="b">
        <v>0</v>
      </c>
      <c r="L173" s="3">
        <v>200</v>
      </c>
      <c r="M173" s="3">
        <v>5</v>
      </c>
      <c r="N173" s="3">
        <v>0</v>
      </c>
      <c r="O173" s="3">
        <v>1</v>
      </c>
      <c r="P173" s="3">
        <v>0</v>
      </c>
      <c r="Q173" s="3">
        <v>100</v>
      </c>
      <c r="R173" s="3">
        <v>0</v>
      </c>
      <c r="S173" s="3">
        <v>1</v>
      </c>
      <c r="T173" s="3">
        <v>1</v>
      </c>
      <c r="U173" s="3" t="b">
        <v>0</v>
      </c>
      <c r="V173" s="3">
        <v>120</v>
      </c>
      <c r="W173" s="3">
        <v>2694.31</v>
      </c>
      <c r="X173" s="3">
        <v>2520.3000000000002</v>
      </c>
      <c r="Y173" s="3">
        <v>2321.66</v>
      </c>
      <c r="Z173" s="3">
        <v>2547.15</v>
      </c>
      <c r="AA173" s="3">
        <v>2702.19</v>
      </c>
      <c r="AB173" s="3" t="s">
        <v>194</v>
      </c>
      <c r="AC173" s="3" t="s">
        <v>194</v>
      </c>
      <c r="AD173" s="3" t="s">
        <v>194</v>
      </c>
      <c r="AE173" s="3" t="s">
        <v>194</v>
      </c>
      <c r="AF173" s="3" t="s">
        <v>194</v>
      </c>
      <c r="AG173" s="3">
        <v>191.06</v>
      </c>
      <c r="AH173" s="3">
        <v>193.03</v>
      </c>
      <c r="AI173" s="3">
        <v>192.64</v>
      </c>
      <c r="AJ173" s="3">
        <v>191.62</v>
      </c>
      <c r="AK173" s="3">
        <v>191.51</v>
      </c>
      <c r="AL173" s="3" t="s">
        <v>194</v>
      </c>
      <c r="AM173" s="3" t="s">
        <v>194</v>
      </c>
      <c r="AN173" s="3" t="s">
        <v>194</v>
      </c>
      <c r="AO173" s="3" t="s">
        <v>194</v>
      </c>
      <c r="AP173" s="3" t="s">
        <v>194</v>
      </c>
      <c r="AQ173" s="3">
        <v>10.6585768109853</v>
      </c>
      <c r="AR173" s="3">
        <v>9.6891660007407694</v>
      </c>
      <c r="AS173" s="3">
        <v>9.1480993993945603</v>
      </c>
      <c r="AT173" s="3">
        <v>10.386686114025499</v>
      </c>
      <c r="AU173" s="3">
        <v>10.487011778537401</v>
      </c>
      <c r="AV173" s="3" t="s">
        <v>194</v>
      </c>
      <c r="AW173" s="3" t="s">
        <v>194</v>
      </c>
      <c r="AX173" s="3" t="s">
        <v>194</v>
      </c>
      <c r="AY173" s="3" t="s">
        <v>194</v>
      </c>
      <c r="AZ173" s="3" t="s">
        <v>194</v>
      </c>
      <c r="BA173" s="3">
        <v>22.513818830214401</v>
      </c>
      <c r="BB173" s="3">
        <v>18.671412048936599</v>
      </c>
      <c r="BC173" s="3">
        <v>21.630488520511399</v>
      </c>
      <c r="BD173" s="3">
        <v>22.7843047780216</v>
      </c>
      <c r="BE173" s="3">
        <v>22.253366868791101</v>
      </c>
      <c r="BF173" s="3" t="s">
        <v>194</v>
      </c>
      <c r="BG173" s="3" t="s">
        <v>194</v>
      </c>
      <c r="BH173" s="3" t="s">
        <v>194</v>
      </c>
      <c r="BI173" s="3" t="s">
        <v>194</v>
      </c>
      <c r="BJ173" s="3" t="s">
        <v>194</v>
      </c>
      <c r="BM173">
        <v>5</v>
      </c>
      <c r="BN173">
        <f>MIN(Modell_vol30_2_bemutato_Wilensky4_table[[#This Row],[closest comp 1]:[closest comp 10]])</f>
        <v>9.1480993993945603</v>
      </c>
      <c r="BO173">
        <f>MAX(Modell_vol30_2_bemutato_Wilensky4_table[[#This Row],[closest comp 1]:[closest comp 10]])</f>
        <v>10.6585768109853</v>
      </c>
    </row>
    <row r="174" spans="1:67" x14ac:dyDescent="0.25">
      <c r="A174" s="3">
        <v>173</v>
      </c>
      <c r="B174" s="3" t="s">
        <v>38</v>
      </c>
      <c r="C174" s="3" t="s">
        <v>22</v>
      </c>
      <c r="D174" s="3" t="s">
        <v>40</v>
      </c>
      <c r="E174" s="3" t="s">
        <v>28</v>
      </c>
      <c r="F174" s="3" t="s">
        <v>25</v>
      </c>
      <c r="G174" s="3" t="b">
        <v>0</v>
      </c>
      <c r="H174" s="3" t="b">
        <v>0</v>
      </c>
      <c r="I174" s="3" t="b">
        <v>0</v>
      </c>
      <c r="J174" s="3" t="b">
        <v>0</v>
      </c>
      <c r="K174" s="3" t="b">
        <v>0</v>
      </c>
      <c r="L174" s="3">
        <v>200</v>
      </c>
      <c r="M174" s="3">
        <v>5</v>
      </c>
      <c r="N174" s="3">
        <v>0</v>
      </c>
      <c r="O174" s="3">
        <v>1</v>
      </c>
      <c r="P174" s="3">
        <v>0</v>
      </c>
      <c r="Q174" s="3">
        <v>100</v>
      </c>
      <c r="R174" s="3">
        <v>0</v>
      </c>
      <c r="S174" s="3">
        <v>1</v>
      </c>
      <c r="T174" s="3">
        <v>1</v>
      </c>
      <c r="U174" s="3" t="b">
        <v>0</v>
      </c>
      <c r="V174" s="3">
        <v>120</v>
      </c>
      <c r="W174" s="3">
        <v>2672.09</v>
      </c>
      <c r="X174" s="3">
        <v>2586.27</v>
      </c>
      <c r="Y174" s="3">
        <v>2307.0100000000002</v>
      </c>
      <c r="Z174" s="3">
        <v>2731.59</v>
      </c>
      <c r="AA174" s="3">
        <v>2366.9299999999998</v>
      </c>
      <c r="AB174" s="3" t="s">
        <v>194</v>
      </c>
      <c r="AC174" s="3" t="s">
        <v>194</v>
      </c>
      <c r="AD174" s="3" t="s">
        <v>194</v>
      </c>
      <c r="AE174" s="3" t="s">
        <v>194</v>
      </c>
      <c r="AF174" s="3" t="s">
        <v>194</v>
      </c>
      <c r="AG174" s="3">
        <v>192.33</v>
      </c>
      <c r="AH174" s="3">
        <v>193.33</v>
      </c>
      <c r="AI174" s="3">
        <v>192.32</v>
      </c>
      <c r="AJ174" s="3">
        <v>191.96</v>
      </c>
      <c r="AK174" s="3">
        <v>190.47</v>
      </c>
      <c r="AL174" s="3" t="s">
        <v>194</v>
      </c>
      <c r="AM174" s="3" t="s">
        <v>194</v>
      </c>
      <c r="AN174" s="3" t="s">
        <v>194</v>
      </c>
      <c r="AO174" s="3" t="s">
        <v>194</v>
      </c>
      <c r="AP174" s="3" t="s">
        <v>194</v>
      </c>
      <c r="AQ174" s="3">
        <v>9.1270222465837101</v>
      </c>
      <c r="AR174" s="3">
        <v>9.3501574788774207</v>
      </c>
      <c r="AS174" s="3">
        <v>9.4713801697264106</v>
      </c>
      <c r="AT174" s="3">
        <v>9.3013441745005903</v>
      </c>
      <c r="AU174" s="3">
        <v>11.5572685663996</v>
      </c>
      <c r="AV174" s="3" t="s">
        <v>194</v>
      </c>
      <c r="AW174" s="3" t="s">
        <v>194</v>
      </c>
      <c r="AX174" s="3" t="s">
        <v>194</v>
      </c>
      <c r="AY174" s="3" t="s">
        <v>194</v>
      </c>
      <c r="AZ174" s="3" t="s">
        <v>194</v>
      </c>
      <c r="BA174" s="3">
        <v>21.3966033171662</v>
      </c>
      <c r="BB174" s="3">
        <v>22.002282910429201</v>
      </c>
      <c r="BC174" s="3">
        <v>22.231309892778601</v>
      </c>
      <c r="BD174" s="3">
        <v>21.827246469772199</v>
      </c>
      <c r="BE174" s="3">
        <v>22.578855307483799</v>
      </c>
      <c r="BF174" s="3" t="s">
        <v>194</v>
      </c>
      <c r="BG174" s="3" t="s">
        <v>194</v>
      </c>
      <c r="BH174" s="3" t="s">
        <v>194</v>
      </c>
      <c r="BI174" s="3" t="s">
        <v>194</v>
      </c>
      <c r="BJ174" s="3" t="s">
        <v>194</v>
      </c>
      <c r="BM174">
        <v>5</v>
      </c>
      <c r="BN174">
        <f>MIN(Modell_vol30_2_bemutato_Wilensky4_table[[#This Row],[closest comp 1]:[closest comp 10]])</f>
        <v>9.1270222465837101</v>
      </c>
      <c r="BO174">
        <f>MAX(Modell_vol30_2_bemutato_Wilensky4_table[[#This Row],[closest comp 1]:[closest comp 10]])</f>
        <v>11.5572685663996</v>
      </c>
    </row>
    <row r="175" spans="1:67" x14ac:dyDescent="0.25">
      <c r="A175" s="3">
        <v>174</v>
      </c>
      <c r="B175" s="3" t="s">
        <v>38</v>
      </c>
      <c r="C175" s="3" t="s">
        <v>22</v>
      </c>
      <c r="D175" s="3" t="s">
        <v>40</v>
      </c>
      <c r="E175" s="3" t="s">
        <v>28</v>
      </c>
      <c r="F175" s="3" t="s">
        <v>25</v>
      </c>
      <c r="G175" s="3" t="b">
        <v>0</v>
      </c>
      <c r="H175" s="3" t="b">
        <v>0</v>
      </c>
      <c r="I175" s="3" t="b">
        <v>0</v>
      </c>
      <c r="J175" s="3" t="b">
        <v>0</v>
      </c>
      <c r="K175" s="3" t="b">
        <v>0</v>
      </c>
      <c r="L175" s="3">
        <v>200</v>
      </c>
      <c r="M175" s="3">
        <v>5</v>
      </c>
      <c r="N175" s="3">
        <v>0</v>
      </c>
      <c r="O175" s="3">
        <v>1</v>
      </c>
      <c r="P175" s="3">
        <v>0</v>
      </c>
      <c r="Q175" s="3">
        <v>100</v>
      </c>
      <c r="R175" s="3">
        <v>0</v>
      </c>
      <c r="S175" s="3">
        <v>1</v>
      </c>
      <c r="T175" s="3">
        <v>1</v>
      </c>
      <c r="U175" s="3" t="b">
        <v>0</v>
      </c>
      <c r="V175" s="3">
        <v>120</v>
      </c>
      <c r="W175" s="3">
        <v>2676.89</v>
      </c>
      <c r="X175" s="3">
        <v>3013.53</v>
      </c>
      <c r="Y175" s="3">
        <v>2611.87</v>
      </c>
      <c r="Z175" s="3">
        <v>2695.9</v>
      </c>
      <c r="AA175" s="3">
        <v>2742.57</v>
      </c>
      <c r="AB175" s="3" t="s">
        <v>194</v>
      </c>
      <c r="AC175" s="3" t="s">
        <v>194</v>
      </c>
      <c r="AD175" s="3" t="s">
        <v>194</v>
      </c>
      <c r="AE175" s="3" t="s">
        <v>194</v>
      </c>
      <c r="AF175" s="3" t="s">
        <v>194</v>
      </c>
      <c r="AG175" s="3">
        <v>190.39</v>
      </c>
      <c r="AH175" s="3">
        <v>191.82</v>
      </c>
      <c r="AI175" s="3">
        <v>189.87</v>
      </c>
      <c r="AJ175" s="3">
        <v>191.65</v>
      </c>
      <c r="AK175" s="3">
        <v>192.9</v>
      </c>
      <c r="AL175" s="3" t="s">
        <v>194</v>
      </c>
      <c r="AM175" s="3" t="s">
        <v>194</v>
      </c>
      <c r="AN175" s="3" t="s">
        <v>194</v>
      </c>
      <c r="AO175" s="3" t="s">
        <v>194</v>
      </c>
      <c r="AP175" s="3" t="s">
        <v>194</v>
      </c>
      <c r="AQ175" s="3">
        <v>11.7288639632803</v>
      </c>
      <c r="AR175" s="3">
        <v>10.626674145049</v>
      </c>
      <c r="AS175" s="3">
        <v>10.494684056073501</v>
      </c>
      <c r="AT175" s="3">
        <v>10.0044396504913</v>
      </c>
      <c r="AU175" s="3">
        <v>9.5014493748185007</v>
      </c>
      <c r="AV175" s="3" t="s">
        <v>194</v>
      </c>
      <c r="AW175" s="3" t="s">
        <v>194</v>
      </c>
      <c r="AX175" s="3" t="s">
        <v>194</v>
      </c>
      <c r="AY175" s="3" t="s">
        <v>194</v>
      </c>
      <c r="AZ175" s="3" t="s">
        <v>194</v>
      </c>
      <c r="BA175" s="3">
        <v>20.881949117114001</v>
      </c>
      <c r="BB175" s="3">
        <v>20.7974713705093</v>
      </c>
      <c r="BC175" s="3">
        <v>23.431803359858598</v>
      </c>
      <c r="BD175" s="3">
        <v>24.162133864086599</v>
      </c>
      <c r="BE175" s="3">
        <v>23.695845626594</v>
      </c>
      <c r="BF175" s="3" t="s">
        <v>194</v>
      </c>
      <c r="BG175" s="3" t="s">
        <v>194</v>
      </c>
      <c r="BH175" s="3" t="s">
        <v>194</v>
      </c>
      <c r="BI175" s="3" t="s">
        <v>194</v>
      </c>
      <c r="BJ175" s="3" t="s">
        <v>194</v>
      </c>
      <c r="BM175">
        <v>5</v>
      </c>
      <c r="BN175">
        <f>MIN(Modell_vol30_2_bemutato_Wilensky4_table[[#This Row],[closest comp 1]:[closest comp 10]])</f>
        <v>9.5014493748185007</v>
      </c>
      <c r="BO175">
        <f>MAX(Modell_vol30_2_bemutato_Wilensky4_table[[#This Row],[closest comp 1]:[closest comp 10]])</f>
        <v>11.7288639632803</v>
      </c>
    </row>
    <row r="176" spans="1:67" x14ac:dyDescent="0.25">
      <c r="A176" s="3">
        <v>175</v>
      </c>
      <c r="B176" s="3" t="s">
        <v>38</v>
      </c>
      <c r="C176" s="3" t="s">
        <v>22</v>
      </c>
      <c r="D176" s="3" t="s">
        <v>40</v>
      </c>
      <c r="E176" s="3" t="s">
        <v>28</v>
      </c>
      <c r="F176" s="3" t="s">
        <v>25</v>
      </c>
      <c r="G176" s="3" t="b">
        <v>0</v>
      </c>
      <c r="H176" s="3" t="b">
        <v>0</v>
      </c>
      <c r="I176" s="3" t="b">
        <v>0</v>
      </c>
      <c r="J176" s="3" t="b">
        <v>0</v>
      </c>
      <c r="K176" s="3" t="b">
        <v>0</v>
      </c>
      <c r="L176" s="3">
        <v>200</v>
      </c>
      <c r="M176" s="3">
        <v>5</v>
      </c>
      <c r="N176" s="3">
        <v>0</v>
      </c>
      <c r="O176" s="3">
        <v>1</v>
      </c>
      <c r="P176" s="3">
        <v>0</v>
      </c>
      <c r="Q176" s="3">
        <v>100</v>
      </c>
      <c r="R176" s="3">
        <v>0</v>
      </c>
      <c r="S176" s="3">
        <v>1</v>
      </c>
      <c r="T176" s="3">
        <v>1</v>
      </c>
      <c r="U176" s="3" t="b">
        <v>0</v>
      </c>
      <c r="V176" s="3">
        <v>120</v>
      </c>
      <c r="W176" s="3">
        <v>2532.46</v>
      </c>
      <c r="X176" s="3">
        <v>2157.5300000000002</v>
      </c>
      <c r="Y176" s="3">
        <v>2500.56</v>
      </c>
      <c r="Z176" s="3">
        <v>2485.5700000000002</v>
      </c>
      <c r="AA176" s="3">
        <v>2508.7199999999998</v>
      </c>
      <c r="AB176" s="3" t="s">
        <v>194</v>
      </c>
      <c r="AC176" s="3" t="s">
        <v>194</v>
      </c>
      <c r="AD176" s="3" t="s">
        <v>194</v>
      </c>
      <c r="AE176" s="3" t="s">
        <v>194</v>
      </c>
      <c r="AF176" s="3" t="s">
        <v>194</v>
      </c>
      <c r="AG176" s="3">
        <v>192.59</v>
      </c>
      <c r="AH176" s="3">
        <v>192.05</v>
      </c>
      <c r="AI176" s="3">
        <v>192.31</v>
      </c>
      <c r="AJ176" s="3">
        <v>191.21</v>
      </c>
      <c r="AK176" s="3">
        <v>193.15</v>
      </c>
      <c r="AL176" s="3" t="s">
        <v>194</v>
      </c>
      <c r="AM176" s="3" t="s">
        <v>194</v>
      </c>
      <c r="AN176" s="3" t="s">
        <v>194</v>
      </c>
      <c r="AO176" s="3" t="s">
        <v>194</v>
      </c>
      <c r="AP176" s="3" t="s">
        <v>194</v>
      </c>
      <c r="AQ176" s="3">
        <v>9.5159330619057094</v>
      </c>
      <c r="AR176" s="3">
        <v>10.591524987922099</v>
      </c>
      <c r="AS176" s="3">
        <v>9.18855015982715</v>
      </c>
      <c r="AT176" s="3">
        <v>10.1742201078465</v>
      </c>
      <c r="AU176" s="3">
        <v>8.7894204354919001</v>
      </c>
      <c r="AV176" s="3" t="s">
        <v>194</v>
      </c>
      <c r="AW176" s="3" t="s">
        <v>194</v>
      </c>
      <c r="AX176" s="3" t="s">
        <v>194</v>
      </c>
      <c r="AY176" s="3" t="s">
        <v>194</v>
      </c>
      <c r="AZ176" s="3" t="s">
        <v>194</v>
      </c>
      <c r="BA176" s="3">
        <v>21.354608847318499</v>
      </c>
      <c r="BB176" s="3">
        <v>24.230713879851301</v>
      </c>
      <c r="BC176" s="3">
        <v>24.223404341933598</v>
      </c>
      <c r="BD176" s="3">
        <v>22.763453968345001</v>
      </c>
      <c r="BE176" s="3">
        <v>22.309587136721198</v>
      </c>
      <c r="BF176" s="3" t="s">
        <v>194</v>
      </c>
      <c r="BG176" s="3" t="s">
        <v>194</v>
      </c>
      <c r="BH176" s="3" t="s">
        <v>194</v>
      </c>
      <c r="BI176" s="3" t="s">
        <v>194</v>
      </c>
      <c r="BJ176" s="3" t="s">
        <v>194</v>
      </c>
      <c r="BM176">
        <v>5</v>
      </c>
      <c r="BN176">
        <f>MIN(Modell_vol30_2_bemutato_Wilensky4_table[[#This Row],[closest comp 1]:[closest comp 10]])</f>
        <v>8.7894204354919001</v>
      </c>
      <c r="BO176">
        <f>MAX(Modell_vol30_2_bemutato_Wilensky4_table[[#This Row],[closest comp 1]:[closest comp 10]])</f>
        <v>10.591524987922099</v>
      </c>
    </row>
    <row r="177" spans="1:67" x14ac:dyDescent="0.25">
      <c r="A177" s="3">
        <v>176</v>
      </c>
      <c r="B177" s="3" t="s">
        <v>38</v>
      </c>
      <c r="C177" s="3" t="s">
        <v>22</v>
      </c>
      <c r="D177" s="3" t="s">
        <v>40</v>
      </c>
      <c r="E177" s="3" t="s">
        <v>28</v>
      </c>
      <c r="F177" s="3" t="s">
        <v>25</v>
      </c>
      <c r="G177" s="3" t="b">
        <v>0</v>
      </c>
      <c r="H177" s="3" t="b">
        <v>0</v>
      </c>
      <c r="I177" s="3" t="b">
        <v>0</v>
      </c>
      <c r="J177" s="3" t="b">
        <v>0</v>
      </c>
      <c r="K177" s="3" t="b">
        <v>0</v>
      </c>
      <c r="L177" s="3">
        <v>200</v>
      </c>
      <c r="M177" s="3">
        <v>5</v>
      </c>
      <c r="N177" s="3">
        <v>0</v>
      </c>
      <c r="O177" s="3">
        <v>1</v>
      </c>
      <c r="P177" s="3">
        <v>0</v>
      </c>
      <c r="Q177" s="3">
        <v>100</v>
      </c>
      <c r="R177" s="3">
        <v>0</v>
      </c>
      <c r="S177" s="3">
        <v>1</v>
      </c>
      <c r="T177" s="3">
        <v>1</v>
      </c>
      <c r="U177" s="3" t="b">
        <v>0</v>
      </c>
      <c r="V177" s="3">
        <v>120</v>
      </c>
      <c r="W177" s="3">
        <v>2656.47</v>
      </c>
      <c r="X177" s="3">
        <v>2574.69</v>
      </c>
      <c r="Y177" s="3">
        <v>2217.89</v>
      </c>
      <c r="Z177" s="3">
        <v>2618.19</v>
      </c>
      <c r="AA177" s="3">
        <v>2542.96</v>
      </c>
      <c r="AB177" s="3" t="s">
        <v>194</v>
      </c>
      <c r="AC177" s="3" t="s">
        <v>194</v>
      </c>
      <c r="AD177" s="3" t="s">
        <v>194</v>
      </c>
      <c r="AE177" s="3" t="s">
        <v>194</v>
      </c>
      <c r="AF177" s="3" t="s">
        <v>194</v>
      </c>
      <c r="AG177" s="3">
        <v>191.23</v>
      </c>
      <c r="AH177" s="3">
        <v>192.37</v>
      </c>
      <c r="AI177" s="3">
        <v>193.49</v>
      </c>
      <c r="AJ177" s="3">
        <v>191.03</v>
      </c>
      <c r="AK177" s="3">
        <v>191.41</v>
      </c>
      <c r="AL177" s="3" t="s">
        <v>194</v>
      </c>
      <c r="AM177" s="3" t="s">
        <v>194</v>
      </c>
      <c r="AN177" s="3" t="s">
        <v>194</v>
      </c>
      <c r="AO177" s="3" t="s">
        <v>194</v>
      </c>
      <c r="AP177" s="3" t="s">
        <v>194</v>
      </c>
      <c r="AQ177" s="3">
        <v>9.4214354858684199</v>
      </c>
      <c r="AR177" s="3">
        <v>9.9711669469222208</v>
      </c>
      <c r="AS177" s="3">
        <v>8.0935703171076394</v>
      </c>
      <c r="AT177" s="3">
        <v>10.4317493215267</v>
      </c>
      <c r="AU177" s="3">
        <v>9.5609381662883202</v>
      </c>
      <c r="AV177" s="3" t="s">
        <v>194</v>
      </c>
      <c r="AW177" s="3" t="s">
        <v>194</v>
      </c>
      <c r="AX177" s="3" t="s">
        <v>194</v>
      </c>
      <c r="AY177" s="3" t="s">
        <v>194</v>
      </c>
      <c r="AZ177" s="3" t="s">
        <v>194</v>
      </c>
      <c r="BA177" s="3">
        <v>22.820289695179302</v>
      </c>
      <c r="BB177" s="3">
        <v>20.955329298505699</v>
      </c>
      <c r="BC177" s="3">
        <v>20.5930198644485</v>
      </c>
      <c r="BD177" s="3">
        <v>21.8535373578713</v>
      </c>
      <c r="BE177" s="3">
        <v>23.013973673144498</v>
      </c>
      <c r="BF177" s="3" t="s">
        <v>194</v>
      </c>
      <c r="BG177" s="3" t="s">
        <v>194</v>
      </c>
      <c r="BH177" s="3" t="s">
        <v>194</v>
      </c>
      <c r="BI177" s="3" t="s">
        <v>194</v>
      </c>
      <c r="BJ177" s="3" t="s">
        <v>194</v>
      </c>
      <c r="BM177">
        <v>5</v>
      </c>
      <c r="BN177">
        <f>MIN(Modell_vol30_2_bemutato_Wilensky4_table[[#This Row],[closest comp 1]:[closest comp 10]])</f>
        <v>8.0935703171076394</v>
      </c>
      <c r="BO177">
        <f>MAX(Modell_vol30_2_bemutato_Wilensky4_table[[#This Row],[closest comp 1]:[closest comp 10]])</f>
        <v>10.4317493215267</v>
      </c>
    </row>
    <row r="178" spans="1:67" x14ac:dyDescent="0.25">
      <c r="A178" s="3">
        <v>177</v>
      </c>
      <c r="B178" s="3" t="s">
        <v>38</v>
      </c>
      <c r="C178" s="3" t="s">
        <v>22</v>
      </c>
      <c r="D178" s="3" t="s">
        <v>40</v>
      </c>
      <c r="E178" s="3" t="s">
        <v>28</v>
      </c>
      <c r="F178" s="3" t="s">
        <v>25</v>
      </c>
      <c r="G178" s="3" t="b">
        <v>0</v>
      </c>
      <c r="H178" s="3" t="b">
        <v>0</v>
      </c>
      <c r="I178" s="3" t="b">
        <v>0</v>
      </c>
      <c r="J178" s="3" t="b">
        <v>0</v>
      </c>
      <c r="K178" s="3" t="b">
        <v>0</v>
      </c>
      <c r="L178" s="3">
        <v>200</v>
      </c>
      <c r="M178" s="3">
        <v>5</v>
      </c>
      <c r="N178" s="3">
        <v>0</v>
      </c>
      <c r="O178" s="3">
        <v>1</v>
      </c>
      <c r="P178" s="3">
        <v>0</v>
      </c>
      <c r="Q178" s="3">
        <v>100</v>
      </c>
      <c r="R178" s="3">
        <v>0</v>
      </c>
      <c r="S178" s="3">
        <v>1</v>
      </c>
      <c r="T178" s="3">
        <v>1</v>
      </c>
      <c r="U178" s="3" t="b">
        <v>0</v>
      </c>
      <c r="V178" s="3">
        <v>120</v>
      </c>
      <c r="W178" s="3">
        <v>2631.46</v>
      </c>
      <c r="X178" s="3">
        <v>2601.94</v>
      </c>
      <c r="Y178" s="3">
        <v>2862.71</v>
      </c>
      <c r="Z178" s="3">
        <v>2690.48</v>
      </c>
      <c r="AA178" s="3">
        <v>3182.55</v>
      </c>
      <c r="AB178" s="3" t="s">
        <v>194</v>
      </c>
      <c r="AC178" s="3" t="s">
        <v>194</v>
      </c>
      <c r="AD178" s="3" t="s">
        <v>194</v>
      </c>
      <c r="AE178" s="3" t="s">
        <v>194</v>
      </c>
      <c r="AF178" s="3" t="s">
        <v>194</v>
      </c>
      <c r="AG178" s="3">
        <v>192.56</v>
      </c>
      <c r="AH178" s="3">
        <v>191.35</v>
      </c>
      <c r="AI178" s="3">
        <v>191.63</v>
      </c>
      <c r="AJ178" s="3">
        <v>190.7</v>
      </c>
      <c r="AK178" s="3">
        <v>190.25</v>
      </c>
      <c r="AL178" s="3" t="s">
        <v>194</v>
      </c>
      <c r="AM178" s="3" t="s">
        <v>194</v>
      </c>
      <c r="AN178" s="3" t="s">
        <v>194</v>
      </c>
      <c r="AO178" s="3" t="s">
        <v>194</v>
      </c>
      <c r="AP178" s="3" t="s">
        <v>194</v>
      </c>
      <c r="AQ178" s="3">
        <v>8.5368086779709902</v>
      </c>
      <c r="AR178" s="3">
        <v>10.478998465587701</v>
      </c>
      <c r="AS178" s="3">
        <v>10.284115511367499</v>
      </c>
      <c r="AT178" s="3">
        <v>10.465434212362201</v>
      </c>
      <c r="AU178" s="3">
        <v>11.219308074833499</v>
      </c>
      <c r="AV178" s="3" t="s">
        <v>194</v>
      </c>
      <c r="AW178" s="3" t="s">
        <v>194</v>
      </c>
      <c r="AX178" s="3" t="s">
        <v>194</v>
      </c>
      <c r="AY178" s="3" t="s">
        <v>194</v>
      </c>
      <c r="AZ178" s="3" t="s">
        <v>194</v>
      </c>
      <c r="BA178" s="3">
        <v>21.532867482695998</v>
      </c>
      <c r="BB178" s="3">
        <v>23.714085642299199</v>
      </c>
      <c r="BC178" s="3">
        <v>19.976604788140001</v>
      </c>
      <c r="BD178" s="3">
        <v>23.225220188076602</v>
      </c>
      <c r="BE178" s="3">
        <v>21.807887060780899</v>
      </c>
      <c r="BF178" s="3" t="s">
        <v>194</v>
      </c>
      <c r="BG178" s="3" t="s">
        <v>194</v>
      </c>
      <c r="BH178" s="3" t="s">
        <v>194</v>
      </c>
      <c r="BI178" s="3" t="s">
        <v>194</v>
      </c>
      <c r="BJ178" s="3" t="s">
        <v>194</v>
      </c>
      <c r="BM178">
        <v>5</v>
      </c>
      <c r="BN178">
        <f>MIN(Modell_vol30_2_bemutato_Wilensky4_table[[#This Row],[closest comp 1]:[closest comp 10]])</f>
        <v>8.5368086779709902</v>
      </c>
      <c r="BO178">
        <f>MAX(Modell_vol30_2_bemutato_Wilensky4_table[[#This Row],[closest comp 1]:[closest comp 10]])</f>
        <v>11.219308074833499</v>
      </c>
    </row>
    <row r="179" spans="1:67" x14ac:dyDescent="0.25">
      <c r="A179" s="3">
        <v>178</v>
      </c>
      <c r="B179" s="3" t="s">
        <v>38</v>
      </c>
      <c r="C179" s="3" t="s">
        <v>22</v>
      </c>
      <c r="D179" s="3" t="s">
        <v>40</v>
      </c>
      <c r="E179" s="3" t="s">
        <v>28</v>
      </c>
      <c r="F179" s="3" t="s">
        <v>25</v>
      </c>
      <c r="G179" s="3" t="b">
        <v>0</v>
      </c>
      <c r="H179" s="3" t="b">
        <v>0</v>
      </c>
      <c r="I179" s="3" t="b">
        <v>0</v>
      </c>
      <c r="J179" s="3" t="b">
        <v>0</v>
      </c>
      <c r="K179" s="3" t="b">
        <v>0</v>
      </c>
      <c r="L179" s="3">
        <v>200</v>
      </c>
      <c r="M179" s="3">
        <v>5</v>
      </c>
      <c r="N179" s="3">
        <v>0</v>
      </c>
      <c r="O179" s="3">
        <v>1</v>
      </c>
      <c r="P179" s="3">
        <v>0</v>
      </c>
      <c r="Q179" s="3">
        <v>100</v>
      </c>
      <c r="R179" s="3">
        <v>0</v>
      </c>
      <c r="S179" s="3">
        <v>1</v>
      </c>
      <c r="T179" s="3">
        <v>1</v>
      </c>
      <c r="U179" s="3" t="b">
        <v>0</v>
      </c>
      <c r="V179" s="3">
        <v>120</v>
      </c>
      <c r="W179" s="3">
        <v>3019.9</v>
      </c>
      <c r="X179" s="3">
        <v>2549.66</v>
      </c>
      <c r="Y179" s="3">
        <v>2893.48</v>
      </c>
      <c r="Z179" s="3">
        <v>2309.39</v>
      </c>
      <c r="AA179" s="3">
        <v>3080.8</v>
      </c>
      <c r="AB179" s="3" t="s">
        <v>194</v>
      </c>
      <c r="AC179" s="3" t="s">
        <v>194</v>
      </c>
      <c r="AD179" s="3" t="s">
        <v>194</v>
      </c>
      <c r="AE179" s="3" t="s">
        <v>194</v>
      </c>
      <c r="AF179" s="3" t="s">
        <v>194</v>
      </c>
      <c r="AG179" s="3">
        <v>190.81</v>
      </c>
      <c r="AH179" s="3">
        <v>191.8</v>
      </c>
      <c r="AI179" s="3">
        <v>190.91</v>
      </c>
      <c r="AJ179" s="3">
        <v>193.06</v>
      </c>
      <c r="AK179" s="3">
        <v>189.58</v>
      </c>
      <c r="AL179" s="3" t="s">
        <v>194</v>
      </c>
      <c r="AM179" s="3" t="s">
        <v>194</v>
      </c>
      <c r="AN179" s="3" t="s">
        <v>194</v>
      </c>
      <c r="AO179" s="3" t="s">
        <v>194</v>
      </c>
      <c r="AP179" s="3" t="s">
        <v>194</v>
      </c>
      <c r="AQ179" s="3">
        <v>9.7263491029272</v>
      </c>
      <c r="AR179" s="3">
        <v>9.2263994529938103</v>
      </c>
      <c r="AS179" s="3">
        <v>12.0791534157371</v>
      </c>
      <c r="AT179" s="3">
        <v>9.6517211976638499</v>
      </c>
      <c r="AU179" s="3">
        <v>11.5974720035264</v>
      </c>
      <c r="AV179" s="3" t="s">
        <v>194</v>
      </c>
      <c r="AW179" s="3" t="s">
        <v>194</v>
      </c>
      <c r="AX179" s="3" t="s">
        <v>194</v>
      </c>
      <c r="AY179" s="3" t="s">
        <v>194</v>
      </c>
      <c r="AZ179" s="3" t="s">
        <v>194</v>
      </c>
      <c r="BA179" s="3">
        <v>23.297900314038699</v>
      </c>
      <c r="BB179" s="3">
        <v>24.6262387679614</v>
      </c>
      <c r="BC179" s="3">
        <v>23.2360055599246</v>
      </c>
      <c r="BD179" s="3">
        <v>22.384953247217101</v>
      </c>
      <c r="BE179" s="3">
        <v>23.4542388363474</v>
      </c>
      <c r="BF179" s="3" t="s">
        <v>194</v>
      </c>
      <c r="BG179" s="3" t="s">
        <v>194</v>
      </c>
      <c r="BH179" s="3" t="s">
        <v>194</v>
      </c>
      <c r="BI179" s="3" t="s">
        <v>194</v>
      </c>
      <c r="BJ179" s="3" t="s">
        <v>194</v>
      </c>
      <c r="BM179">
        <v>5</v>
      </c>
      <c r="BN179">
        <f>MIN(Modell_vol30_2_bemutato_Wilensky4_table[[#This Row],[closest comp 1]:[closest comp 10]])</f>
        <v>9.2263994529938103</v>
      </c>
      <c r="BO179">
        <f>MAX(Modell_vol30_2_bemutato_Wilensky4_table[[#This Row],[closest comp 1]:[closest comp 10]])</f>
        <v>12.0791534157371</v>
      </c>
    </row>
    <row r="180" spans="1:67" x14ac:dyDescent="0.25">
      <c r="A180" s="3">
        <v>179</v>
      </c>
      <c r="B180" s="3" t="s">
        <v>38</v>
      </c>
      <c r="C180" s="3" t="s">
        <v>22</v>
      </c>
      <c r="D180" s="3" t="s">
        <v>40</v>
      </c>
      <c r="E180" s="3" t="s">
        <v>28</v>
      </c>
      <c r="F180" s="3" t="s">
        <v>25</v>
      </c>
      <c r="G180" s="3" t="b">
        <v>0</v>
      </c>
      <c r="H180" s="3" t="b">
        <v>0</v>
      </c>
      <c r="I180" s="3" t="b">
        <v>0</v>
      </c>
      <c r="J180" s="3" t="b">
        <v>0</v>
      </c>
      <c r="K180" s="3" t="b">
        <v>0</v>
      </c>
      <c r="L180" s="3">
        <v>200</v>
      </c>
      <c r="M180" s="3">
        <v>5</v>
      </c>
      <c r="N180" s="3">
        <v>0</v>
      </c>
      <c r="O180" s="3">
        <v>1</v>
      </c>
      <c r="P180" s="3">
        <v>0</v>
      </c>
      <c r="Q180" s="3">
        <v>100</v>
      </c>
      <c r="R180" s="3">
        <v>0</v>
      </c>
      <c r="S180" s="3">
        <v>1</v>
      </c>
      <c r="T180" s="3">
        <v>1</v>
      </c>
      <c r="U180" s="3" t="b">
        <v>0</v>
      </c>
      <c r="V180" s="3">
        <v>120</v>
      </c>
      <c r="W180" s="3">
        <v>2796.03</v>
      </c>
      <c r="X180" s="3">
        <v>2627.4</v>
      </c>
      <c r="Y180" s="3">
        <v>2257.12</v>
      </c>
      <c r="Z180" s="3">
        <v>2782.99</v>
      </c>
      <c r="AA180" s="3">
        <v>2744.4</v>
      </c>
      <c r="AB180" s="3" t="s">
        <v>194</v>
      </c>
      <c r="AC180" s="3" t="s">
        <v>194</v>
      </c>
      <c r="AD180" s="3" t="s">
        <v>194</v>
      </c>
      <c r="AE180" s="3" t="s">
        <v>194</v>
      </c>
      <c r="AF180" s="3" t="s">
        <v>194</v>
      </c>
      <c r="AG180" s="3">
        <v>191.03</v>
      </c>
      <c r="AH180" s="3">
        <v>192.91</v>
      </c>
      <c r="AI180" s="3">
        <v>192.67</v>
      </c>
      <c r="AJ180" s="3">
        <v>190.81</v>
      </c>
      <c r="AK180" s="3">
        <v>191.58</v>
      </c>
      <c r="AL180" s="3" t="s">
        <v>194</v>
      </c>
      <c r="AM180" s="3" t="s">
        <v>194</v>
      </c>
      <c r="AN180" s="3" t="s">
        <v>194</v>
      </c>
      <c r="AO180" s="3" t="s">
        <v>194</v>
      </c>
      <c r="AP180" s="3" t="s">
        <v>194</v>
      </c>
      <c r="AQ180" s="3">
        <v>10.7794879107174</v>
      </c>
      <c r="AR180" s="3">
        <v>10.2854455991693</v>
      </c>
      <c r="AS180" s="3">
        <v>7.9813427857247596</v>
      </c>
      <c r="AT180" s="3">
        <v>11.9151333518864</v>
      </c>
      <c r="AU180" s="3">
        <v>10.7265459517746</v>
      </c>
      <c r="AV180" s="3" t="s">
        <v>194</v>
      </c>
      <c r="AW180" s="3" t="s">
        <v>194</v>
      </c>
      <c r="AX180" s="3" t="s">
        <v>194</v>
      </c>
      <c r="AY180" s="3" t="s">
        <v>194</v>
      </c>
      <c r="AZ180" s="3" t="s">
        <v>194</v>
      </c>
      <c r="BA180" s="3">
        <v>23.544040168069198</v>
      </c>
      <c r="BB180" s="3">
        <v>20.521841015840899</v>
      </c>
      <c r="BC180" s="3">
        <v>23.668541740876901</v>
      </c>
      <c r="BD180" s="3">
        <v>24.267275079844801</v>
      </c>
      <c r="BE180" s="3">
        <v>22.0096335185093</v>
      </c>
      <c r="BF180" s="3" t="s">
        <v>194</v>
      </c>
      <c r="BG180" s="3" t="s">
        <v>194</v>
      </c>
      <c r="BH180" s="3" t="s">
        <v>194</v>
      </c>
      <c r="BI180" s="3" t="s">
        <v>194</v>
      </c>
      <c r="BJ180" s="3" t="s">
        <v>194</v>
      </c>
      <c r="BM180">
        <v>5</v>
      </c>
      <c r="BN180">
        <f>MIN(Modell_vol30_2_bemutato_Wilensky4_table[[#This Row],[closest comp 1]:[closest comp 10]])</f>
        <v>7.9813427857247596</v>
      </c>
      <c r="BO180">
        <f>MAX(Modell_vol30_2_bemutato_Wilensky4_table[[#This Row],[closest comp 1]:[closest comp 10]])</f>
        <v>11.9151333518864</v>
      </c>
    </row>
    <row r="181" spans="1:67" x14ac:dyDescent="0.25">
      <c r="A181" s="3">
        <v>180</v>
      </c>
      <c r="B181" s="3" t="s">
        <v>38</v>
      </c>
      <c r="C181" s="3" t="s">
        <v>22</v>
      </c>
      <c r="D181" s="3" t="s">
        <v>40</v>
      </c>
      <c r="E181" s="3" t="s">
        <v>28</v>
      </c>
      <c r="F181" s="3" t="s">
        <v>25</v>
      </c>
      <c r="G181" s="3" t="b">
        <v>0</v>
      </c>
      <c r="H181" s="3" t="b">
        <v>0</v>
      </c>
      <c r="I181" s="3" t="b">
        <v>0</v>
      </c>
      <c r="J181" s="3" t="b">
        <v>0</v>
      </c>
      <c r="K181" s="3" t="b">
        <v>0</v>
      </c>
      <c r="L181" s="3">
        <v>200</v>
      </c>
      <c r="M181" s="3">
        <v>5</v>
      </c>
      <c r="N181" s="3">
        <v>0</v>
      </c>
      <c r="O181" s="3">
        <v>1</v>
      </c>
      <c r="P181" s="3">
        <v>0</v>
      </c>
      <c r="Q181" s="3">
        <v>100</v>
      </c>
      <c r="R181" s="3">
        <v>0</v>
      </c>
      <c r="S181" s="3">
        <v>1</v>
      </c>
      <c r="T181" s="3">
        <v>1</v>
      </c>
      <c r="U181" s="3" t="b">
        <v>0</v>
      </c>
      <c r="V181" s="3">
        <v>120</v>
      </c>
      <c r="W181" s="3">
        <v>2570.62</v>
      </c>
      <c r="X181" s="3">
        <v>2322.0700000000002</v>
      </c>
      <c r="Y181" s="3">
        <v>2223.46</v>
      </c>
      <c r="Z181" s="3">
        <v>1884.84</v>
      </c>
      <c r="AA181" s="3">
        <v>2483.21</v>
      </c>
      <c r="AB181" s="3" t="s">
        <v>194</v>
      </c>
      <c r="AC181" s="3" t="s">
        <v>194</v>
      </c>
      <c r="AD181" s="3" t="s">
        <v>194</v>
      </c>
      <c r="AE181" s="3" t="s">
        <v>194</v>
      </c>
      <c r="AF181" s="3" t="s">
        <v>194</v>
      </c>
      <c r="AG181" s="3">
        <v>192.06</v>
      </c>
      <c r="AH181" s="3">
        <v>192.66</v>
      </c>
      <c r="AI181" s="3">
        <v>193.18</v>
      </c>
      <c r="AJ181" s="3">
        <v>194.23</v>
      </c>
      <c r="AK181" s="3">
        <v>191.37</v>
      </c>
      <c r="AL181" s="3" t="s">
        <v>194</v>
      </c>
      <c r="AM181" s="3" t="s">
        <v>194</v>
      </c>
      <c r="AN181" s="3" t="s">
        <v>194</v>
      </c>
      <c r="AO181" s="3" t="s">
        <v>194</v>
      </c>
      <c r="AP181" s="3" t="s">
        <v>194</v>
      </c>
      <c r="AQ181" s="3">
        <v>9.8052912910307093</v>
      </c>
      <c r="AR181" s="3">
        <v>8.6459181133341207</v>
      </c>
      <c r="AS181" s="3">
        <v>8.81227109882078</v>
      </c>
      <c r="AT181" s="3">
        <v>7.4584226923561703</v>
      </c>
      <c r="AU181" s="3">
        <v>9.4369880681972695</v>
      </c>
      <c r="AV181" s="3" t="s">
        <v>194</v>
      </c>
      <c r="AW181" s="3" t="s">
        <v>194</v>
      </c>
      <c r="AX181" s="3" t="s">
        <v>194</v>
      </c>
      <c r="AY181" s="3" t="s">
        <v>194</v>
      </c>
      <c r="AZ181" s="3" t="s">
        <v>194</v>
      </c>
      <c r="BA181" s="3">
        <v>21.649573287301799</v>
      </c>
      <c r="BB181" s="3">
        <v>22.071325400143401</v>
      </c>
      <c r="BC181" s="3">
        <v>19.534782976829501</v>
      </c>
      <c r="BD181" s="3">
        <v>20.067032548498499</v>
      </c>
      <c r="BE181" s="3">
        <v>21.815622661694199</v>
      </c>
      <c r="BF181" s="3" t="s">
        <v>194</v>
      </c>
      <c r="BG181" s="3" t="s">
        <v>194</v>
      </c>
      <c r="BH181" s="3" t="s">
        <v>194</v>
      </c>
      <c r="BI181" s="3" t="s">
        <v>194</v>
      </c>
      <c r="BJ181" s="3" t="s">
        <v>194</v>
      </c>
      <c r="BM181">
        <v>5</v>
      </c>
      <c r="BN181">
        <f>MIN(Modell_vol30_2_bemutato_Wilensky4_table[[#This Row],[closest comp 1]:[closest comp 10]])</f>
        <v>7.4584226923561703</v>
      </c>
      <c r="BO181">
        <f>MAX(Modell_vol30_2_bemutato_Wilensky4_table[[#This Row],[closest comp 1]:[closest comp 10]])</f>
        <v>9.8052912910307093</v>
      </c>
    </row>
    <row r="182" spans="1:67" x14ac:dyDescent="0.25">
      <c r="A182" s="3">
        <v>181</v>
      </c>
      <c r="B182" s="3" t="s">
        <v>38</v>
      </c>
      <c r="C182" s="3" t="s">
        <v>22</v>
      </c>
      <c r="D182" s="3" t="s">
        <v>40</v>
      </c>
      <c r="E182" s="3" t="s">
        <v>28</v>
      </c>
      <c r="F182" s="3" t="s">
        <v>25</v>
      </c>
      <c r="G182" s="3" t="b">
        <v>0</v>
      </c>
      <c r="H182" s="3" t="b">
        <v>0</v>
      </c>
      <c r="I182" s="3" t="b">
        <v>0</v>
      </c>
      <c r="J182" s="3" t="b">
        <v>0</v>
      </c>
      <c r="K182" s="3" t="b">
        <v>0</v>
      </c>
      <c r="L182" s="3">
        <v>200</v>
      </c>
      <c r="M182" s="3">
        <v>5</v>
      </c>
      <c r="N182" s="3">
        <v>0</v>
      </c>
      <c r="O182" s="3">
        <v>1</v>
      </c>
      <c r="P182" s="3">
        <v>0</v>
      </c>
      <c r="Q182" s="3">
        <v>100</v>
      </c>
      <c r="R182" s="3">
        <v>0</v>
      </c>
      <c r="S182" s="3">
        <v>1</v>
      </c>
      <c r="T182" s="3">
        <v>1</v>
      </c>
      <c r="U182" s="3" t="b">
        <v>0</v>
      </c>
      <c r="V182" s="3">
        <v>120</v>
      </c>
      <c r="W182" s="3">
        <v>2317.66</v>
      </c>
      <c r="X182" s="3">
        <v>2564.2199999999998</v>
      </c>
      <c r="Y182" s="3">
        <v>2437.44</v>
      </c>
      <c r="Z182" s="3">
        <v>2360.38</v>
      </c>
      <c r="AA182" s="3">
        <v>2398.61</v>
      </c>
      <c r="AB182" s="3" t="s">
        <v>194</v>
      </c>
      <c r="AC182" s="3" t="s">
        <v>194</v>
      </c>
      <c r="AD182" s="3" t="s">
        <v>194</v>
      </c>
      <c r="AE182" s="3" t="s">
        <v>194</v>
      </c>
      <c r="AF182" s="3" t="s">
        <v>194</v>
      </c>
      <c r="AG182" s="3">
        <v>193.28</v>
      </c>
      <c r="AH182" s="3">
        <v>190.8</v>
      </c>
      <c r="AI182" s="3">
        <v>191.62</v>
      </c>
      <c r="AJ182" s="3">
        <v>193.12</v>
      </c>
      <c r="AK182" s="3">
        <v>192.82</v>
      </c>
      <c r="AL182" s="3" t="s">
        <v>194</v>
      </c>
      <c r="AM182" s="3" t="s">
        <v>194</v>
      </c>
      <c r="AN182" s="3" t="s">
        <v>194</v>
      </c>
      <c r="AO182" s="3" t="s">
        <v>194</v>
      </c>
      <c r="AP182" s="3" t="s">
        <v>194</v>
      </c>
      <c r="AQ182" s="3">
        <v>7.9444732556367601</v>
      </c>
      <c r="AR182" s="3">
        <v>10.986359628596199</v>
      </c>
      <c r="AS182" s="3">
        <v>10.414651585524499</v>
      </c>
      <c r="AT182" s="3">
        <v>7.7764812461280002</v>
      </c>
      <c r="AU182" s="3">
        <v>8.6074026203461909</v>
      </c>
      <c r="AV182" s="3" t="s">
        <v>194</v>
      </c>
      <c r="AW182" s="3" t="s">
        <v>194</v>
      </c>
      <c r="AX182" s="3" t="s">
        <v>194</v>
      </c>
      <c r="AY182" s="3" t="s">
        <v>194</v>
      </c>
      <c r="AZ182" s="3" t="s">
        <v>194</v>
      </c>
      <c r="BA182" s="3">
        <v>23.695054134084501</v>
      </c>
      <c r="BB182" s="3">
        <v>22.652254348447102</v>
      </c>
      <c r="BC182" s="3">
        <v>23.909709312479698</v>
      </c>
      <c r="BD182" s="3">
        <v>21.098807418813202</v>
      </c>
      <c r="BE182" s="3">
        <v>21.762694773422499</v>
      </c>
      <c r="BF182" s="3" t="s">
        <v>194</v>
      </c>
      <c r="BG182" s="3" t="s">
        <v>194</v>
      </c>
      <c r="BH182" s="3" t="s">
        <v>194</v>
      </c>
      <c r="BI182" s="3" t="s">
        <v>194</v>
      </c>
      <c r="BJ182" s="3" t="s">
        <v>194</v>
      </c>
      <c r="BM182">
        <v>5</v>
      </c>
      <c r="BN182">
        <f>MIN(Modell_vol30_2_bemutato_Wilensky4_table[[#This Row],[closest comp 1]:[closest comp 10]])</f>
        <v>7.7764812461280002</v>
      </c>
      <c r="BO182">
        <f>MAX(Modell_vol30_2_bemutato_Wilensky4_table[[#This Row],[closest comp 1]:[closest comp 10]])</f>
        <v>10.986359628596199</v>
      </c>
    </row>
    <row r="183" spans="1:67" x14ac:dyDescent="0.25">
      <c r="A183" s="3">
        <v>182</v>
      </c>
      <c r="B183" s="3" t="s">
        <v>38</v>
      </c>
      <c r="C183" s="3" t="s">
        <v>22</v>
      </c>
      <c r="D183" s="3" t="s">
        <v>40</v>
      </c>
      <c r="E183" s="3" t="s">
        <v>28</v>
      </c>
      <c r="F183" s="3" t="s">
        <v>25</v>
      </c>
      <c r="G183" s="3" t="b">
        <v>0</v>
      </c>
      <c r="H183" s="3" t="b">
        <v>0</v>
      </c>
      <c r="I183" s="3" t="b">
        <v>0</v>
      </c>
      <c r="J183" s="3" t="b">
        <v>0</v>
      </c>
      <c r="K183" s="3" t="b">
        <v>0</v>
      </c>
      <c r="L183" s="3">
        <v>200</v>
      </c>
      <c r="M183" s="3">
        <v>5</v>
      </c>
      <c r="N183" s="3">
        <v>0</v>
      </c>
      <c r="O183" s="3">
        <v>1</v>
      </c>
      <c r="P183" s="3">
        <v>0</v>
      </c>
      <c r="Q183" s="3">
        <v>100</v>
      </c>
      <c r="R183" s="3">
        <v>0</v>
      </c>
      <c r="S183" s="3">
        <v>1</v>
      </c>
      <c r="T183" s="3">
        <v>1</v>
      </c>
      <c r="U183" s="3" t="b">
        <v>0</v>
      </c>
      <c r="V183" s="3">
        <v>120</v>
      </c>
      <c r="W183" s="3">
        <v>2800.17</v>
      </c>
      <c r="X183" s="3">
        <v>2381.85</v>
      </c>
      <c r="Y183" s="3">
        <v>2499.19</v>
      </c>
      <c r="Z183" s="3">
        <v>2098.4299999999998</v>
      </c>
      <c r="AA183" s="3">
        <v>2592.79</v>
      </c>
      <c r="AB183" s="3" t="s">
        <v>194</v>
      </c>
      <c r="AC183" s="3" t="s">
        <v>194</v>
      </c>
      <c r="AD183" s="3" t="s">
        <v>194</v>
      </c>
      <c r="AE183" s="3" t="s">
        <v>194</v>
      </c>
      <c r="AF183" s="3" t="s">
        <v>194</v>
      </c>
      <c r="AG183" s="3">
        <v>191.71</v>
      </c>
      <c r="AH183" s="3">
        <v>192.92</v>
      </c>
      <c r="AI183" s="3">
        <v>192.31</v>
      </c>
      <c r="AJ183" s="3">
        <v>192.58</v>
      </c>
      <c r="AK183" s="3">
        <v>191.75</v>
      </c>
      <c r="AL183" s="3" t="s">
        <v>194</v>
      </c>
      <c r="AM183" s="3" t="s">
        <v>194</v>
      </c>
      <c r="AN183" s="3" t="s">
        <v>194</v>
      </c>
      <c r="AO183" s="3" t="s">
        <v>194</v>
      </c>
      <c r="AP183" s="3" t="s">
        <v>194</v>
      </c>
      <c r="AQ183" s="3">
        <v>9.7177554547150198</v>
      </c>
      <c r="AR183" s="3">
        <v>9.1881876459903609</v>
      </c>
      <c r="AS183" s="3">
        <v>9.1747101650286105</v>
      </c>
      <c r="AT183" s="3">
        <v>8.90943447456476</v>
      </c>
      <c r="AU183" s="3">
        <v>9.9266637680033494</v>
      </c>
      <c r="AV183" s="3" t="s">
        <v>194</v>
      </c>
      <c r="AW183" s="3" t="s">
        <v>194</v>
      </c>
      <c r="AX183" s="3" t="s">
        <v>194</v>
      </c>
      <c r="AY183" s="3" t="s">
        <v>194</v>
      </c>
      <c r="AZ183" s="3" t="s">
        <v>194</v>
      </c>
      <c r="BA183" s="3">
        <v>19.967365169138802</v>
      </c>
      <c r="BB183" s="3">
        <v>22.350181408513698</v>
      </c>
      <c r="BC183" s="3">
        <v>20.904768113575098</v>
      </c>
      <c r="BD183" s="3">
        <v>22.640589401976701</v>
      </c>
      <c r="BE183" s="3">
        <v>22.575057044546199</v>
      </c>
      <c r="BF183" s="3" t="s">
        <v>194</v>
      </c>
      <c r="BG183" s="3" t="s">
        <v>194</v>
      </c>
      <c r="BH183" s="3" t="s">
        <v>194</v>
      </c>
      <c r="BI183" s="3" t="s">
        <v>194</v>
      </c>
      <c r="BJ183" s="3" t="s">
        <v>194</v>
      </c>
      <c r="BM183">
        <v>5</v>
      </c>
      <c r="BN183">
        <f>MIN(Modell_vol30_2_bemutato_Wilensky4_table[[#This Row],[closest comp 1]:[closest comp 10]])</f>
        <v>8.90943447456476</v>
      </c>
      <c r="BO183">
        <f>MAX(Modell_vol30_2_bemutato_Wilensky4_table[[#This Row],[closest comp 1]:[closest comp 10]])</f>
        <v>9.9266637680033494</v>
      </c>
    </row>
    <row r="184" spans="1:67" x14ac:dyDescent="0.25">
      <c r="A184" s="3">
        <v>183</v>
      </c>
      <c r="B184" s="3" t="s">
        <v>38</v>
      </c>
      <c r="C184" s="3" t="s">
        <v>22</v>
      </c>
      <c r="D184" s="3" t="s">
        <v>40</v>
      </c>
      <c r="E184" s="3" t="s">
        <v>28</v>
      </c>
      <c r="F184" s="3" t="s">
        <v>25</v>
      </c>
      <c r="G184" s="3" t="b">
        <v>0</v>
      </c>
      <c r="H184" s="3" t="b">
        <v>0</v>
      </c>
      <c r="I184" s="3" t="b">
        <v>0</v>
      </c>
      <c r="J184" s="3" t="b">
        <v>0</v>
      </c>
      <c r="K184" s="3" t="b">
        <v>0</v>
      </c>
      <c r="L184" s="3">
        <v>200</v>
      </c>
      <c r="M184" s="3">
        <v>5</v>
      </c>
      <c r="N184" s="3">
        <v>0</v>
      </c>
      <c r="O184" s="3">
        <v>1</v>
      </c>
      <c r="P184" s="3">
        <v>0</v>
      </c>
      <c r="Q184" s="3">
        <v>100</v>
      </c>
      <c r="R184" s="3">
        <v>0</v>
      </c>
      <c r="S184" s="3">
        <v>1</v>
      </c>
      <c r="T184" s="3">
        <v>1</v>
      </c>
      <c r="U184" s="3" t="b">
        <v>0</v>
      </c>
      <c r="V184" s="3">
        <v>120</v>
      </c>
      <c r="W184" s="3">
        <v>2845.91</v>
      </c>
      <c r="X184" s="3">
        <v>2939.55</v>
      </c>
      <c r="Y184" s="3">
        <v>2293.65</v>
      </c>
      <c r="Z184" s="3">
        <v>2328.09</v>
      </c>
      <c r="AA184" s="3">
        <v>2688.77</v>
      </c>
      <c r="AB184" s="3" t="s">
        <v>194</v>
      </c>
      <c r="AC184" s="3" t="s">
        <v>194</v>
      </c>
      <c r="AD184" s="3" t="s">
        <v>194</v>
      </c>
      <c r="AE184" s="3" t="s">
        <v>194</v>
      </c>
      <c r="AF184" s="3" t="s">
        <v>194</v>
      </c>
      <c r="AG184" s="3">
        <v>191.81</v>
      </c>
      <c r="AH184" s="3">
        <v>190.9</v>
      </c>
      <c r="AI184" s="3">
        <v>191.47</v>
      </c>
      <c r="AJ184" s="3">
        <v>192.36</v>
      </c>
      <c r="AK184" s="3">
        <v>191.92</v>
      </c>
      <c r="AL184" s="3" t="s">
        <v>194</v>
      </c>
      <c r="AM184" s="3" t="s">
        <v>194</v>
      </c>
      <c r="AN184" s="3" t="s">
        <v>194</v>
      </c>
      <c r="AO184" s="3" t="s">
        <v>194</v>
      </c>
      <c r="AP184" s="3" t="s">
        <v>194</v>
      </c>
      <c r="AQ184" s="3">
        <v>9.8558801180448796</v>
      </c>
      <c r="AR184" s="3">
        <v>11.625991821133701</v>
      </c>
      <c r="AS184" s="3">
        <v>10.5015735303925</v>
      </c>
      <c r="AT184" s="3">
        <v>10.4086421972626</v>
      </c>
      <c r="AU184" s="3">
        <v>10.326914962383899</v>
      </c>
      <c r="AV184" s="3" t="s">
        <v>194</v>
      </c>
      <c r="AW184" s="3" t="s">
        <v>194</v>
      </c>
      <c r="AX184" s="3" t="s">
        <v>194</v>
      </c>
      <c r="AY184" s="3" t="s">
        <v>194</v>
      </c>
      <c r="AZ184" s="3" t="s">
        <v>194</v>
      </c>
      <c r="BA184" s="3">
        <v>22.208015822273101</v>
      </c>
      <c r="BB184" s="3">
        <v>20.848652164814201</v>
      </c>
      <c r="BC184" s="3">
        <v>25.6595437067636</v>
      </c>
      <c r="BD184" s="3">
        <v>25.7621941916629</v>
      </c>
      <c r="BE184" s="3">
        <v>23.239772914175099</v>
      </c>
      <c r="BF184" s="3" t="s">
        <v>194</v>
      </c>
      <c r="BG184" s="3" t="s">
        <v>194</v>
      </c>
      <c r="BH184" s="3" t="s">
        <v>194</v>
      </c>
      <c r="BI184" s="3" t="s">
        <v>194</v>
      </c>
      <c r="BJ184" s="3" t="s">
        <v>194</v>
      </c>
      <c r="BM184">
        <v>5</v>
      </c>
      <c r="BN184">
        <f>MIN(Modell_vol30_2_bemutato_Wilensky4_table[[#This Row],[closest comp 1]:[closest comp 10]])</f>
        <v>9.8558801180448796</v>
      </c>
      <c r="BO184">
        <f>MAX(Modell_vol30_2_bemutato_Wilensky4_table[[#This Row],[closest comp 1]:[closest comp 10]])</f>
        <v>11.625991821133701</v>
      </c>
    </row>
    <row r="185" spans="1:67" x14ac:dyDescent="0.25">
      <c r="A185" s="3">
        <v>184</v>
      </c>
      <c r="B185" s="3" t="s">
        <v>38</v>
      </c>
      <c r="C185" s="3" t="s">
        <v>22</v>
      </c>
      <c r="D185" s="3" t="s">
        <v>40</v>
      </c>
      <c r="E185" s="3" t="s">
        <v>28</v>
      </c>
      <c r="F185" s="3" t="s">
        <v>25</v>
      </c>
      <c r="G185" s="3" t="b">
        <v>0</v>
      </c>
      <c r="H185" s="3" t="b">
        <v>0</v>
      </c>
      <c r="I185" s="3" t="b">
        <v>0</v>
      </c>
      <c r="J185" s="3" t="b">
        <v>0</v>
      </c>
      <c r="K185" s="3" t="b">
        <v>0</v>
      </c>
      <c r="L185" s="3">
        <v>200</v>
      </c>
      <c r="M185" s="3">
        <v>5</v>
      </c>
      <c r="N185" s="3">
        <v>0</v>
      </c>
      <c r="O185" s="3">
        <v>1</v>
      </c>
      <c r="P185" s="3">
        <v>0</v>
      </c>
      <c r="Q185" s="3">
        <v>100</v>
      </c>
      <c r="R185" s="3">
        <v>0</v>
      </c>
      <c r="S185" s="3">
        <v>1</v>
      </c>
      <c r="T185" s="3">
        <v>1</v>
      </c>
      <c r="U185" s="3" t="b">
        <v>0</v>
      </c>
      <c r="V185" s="3">
        <v>120</v>
      </c>
      <c r="W185" s="3">
        <v>2226.37</v>
      </c>
      <c r="X185" s="3">
        <v>2770.39</v>
      </c>
      <c r="Y185" s="3">
        <v>2468.02</v>
      </c>
      <c r="Z185" s="3">
        <v>2436.2800000000002</v>
      </c>
      <c r="AA185" s="3">
        <v>2659.22</v>
      </c>
      <c r="AB185" s="3" t="s">
        <v>194</v>
      </c>
      <c r="AC185" s="3" t="s">
        <v>194</v>
      </c>
      <c r="AD185" s="3" t="s">
        <v>194</v>
      </c>
      <c r="AE185" s="3" t="s">
        <v>194</v>
      </c>
      <c r="AF185" s="3" t="s">
        <v>194</v>
      </c>
      <c r="AG185" s="3">
        <v>192.9</v>
      </c>
      <c r="AH185" s="3">
        <v>191.09</v>
      </c>
      <c r="AI185" s="3">
        <v>192.06</v>
      </c>
      <c r="AJ185" s="3">
        <v>193.22</v>
      </c>
      <c r="AK185" s="3">
        <v>191.96</v>
      </c>
      <c r="AL185" s="3" t="s">
        <v>194</v>
      </c>
      <c r="AM185" s="3" t="s">
        <v>194</v>
      </c>
      <c r="AN185" s="3" t="s">
        <v>194</v>
      </c>
      <c r="AO185" s="3" t="s">
        <v>194</v>
      </c>
      <c r="AP185" s="3" t="s">
        <v>194</v>
      </c>
      <c r="AQ185" s="3">
        <v>8.7263777079056695</v>
      </c>
      <c r="AR185" s="3">
        <v>10.163371860324</v>
      </c>
      <c r="AS185" s="3">
        <v>9.4017475734340508</v>
      </c>
      <c r="AT185" s="3">
        <v>8.0625850272942401</v>
      </c>
      <c r="AU185" s="3">
        <v>10.0733141299983</v>
      </c>
      <c r="AV185" s="3" t="s">
        <v>194</v>
      </c>
      <c r="AW185" s="3" t="s">
        <v>194</v>
      </c>
      <c r="AX185" s="3" t="s">
        <v>194</v>
      </c>
      <c r="AY185" s="3" t="s">
        <v>194</v>
      </c>
      <c r="AZ185" s="3" t="s">
        <v>194</v>
      </c>
      <c r="BA185" s="3">
        <v>21.5350212621282</v>
      </c>
      <c r="BB185" s="3">
        <v>22.0054695684886</v>
      </c>
      <c r="BC185" s="3">
        <v>22.091513083795501</v>
      </c>
      <c r="BD185" s="3">
        <v>20.198645286416198</v>
      </c>
      <c r="BE185" s="3">
        <v>21.400167817464499</v>
      </c>
      <c r="BF185" s="3" t="s">
        <v>194</v>
      </c>
      <c r="BG185" s="3" t="s">
        <v>194</v>
      </c>
      <c r="BH185" s="3" t="s">
        <v>194</v>
      </c>
      <c r="BI185" s="3" t="s">
        <v>194</v>
      </c>
      <c r="BJ185" s="3" t="s">
        <v>194</v>
      </c>
      <c r="BM185">
        <v>5</v>
      </c>
      <c r="BN185">
        <f>MIN(Modell_vol30_2_bemutato_Wilensky4_table[[#This Row],[closest comp 1]:[closest comp 10]])</f>
        <v>8.0625850272942401</v>
      </c>
      <c r="BO185">
        <f>MAX(Modell_vol30_2_bemutato_Wilensky4_table[[#This Row],[closest comp 1]:[closest comp 10]])</f>
        <v>10.163371860324</v>
      </c>
    </row>
    <row r="186" spans="1:67" x14ac:dyDescent="0.25">
      <c r="A186" s="3">
        <v>185</v>
      </c>
      <c r="B186" s="3" t="s">
        <v>38</v>
      </c>
      <c r="C186" s="3" t="s">
        <v>22</v>
      </c>
      <c r="D186" s="3" t="s">
        <v>40</v>
      </c>
      <c r="E186" s="3" t="s">
        <v>28</v>
      </c>
      <c r="F186" s="3" t="s">
        <v>25</v>
      </c>
      <c r="G186" s="3" t="b">
        <v>0</v>
      </c>
      <c r="H186" s="3" t="b">
        <v>0</v>
      </c>
      <c r="I186" s="3" t="b">
        <v>0</v>
      </c>
      <c r="J186" s="3" t="b">
        <v>0</v>
      </c>
      <c r="K186" s="3" t="b">
        <v>0</v>
      </c>
      <c r="L186" s="3">
        <v>200</v>
      </c>
      <c r="M186" s="3">
        <v>5</v>
      </c>
      <c r="N186" s="3">
        <v>0</v>
      </c>
      <c r="O186" s="3">
        <v>1</v>
      </c>
      <c r="P186" s="3">
        <v>0</v>
      </c>
      <c r="Q186" s="3">
        <v>100</v>
      </c>
      <c r="R186" s="3">
        <v>0</v>
      </c>
      <c r="S186" s="3">
        <v>1</v>
      </c>
      <c r="T186" s="3">
        <v>1</v>
      </c>
      <c r="U186" s="3" t="b">
        <v>0</v>
      </c>
      <c r="V186" s="3">
        <v>120</v>
      </c>
      <c r="W186" s="3">
        <v>2660.69</v>
      </c>
      <c r="X186" s="3">
        <v>2777.5</v>
      </c>
      <c r="Y186" s="3">
        <v>2972.13</v>
      </c>
      <c r="Z186" s="3">
        <v>3247.67</v>
      </c>
      <c r="AA186" s="3">
        <v>2785.22</v>
      </c>
      <c r="AB186" s="3" t="s">
        <v>194</v>
      </c>
      <c r="AC186" s="3" t="s">
        <v>194</v>
      </c>
      <c r="AD186" s="3" t="s">
        <v>194</v>
      </c>
      <c r="AE186" s="3" t="s">
        <v>194</v>
      </c>
      <c r="AF186" s="3" t="s">
        <v>194</v>
      </c>
      <c r="AG186" s="3">
        <v>192.12</v>
      </c>
      <c r="AH186" s="3">
        <v>191.84</v>
      </c>
      <c r="AI186" s="3">
        <v>191.12</v>
      </c>
      <c r="AJ186" s="3">
        <v>190.22</v>
      </c>
      <c r="AK186" s="3">
        <v>190.79</v>
      </c>
      <c r="AL186" s="3" t="s">
        <v>194</v>
      </c>
      <c r="AM186" s="3" t="s">
        <v>194</v>
      </c>
      <c r="AN186" s="3" t="s">
        <v>194</v>
      </c>
      <c r="AO186" s="3" t="s">
        <v>194</v>
      </c>
      <c r="AP186" s="3" t="s">
        <v>194</v>
      </c>
      <c r="AQ186" s="3">
        <v>8.7938296671166505</v>
      </c>
      <c r="AR186" s="3">
        <v>9.1795683916329995</v>
      </c>
      <c r="AS186" s="3">
        <v>10.178422831411</v>
      </c>
      <c r="AT186" s="3">
        <v>11.707358996638799</v>
      </c>
      <c r="AU186" s="3">
        <v>11.986782345659901</v>
      </c>
      <c r="AV186" s="3" t="s">
        <v>194</v>
      </c>
      <c r="AW186" s="3" t="s">
        <v>194</v>
      </c>
      <c r="AX186" s="3" t="s">
        <v>194</v>
      </c>
      <c r="AY186" s="3" t="s">
        <v>194</v>
      </c>
      <c r="AZ186" s="3" t="s">
        <v>194</v>
      </c>
      <c r="BA186" s="3">
        <v>22.111467191373201</v>
      </c>
      <c r="BB186" s="3">
        <v>22.924763353167599</v>
      </c>
      <c r="BC186" s="3">
        <v>23.0310764745958</v>
      </c>
      <c r="BD186" s="3">
        <v>22.132442559825101</v>
      </c>
      <c r="BE186" s="3">
        <v>24.683551806897999</v>
      </c>
      <c r="BF186" s="3" t="s">
        <v>194</v>
      </c>
      <c r="BG186" s="3" t="s">
        <v>194</v>
      </c>
      <c r="BH186" s="3" t="s">
        <v>194</v>
      </c>
      <c r="BI186" s="3" t="s">
        <v>194</v>
      </c>
      <c r="BJ186" s="3" t="s">
        <v>194</v>
      </c>
      <c r="BM186">
        <v>5</v>
      </c>
      <c r="BN186">
        <f>MIN(Modell_vol30_2_bemutato_Wilensky4_table[[#This Row],[closest comp 1]:[closest comp 10]])</f>
        <v>8.7938296671166505</v>
      </c>
      <c r="BO186">
        <f>MAX(Modell_vol30_2_bemutato_Wilensky4_table[[#This Row],[closest comp 1]:[closest comp 10]])</f>
        <v>11.986782345659901</v>
      </c>
    </row>
    <row r="187" spans="1:67" x14ac:dyDescent="0.25">
      <c r="A187" s="3">
        <v>186</v>
      </c>
      <c r="B187" s="3" t="s">
        <v>38</v>
      </c>
      <c r="C187" s="3" t="s">
        <v>22</v>
      </c>
      <c r="D187" s="3" t="s">
        <v>40</v>
      </c>
      <c r="E187" s="3" t="s">
        <v>28</v>
      </c>
      <c r="F187" s="3" t="s">
        <v>25</v>
      </c>
      <c r="G187" s="3" t="b">
        <v>0</v>
      </c>
      <c r="H187" s="3" t="b">
        <v>0</v>
      </c>
      <c r="I187" s="3" t="b">
        <v>0</v>
      </c>
      <c r="J187" s="3" t="b">
        <v>0</v>
      </c>
      <c r="K187" s="3" t="b">
        <v>0</v>
      </c>
      <c r="L187" s="3">
        <v>200</v>
      </c>
      <c r="M187" s="3">
        <v>5</v>
      </c>
      <c r="N187" s="3">
        <v>0</v>
      </c>
      <c r="O187" s="3">
        <v>1</v>
      </c>
      <c r="P187" s="3">
        <v>0</v>
      </c>
      <c r="Q187" s="3">
        <v>100</v>
      </c>
      <c r="R187" s="3">
        <v>0</v>
      </c>
      <c r="S187" s="3">
        <v>1</v>
      </c>
      <c r="T187" s="3">
        <v>1</v>
      </c>
      <c r="U187" s="3" t="b">
        <v>0</v>
      </c>
      <c r="V187" s="3">
        <v>120</v>
      </c>
      <c r="W187" s="3">
        <v>3068.3</v>
      </c>
      <c r="X187" s="3">
        <v>2440.9</v>
      </c>
      <c r="Y187" s="3">
        <v>2737.36</v>
      </c>
      <c r="Z187" s="3">
        <v>2867.79</v>
      </c>
      <c r="AA187" s="3">
        <v>2940.17</v>
      </c>
      <c r="AB187" s="3" t="s">
        <v>194</v>
      </c>
      <c r="AC187" s="3" t="s">
        <v>194</v>
      </c>
      <c r="AD187" s="3" t="s">
        <v>194</v>
      </c>
      <c r="AE187" s="3" t="s">
        <v>194</v>
      </c>
      <c r="AF187" s="3" t="s">
        <v>194</v>
      </c>
      <c r="AG187" s="3">
        <v>189.73</v>
      </c>
      <c r="AH187" s="3">
        <v>192.61</v>
      </c>
      <c r="AI187" s="3">
        <v>192.17</v>
      </c>
      <c r="AJ187" s="3">
        <v>191.66</v>
      </c>
      <c r="AK187" s="3">
        <v>190.33</v>
      </c>
      <c r="AL187" s="3" t="s">
        <v>194</v>
      </c>
      <c r="AM187" s="3" t="s">
        <v>194</v>
      </c>
      <c r="AN187" s="3" t="s">
        <v>194</v>
      </c>
      <c r="AO187" s="3" t="s">
        <v>194</v>
      </c>
      <c r="AP187" s="3" t="s">
        <v>194</v>
      </c>
      <c r="AQ187" s="3">
        <v>10.372982618019799</v>
      </c>
      <c r="AR187" s="3">
        <v>8.7736456272034395</v>
      </c>
      <c r="AS187" s="3">
        <v>10.1341192312166</v>
      </c>
      <c r="AT187" s="3">
        <v>8.8840053249467399</v>
      </c>
      <c r="AU187" s="3">
        <v>8.9727532314838196</v>
      </c>
      <c r="AV187" s="3" t="s">
        <v>194</v>
      </c>
      <c r="AW187" s="3" t="s">
        <v>194</v>
      </c>
      <c r="AX187" s="3" t="s">
        <v>194</v>
      </c>
      <c r="AY187" s="3" t="s">
        <v>194</v>
      </c>
      <c r="AZ187" s="3" t="s">
        <v>194</v>
      </c>
      <c r="BA187" s="3">
        <v>22.8714378919315</v>
      </c>
      <c r="BB187" s="3">
        <v>20.455618777473099</v>
      </c>
      <c r="BC187" s="3">
        <v>20.801316234436001</v>
      </c>
      <c r="BD187" s="3">
        <v>20.0770806944052</v>
      </c>
      <c r="BE187" s="3">
        <v>20.699727686914301</v>
      </c>
      <c r="BF187" s="3" t="s">
        <v>194</v>
      </c>
      <c r="BG187" s="3" t="s">
        <v>194</v>
      </c>
      <c r="BH187" s="3" t="s">
        <v>194</v>
      </c>
      <c r="BI187" s="3" t="s">
        <v>194</v>
      </c>
      <c r="BJ187" s="3" t="s">
        <v>194</v>
      </c>
      <c r="BM187">
        <v>5</v>
      </c>
      <c r="BN187">
        <f>MIN(Modell_vol30_2_bemutato_Wilensky4_table[[#This Row],[closest comp 1]:[closest comp 10]])</f>
        <v>8.7736456272034395</v>
      </c>
      <c r="BO187">
        <f>MAX(Modell_vol30_2_bemutato_Wilensky4_table[[#This Row],[closest comp 1]:[closest comp 10]])</f>
        <v>10.372982618019799</v>
      </c>
    </row>
    <row r="188" spans="1:67" x14ac:dyDescent="0.25">
      <c r="A188" s="3">
        <v>187</v>
      </c>
      <c r="B188" s="3" t="s">
        <v>38</v>
      </c>
      <c r="C188" s="3" t="s">
        <v>22</v>
      </c>
      <c r="D188" s="3" t="s">
        <v>40</v>
      </c>
      <c r="E188" s="3" t="s">
        <v>28</v>
      </c>
      <c r="F188" s="3" t="s">
        <v>25</v>
      </c>
      <c r="G188" s="3" t="b">
        <v>0</v>
      </c>
      <c r="H188" s="3" t="b">
        <v>0</v>
      </c>
      <c r="I188" s="3" t="b">
        <v>0</v>
      </c>
      <c r="J188" s="3" t="b">
        <v>0</v>
      </c>
      <c r="K188" s="3" t="b">
        <v>0</v>
      </c>
      <c r="L188" s="3">
        <v>200</v>
      </c>
      <c r="M188" s="3">
        <v>5</v>
      </c>
      <c r="N188" s="3">
        <v>0</v>
      </c>
      <c r="O188" s="3">
        <v>1</v>
      </c>
      <c r="P188" s="3">
        <v>0</v>
      </c>
      <c r="Q188" s="3">
        <v>100</v>
      </c>
      <c r="R188" s="3">
        <v>0</v>
      </c>
      <c r="S188" s="3">
        <v>1</v>
      </c>
      <c r="T188" s="3">
        <v>1</v>
      </c>
      <c r="U188" s="3" t="b">
        <v>0</v>
      </c>
      <c r="V188" s="3">
        <v>120</v>
      </c>
      <c r="W188" s="3">
        <v>2720.35</v>
      </c>
      <c r="X188" s="3">
        <v>2413.2399999999998</v>
      </c>
      <c r="Y188" s="3">
        <v>1917.05</v>
      </c>
      <c r="Z188" s="3">
        <v>2484.42</v>
      </c>
      <c r="AA188" s="3">
        <v>2565.9</v>
      </c>
      <c r="AB188" s="3" t="s">
        <v>194</v>
      </c>
      <c r="AC188" s="3" t="s">
        <v>194</v>
      </c>
      <c r="AD188" s="3" t="s">
        <v>194</v>
      </c>
      <c r="AE188" s="3" t="s">
        <v>194</v>
      </c>
      <c r="AF188" s="3" t="s">
        <v>194</v>
      </c>
      <c r="AG188" s="3">
        <v>192.14</v>
      </c>
      <c r="AH188" s="3">
        <v>191.65</v>
      </c>
      <c r="AI188" s="3">
        <v>194.04</v>
      </c>
      <c r="AJ188" s="3">
        <v>192.67</v>
      </c>
      <c r="AK188" s="3">
        <v>191.96</v>
      </c>
      <c r="AL188" s="3" t="s">
        <v>194</v>
      </c>
      <c r="AM188" s="3" t="s">
        <v>194</v>
      </c>
      <c r="AN188" s="3" t="s">
        <v>194</v>
      </c>
      <c r="AO188" s="3" t="s">
        <v>194</v>
      </c>
      <c r="AP188" s="3" t="s">
        <v>194</v>
      </c>
      <c r="AQ188" s="3">
        <v>9.9278210745441697</v>
      </c>
      <c r="AR188" s="3">
        <v>9.5132806817359903</v>
      </c>
      <c r="AS188" s="3">
        <v>8.4298132188408292</v>
      </c>
      <c r="AT188" s="3">
        <v>8.8552830857997709</v>
      </c>
      <c r="AU188" s="3">
        <v>9.0772925182008208</v>
      </c>
      <c r="AV188" s="3" t="s">
        <v>194</v>
      </c>
      <c r="AW188" s="3" t="s">
        <v>194</v>
      </c>
      <c r="AX188" s="3" t="s">
        <v>194</v>
      </c>
      <c r="AY188" s="3" t="s">
        <v>194</v>
      </c>
      <c r="AZ188" s="3" t="s">
        <v>194</v>
      </c>
      <c r="BA188" s="3">
        <v>20.882781289210701</v>
      </c>
      <c r="BB188" s="3">
        <v>21.641938067880499</v>
      </c>
      <c r="BC188" s="3">
        <v>21.505676534263799</v>
      </c>
      <c r="BD188" s="3">
        <v>22.764032479231101</v>
      </c>
      <c r="BE188" s="3">
        <v>21.536811417977699</v>
      </c>
      <c r="BF188" s="3" t="s">
        <v>194</v>
      </c>
      <c r="BG188" s="3" t="s">
        <v>194</v>
      </c>
      <c r="BH188" s="3" t="s">
        <v>194</v>
      </c>
      <c r="BI188" s="3" t="s">
        <v>194</v>
      </c>
      <c r="BJ188" s="3" t="s">
        <v>194</v>
      </c>
      <c r="BM188">
        <v>5</v>
      </c>
      <c r="BN188">
        <f>MIN(Modell_vol30_2_bemutato_Wilensky4_table[[#This Row],[closest comp 1]:[closest comp 10]])</f>
        <v>8.4298132188408292</v>
      </c>
      <c r="BO188">
        <f>MAX(Modell_vol30_2_bemutato_Wilensky4_table[[#This Row],[closest comp 1]:[closest comp 10]])</f>
        <v>9.9278210745441697</v>
      </c>
    </row>
    <row r="189" spans="1:67" x14ac:dyDescent="0.25">
      <c r="A189" s="3">
        <v>188</v>
      </c>
      <c r="B189" s="3" t="s">
        <v>38</v>
      </c>
      <c r="C189" s="3" t="s">
        <v>22</v>
      </c>
      <c r="D189" s="3" t="s">
        <v>40</v>
      </c>
      <c r="E189" s="3" t="s">
        <v>28</v>
      </c>
      <c r="F189" s="3" t="s">
        <v>25</v>
      </c>
      <c r="G189" s="3" t="b">
        <v>0</v>
      </c>
      <c r="H189" s="3" t="b">
        <v>0</v>
      </c>
      <c r="I189" s="3" t="b">
        <v>0</v>
      </c>
      <c r="J189" s="3" t="b">
        <v>0</v>
      </c>
      <c r="K189" s="3" t="b">
        <v>0</v>
      </c>
      <c r="L189" s="3">
        <v>200</v>
      </c>
      <c r="M189" s="3">
        <v>5</v>
      </c>
      <c r="N189" s="3">
        <v>0</v>
      </c>
      <c r="O189" s="3">
        <v>1</v>
      </c>
      <c r="P189" s="3">
        <v>0</v>
      </c>
      <c r="Q189" s="3">
        <v>100</v>
      </c>
      <c r="R189" s="3">
        <v>0</v>
      </c>
      <c r="S189" s="3">
        <v>1</v>
      </c>
      <c r="T189" s="3">
        <v>1</v>
      </c>
      <c r="U189" s="3" t="b">
        <v>0</v>
      </c>
      <c r="V189" s="3">
        <v>120</v>
      </c>
      <c r="W189" s="3">
        <v>2256.88</v>
      </c>
      <c r="X189" s="3">
        <v>2750.43</v>
      </c>
      <c r="Y189" s="3">
        <v>2533.13</v>
      </c>
      <c r="Z189" s="3">
        <v>2164.7399999999998</v>
      </c>
      <c r="AA189" s="3">
        <v>2496.84</v>
      </c>
      <c r="AB189" s="3" t="s">
        <v>194</v>
      </c>
      <c r="AC189" s="3" t="s">
        <v>194</v>
      </c>
      <c r="AD189" s="3" t="s">
        <v>194</v>
      </c>
      <c r="AE189" s="3" t="s">
        <v>194</v>
      </c>
      <c r="AF189" s="3" t="s">
        <v>194</v>
      </c>
      <c r="AG189" s="3">
        <v>192.16</v>
      </c>
      <c r="AH189" s="3">
        <v>191.01</v>
      </c>
      <c r="AI189" s="3">
        <v>192.43</v>
      </c>
      <c r="AJ189" s="3">
        <v>194.39</v>
      </c>
      <c r="AK189" s="3">
        <v>191.38</v>
      </c>
      <c r="AL189" s="3" t="s">
        <v>194</v>
      </c>
      <c r="AM189" s="3" t="s">
        <v>194</v>
      </c>
      <c r="AN189" s="3" t="s">
        <v>194</v>
      </c>
      <c r="AO189" s="3" t="s">
        <v>194</v>
      </c>
      <c r="AP189" s="3" t="s">
        <v>194</v>
      </c>
      <c r="AQ189" s="3">
        <v>8.3033682394541799</v>
      </c>
      <c r="AR189" s="3">
        <v>12.3453837928404</v>
      </c>
      <c r="AS189" s="3">
        <v>9.7914618541868794</v>
      </c>
      <c r="AT189" s="3">
        <v>7.7385663971381904</v>
      </c>
      <c r="AU189" s="3">
        <v>9.3765772411128907</v>
      </c>
      <c r="AV189" s="3" t="s">
        <v>194</v>
      </c>
      <c r="AW189" s="3" t="s">
        <v>194</v>
      </c>
      <c r="AX189" s="3" t="s">
        <v>194</v>
      </c>
      <c r="AY189" s="3" t="s">
        <v>194</v>
      </c>
      <c r="AZ189" s="3" t="s">
        <v>194</v>
      </c>
      <c r="BA189" s="3">
        <v>23.414954200497601</v>
      </c>
      <c r="BB189" s="3">
        <v>24.9098149834258</v>
      </c>
      <c r="BC189" s="3">
        <v>23.838164643037899</v>
      </c>
      <c r="BD189" s="3">
        <v>21.663420706464201</v>
      </c>
      <c r="BE189" s="3">
        <v>23.939572951304999</v>
      </c>
      <c r="BF189" s="3" t="s">
        <v>194</v>
      </c>
      <c r="BG189" s="3" t="s">
        <v>194</v>
      </c>
      <c r="BH189" s="3" t="s">
        <v>194</v>
      </c>
      <c r="BI189" s="3" t="s">
        <v>194</v>
      </c>
      <c r="BJ189" s="3" t="s">
        <v>194</v>
      </c>
      <c r="BM189">
        <v>5</v>
      </c>
      <c r="BN189">
        <f>MIN(Modell_vol30_2_bemutato_Wilensky4_table[[#This Row],[closest comp 1]:[closest comp 10]])</f>
        <v>7.7385663971381904</v>
      </c>
      <c r="BO189">
        <f>MAX(Modell_vol30_2_bemutato_Wilensky4_table[[#This Row],[closest comp 1]:[closest comp 10]])</f>
        <v>12.3453837928404</v>
      </c>
    </row>
    <row r="190" spans="1:67" x14ac:dyDescent="0.25">
      <c r="A190" s="3">
        <v>189</v>
      </c>
      <c r="B190" s="3" t="s">
        <v>38</v>
      </c>
      <c r="C190" s="3" t="s">
        <v>22</v>
      </c>
      <c r="D190" s="3" t="s">
        <v>40</v>
      </c>
      <c r="E190" s="3" t="s">
        <v>28</v>
      </c>
      <c r="F190" s="3" t="s">
        <v>25</v>
      </c>
      <c r="G190" s="3" t="b">
        <v>0</v>
      </c>
      <c r="H190" s="3" t="b">
        <v>0</v>
      </c>
      <c r="I190" s="3" t="b">
        <v>0</v>
      </c>
      <c r="J190" s="3" t="b">
        <v>0</v>
      </c>
      <c r="K190" s="3" t="b">
        <v>0</v>
      </c>
      <c r="L190" s="3">
        <v>200</v>
      </c>
      <c r="M190" s="3">
        <v>5</v>
      </c>
      <c r="N190" s="3">
        <v>0</v>
      </c>
      <c r="O190" s="3">
        <v>1</v>
      </c>
      <c r="P190" s="3">
        <v>0</v>
      </c>
      <c r="Q190" s="3">
        <v>100</v>
      </c>
      <c r="R190" s="3">
        <v>0</v>
      </c>
      <c r="S190" s="3">
        <v>1</v>
      </c>
      <c r="T190" s="3">
        <v>1</v>
      </c>
      <c r="U190" s="3" t="b">
        <v>0</v>
      </c>
      <c r="V190" s="3">
        <v>120</v>
      </c>
      <c r="W190" s="3">
        <v>2911.46</v>
      </c>
      <c r="X190" s="3">
        <v>3313.46</v>
      </c>
      <c r="Y190" s="3">
        <v>3138.75</v>
      </c>
      <c r="Z190" s="3">
        <v>2225.66</v>
      </c>
      <c r="AA190" s="3">
        <v>2919.92</v>
      </c>
      <c r="AB190" s="3" t="s">
        <v>194</v>
      </c>
      <c r="AC190" s="3" t="s">
        <v>194</v>
      </c>
      <c r="AD190" s="3" t="s">
        <v>194</v>
      </c>
      <c r="AE190" s="3" t="s">
        <v>194</v>
      </c>
      <c r="AF190" s="3" t="s">
        <v>194</v>
      </c>
      <c r="AG190" s="3">
        <v>192.5</v>
      </c>
      <c r="AH190" s="3">
        <v>188.88</v>
      </c>
      <c r="AI190" s="3">
        <v>191.28</v>
      </c>
      <c r="AJ190" s="3">
        <v>191.85</v>
      </c>
      <c r="AK190" s="3">
        <v>191.01</v>
      </c>
      <c r="AL190" s="3" t="s">
        <v>194</v>
      </c>
      <c r="AM190" s="3" t="s">
        <v>194</v>
      </c>
      <c r="AN190" s="3" t="s">
        <v>194</v>
      </c>
      <c r="AO190" s="3" t="s">
        <v>194</v>
      </c>
      <c r="AP190" s="3" t="s">
        <v>194</v>
      </c>
      <c r="AQ190" s="3">
        <v>8.9024567548816105</v>
      </c>
      <c r="AR190" s="3">
        <v>12.1758284656953</v>
      </c>
      <c r="AS190" s="3">
        <v>8.9318768598706004</v>
      </c>
      <c r="AT190" s="3">
        <v>8.4700419496807093</v>
      </c>
      <c r="AU190" s="3">
        <v>11.199915075142799</v>
      </c>
      <c r="AV190" s="3" t="s">
        <v>194</v>
      </c>
      <c r="AW190" s="3" t="s">
        <v>194</v>
      </c>
      <c r="AX190" s="3" t="s">
        <v>194</v>
      </c>
      <c r="AY190" s="3" t="s">
        <v>194</v>
      </c>
      <c r="AZ190" s="3" t="s">
        <v>194</v>
      </c>
      <c r="BA190" s="3">
        <v>21.0375859000048</v>
      </c>
      <c r="BB190" s="3">
        <v>23.264048890334202</v>
      </c>
      <c r="BC190" s="3">
        <v>23.184945093050001</v>
      </c>
      <c r="BD190" s="3">
        <v>25.1034883896378</v>
      </c>
      <c r="BE190" s="3">
        <v>22.085215973935899</v>
      </c>
      <c r="BF190" s="3" t="s">
        <v>194</v>
      </c>
      <c r="BG190" s="3" t="s">
        <v>194</v>
      </c>
      <c r="BH190" s="3" t="s">
        <v>194</v>
      </c>
      <c r="BI190" s="3" t="s">
        <v>194</v>
      </c>
      <c r="BJ190" s="3" t="s">
        <v>194</v>
      </c>
      <c r="BM190">
        <v>5</v>
      </c>
      <c r="BN190">
        <f>MIN(Modell_vol30_2_bemutato_Wilensky4_table[[#This Row],[closest comp 1]:[closest comp 10]])</f>
        <v>8.4700419496807093</v>
      </c>
      <c r="BO190">
        <f>MAX(Modell_vol30_2_bemutato_Wilensky4_table[[#This Row],[closest comp 1]:[closest comp 10]])</f>
        <v>12.1758284656953</v>
      </c>
    </row>
    <row r="191" spans="1:67" x14ac:dyDescent="0.25">
      <c r="A191" s="3">
        <v>190</v>
      </c>
      <c r="B191" s="3" t="s">
        <v>38</v>
      </c>
      <c r="C191" s="3" t="s">
        <v>22</v>
      </c>
      <c r="D191" s="3" t="s">
        <v>40</v>
      </c>
      <c r="E191" s="3" t="s">
        <v>28</v>
      </c>
      <c r="F191" s="3" t="s">
        <v>25</v>
      </c>
      <c r="G191" s="3" t="b">
        <v>0</v>
      </c>
      <c r="H191" s="3" t="b">
        <v>0</v>
      </c>
      <c r="I191" s="3" t="b">
        <v>0</v>
      </c>
      <c r="J191" s="3" t="b">
        <v>0</v>
      </c>
      <c r="K191" s="3" t="b">
        <v>0</v>
      </c>
      <c r="L191" s="3">
        <v>200</v>
      </c>
      <c r="M191" s="3">
        <v>5</v>
      </c>
      <c r="N191" s="3">
        <v>0</v>
      </c>
      <c r="O191" s="3">
        <v>1</v>
      </c>
      <c r="P191" s="3">
        <v>0</v>
      </c>
      <c r="Q191" s="3">
        <v>100</v>
      </c>
      <c r="R191" s="3">
        <v>0</v>
      </c>
      <c r="S191" s="3">
        <v>1</v>
      </c>
      <c r="T191" s="3">
        <v>1</v>
      </c>
      <c r="U191" s="3" t="b">
        <v>0</v>
      </c>
      <c r="V191" s="3">
        <v>120</v>
      </c>
      <c r="W191" s="3">
        <v>2681.89</v>
      </c>
      <c r="X191" s="3">
        <v>2994.32</v>
      </c>
      <c r="Y191" s="3">
        <v>2659</v>
      </c>
      <c r="Z191" s="3">
        <v>2650.84</v>
      </c>
      <c r="AA191" s="3">
        <v>2359.73</v>
      </c>
      <c r="AB191" s="3" t="s">
        <v>194</v>
      </c>
      <c r="AC191" s="3" t="s">
        <v>194</v>
      </c>
      <c r="AD191" s="3" t="s">
        <v>194</v>
      </c>
      <c r="AE191" s="3" t="s">
        <v>194</v>
      </c>
      <c r="AF191" s="3" t="s">
        <v>194</v>
      </c>
      <c r="AG191" s="3">
        <v>191.92</v>
      </c>
      <c r="AH191" s="3">
        <v>190.02</v>
      </c>
      <c r="AI191" s="3">
        <v>191.01</v>
      </c>
      <c r="AJ191" s="3">
        <v>192.48</v>
      </c>
      <c r="AK191" s="3">
        <v>193.06</v>
      </c>
      <c r="AL191" s="3" t="s">
        <v>194</v>
      </c>
      <c r="AM191" s="3" t="s">
        <v>194</v>
      </c>
      <c r="AN191" s="3" t="s">
        <v>194</v>
      </c>
      <c r="AO191" s="3" t="s">
        <v>194</v>
      </c>
      <c r="AP191" s="3" t="s">
        <v>194</v>
      </c>
      <c r="AQ191" s="3">
        <v>10.1403871961055</v>
      </c>
      <c r="AR191" s="3">
        <v>10.814956800232499</v>
      </c>
      <c r="AS191" s="3">
        <v>10.2981972579923</v>
      </c>
      <c r="AT191" s="3">
        <v>9.86558175117875</v>
      </c>
      <c r="AU191" s="3">
        <v>8.4619704938364997</v>
      </c>
      <c r="AV191" s="3" t="s">
        <v>194</v>
      </c>
      <c r="AW191" s="3" t="s">
        <v>194</v>
      </c>
      <c r="AX191" s="3" t="s">
        <v>194</v>
      </c>
      <c r="AY191" s="3" t="s">
        <v>194</v>
      </c>
      <c r="AZ191" s="3" t="s">
        <v>194</v>
      </c>
      <c r="BA191" s="3">
        <v>21.835636622789998</v>
      </c>
      <c r="BB191" s="3">
        <v>22.7416969864755</v>
      </c>
      <c r="BC191" s="3">
        <v>23.2670086695178</v>
      </c>
      <c r="BD191" s="3">
        <v>21.102287513285098</v>
      </c>
      <c r="BE191" s="3">
        <v>21.6314600978782</v>
      </c>
      <c r="BF191" s="3" t="s">
        <v>194</v>
      </c>
      <c r="BG191" s="3" t="s">
        <v>194</v>
      </c>
      <c r="BH191" s="3" t="s">
        <v>194</v>
      </c>
      <c r="BI191" s="3" t="s">
        <v>194</v>
      </c>
      <c r="BJ191" s="3" t="s">
        <v>194</v>
      </c>
      <c r="BM191">
        <v>5</v>
      </c>
      <c r="BN191">
        <f>MIN(Modell_vol30_2_bemutato_Wilensky4_table[[#This Row],[closest comp 1]:[closest comp 10]])</f>
        <v>8.4619704938364997</v>
      </c>
      <c r="BO191">
        <f>MAX(Modell_vol30_2_bemutato_Wilensky4_table[[#This Row],[closest comp 1]:[closest comp 10]])</f>
        <v>10.814956800232499</v>
      </c>
    </row>
    <row r="192" spans="1:67" x14ac:dyDescent="0.25">
      <c r="A192" s="3">
        <v>191</v>
      </c>
      <c r="B192" s="3" t="s">
        <v>38</v>
      </c>
      <c r="C192" s="3" t="s">
        <v>22</v>
      </c>
      <c r="D192" s="3" t="s">
        <v>40</v>
      </c>
      <c r="E192" s="3" t="s">
        <v>28</v>
      </c>
      <c r="F192" s="3" t="s">
        <v>25</v>
      </c>
      <c r="G192" s="3" t="b">
        <v>0</v>
      </c>
      <c r="H192" s="3" t="b">
        <v>0</v>
      </c>
      <c r="I192" s="3" t="b">
        <v>0</v>
      </c>
      <c r="J192" s="3" t="b">
        <v>0</v>
      </c>
      <c r="K192" s="3" t="b">
        <v>0</v>
      </c>
      <c r="L192" s="3">
        <v>200</v>
      </c>
      <c r="M192" s="3">
        <v>5</v>
      </c>
      <c r="N192" s="3">
        <v>0</v>
      </c>
      <c r="O192" s="3">
        <v>1</v>
      </c>
      <c r="P192" s="3">
        <v>0</v>
      </c>
      <c r="Q192" s="3">
        <v>100</v>
      </c>
      <c r="R192" s="3">
        <v>0</v>
      </c>
      <c r="S192" s="3">
        <v>1</v>
      </c>
      <c r="T192" s="3">
        <v>1</v>
      </c>
      <c r="U192" s="3" t="b">
        <v>0</v>
      </c>
      <c r="V192" s="3">
        <v>120</v>
      </c>
      <c r="W192" s="3">
        <v>3226.27</v>
      </c>
      <c r="X192" s="3">
        <v>2968.56</v>
      </c>
      <c r="Y192" s="3">
        <v>2745.2</v>
      </c>
      <c r="Z192" s="3">
        <v>2964.21</v>
      </c>
      <c r="AA192" s="3">
        <v>3055.67</v>
      </c>
      <c r="AB192" s="3" t="s">
        <v>194</v>
      </c>
      <c r="AC192" s="3" t="s">
        <v>194</v>
      </c>
      <c r="AD192" s="3" t="s">
        <v>194</v>
      </c>
      <c r="AE192" s="3" t="s">
        <v>194</v>
      </c>
      <c r="AF192" s="3" t="s">
        <v>194</v>
      </c>
      <c r="AG192" s="3">
        <v>190.64</v>
      </c>
      <c r="AH192" s="3">
        <v>191.13</v>
      </c>
      <c r="AI192" s="3">
        <v>191.04</v>
      </c>
      <c r="AJ192" s="3">
        <v>191.09</v>
      </c>
      <c r="AK192" s="3">
        <v>190.3</v>
      </c>
      <c r="AL192" s="3" t="s">
        <v>194</v>
      </c>
      <c r="AM192" s="3" t="s">
        <v>194</v>
      </c>
      <c r="AN192" s="3" t="s">
        <v>194</v>
      </c>
      <c r="AO192" s="3" t="s">
        <v>194</v>
      </c>
      <c r="AP192" s="3" t="s">
        <v>194</v>
      </c>
      <c r="AQ192" s="3">
        <v>9.5618421808079201</v>
      </c>
      <c r="AR192" s="3">
        <v>11.1330647325853</v>
      </c>
      <c r="AS192" s="3">
        <v>9.9755480872973799</v>
      </c>
      <c r="AT192" s="3">
        <v>9.8492888539165602</v>
      </c>
      <c r="AU192" s="3">
        <v>11.0966327343759</v>
      </c>
      <c r="AV192" s="3" t="s">
        <v>194</v>
      </c>
      <c r="AW192" s="3" t="s">
        <v>194</v>
      </c>
      <c r="AX192" s="3" t="s">
        <v>194</v>
      </c>
      <c r="AY192" s="3" t="s">
        <v>194</v>
      </c>
      <c r="AZ192" s="3" t="s">
        <v>194</v>
      </c>
      <c r="BA192" s="3">
        <v>21.035774448522002</v>
      </c>
      <c r="BB192" s="3">
        <v>21.560783531492799</v>
      </c>
      <c r="BC192" s="3">
        <v>23.2284752326185</v>
      </c>
      <c r="BD192" s="3">
        <v>21.7735795163095</v>
      </c>
      <c r="BE192" s="3">
        <v>23.754264077043999</v>
      </c>
      <c r="BF192" s="3" t="s">
        <v>194</v>
      </c>
      <c r="BG192" s="3" t="s">
        <v>194</v>
      </c>
      <c r="BH192" s="3" t="s">
        <v>194</v>
      </c>
      <c r="BI192" s="3" t="s">
        <v>194</v>
      </c>
      <c r="BJ192" s="3" t="s">
        <v>194</v>
      </c>
      <c r="BM192">
        <v>5</v>
      </c>
      <c r="BN192">
        <f>MIN(Modell_vol30_2_bemutato_Wilensky4_table[[#This Row],[closest comp 1]:[closest comp 10]])</f>
        <v>9.5618421808079201</v>
      </c>
      <c r="BO192">
        <f>MAX(Modell_vol30_2_bemutato_Wilensky4_table[[#This Row],[closest comp 1]:[closest comp 10]])</f>
        <v>11.1330647325853</v>
      </c>
    </row>
    <row r="193" spans="1:70" x14ac:dyDescent="0.25">
      <c r="A193" s="3">
        <v>192</v>
      </c>
      <c r="B193" s="3" t="s">
        <v>38</v>
      </c>
      <c r="C193" s="3" t="s">
        <v>22</v>
      </c>
      <c r="D193" s="3" t="s">
        <v>40</v>
      </c>
      <c r="E193" s="3" t="s">
        <v>28</v>
      </c>
      <c r="F193" s="3" t="s">
        <v>25</v>
      </c>
      <c r="G193" s="3" t="b">
        <v>0</v>
      </c>
      <c r="H193" s="3" t="b">
        <v>0</v>
      </c>
      <c r="I193" s="3" t="b">
        <v>0</v>
      </c>
      <c r="J193" s="3" t="b">
        <v>0</v>
      </c>
      <c r="K193" s="3" t="b">
        <v>0</v>
      </c>
      <c r="L193" s="3">
        <v>200</v>
      </c>
      <c r="M193" s="3">
        <v>5</v>
      </c>
      <c r="N193" s="3">
        <v>0</v>
      </c>
      <c r="O193" s="3">
        <v>1</v>
      </c>
      <c r="P193" s="3">
        <v>0</v>
      </c>
      <c r="Q193" s="3">
        <v>100</v>
      </c>
      <c r="R193" s="3">
        <v>0</v>
      </c>
      <c r="S193" s="3">
        <v>1</v>
      </c>
      <c r="T193" s="3">
        <v>1</v>
      </c>
      <c r="U193" s="3" t="b">
        <v>0</v>
      </c>
      <c r="V193" s="3">
        <v>120</v>
      </c>
      <c r="W193" s="3">
        <v>2853.31</v>
      </c>
      <c r="X193" s="3">
        <v>2513.94</v>
      </c>
      <c r="Y193" s="3">
        <v>3168.32</v>
      </c>
      <c r="Z193" s="3">
        <v>2852.47</v>
      </c>
      <c r="AA193" s="3">
        <v>2511.42</v>
      </c>
      <c r="AB193" s="3" t="s">
        <v>194</v>
      </c>
      <c r="AC193" s="3" t="s">
        <v>194</v>
      </c>
      <c r="AD193" s="3" t="s">
        <v>194</v>
      </c>
      <c r="AE193" s="3" t="s">
        <v>194</v>
      </c>
      <c r="AF193" s="3" t="s">
        <v>194</v>
      </c>
      <c r="AG193" s="3">
        <v>190.86</v>
      </c>
      <c r="AH193" s="3">
        <v>192.33</v>
      </c>
      <c r="AI193" s="3">
        <v>191.15</v>
      </c>
      <c r="AJ193" s="3">
        <v>191.18</v>
      </c>
      <c r="AK193" s="3">
        <v>191.12</v>
      </c>
      <c r="AL193" s="3" t="s">
        <v>194</v>
      </c>
      <c r="AM193" s="3" t="s">
        <v>194</v>
      </c>
      <c r="AN193" s="3" t="s">
        <v>194</v>
      </c>
      <c r="AO193" s="3" t="s">
        <v>194</v>
      </c>
      <c r="AP193" s="3" t="s">
        <v>194</v>
      </c>
      <c r="AQ193" s="3">
        <v>10.881097606587399</v>
      </c>
      <c r="AR193" s="3">
        <v>10.7348626059298</v>
      </c>
      <c r="AS193" s="3">
        <v>9.9957938017708496</v>
      </c>
      <c r="AT193" s="3">
        <v>9.9776533959594893</v>
      </c>
      <c r="AU193" s="3">
        <v>9.4680716316570308</v>
      </c>
      <c r="AV193" s="3" t="s">
        <v>194</v>
      </c>
      <c r="AW193" s="3" t="s">
        <v>194</v>
      </c>
      <c r="AX193" s="3" t="s">
        <v>194</v>
      </c>
      <c r="AY193" s="3" t="s">
        <v>194</v>
      </c>
      <c r="AZ193" s="3" t="s">
        <v>194</v>
      </c>
      <c r="BA193" s="3">
        <v>22.344397393192398</v>
      </c>
      <c r="BB193" s="3">
        <v>21.439980247569199</v>
      </c>
      <c r="BC193" s="3">
        <v>22.084867606709601</v>
      </c>
      <c r="BD193" s="3">
        <v>22.864278321889898</v>
      </c>
      <c r="BE193" s="3">
        <v>24.6787034414386</v>
      </c>
      <c r="BF193" s="3" t="s">
        <v>194</v>
      </c>
      <c r="BG193" s="3" t="s">
        <v>194</v>
      </c>
      <c r="BH193" s="3" t="s">
        <v>194</v>
      </c>
      <c r="BI193" s="3" t="s">
        <v>194</v>
      </c>
      <c r="BJ193" s="3" t="s">
        <v>194</v>
      </c>
      <c r="BM193">
        <v>5</v>
      </c>
      <c r="BN193">
        <f>MIN(Modell_vol30_2_bemutato_Wilensky4_table[[#This Row],[closest comp 1]:[closest comp 10]])</f>
        <v>9.4680716316570308</v>
      </c>
      <c r="BO193">
        <f>MAX(Modell_vol30_2_bemutato_Wilensky4_table[[#This Row],[closest comp 1]:[closest comp 10]])</f>
        <v>10.881097606587399</v>
      </c>
    </row>
    <row r="194" spans="1:70" x14ac:dyDescent="0.25">
      <c r="A194" s="3">
        <v>193</v>
      </c>
      <c r="B194" s="3" t="s">
        <v>38</v>
      </c>
      <c r="C194" s="3" t="s">
        <v>22</v>
      </c>
      <c r="D194" s="3" t="s">
        <v>40</v>
      </c>
      <c r="E194" s="3" t="s">
        <v>28</v>
      </c>
      <c r="F194" s="3" t="s">
        <v>25</v>
      </c>
      <c r="G194" s="3" t="b">
        <v>0</v>
      </c>
      <c r="H194" s="3" t="b">
        <v>0</v>
      </c>
      <c r="I194" s="3" t="b">
        <v>0</v>
      </c>
      <c r="J194" s="3" t="b">
        <v>0</v>
      </c>
      <c r="K194" s="3" t="b">
        <v>0</v>
      </c>
      <c r="L194" s="3">
        <v>200</v>
      </c>
      <c r="M194" s="3">
        <v>5</v>
      </c>
      <c r="N194" s="3">
        <v>0</v>
      </c>
      <c r="O194" s="3">
        <v>1</v>
      </c>
      <c r="P194" s="3">
        <v>0</v>
      </c>
      <c r="Q194" s="3">
        <v>100</v>
      </c>
      <c r="R194" s="3">
        <v>0</v>
      </c>
      <c r="S194" s="3">
        <v>1</v>
      </c>
      <c r="T194" s="3">
        <v>1</v>
      </c>
      <c r="U194" s="3" t="b">
        <v>0</v>
      </c>
      <c r="V194" s="3">
        <v>120</v>
      </c>
      <c r="W194" s="3">
        <v>2481.59</v>
      </c>
      <c r="X194" s="3">
        <v>3070.95</v>
      </c>
      <c r="Y194" s="3">
        <v>2519.33</v>
      </c>
      <c r="Z194" s="3">
        <v>2483.36</v>
      </c>
      <c r="AA194" s="3">
        <v>3326.79</v>
      </c>
      <c r="AB194" s="3" t="s">
        <v>194</v>
      </c>
      <c r="AC194" s="3" t="s">
        <v>194</v>
      </c>
      <c r="AD194" s="3" t="s">
        <v>194</v>
      </c>
      <c r="AE194" s="3" t="s">
        <v>194</v>
      </c>
      <c r="AF194" s="3" t="s">
        <v>194</v>
      </c>
      <c r="AG194" s="3">
        <v>191.81</v>
      </c>
      <c r="AH194" s="3">
        <v>190.56</v>
      </c>
      <c r="AI194" s="3">
        <v>191.45</v>
      </c>
      <c r="AJ194" s="3">
        <v>193.38</v>
      </c>
      <c r="AK194" s="3">
        <v>189.65</v>
      </c>
      <c r="AL194" s="3" t="s">
        <v>194</v>
      </c>
      <c r="AM194" s="3" t="s">
        <v>194</v>
      </c>
      <c r="AN194" s="3" t="s">
        <v>194</v>
      </c>
      <c r="AO194" s="3" t="s">
        <v>194</v>
      </c>
      <c r="AP194" s="3" t="s">
        <v>194</v>
      </c>
      <c r="AQ194" s="3">
        <v>8.84567131585362</v>
      </c>
      <c r="AR194" s="3">
        <v>11.5271945473794</v>
      </c>
      <c r="AS194" s="3">
        <v>10.734938659088</v>
      </c>
      <c r="AT194" s="3">
        <v>7.6913766435667403</v>
      </c>
      <c r="AU194" s="3">
        <v>12.430647098275101</v>
      </c>
      <c r="AV194" s="3" t="s">
        <v>194</v>
      </c>
      <c r="AW194" s="3" t="s">
        <v>194</v>
      </c>
      <c r="AX194" s="3" t="s">
        <v>194</v>
      </c>
      <c r="AY194" s="3" t="s">
        <v>194</v>
      </c>
      <c r="AZ194" s="3" t="s">
        <v>194</v>
      </c>
      <c r="BA194" s="3">
        <v>22.722336588646399</v>
      </c>
      <c r="BB194" s="3">
        <v>22.898784631900899</v>
      </c>
      <c r="BC194" s="3">
        <v>23.557063850546299</v>
      </c>
      <c r="BD194" s="3">
        <v>21.239872329343299</v>
      </c>
      <c r="BE194" s="3">
        <v>22.086756188991998</v>
      </c>
      <c r="BF194" s="3" t="s">
        <v>194</v>
      </c>
      <c r="BG194" s="3" t="s">
        <v>194</v>
      </c>
      <c r="BH194" s="3" t="s">
        <v>194</v>
      </c>
      <c r="BI194" s="3" t="s">
        <v>194</v>
      </c>
      <c r="BJ194" s="3" t="s">
        <v>194</v>
      </c>
      <c r="BM194">
        <v>5</v>
      </c>
      <c r="BN194">
        <f>MIN(Modell_vol30_2_bemutato_Wilensky4_table[[#This Row],[closest comp 1]:[closest comp 10]])</f>
        <v>7.6913766435667403</v>
      </c>
      <c r="BO194">
        <f>MAX(Modell_vol30_2_bemutato_Wilensky4_table[[#This Row],[closest comp 1]:[closest comp 10]])</f>
        <v>12.430647098275101</v>
      </c>
    </row>
    <row r="195" spans="1:70" x14ac:dyDescent="0.25">
      <c r="A195" s="3">
        <v>194</v>
      </c>
      <c r="B195" s="3" t="s">
        <v>38</v>
      </c>
      <c r="C195" s="3" t="s">
        <v>22</v>
      </c>
      <c r="D195" s="3" t="s">
        <v>40</v>
      </c>
      <c r="E195" s="3" t="s">
        <v>28</v>
      </c>
      <c r="F195" s="3" t="s">
        <v>25</v>
      </c>
      <c r="G195" s="3" t="b">
        <v>0</v>
      </c>
      <c r="H195" s="3" t="b">
        <v>0</v>
      </c>
      <c r="I195" s="3" t="b">
        <v>0</v>
      </c>
      <c r="J195" s="3" t="b">
        <v>0</v>
      </c>
      <c r="K195" s="3" t="b">
        <v>0</v>
      </c>
      <c r="L195" s="3">
        <v>200</v>
      </c>
      <c r="M195" s="3">
        <v>5</v>
      </c>
      <c r="N195" s="3">
        <v>0</v>
      </c>
      <c r="O195" s="3">
        <v>1</v>
      </c>
      <c r="P195" s="3">
        <v>0</v>
      </c>
      <c r="Q195" s="3">
        <v>100</v>
      </c>
      <c r="R195" s="3">
        <v>0</v>
      </c>
      <c r="S195" s="3">
        <v>1</v>
      </c>
      <c r="T195" s="3">
        <v>1</v>
      </c>
      <c r="U195" s="3" t="b">
        <v>0</v>
      </c>
      <c r="V195" s="3">
        <v>120</v>
      </c>
      <c r="W195" s="3">
        <v>3033.16</v>
      </c>
      <c r="X195" s="3">
        <v>2384.4</v>
      </c>
      <c r="Y195" s="3">
        <v>2276.1</v>
      </c>
      <c r="Z195" s="3">
        <v>2262.2600000000002</v>
      </c>
      <c r="AA195" s="3">
        <v>2424.59</v>
      </c>
      <c r="AB195" s="3" t="s">
        <v>194</v>
      </c>
      <c r="AC195" s="3" t="s">
        <v>194</v>
      </c>
      <c r="AD195" s="3" t="s">
        <v>194</v>
      </c>
      <c r="AE195" s="3" t="s">
        <v>194</v>
      </c>
      <c r="AF195" s="3" t="s">
        <v>194</v>
      </c>
      <c r="AG195" s="3">
        <v>191.03</v>
      </c>
      <c r="AH195" s="3">
        <v>192.74</v>
      </c>
      <c r="AI195" s="3">
        <v>193.42</v>
      </c>
      <c r="AJ195" s="3">
        <v>192.86</v>
      </c>
      <c r="AK195" s="3">
        <v>191.75</v>
      </c>
      <c r="AL195" s="3" t="s">
        <v>194</v>
      </c>
      <c r="AM195" s="3" t="s">
        <v>194</v>
      </c>
      <c r="AN195" s="3" t="s">
        <v>194</v>
      </c>
      <c r="AO195" s="3" t="s">
        <v>194</v>
      </c>
      <c r="AP195" s="3" t="s">
        <v>194</v>
      </c>
      <c r="AQ195" s="3">
        <v>10.7780555131247</v>
      </c>
      <c r="AR195" s="3">
        <v>9.8940416791695398</v>
      </c>
      <c r="AS195" s="3">
        <v>7.4901631467024297</v>
      </c>
      <c r="AT195" s="3">
        <v>7.8132459934513401</v>
      </c>
      <c r="AU195" s="3">
        <v>10.049773896413599</v>
      </c>
      <c r="AV195" s="3" t="s">
        <v>194</v>
      </c>
      <c r="AW195" s="3" t="s">
        <v>194</v>
      </c>
      <c r="AX195" s="3" t="s">
        <v>194</v>
      </c>
      <c r="AY195" s="3" t="s">
        <v>194</v>
      </c>
      <c r="AZ195" s="3" t="s">
        <v>194</v>
      </c>
      <c r="BA195" s="3">
        <v>22.4885682714377</v>
      </c>
      <c r="BB195" s="3">
        <v>22.7910232672468</v>
      </c>
      <c r="BC195" s="3">
        <v>22.873508923763801</v>
      </c>
      <c r="BD195" s="3">
        <v>22.465552802785702</v>
      </c>
      <c r="BE195" s="3">
        <v>21.649161453220799</v>
      </c>
      <c r="BF195" s="3" t="s">
        <v>194</v>
      </c>
      <c r="BG195" s="3" t="s">
        <v>194</v>
      </c>
      <c r="BH195" s="3" t="s">
        <v>194</v>
      </c>
      <c r="BI195" s="3" t="s">
        <v>194</v>
      </c>
      <c r="BJ195" s="3" t="s">
        <v>194</v>
      </c>
      <c r="BM195">
        <v>5</v>
      </c>
      <c r="BN195">
        <f>MIN(Modell_vol30_2_bemutato_Wilensky4_table[[#This Row],[closest comp 1]:[closest comp 10]])</f>
        <v>7.4901631467024297</v>
      </c>
      <c r="BO195">
        <f>MAX(Modell_vol30_2_bemutato_Wilensky4_table[[#This Row],[closest comp 1]:[closest comp 10]])</f>
        <v>10.7780555131247</v>
      </c>
    </row>
    <row r="196" spans="1:70" x14ac:dyDescent="0.25">
      <c r="A196" s="3">
        <v>195</v>
      </c>
      <c r="B196" s="3" t="s">
        <v>38</v>
      </c>
      <c r="C196" s="3" t="s">
        <v>22</v>
      </c>
      <c r="D196" s="3" t="s">
        <v>40</v>
      </c>
      <c r="E196" s="3" t="s">
        <v>28</v>
      </c>
      <c r="F196" s="3" t="s">
        <v>25</v>
      </c>
      <c r="G196" s="3" t="b">
        <v>0</v>
      </c>
      <c r="H196" s="3" t="b">
        <v>0</v>
      </c>
      <c r="I196" s="3" t="b">
        <v>0</v>
      </c>
      <c r="J196" s="3" t="b">
        <v>0</v>
      </c>
      <c r="K196" s="3" t="b">
        <v>0</v>
      </c>
      <c r="L196" s="3">
        <v>200</v>
      </c>
      <c r="M196" s="3">
        <v>5</v>
      </c>
      <c r="N196" s="3">
        <v>0</v>
      </c>
      <c r="O196" s="3">
        <v>1</v>
      </c>
      <c r="P196" s="3">
        <v>0</v>
      </c>
      <c r="Q196" s="3">
        <v>100</v>
      </c>
      <c r="R196" s="3">
        <v>0</v>
      </c>
      <c r="S196" s="3">
        <v>1</v>
      </c>
      <c r="T196" s="3">
        <v>1</v>
      </c>
      <c r="U196" s="3" t="b">
        <v>0</v>
      </c>
      <c r="V196" s="3">
        <v>120</v>
      </c>
      <c r="W196" s="3">
        <v>2501.23</v>
      </c>
      <c r="X196" s="3">
        <v>2412.79</v>
      </c>
      <c r="Y196" s="3">
        <v>2496.2800000000002</v>
      </c>
      <c r="Z196" s="3">
        <v>3021.7</v>
      </c>
      <c r="AA196" s="3">
        <v>2696.39</v>
      </c>
      <c r="AB196" s="3" t="s">
        <v>194</v>
      </c>
      <c r="AC196" s="3" t="s">
        <v>194</v>
      </c>
      <c r="AD196" s="3" t="s">
        <v>194</v>
      </c>
      <c r="AE196" s="3" t="s">
        <v>194</v>
      </c>
      <c r="AF196" s="3" t="s">
        <v>194</v>
      </c>
      <c r="AG196" s="3">
        <v>192.46</v>
      </c>
      <c r="AH196" s="3">
        <v>191.61</v>
      </c>
      <c r="AI196" s="3">
        <v>191.23</v>
      </c>
      <c r="AJ196" s="3">
        <v>191.66</v>
      </c>
      <c r="AK196" s="3">
        <v>191.68</v>
      </c>
      <c r="AL196" s="3" t="s">
        <v>194</v>
      </c>
      <c r="AM196" s="3" t="s">
        <v>194</v>
      </c>
      <c r="AN196" s="3" t="s">
        <v>194</v>
      </c>
      <c r="AO196" s="3" t="s">
        <v>194</v>
      </c>
      <c r="AP196" s="3" t="s">
        <v>194</v>
      </c>
      <c r="AQ196" s="3">
        <v>9.0949343395420001</v>
      </c>
      <c r="AR196" s="3">
        <v>10.3564931393883</v>
      </c>
      <c r="AS196" s="3">
        <v>9.3937162029685002</v>
      </c>
      <c r="AT196" s="3">
        <v>10.9050804991093</v>
      </c>
      <c r="AU196" s="3">
        <v>10.9064484765745</v>
      </c>
      <c r="AV196" s="3" t="s">
        <v>194</v>
      </c>
      <c r="AW196" s="3" t="s">
        <v>194</v>
      </c>
      <c r="AX196" s="3" t="s">
        <v>194</v>
      </c>
      <c r="AY196" s="3" t="s">
        <v>194</v>
      </c>
      <c r="AZ196" s="3" t="s">
        <v>194</v>
      </c>
      <c r="BA196" s="3">
        <v>21.414159013521999</v>
      </c>
      <c r="BB196" s="3">
        <v>23.725201216264001</v>
      </c>
      <c r="BC196" s="3">
        <v>23.645648959325801</v>
      </c>
      <c r="BD196" s="3">
        <v>20.130282295755201</v>
      </c>
      <c r="BE196" s="3">
        <v>21.071061194330799</v>
      </c>
      <c r="BF196" s="3" t="s">
        <v>194</v>
      </c>
      <c r="BG196" s="3" t="s">
        <v>194</v>
      </c>
      <c r="BH196" s="3" t="s">
        <v>194</v>
      </c>
      <c r="BI196" s="3" t="s">
        <v>194</v>
      </c>
      <c r="BJ196" s="3" t="s">
        <v>194</v>
      </c>
      <c r="BM196">
        <v>5</v>
      </c>
      <c r="BN196">
        <f>MIN(Modell_vol30_2_bemutato_Wilensky4_table[[#This Row],[closest comp 1]:[closest comp 10]])</f>
        <v>9.0949343395420001</v>
      </c>
      <c r="BO196">
        <f>MAX(Modell_vol30_2_bemutato_Wilensky4_table[[#This Row],[closest comp 1]:[closest comp 10]])</f>
        <v>10.9064484765745</v>
      </c>
    </row>
    <row r="197" spans="1:70" x14ac:dyDescent="0.25">
      <c r="A197" s="3">
        <v>196</v>
      </c>
      <c r="B197" s="3" t="s">
        <v>38</v>
      </c>
      <c r="C197" s="3" t="s">
        <v>22</v>
      </c>
      <c r="D197" s="3" t="s">
        <v>40</v>
      </c>
      <c r="E197" s="3" t="s">
        <v>28</v>
      </c>
      <c r="F197" s="3" t="s">
        <v>25</v>
      </c>
      <c r="G197" s="3" t="b">
        <v>0</v>
      </c>
      <c r="H197" s="3" t="b">
        <v>0</v>
      </c>
      <c r="I197" s="3" t="b">
        <v>0</v>
      </c>
      <c r="J197" s="3" t="b">
        <v>0</v>
      </c>
      <c r="K197" s="3" t="b">
        <v>0</v>
      </c>
      <c r="L197" s="3">
        <v>200</v>
      </c>
      <c r="M197" s="3">
        <v>5</v>
      </c>
      <c r="N197" s="3">
        <v>0</v>
      </c>
      <c r="O197" s="3">
        <v>1</v>
      </c>
      <c r="P197" s="3">
        <v>0</v>
      </c>
      <c r="Q197" s="3">
        <v>100</v>
      </c>
      <c r="R197" s="3">
        <v>0</v>
      </c>
      <c r="S197" s="3">
        <v>1</v>
      </c>
      <c r="T197" s="3">
        <v>1</v>
      </c>
      <c r="U197" s="3" t="b">
        <v>0</v>
      </c>
      <c r="V197" s="3">
        <v>120</v>
      </c>
      <c r="W197" s="3">
        <v>2786.71</v>
      </c>
      <c r="X197" s="3">
        <v>2448.5</v>
      </c>
      <c r="Y197" s="3">
        <v>2510.33</v>
      </c>
      <c r="Z197" s="3">
        <v>2033.62</v>
      </c>
      <c r="AA197" s="3">
        <v>2463.44</v>
      </c>
      <c r="AB197" s="3" t="s">
        <v>194</v>
      </c>
      <c r="AC197" s="3" t="s">
        <v>194</v>
      </c>
      <c r="AD197" s="3" t="s">
        <v>194</v>
      </c>
      <c r="AE197" s="3" t="s">
        <v>194</v>
      </c>
      <c r="AF197" s="3" t="s">
        <v>194</v>
      </c>
      <c r="AG197" s="3">
        <v>192.07</v>
      </c>
      <c r="AH197" s="3">
        <v>193.39</v>
      </c>
      <c r="AI197" s="3">
        <v>192.08</v>
      </c>
      <c r="AJ197" s="3">
        <v>192.42</v>
      </c>
      <c r="AK197" s="3">
        <v>191.7</v>
      </c>
      <c r="AL197" s="3" t="s">
        <v>194</v>
      </c>
      <c r="AM197" s="3" t="s">
        <v>194</v>
      </c>
      <c r="AN197" s="3" t="s">
        <v>194</v>
      </c>
      <c r="AO197" s="3" t="s">
        <v>194</v>
      </c>
      <c r="AP197" s="3" t="s">
        <v>194</v>
      </c>
      <c r="AQ197" s="3">
        <v>10.3950732628377</v>
      </c>
      <c r="AR197" s="3">
        <v>8.6345548144630104</v>
      </c>
      <c r="AS197" s="3">
        <v>9.2310686334133294</v>
      </c>
      <c r="AT197" s="3">
        <v>8.4496450663761404</v>
      </c>
      <c r="AU197" s="3">
        <v>9.6645756040477995</v>
      </c>
      <c r="AV197" s="3" t="s">
        <v>194</v>
      </c>
      <c r="AW197" s="3" t="s">
        <v>194</v>
      </c>
      <c r="AX197" s="3" t="s">
        <v>194</v>
      </c>
      <c r="AY197" s="3" t="s">
        <v>194</v>
      </c>
      <c r="AZ197" s="3" t="s">
        <v>194</v>
      </c>
      <c r="BA197" s="3">
        <v>21.327802392768099</v>
      </c>
      <c r="BB197" s="3">
        <v>21.243903483662201</v>
      </c>
      <c r="BC197" s="3">
        <v>21.245490398004598</v>
      </c>
      <c r="BD197" s="3">
        <v>23.198473491346601</v>
      </c>
      <c r="BE197" s="3">
        <v>21.533749377310301</v>
      </c>
      <c r="BF197" s="3" t="s">
        <v>194</v>
      </c>
      <c r="BG197" s="3" t="s">
        <v>194</v>
      </c>
      <c r="BH197" s="3" t="s">
        <v>194</v>
      </c>
      <c r="BI197" s="3" t="s">
        <v>194</v>
      </c>
      <c r="BJ197" s="3" t="s">
        <v>194</v>
      </c>
      <c r="BM197">
        <v>5</v>
      </c>
      <c r="BN197">
        <f>MIN(Modell_vol30_2_bemutato_Wilensky4_table[[#This Row],[closest comp 1]:[closest comp 10]])</f>
        <v>8.4496450663761404</v>
      </c>
      <c r="BO197">
        <f>MAX(Modell_vol30_2_bemutato_Wilensky4_table[[#This Row],[closest comp 1]:[closest comp 10]])</f>
        <v>10.3950732628377</v>
      </c>
    </row>
    <row r="198" spans="1:70" x14ac:dyDescent="0.25">
      <c r="A198" s="3">
        <v>197</v>
      </c>
      <c r="B198" s="3" t="s">
        <v>38</v>
      </c>
      <c r="C198" s="3" t="s">
        <v>22</v>
      </c>
      <c r="D198" s="3" t="s">
        <v>40</v>
      </c>
      <c r="E198" s="3" t="s">
        <v>28</v>
      </c>
      <c r="F198" s="3" t="s">
        <v>25</v>
      </c>
      <c r="G198" s="3" t="b">
        <v>0</v>
      </c>
      <c r="H198" s="3" t="b">
        <v>0</v>
      </c>
      <c r="I198" s="3" t="b">
        <v>0</v>
      </c>
      <c r="J198" s="3" t="b">
        <v>0</v>
      </c>
      <c r="K198" s="3" t="b">
        <v>0</v>
      </c>
      <c r="L198" s="3">
        <v>200</v>
      </c>
      <c r="M198" s="3">
        <v>5</v>
      </c>
      <c r="N198" s="3">
        <v>0</v>
      </c>
      <c r="O198" s="3">
        <v>1</v>
      </c>
      <c r="P198" s="3">
        <v>0</v>
      </c>
      <c r="Q198" s="3">
        <v>100</v>
      </c>
      <c r="R198" s="3">
        <v>0</v>
      </c>
      <c r="S198" s="3">
        <v>1</v>
      </c>
      <c r="T198" s="3">
        <v>1</v>
      </c>
      <c r="U198" s="3" t="b">
        <v>0</v>
      </c>
      <c r="V198" s="3">
        <v>120</v>
      </c>
      <c r="W198" s="3">
        <v>2817.32</v>
      </c>
      <c r="X198" s="3">
        <v>2563.71</v>
      </c>
      <c r="Y198" s="3">
        <v>2695.37</v>
      </c>
      <c r="Z198" s="3">
        <v>2873.77</v>
      </c>
      <c r="AA198" s="3">
        <v>2518.46</v>
      </c>
      <c r="AB198" s="3" t="s">
        <v>194</v>
      </c>
      <c r="AC198" s="3" t="s">
        <v>194</v>
      </c>
      <c r="AD198" s="3" t="s">
        <v>194</v>
      </c>
      <c r="AE198" s="3" t="s">
        <v>194</v>
      </c>
      <c r="AF198" s="3" t="s">
        <v>194</v>
      </c>
      <c r="AG198" s="3">
        <v>190.28</v>
      </c>
      <c r="AH198" s="3">
        <v>191.97</v>
      </c>
      <c r="AI198" s="3">
        <v>191.51</v>
      </c>
      <c r="AJ198" s="3">
        <v>191.41</v>
      </c>
      <c r="AK198" s="3">
        <v>192.65</v>
      </c>
      <c r="AL198" s="3" t="s">
        <v>194</v>
      </c>
      <c r="AM198" s="3" t="s">
        <v>194</v>
      </c>
      <c r="AN198" s="3" t="s">
        <v>194</v>
      </c>
      <c r="AO198" s="3" t="s">
        <v>194</v>
      </c>
      <c r="AP198" s="3" t="s">
        <v>194</v>
      </c>
      <c r="AQ198" s="3">
        <v>10.7253966810982</v>
      </c>
      <c r="AR198" s="3">
        <v>9.2532308863424007</v>
      </c>
      <c r="AS198" s="3">
        <v>9.94319849597494</v>
      </c>
      <c r="AT198" s="3">
        <v>10.3706435506784</v>
      </c>
      <c r="AU198" s="3">
        <v>9.2680740693930108</v>
      </c>
      <c r="AV198" s="3" t="s">
        <v>194</v>
      </c>
      <c r="AW198" s="3" t="s">
        <v>194</v>
      </c>
      <c r="AX198" s="3" t="s">
        <v>194</v>
      </c>
      <c r="AY198" s="3" t="s">
        <v>194</v>
      </c>
      <c r="AZ198" s="3" t="s">
        <v>194</v>
      </c>
      <c r="BA198" s="3">
        <v>23.492140184764601</v>
      </c>
      <c r="BB198" s="3">
        <v>22.441552649230299</v>
      </c>
      <c r="BC198" s="3">
        <v>21.841729218228899</v>
      </c>
      <c r="BD198" s="3">
        <v>21.391762634428002</v>
      </c>
      <c r="BE198" s="3">
        <v>21.803723514150001</v>
      </c>
      <c r="BF198" s="3" t="s">
        <v>194</v>
      </c>
      <c r="BG198" s="3" t="s">
        <v>194</v>
      </c>
      <c r="BH198" s="3" t="s">
        <v>194</v>
      </c>
      <c r="BI198" s="3" t="s">
        <v>194</v>
      </c>
      <c r="BJ198" s="3" t="s">
        <v>194</v>
      </c>
      <c r="BM198">
        <v>5</v>
      </c>
      <c r="BN198">
        <f>MIN(Modell_vol30_2_bemutato_Wilensky4_table[[#This Row],[closest comp 1]:[closest comp 10]])</f>
        <v>9.2532308863424007</v>
      </c>
      <c r="BO198">
        <f>MAX(Modell_vol30_2_bemutato_Wilensky4_table[[#This Row],[closest comp 1]:[closest comp 10]])</f>
        <v>10.7253966810982</v>
      </c>
    </row>
    <row r="199" spans="1:70" x14ac:dyDescent="0.25">
      <c r="A199" s="3">
        <v>198</v>
      </c>
      <c r="B199" s="3" t="s">
        <v>38</v>
      </c>
      <c r="C199" s="3" t="s">
        <v>22</v>
      </c>
      <c r="D199" s="3" t="s">
        <v>40</v>
      </c>
      <c r="E199" s="3" t="s">
        <v>28</v>
      </c>
      <c r="F199" s="3" t="s">
        <v>25</v>
      </c>
      <c r="G199" s="3" t="b">
        <v>0</v>
      </c>
      <c r="H199" s="3" t="b">
        <v>0</v>
      </c>
      <c r="I199" s="3" t="b">
        <v>0</v>
      </c>
      <c r="J199" s="3" t="b">
        <v>0</v>
      </c>
      <c r="K199" s="3" t="b">
        <v>0</v>
      </c>
      <c r="L199" s="3">
        <v>200</v>
      </c>
      <c r="M199" s="3">
        <v>5</v>
      </c>
      <c r="N199" s="3">
        <v>0</v>
      </c>
      <c r="O199" s="3">
        <v>1</v>
      </c>
      <c r="P199" s="3">
        <v>0</v>
      </c>
      <c r="Q199" s="3">
        <v>100</v>
      </c>
      <c r="R199" s="3">
        <v>0</v>
      </c>
      <c r="S199" s="3">
        <v>1</v>
      </c>
      <c r="T199" s="3">
        <v>1</v>
      </c>
      <c r="U199" s="3" t="b">
        <v>0</v>
      </c>
      <c r="V199" s="3">
        <v>120</v>
      </c>
      <c r="W199" s="3">
        <v>2576.4</v>
      </c>
      <c r="X199" s="3">
        <v>2862.39</v>
      </c>
      <c r="Y199" s="3">
        <v>2873.41</v>
      </c>
      <c r="Z199" s="3">
        <v>2541.16</v>
      </c>
      <c r="AA199" s="3">
        <v>2837.24</v>
      </c>
      <c r="AB199" s="3" t="s">
        <v>194</v>
      </c>
      <c r="AC199" s="3" t="s">
        <v>194</v>
      </c>
      <c r="AD199" s="3" t="s">
        <v>194</v>
      </c>
      <c r="AE199" s="3" t="s">
        <v>194</v>
      </c>
      <c r="AF199" s="3" t="s">
        <v>194</v>
      </c>
      <c r="AG199" s="3">
        <v>192.09</v>
      </c>
      <c r="AH199" s="3">
        <v>191.11</v>
      </c>
      <c r="AI199" s="3">
        <v>191.01</v>
      </c>
      <c r="AJ199" s="3">
        <v>192.23</v>
      </c>
      <c r="AK199" s="3">
        <v>191.27</v>
      </c>
      <c r="AL199" s="3" t="s">
        <v>194</v>
      </c>
      <c r="AM199" s="3" t="s">
        <v>194</v>
      </c>
      <c r="AN199" s="3" t="s">
        <v>194</v>
      </c>
      <c r="AO199" s="3" t="s">
        <v>194</v>
      </c>
      <c r="AP199" s="3" t="s">
        <v>194</v>
      </c>
      <c r="AQ199" s="3">
        <v>9.7613488473399208</v>
      </c>
      <c r="AR199" s="3">
        <v>9.0537190026237404</v>
      </c>
      <c r="AS199" s="3">
        <v>10.5715265682501</v>
      </c>
      <c r="AT199" s="3">
        <v>8.9545479012493008</v>
      </c>
      <c r="AU199" s="3">
        <v>10.5787645817485</v>
      </c>
      <c r="AV199" s="3" t="s">
        <v>194</v>
      </c>
      <c r="AW199" s="3" t="s">
        <v>194</v>
      </c>
      <c r="AX199" s="3" t="s">
        <v>194</v>
      </c>
      <c r="AY199" s="3" t="s">
        <v>194</v>
      </c>
      <c r="AZ199" s="3" t="s">
        <v>194</v>
      </c>
      <c r="BA199" s="3">
        <v>22.905991148684201</v>
      </c>
      <c r="BB199" s="3">
        <v>22.2161518943225</v>
      </c>
      <c r="BC199" s="3">
        <v>22.209211717264399</v>
      </c>
      <c r="BD199" s="3">
        <v>21.8484204701106</v>
      </c>
      <c r="BE199" s="3">
        <v>21.887475075099601</v>
      </c>
      <c r="BF199" s="3" t="s">
        <v>194</v>
      </c>
      <c r="BG199" s="3" t="s">
        <v>194</v>
      </c>
      <c r="BH199" s="3" t="s">
        <v>194</v>
      </c>
      <c r="BI199" s="3" t="s">
        <v>194</v>
      </c>
      <c r="BJ199" s="3" t="s">
        <v>194</v>
      </c>
      <c r="BM199">
        <v>5</v>
      </c>
      <c r="BN199">
        <f>MIN(Modell_vol30_2_bemutato_Wilensky4_table[[#This Row],[closest comp 1]:[closest comp 10]])</f>
        <v>8.9545479012493008</v>
      </c>
      <c r="BO199">
        <f>MAX(Modell_vol30_2_bemutato_Wilensky4_table[[#This Row],[closest comp 1]:[closest comp 10]])</f>
        <v>10.5787645817485</v>
      </c>
    </row>
    <row r="200" spans="1:70" x14ac:dyDescent="0.25">
      <c r="A200" s="3">
        <v>199</v>
      </c>
      <c r="B200" s="3" t="s">
        <v>38</v>
      </c>
      <c r="C200" s="3" t="s">
        <v>22</v>
      </c>
      <c r="D200" s="3" t="s">
        <v>40</v>
      </c>
      <c r="E200" s="3" t="s">
        <v>28</v>
      </c>
      <c r="F200" s="3" t="s">
        <v>25</v>
      </c>
      <c r="G200" s="3" t="b">
        <v>0</v>
      </c>
      <c r="H200" s="3" t="b">
        <v>0</v>
      </c>
      <c r="I200" s="3" t="b">
        <v>0</v>
      </c>
      <c r="J200" s="3" t="b">
        <v>0</v>
      </c>
      <c r="K200" s="3" t="b">
        <v>0</v>
      </c>
      <c r="L200" s="3">
        <v>200</v>
      </c>
      <c r="M200" s="3">
        <v>5</v>
      </c>
      <c r="N200" s="3">
        <v>0</v>
      </c>
      <c r="O200" s="3">
        <v>1</v>
      </c>
      <c r="P200" s="3">
        <v>0</v>
      </c>
      <c r="Q200" s="3">
        <v>100</v>
      </c>
      <c r="R200" s="3">
        <v>0</v>
      </c>
      <c r="S200" s="3">
        <v>1</v>
      </c>
      <c r="T200" s="3">
        <v>1</v>
      </c>
      <c r="U200" s="3" t="b">
        <v>0</v>
      </c>
      <c r="V200" s="3">
        <v>120</v>
      </c>
      <c r="W200" s="3">
        <v>2780.17</v>
      </c>
      <c r="X200" s="3">
        <v>2619.4899999999998</v>
      </c>
      <c r="Y200" s="3">
        <v>2634.59</v>
      </c>
      <c r="Z200" s="3">
        <v>2124.83</v>
      </c>
      <c r="AA200" s="3">
        <v>2621.79</v>
      </c>
      <c r="AB200" s="3" t="s">
        <v>194</v>
      </c>
      <c r="AC200" s="3" t="s">
        <v>194</v>
      </c>
      <c r="AD200" s="3" t="s">
        <v>194</v>
      </c>
      <c r="AE200" s="3" t="s">
        <v>194</v>
      </c>
      <c r="AF200" s="3" t="s">
        <v>194</v>
      </c>
      <c r="AG200" s="3">
        <v>191.12</v>
      </c>
      <c r="AH200" s="3">
        <v>192.93</v>
      </c>
      <c r="AI200" s="3">
        <v>191.72</v>
      </c>
      <c r="AJ200" s="3">
        <v>193.15</v>
      </c>
      <c r="AK200" s="3">
        <v>190.73</v>
      </c>
      <c r="AL200" s="3" t="s">
        <v>194</v>
      </c>
      <c r="AM200" s="3" t="s">
        <v>194</v>
      </c>
      <c r="AN200" s="3" t="s">
        <v>194</v>
      </c>
      <c r="AO200" s="3" t="s">
        <v>194</v>
      </c>
      <c r="AP200" s="3" t="s">
        <v>194</v>
      </c>
      <c r="AQ200" s="3">
        <v>10.5666360211276</v>
      </c>
      <c r="AR200" s="3">
        <v>8.8639111246893894</v>
      </c>
      <c r="AS200" s="3">
        <v>9.02808577756171</v>
      </c>
      <c r="AT200" s="3">
        <v>8.6171733515038493</v>
      </c>
      <c r="AU200" s="3">
        <v>10.3685216875358</v>
      </c>
      <c r="AV200" s="3" t="s">
        <v>194</v>
      </c>
      <c r="AW200" s="3" t="s">
        <v>194</v>
      </c>
      <c r="AX200" s="3" t="s">
        <v>194</v>
      </c>
      <c r="AY200" s="3" t="s">
        <v>194</v>
      </c>
      <c r="AZ200" s="3" t="s">
        <v>194</v>
      </c>
      <c r="BA200" s="3">
        <v>21.5656625766117</v>
      </c>
      <c r="BB200" s="3">
        <v>20.902303094983001</v>
      </c>
      <c r="BC200" s="3">
        <v>21.821721881985901</v>
      </c>
      <c r="BD200" s="3">
        <v>21.617834384826899</v>
      </c>
      <c r="BE200" s="3">
        <v>22.6046258895087</v>
      </c>
      <c r="BF200" s="3" t="s">
        <v>194</v>
      </c>
      <c r="BG200" s="3" t="s">
        <v>194</v>
      </c>
      <c r="BH200" s="3" t="s">
        <v>194</v>
      </c>
      <c r="BI200" s="3" t="s">
        <v>194</v>
      </c>
      <c r="BJ200" s="3" t="s">
        <v>194</v>
      </c>
      <c r="BM200">
        <v>5</v>
      </c>
      <c r="BN200">
        <f>MIN(Modell_vol30_2_bemutato_Wilensky4_table[[#This Row],[closest comp 1]:[closest comp 10]])</f>
        <v>8.6171733515038493</v>
      </c>
      <c r="BO200">
        <f>MAX(Modell_vol30_2_bemutato_Wilensky4_table[[#This Row],[closest comp 1]:[closest comp 10]])</f>
        <v>10.5666360211276</v>
      </c>
    </row>
    <row r="201" spans="1:70" x14ac:dyDescent="0.25">
      <c r="A201" s="3">
        <v>200</v>
      </c>
      <c r="B201" s="3" t="s">
        <v>38</v>
      </c>
      <c r="C201" s="3" t="s">
        <v>22</v>
      </c>
      <c r="D201" s="3" t="s">
        <v>40</v>
      </c>
      <c r="E201" s="3" t="s">
        <v>28</v>
      </c>
      <c r="F201" s="3" t="s">
        <v>25</v>
      </c>
      <c r="G201" s="3" t="b">
        <v>0</v>
      </c>
      <c r="H201" s="3" t="b">
        <v>0</v>
      </c>
      <c r="I201" s="3" t="b">
        <v>0</v>
      </c>
      <c r="J201" s="3" t="b">
        <v>0</v>
      </c>
      <c r="K201" s="3" t="b">
        <v>0</v>
      </c>
      <c r="L201" s="3">
        <v>200</v>
      </c>
      <c r="M201" s="3">
        <v>5</v>
      </c>
      <c r="N201" s="3">
        <v>0</v>
      </c>
      <c r="O201" s="3">
        <v>1</v>
      </c>
      <c r="P201" s="3">
        <v>0</v>
      </c>
      <c r="Q201" s="3">
        <v>100</v>
      </c>
      <c r="R201" s="3">
        <v>0</v>
      </c>
      <c r="S201" s="3">
        <v>1</v>
      </c>
      <c r="T201" s="3">
        <v>1</v>
      </c>
      <c r="U201" s="3" t="b">
        <v>0</v>
      </c>
      <c r="V201" s="3">
        <v>120</v>
      </c>
      <c r="W201" s="3">
        <v>2405.71</v>
      </c>
      <c r="X201" s="3">
        <v>2270.67</v>
      </c>
      <c r="Y201" s="3">
        <v>2622.04</v>
      </c>
      <c r="Z201" s="3">
        <v>2485.3000000000002</v>
      </c>
      <c r="AA201" s="3">
        <v>2535.79</v>
      </c>
      <c r="AB201" s="3" t="s">
        <v>194</v>
      </c>
      <c r="AC201" s="3" t="s">
        <v>194</v>
      </c>
      <c r="AD201" s="3" t="s">
        <v>194</v>
      </c>
      <c r="AE201" s="3" t="s">
        <v>194</v>
      </c>
      <c r="AF201" s="3" t="s">
        <v>194</v>
      </c>
      <c r="AG201" s="3">
        <v>192.34</v>
      </c>
      <c r="AH201" s="3">
        <v>192.22</v>
      </c>
      <c r="AI201" s="3">
        <v>191.58</v>
      </c>
      <c r="AJ201" s="3">
        <v>193.16</v>
      </c>
      <c r="AK201" s="3">
        <v>191.74</v>
      </c>
      <c r="AL201" s="3" t="s">
        <v>194</v>
      </c>
      <c r="AM201" s="3" t="s">
        <v>194</v>
      </c>
      <c r="AN201" s="3" t="s">
        <v>194</v>
      </c>
      <c r="AO201" s="3" t="s">
        <v>194</v>
      </c>
      <c r="AP201" s="3" t="s">
        <v>194</v>
      </c>
      <c r="AQ201" s="3">
        <v>9.3960303896778594</v>
      </c>
      <c r="AR201" s="3">
        <v>8.4982730536043594</v>
      </c>
      <c r="AS201" s="3">
        <v>9.9536062708651905</v>
      </c>
      <c r="AT201" s="3">
        <v>9.2102358558756094</v>
      </c>
      <c r="AU201" s="3">
        <v>9.8358996266577599</v>
      </c>
      <c r="AV201" s="3" t="s">
        <v>194</v>
      </c>
      <c r="AW201" s="3" t="s">
        <v>194</v>
      </c>
      <c r="AX201" s="3" t="s">
        <v>194</v>
      </c>
      <c r="AY201" s="3" t="s">
        <v>194</v>
      </c>
      <c r="AZ201" s="3" t="s">
        <v>194</v>
      </c>
      <c r="BA201" s="3">
        <v>21.473086209674801</v>
      </c>
      <c r="BB201" s="3">
        <v>21.763589743491799</v>
      </c>
      <c r="BC201" s="3">
        <v>21.546368921591899</v>
      </c>
      <c r="BD201" s="3">
        <v>21.096206663699199</v>
      </c>
      <c r="BE201" s="3">
        <v>22.385767639147499</v>
      </c>
      <c r="BF201" s="3" t="s">
        <v>194</v>
      </c>
      <c r="BG201" s="3" t="s">
        <v>194</v>
      </c>
      <c r="BH201" s="3" t="s">
        <v>194</v>
      </c>
      <c r="BI201" s="3" t="s">
        <v>194</v>
      </c>
      <c r="BJ201" s="3" t="s">
        <v>194</v>
      </c>
      <c r="BM201">
        <v>5</v>
      </c>
      <c r="BN201">
        <f>MIN(Modell_vol30_2_bemutato_Wilensky4_table[[#This Row],[closest comp 1]:[closest comp 10]])</f>
        <v>8.4982730536043594</v>
      </c>
      <c r="BO201">
        <f>MAX(Modell_vol30_2_bemutato_Wilensky4_table[[#This Row],[closest comp 1]:[closest comp 10]])</f>
        <v>9.9536062708651905</v>
      </c>
    </row>
    <row r="202" spans="1:70" x14ac:dyDescent="0.25">
      <c r="A202" s="1">
        <v>201</v>
      </c>
      <c r="B202" s="1" t="s">
        <v>38</v>
      </c>
      <c r="C202" s="1" t="s">
        <v>22</v>
      </c>
      <c r="D202" s="1" t="s">
        <v>40</v>
      </c>
      <c r="E202" s="1" t="s">
        <v>28</v>
      </c>
      <c r="F202" s="1" t="s">
        <v>25</v>
      </c>
      <c r="G202" s="1" t="b">
        <v>0</v>
      </c>
      <c r="H202" s="1" t="b">
        <v>0</v>
      </c>
      <c r="I202" s="1" t="b">
        <v>0</v>
      </c>
      <c r="J202" s="1" t="b">
        <v>0</v>
      </c>
      <c r="K202" s="1" t="b">
        <v>0</v>
      </c>
      <c r="L202" s="1">
        <v>200</v>
      </c>
      <c r="M202" s="1">
        <v>6</v>
      </c>
      <c r="N202" s="1">
        <v>0</v>
      </c>
      <c r="O202" s="1">
        <v>1</v>
      </c>
      <c r="P202" s="1">
        <v>0</v>
      </c>
      <c r="Q202" s="1">
        <v>100</v>
      </c>
      <c r="R202" s="1">
        <v>0</v>
      </c>
      <c r="S202" s="1">
        <v>1</v>
      </c>
      <c r="T202" s="1">
        <v>1</v>
      </c>
      <c r="U202" s="1" t="b">
        <v>0</v>
      </c>
      <c r="V202" s="1">
        <v>120</v>
      </c>
      <c r="W202" s="1">
        <v>1936.75</v>
      </c>
      <c r="X202" s="1">
        <v>2214.66</v>
      </c>
      <c r="Y202" s="1">
        <v>2115.17</v>
      </c>
      <c r="Z202" s="1">
        <v>2315.9699999999998</v>
      </c>
      <c r="AA202" s="1">
        <v>2083.65</v>
      </c>
      <c r="AB202" s="1">
        <v>1937.98</v>
      </c>
      <c r="AC202" s="1" t="s">
        <v>194</v>
      </c>
      <c r="AD202" s="1" t="s">
        <v>194</v>
      </c>
      <c r="AE202" s="1" t="s">
        <v>194</v>
      </c>
      <c r="AF202" s="1" t="s">
        <v>194</v>
      </c>
      <c r="AG202" s="1">
        <v>192.48</v>
      </c>
      <c r="AH202" s="1">
        <v>192.13</v>
      </c>
      <c r="AI202" s="1">
        <v>191.39</v>
      </c>
      <c r="AJ202" s="1">
        <v>192.53</v>
      </c>
      <c r="AK202" s="1">
        <v>192.7</v>
      </c>
      <c r="AL202" s="1">
        <v>192.56</v>
      </c>
      <c r="AM202" s="1" t="s">
        <v>194</v>
      </c>
      <c r="AN202" s="1" t="s">
        <v>194</v>
      </c>
      <c r="AO202" s="1" t="s">
        <v>194</v>
      </c>
      <c r="AP202" s="1" t="s">
        <v>194</v>
      </c>
      <c r="AQ202" s="1">
        <v>9.4841375271681105</v>
      </c>
      <c r="AR202" s="1">
        <v>9.9956074636160892</v>
      </c>
      <c r="AS202" s="1">
        <v>9.2067512884051901</v>
      </c>
      <c r="AT202" s="1">
        <v>9.8424275812607096</v>
      </c>
      <c r="AU202" s="1">
        <v>9.0353481408833805</v>
      </c>
      <c r="AV202" s="1">
        <v>8.0112188940337301</v>
      </c>
      <c r="AW202" s="1" t="s">
        <v>194</v>
      </c>
      <c r="AX202" s="1" t="s">
        <v>194</v>
      </c>
      <c r="AY202" s="1" t="s">
        <v>194</v>
      </c>
      <c r="AZ202" s="1" t="s">
        <v>194</v>
      </c>
      <c r="BA202" s="1">
        <v>24.981977688792401</v>
      </c>
      <c r="BB202" s="1">
        <v>24.395707224999001</v>
      </c>
      <c r="BC202" s="1">
        <v>25.194780553158399</v>
      </c>
      <c r="BD202" s="1">
        <v>22.2687688579651</v>
      </c>
      <c r="BE202" s="1">
        <v>23.689481291052299</v>
      </c>
      <c r="BF202" s="1">
        <v>24.157271737815002</v>
      </c>
      <c r="BG202" s="1" t="s">
        <v>194</v>
      </c>
      <c r="BH202" s="1" t="s">
        <v>194</v>
      </c>
      <c r="BI202" s="1" t="s">
        <v>194</v>
      </c>
      <c r="BJ202" s="1" t="s">
        <v>194</v>
      </c>
      <c r="BM202">
        <v>6</v>
      </c>
      <c r="BN202">
        <f>MIN(Modell_vol30_2_bemutato_Wilensky4_table[[#This Row],[closest comp 1]:[closest comp 10]])</f>
        <v>8.0112188940337301</v>
      </c>
      <c r="BO202">
        <f>MAX(Modell_vol30_2_bemutato_Wilensky4_table[[#This Row],[closest comp 1]:[closest comp 10]])</f>
        <v>9.9956074636160892</v>
      </c>
      <c r="BQ202">
        <f>AVERAGE(BN202:BN251)</f>
        <v>7.5590129752799102</v>
      </c>
      <c r="BR202">
        <f>AVERAGE(BO202:BO251)</f>
        <v>10.243698718774278</v>
      </c>
    </row>
    <row r="203" spans="1:70" x14ac:dyDescent="0.25">
      <c r="A203" s="1">
        <v>202</v>
      </c>
      <c r="B203" s="1" t="s">
        <v>38</v>
      </c>
      <c r="C203" s="1" t="s">
        <v>22</v>
      </c>
      <c r="D203" s="1" t="s">
        <v>40</v>
      </c>
      <c r="E203" s="1" t="s">
        <v>28</v>
      </c>
      <c r="F203" s="1" t="s">
        <v>25</v>
      </c>
      <c r="G203" s="1" t="b">
        <v>0</v>
      </c>
      <c r="H203" s="1" t="b">
        <v>0</v>
      </c>
      <c r="I203" s="1" t="b">
        <v>0</v>
      </c>
      <c r="J203" s="1" t="b">
        <v>0</v>
      </c>
      <c r="K203" s="1" t="b">
        <v>0</v>
      </c>
      <c r="L203" s="1">
        <v>200</v>
      </c>
      <c r="M203" s="1">
        <v>6</v>
      </c>
      <c r="N203" s="1">
        <v>0</v>
      </c>
      <c r="O203" s="1">
        <v>1</v>
      </c>
      <c r="P203" s="1">
        <v>0</v>
      </c>
      <c r="Q203" s="1">
        <v>100</v>
      </c>
      <c r="R203" s="1">
        <v>0</v>
      </c>
      <c r="S203" s="1">
        <v>1</v>
      </c>
      <c r="T203" s="1">
        <v>1</v>
      </c>
      <c r="U203" s="1" t="b">
        <v>0</v>
      </c>
      <c r="V203" s="1">
        <v>120</v>
      </c>
      <c r="W203" s="1">
        <v>2175.83</v>
      </c>
      <c r="X203" s="1">
        <v>1768.99</v>
      </c>
      <c r="Y203" s="1">
        <v>1676.42</v>
      </c>
      <c r="Z203" s="1">
        <v>1946.26</v>
      </c>
      <c r="AA203" s="1">
        <v>2211.9</v>
      </c>
      <c r="AB203" s="1">
        <v>1712.9</v>
      </c>
      <c r="AC203" s="1" t="s">
        <v>194</v>
      </c>
      <c r="AD203" s="1" t="s">
        <v>194</v>
      </c>
      <c r="AE203" s="1" t="s">
        <v>194</v>
      </c>
      <c r="AF203" s="1" t="s">
        <v>194</v>
      </c>
      <c r="AG203" s="1">
        <v>191.14</v>
      </c>
      <c r="AH203" s="1">
        <v>193.15</v>
      </c>
      <c r="AI203" s="1">
        <v>193.62</v>
      </c>
      <c r="AJ203" s="1">
        <v>193.28</v>
      </c>
      <c r="AK203" s="1">
        <v>192.29</v>
      </c>
      <c r="AL203" s="1">
        <v>193.52</v>
      </c>
      <c r="AM203" s="1" t="s">
        <v>194</v>
      </c>
      <c r="AN203" s="1" t="s">
        <v>194</v>
      </c>
      <c r="AO203" s="1" t="s">
        <v>194</v>
      </c>
      <c r="AP203" s="1" t="s">
        <v>194</v>
      </c>
      <c r="AQ203" s="1">
        <v>10.3301961937445</v>
      </c>
      <c r="AR203" s="1">
        <v>10.0085491037193</v>
      </c>
      <c r="AS203" s="1">
        <v>8.8587095415961699</v>
      </c>
      <c r="AT203" s="1">
        <v>8.9284402242476997</v>
      </c>
      <c r="AU203" s="1">
        <v>8.53240470555793</v>
      </c>
      <c r="AV203" s="1">
        <v>8.3862217887837698</v>
      </c>
      <c r="AW203" s="1" t="s">
        <v>194</v>
      </c>
      <c r="AX203" s="1" t="s">
        <v>194</v>
      </c>
      <c r="AY203" s="1" t="s">
        <v>194</v>
      </c>
      <c r="AZ203" s="1" t="s">
        <v>194</v>
      </c>
      <c r="BA203" s="1">
        <v>27.167048335822098</v>
      </c>
      <c r="BB203" s="1">
        <v>26.230342547325499</v>
      </c>
      <c r="BC203" s="1">
        <v>24.080185854776001</v>
      </c>
      <c r="BD203" s="1">
        <v>22.2137929626934</v>
      </c>
      <c r="BE203" s="1">
        <v>26.302704037829098</v>
      </c>
      <c r="BF203" s="1">
        <v>24.939246553770701</v>
      </c>
      <c r="BG203" s="1" t="s">
        <v>194</v>
      </c>
      <c r="BH203" s="1" t="s">
        <v>194</v>
      </c>
      <c r="BI203" s="1" t="s">
        <v>194</v>
      </c>
      <c r="BJ203" s="1" t="s">
        <v>194</v>
      </c>
      <c r="BM203">
        <v>6</v>
      </c>
      <c r="BN203">
        <f>MIN(Modell_vol30_2_bemutato_Wilensky4_table[[#This Row],[closest comp 1]:[closest comp 10]])</f>
        <v>8.3862217887837698</v>
      </c>
      <c r="BO203">
        <f>MAX(Modell_vol30_2_bemutato_Wilensky4_table[[#This Row],[closest comp 1]:[closest comp 10]])</f>
        <v>10.3301961937445</v>
      </c>
    </row>
    <row r="204" spans="1:70" x14ac:dyDescent="0.25">
      <c r="A204" s="1">
        <v>203</v>
      </c>
      <c r="B204" s="1" t="s">
        <v>38</v>
      </c>
      <c r="C204" s="1" t="s">
        <v>22</v>
      </c>
      <c r="D204" s="1" t="s">
        <v>40</v>
      </c>
      <c r="E204" s="1" t="s">
        <v>28</v>
      </c>
      <c r="F204" s="1" t="s">
        <v>25</v>
      </c>
      <c r="G204" s="1" t="b">
        <v>0</v>
      </c>
      <c r="H204" s="1" t="b">
        <v>0</v>
      </c>
      <c r="I204" s="1" t="b">
        <v>0</v>
      </c>
      <c r="J204" s="1" t="b">
        <v>0</v>
      </c>
      <c r="K204" s="1" t="b">
        <v>0</v>
      </c>
      <c r="L204" s="1">
        <v>200</v>
      </c>
      <c r="M204" s="1">
        <v>6</v>
      </c>
      <c r="N204" s="1">
        <v>0</v>
      </c>
      <c r="O204" s="1">
        <v>1</v>
      </c>
      <c r="P204" s="1">
        <v>0</v>
      </c>
      <c r="Q204" s="1">
        <v>100</v>
      </c>
      <c r="R204" s="1">
        <v>0</v>
      </c>
      <c r="S204" s="1">
        <v>1</v>
      </c>
      <c r="T204" s="1">
        <v>1</v>
      </c>
      <c r="U204" s="1" t="b">
        <v>0</v>
      </c>
      <c r="V204" s="1">
        <v>120</v>
      </c>
      <c r="W204" s="1">
        <v>1701.85</v>
      </c>
      <c r="X204" s="1">
        <v>1704.77</v>
      </c>
      <c r="Y204" s="1">
        <v>2094.4499999999998</v>
      </c>
      <c r="Z204" s="1">
        <v>2326.9299999999998</v>
      </c>
      <c r="AA204" s="1">
        <v>2047.06</v>
      </c>
      <c r="AB204" s="1">
        <v>1917.42</v>
      </c>
      <c r="AC204" s="1" t="s">
        <v>194</v>
      </c>
      <c r="AD204" s="1" t="s">
        <v>194</v>
      </c>
      <c r="AE204" s="1" t="s">
        <v>194</v>
      </c>
      <c r="AF204" s="1" t="s">
        <v>194</v>
      </c>
      <c r="AG204" s="1">
        <v>192.7</v>
      </c>
      <c r="AH204" s="1">
        <v>193.09</v>
      </c>
      <c r="AI204" s="1">
        <v>191.73</v>
      </c>
      <c r="AJ204" s="1">
        <v>191.48</v>
      </c>
      <c r="AK204" s="1">
        <v>193.5</v>
      </c>
      <c r="AL204" s="1">
        <v>193.89</v>
      </c>
      <c r="AM204" s="1" t="s">
        <v>194</v>
      </c>
      <c r="AN204" s="1" t="s">
        <v>194</v>
      </c>
      <c r="AO204" s="1" t="s">
        <v>194</v>
      </c>
      <c r="AP204" s="1" t="s">
        <v>194</v>
      </c>
      <c r="AQ204" s="1">
        <v>9.1260774105619404</v>
      </c>
      <c r="AR204" s="1">
        <v>8.0897678233686197</v>
      </c>
      <c r="AS204" s="1">
        <v>9.7198694295846799</v>
      </c>
      <c r="AT204" s="1">
        <v>10.5084370201529</v>
      </c>
      <c r="AU204" s="1">
        <v>7.9669290488384696</v>
      </c>
      <c r="AV204" s="1">
        <v>7.497636056977</v>
      </c>
      <c r="AW204" s="1" t="s">
        <v>194</v>
      </c>
      <c r="AX204" s="1" t="s">
        <v>194</v>
      </c>
      <c r="AY204" s="1" t="s">
        <v>194</v>
      </c>
      <c r="AZ204" s="1" t="s">
        <v>194</v>
      </c>
      <c r="BA204" s="1">
        <v>25.200464754930302</v>
      </c>
      <c r="BB204" s="1">
        <v>26.073908869964001</v>
      </c>
      <c r="BC204" s="1">
        <v>24.140741767695999</v>
      </c>
      <c r="BD204" s="1">
        <v>24.354206669096101</v>
      </c>
      <c r="BE204" s="1">
        <v>23.413384414747899</v>
      </c>
      <c r="BF204" s="1">
        <v>22.443273246465498</v>
      </c>
      <c r="BG204" s="1" t="s">
        <v>194</v>
      </c>
      <c r="BH204" s="1" t="s">
        <v>194</v>
      </c>
      <c r="BI204" s="1" t="s">
        <v>194</v>
      </c>
      <c r="BJ204" s="1" t="s">
        <v>194</v>
      </c>
      <c r="BM204">
        <v>6</v>
      </c>
      <c r="BN204">
        <f>MIN(Modell_vol30_2_bemutato_Wilensky4_table[[#This Row],[closest comp 1]:[closest comp 10]])</f>
        <v>7.497636056977</v>
      </c>
      <c r="BO204">
        <f>MAX(Modell_vol30_2_bemutato_Wilensky4_table[[#This Row],[closest comp 1]:[closest comp 10]])</f>
        <v>10.5084370201529</v>
      </c>
    </row>
    <row r="205" spans="1:70" x14ac:dyDescent="0.25">
      <c r="A205" s="1">
        <v>204</v>
      </c>
      <c r="B205" s="1" t="s">
        <v>38</v>
      </c>
      <c r="C205" s="1" t="s">
        <v>22</v>
      </c>
      <c r="D205" s="1" t="s">
        <v>40</v>
      </c>
      <c r="E205" s="1" t="s">
        <v>28</v>
      </c>
      <c r="F205" s="1" t="s">
        <v>25</v>
      </c>
      <c r="G205" s="1" t="b">
        <v>0</v>
      </c>
      <c r="H205" s="1" t="b">
        <v>0</v>
      </c>
      <c r="I205" s="1" t="b">
        <v>0</v>
      </c>
      <c r="J205" s="1" t="b">
        <v>0</v>
      </c>
      <c r="K205" s="1" t="b">
        <v>0</v>
      </c>
      <c r="L205" s="1">
        <v>200</v>
      </c>
      <c r="M205" s="1">
        <v>6</v>
      </c>
      <c r="N205" s="1">
        <v>0</v>
      </c>
      <c r="O205" s="1">
        <v>1</v>
      </c>
      <c r="P205" s="1">
        <v>0</v>
      </c>
      <c r="Q205" s="1">
        <v>100</v>
      </c>
      <c r="R205" s="1">
        <v>0</v>
      </c>
      <c r="S205" s="1">
        <v>1</v>
      </c>
      <c r="T205" s="1">
        <v>1</v>
      </c>
      <c r="U205" s="1" t="b">
        <v>0</v>
      </c>
      <c r="V205" s="1">
        <v>120</v>
      </c>
      <c r="W205" s="1">
        <v>2108.9499999999998</v>
      </c>
      <c r="X205" s="1">
        <v>1824.69</v>
      </c>
      <c r="Y205" s="1">
        <v>1816.07</v>
      </c>
      <c r="Z205" s="1">
        <v>1969.07</v>
      </c>
      <c r="AA205" s="1">
        <v>2009.62</v>
      </c>
      <c r="AB205" s="1">
        <v>1796.09</v>
      </c>
      <c r="AC205" s="1" t="s">
        <v>194</v>
      </c>
      <c r="AD205" s="1" t="s">
        <v>194</v>
      </c>
      <c r="AE205" s="1" t="s">
        <v>194</v>
      </c>
      <c r="AF205" s="1" t="s">
        <v>194</v>
      </c>
      <c r="AG205" s="1">
        <v>192.5</v>
      </c>
      <c r="AH205" s="1">
        <v>193.63</v>
      </c>
      <c r="AI205" s="1">
        <v>193.34</v>
      </c>
      <c r="AJ205" s="1">
        <v>191.85</v>
      </c>
      <c r="AK205" s="1">
        <v>192.14</v>
      </c>
      <c r="AL205" s="1">
        <v>192.94</v>
      </c>
      <c r="AM205" s="1" t="s">
        <v>194</v>
      </c>
      <c r="AN205" s="1" t="s">
        <v>194</v>
      </c>
      <c r="AO205" s="1" t="s">
        <v>194</v>
      </c>
      <c r="AP205" s="1" t="s">
        <v>194</v>
      </c>
      <c r="AQ205" s="1">
        <v>9.5502424521863798</v>
      </c>
      <c r="AR205" s="1">
        <v>7.5842700751147696</v>
      </c>
      <c r="AS205" s="1">
        <v>8.6922318781346295</v>
      </c>
      <c r="AT205" s="1">
        <v>9.51870902191461</v>
      </c>
      <c r="AU205" s="1">
        <v>9.7633818823529896</v>
      </c>
      <c r="AV205" s="1">
        <v>9.2264777352168199</v>
      </c>
      <c r="AW205" s="1" t="s">
        <v>194</v>
      </c>
      <c r="AX205" s="1" t="s">
        <v>194</v>
      </c>
      <c r="AY205" s="1" t="s">
        <v>194</v>
      </c>
      <c r="AZ205" s="1" t="s">
        <v>194</v>
      </c>
      <c r="BA205" s="1">
        <v>25.1560054911048</v>
      </c>
      <c r="BB205" s="1">
        <v>24.311822098122299</v>
      </c>
      <c r="BC205" s="1">
        <v>24.523831240299302</v>
      </c>
      <c r="BD205" s="1">
        <v>25.4833901270678</v>
      </c>
      <c r="BE205" s="1">
        <v>25.799186590882002</v>
      </c>
      <c r="BF205" s="1">
        <v>27.022520469956699</v>
      </c>
      <c r="BG205" s="1" t="s">
        <v>194</v>
      </c>
      <c r="BH205" s="1" t="s">
        <v>194</v>
      </c>
      <c r="BI205" s="1" t="s">
        <v>194</v>
      </c>
      <c r="BJ205" s="1" t="s">
        <v>194</v>
      </c>
      <c r="BM205">
        <v>6</v>
      </c>
      <c r="BN205">
        <f>MIN(Modell_vol30_2_bemutato_Wilensky4_table[[#This Row],[closest comp 1]:[closest comp 10]])</f>
        <v>7.5842700751147696</v>
      </c>
      <c r="BO205">
        <f>MAX(Modell_vol30_2_bemutato_Wilensky4_table[[#This Row],[closest comp 1]:[closest comp 10]])</f>
        <v>9.7633818823529896</v>
      </c>
    </row>
    <row r="206" spans="1:70" x14ac:dyDescent="0.25">
      <c r="A206" s="1">
        <v>205</v>
      </c>
      <c r="B206" s="1" t="s">
        <v>38</v>
      </c>
      <c r="C206" s="1" t="s">
        <v>22</v>
      </c>
      <c r="D206" s="1" t="s">
        <v>40</v>
      </c>
      <c r="E206" s="1" t="s">
        <v>28</v>
      </c>
      <c r="F206" s="1" t="s">
        <v>25</v>
      </c>
      <c r="G206" s="1" t="b">
        <v>0</v>
      </c>
      <c r="H206" s="1" t="b">
        <v>0</v>
      </c>
      <c r="I206" s="1" t="b">
        <v>0</v>
      </c>
      <c r="J206" s="1" t="b">
        <v>0</v>
      </c>
      <c r="K206" s="1" t="b">
        <v>0</v>
      </c>
      <c r="L206" s="1">
        <v>200</v>
      </c>
      <c r="M206" s="1">
        <v>6</v>
      </c>
      <c r="N206" s="1">
        <v>0</v>
      </c>
      <c r="O206" s="1">
        <v>1</v>
      </c>
      <c r="P206" s="1">
        <v>0</v>
      </c>
      <c r="Q206" s="1">
        <v>100</v>
      </c>
      <c r="R206" s="1">
        <v>0</v>
      </c>
      <c r="S206" s="1">
        <v>1</v>
      </c>
      <c r="T206" s="1">
        <v>1</v>
      </c>
      <c r="U206" s="1" t="b">
        <v>0</v>
      </c>
      <c r="V206" s="1">
        <v>120</v>
      </c>
      <c r="W206" s="1">
        <v>1571.94</v>
      </c>
      <c r="X206" s="1">
        <v>1625.57</v>
      </c>
      <c r="Y206" s="1">
        <v>1605.82</v>
      </c>
      <c r="Z206" s="1">
        <v>1705.42</v>
      </c>
      <c r="AA206" s="1">
        <v>1850.24</v>
      </c>
      <c r="AB206" s="1">
        <v>1982.12</v>
      </c>
      <c r="AC206" s="1" t="s">
        <v>194</v>
      </c>
      <c r="AD206" s="1" t="s">
        <v>194</v>
      </c>
      <c r="AE206" s="1" t="s">
        <v>194</v>
      </c>
      <c r="AF206" s="1" t="s">
        <v>194</v>
      </c>
      <c r="AG206" s="1">
        <v>193.85</v>
      </c>
      <c r="AH206" s="1">
        <v>194.22</v>
      </c>
      <c r="AI206" s="1">
        <v>193.83</v>
      </c>
      <c r="AJ206" s="1">
        <v>193.14</v>
      </c>
      <c r="AK206" s="1">
        <v>193.47</v>
      </c>
      <c r="AL206" s="1">
        <v>193.02</v>
      </c>
      <c r="AM206" s="1" t="s">
        <v>194</v>
      </c>
      <c r="AN206" s="1" t="s">
        <v>194</v>
      </c>
      <c r="AO206" s="1" t="s">
        <v>194</v>
      </c>
      <c r="AP206" s="1" t="s">
        <v>194</v>
      </c>
      <c r="AQ206" s="1">
        <v>8.8718498680895301</v>
      </c>
      <c r="AR206" s="1">
        <v>7.6434048783104096</v>
      </c>
      <c r="AS206" s="1">
        <v>8.86808747076382</v>
      </c>
      <c r="AT206" s="1">
        <v>8.3318587809697302</v>
      </c>
      <c r="AU206" s="1">
        <v>8.9572888777939106</v>
      </c>
      <c r="AV206" s="1">
        <v>9.1077653785568504</v>
      </c>
      <c r="AW206" s="1" t="s">
        <v>194</v>
      </c>
      <c r="AX206" s="1" t="s">
        <v>194</v>
      </c>
      <c r="AY206" s="1" t="s">
        <v>194</v>
      </c>
      <c r="AZ206" s="1" t="s">
        <v>194</v>
      </c>
      <c r="BA206" s="1">
        <v>25.268263964313199</v>
      </c>
      <c r="BB206" s="1">
        <v>23.270185139415901</v>
      </c>
      <c r="BC206" s="1">
        <v>23.7032520381544</v>
      </c>
      <c r="BD206" s="1">
        <v>24.874050481728499</v>
      </c>
      <c r="BE206" s="1">
        <v>23.377138519750801</v>
      </c>
      <c r="BF206" s="1">
        <v>24.618086959362</v>
      </c>
      <c r="BG206" s="1" t="s">
        <v>194</v>
      </c>
      <c r="BH206" s="1" t="s">
        <v>194</v>
      </c>
      <c r="BI206" s="1" t="s">
        <v>194</v>
      </c>
      <c r="BJ206" s="1" t="s">
        <v>194</v>
      </c>
      <c r="BM206">
        <v>6</v>
      </c>
      <c r="BN206">
        <f>MIN(Modell_vol30_2_bemutato_Wilensky4_table[[#This Row],[closest comp 1]:[closest comp 10]])</f>
        <v>7.6434048783104096</v>
      </c>
      <c r="BO206">
        <f>MAX(Modell_vol30_2_bemutato_Wilensky4_table[[#This Row],[closest comp 1]:[closest comp 10]])</f>
        <v>9.1077653785568504</v>
      </c>
    </row>
    <row r="207" spans="1:70" x14ac:dyDescent="0.25">
      <c r="A207" s="1">
        <v>206</v>
      </c>
      <c r="B207" s="1" t="s">
        <v>38</v>
      </c>
      <c r="C207" s="1" t="s">
        <v>22</v>
      </c>
      <c r="D207" s="1" t="s">
        <v>40</v>
      </c>
      <c r="E207" s="1" t="s">
        <v>28</v>
      </c>
      <c r="F207" s="1" t="s">
        <v>25</v>
      </c>
      <c r="G207" s="1" t="b">
        <v>0</v>
      </c>
      <c r="H207" s="1" t="b">
        <v>0</v>
      </c>
      <c r="I207" s="1" t="b">
        <v>0</v>
      </c>
      <c r="J207" s="1" t="b">
        <v>0</v>
      </c>
      <c r="K207" s="1" t="b">
        <v>0</v>
      </c>
      <c r="L207" s="1">
        <v>200</v>
      </c>
      <c r="M207" s="1">
        <v>6</v>
      </c>
      <c r="N207" s="1">
        <v>0</v>
      </c>
      <c r="O207" s="1">
        <v>1</v>
      </c>
      <c r="P207" s="1">
        <v>0</v>
      </c>
      <c r="Q207" s="1">
        <v>100</v>
      </c>
      <c r="R207" s="1">
        <v>0</v>
      </c>
      <c r="S207" s="1">
        <v>1</v>
      </c>
      <c r="T207" s="1">
        <v>1</v>
      </c>
      <c r="U207" s="1" t="b">
        <v>0</v>
      </c>
      <c r="V207" s="1">
        <v>120</v>
      </c>
      <c r="W207" s="1">
        <v>1643.54</v>
      </c>
      <c r="X207" s="1">
        <v>1719.06</v>
      </c>
      <c r="Y207" s="1">
        <v>1626.14</v>
      </c>
      <c r="Z207" s="1">
        <v>1630.63</v>
      </c>
      <c r="AA207" s="1">
        <v>2009.79</v>
      </c>
      <c r="AB207" s="1">
        <v>1592.99</v>
      </c>
      <c r="AC207" s="1" t="s">
        <v>194</v>
      </c>
      <c r="AD207" s="1" t="s">
        <v>194</v>
      </c>
      <c r="AE207" s="1" t="s">
        <v>194</v>
      </c>
      <c r="AF207" s="1" t="s">
        <v>194</v>
      </c>
      <c r="AG207" s="1">
        <v>192.87</v>
      </c>
      <c r="AH207" s="1">
        <v>193.89</v>
      </c>
      <c r="AI207" s="1">
        <v>194.13</v>
      </c>
      <c r="AJ207" s="1">
        <v>194.63</v>
      </c>
      <c r="AK207" s="1">
        <v>191.79</v>
      </c>
      <c r="AL207" s="1">
        <v>193.53</v>
      </c>
      <c r="AM207" s="1" t="s">
        <v>194</v>
      </c>
      <c r="AN207" s="1" t="s">
        <v>194</v>
      </c>
      <c r="AO207" s="1" t="s">
        <v>194</v>
      </c>
      <c r="AP207" s="1" t="s">
        <v>194</v>
      </c>
      <c r="AQ207" s="1">
        <v>8.9530059463915208</v>
      </c>
      <c r="AR207" s="1">
        <v>8.3381699590650094</v>
      </c>
      <c r="AS207" s="1">
        <v>7.8521790338379498</v>
      </c>
      <c r="AT207" s="1">
        <v>6.6977825254990897</v>
      </c>
      <c r="AU207" s="1">
        <v>10.2718891001344</v>
      </c>
      <c r="AV207" s="1">
        <v>8.7703941036060993</v>
      </c>
      <c r="AW207" s="1" t="s">
        <v>194</v>
      </c>
      <c r="AX207" s="1" t="s">
        <v>194</v>
      </c>
      <c r="AY207" s="1" t="s">
        <v>194</v>
      </c>
      <c r="AZ207" s="1" t="s">
        <v>194</v>
      </c>
      <c r="BA207" s="1">
        <v>25.8646280022704</v>
      </c>
      <c r="BB207" s="1">
        <v>23.806873985986702</v>
      </c>
      <c r="BC207" s="1">
        <v>25.497108403412099</v>
      </c>
      <c r="BD207" s="1">
        <v>24.054047576975901</v>
      </c>
      <c r="BE207" s="1">
        <v>25.877642290473901</v>
      </c>
      <c r="BF207" s="1">
        <v>26.227906291859899</v>
      </c>
      <c r="BG207" s="1" t="s">
        <v>194</v>
      </c>
      <c r="BH207" s="1" t="s">
        <v>194</v>
      </c>
      <c r="BI207" s="1" t="s">
        <v>194</v>
      </c>
      <c r="BJ207" s="1" t="s">
        <v>194</v>
      </c>
      <c r="BM207">
        <v>6</v>
      </c>
      <c r="BN207">
        <f>MIN(Modell_vol30_2_bemutato_Wilensky4_table[[#This Row],[closest comp 1]:[closest comp 10]])</f>
        <v>6.6977825254990897</v>
      </c>
      <c r="BO207">
        <f>MAX(Modell_vol30_2_bemutato_Wilensky4_table[[#This Row],[closest comp 1]:[closest comp 10]])</f>
        <v>10.2718891001344</v>
      </c>
    </row>
    <row r="208" spans="1:70" x14ac:dyDescent="0.25">
      <c r="A208" s="1">
        <v>207</v>
      </c>
      <c r="B208" s="1" t="s">
        <v>38</v>
      </c>
      <c r="C208" s="1" t="s">
        <v>22</v>
      </c>
      <c r="D208" s="1" t="s">
        <v>40</v>
      </c>
      <c r="E208" s="1" t="s">
        <v>28</v>
      </c>
      <c r="F208" s="1" t="s">
        <v>25</v>
      </c>
      <c r="G208" s="1" t="b">
        <v>0</v>
      </c>
      <c r="H208" s="1" t="b">
        <v>0</v>
      </c>
      <c r="I208" s="1" t="b">
        <v>0</v>
      </c>
      <c r="J208" s="1" t="b">
        <v>0</v>
      </c>
      <c r="K208" s="1" t="b">
        <v>0</v>
      </c>
      <c r="L208" s="1">
        <v>200</v>
      </c>
      <c r="M208" s="1">
        <v>6</v>
      </c>
      <c r="N208" s="1">
        <v>0</v>
      </c>
      <c r="O208" s="1">
        <v>1</v>
      </c>
      <c r="P208" s="1">
        <v>0</v>
      </c>
      <c r="Q208" s="1">
        <v>100</v>
      </c>
      <c r="R208" s="1">
        <v>0</v>
      </c>
      <c r="S208" s="1">
        <v>1</v>
      </c>
      <c r="T208" s="1">
        <v>1</v>
      </c>
      <c r="U208" s="1" t="b">
        <v>0</v>
      </c>
      <c r="V208" s="1">
        <v>120</v>
      </c>
      <c r="W208" s="1">
        <v>1886.11</v>
      </c>
      <c r="X208" s="1">
        <v>1594.76</v>
      </c>
      <c r="Y208" s="1">
        <v>1742.25</v>
      </c>
      <c r="Z208" s="1">
        <v>1730.95</v>
      </c>
      <c r="AA208" s="1">
        <v>1669.72</v>
      </c>
      <c r="AB208" s="1">
        <v>1594.14</v>
      </c>
      <c r="AC208" s="1" t="s">
        <v>194</v>
      </c>
      <c r="AD208" s="1" t="s">
        <v>194</v>
      </c>
      <c r="AE208" s="1" t="s">
        <v>194</v>
      </c>
      <c r="AF208" s="1" t="s">
        <v>194</v>
      </c>
      <c r="AG208" s="1">
        <v>192.75</v>
      </c>
      <c r="AH208" s="1">
        <v>193.81</v>
      </c>
      <c r="AI208" s="1">
        <v>193.45</v>
      </c>
      <c r="AJ208" s="1">
        <v>193.58</v>
      </c>
      <c r="AK208" s="1">
        <v>193.25</v>
      </c>
      <c r="AL208" s="1">
        <v>194.32</v>
      </c>
      <c r="AM208" s="1" t="s">
        <v>194</v>
      </c>
      <c r="AN208" s="1" t="s">
        <v>194</v>
      </c>
      <c r="AO208" s="1" t="s">
        <v>194</v>
      </c>
      <c r="AP208" s="1" t="s">
        <v>194</v>
      </c>
      <c r="AQ208" s="1">
        <v>9.2979134191052992</v>
      </c>
      <c r="AR208" s="1">
        <v>8.5761857467108307</v>
      </c>
      <c r="AS208" s="1">
        <v>9.2587036537129599</v>
      </c>
      <c r="AT208" s="1">
        <v>8.4233995210667203</v>
      </c>
      <c r="AU208" s="1">
        <v>8.4786436153154305</v>
      </c>
      <c r="AV208" s="1">
        <v>7.7344632213457203</v>
      </c>
      <c r="AW208" s="1" t="s">
        <v>194</v>
      </c>
      <c r="AX208" s="1" t="s">
        <v>194</v>
      </c>
      <c r="AY208" s="1" t="s">
        <v>194</v>
      </c>
      <c r="AZ208" s="1" t="s">
        <v>194</v>
      </c>
      <c r="BA208" s="1">
        <v>24.707348220442999</v>
      </c>
      <c r="BB208" s="1">
        <v>25.244175167112399</v>
      </c>
      <c r="BC208" s="1">
        <v>26.184815610875901</v>
      </c>
      <c r="BD208" s="1">
        <v>25.424963195773401</v>
      </c>
      <c r="BE208" s="1">
        <v>25.918608952080099</v>
      </c>
      <c r="BF208" s="1">
        <v>25.262473557761201</v>
      </c>
      <c r="BG208" s="1" t="s">
        <v>194</v>
      </c>
      <c r="BH208" s="1" t="s">
        <v>194</v>
      </c>
      <c r="BI208" s="1" t="s">
        <v>194</v>
      </c>
      <c r="BJ208" s="1" t="s">
        <v>194</v>
      </c>
      <c r="BM208">
        <v>6</v>
      </c>
      <c r="BN208">
        <f>MIN(Modell_vol30_2_bemutato_Wilensky4_table[[#This Row],[closest comp 1]:[closest comp 10]])</f>
        <v>7.7344632213457203</v>
      </c>
      <c r="BO208">
        <f>MAX(Modell_vol30_2_bemutato_Wilensky4_table[[#This Row],[closest comp 1]:[closest comp 10]])</f>
        <v>9.2979134191052992</v>
      </c>
    </row>
    <row r="209" spans="1:67" x14ac:dyDescent="0.25">
      <c r="A209" s="1">
        <v>208</v>
      </c>
      <c r="B209" s="1" t="s">
        <v>38</v>
      </c>
      <c r="C209" s="1" t="s">
        <v>22</v>
      </c>
      <c r="D209" s="1" t="s">
        <v>40</v>
      </c>
      <c r="E209" s="1" t="s">
        <v>28</v>
      </c>
      <c r="F209" s="1" t="s">
        <v>25</v>
      </c>
      <c r="G209" s="1" t="b">
        <v>0</v>
      </c>
      <c r="H209" s="1" t="b">
        <v>0</v>
      </c>
      <c r="I209" s="1" t="b">
        <v>0</v>
      </c>
      <c r="J209" s="1" t="b">
        <v>0</v>
      </c>
      <c r="K209" s="1" t="b">
        <v>0</v>
      </c>
      <c r="L209" s="1">
        <v>200</v>
      </c>
      <c r="M209" s="1">
        <v>6</v>
      </c>
      <c r="N209" s="1">
        <v>0</v>
      </c>
      <c r="O209" s="1">
        <v>1</v>
      </c>
      <c r="P209" s="1">
        <v>0</v>
      </c>
      <c r="Q209" s="1">
        <v>100</v>
      </c>
      <c r="R209" s="1">
        <v>0</v>
      </c>
      <c r="S209" s="1">
        <v>1</v>
      </c>
      <c r="T209" s="1">
        <v>1</v>
      </c>
      <c r="U209" s="1" t="b">
        <v>0</v>
      </c>
      <c r="V209" s="1">
        <v>120</v>
      </c>
      <c r="W209" s="1">
        <v>1835.86</v>
      </c>
      <c r="X209" s="1">
        <v>1981.45</v>
      </c>
      <c r="Y209" s="1">
        <v>2106.4</v>
      </c>
      <c r="Z209" s="1">
        <v>2067.2600000000002</v>
      </c>
      <c r="AA209" s="1">
        <v>1896.76</v>
      </c>
      <c r="AB209" s="1">
        <v>2087.5100000000002</v>
      </c>
      <c r="AC209" s="1" t="s">
        <v>194</v>
      </c>
      <c r="AD209" s="1" t="s">
        <v>194</v>
      </c>
      <c r="AE209" s="1" t="s">
        <v>194</v>
      </c>
      <c r="AF209" s="1" t="s">
        <v>194</v>
      </c>
      <c r="AG209" s="1">
        <v>193.94</v>
      </c>
      <c r="AH209" s="1">
        <v>192.45</v>
      </c>
      <c r="AI209" s="1">
        <v>193.01</v>
      </c>
      <c r="AJ209" s="1">
        <v>191.77</v>
      </c>
      <c r="AK209" s="1">
        <v>192.24</v>
      </c>
      <c r="AL209" s="1">
        <v>191.57</v>
      </c>
      <c r="AM209" s="1" t="s">
        <v>194</v>
      </c>
      <c r="AN209" s="1" t="s">
        <v>194</v>
      </c>
      <c r="AO209" s="1" t="s">
        <v>194</v>
      </c>
      <c r="AP209" s="1" t="s">
        <v>194</v>
      </c>
      <c r="AQ209" s="1">
        <v>8.5782409677477194</v>
      </c>
      <c r="AR209" s="1">
        <v>9.4643895475948199</v>
      </c>
      <c r="AS209" s="1">
        <v>9.0049999447580493</v>
      </c>
      <c r="AT209" s="1">
        <v>11.0801711460006</v>
      </c>
      <c r="AU209" s="1">
        <v>9.9233768725167408</v>
      </c>
      <c r="AV209" s="1">
        <v>9.7129715494936093</v>
      </c>
      <c r="AW209" s="1" t="s">
        <v>194</v>
      </c>
      <c r="AX209" s="1" t="s">
        <v>194</v>
      </c>
      <c r="AY209" s="1" t="s">
        <v>194</v>
      </c>
      <c r="AZ209" s="1" t="s">
        <v>194</v>
      </c>
      <c r="BA209" s="1">
        <v>25.095499383384599</v>
      </c>
      <c r="BB209" s="1">
        <v>24.7506284624389</v>
      </c>
      <c r="BC209" s="1">
        <v>25.260492768426101</v>
      </c>
      <c r="BD209" s="1">
        <v>26.967267597711999</v>
      </c>
      <c r="BE209" s="1">
        <v>26.7302098227036</v>
      </c>
      <c r="BF209" s="1">
        <v>25.6697549618819</v>
      </c>
      <c r="BG209" s="1" t="s">
        <v>194</v>
      </c>
      <c r="BH209" s="1" t="s">
        <v>194</v>
      </c>
      <c r="BI209" s="1" t="s">
        <v>194</v>
      </c>
      <c r="BJ209" s="1" t="s">
        <v>194</v>
      </c>
      <c r="BM209">
        <v>6</v>
      </c>
      <c r="BN209">
        <f>MIN(Modell_vol30_2_bemutato_Wilensky4_table[[#This Row],[closest comp 1]:[closest comp 10]])</f>
        <v>8.5782409677477194</v>
      </c>
      <c r="BO209">
        <f>MAX(Modell_vol30_2_bemutato_Wilensky4_table[[#This Row],[closest comp 1]:[closest comp 10]])</f>
        <v>11.0801711460006</v>
      </c>
    </row>
    <row r="210" spans="1:67" x14ac:dyDescent="0.25">
      <c r="A210" s="1">
        <v>209</v>
      </c>
      <c r="B210" s="1" t="s">
        <v>38</v>
      </c>
      <c r="C210" s="1" t="s">
        <v>22</v>
      </c>
      <c r="D210" s="1" t="s">
        <v>40</v>
      </c>
      <c r="E210" s="1" t="s">
        <v>28</v>
      </c>
      <c r="F210" s="1" t="s">
        <v>25</v>
      </c>
      <c r="G210" s="1" t="b">
        <v>0</v>
      </c>
      <c r="H210" s="1" t="b">
        <v>0</v>
      </c>
      <c r="I210" s="1" t="b">
        <v>0</v>
      </c>
      <c r="J210" s="1" t="b">
        <v>0</v>
      </c>
      <c r="K210" s="1" t="b">
        <v>0</v>
      </c>
      <c r="L210" s="1">
        <v>200</v>
      </c>
      <c r="M210" s="1">
        <v>6</v>
      </c>
      <c r="N210" s="1">
        <v>0</v>
      </c>
      <c r="O210" s="1">
        <v>1</v>
      </c>
      <c r="P210" s="1">
        <v>0</v>
      </c>
      <c r="Q210" s="1">
        <v>100</v>
      </c>
      <c r="R210" s="1">
        <v>0</v>
      </c>
      <c r="S210" s="1">
        <v>1</v>
      </c>
      <c r="T210" s="1">
        <v>1</v>
      </c>
      <c r="U210" s="1" t="b">
        <v>0</v>
      </c>
      <c r="V210" s="1">
        <v>120</v>
      </c>
      <c r="W210" s="1">
        <v>1545.96</v>
      </c>
      <c r="X210" s="1">
        <v>2278.0300000000002</v>
      </c>
      <c r="Y210" s="1">
        <v>1772.81</v>
      </c>
      <c r="Z210" s="1">
        <v>1493.38</v>
      </c>
      <c r="AA210" s="1">
        <v>1627.3</v>
      </c>
      <c r="AB210" s="1">
        <v>1818.21</v>
      </c>
      <c r="AC210" s="1" t="s">
        <v>194</v>
      </c>
      <c r="AD210" s="1" t="s">
        <v>194</v>
      </c>
      <c r="AE210" s="1" t="s">
        <v>194</v>
      </c>
      <c r="AF210" s="1" t="s">
        <v>194</v>
      </c>
      <c r="AG210" s="1">
        <v>194.06</v>
      </c>
      <c r="AH210" s="1">
        <v>191.22</v>
      </c>
      <c r="AI210" s="1">
        <v>193.1</v>
      </c>
      <c r="AJ210" s="1">
        <v>194.73</v>
      </c>
      <c r="AK210" s="1">
        <v>193.87</v>
      </c>
      <c r="AL210" s="1">
        <v>192.55</v>
      </c>
      <c r="AM210" s="1" t="s">
        <v>194</v>
      </c>
      <c r="AN210" s="1" t="s">
        <v>194</v>
      </c>
      <c r="AO210" s="1" t="s">
        <v>194</v>
      </c>
      <c r="AP210" s="1" t="s">
        <v>194</v>
      </c>
      <c r="AQ210" s="1">
        <v>6.56588999351409</v>
      </c>
      <c r="AR210" s="1">
        <v>11.504411857180401</v>
      </c>
      <c r="AS210" s="1">
        <v>8.5529418973383908</v>
      </c>
      <c r="AT210" s="1">
        <v>6.7029943121565596</v>
      </c>
      <c r="AU210" s="1">
        <v>7.7047526283372703</v>
      </c>
      <c r="AV210" s="1">
        <v>9.2569225318565902</v>
      </c>
      <c r="AW210" s="1" t="s">
        <v>194</v>
      </c>
      <c r="AX210" s="1" t="s">
        <v>194</v>
      </c>
      <c r="AY210" s="1" t="s">
        <v>194</v>
      </c>
      <c r="AZ210" s="1" t="s">
        <v>194</v>
      </c>
      <c r="BA210" s="1">
        <v>25.1594895675867</v>
      </c>
      <c r="BB210" s="1">
        <v>25.042745935595701</v>
      </c>
      <c r="BC210" s="1">
        <v>23.644915396822299</v>
      </c>
      <c r="BD210" s="1">
        <v>23.073570177564001</v>
      </c>
      <c r="BE210" s="1">
        <v>24.0835139532658</v>
      </c>
      <c r="BF210" s="1">
        <v>24.8070885591288</v>
      </c>
      <c r="BG210" s="1" t="s">
        <v>194</v>
      </c>
      <c r="BH210" s="1" t="s">
        <v>194</v>
      </c>
      <c r="BI210" s="1" t="s">
        <v>194</v>
      </c>
      <c r="BJ210" s="1" t="s">
        <v>194</v>
      </c>
      <c r="BM210">
        <v>6</v>
      </c>
      <c r="BN210">
        <f>MIN(Modell_vol30_2_bemutato_Wilensky4_table[[#This Row],[closest comp 1]:[closest comp 10]])</f>
        <v>6.56588999351409</v>
      </c>
      <c r="BO210">
        <f>MAX(Modell_vol30_2_bemutato_Wilensky4_table[[#This Row],[closest comp 1]:[closest comp 10]])</f>
        <v>11.504411857180401</v>
      </c>
    </row>
    <row r="211" spans="1:67" x14ac:dyDescent="0.25">
      <c r="A211" s="1">
        <v>210</v>
      </c>
      <c r="B211" s="1" t="s">
        <v>38</v>
      </c>
      <c r="C211" s="1" t="s">
        <v>22</v>
      </c>
      <c r="D211" s="1" t="s">
        <v>40</v>
      </c>
      <c r="E211" s="1" t="s">
        <v>28</v>
      </c>
      <c r="F211" s="1" t="s">
        <v>25</v>
      </c>
      <c r="G211" s="1" t="b">
        <v>0</v>
      </c>
      <c r="H211" s="1" t="b">
        <v>0</v>
      </c>
      <c r="I211" s="1" t="b">
        <v>0</v>
      </c>
      <c r="J211" s="1" t="b">
        <v>0</v>
      </c>
      <c r="K211" s="1" t="b">
        <v>0</v>
      </c>
      <c r="L211" s="1">
        <v>200</v>
      </c>
      <c r="M211" s="1">
        <v>6</v>
      </c>
      <c r="N211" s="1">
        <v>0</v>
      </c>
      <c r="O211" s="1">
        <v>1</v>
      </c>
      <c r="P211" s="1">
        <v>0</v>
      </c>
      <c r="Q211" s="1">
        <v>100</v>
      </c>
      <c r="R211" s="1">
        <v>0</v>
      </c>
      <c r="S211" s="1">
        <v>1</v>
      </c>
      <c r="T211" s="1">
        <v>1</v>
      </c>
      <c r="U211" s="1" t="b">
        <v>0</v>
      </c>
      <c r="V211" s="1">
        <v>120</v>
      </c>
      <c r="W211" s="1">
        <v>1833.42</v>
      </c>
      <c r="X211" s="1">
        <v>1886.11</v>
      </c>
      <c r="Y211" s="1">
        <v>1931.54</v>
      </c>
      <c r="Z211" s="1">
        <v>1984.59</v>
      </c>
      <c r="AA211" s="1">
        <v>1959</v>
      </c>
      <c r="AB211" s="1">
        <v>1673.74</v>
      </c>
      <c r="AC211" s="1" t="s">
        <v>194</v>
      </c>
      <c r="AD211" s="1" t="s">
        <v>194</v>
      </c>
      <c r="AE211" s="1" t="s">
        <v>194</v>
      </c>
      <c r="AF211" s="1" t="s">
        <v>194</v>
      </c>
      <c r="AG211" s="1">
        <v>193.67</v>
      </c>
      <c r="AH211" s="1">
        <v>192.64</v>
      </c>
      <c r="AI211" s="1">
        <v>192.97</v>
      </c>
      <c r="AJ211" s="1">
        <v>192.58</v>
      </c>
      <c r="AK211" s="1">
        <v>192.06</v>
      </c>
      <c r="AL211" s="1">
        <v>193.69</v>
      </c>
      <c r="AM211" s="1" t="s">
        <v>194</v>
      </c>
      <c r="AN211" s="1" t="s">
        <v>194</v>
      </c>
      <c r="AO211" s="1" t="s">
        <v>194</v>
      </c>
      <c r="AP211" s="1" t="s">
        <v>194</v>
      </c>
      <c r="AQ211" s="1">
        <v>7.2109808758797698</v>
      </c>
      <c r="AR211" s="1">
        <v>9.0407110972798392</v>
      </c>
      <c r="AS211" s="1">
        <v>8.9371282713052107</v>
      </c>
      <c r="AT211" s="1">
        <v>8.8101688248004493</v>
      </c>
      <c r="AU211" s="1">
        <v>9.8051115853639192</v>
      </c>
      <c r="AV211" s="1">
        <v>8.5076732695180493</v>
      </c>
      <c r="AW211" s="1" t="s">
        <v>194</v>
      </c>
      <c r="AX211" s="1" t="s">
        <v>194</v>
      </c>
      <c r="AY211" s="1" t="s">
        <v>194</v>
      </c>
      <c r="AZ211" s="1" t="s">
        <v>194</v>
      </c>
      <c r="BA211" s="1">
        <v>23.870073951276598</v>
      </c>
      <c r="BB211" s="1">
        <v>23.875596447064201</v>
      </c>
      <c r="BC211" s="1">
        <v>24.494931081012901</v>
      </c>
      <c r="BD211" s="1">
        <v>23.736526638171501</v>
      </c>
      <c r="BE211" s="1">
        <v>24.702574004772</v>
      </c>
      <c r="BF211" s="1">
        <v>25.1543595286924</v>
      </c>
      <c r="BG211" s="1" t="s">
        <v>194</v>
      </c>
      <c r="BH211" s="1" t="s">
        <v>194</v>
      </c>
      <c r="BI211" s="1" t="s">
        <v>194</v>
      </c>
      <c r="BJ211" s="1" t="s">
        <v>194</v>
      </c>
      <c r="BM211">
        <v>6</v>
      </c>
      <c r="BN211">
        <f>MIN(Modell_vol30_2_bemutato_Wilensky4_table[[#This Row],[closest comp 1]:[closest comp 10]])</f>
        <v>7.2109808758797698</v>
      </c>
      <c r="BO211">
        <f>MAX(Modell_vol30_2_bemutato_Wilensky4_table[[#This Row],[closest comp 1]:[closest comp 10]])</f>
        <v>9.8051115853639192</v>
      </c>
    </row>
    <row r="212" spans="1:67" x14ac:dyDescent="0.25">
      <c r="A212" s="1">
        <v>211</v>
      </c>
      <c r="B212" s="1" t="s">
        <v>38</v>
      </c>
      <c r="C212" s="1" t="s">
        <v>22</v>
      </c>
      <c r="D212" s="1" t="s">
        <v>40</v>
      </c>
      <c r="E212" s="1" t="s">
        <v>28</v>
      </c>
      <c r="F212" s="1" t="s">
        <v>25</v>
      </c>
      <c r="G212" s="1" t="b">
        <v>0</v>
      </c>
      <c r="H212" s="1" t="b">
        <v>0</v>
      </c>
      <c r="I212" s="1" t="b">
        <v>0</v>
      </c>
      <c r="J212" s="1" t="b">
        <v>0</v>
      </c>
      <c r="K212" s="1" t="b">
        <v>0</v>
      </c>
      <c r="L212" s="1">
        <v>200</v>
      </c>
      <c r="M212" s="1">
        <v>6</v>
      </c>
      <c r="N212" s="1">
        <v>0</v>
      </c>
      <c r="O212" s="1">
        <v>1</v>
      </c>
      <c r="P212" s="1">
        <v>0</v>
      </c>
      <c r="Q212" s="1">
        <v>100</v>
      </c>
      <c r="R212" s="1">
        <v>0</v>
      </c>
      <c r="S212" s="1">
        <v>1</v>
      </c>
      <c r="T212" s="1">
        <v>1</v>
      </c>
      <c r="U212" s="1" t="b">
        <v>0</v>
      </c>
      <c r="V212" s="1">
        <v>120</v>
      </c>
      <c r="W212" s="1">
        <v>1457.28</v>
      </c>
      <c r="X212" s="1">
        <v>1500.87</v>
      </c>
      <c r="Y212" s="1">
        <v>1605.74</v>
      </c>
      <c r="Z212" s="1">
        <v>1946.05</v>
      </c>
      <c r="AA212" s="1">
        <v>1707.82</v>
      </c>
      <c r="AB212" s="1">
        <v>1861.17</v>
      </c>
      <c r="AC212" s="1" t="s">
        <v>194</v>
      </c>
      <c r="AD212" s="1" t="s">
        <v>194</v>
      </c>
      <c r="AE212" s="1" t="s">
        <v>194</v>
      </c>
      <c r="AF212" s="1" t="s">
        <v>194</v>
      </c>
      <c r="AG212" s="1">
        <v>193.62</v>
      </c>
      <c r="AH212" s="1">
        <v>193.82</v>
      </c>
      <c r="AI212" s="1">
        <v>194.97</v>
      </c>
      <c r="AJ212" s="1">
        <v>193.1</v>
      </c>
      <c r="AK212" s="1">
        <v>193.23</v>
      </c>
      <c r="AL212" s="1">
        <v>192.98</v>
      </c>
      <c r="AM212" s="1" t="s">
        <v>194</v>
      </c>
      <c r="AN212" s="1" t="s">
        <v>194</v>
      </c>
      <c r="AO212" s="1" t="s">
        <v>194</v>
      </c>
      <c r="AP212" s="1" t="s">
        <v>194</v>
      </c>
      <c r="AQ212" s="1">
        <v>7.5575086294086899</v>
      </c>
      <c r="AR212" s="1">
        <v>7.1873839983250498</v>
      </c>
      <c r="AS212" s="1">
        <v>7.1509397699743102</v>
      </c>
      <c r="AT212" s="1">
        <v>10.150632012641401</v>
      </c>
      <c r="AU212" s="1">
        <v>9.0146197117121591</v>
      </c>
      <c r="AV212" s="1">
        <v>9.5206902095945392</v>
      </c>
      <c r="AW212" s="1" t="s">
        <v>194</v>
      </c>
      <c r="AX212" s="1" t="s">
        <v>194</v>
      </c>
      <c r="AY212" s="1" t="s">
        <v>194</v>
      </c>
      <c r="AZ212" s="1" t="s">
        <v>194</v>
      </c>
      <c r="BA212" s="1">
        <v>26.527927669093501</v>
      </c>
      <c r="BB212" s="1">
        <v>25.992370687409501</v>
      </c>
      <c r="BC212" s="1">
        <v>23.1581695322587</v>
      </c>
      <c r="BD212" s="1">
        <v>24.797555187417501</v>
      </c>
      <c r="BE212" s="1">
        <v>25.7440385932717</v>
      </c>
      <c r="BF212" s="1">
        <v>24.016587671884501</v>
      </c>
      <c r="BG212" s="1" t="s">
        <v>194</v>
      </c>
      <c r="BH212" s="1" t="s">
        <v>194</v>
      </c>
      <c r="BI212" s="1" t="s">
        <v>194</v>
      </c>
      <c r="BJ212" s="1" t="s">
        <v>194</v>
      </c>
      <c r="BM212">
        <v>6</v>
      </c>
      <c r="BN212">
        <f>MIN(Modell_vol30_2_bemutato_Wilensky4_table[[#This Row],[closest comp 1]:[closest comp 10]])</f>
        <v>7.1509397699743102</v>
      </c>
      <c r="BO212">
        <f>MAX(Modell_vol30_2_bemutato_Wilensky4_table[[#This Row],[closest comp 1]:[closest comp 10]])</f>
        <v>10.150632012641401</v>
      </c>
    </row>
    <row r="213" spans="1:67" x14ac:dyDescent="0.25">
      <c r="A213" s="1">
        <v>212</v>
      </c>
      <c r="B213" s="1" t="s">
        <v>38</v>
      </c>
      <c r="C213" s="1" t="s">
        <v>22</v>
      </c>
      <c r="D213" s="1" t="s">
        <v>40</v>
      </c>
      <c r="E213" s="1" t="s">
        <v>28</v>
      </c>
      <c r="F213" s="1" t="s">
        <v>25</v>
      </c>
      <c r="G213" s="1" t="b">
        <v>0</v>
      </c>
      <c r="H213" s="1" t="b">
        <v>0</v>
      </c>
      <c r="I213" s="1" t="b">
        <v>0</v>
      </c>
      <c r="J213" s="1" t="b">
        <v>0</v>
      </c>
      <c r="K213" s="1" t="b">
        <v>0</v>
      </c>
      <c r="L213" s="1">
        <v>200</v>
      </c>
      <c r="M213" s="1">
        <v>6</v>
      </c>
      <c r="N213" s="1">
        <v>0</v>
      </c>
      <c r="O213" s="1">
        <v>1</v>
      </c>
      <c r="P213" s="1">
        <v>0</v>
      </c>
      <c r="Q213" s="1">
        <v>100</v>
      </c>
      <c r="R213" s="1">
        <v>0</v>
      </c>
      <c r="S213" s="1">
        <v>1</v>
      </c>
      <c r="T213" s="1">
        <v>1</v>
      </c>
      <c r="U213" s="1" t="b">
        <v>0</v>
      </c>
      <c r="V213" s="1">
        <v>120</v>
      </c>
      <c r="W213" s="1">
        <v>1683.25</v>
      </c>
      <c r="X213" s="1">
        <v>1968.85</v>
      </c>
      <c r="Y213" s="1">
        <v>1820.33</v>
      </c>
      <c r="Z213" s="1">
        <v>1636.4</v>
      </c>
      <c r="AA213" s="1">
        <v>1919.66</v>
      </c>
      <c r="AB213" s="1">
        <v>1508.93</v>
      </c>
      <c r="AC213" s="1" t="s">
        <v>194</v>
      </c>
      <c r="AD213" s="1" t="s">
        <v>194</v>
      </c>
      <c r="AE213" s="1" t="s">
        <v>194</v>
      </c>
      <c r="AF213" s="1" t="s">
        <v>194</v>
      </c>
      <c r="AG213" s="1">
        <v>192.41</v>
      </c>
      <c r="AH213" s="1">
        <v>193.42</v>
      </c>
      <c r="AI213" s="1">
        <v>194.03</v>
      </c>
      <c r="AJ213" s="1">
        <v>192.95</v>
      </c>
      <c r="AK213" s="1">
        <v>193.66</v>
      </c>
      <c r="AL213" s="1">
        <v>193.73</v>
      </c>
      <c r="AM213" s="1" t="s">
        <v>194</v>
      </c>
      <c r="AN213" s="1" t="s">
        <v>194</v>
      </c>
      <c r="AO213" s="1" t="s">
        <v>194</v>
      </c>
      <c r="AP213" s="1" t="s">
        <v>194</v>
      </c>
      <c r="AQ213" s="1">
        <v>8.5426353828858108</v>
      </c>
      <c r="AR213" s="1">
        <v>8.44485475498848</v>
      </c>
      <c r="AS213" s="1">
        <v>8.6577928880140398</v>
      </c>
      <c r="AT213" s="1">
        <v>8.0436731091597409</v>
      </c>
      <c r="AU213" s="1">
        <v>9.3581543421421909</v>
      </c>
      <c r="AV213" s="1">
        <v>6.6611217301462204</v>
      </c>
      <c r="AW213" s="1" t="s">
        <v>194</v>
      </c>
      <c r="AX213" s="1" t="s">
        <v>194</v>
      </c>
      <c r="AY213" s="1" t="s">
        <v>194</v>
      </c>
      <c r="AZ213" s="1" t="s">
        <v>194</v>
      </c>
      <c r="BA213" s="1">
        <v>25.695146914928401</v>
      </c>
      <c r="BB213" s="1">
        <v>22.9851200669485</v>
      </c>
      <c r="BC213" s="1">
        <v>22.5468767032127</v>
      </c>
      <c r="BD213" s="1">
        <v>24.800816902091299</v>
      </c>
      <c r="BE213" s="1">
        <v>21.446810481209699</v>
      </c>
      <c r="BF213" s="1">
        <v>25.027650841276898</v>
      </c>
      <c r="BG213" s="1" t="s">
        <v>194</v>
      </c>
      <c r="BH213" s="1" t="s">
        <v>194</v>
      </c>
      <c r="BI213" s="1" t="s">
        <v>194</v>
      </c>
      <c r="BJ213" s="1" t="s">
        <v>194</v>
      </c>
      <c r="BM213">
        <v>6</v>
      </c>
      <c r="BN213">
        <f>MIN(Modell_vol30_2_bemutato_Wilensky4_table[[#This Row],[closest comp 1]:[closest comp 10]])</f>
        <v>6.6611217301462204</v>
      </c>
      <c r="BO213">
        <f>MAX(Modell_vol30_2_bemutato_Wilensky4_table[[#This Row],[closest comp 1]:[closest comp 10]])</f>
        <v>9.3581543421421909</v>
      </c>
    </row>
    <row r="214" spans="1:67" x14ac:dyDescent="0.25">
      <c r="A214" s="1">
        <v>213</v>
      </c>
      <c r="B214" s="1" t="s">
        <v>38</v>
      </c>
      <c r="C214" s="1" t="s">
        <v>22</v>
      </c>
      <c r="D214" s="1" t="s">
        <v>40</v>
      </c>
      <c r="E214" s="1" t="s">
        <v>28</v>
      </c>
      <c r="F214" s="1" t="s">
        <v>25</v>
      </c>
      <c r="G214" s="1" t="b">
        <v>0</v>
      </c>
      <c r="H214" s="1" t="b">
        <v>0</v>
      </c>
      <c r="I214" s="1" t="b">
        <v>0</v>
      </c>
      <c r="J214" s="1" t="b">
        <v>0</v>
      </c>
      <c r="K214" s="1" t="b">
        <v>0</v>
      </c>
      <c r="L214" s="1">
        <v>200</v>
      </c>
      <c r="M214" s="1">
        <v>6</v>
      </c>
      <c r="N214" s="1">
        <v>0</v>
      </c>
      <c r="O214" s="1">
        <v>1</v>
      </c>
      <c r="P214" s="1">
        <v>0</v>
      </c>
      <c r="Q214" s="1">
        <v>100</v>
      </c>
      <c r="R214" s="1">
        <v>0</v>
      </c>
      <c r="S214" s="1">
        <v>1</v>
      </c>
      <c r="T214" s="1">
        <v>1</v>
      </c>
      <c r="U214" s="1" t="b">
        <v>0</v>
      </c>
      <c r="V214" s="1">
        <v>120</v>
      </c>
      <c r="W214" s="1">
        <v>2024</v>
      </c>
      <c r="X214" s="1">
        <v>1599.18</v>
      </c>
      <c r="Y214" s="1">
        <v>1747.95</v>
      </c>
      <c r="Z214" s="1">
        <v>1888.04</v>
      </c>
      <c r="AA214" s="1">
        <v>1838.43</v>
      </c>
      <c r="AB214" s="1">
        <v>1985.24</v>
      </c>
      <c r="AC214" s="1" t="s">
        <v>194</v>
      </c>
      <c r="AD214" s="1" t="s">
        <v>194</v>
      </c>
      <c r="AE214" s="1" t="s">
        <v>194</v>
      </c>
      <c r="AF214" s="1" t="s">
        <v>194</v>
      </c>
      <c r="AG214" s="1">
        <v>191.49</v>
      </c>
      <c r="AH214" s="1">
        <v>194.9</v>
      </c>
      <c r="AI214" s="1">
        <v>191.62</v>
      </c>
      <c r="AJ214" s="1">
        <v>193.09</v>
      </c>
      <c r="AK214" s="1">
        <v>193.11</v>
      </c>
      <c r="AL214" s="1">
        <v>192.88</v>
      </c>
      <c r="AM214" s="1" t="s">
        <v>194</v>
      </c>
      <c r="AN214" s="1" t="s">
        <v>194</v>
      </c>
      <c r="AO214" s="1" t="s">
        <v>194</v>
      </c>
      <c r="AP214" s="1" t="s">
        <v>194</v>
      </c>
      <c r="AQ214" s="1">
        <v>11.2758380912819</v>
      </c>
      <c r="AR214" s="1">
        <v>6.8693541166286503</v>
      </c>
      <c r="AS214" s="1">
        <v>9.7730377425888495</v>
      </c>
      <c r="AT214" s="1">
        <v>9.2931561056451208</v>
      </c>
      <c r="AU214" s="1">
        <v>10.001139675233899</v>
      </c>
      <c r="AV214" s="1">
        <v>8.5991626934559093</v>
      </c>
      <c r="AW214" s="1" t="s">
        <v>194</v>
      </c>
      <c r="AX214" s="1" t="s">
        <v>194</v>
      </c>
      <c r="AY214" s="1" t="s">
        <v>194</v>
      </c>
      <c r="AZ214" s="1" t="s">
        <v>194</v>
      </c>
      <c r="BA214" s="1">
        <v>27.302031270194298</v>
      </c>
      <c r="BB214" s="1">
        <v>23.786741127569702</v>
      </c>
      <c r="BC214" s="1">
        <v>28.833945403539602</v>
      </c>
      <c r="BD214" s="1">
        <v>26.1493479766268</v>
      </c>
      <c r="BE214" s="1">
        <v>24.765575113724701</v>
      </c>
      <c r="BF214" s="1">
        <v>23.2619906614866</v>
      </c>
      <c r="BG214" s="1" t="s">
        <v>194</v>
      </c>
      <c r="BH214" s="1" t="s">
        <v>194</v>
      </c>
      <c r="BI214" s="1" t="s">
        <v>194</v>
      </c>
      <c r="BJ214" s="1" t="s">
        <v>194</v>
      </c>
      <c r="BM214">
        <v>6</v>
      </c>
      <c r="BN214">
        <f>MIN(Modell_vol30_2_bemutato_Wilensky4_table[[#This Row],[closest comp 1]:[closest comp 10]])</f>
        <v>6.8693541166286503</v>
      </c>
      <c r="BO214">
        <f>MAX(Modell_vol30_2_bemutato_Wilensky4_table[[#This Row],[closest comp 1]:[closest comp 10]])</f>
        <v>11.2758380912819</v>
      </c>
    </row>
    <row r="215" spans="1:67" x14ac:dyDescent="0.25">
      <c r="A215" s="1">
        <v>214</v>
      </c>
      <c r="B215" s="1" t="s">
        <v>38</v>
      </c>
      <c r="C215" s="1" t="s">
        <v>22</v>
      </c>
      <c r="D215" s="1" t="s">
        <v>40</v>
      </c>
      <c r="E215" s="1" t="s">
        <v>28</v>
      </c>
      <c r="F215" s="1" t="s">
        <v>25</v>
      </c>
      <c r="G215" s="1" t="b">
        <v>0</v>
      </c>
      <c r="H215" s="1" t="b">
        <v>0</v>
      </c>
      <c r="I215" s="1" t="b">
        <v>0</v>
      </c>
      <c r="J215" s="1" t="b">
        <v>0</v>
      </c>
      <c r="K215" s="1" t="b">
        <v>0</v>
      </c>
      <c r="L215" s="1">
        <v>200</v>
      </c>
      <c r="M215" s="1">
        <v>6</v>
      </c>
      <c r="N215" s="1">
        <v>0</v>
      </c>
      <c r="O215" s="1">
        <v>1</v>
      </c>
      <c r="P215" s="1">
        <v>0</v>
      </c>
      <c r="Q215" s="1">
        <v>100</v>
      </c>
      <c r="R215" s="1">
        <v>0</v>
      </c>
      <c r="S215" s="1">
        <v>1</v>
      </c>
      <c r="T215" s="1">
        <v>1</v>
      </c>
      <c r="U215" s="1" t="b">
        <v>0</v>
      </c>
      <c r="V215" s="1">
        <v>120</v>
      </c>
      <c r="W215" s="1">
        <v>1974.8</v>
      </c>
      <c r="X215" s="1">
        <v>1873.87</v>
      </c>
      <c r="Y215" s="1">
        <v>2035.07</v>
      </c>
      <c r="Z215" s="1">
        <v>1098.68</v>
      </c>
      <c r="AA215" s="1">
        <v>1898.21</v>
      </c>
      <c r="AB215" s="1">
        <v>1813.43</v>
      </c>
      <c r="AC215" s="1" t="s">
        <v>194</v>
      </c>
      <c r="AD215" s="1" t="s">
        <v>194</v>
      </c>
      <c r="AE215" s="1" t="s">
        <v>194</v>
      </c>
      <c r="AF215" s="1" t="s">
        <v>194</v>
      </c>
      <c r="AG215" s="1">
        <v>192.18</v>
      </c>
      <c r="AH215" s="1">
        <v>193.56</v>
      </c>
      <c r="AI215" s="1">
        <v>191.97</v>
      </c>
      <c r="AJ215" s="1">
        <v>195.61</v>
      </c>
      <c r="AK215" s="1">
        <v>193.03</v>
      </c>
      <c r="AL215" s="1">
        <v>193.4</v>
      </c>
      <c r="AM215" s="1" t="s">
        <v>194</v>
      </c>
      <c r="AN215" s="1" t="s">
        <v>194</v>
      </c>
      <c r="AO215" s="1" t="s">
        <v>194</v>
      </c>
      <c r="AP215" s="1" t="s">
        <v>194</v>
      </c>
      <c r="AQ215" s="1">
        <v>10.146202396875401</v>
      </c>
      <c r="AR215" s="1">
        <v>8.9369651854946994</v>
      </c>
      <c r="AS215" s="1">
        <v>10.5869494339162</v>
      </c>
      <c r="AT215" s="1">
        <v>4.9679128856090804</v>
      </c>
      <c r="AU215" s="1">
        <v>9.1010748560746197</v>
      </c>
      <c r="AV215" s="1">
        <v>8.2313614029142599</v>
      </c>
      <c r="AW215" s="1" t="s">
        <v>194</v>
      </c>
      <c r="AX215" s="1" t="s">
        <v>194</v>
      </c>
      <c r="AY215" s="1" t="s">
        <v>194</v>
      </c>
      <c r="AZ215" s="1" t="s">
        <v>194</v>
      </c>
      <c r="BA215" s="1">
        <v>25.0474265309998</v>
      </c>
      <c r="BB215" s="1">
        <v>25.0048335436997</v>
      </c>
      <c r="BC215" s="1">
        <v>24.430369191433101</v>
      </c>
      <c r="BD215" s="1">
        <v>26.1128104926674</v>
      </c>
      <c r="BE215" s="1">
        <v>25.960581636712899</v>
      </c>
      <c r="BF215" s="1">
        <v>23.7423505413953</v>
      </c>
      <c r="BG215" s="1" t="s">
        <v>194</v>
      </c>
      <c r="BH215" s="1" t="s">
        <v>194</v>
      </c>
      <c r="BI215" s="1" t="s">
        <v>194</v>
      </c>
      <c r="BJ215" s="1" t="s">
        <v>194</v>
      </c>
      <c r="BM215">
        <v>6</v>
      </c>
      <c r="BN215">
        <f>MIN(Modell_vol30_2_bemutato_Wilensky4_table[[#This Row],[closest comp 1]:[closest comp 10]])</f>
        <v>4.9679128856090804</v>
      </c>
      <c r="BO215">
        <f>MAX(Modell_vol30_2_bemutato_Wilensky4_table[[#This Row],[closest comp 1]:[closest comp 10]])</f>
        <v>10.5869494339162</v>
      </c>
    </row>
    <row r="216" spans="1:67" x14ac:dyDescent="0.25">
      <c r="A216" s="1">
        <v>215</v>
      </c>
      <c r="B216" s="1" t="s">
        <v>38</v>
      </c>
      <c r="C216" s="1" t="s">
        <v>22</v>
      </c>
      <c r="D216" s="1" t="s">
        <v>40</v>
      </c>
      <c r="E216" s="1" t="s">
        <v>28</v>
      </c>
      <c r="F216" s="1" t="s">
        <v>25</v>
      </c>
      <c r="G216" s="1" t="b">
        <v>0</v>
      </c>
      <c r="H216" s="1" t="b">
        <v>0</v>
      </c>
      <c r="I216" s="1" t="b">
        <v>0</v>
      </c>
      <c r="J216" s="1" t="b">
        <v>0</v>
      </c>
      <c r="K216" s="1" t="b">
        <v>0</v>
      </c>
      <c r="L216" s="1">
        <v>200</v>
      </c>
      <c r="M216" s="1">
        <v>6</v>
      </c>
      <c r="N216" s="1">
        <v>0</v>
      </c>
      <c r="O216" s="1">
        <v>1</v>
      </c>
      <c r="P216" s="1">
        <v>0</v>
      </c>
      <c r="Q216" s="1">
        <v>100</v>
      </c>
      <c r="R216" s="1">
        <v>0</v>
      </c>
      <c r="S216" s="1">
        <v>1</v>
      </c>
      <c r="T216" s="1">
        <v>1</v>
      </c>
      <c r="U216" s="1" t="b">
        <v>0</v>
      </c>
      <c r="V216" s="1">
        <v>120</v>
      </c>
      <c r="W216" s="1">
        <v>1958.43</v>
      </c>
      <c r="X216" s="1">
        <v>1772.21</v>
      </c>
      <c r="Y216" s="1">
        <v>2014.52</v>
      </c>
      <c r="Z216" s="1">
        <v>1783.06</v>
      </c>
      <c r="AA216" s="1">
        <v>2008.97</v>
      </c>
      <c r="AB216" s="1">
        <v>1903.75</v>
      </c>
      <c r="AC216" s="1" t="s">
        <v>194</v>
      </c>
      <c r="AD216" s="1" t="s">
        <v>194</v>
      </c>
      <c r="AE216" s="1" t="s">
        <v>194</v>
      </c>
      <c r="AF216" s="1" t="s">
        <v>194</v>
      </c>
      <c r="AG216" s="1">
        <v>193.65</v>
      </c>
      <c r="AH216" s="1">
        <v>193.36</v>
      </c>
      <c r="AI216" s="1">
        <v>193</v>
      </c>
      <c r="AJ216" s="1">
        <v>191.81</v>
      </c>
      <c r="AK216" s="1">
        <v>192.09</v>
      </c>
      <c r="AL216" s="1">
        <v>192.77</v>
      </c>
      <c r="AM216" s="1" t="s">
        <v>194</v>
      </c>
      <c r="AN216" s="1" t="s">
        <v>194</v>
      </c>
      <c r="AO216" s="1" t="s">
        <v>194</v>
      </c>
      <c r="AP216" s="1" t="s">
        <v>194</v>
      </c>
      <c r="AQ216" s="1">
        <v>8.4268927682468799</v>
      </c>
      <c r="AR216" s="1">
        <v>7.6143899288763697</v>
      </c>
      <c r="AS216" s="1">
        <v>9.6437730689701606</v>
      </c>
      <c r="AT216" s="1">
        <v>9.3236408573189298</v>
      </c>
      <c r="AU216" s="1">
        <v>9.5130895535084097</v>
      </c>
      <c r="AV216" s="1">
        <v>8.4151991685953895</v>
      </c>
      <c r="AW216" s="1" t="s">
        <v>194</v>
      </c>
      <c r="AX216" s="1" t="s">
        <v>194</v>
      </c>
      <c r="AY216" s="1" t="s">
        <v>194</v>
      </c>
      <c r="AZ216" s="1" t="s">
        <v>194</v>
      </c>
      <c r="BA216" s="1">
        <v>23.4874552329042</v>
      </c>
      <c r="BB216" s="1">
        <v>24.692099152870099</v>
      </c>
      <c r="BC216" s="1">
        <v>24.646873533509201</v>
      </c>
      <c r="BD216" s="1">
        <v>25.835576914441901</v>
      </c>
      <c r="BE216" s="1">
        <v>26.239743005758399</v>
      </c>
      <c r="BF216" s="1">
        <v>26.327924406423701</v>
      </c>
      <c r="BG216" s="1" t="s">
        <v>194</v>
      </c>
      <c r="BH216" s="1" t="s">
        <v>194</v>
      </c>
      <c r="BI216" s="1" t="s">
        <v>194</v>
      </c>
      <c r="BJ216" s="1" t="s">
        <v>194</v>
      </c>
      <c r="BM216">
        <v>6</v>
      </c>
      <c r="BN216">
        <f>MIN(Modell_vol30_2_bemutato_Wilensky4_table[[#This Row],[closest comp 1]:[closest comp 10]])</f>
        <v>7.6143899288763697</v>
      </c>
      <c r="BO216">
        <f>MAX(Modell_vol30_2_bemutato_Wilensky4_table[[#This Row],[closest comp 1]:[closest comp 10]])</f>
        <v>9.6437730689701606</v>
      </c>
    </row>
    <row r="217" spans="1:67" x14ac:dyDescent="0.25">
      <c r="A217" s="1">
        <v>216</v>
      </c>
      <c r="B217" s="1" t="s">
        <v>38</v>
      </c>
      <c r="C217" s="1" t="s">
        <v>22</v>
      </c>
      <c r="D217" s="1" t="s">
        <v>40</v>
      </c>
      <c r="E217" s="1" t="s">
        <v>28</v>
      </c>
      <c r="F217" s="1" t="s">
        <v>25</v>
      </c>
      <c r="G217" s="1" t="b">
        <v>0</v>
      </c>
      <c r="H217" s="1" t="b">
        <v>0</v>
      </c>
      <c r="I217" s="1" t="b">
        <v>0</v>
      </c>
      <c r="J217" s="1" t="b">
        <v>0</v>
      </c>
      <c r="K217" s="1" t="b">
        <v>0</v>
      </c>
      <c r="L217" s="1">
        <v>200</v>
      </c>
      <c r="M217" s="1">
        <v>6</v>
      </c>
      <c r="N217" s="1">
        <v>0</v>
      </c>
      <c r="O217" s="1">
        <v>1</v>
      </c>
      <c r="P217" s="1">
        <v>0</v>
      </c>
      <c r="Q217" s="1">
        <v>100</v>
      </c>
      <c r="R217" s="1">
        <v>0</v>
      </c>
      <c r="S217" s="1">
        <v>1</v>
      </c>
      <c r="T217" s="1">
        <v>1</v>
      </c>
      <c r="U217" s="1" t="b">
        <v>0</v>
      </c>
      <c r="V217" s="1">
        <v>120</v>
      </c>
      <c r="W217" s="1">
        <v>1772.88</v>
      </c>
      <c r="X217" s="1">
        <v>1407.13</v>
      </c>
      <c r="Y217" s="1">
        <v>1891.19</v>
      </c>
      <c r="Z217" s="1">
        <v>1970.1</v>
      </c>
      <c r="AA217" s="1">
        <v>1769.44</v>
      </c>
      <c r="AB217" s="1">
        <v>1762.56</v>
      </c>
      <c r="AC217" s="1" t="s">
        <v>194</v>
      </c>
      <c r="AD217" s="1" t="s">
        <v>194</v>
      </c>
      <c r="AE217" s="1" t="s">
        <v>194</v>
      </c>
      <c r="AF217" s="1" t="s">
        <v>194</v>
      </c>
      <c r="AG217" s="1">
        <v>192.9</v>
      </c>
      <c r="AH217" s="1">
        <v>195.15</v>
      </c>
      <c r="AI217" s="1">
        <v>192.16</v>
      </c>
      <c r="AJ217" s="1">
        <v>193.37</v>
      </c>
      <c r="AK217" s="1">
        <v>192.22</v>
      </c>
      <c r="AL217" s="1">
        <v>193.81</v>
      </c>
      <c r="AM217" s="1" t="s">
        <v>194</v>
      </c>
      <c r="AN217" s="1" t="s">
        <v>194</v>
      </c>
      <c r="AO217" s="1" t="s">
        <v>194</v>
      </c>
      <c r="AP217" s="1" t="s">
        <v>194</v>
      </c>
      <c r="AQ217" s="1">
        <v>9.0987414187863909</v>
      </c>
      <c r="AR217" s="1">
        <v>6.3358269885687903</v>
      </c>
      <c r="AS217" s="1">
        <v>9.7924647957155901</v>
      </c>
      <c r="AT217" s="1">
        <v>8.3328067245383206</v>
      </c>
      <c r="AU217" s="1">
        <v>9.5389687502257008</v>
      </c>
      <c r="AV217" s="1">
        <v>7.9680300035009299</v>
      </c>
      <c r="AW217" s="1" t="s">
        <v>194</v>
      </c>
      <c r="AX217" s="1" t="s">
        <v>194</v>
      </c>
      <c r="AY217" s="1" t="s">
        <v>194</v>
      </c>
      <c r="AZ217" s="1" t="s">
        <v>194</v>
      </c>
      <c r="BA217" s="1">
        <v>26.640469312972701</v>
      </c>
      <c r="BB217" s="1">
        <v>25.687749684075001</v>
      </c>
      <c r="BC217" s="1">
        <v>27.026950564305299</v>
      </c>
      <c r="BD217" s="1">
        <v>23.9853783955793</v>
      </c>
      <c r="BE217" s="1">
        <v>26.195312425892102</v>
      </c>
      <c r="BF217" s="1">
        <v>22.681951988175999</v>
      </c>
      <c r="BG217" s="1" t="s">
        <v>194</v>
      </c>
      <c r="BH217" s="1" t="s">
        <v>194</v>
      </c>
      <c r="BI217" s="1" t="s">
        <v>194</v>
      </c>
      <c r="BJ217" s="1" t="s">
        <v>194</v>
      </c>
      <c r="BM217">
        <v>6</v>
      </c>
      <c r="BN217">
        <f>MIN(Modell_vol30_2_bemutato_Wilensky4_table[[#This Row],[closest comp 1]:[closest comp 10]])</f>
        <v>6.3358269885687903</v>
      </c>
      <c r="BO217">
        <f>MAX(Modell_vol30_2_bemutato_Wilensky4_table[[#This Row],[closest comp 1]:[closest comp 10]])</f>
        <v>9.7924647957155901</v>
      </c>
    </row>
    <row r="218" spans="1:67" x14ac:dyDescent="0.25">
      <c r="A218" s="1">
        <v>217</v>
      </c>
      <c r="B218" s="1" t="s">
        <v>38</v>
      </c>
      <c r="C218" s="1" t="s">
        <v>22</v>
      </c>
      <c r="D218" s="1" t="s">
        <v>40</v>
      </c>
      <c r="E218" s="1" t="s">
        <v>28</v>
      </c>
      <c r="F218" s="1" t="s">
        <v>25</v>
      </c>
      <c r="G218" s="1" t="b">
        <v>0</v>
      </c>
      <c r="H218" s="1" t="b">
        <v>0</v>
      </c>
      <c r="I218" s="1" t="b">
        <v>0</v>
      </c>
      <c r="J218" s="1" t="b">
        <v>0</v>
      </c>
      <c r="K218" s="1" t="b">
        <v>0</v>
      </c>
      <c r="L218" s="1">
        <v>200</v>
      </c>
      <c r="M218" s="1">
        <v>6</v>
      </c>
      <c r="N218" s="1">
        <v>0</v>
      </c>
      <c r="O218" s="1">
        <v>1</v>
      </c>
      <c r="P218" s="1">
        <v>0</v>
      </c>
      <c r="Q218" s="1">
        <v>100</v>
      </c>
      <c r="R218" s="1">
        <v>0</v>
      </c>
      <c r="S218" s="1">
        <v>1</v>
      </c>
      <c r="T218" s="1">
        <v>1</v>
      </c>
      <c r="U218" s="1" t="b">
        <v>0</v>
      </c>
      <c r="V218" s="1">
        <v>120</v>
      </c>
      <c r="W218" s="1">
        <v>1465.68</v>
      </c>
      <c r="X218" s="1">
        <v>1741.1</v>
      </c>
      <c r="Y218" s="1">
        <v>1608.92</v>
      </c>
      <c r="Z218" s="1">
        <v>2349.1799999999998</v>
      </c>
      <c r="AA218" s="1">
        <v>1499.28</v>
      </c>
      <c r="AB218" s="1">
        <v>1689.86</v>
      </c>
      <c r="AC218" s="1" t="s">
        <v>194</v>
      </c>
      <c r="AD218" s="1" t="s">
        <v>194</v>
      </c>
      <c r="AE218" s="1" t="s">
        <v>194</v>
      </c>
      <c r="AF218" s="1" t="s">
        <v>194</v>
      </c>
      <c r="AG218" s="1">
        <v>193.67</v>
      </c>
      <c r="AH218" s="1">
        <v>193.32</v>
      </c>
      <c r="AI218" s="1">
        <v>193.8</v>
      </c>
      <c r="AJ218" s="1">
        <v>191.12</v>
      </c>
      <c r="AK218" s="1">
        <v>194.33</v>
      </c>
      <c r="AL218" s="1">
        <v>194.4</v>
      </c>
      <c r="AM218" s="1" t="s">
        <v>194</v>
      </c>
      <c r="AN218" s="1" t="s">
        <v>194</v>
      </c>
      <c r="AO218" s="1" t="s">
        <v>194</v>
      </c>
      <c r="AP218" s="1" t="s">
        <v>194</v>
      </c>
      <c r="AQ218" s="1">
        <v>8.2379706911195907</v>
      </c>
      <c r="AR218" s="1">
        <v>8.3287695195959603</v>
      </c>
      <c r="AS218" s="1">
        <v>8.7542957021349697</v>
      </c>
      <c r="AT218" s="1">
        <v>10.967650024433301</v>
      </c>
      <c r="AU218" s="1">
        <v>7.7378564799975198</v>
      </c>
      <c r="AV218" s="1">
        <v>7.7847827864301999</v>
      </c>
      <c r="AW218" s="1" t="s">
        <v>194</v>
      </c>
      <c r="AX218" s="1" t="s">
        <v>194</v>
      </c>
      <c r="AY218" s="1" t="s">
        <v>194</v>
      </c>
      <c r="AZ218" s="1" t="s">
        <v>194</v>
      </c>
      <c r="BA218" s="1">
        <v>25.752780543695799</v>
      </c>
      <c r="BB218" s="1">
        <v>25.454741922103398</v>
      </c>
      <c r="BC218" s="1">
        <v>25.173417696346402</v>
      </c>
      <c r="BD218" s="1">
        <v>24.063475483968801</v>
      </c>
      <c r="BE218" s="1">
        <v>24.7610804251803</v>
      </c>
      <c r="BF218" s="1">
        <v>25.6498403332644</v>
      </c>
      <c r="BG218" s="1" t="s">
        <v>194</v>
      </c>
      <c r="BH218" s="1" t="s">
        <v>194</v>
      </c>
      <c r="BI218" s="1" t="s">
        <v>194</v>
      </c>
      <c r="BJ218" s="1" t="s">
        <v>194</v>
      </c>
      <c r="BM218">
        <v>6</v>
      </c>
      <c r="BN218">
        <f>MIN(Modell_vol30_2_bemutato_Wilensky4_table[[#This Row],[closest comp 1]:[closest comp 10]])</f>
        <v>7.7378564799975198</v>
      </c>
      <c r="BO218">
        <f>MAX(Modell_vol30_2_bemutato_Wilensky4_table[[#This Row],[closest comp 1]:[closest comp 10]])</f>
        <v>10.967650024433301</v>
      </c>
    </row>
    <row r="219" spans="1:67" x14ac:dyDescent="0.25">
      <c r="A219" s="1">
        <v>218</v>
      </c>
      <c r="B219" s="1" t="s">
        <v>38</v>
      </c>
      <c r="C219" s="1" t="s">
        <v>22</v>
      </c>
      <c r="D219" s="1" t="s">
        <v>40</v>
      </c>
      <c r="E219" s="1" t="s">
        <v>28</v>
      </c>
      <c r="F219" s="1" t="s">
        <v>25</v>
      </c>
      <c r="G219" s="1" t="b">
        <v>0</v>
      </c>
      <c r="H219" s="1" t="b">
        <v>0</v>
      </c>
      <c r="I219" s="1" t="b">
        <v>0</v>
      </c>
      <c r="J219" s="1" t="b">
        <v>0</v>
      </c>
      <c r="K219" s="1" t="b">
        <v>0</v>
      </c>
      <c r="L219" s="1">
        <v>200</v>
      </c>
      <c r="M219" s="1">
        <v>6</v>
      </c>
      <c r="N219" s="1">
        <v>0</v>
      </c>
      <c r="O219" s="1">
        <v>1</v>
      </c>
      <c r="P219" s="1">
        <v>0</v>
      </c>
      <c r="Q219" s="1">
        <v>100</v>
      </c>
      <c r="R219" s="1">
        <v>0</v>
      </c>
      <c r="S219" s="1">
        <v>1</v>
      </c>
      <c r="T219" s="1">
        <v>1</v>
      </c>
      <c r="U219" s="1" t="b">
        <v>0</v>
      </c>
      <c r="V219" s="1">
        <v>120</v>
      </c>
      <c r="W219" s="1">
        <v>1732.71</v>
      </c>
      <c r="X219" s="1">
        <v>1637.59</v>
      </c>
      <c r="Y219" s="1">
        <v>2028.37</v>
      </c>
      <c r="Z219" s="1">
        <v>1718.33</v>
      </c>
      <c r="AA219" s="1">
        <v>1967.19</v>
      </c>
      <c r="AB219" s="1">
        <v>2059.02</v>
      </c>
      <c r="AC219" s="1" t="s">
        <v>194</v>
      </c>
      <c r="AD219" s="1" t="s">
        <v>194</v>
      </c>
      <c r="AE219" s="1" t="s">
        <v>194</v>
      </c>
      <c r="AF219" s="1" t="s">
        <v>194</v>
      </c>
      <c r="AG219" s="1">
        <v>192.62</v>
      </c>
      <c r="AH219" s="1">
        <v>194.13</v>
      </c>
      <c r="AI219" s="1">
        <v>191.73</v>
      </c>
      <c r="AJ219" s="1">
        <v>194.71</v>
      </c>
      <c r="AK219" s="1">
        <v>192.43</v>
      </c>
      <c r="AL219" s="1">
        <v>192.48</v>
      </c>
      <c r="AM219" s="1" t="s">
        <v>194</v>
      </c>
      <c r="AN219" s="1" t="s">
        <v>194</v>
      </c>
      <c r="AO219" s="1" t="s">
        <v>194</v>
      </c>
      <c r="AP219" s="1" t="s">
        <v>194</v>
      </c>
      <c r="AQ219" s="1">
        <v>8.4600462707508299</v>
      </c>
      <c r="AR219" s="1">
        <v>7.0558038705205703</v>
      </c>
      <c r="AS219" s="1">
        <v>9.7934709502881105</v>
      </c>
      <c r="AT219" s="1">
        <v>7.8278528823850504</v>
      </c>
      <c r="AU219" s="1">
        <v>8.6987795204741793</v>
      </c>
      <c r="AV219" s="1">
        <v>9.3394294256452994</v>
      </c>
      <c r="AW219" s="1" t="s">
        <v>194</v>
      </c>
      <c r="AX219" s="1" t="s">
        <v>194</v>
      </c>
      <c r="AY219" s="1" t="s">
        <v>194</v>
      </c>
      <c r="AZ219" s="1" t="s">
        <v>194</v>
      </c>
      <c r="BA219" s="1">
        <v>25.690926442000801</v>
      </c>
      <c r="BB219" s="1">
        <v>24.920859464065799</v>
      </c>
      <c r="BC219" s="1">
        <v>25.293508659387101</v>
      </c>
      <c r="BD219" s="1">
        <v>21.781906462068601</v>
      </c>
      <c r="BE219" s="1">
        <v>24.112851749292101</v>
      </c>
      <c r="BF219" s="1">
        <v>24.6989064461326</v>
      </c>
      <c r="BG219" s="1" t="s">
        <v>194</v>
      </c>
      <c r="BH219" s="1" t="s">
        <v>194</v>
      </c>
      <c r="BI219" s="1" t="s">
        <v>194</v>
      </c>
      <c r="BJ219" s="1" t="s">
        <v>194</v>
      </c>
      <c r="BM219">
        <v>6</v>
      </c>
      <c r="BN219">
        <f>MIN(Modell_vol30_2_bemutato_Wilensky4_table[[#This Row],[closest comp 1]:[closest comp 10]])</f>
        <v>7.0558038705205703</v>
      </c>
      <c r="BO219">
        <f>MAX(Modell_vol30_2_bemutato_Wilensky4_table[[#This Row],[closest comp 1]:[closest comp 10]])</f>
        <v>9.7934709502881105</v>
      </c>
    </row>
    <row r="220" spans="1:67" x14ac:dyDescent="0.25">
      <c r="A220" s="1">
        <v>219</v>
      </c>
      <c r="B220" s="1" t="s">
        <v>38</v>
      </c>
      <c r="C220" s="1" t="s">
        <v>22</v>
      </c>
      <c r="D220" s="1" t="s">
        <v>40</v>
      </c>
      <c r="E220" s="1" t="s">
        <v>28</v>
      </c>
      <c r="F220" s="1" t="s">
        <v>25</v>
      </c>
      <c r="G220" s="1" t="b">
        <v>0</v>
      </c>
      <c r="H220" s="1" t="b">
        <v>0</v>
      </c>
      <c r="I220" s="1" t="b">
        <v>0</v>
      </c>
      <c r="J220" s="1" t="b">
        <v>0</v>
      </c>
      <c r="K220" s="1" t="b">
        <v>0</v>
      </c>
      <c r="L220" s="1">
        <v>200</v>
      </c>
      <c r="M220" s="1">
        <v>6</v>
      </c>
      <c r="N220" s="1">
        <v>0</v>
      </c>
      <c r="O220" s="1">
        <v>1</v>
      </c>
      <c r="P220" s="1">
        <v>0</v>
      </c>
      <c r="Q220" s="1">
        <v>100</v>
      </c>
      <c r="R220" s="1">
        <v>0</v>
      </c>
      <c r="S220" s="1">
        <v>1</v>
      </c>
      <c r="T220" s="1">
        <v>1</v>
      </c>
      <c r="U220" s="1" t="b">
        <v>0</v>
      </c>
      <c r="V220" s="1">
        <v>120</v>
      </c>
      <c r="W220" s="1">
        <v>1682.48</v>
      </c>
      <c r="X220" s="1">
        <v>1843.93</v>
      </c>
      <c r="Y220" s="1">
        <v>1467.45</v>
      </c>
      <c r="Z220" s="1">
        <v>1438.63</v>
      </c>
      <c r="AA220" s="1">
        <v>1681.81</v>
      </c>
      <c r="AB220" s="1">
        <v>1492.64</v>
      </c>
      <c r="AC220" s="1" t="s">
        <v>194</v>
      </c>
      <c r="AD220" s="1" t="s">
        <v>194</v>
      </c>
      <c r="AE220" s="1" t="s">
        <v>194</v>
      </c>
      <c r="AF220" s="1" t="s">
        <v>194</v>
      </c>
      <c r="AG220" s="1">
        <v>194.1</v>
      </c>
      <c r="AH220" s="1">
        <v>193.01</v>
      </c>
      <c r="AI220" s="1">
        <v>194.86</v>
      </c>
      <c r="AJ220" s="1">
        <v>194.62</v>
      </c>
      <c r="AK220" s="1">
        <v>193.07</v>
      </c>
      <c r="AL220" s="1">
        <v>194.17</v>
      </c>
      <c r="AM220" s="1" t="s">
        <v>194</v>
      </c>
      <c r="AN220" s="1" t="s">
        <v>194</v>
      </c>
      <c r="AO220" s="1" t="s">
        <v>194</v>
      </c>
      <c r="AP220" s="1" t="s">
        <v>194</v>
      </c>
      <c r="AQ220" s="1">
        <v>7.0886099976134096</v>
      </c>
      <c r="AR220" s="1">
        <v>9.37020908540911</v>
      </c>
      <c r="AS220" s="1">
        <v>6.1288903403316599</v>
      </c>
      <c r="AT220" s="1">
        <v>7.1215163976537701</v>
      </c>
      <c r="AU220" s="1">
        <v>8.7929334031513307</v>
      </c>
      <c r="AV220" s="1">
        <v>7.9888504796904298</v>
      </c>
      <c r="AW220" s="1" t="s">
        <v>194</v>
      </c>
      <c r="AX220" s="1" t="s">
        <v>194</v>
      </c>
      <c r="AY220" s="1" t="s">
        <v>194</v>
      </c>
      <c r="AZ220" s="1" t="s">
        <v>194</v>
      </c>
      <c r="BA220" s="1">
        <v>23.7990712731802</v>
      </c>
      <c r="BB220" s="1">
        <v>24.303467949177101</v>
      </c>
      <c r="BC220" s="1">
        <v>22.640021958645001</v>
      </c>
      <c r="BD220" s="1">
        <v>23.6830775804201</v>
      </c>
      <c r="BE220" s="1">
        <v>24.588638274058098</v>
      </c>
      <c r="BF220" s="1">
        <v>23.9947722136625</v>
      </c>
      <c r="BG220" s="1" t="s">
        <v>194</v>
      </c>
      <c r="BH220" s="1" t="s">
        <v>194</v>
      </c>
      <c r="BI220" s="1" t="s">
        <v>194</v>
      </c>
      <c r="BJ220" s="1" t="s">
        <v>194</v>
      </c>
      <c r="BM220">
        <v>6</v>
      </c>
      <c r="BN220">
        <f>MIN(Modell_vol30_2_bemutato_Wilensky4_table[[#This Row],[closest comp 1]:[closest comp 10]])</f>
        <v>6.1288903403316599</v>
      </c>
      <c r="BO220">
        <f>MAX(Modell_vol30_2_bemutato_Wilensky4_table[[#This Row],[closest comp 1]:[closest comp 10]])</f>
        <v>9.37020908540911</v>
      </c>
    </row>
    <row r="221" spans="1:67" x14ac:dyDescent="0.25">
      <c r="A221" s="1">
        <v>220</v>
      </c>
      <c r="B221" s="1" t="s">
        <v>38</v>
      </c>
      <c r="C221" s="1" t="s">
        <v>22</v>
      </c>
      <c r="D221" s="1" t="s">
        <v>40</v>
      </c>
      <c r="E221" s="1" t="s">
        <v>28</v>
      </c>
      <c r="F221" s="1" t="s">
        <v>25</v>
      </c>
      <c r="G221" s="1" t="b">
        <v>0</v>
      </c>
      <c r="H221" s="1" t="b">
        <v>0</v>
      </c>
      <c r="I221" s="1" t="b">
        <v>0</v>
      </c>
      <c r="J221" s="1" t="b">
        <v>0</v>
      </c>
      <c r="K221" s="1" t="b">
        <v>0</v>
      </c>
      <c r="L221" s="1">
        <v>200</v>
      </c>
      <c r="M221" s="1">
        <v>6</v>
      </c>
      <c r="N221" s="1">
        <v>0</v>
      </c>
      <c r="O221" s="1">
        <v>1</v>
      </c>
      <c r="P221" s="1">
        <v>0</v>
      </c>
      <c r="Q221" s="1">
        <v>100</v>
      </c>
      <c r="R221" s="1">
        <v>0</v>
      </c>
      <c r="S221" s="1">
        <v>1</v>
      </c>
      <c r="T221" s="1">
        <v>1</v>
      </c>
      <c r="U221" s="1" t="b">
        <v>0</v>
      </c>
      <c r="V221" s="1">
        <v>120</v>
      </c>
      <c r="W221" s="1">
        <v>2153.06</v>
      </c>
      <c r="X221" s="1">
        <v>1974.59</v>
      </c>
      <c r="Y221" s="1">
        <v>2118.37</v>
      </c>
      <c r="Z221" s="1">
        <v>1609.68</v>
      </c>
      <c r="AA221" s="1">
        <v>1528.93</v>
      </c>
      <c r="AB221" s="1">
        <v>1401.19</v>
      </c>
      <c r="AC221" s="1" t="s">
        <v>194</v>
      </c>
      <c r="AD221" s="1" t="s">
        <v>194</v>
      </c>
      <c r="AE221" s="1" t="s">
        <v>194</v>
      </c>
      <c r="AF221" s="1" t="s">
        <v>194</v>
      </c>
      <c r="AG221" s="1">
        <v>191.5</v>
      </c>
      <c r="AH221" s="1">
        <v>193.82</v>
      </c>
      <c r="AI221" s="1">
        <v>191.47</v>
      </c>
      <c r="AJ221" s="1">
        <v>193.75</v>
      </c>
      <c r="AK221" s="1">
        <v>194.25</v>
      </c>
      <c r="AL221" s="1">
        <v>194.37</v>
      </c>
      <c r="AM221" s="1" t="s">
        <v>194</v>
      </c>
      <c r="AN221" s="1" t="s">
        <v>194</v>
      </c>
      <c r="AO221" s="1" t="s">
        <v>194</v>
      </c>
      <c r="AP221" s="1" t="s">
        <v>194</v>
      </c>
      <c r="AQ221" s="1">
        <v>10.089126571761</v>
      </c>
      <c r="AR221" s="1">
        <v>8.1494607273294495</v>
      </c>
      <c r="AS221" s="1">
        <v>10.138120646336599</v>
      </c>
      <c r="AT221" s="1">
        <v>8.8363185205186294</v>
      </c>
      <c r="AU221" s="1">
        <v>6.8868323582730797</v>
      </c>
      <c r="AV221" s="1">
        <v>7.52026924528408</v>
      </c>
      <c r="AW221" s="1" t="s">
        <v>194</v>
      </c>
      <c r="AX221" s="1" t="s">
        <v>194</v>
      </c>
      <c r="AY221" s="1" t="s">
        <v>194</v>
      </c>
      <c r="AZ221" s="1" t="s">
        <v>194</v>
      </c>
      <c r="BA221" s="1">
        <v>23.325414226417401</v>
      </c>
      <c r="BB221" s="1">
        <v>23.5717428982956</v>
      </c>
      <c r="BC221" s="1">
        <v>27.306288013645901</v>
      </c>
      <c r="BD221" s="1">
        <v>26.428228078185899</v>
      </c>
      <c r="BE221" s="1">
        <v>24.707274787366401</v>
      </c>
      <c r="BF221" s="1">
        <v>26.080684756474</v>
      </c>
      <c r="BG221" s="1" t="s">
        <v>194</v>
      </c>
      <c r="BH221" s="1" t="s">
        <v>194</v>
      </c>
      <c r="BI221" s="1" t="s">
        <v>194</v>
      </c>
      <c r="BJ221" s="1" t="s">
        <v>194</v>
      </c>
      <c r="BM221">
        <v>6</v>
      </c>
      <c r="BN221">
        <f>MIN(Modell_vol30_2_bemutato_Wilensky4_table[[#This Row],[closest comp 1]:[closest comp 10]])</f>
        <v>6.8868323582730797</v>
      </c>
      <c r="BO221">
        <f>MAX(Modell_vol30_2_bemutato_Wilensky4_table[[#This Row],[closest comp 1]:[closest comp 10]])</f>
        <v>10.138120646336599</v>
      </c>
    </row>
    <row r="222" spans="1:67" x14ac:dyDescent="0.25">
      <c r="A222" s="1">
        <v>221</v>
      </c>
      <c r="B222" s="1" t="s">
        <v>38</v>
      </c>
      <c r="C222" s="1" t="s">
        <v>22</v>
      </c>
      <c r="D222" s="1" t="s">
        <v>40</v>
      </c>
      <c r="E222" s="1" t="s">
        <v>28</v>
      </c>
      <c r="F222" s="1" t="s">
        <v>25</v>
      </c>
      <c r="G222" s="1" t="b">
        <v>0</v>
      </c>
      <c r="H222" s="1" t="b">
        <v>0</v>
      </c>
      <c r="I222" s="1" t="b">
        <v>0</v>
      </c>
      <c r="J222" s="1" t="b">
        <v>0</v>
      </c>
      <c r="K222" s="1" t="b">
        <v>0</v>
      </c>
      <c r="L222" s="1">
        <v>200</v>
      </c>
      <c r="M222" s="1">
        <v>6</v>
      </c>
      <c r="N222" s="1">
        <v>0</v>
      </c>
      <c r="O222" s="1">
        <v>1</v>
      </c>
      <c r="P222" s="1">
        <v>0</v>
      </c>
      <c r="Q222" s="1">
        <v>100</v>
      </c>
      <c r="R222" s="1">
        <v>0</v>
      </c>
      <c r="S222" s="1">
        <v>1</v>
      </c>
      <c r="T222" s="1">
        <v>1</v>
      </c>
      <c r="U222" s="1" t="b">
        <v>0</v>
      </c>
      <c r="V222" s="1">
        <v>120</v>
      </c>
      <c r="W222" s="1">
        <v>1998.26</v>
      </c>
      <c r="X222" s="1">
        <v>2233.84</v>
      </c>
      <c r="Y222" s="1">
        <v>2119.1</v>
      </c>
      <c r="Z222" s="1">
        <v>2122.02</v>
      </c>
      <c r="AA222" s="1">
        <v>2352.04</v>
      </c>
      <c r="AB222" s="1">
        <v>2115.79</v>
      </c>
      <c r="AC222" s="1" t="s">
        <v>194</v>
      </c>
      <c r="AD222" s="1" t="s">
        <v>194</v>
      </c>
      <c r="AE222" s="1" t="s">
        <v>194</v>
      </c>
      <c r="AF222" s="1" t="s">
        <v>194</v>
      </c>
      <c r="AG222" s="1">
        <v>192.78</v>
      </c>
      <c r="AH222" s="1">
        <v>191.58</v>
      </c>
      <c r="AI222" s="1">
        <v>193.17</v>
      </c>
      <c r="AJ222" s="1">
        <v>191.25</v>
      </c>
      <c r="AK222" s="1">
        <v>191.28</v>
      </c>
      <c r="AL222" s="1">
        <v>192.1</v>
      </c>
      <c r="AM222" s="1" t="s">
        <v>194</v>
      </c>
      <c r="AN222" s="1" t="s">
        <v>194</v>
      </c>
      <c r="AO222" s="1" t="s">
        <v>194</v>
      </c>
      <c r="AP222" s="1" t="s">
        <v>194</v>
      </c>
      <c r="AQ222" s="1">
        <v>8.2692367832773392</v>
      </c>
      <c r="AR222" s="1">
        <v>10.267990167329099</v>
      </c>
      <c r="AS222" s="1">
        <v>8.6044259150686795</v>
      </c>
      <c r="AT222" s="1">
        <v>10.439016429995901</v>
      </c>
      <c r="AU222" s="1">
        <v>11.017254532268201</v>
      </c>
      <c r="AV222" s="1">
        <v>8.6641027187963999</v>
      </c>
      <c r="AW222" s="1" t="s">
        <v>194</v>
      </c>
      <c r="AX222" s="1" t="s">
        <v>194</v>
      </c>
      <c r="AY222" s="1" t="s">
        <v>194</v>
      </c>
      <c r="AZ222" s="1" t="s">
        <v>194</v>
      </c>
      <c r="BA222" s="1">
        <v>23.9106815349081</v>
      </c>
      <c r="BB222" s="1">
        <v>23.8327916463648</v>
      </c>
      <c r="BC222" s="1">
        <v>23.384873390995399</v>
      </c>
      <c r="BD222" s="1">
        <v>26.184804502682201</v>
      </c>
      <c r="BE222" s="1">
        <v>24.933370435923401</v>
      </c>
      <c r="BF222" s="1">
        <v>25.5926250780876</v>
      </c>
      <c r="BG222" s="1" t="s">
        <v>194</v>
      </c>
      <c r="BH222" s="1" t="s">
        <v>194</v>
      </c>
      <c r="BI222" s="1" t="s">
        <v>194</v>
      </c>
      <c r="BJ222" s="1" t="s">
        <v>194</v>
      </c>
      <c r="BM222">
        <v>6</v>
      </c>
      <c r="BN222">
        <f>MIN(Modell_vol30_2_bemutato_Wilensky4_table[[#This Row],[closest comp 1]:[closest comp 10]])</f>
        <v>8.2692367832773392</v>
      </c>
      <c r="BO222">
        <f>MAX(Modell_vol30_2_bemutato_Wilensky4_table[[#This Row],[closest comp 1]:[closest comp 10]])</f>
        <v>11.017254532268201</v>
      </c>
    </row>
    <row r="223" spans="1:67" x14ac:dyDescent="0.25">
      <c r="A223" s="1">
        <v>222</v>
      </c>
      <c r="B223" s="1" t="s">
        <v>38</v>
      </c>
      <c r="C223" s="1" t="s">
        <v>22</v>
      </c>
      <c r="D223" s="1" t="s">
        <v>40</v>
      </c>
      <c r="E223" s="1" t="s">
        <v>28</v>
      </c>
      <c r="F223" s="1" t="s">
        <v>25</v>
      </c>
      <c r="G223" s="1" t="b">
        <v>0</v>
      </c>
      <c r="H223" s="1" t="b">
        <v>0</v>
      </c>
      <c r="I223" s="1" t="b">
        <v>0</v>
      </c>
      <c r="J223" s="1" t="b">
        <v>0</v>
      </c>
      <c r="K223" s="1" t="b">
        <v>0</v>
      </c>
      <c r="L223" s="1">
        <v>200</v>
      </c>
      <c r="M223" s="1">
        <v>6</v>
      </c>
      <c r="N223" s="1">
        <v>0</v>
      </c>
      <c r="O223" s="1">
        <v>1</v>
      </c>
      <c r="P223" s="1">
        <v>0</v>
      </c>
      <c r="Q223" s="1">
        <v>100</v>
      </c>
      <c r="R223" s="1">
        <v>0</v>
      </c>
      <c r="S223" s="1">
        <v>1</v>
      </c>
      <c r="T223" s="1">
        <v>1</v>
      </c>
      <c r="U223" s="1" t="b">
        <v>0</v>
      </c>
      <c r="V223" s="1">
        <v>120</v>
      </c>
      <c r="W223" s="1">
        <v>2149.37</v>
      </c>
      <c r="X223" s="1">
        <v>2373.7600000000002</v>
      </c>
      <c r="Y223" s="1">
        <v>1959.9</v>
      </c>
      <c r="Z223" s="1">
        <v>2027.32</v>
      </c>
      <c r="AA223" s="1">
        <v>1739.6</v>
      </c>
      <c r="AB223" s="1">
        <v>2006.28</v>
      </c>
      <c r="AC223" s="1" t="s">
        <v>194</v>
      </c>
      <c r="AD223" s="1" t="s">
        <v>194</v>
      </c>
      <c r="AE223" s="1" t="s">
        <v>194</v>
      </c>
      <c r="AF223" s="1" t="s">
        <v>194</v>
      </c>
      <c r="AG223" s="1">
        <v>193.32</v>
      </c>
      <c r="AH223" s="1">
        <v>190.74</v>
      </c>
      <c r="AI223" s="1">
        <v>192.88</v>
      </c>
      <c r="AJ223" s="1">
        <v>191.66</v>
      </c>
      <c r="AK223" s="1">
        <v>194.29</v>
      </c>
      <c r="AL223" s="1">
        <v>192.01</v>
      </c>
      <c r="AM223" s="1" t="s">
        <v>194</v>
      </c>
      <c r="AN223" s="1" t="s">
        <v>194</v>
      </c>
      <c r="AO223" s="1" t="s">
        <v>194</v>
      </c>
      <c r="AP223" s="1" t="s">
        <v>194</v>
      </c>
      <c r="AQ223" s="1">
        <v>9.0473085702137901</v>
      </c>
      <c r="AR223" s="1">
        <v>11.115093915710601</v>
      </c>
      <c r="AS223" s="1">
        <v>8.7439125747898601</v>
      </c>
      <c r="AT223" s="1">
        <v>11.255297573053999</v>
      </c>
      <c r="AU223" s="1">
        <v>7.9945760842604603</v>
      </c>
      <c r="AV223" s="1">
        <v>9.2984312662375004</v>
      </c>
      <c r="AW223" s="1" t="s">
        <v>194</v>
      </c>
      <c r="AX223" s="1" t="s">
        <v>194</v>
      </c>
      <c r="AY223" s="1" t="s">
        <v>194</v>
      </c>
      <c r="AZ223" s="1" t="s">
        <v>194</v>
      </c>
      <c r="BA223" s="1">
        <v>22.819160910278601</v>
      </c>
      <c r="BB223" s="1">
        <v>25.9117306152034</v>
      </c>
      <c r="BC223" s="1">
        <v>25.676016641374801</v>
      </c>
      <c r="BD223" s="1">
        <v>27.438416531822899</v>
      </c>
      <c r="BE223" s="1">
        <v>22.9338362926919</v>
      </c>
      <c r="BF223" s="1">
        <v>26.5458268753016</v>
      </c>
      <c r="BG223" s="1" t="s">
        <v>194</v>
      </c>
      <c r="BH223" s="1" t="s">
        <v>194</v>
      </c>
      <c r="BI223" s="1" t="s">
        <v>194</v>
      </c>
      <c r="BJ223" s="1" t="s">
        <v>194</v>
      </c>
      <c r="BM223">
        <v>6</v>
      </c>
      <c r="BN223">
        <f>MIN(Modell_vol30_2_bemutato_Wilensky4_table[[#This Row],[closest comp 1]:[closest comp 10]])</f>
        <v>7.9945760842604603</v>
      </c>
      <c r="BO223">
        <f>MAX(Modell_vol30_2_bemutato_Wilensky4_table[[#This Row],[closest comp 1]:[closest comp 10]])</f>
        <v>11.255297573053999</v>
      </c>
    </row>
    <row r="224" spans="1:67" x14ac:dyDescent="0.25">
      <c r="A224" s="1">
        <v>223</v>
      </c>
      <c r="B224" s="1" t="s">
        <v>38</v>
      </c>
      <c r="C224" s="1" t="s">
        <v>22</v>
      </c>
      <c r="D224" s="1" t="s">
        <v>40</v>
      </c>
      <c r="E224" s="1" t="s">
        <v>28</v>
      </c>
      <c r="F224" s="1" t="s">
        <v>25</v>
      </c>
      <c r="G224" s="1" t="b">
        <v>0</v>
      </c>
      <c r="H224" s="1" t="b">
        <v>0</v>
      </c>
      <c r="I224" s="1" t="b">
        <v>0</v>
      </c>
      <c r="J224" s="1" t="b">
        <v>0</v>
      </c>
      <c r="K224" s="1" t="b">
        <v>0</v>
      </c>
      <c r="L224" s="1">
        <v>200</v>
      </c>
      <c r="M224" s="1">
        <v>6</v>
      </c>
      <c r="N224" s="1">
        <v>0</v>
      </c>
      <c r="O224" s="1">
        <v>1</v>
      </c>
      <c r="P224" s="1">
        <v>0</v>
      </c>
      <c r="Q224" s="1">
        <v>100</v>
      </c>
      <c r="R224" s="1">
        <v>0</v>
      </c>
      <c r="S224" s="1">
        <v>1</v>
      </c>
      <c r="T224" s="1">
        <v>1</v>
      </c>
      <c r="U224" s="1" t="b">
        <v>0</v>
      </c>
      <c r="V224" s="1">
        <v>120</v>
      </c>
      <c r="W224" s="1">
        <v>1811</v>
      </c>
      <c r="X224" s="1">
        <v>1863.18</v>
      </c>
      <c r="Y224" s="1">
        <v>1956.41</v>
      </c>
      <c r="Z224" s="1">
        <v>1457.68</v>
      </c>
      <c r="AA224" s="1">
        <v>1773.14</v>
      </c>
      <c r="AB224" s="1">
        <v>1756.45</v>
      </c>
      <c r="AC224" s="1" t="s">
        <v>194</v>
      </c>
      <c r="AD224" s="1" t="s">
        <v>194</v>
      </c>
      <c r="AE224" s="1" t="s">
        <v>194</v>
      </c>
      <c r="AF224" s="1" t="s">
        <v>194</v>
      </c>
      <c r="AG224" s="1">
        <v>193.24</v>
      </c>
      <c r="AH224" s="1">
        <v>193.49</v>
      </c>
      <c r="AI224" s="1">
        <v>193.3</v>
      </c>
      <c r="AJ224" s="1">
        <v>193.8</v>
      </c>
      <c r="AK224" s="1">
        <v>193.27</v>
      </c>
      <c r="AL224" s="1">
        <v>193.22</v>
      </c>
      <c r="AM224" s="1" t="s">
        <v>194</v>
      </c>
      <c r="AN224" s="1" t="s">
        <v>194</v>
      </c>
      <c r="AO224" s="1" t="s">
        <v>194</v>
      </c>
      <c r="AP224" s="1" t="s">
        <v>194</v>
      </c>
      <c r="AQ224" s="1">
        <v>8.9999557643872397</v>
      </c>
      <c r="AR224" s="1">
        <v>9.2878498892471697</v>
      </c>
      <c r="AS224" s="1">
        <v>8.8229885021650798</v>
      </c>
      <c r="AT224" s="1">
        <v>7.4229313155134999</v>
      </c>
      <c r="AU224" s="1">
        <v>9.1909151725123195</v>
      </c>
      <c r="AV224" s="1">
        <v>7.8424721339428896</v>
      </c>
      <c r="AW224" s="1" t="s">
        <v>194</v>
      </c>
      <c r="AX224" s="1" t="s">
        <v>194</v>
      </c>
      <c r="AY224" s="1" t="s">
        <v>194</v>
      </c>
      <c r="AZ224" s="1" t="s">
        <v>194</v>
      </c>
      <c r="BA224" s="1">
        <v>23.871377105112501</v>
      </c>
      <c r="BB224" s="1">
        <v>22.373348745510199</v>
      </c>
      <c r="BC224" s="1">
        <v>24.9794128922059</v>
      </c>
      <c r="BD224" s="1">
        <v>26.374823764184701</v>
      </c>
      <c r="BE224" s="1">
        <v>24.2392140707171</v>
      </c>
      <c r="BF224" s="1">
        <v>24.593357539342701</v>
      </c>
      <c r="BG224" s="1" t="s">
        <v>194</v>
      </c>
      <c r="BH224" s="1" t="s">
        <v>194</v>
      </c>
      <c r="BI224" s="1" t="s">
        <v>194</v>
      </c>
      <c r="BJ224" s="1" t="s">
        <v>194</v>
      </c>
      <c r="BM224">
        <v>6</v>
      </c>
      <c r="BN224">
        <f>MIN(Modell_vol30_2_bemutato_Wilensky4_table[[#This Row],[closest comp 1]:[closest comp 10]])</f>
        <v>7.4229313155134999</v>
      </c>
      <c r="BO224">
        <f>MAX(Modell_vol30_2_bemutato_Wilensky4_table[[#This Row],[closest comp 1]:[closest comp 10]])</f>
        <v>9.2878498892471697</v>
      </c>
    </row>
    <row r="225" spans="1:67" x14ac:dyDescent="0.25">
      <c r="A225" s="1">
        <v>224</v>
      </c>
      <c r="B225" s="1" t="s">
        <v>38</v>
      </c>
      <c r="C225" s="1" t="s">
        <v>22</v>
      </c>
      <c r="D225" s="1" t="s">
        <v>40</v>
      </c>
      <c r="E225" s="1" t="s">
        <v>28</v>
      </c>
      <c r="F225" s="1" t="s">
        <v>25</v>
      </c>
      <c r="G225" s="1" t="b">
        <v>0</v>
      </c>
      <c r="H225" s="1" t="b">
        <v>0</v>
      </c>
      <c r="I225" s="1" t="b">
        <v>0</v>
      </c>
      <c r="J225" s="1" t="b">
        <v>0</v>
      </c>
      <c r="K225" s="1" t="b">
        <v>0</v>
      </c>
      <c r="L225" s="1">
        <v>200</v>
      </c>
      <c r="M225" s="1">
        <v>6</v>
      </c>
      <c r="N225" s="1">
        <v>0</v>
      </c>
      <c r="O225" s="1">
        <v>1</v>
      </c>
      <c r="P225" s="1">
        <v>0</v>
      </c>
      <c r="Q225" s="1">
        <v>100</v>
      </c>
      <c r="R225" s="1">
        <v>0</v>
      </c>
      <c r="S225" s="1">
        <v>1</v>
      </c>
      <c r="T225" s="1">
        <v>1</v>
      </c>
      <c r="U225" s="1" t="b">
        <v>0</v>
      </c>
      <c r="V225" s="1">
        <v>120</v>
      </c>
      <c r="W225" s="1">
        <v>2096.75</v>
      </c>
      <c r="X225" s="1">
        <v>1766.64</v>
      </c>
      <c r="Y225" s="1">
        <v>2060.14</v>
      </c>
      <c r="Z225" s="1">
        <v>2116.08</v>
      </c>
      <c r="AA225" s="1">
        <v>1688.4</v>
      </c>
      <c r="AB225" s="1">
        <v>1597.92</v>
      </c>
      <c r="AC225" s="1" t="s">
        <v>194</v>
      </c>
      <c r="AD225" s="1" t="s">
        <v>194</v>
      </c>
      <c r="AE225" s="1" t="s">
        <v>194</v>
      </c>
      <c r="AF225" s="1" t="s">
        <v>194</v>
      </c>
      <c r="AG225" s="1">
        <v>192.82</v>
      </c>
      <c r="AH225" s="1">
        <v>193.48</v>
      </c>
      <c r="AI225" s="1">
        <v>192.23</v>
      </c>
      <c r="AJ225" s="1">
        <v>191.92</v>
      </c>
      <c r="AK225" s="1">
        <v>193.95</v>
      </c>
      <c r="AL225" s="1">
        <v>193.04</v>
      </c>
      <c r="AM225" s="1" t="s">
        <v>194</v>
      </c>
      <c r="AN225" s="1" t="s">
        <v>194</v>
      </c>
      <c r="AO225" s="1" t="s">
        <v>194</v>
      </c>
      <c r="AP225" s="1" t="s">
        <v>194</v>
      </c>
      <c r="AQ225" s="1">
        <v>10.253829876166</v>
      </c>
      <c r="AR225" s="1">
        <v>8.4399172831352196</v>
      </c>
      <c r="AS225" s="1">
        <v>9.1698670354724996</v>
      </c>
      <c r="AT225" s="1">
        <v>9.4470259674049295</v>
      </c>
      <c r="AU225" s="1">
        <v>8.8969953175496599</v>
      </c>
      <c r="AV225" s="1">
        <v>8.6746227332951094</v>
      </c>
      <c r="AW225" s="1" t="s">
        <v>194</v>
      </c>
      <c r="AX225" s="1" t="s">
        <v>194</v>
      </c>
      <c r="AY225" s="1" t="s">
        <v>194</v>
      </c>
      <c r="AZ225" s="1" t="s">
        <v>194</v>
      </c>
      <c r="BA225" s="1">
        <v>23.4491127867446</v>
      </c>
      <c r="BB225" s="1">
        <v>24.482369964193701</v>
      </c>
      <c r="BC225" s="1">
        <v>27.872929082502001</v>
      </c>
      <c r="BD225" s="1">
        <v>25.8501884868217</v>
      </c>
      <c r="BE225" s="1">
        <v>24.7767190097052</v>
      </c>
      <c r="BF225" s="1">
        <v>27.159053317419701</v>
      </c>
      <c r="BG225" s="1" t="s">
        <v>194</v>
      </c>
      <c r="BH225" s="1" t="s">
        <v>194</v>
      </c>
      <c r="BI225" s="1" t="s">
        <v>194</v>
      </c>
      <c r="BJ225" s="1" t="s">
        <v>194</v>
      </c>
      <c r="BM225">
        <v>6</v>
      </c>
      <c r="BN225">
        <f>MIN(Modell_vol30_2_bemutato_Wilensky4_table[[#This Row],[closest comp 1]:[closest comp 10]])</f>
        <v>8.4399172831352196</v>
      </c>
      <c r="BO225">
        <f>MAX(Modell_vol30_2_bemutato_Wilensky4_table[[#This Row],[closest comp 1]:[closest comp 10]])</f>
        <v>10.253829876166</v>
      </c>
    </row>
    <row r="226" spans="1:67" x14ac:dyDescent="0.25">
      <c r="A226" s="1">
        <v>225</v>
      </c>
      <c r="B226" s="1" t="s">
        <v>38</v>
      </c>
      <c r="C226" s="1" t="s">
        <v>22</v>
      </c>
      <c r="D226" s="1" t="s">
        <v>40</v>
      </c>
      <c r="E226" s="1" t="s">
        <v>28</v>
      </c>
      <c r="F226" s="1" t="s">
        <v>25</v>
      </c>
      <c r="G226" s="1" t="b">
        <v>0</v>
      </c>
      <c r="H226" s="1" t="b">
        <v>0</v>
      </c>
      <c r="I226" s="1" t="b">
        <v>0</v>
      </c>
      <c r="J226" s="1" t="b">
        <v>0</v>
      </c>
      <c r="K226" s="1" t="b">
        <v>0</v>
      </c>
      <c r="L226" s="1">
        <v>200</v>
      </c>
      <c r="M226" s="1">
        <v>6</v>
      </c>
      <c r="N226" s="1">
        <v>0</v>
      </c>
      <c r="O226" s="1">
        <v>1</v>
      </c>
      <c r="P226" s="1">
        <v>0</v>
      </c>
      <c r="Q226" s="1">
        <v>100</v>
      </c>
      <c r="R226" s="1">
        <v>0</v>
      </c>
      <c r="S226" s="1">
        <v>1</v>
      </c>
      <c r="T226" s="1">
        <v>1</v>
      </c>
      <c r="U226" s="1" t="b">
        <v>0</v>
      </c>
      <c r="V226" s="1">
        <v>120</v>
      </c>
      <c r="W226" s="1">
        <v>1602.74</v>
      </c>
      <c r="X226" s="1">
        <v>2086.8200000000002</v>
      </c>
      <c r="Y226" s="1">
        <v>2041.3</v>
      </c>
      <c r="Z226" s="1">
        <v>1581.65</v>
      </c>
      <c r="AA226" s="1">
        <v>2143.15</v>
      </c>
      <c r="AB226" s="1">
        <v>2162.04</v>
      </c>
      <c r="AC226" s="1" t="s">
        <v>194</v>
      </c>
      <c r="AD226" s="1" t="s">
        <v>194</v>
      </c>
      <c r="AE226" s="1" t="s">
        <v>194</v>
      </c>
      <c r="AF226" s="1" t="s">
        <v>194</v>
      </c>
      <c r="AG226" s="1">
        <v>193.46</v>
      </c>
      <c r="AH226" s="1">
        <v>193.17</v>
      </c>
      <c r="AI226" s="1">
        <v>192</v>
      </c>
      <c r="AJ226" s="1">
        <v>193.6</v>
      </c>
      <c r="AK226" s="1">
        <v>192.7</v>
      </c>
      <c r="AL226" s="1">
        <v>191.34</v>
      </c>
      <c r="AM226" s="1" t="s">
        <v>194</v>
      </c>
      <c r="AN226" s="1" t="s">
        <v>194</v>
      </c>
      <c r="AO226" s="1" t="s">
        <v>194</v>
      </c>
      <c r="AP226" s="1" t="s">
        <v>194</v>
      </c>
      <c r="AQ226" s="1">
        <v>7.8364031362465898</v>
      </c>
      <c r="AR226" s="1">
        <v>8.2895598277447</v>
      </c>
      <c r="AS226" s="1">
        <v>9.8631226022438394</v>
      </c>
      <c r="AT226" s="1">
        <v>8.7280577501831402</v>
      </c>
      <c r="AU226" s="1">
        <v>10.1501756291195</v>
      </c>
      <c r="AV226" s="1">
        <v>11.2112471903274</v>
      </c>
      <c r="AW226" s="1" t="s">
        <v>194</v>
      </c>
      <c r="AX226" s="1" t="s">
        <v>194</v>
      </c>
      <c r="AY226" s="1" t="s">
        <v>194</v>
      </c>
      <c r="AZ226" s="1" t="s">
        <v>194</v>
      </c>
      <c r="BA226" s="1">
        <v>26.3367797642399</v>
      </c>
      <c r="BB226" s="1">
        <v>23.3870970478138</v>
      </c>
      <c r="BC226" s="1">
        <v>26.345607325707501</v>
      </c>
      <c r="BD226" s="1">
        <v>25.0535164757449</v>
      </c>
      <c r="BE226" s="1">
        <v>23.9522453049861</v>
      </c>
      <c r="BF226" s="1">
        <v>26.993572653095299</v>
      </c>
      <c r="BG226" s="1" t="s">
        <v>194</v>
      </c>
      <c r="BH226" s="1" t="s">
        <v>194</v>
      </c>
      <c r="BI226" s="1" t="s">
        <v>194</v>
      </c>
      <c r="BJ226" s="1" t="s">
        <v>194</v>
      </c>
      <c r="BM226">
        <v>6</v>
      </c>
      <c r="BN226">
        <f>MIN(Modell_vol30_2_bemutato_Wilensky4_table[[#This Row],[closest comp 1]:[closest comp 10]])</f>
        <v>7.8364031362465898</v>
      </c>
      <c r="BO226">
        <f>MAX(Modell_vol30_2_bemutato_Wilensky4_table[[#This Row],[closest comp 1]:[closest comp 10]])</f>
        <v>11.2112471903274</v>
      </c>
    </row>
    <row r="227" spans="1:67" x14ac:dyDescent="0.25">
      <c r="A227" s="1">
        <v>226</v>
      </c>
      <c r="B227" s="1" t="s">
        <v>38</v>
      </c>
      <c r="C227" s="1" t="s">
        <v>22</v>
      </c>
      <c r="D227" s="1" t="s">
        <v>40</v>
      </c>
      <c r="E227" s="1" t="s">
        <v>28</v>
      </c>
      <c r="F227" s="1" t="s">
        <v>25</v>
      </c>
      <c r="G227" s="1" t="b">
        <v>0</v>
      </c>
      <c r="H227" s="1" t="b">
        <v>0</v>
      </c>
      <c r="I227" s="1" t="b">
        <v>0</v>
      </c>
      <c r="J227" s="1" t="b">
        <v>0</v>
      </c>
      <c r="K227" s="1" t="b">
        <v>0</v>
      </c>
      <c r="L227" s="1">
        <v>200</v>
      </c>
      <c r="M227" s="1">
        <v>6</v>
      </c>
      <c r="N227" s="1">
        <v>0</v>
      </c>
      <c r="O227" s="1">
        <v>1</v>
      </c>
      <c r="P227" s="1">
        <v>0</v>
      </c>
      <c r="Q227" s="1">
        <v>100</v>
      </c>
      <c r="R227" s="1">
        <v>0</v>
      </c>
      <c r="S227" s="1">
        <v>1</v>
      </c>
      <c r="T227" s="1">
        <v>1</v>
      </c>
      <c r="U227" s="1" t="b">
        <v>0</v>
      </c>
      <c r="V227" s="1">
        <v>120</v>
      </c>
      <c r="W227" s="1">
        <v>2018.43</v>
      </c>
      <c r="X227" s="1">
        <v>2022.44</v>
      </c>
      <c r="Y227" s="1">
        <v>2142.7199999999998</v>
      </c>
      <c r="Z227" s="1">
        <v>2037.32</v>
      </c>
      <c r="AA227" s="1">
        <v>1898.99</v>
      </c>
      <c r="AB227" s="1">
        <v>2005.39</v>
      </c>
      <c r="AC227" s="1" t="s">
        <v>194</v>
      </c>
      <c r="AD227" s="1" t="s">
        <v>194</v>
      </c>
      <c r="AE227" s="1" t="s">
        <v>194</v>
      </c>
      <c r="AF227" s="1" t="s">
        <v>194</v>
      </c>
      <c r="AG227" s="1">
        <v>192.29</v>
      </c>
      <c r="AH227" s="1">
        <v>192.26</v>
      </c>
      <c r="AI227" s="1">
        <v>192.11</v>
      </c>
      <c r="AJ227" s="1">
        <v>191.21</v>
      </c>
      <c r="AK227" s="1">
        <v>192.87</v>
      </c>
      <c r="AL227" s="1">
        <v>193.53</v>
      </c>
      <c r="AM227" s="1" t="s">
        <v>194</v>
      </c>
      <c r="AN227" s="1" t="s">
        <v>194</v>
      </c>
      <c r="AO227" s="1" t="s">
        <v>194</v>
      </c>
      <c r="AP227" s="1" t="s">
        <v>194</v>
      </c>
      <c r="AQ227" s="1">
        <v>8.6759575453657707</v>
      </c>
      <c r="AR227" s="1">
        <v>9.1308115181848795</v>
      </c>
      <c r="AS227" s="1">
        <v>9.7788560143877898</v>
      </c>
      <c r="AT227" s="1">
        <v>10.4920268138368</v>
      </c>
      <c r="AU227" s="1">
        <v>8.8936674594623604</v>
      </c>
      <c r="AV227" s="1">
        <v>8.16251545540214</v>
      </c>
      <c r="AW227" s="1" t="s">
        <v>194</v>
      </c>
      <c r="AX227" s="1" t="s">
        <v>194</v>
      </c>
      <c r="AY227" s="1" t="s">
        <v>194</v>
      </c>
      <c r="AZ227" s="1" t="s">
        <v>194</v>
      </c>
      <c r="BA227" s="1">
        <v>26.6110454700787</v>
      </c>
      <c r="BB227" s="1">
        <v>23.825247055265599</v>
      </c>
      <c r="BC227" s="1">
        <v>24.521027325906299</v>
      </c>
      <c r="BD227" s="1">
        <v>27.8843009503864</v>
      </c>
      <c r="BE227" s="1">
        <v>25.1652378388623</v>
      </c>
      <c r="BF227" s="1">
        <v>24.717968711879799</v>
      </c>
      <c r="BG227" s="1" t="s">
        <v>194</v>
      </c>
      <c r="BH227" s="1" t="s">
        <v>194</v>
      </c>
      <c r="BI227" s="1" t="s">
        <v>194</v>
      </c>
      <c r="BJ227" s="1" t="s">
        <v>194</v>
      </c>
      <c r="BM227">
        <v>6</v>
      </c>
      <c r="BN227">
        <f>MIN(Modell_vol30_2_bemutato_Wilensky4_table[[#This Row],[closest comp 1]:[closest comp 10]])</f>
        <v>8.16251545540214</v>
      </c>
      <c r="BO227">
        <f>MAX(Modell_vol30_2_bemutato_Wilensky4_table[[#This Row],[closest comp 1]:[closest comp 10]])</f>
        <v>10.4920268138368</v>
      </c>
    </row>
    <row r="228" spans="1:67" x14ac:dyDescent="0.25">
      <c r="A228" s="1">
        <v>227</v>
      </c>
      <c r="B228" s="1" t="s">
        <v>38</v>
      </c>
      <c r="C228" s="1" t="s">
        <v>22</v>
      </c>
      <c r="D228" s="1" t="s">
        <v>40</v>
      </c>
      <c r="E228" s="1" t="s">
        <v>28</v>
      </c>
      <c r="F228" s="1" t="s">
        <v>25</v>
      </c>
      <c r="G228" s="1" t="b">
        <v>0</v>
      </c>
      <c r="H228" s="1" t="b">
        <v>0</v>
      </c>
      <c r="I228" s="1" t="b">
        <v>0</v>
      </c>
      <c r="J228" s="1" t="b">
        <v>0</v>
      </c>
      <c r="K228" s="1" t="b">
        <v>0</v>
      </c>
      <c r="L228" s="1">
        <v>200</v>
      </c>
      <c r="M228" s="1">
        <v>6</v>
      </c>
      <c r="N228" s="1">
        <v>0</v>
      </c>
      <c r="O228" s="1">
        <v>1</v>
      </c>
      <c r="P228" s="1">
        <v>0</v>
      </c>
      <c r="Q228" s="1">
        <v>100</v>
      </c>
      <c r="R228" s="1">
        <v>0</v>
      </c>
      <c r="S228" s="1">
        <v>1</v>
      </c>
      <c r="T228" s="1">
        <v>1</v>
      </c>
      <c r="U228" s="1" t="b">
        <v>0</v>
      </c>
      <c r="V228" s="1">
        <v>120</v>
      </c>
      <c r="W228" s="1">
        <v>1902.85</v>
      </c>
      <c r="X228" s="1">
        <v>1682.8</v>
      </c>
      <c r="Y228" s="1">
        <v>1982.63</v>
      </c>
      <c r="Z228" s="1">
        <v>1907.9</v>
      </c>
      <c r="AA228" s="1">
        <v>1982.84</v>
      </c>
      <c r="AB228" s="1">
        <v>1880.89</v>
      </c>
      <c r="AC228" s="1" t="s">
        <v>194</v>
      </c>
      <c r="AD228" s="1" t="s">
        <v>194</v>
      </c>
      <c r="AE228" s="1" t="s">
        <v>194</v>
      </c>
      <c r="AF228" s="1" t="s">
        <v>194</v>
      </c>
      <c r="AG228" s="1">
        <v>193</v>
      </c>
      <c r="AH228" s="1">
        <v>193.87</v>
      </c>
      <c r="AI228" s="1">
        <v>192.95</v>
      </c>
      <c r="AJ228" s="1">
        <v>193.24</v>
      </c>
      <c r="AK228" s="1">
        <v>191.56</v>
      </c>
      <c r="AL228" s="1">
        <v>192.61</v>
      </c>
      <c r="AM228" s="1" t="s">
        <v>194</v>
      </c>
      <c r="AN228" s="1" t="s">
        <v>194</v>
      </c>
      <c r="AO228" s="1" t="s">
        <v>194</v>
      </c>
      <c r="AP228" s="1" t="s">
        <v>194</v>
      </c>
      <c r="AQ228" s="1">
        <v>8.2277441289615592</v>
      </c>
      <c r="AR228" s="1">
        <v>7.8104509014838603</v>
      </c>
      <c r="AS228" s="1">
        <v>9.2119878105798403</v>
      </c>
      <c r="AT228" s="1">
        <v>8.5765423178250302</v>
      </c>
      <c r="AU228" s="1">
        <v>9.7322372405837694</v>
      </c>
      <c r="AV228" s="1">
        <v>9.2425751636497306</v>
      </c>
      <c r="AW228" s="1" t="s">
        <v>194</v>
      </c>
      <c r="AX228" s="1" t="s">
        <v>194</v>
      </c>
      <c r="AY228" s="1" t="s">
        <v>194</v>
      </c>
      <c r="AZ228" s="1" t="s">
        <v>194</v>
      </c>
      <c r="BA228" s="1">
        <v>22.771986263292</v>
      </c>
      <c r="BB228" s="1">
        <v>23.964965773672201</v>
      </c>
      <c r="BC228" s="1">
        <v>23.669629681032301</v>
      </c>
      <c r="BD228" s="1">
        <v>23.9141974218177</v>
      </c>
      <c r="BE228" s="1">
        <v>24.772779599370999</v>
      </c>
      <c r="BF228" s="1">
        <v>24.138854592506899</v>
      </c>
      <c r="BG228" s="1" t="s">
        <v>194</v>
      </c>
      <c r="BH228" s="1" t="s">
        <v>194</v>
      </c>
      <c r="BI228" s="1" t="s">
        <v>194</v>
      </c>
      <c r="BJ228" s="1" t="s">
        <v>194</v>
      </c>
      <c r="BM228">
        <v>6</v>
      </c>
      <c r="BN228">
        <f>MIN(Modell_vol30_2_bemutato_Wilensky4_table[[#This Row],[closest comp 1]:[closest comp 10]])</f>
        <v>7.8104509014838603</v>
      </c>
      <c r="BO228">
        <f>MAX(Modell_vol30_2_bemutato_Wilensky4_table[[#This Row],[closest comp 1]:[closest comp 10]])</f>
        <v>9.7322372405837694</v>
      </c>
    </row>
    <row r="229" spans="1:67" x14ac:dyDescent="0.25">
      <c r="A229" s="1">
        <v>228</v>
      </c>
      <c r="B229" s="1" t="s">
        <v>38</v>
      </c>
      <c r="C229" s="1" t="s">
        <v>22</v>
      </c>
      <c r="D229" s="1" t="s">
        <v>40</v>
      </c>
      <c r="E229" s="1" t="s">
        <v>28</v>
      </c>
      <c r="F229" s="1" t="s">
        <v>25</v>
      </c>
      <c r="G229" s="1" t="b">
        <v>0</v>
      </c>
      <c r="H229" s="1" t="b">
        <v>0</v>
      </c>
      <c r="I229" s="1" t="b">
        <v>0</v>
      </c>
      <c r="J229" s="1" t="b">
        <v>0</v>
      </c>
      <c r="K229" s="1" t="b">
        <v>0</v>
      </c>
      <c r="L229" s="1">
        <v>200</v>
      </c>
      <c r="M229" s="1">
        <v>6</v>
      </c>
      <c r="N229" s="1">
        <v>0</v>
      </c>
      <c r="O229" s="1">
        <v>1</v>
      </c>
      <c r="P229" s="1">
        <v>0</v>
      </c>
      <c r="Q229" s="1">
        <v>100</v>
      </c>
      <c r="R229" s="1">
        <v>0</v>
      </c>
      <c r="S229" s="1">
        <v>1</v>
      </c>
      <c r="T229" s="1">
        <v>1</v>
      </c>
      <c r="U229" s="1" t="b">
        <v>0</v>
      </c>
      <c r="V229" s="1">
        <v>120</v>
      </c>
      <c r="W229" s="1">
        <v>1920.47</v>
      </c>
      <c r="X229" s="1">
        <v>1804.48</v>
      </c>
      <c r="Y229" s="1">
        <v>1977.89</v>
      </c>
      <c r="Z229" s="1">
        <v>1943.84</v>
      </c>
      <c r="AA229" s="1">
        <v>2122.52</v>
      </c>
      <c r="AB229" s="1">
        <v>1939.12</v>
      </c>
      <c r="AC229" s="1" t="s">
        <v>194</v>
      </c>
      <c r="AD229" s="1" t="s">
        <v>194</v>
      </c>
      <c r="AE229" s="1" t="s">
        <v>194</v>
      </c>
      <c r="AF229" s="1" t="s">
        <v>194</v>
      </c>
      <c r="AG229" s="1">
        <v>193.31</v>
      </c>
      <c r="AH229" s="1">
        <v>193.87</v>
      </c>
      <c r="AI229" s="1">
        <v>192.16</v>
      </c>
      <c r="AJ229" s="1">
        <v>192.9</v>
      </c>
      <c r="AK229" s="1">
        <v>191.4</v>
      </c>
      <c r="AL229" s="1">
        <v>192.83</v>
      </c>
      <c r="AM229" s="1" t="s">
        <v>194</v>
      </c>
      <c r="AN229" s="1" t="s">
        <v>194</v>
      </c>
      <c r="AO229" s="1" t="s">
        <v>194</v>
      </c>
      <c r="AP229" s="1" t="s">
        <v>194</v>
      </c>
      <c r="AQ229" s="1">
        <v>8.4295960806683592</v>
      </c>
      <c r="AR229" s="1">
        <v>8.6115770308385091</v>
      </c>
      <c r="AS229" s="1">
        <v>9.9049165329815292</v>
      </c>
      <c r="AT229" s="1">
        <v>8.7881141636121498</v>
      </c>
      <c r="AU229" s="1">
        <v>10.3415468176066</v>
      </c>
      <c r="AV229" s="1">
        <v>9.4370362504824694</v>
      </c>
      <c r="AW229" s="1" t="s">
        <v>194</v>
      </c>
      <c r="AX229" s="1" t="s">
        <v>194</v>
      </c>
      <c r="AY229" s="1" t="s">
        <v>194</v>
      </c>
      <c r="AZ229" s="1" t="s">
        <v>194</v>
      </c>
      <c r="BA229" s="1">
        <v>23.215575961111</v>
      </c>
      <c r="BB229" s="1">
        <v>22.608648644567801</v>
      </c>
      <c r="BC229" s="1">
        <v>25.338983490652101</v>
      </c>
      <c r="BD229" s="1">
        <v>24.567379997675999</v>
      </c>
      <c r="BE229" s="1">
        <v>27.342684271245599</v>
      </c>
      <c r="BF229" s="1">
        <v>25.804578802671099</v>
      </c>
      <c r="BG229" s="1" t="s">
        <v>194</v>
      </c>
      <c r="BH229" s="1" t="s">
        <v>194</v>
      </c>
      <c r="BI229" s="1" t="s">
        <v>194</v>
      </c>
      <c r="BJ229" s="1" t="s">
        <v>194</v>
      </c>
      <c r="BM229">
        <v>6</v>
      </c>
      <c r="BN229">
        <f>MIN(Modell_vol30_2_bemutato_Wilensky4_table[[#This Row],[closest comp 1]:[closest comp 10]])</f>
        <v>8.4295960806683592</v>
      </c>
      <c r="BO229">
        <f>MAX(Modell_vol30_2_bemutato_Wilensky4_table[[#This Row],[closest comp 1]:[closest comp 10]])</f>
        <v>10.3415468176066</v>
      </c>
    </row>
    <row r="230" spans="1:67" x14ac:dyDescent="0.25">
      <c r="A230" s="1">
        <v>229</v>
      </c>
      <c r="B230" s="1" t="s">
        <v>38</v>
      </c>
      <c r="C230" s="1" t="s">
        <v>22</v>
      </c>
      <c r="D230" s="1" t="s">
        <v>40</v>
      </c>
      <c r="E230" s="1" t="s">
        <v>28</v>
      </c>
      <c r="F230" s="1" t="s">
        <v>25</v>
      </c>
      <c r="G230" s="1" t="b">
        <v>0</v>
      </c>
      <c r="H230" s="1" t="b">
        <v>0</v>
      </c>
      <c r="I230" s="1" t="b">
        <v>0</v>
      </c>
      <c r="J230" s="1" t="b">
        <v>0</v>
      </c>
      <c r="K230" s="1" t="b">
        <v>0</v>
      </c>
      <c r="L230" s="1">
        <v>200</v>
      </c>
      <c r="M230" s="1">
        <v>6</v>
      </c>
      <c r="N230" s="1">
        <v>0</v>
      </c>
      <c r="O230" s="1">
        <v>1</v>
      </c>
      <c r="P230" s="1">
        <v>0</v>
      </c>
      <c r="Q230" s="1">
        <v>100</v>
      </c>
      <c r="R230" s="1">
        <v>0</v>
      </c>
      <c r="S230" s="1">
        <v>1</v>
      </c>
      <c r="T230" s="1">
        <v>1</v>
      </c>
      <c r="U230" s="1" t="b">
        <v>0</v>
      </c>
      <c r="V230" s="1">
        <v>120</v>
      </c>
      <c r="W230" s="1">
        <v>2125.81</v>
      </c>
      <c r="X230" s="1">
        <v>1841.47</v>
      </c>
      <c r="Y230" s="1">
        <v>1705.56</v>
      </c>
      <c r="Z230" s="1">
        <v>1655.82</v>
      </c>
      <c r="AA230" s="1">
        <v>1954.91</v>
      </c>
      <c r="AB230" s="1">
        <v>1723.1</v>
      </c>
      <c r="AC230" s="1" t="s">
        <v>194</v>
      </c>
      <c r="AD230" s="1" t="s">
        <v>194</v>
      </c>
      <c r="AE230" s="1" t="s">
        <v>194</v>
      </c>
      <c r="AF230" s="1" t="s">
        <v>194</v>
      </c>
      <c r="AG230" s="1">
        <v>191.94</v>
      </c>
      <c r="AH230" s="1">
        <v>193.12</v>
      </c>
      <c r="AI230" s="1">
        <v>194.22</v>
      </c>
      <c r="AJ230" s="1">
        <v>192.91</v>
      </c>
      <c r="AK230" s="1">
        <v>192.63</v>
      </c>
      <c r="AL230" s="1">
        <v>193.97</v>
      </c>
      <c r="AM230" s="1" t="s">
        <v>194</v>
      </c>
      <c r="AN230" s="1" t="s">
        <v>194</v>
      </c>
      <c r="AO230" s="1" t="s">
        <v>194</v>
      </c>
      <c r="AP230" s="1" t="s">
        <v>194</v>
      </c>
      <c r="AQ230" s="1">
        <v>10.122372814730801</v>
      </c>
      <c r="AR230" s="1">
        <v>8.0949172301865708</v>
      </c>
      <c r="AS230" s="1">
        <v>6.52116960684691</v>
      </c>
      <c r="AT230" s="1">
        <v>7.8803749296372398</v>
      </c>
      <c r="AU230" s="1">
        <v>9.2531484736292402</v>
      </c>
      <c r="AV230" s="1">
        <v>8.2249355649084706</v>
      </c>
      <c r="AW230" s="1" t="s">
        <v>194</v>
      </c>
      <c r="AX230" s="1" t="s">
        <v>194</v>
      </c>
      <c r="AY230" s="1" t="s">
        <v>194</v>
      </c>
      <c r="AZ230" s="1" t="s">
        <v>194</v>
      </c>
      <c r="BA230" s="1">
        <v>24.148248693122099</v>
      </c>
      <c r="BB230" s="1">
        <v>24.150333052484299</v>
      </c>
      <c r="BC230" s="1">
        <v>24.493332603332998</v>
      </c>
      <c r="BD230" s="1">
        <v>26.466153265781699</v>
      </c>
      <c r="BE230" s="1">
        <v>25.068256849059601</v>
      </c>
      <c r="BF230" s="1">
        <v>24.772038417808599</v>
      </c>
      <c r="BG230" s="1" t="s">
        <v>194</v>
      </c>
      <c r="BH230" s="1" t="s">
        <v>194</v>
      </c>
      <c r="BI230" s="1" t="s">
        <v>194</v>
      </c>
      <c r="BJ230" s="1" t="s">
        <v>194</v>
      </c>
      <c r="BM230">
        <v>6</v>
      </c>
      <c r="BN230">
        <f>MIN(Modell_vol30_2_bemutato_Wilensky4_table[[#This Row],[closest comp 1]:[closest comp 10]])</f>
        <v>6.52116960684691</v>
      </c>
      <c r="BO230">
        <f>MAX(Modell_vol30_2_bemutato_Wilensky4_table[[#This Row],[closest comp 1]:[closest comp 10]])</f>
        <v>10.122372814730801</v>
      </c>
    </row>
    <row r="231" spans="1:67" x14ac:dyDescent="0.25">
      <c r="A231" s="1">
        <v>230</v>
      </c>
      <c r="B231" s="1" t="s">
        <v>38</v>
      </c>
      <c r="C231" s="1" t="s">
        <v>22</v>
      </c>
      <c r="D231" s="1" t="s">
        <v>40</v>
      </c>
      <c r="E231" s="1" t="s">
        <v>28</v>
      </c>
      <c r="F231" s="1" t="s">
        <v>25</v>
      </c>
      <c r="G231" s="1" t="b">
        <v>0</v>
      </c>
      <c r="H231" s="1" t="b">
        <v>0</v>
      </c>
      <c r="I231" s="1" t="b">
        <v>0</v>
      </c>
      <c r="J231" s="1" t="b">
        <v>0</v>
      </c>
      <c r="K231" s="1" t="b">
        <v>0</v>
      </c>
      <c r="L231" s="1">
        <v>200</v>
      </c>
      <c r="M231" s="1">
        <v>6</v>
      </c>
      <c r="N231" s="1">
        <v>0</v>
      </c>
      <c r="O231" s="1">
        <v>1</v>
      </c>
      <c r="P231" s="1">
        <v>0</v>
      </c>
      <c r="Q231" s="1">
        <v>100</v>
      </c>
      <c r="R231" s="1">
        <v>0</v>
      </c>
      <c r="S231" s="1">
        <v>1</v>
      </c>
      <c r="T231" s="1">
        <v>1</v>
      </c>
      <c r="U231" s="1" t="b">
        <v>0</v>
      </c>
      <c r="V231" s="1">
        <v>120</v>
      </c>
      <c r="W231" s="1">
        <v>2107.09</v>
      </c>
      <c r="X231" s="1">
        <v>1767.38</v>
      </c>
      <c r="Y231" s="1">
        <v>1910.45</v>
      </c>
      <c r="Z231" s="1">
        <v>1948.74</v>
      </c>
      <c r="AA231" s="1">
        <v>1731.99</v>
      </c>
      <c r="AB231" s="1">
        <v>1787.61</v>
      </c>
      <c r="AC231" s="1" t="s">
        <v>194</v>
      </c>
      <c r="AD231" s="1" t="s">
        <v>194</v>
      </c>
      <c r="AE231" s="1" t="s">
        <v>194</v>
      </c>
      <c r="AF231" s="1" t="s">
        <v>194</v>
      </c>
      <c r="AG231" s="1">
        <v>191.98</v>
      </c>
      <c r="AH231" s="1">
        <v>193.1</v>
      </c>
      <c r="AI231" s="1">
        <v>193.84</v>
      </c>
      <c r="AJ231" s="1">
        <v>192.48</v>
      </c>
      <c r="AK231" s="1">
        <v>193.07</v>
      </c>
      <c r="AL231" s="1">
        <v>193.14</v>
      </c>
      <c r="AM231" s="1" t="s">
        <v>194</v>
      </c>
      <c r="AN231" s="1" t="s">
        <v>194</v>
      </c>
      <c r="AO231" s="1" t="s">
        <v>194</v>
      </c>
      <c r="AP231" s="1" t="s">
        <v>194</v>
      </c>
      <c r="AQ231" s="1">
        <v>9.5151470392555009</v>
      </c>
      <c r="AR231" s="1">
        <v>8.9648524699547991</v>
      </c>
      <c r="AS231" s="1">
        <v>8.8853491310966994</v>
      </c>
      <c r="AT231" s="1">
        <v>9.2540588584249299</v>
      </c>
      <c r="AU231" s="1">
        <v>8.26086199877615</v>
      </c>
      <c r="AV231" s="1">
        <v>8.2958800629915501</v>
      </c>
      <c r="AW231" s="1" t="s">
        <v>194</v>
      </c>
      <c r="AX231" s="1" t="s">
        <v>194</v>
      </c>
      <c r="AY231" s="1" t="s">
        <v>194</v>
      </c>
      <c r="AZ231" s="1" t="s">
        <v>194</v>
      </c>
      <c r="BA231" s="1">
        <v>24.283357443217199</v>
      </c>
      <c r="BB231" s="1">
        <v>23.897315445802001</v>
      </c>
      <c r="BC231" s="1">
        <v>22.297718388219302</v>
      </c>
      <c r="BD231" s="1">
        <v>25.990384747289699</v>
      </c>
      <c r="BE231" s="1">
        <v>26.034131638694799</v>
      </c>
      <c r="BF231" s="1">
        <v>26.266163288763401</v>
      </c>
      <c r="BG231" s="1" t="s">
        <v>194</v>
      </c>
      <c r="BH231" s="1" t="s">
        <v>194</v>
      </c>
      <c r="BI231" s="1" t="s">
        <v>194</v>
      </c>
      <c r="BJ231" s="1" t="s">
        <v>194</v>
      </c>
      <c r="BM231">
        <v>6</v>
      </c>
      <c r="BN231">
        <f>MIN(Modell_vol30_2_bemutato_Wilensky4_table[[#This Row],[closest comp 1]:[closest comp 10]])</f>
        <v>8.26086199877615</v>
      </c>
      <c r="BO231">
        <f>MAX(Modell_vol30_2_bemutato_Wilensky4_table[[#This Row],[closest comp 1]:[closest comp 10]])</f>
        <v>9.5151470392555009</v>
      </c>
    </row>
    <row r="232" spans="1:67" x14ac:dyDescent="0.25">
      <c r="A232" s="1">
        <v>231</v>
      </c>
      <c r="B232" s="1" t="s">
        <v>38</v>
      </c>
      <c r="C232" s="1" t="s">
        <v>22</v>
      </c>
      <c r="D232" s="1" t="s">
        <v>40</v>
      </c>
      <c r="E232" s="1" t="s">
        <v>28</v>
      </c>
      <c r="F232" s="1" t="s">
        <v>25</v>
      </c>
      <c r="G232" s="1" t="b">
        <v>0</v>
      </c>
      <c r="H232" s="1" t="b">
        <v>0</v>
      </c>
      <c r="I232" s="1" t="b">
        <v>0</v>
      </c>
      <c r="J232" s="1" t="b">
        <v>0</v>
      </c>
      <c r="K232" s="1" t="b">
        <v>0</v>
      </c>
      <c r="L232" s="1">
        <v>200</v>
      </c>
      <c r="M232" s="1">
        <v>6</v>
      </c>
      <c r="N232" s="1">
        <v>0</v>
      </c>
      <c r="O232" s="1">
        <v>1</v>
      </c>
      <c r="P232" s="1">
        <v>0</v>
      </c>
      <c r="Q232" s="1">
        <v>100</v>
      </c>
      <c r="R232" s="1">
        <v>0</v>
      </c>
      <c r="S232" s="1">
        <v>1</v>
      </c>
      <c r="T232" s="1">
        <v>1</v>
      </c>
      <c r="U232" s="1" t="b">
        <v>0</v>
      </c>
      <c r="V232" s="1">
        <v>120</v>
      </c>
      <c r="W232" s="1">
        <v>1642.59</v>
      </c>
      <c r="X232" s="1">
        <v>1931.46</v>
      </c>
      <c r="Y232" s="1">
        <v>2024.46</v>
      </c>
      <c r="Z232" s="1">
        <v>2172.71</v>
      </c>
      <c r="AA232" s="1">
        <v>1920.34</v>
      </c>
      <c r="AB232" s="1">
        <v>1715.57</v>
      </c>
      <c r="AC232" s="1" t="s">
        <v>194</v>
      </c>
      <c r="AD232" s="1" t="s">
        <v>194</v>
      </c>
      <c r="AE232" s="1" t="s">
        <v>194</v>
      </c>
      <c r="AF232" s="1" t="s">
        <v>194</v>
      </c>
      <c r="AG232" s="1">
        <v>193.41</v>
      </c>
      <c r="AH232" s="1">
        <v>192.63</v>
      </c>
      <c r="AI232" s="1">
        <v>193.07</v>
      </c>
      <c r="AJ232" s="1">
        <v>191.99</v>
      </c>
      <c r="AK232" s="1">
        <v>192.59</v>
      </c>
      <c r="AL232" s="1">
        <v>193.63</v>
      </c>
      <c r="AM232" s="1" t="s">
        <v>194</v>
      </c>
      <c r="AN232" s="1" t="s">
        <v>194</v>
      </c>
      <c r="AO232" s="1" t="s">
        <v>194</v>
      </c>
      <c r="AP232" s="1" t="s">
        <v>194</v>
      </c>
      <c r="AQ232" s="1">
        <v>7.5263294166954404</v>
      </c>
      <c r="AR232" s="1">
        <v>10.0394567365885</v>
      </c>
      <c r="AS232" s="1">
        <v>9.1074036429888405</v>
      </c>
      <c r="AT232" s="1">
        <v>10.6901046913102</v>
      </c>
      <c r="AU232" s="1">
        <v>8.1060480844582692</v>
      </c>
      <c r="AV232" s="1">
        <v>8.8043890373920597</v>
      </c>
      <c r="AW232" s="1" t="s">
        <v>194</v>
      </c>
      <c r="AX232" s="1" t="s">
        <v>194</v>
      </c>
      <c r="AY232" s="1" t="s">
        <v>194</v>
      </c>
      <c r="AZ232" s="1" t="s">
        <v>194</v>
      </c>
      <c r="BA232" s="1">
        <v>26.285539458513899</v>
      </c>
      <c r="BB232" s="1">
        <v>25.096707896952299</v>
      </c>
      <c r="BC232" s="1">
        <v>24.254498403541</v>
      </c>
      <c r="BD232" s="1">
        <v>25.602587035287801</v>
      </c>
      <c r="BE232" s="1">
        <v>25.9635189371999</v>
      </c>
      <c r="BF232" s="1">
        <v>24.7282620818388</v>
      </c>
      <c r="BG232" s="1" t="s">
        <v>194</v>
      </c>
      <c r="BH232" s="1" t="s">
        <v>194</v>
      </c>
      <c r="BI232" s="1" t="s">
        <v>194</v>
      </c>
      <c r="BJ232" s="1" t="s">
        <v>194</v>
      </c>
      <c r="BM232">
        <v>6</v>
      </c>
      <c r="BN232">
        <f>MIN(Modell_vol30_2_bemutato_Wilensky4_table[[#This Row],[closest comp 1]:[closest comp 10]])</f>
        <v>7.5263294166954404</v>
      </c>
      <c r="BO232">
        <f>MAX(Modell_vol30_2_bemutato_Wilensky4_table[[#This Row],[closest comp 1]:[closest comp 10]])</f>
        <v>10.6901046913102</v>
      </c>
    </row>
    <row r="233" spans="1:67" x14ac:dyDescent="0.25">
      <c r="A233" s="1">
        <v>232</v>
      </c>
      <c r="B233" s="1" t="s">
        <v>38</v>
      </c>
      <c r="C233" s="1" t="s">
        <v>22</v>
      </c>
      <c r="D233" s="1" t="s">
        <v>40</v>
      </c>
      <c r="E233" s="1" t="s">
        <v>28</v>
      </c>
      <c r="F233" s="1" t="s">
        <v>25</v>
      </c>
      <c r="G233" s="1" t="b">
        <v>0</v>
      </c>
      <c r="H233" s="1" t="b">
        <v>0</v>
      </c>
      <c r="I233" s="1" t="b">
        <v>0</v>
      </c>
      <c r="J233" s="1" t="b">
        <v>0</v>
      </c>
      <c r="K233" s="1" t="b">
        <v>0</v>
      </c>
      <c r="L233" s="1">
        <v>200</v>
      </c>
      <c r="M233" s="1">
        <v>6</v>
      </c>
      <c r="N233" s="1">
        <v>0</v>
      </c>
      <c r="O233" s="1">
        <v>1</v>
      </c>
      <c r="P233" s="1">
        <v>0</v>
      </c>
      <c r="Q233" s="1">
        <v>100</v>
      </c>
      <c r="R233" s="1">
        <v>0</v>
      </c>
      <c r="S233" s="1">
        <v>1</v>
      </c>
      <c r="T233" s="1">
        <v>1</v>
      </c>
      <c r="U233" s="1" t="b">
        <v>0</v>
      </c>
      <c r="V233" s="1">
        <v>120</v>
      </c>
      <c r="W233" s="1">
        <v>2072.37</v>
      </c>
      <c r="X233" s="1">
        <v>2013.97</v>
      </c>
      <c r="Y233" s="1">
        <v>1691.29</v>
      </c>
      <c r="Z233" s="1">
        <v>2040.64</v>
      </c>
      <c r="AA233" s="1">
        <v>2225.87</v>
      </c>
      <c r="AB233" s="1">
        <v>2002.58</v>
      </c>
      <c r="AC233" s="1" t="s">
        <v>194</v>
      </c>
      <c r="AD233" s="1" t="s">
        <v>194</v>
      </c>
      <c r="AE233" s="1" t="s">
        <v>194</v>
      </c>
      <c r="AF233" s="1" t="s">
        <v>194</v>
      </c>
      <c r="AG233" s="1">
        <v>192.14</v>
      </c>
      <c r="AH233" s="1">
        <v>192.89</v>
      </c>
      <c r="AI233" s="1">
        <v>193.24</v>
      </c>
      <c r="AJ233" s="1">
        <v>193.01</v>
      </c>
      <c r="AK233" s="1">
        <v>192.31</v>
      </c>
      <c r="AL233" s="1">
        <v>191.6</v>
      </c>
      <c r="AM233" s="1" t="s">
        <v>194</v>
      </c>
      <c r="AN233" s="1" t="s">
        <v>194</v>
      </c>
      <c r="AO233" s="1" t="s">
        <v>194</v>
      </c>
      <c r="AP233" s="1" t="s">
        <v>194</v>
      </c>
      <c r="AQ233" s="1">
        <v>9.8974434048334707</v>
      </c>
      <c r="AR233" s="1">
        <v>8.6397644751688691</v>
      </c>
      <c r="AS233" s="1">
        <v>8.7002736790174993</v>
      </c>
      <c r="AT233" s="1">
        <v>9.3692684388195602</v>
      </c>
      <c r="AU233" s="1">
        <v>9.7253965264067492</v>
      </c>
      <c r="AV233" s="1">
        <v>10.033556995777699</v>
      </c>
      <c r="AW233" s="1" t="s">
        <v>194</v>
      </c>
      <c r="AX233" s="1" t="s">
        <v>194</v>
      </c>
      <c r="AY233" s="1" t="s">
        <v>194</v>
      </c>
      <c r="AZ233" s="1" t="s">
        <v>194</v>
      </c>
      <c r="BA233" s="1">
        <v>26.1565155885955</v>
      </c>
      <c r="BB233" s="1">
        <v>24.988189502926598</v>
      </c>
      <c r="BC233" s="1">
        <v>25.212644854276199</v>
      </c>
      <c r="BD233" s="1">
        <v>24.173349301235898</v>
      </c>
      <c r="BE233" s="1">
        <v>24.487605193908699</v>
      </c>
      <c r="BF233" s="1">
        <v>26.341927315548599</v>
      </c>
      <c r="BG233" s="1" t="s">
        <v>194</v>
      </c>
      <c r="BH233" s="1" t="s">
        <v>194</v>
      </c>
      <c r="BI233" s="1" t="s">
        <v>194</v>
      </c>
      <c r="BJ233" s="1" t="s">
        <v>194</v>
      </c>
      <c r="BM233">
        <v>6</v>
      </c>
      <c r="BN233">
        <f>MIN(Modell_vol30_2_bemutato_Wilensky4_table[[#This Row],[closest comp 1]:[closest comp 10]])</f>
        <v>8.6397644751688691</v>
      </c>
      <c r="BO233">
        <f>MAX(Modell_vol30_2_bemutato_Wilensky4_table[[#This Row],[closest comp 1]:[closest comp 10]])</f>
        <v>10.033556995777699</v>
      </c>
    </row>
    <row r="234" spans="1:67" x14ac:dyDescent="0.25">
      <c r="A234" s="1">
        <v>233</v>
      </c>
      <c r="B234" s="1" t="s">
        <v>38</v>
      </c>
      <c r="C234" s="1" t="s">
        <v>22</v>
      </c>
      <c r="D234" s="1" t="s">
        <v>40</v>
      </c>
      <c r="E234" s="1" t="s">
        <v>28</v>
      </c>
      <c r="F234" s="1" t="s">
        <v>25</v>
      </c>
      <c r="G234" s="1" t="b">
        <v>0</v>
      </c>
      <c r="H234" s="1" t="b">
        <v>0</v>
      </c>
      <c r="I234" s="1" t="b">
        <v>0</v>
      </c>
      <c r="J234" s="1" t="b">
        <v>0</v>
      </c>
      <c r="K234" s="1" t="b">
        <v>0</v>
      </c>
      <c r="L234" s="1">
        <v>200</v>
      </c>
      <c r="M234" s="1">
        <v>6</v>
      </c>
      <c r="N234" s="1">
        <v>0</v>
      </c>
      <c r="O234" s="1">
        <v>1</v>
      </c>
      <c r="P234" s="1">
        <v>0</v>
      </c>
      <c r="Q234" s="1">
        <v>100</v>
      </c>
      <c r="R234" s="1">
        <v>0</v>
      </c>
      <c r="S234" s="1">
        <v>1</v>
      </c>
      <c r="T234" s="1">
        <v>1</v>
      </c>
      <c r="U234" s="1" t="b">
        <v>0</v>
      </c>
      <c r="V234" s="1">
        <v>120</v>
      </c>
      <c r="W234" s="1">
        <v>1677.07</v>
      </c>
      <c r="X234" s="1">
        <v>1648.19</v>
      </c>
      <c r="Y234" s="1">
        <v>1896.16</v>
      </c>
      <c r="Z234" s="1">
        <v>1839.82</v>
      </c>
      <c r="AA234" s="1">
        <v>2041.29</v>
      </c>
      <c r="AB234" s="1">
        <v>2066.4499999999998</v>
      </c>
      <c r="AC234" s="1" t="s">
        <v>194</v>
      </c>
      <c r="AD234" s="1" t="s">
        <v>194</v>
      </c>
      <c r="AE234" s="1" t="s">
        <v>194</v>
      </c>
      <c r="AF234" s="1" t="s">
        <v>194</v>
      </c>
      <c r="AG234" s="1">
        <v>192.7</v>
      </c>
      <c r="AH234" s="1">
        <v>193.93</v>
      </c>
      <c r="AI234" s="1">
        <v>193.06</v>
      </c>
      <c r="AJ234" s="1">
        <v>193.95</v>
      </c>
      <c r="AK234" s="1">
        <v>191.01</v>
      </c>
      <c r="AL234" s="1">
        <v>193</v>
      </c>
      <c r="AM234" s="1" t="s">
        <v>194</v>
      </c>
      <c r="AN234" s="1" t="s">
        <v>194</v>
      </c>
      <c r="AO234" s="1" t="s">
        <v>194</v>
      </c>
      <c r="AP234" s="1" t="s">
        <v>194</v>
      </c>
      <c r="AQ234" s="1">
        <v>8.8581367655740699</v>
      </c>
      <c r="AR234" s="1">
        <v>8.1540943179299692</v>
      </c>
      <c r="AS234" s="1">
        <v>8.7125693711017895</v>
      </c>
      <c r="AT234" s="1">
        <v>8.0292556145715004</v>
      </c>
      <c r="AU234" s="1">
        <v>10.8703937887629</v>
      </c>
      <c r="AV234" s="1">
        <v>9.37593184910906</v>
      </c>
      <c r="AW234" s="1" t="s">
        <v>194</v>
      </c>
      <c r="AX234" s="1" t="s">
        <v>194</v>
      </c>
      <c r="AY234" s="1" t="s">
        <v>194</v>
      </c>
      <c r="AZ234" s="1" t="s">
        <v>194</v>
      </c>
      <c r="BA234" s="1">
        <v>27.670496979627998</v>
      </c>
      <c r="BB234" s="1">
        <v>24.5512981829885</v>
      </c>
      <c r="BC234" s="1">
        <v>23.810574675366201</v>
      </c>
      <c r="BD234" s="1">
        <v>23.351870705552901</v>
      </c>
      <c r="BE234" s="1">
        <v>28.491198931939898</v>
      </c>
      <c r="BF234" s="1">
        <v>24.664995348077198</v>
      </c>
      <c r="BG234" s="1" t="s">
        <v>194</v>
      </c>
      <c r="BH234" s="1" t="s">
        <v>194</v>
      </c>
      <c r="BI234" s="1" t="s">
        <v>194</v>
      </c>
      <c r="BJ234" s="1" t="s">
        <v>194</v>
      </c>
      <c r="BM234">
        <v>6</v>
      </c>
      <c r="BN234">
        <f>MIN(Modell_vol30_2_bemutato_Wilensky4_table[[#This Row],[closest comp 1]:[closest comp 10]])</f>
        <v>8.0292556145715004</v>
      </c>
      <c r="BO234">
        <f>MAX(Modell_vol30_2_bemutato_Wilensky4_table[[#This Row],[closest comp 1]:[closest comp 10]])</f>
        <v>10.8703937887629</v>
      </c>
    </row>
    <row r="235" spans="1:67" x14ac:dyDescent="0.25">
      <c r="A235" s="1">
        <v>234</v>
      </c>
      <c r="B235" s="1" t="s">
        <v>38</v>
      </c>
      <c r="C235" s="1" t="s">
        <v>22</v>
      </c>
      <c r="D235" s="1" t="s">
        <v>40</v>
      </c>
      <c r="E235" s="1" t="s">
        <v>28</v>
      </c>
      <c r="F235" s="1" t="s">
        <v>25</v>
      </c>
      <c r="G235" s="1" t="b">
        <v>0</v>
      </c>
      <c r="H235" s="1" t="b">
        <v>0</v>
      </c>
      <c r="I235" s="1" t="b">
        <v>0</v>
      </c>
      <c r="J235" s="1" t="b">
        <v>0</v>
      </c>
      <c r="K235" s="1" t="b">
        <v>0</v>
      </c>
      <c r="L235" s="1">
        <v>200</v>
      </c>
      <c r="M235" s="1">
        <v>6</v>
      </c>
      <c r="N235" s="1">
        <v>0</v>
      </c>
      <c r="O235" s="1">
        <v>1</v>
      </c>
      <c r="P235" s="1">
        <v>0</v>
      </c>
      <c r="Q235" s="1">
        <v>100</v>
      </c>
      <c r="R235" s="1">
        <v>0</v>
      </c>
      <c r="S235" s="1">
        <v>1</v>
      </c>
      <c r="T235" s="1">
        <v>1</v>
      </c>
      <c r="U235" s="1" t="b">
        <v>0</v>
      </c>
      <c r="V235" s="1">
        <v>120</v>
      </c>
      <c r="W235" s="1">
        <v>1338.05</v>
      </c>
      <c r="X235" s="1">
        <v>1482.68</v>
      </c>
      <c r="Y235" s="1">
        <v>2284.3200000000002</v>
      </c>
      <c r="Z235" s="1">
        <v>2364.85</v>
      </c>
      <c r="AA235" s="1">
        <v>1936.55</v>
      </c>
      <c r="AB235" s="1">
        <v>1726.44</v>
      </c>
      <c r="AC235" s="1" t="s">
        <v>194</v>
      </c>
      <c r="AD235" s="1" t="s">
        <v>194</v>
      </c>
      <c r="AE235" s="1" t="s">
        <v>194</v>
      </c>
      <c r="AF235" s="1" t="s">
        <v>194</v>
      </c>
      <c r="AG235" s="1">
        <v>194.07</v>
      </c>
      <c r="AH235" s="1">
        <v>193.81</v>
      </c>
      <c r="AI235" s="1">
        <v>192.44</v>
      </c>
      <c r="AJ235" s="1">
        <v>191.39</v>
      </c>
      <c r="AK235" s="1">
        <v>192.93</v>
      </c>
      <c r="AL235" s="1">
        <v>193.16</v>
      </c>
      <c r="AM235" s="1" t="s">
        <v>194</v>
      </c>
      <c r="AN235" s="1" t="s">
        <v>194</v>
      </c>
      <c r="AO235" s="1" t="s">
        <v>194</v>
      </c>
      <c r="AP235" s="1" t="s">
        <v>194</v>
      </c>
      <c r="AQ235" s="1">
        <v>7.7766005465813901</v>
      </c>
      <c r="AR235" s="1">
        <v>8.0445841605002997</v>
      </c>
      <c r="AS235" s="1">
        <v>9.7589809771295606</v>
      </c>
      <c r="AT235" s="1">
        <v>10.725671862254901</v>
      </c>
      <c r="AU235" s="1">
        <v>8.8627941177505392</v>
      </c>
      <c r="AV235" s="1">
        <v>7.6604678697424902</v>
      </c>
      <c r="AW235" s="1" t="s">
        <v>194</v>
      </c>
      <c r="AX235" s="1" t="s">
        <v>194</v>
      </c>
      <c r="AY235" s="1" t="s">
        <v>194</v>
      </c>
      <c r="AZ235" s="1" t="s">
        <v>194</v>
      </c>
      <c r="BA235" s="1">
        <v>25.977766315139199</v>
      </c>
      <c r="BB235" s="1">
        <v>26.494900435675</v>
      </c>
      <c r="BC235" s="1">
        <v>24.7333831591436</v>
      </c>
      <c r="BD235" s="1">
        <v>25.6966490734129</v>
      </c>
      <c r="BE235" s="1">
        <v>23.666171400102499</v>
      </c>
      <c r="BF235" s="1">
        <v>25.218741140069302</v>
      </c>
      <c r="BG235" s="1" t="s">
        <v>194</v>
      </c>
      <c r="BH235" s="1" t="s">
        <v>194</v>
      </c>
      <c r="BI235" s="1" t="s">
        <v>194</v>
      </c>
      <c r="BJ235" s="1" t="s">
        <v>194</v>
      </c>
      <c r="BM235">
        <v>6</v>
      </c>
      <c r="BN235">
        <f>MIN(Modell_vol30_2_bemutato_Wilensky4_table[[#This Row],[closest comp 1]:[closest comp 10]])</f>
        <v>7.6604678697424902</v>
      </c>
      <c r="BO235">
        <f>MAX(Modell_vol30_2_bemutato_Wilensky4_table[[#This Row],[closest comp 1]:[closest comp 10]])</f>
        <v>10.725671862254901</v>
      </c>
    </row>
    <row r="236" spans="1:67" x14ac:dyDescent="0.25">
      <c r="A236" s="1">
        <v>235</v>
      </c>
      <c r="B236" s="1" t="s">
        <v>38</v>
      </c>
      <c r="C236" s="1" t="s">
        <v>22</v>
      </c>
      <c r="D236" s="1" t="s">
        <v>40</v>
      </c>
      <c r="E236" s="1" t="s">
        <v>28</v>
      </c>
      <c r="F236" s="1" t="s">
        <v>25</v>
      </c>
      <c r="G236" s="1" t="b">
        <v>0</v>
      </c>
      <c r="H236" s="1" t="b">
        <v>0</v>
      </c>
      <c r="I236" s="1" t="b">
        <v>0</v>
      </c>
      <c r="J236" s="1" t="b">
        <v>0</v>
      </c>
      <c r="K236" s="1" t="b">
        <v>0</v>
      </c>
      <c r="L236" s="1">
        <v>200</v>
      </c>
      <c r="M236" s="1">
        <v>6</v>
      </c>
      <c r="N236" s="1">
        <v>0</v>
      </c>
      <c r="O236" s="1">
        <v>1</v>
      </c>
      <c r="P236" s="1">
        <v>0</v>
      </c>
      <c r="Q236" s="1">
        <v>100</v>
      </c>
      <c r="R236" s="1">
        <v>0</v>
      </c>
      <c r="S236" s="1">
        <v>1</v>
      </c>
      <c r="T236" s="1">
        <v>1</v>
      </c>
      <c r="U236" s="1" t="b">
        <v>0</v>
      </c>
      <c r="V236" s="1">
        <v>120</v>
      </c>
      <c r="W236" s="1">
        <v>1750.99</v>
      </c>
      <c r="X236" s="1">
        <v>2041.57</v>
      </c>
      <c r="Y236" s="1">
        <v>1963.79</v>
      </c>
      <c r="Z236" s="1">
        <v>1676.71</v>
      </c>
      <c r="AA236" s="1">
        <v>1661.96</v>
      </c>
      <c r="AB236" s="1">
        <v>1527.52</v>
      </c>
      <c r="AC236" s="1" t="s">
        <v>194</v>
      </c>
      <c r="AD236" s="1" t="s">
        <v>194</v>
      </c>
      <c r="AE236" s="1" t="s">
        <v>194</v>
      </c>
      <c r="AF236" s="1" t="s">
        <v>194</v>
      </c>
      <c r="AG236" s="1">
        <v>194.18</v>
      </c>
      <c r="AH236" s="1">
        <v>191.97</v>
      </c>
      <c r="AI236" s="1">
        <v>192.34</v>
      </c>
      <c r="AJ236" s="1">
        <v>193.85</v>
      </c>
      <c r="AK236" s="1">
        <v>193.51</v>
      </c>
      <c r="AL236" s="1">
        <v>193.8</v>
      </c>
      <c r="AM236" s="1" t="s">
        <v>194</v>
      </c>
      <c r="AN236" s="1" t="s">
        <v>194</v>
      </c>
      <c r="AO236" s="1" t="s">
        <v>194</v>
      </c>
      <c r="AP236" s="1" t="s">
        <v>194</v>
      </c>
      <c r="AQ236" s="1">
        <v>7.9066528670635403</v>
      </c>
      <c r="AR236" s="1">
        <v>10.602065857928901</v>
      </c>
      <c r="AS236" s="1">
        <v>9.1260229011966008</v>
      </c>
      <c r="AT236" s="1">
        <v>7.4811058216310098</v>
      </c>
      <c r="AU236" s="1">
        <v>7.9365980650027401</v>
      </c>
      <c r="AV236" s="1">
        <v>7.2533734492128703</v>
      </c>
      <c r="AW236" s="1" t="s">
        <v>194</v>
      </c>
      <c r="AX236" s="1" t="s">
        <v>194</v>
      </c>
      <c r="AY236" s="1" t="s">
        <v>194</v>
      </c>
      <c r="AZ236" s="1" t="s">
        <v>194</v>
      </c>
      <c r="BA236" s="1">
        <v>23.2599804940137</v>
      </c>
      <c r="BB236" s="1">
        <v>24.7050304644109</v>
      </c>
      <c r="BC236" s="1">
        <v>24.907780708583399</v>
      </c>
      <c r="BD236" s="1">
        <v>24.208748151029699</v>
      </c>
      <c r="BE236" s="1">
        <v>24.021494007149201</v>
      </c>
      <c r="BF236" s="1">
        <v>24.195356305163099</v>
      </c>
      <c r="BG236" s="1" t="s">
        <v>194</v>
      </c>
      <c r="BH236" s="1" t="s">
        <v>194</v>
      </c>
      <c r="BI236" s="1" t="s">
        <v>194</v>
      </c>
      <c r="BJ236" s="1" t="s">
        <v>194</v>
      </c>
      <c r="BM236">
        <v>6</v>
      </c>
      <c r="BN236">
        <f>MIN(Modell_vol30_2_bemutato_Wilensky4_table[[#This Row],[closest comp 1]:[closest comp 10]])</f>
        <v>7.2533734492128703</v>
      </c>
      <c r="BO236">
        <f>MAX(Modell_vol30_2_bemutato_Wilensky4_table[[#This Row],[closest comp 1]:[closest comp 10]])</f>
        <v>10.602065857928901</v>
      </c>
    </row>
    <row r="237" spans="1:67" x14ac:dyDescent="0.25">
      <c r="A237" s="1">
        <v>236</v>
      </c>
      <c r="B237" s="1" t="s">
        <v>38</v>
      </c>
      <c r="C237" s="1" t="s">
        <v>22</v>
      </c>
      <c r="D237" s="1" t="s">
        <v>40</v>
      </c>
      <c r="E237" s="1" t="s">
        <v>28</v>
      </c>
      <c r="F237" s="1" t="s">
        <v>25</v>
      </c>
      <c r="G237" s="1" t="b">
        <v>0</v>
      </c>
      <c r="H237" s="1" t="b">
        <v>0</v>
      </c>
      <c r="I237" s="1" t="b">
        <v>0</v>
      </c>
      <c r="J237" s="1" t="b">
        <v>0</v>
      </c>
      <c r="K237" s="1" t="b">
        <v>0</v>
      </c>
      <c r="L237" s="1">
        <v>200</v>
      </c>
      <c r="M237" s="1">
        <v>6</v>
      </c>
      <c r="N237" s="1">
        <v>0</v>
      </c>
      <c r="O237" s="1">
        <v>1</v>
      </c>
      <c r="P237" s="1">
        <v>0</v>
      </c>
      <c r="Q237" s="1">
        <v>100</v>
      </c>
      <c r="R237" s="1">
        <v>0</v>
      </c>
      <c r="S237" s="1">
        <v>1</v>
      </c>
      <c r="T237" s="1">
        <v>1</v>
      </c>
      <c r="U237" s="1" t="b">
        <v>0</v>
      </c>
      <c r="V237" s="1">
        <v>120</v>
      </c>
      <c r="W237" s="1">
        <v>1622.64</v>
      </c>
      <c r="X237" s="1">
        <v>1928.67</v>
      </c>
      <c r="Y237" s="1">
        <v>1747.69</v>
      </c>
      <c r="Z237" s="1">
        <v>1474.52</v>
      </c>
      <c r="AA237" s="1">
        <v>2271.25</v>
      </c>
      <c r="AB237" s="1">
        <v>1614.52</v>
      </c>
      <c r="AC237" s="1" t="s">
        <v>194</v>
      </c>
      <c r="AD237" s="1" t="s">
        <v>194</v>
      </c>
      <c r="AE237" s="1" t="s">
        <v>194</v>
      </c>
      <c r="AF237" s="1" t="s">
        <v>194</v>
      </c>
      <c r="AG237" s="1">
        <v>194.03</v>
      </c>
      <c r="AH237" s="1">
        <v>192.56</v>
      </c>
      <c r="AI237" s="1">
        <v>193.08</v>
      </c>
      <c r="AJ237" s="1">
        <v>194</v>
      </c>
      <c r="AK237" s="1">
        <v>191.89</v>
      </c>
      <c r="AL237" s="1">
        <v>193.79</v>
      </c>
      <c r="AM237" s="1" t="s">
        <v>194</v>
      </c>
      <c r="AN237" s="1" t="s">
        <v>194</v>
      </c>
      <c r="AO237" s="1" t="s">
        <v>194</v>
      </c>
      <c r="AP237" s="1" t="s">
        <v>194</v>
      </c>
      <c r="AQ237" s="1">
        <v>7.6277461658888503</v>
      </c>
      <c r="AR237" s="1">
        <v>9.1951880654936797</v>
      </c>
      <c r="AS237" s="1">
        <v>8.68484257686573</v>
      </c>
      <c r="AT237" s="1">
        <v>7.45683968389441</v>
      </c>
      <c r="AU237" s="1">
        <v>10.4824969659381</v>
      </c>
      <c r="AV237" s="1">
        <v>7.3813579866562504</v>
      </c>
      <c r="AW237" s="1" t="s">
        <v>194</v>
      </c>
      <c r="AX237" s="1" t="s">
        <v>194</v>
      </c>
      <c r="AY237" s="1" t="s">
        <v>194</v>
      </c>
      <c r="AZ237" s="1" t="s">
        <v>194</v>
      </c>
      <c r="BA237" s="1">
        <v>25.657298280588702</v>
      </c>
      <c r="BB237" s="1">
        <v>26.0939242922001</v>
      </c>
      <c r="BC237" s="1">
        <v>24.352071423545301</v>
      </c>
      <c r="BD237" s="1">
        <v>25.140680210066702</v>
      </c>
      <c r="BE237" s="1">
        <v>24.328338645360699</v>
      </c>
      <c r="BF237" s="1">
        <v>24.861262294921101</v>
      </c>
      <c r="BG237" s="1" t="s">
        <v>194</v>
      </c>
      <c r="BH237" s="1" t="s">
        <v>194</v>
      </c>
      <c r="BI237" s="1" t="s">
        <v>194</v>
      </c>
      <c r="BJ237" s="1" t="s">
        <v>194</v>
      </c>
      <c r="BM237">
        <v>6</v>
      </c>
      <c r="BN237">
        <f>MIN(Modell_vol30_2_bemutato_Wilensky4_table[[#This Row],[closest comp 1]:[closest comp 10]])</f>
        <v>7.3813579866562504</v>
      </c>
      <c r="BO237">
        <f>MAX(Modell_vol30_2_bemutato_Wilensky4_table[[#This Row],[closest comp 1]:[closest comp 10]])</f>
        <v>10.4824969659381</v>
      </c>
    </row>
    <row r="238" spans="1:67" x14ac:dyDescent="0.25">
      <c r="A238" s="1">
        <v>237</v>
      </c>
      <c r="B238" s="1" t="s">
        <v>38</v>
      </c>
      <c r="C238" s="1" t="s">
        <v>22</v>
      </c>
      <c r="D238" s="1" t="s">
        <v>40</v>
      </c>
      <c r="E238" s="1" t="s">
        <v>28</v>
      </c>
      <c r="F238" s="1" t="s">
        <v>25</v>
      </c>
      <c r="G238" s="1" t="b">
        <v>0</v>
      </c>
      <c r="H238" s="1" t="b">
        <v>0</v>
      </c>
      <c r="I238" s="1" t="b">
        <v>0</v>
      </c>
      <c r="J238" s="1" t="b">
        <v>0</v>
      </c>
      <c r="K238" s="1" t="b">
        <v>0</v>
      </c>
      <c r="L238" s="1">
        <v>200</v>
      </c>
      <c r="M238" s="1">
        <v>6</v>
      </c>
      <c r="N238" s="1">
        <v>0</v>
      </c>
      <c r="O238" s="1">
        <v>1</v>
      </c>
      <c r="P238" s="1">
        <v>0</v>
      </c>
      <c r="Q238" s="1">
        <v>100</v>
      </c>
      <c r="R238" s="1">
        <v>0</v>
      </c>
      <c r="S238" s="1">
        <v>1</v>
      </c>
      <c r="T238" s="1">
        <v>1</v>
      </c>
      <c r="U238" s="1" t="b">
        <v>0</v>
      </c>
      <c r="V238" s="1">
        <v>120</v>
      </c>
      <c r="W238" s="1">
        <v>1886.07</v>
      </c>
      <c r="X238" s="1">
        <v>1586.93</v>
      </c>
      <c r="Y238" s="1">
        <v>2199.88</v>
      </c>
      <c r="Z238" s="1">
        <v>1707.38</v>
      </c>
      <c r="AA238" s="1">
        <v>1812.14</v>
      </c>
      <c r="AB238" s="1">
        <v>1552.08</v>
      </c>
      <c r="AC238" s="1" t="s">
        <v>194</v>
      </c>
      <c r="AD238" s="1" t="s">
        <v>194</v>
      </c>
      <c r="AE238" s="1" t="s">
        <v>194</v>
      </c>
      <c r="AF238" s="1" t="s">
        <v>194</v>
      </c>
      <c r="AG238" s="1">
        <v>192.26</v>
      </c>
      <c r="AH238" s="1">
        <v>194.2</v>
      </c>
      <c r="AI238" s="1">
        <v>191.47</v>
      </c>
      <c r="AJ238" s="1">
        <v>194.14</v>
      </c>
      <c r="AK238" s="1">
        <v>192.67</v>
      </c>
      <c r="AL238" s="1">
        <v>194.92</v>
      </c>
      <c r="AM238" s="1" t="s">
        <v>194</v>
      </c>
      <c r="AN238" s="1" t="s">
        <v>194</v>
      </c>
      <c r="AO238" s="1" t="s">
        <v>194</v>
      </c>
      <c r="AP238" s="1" t="s">
        <v>194</v>
      </c>
      <c r="AQ238" s="1">
        <v>8.92034387127811</v>
      </c>
      <c r="AR238" s="1">
        <v>7.8258842271148801</v>
      </c>
      <c r="AS238" s="1">
        <v>10.5039430849674</v>
      </c>
      <c r="AT238" s="1">
        <v>8.0897414951776092</v>
      </c>
      <c r="AU238" s="1">
        <v>8.9320729447553102</v>
      </c>
      <c r="AV238" s="1">
        <v>7.6944834647193296</v>
      </c>
      <c r="AW238" s="1" t="s">
        <v>194</v>
      </c>
      <c r="AX238" s="1" t="s">
        <v>194</v>
      </c>
      <c r="AY238" s="1" t="s">
        <v>194</v>
      </c>
      <c r="AZ238" s="1" t="s">
        <v>194</v>
      </c>
      <c r="BA238" s="1">
        <v>24.844812892732801</v>
      </c>
      <c r="BB238" s="1">
        <v>23.412368080235499</v>
      </c>
      <c r="BC238" s="1">
        <v>25.6175354460315</v>
      </c>
      <c r="BD238" s="1">
        <v>23.374827491493399</v>
      </c>
      <c r="BE238" s="1">
        <v>24.7687161878425</v>
      </c>
      <c r="BF238" s="1">
        <v>23.4233575564093</v>
      </c>
      <c r="BG238" s="1" t="s">
        <v>194</v>
      </c>
      <c r="BH238" s="1" t="s">
        <v>194</v>
      </c>
      <c r="BI238" s="1" t="s">
        <v>194</v>
      </c>
      <c r="BJ238" s="1" t="s">
        <v>194</v>
      </c>
      <c r="BM238">
        <v>6</v>
      </c>
      <c r="BN238">
        <f>MIN(Modell_vol30_2_bemutato_Wilensky4_table[[#This Row],[closest comp 1]:[closest comp 10]])</f>
        <v>7.6944834647193296</v>
      </c>
      <c r="BO238">
        <f>MAX(Modell_vol30_2_bemutato_Wilensky4_table[[#This Row],[closest comp 1]:[closest comp 10]])</f>
        <v>10.5039430849674</v>
      </c>
    </row>
    <row r="239" spans="1:67" x14ac:dyDescent="0.25">
      <c r="A239" s="1">
        <v>238</v>
      </c>
      <c r="B239" s="1" t="s">
        <v>38</v>
      </c>
      <c r="C239" s="1" t="s">
        <v>22</v>
      </c>
      <c r="D239" s="1" t="s">
        <v>40</v>
      </c>
      <c r="E239" s="1" t="s">
        <v>28</v>
      </c>
      <c r="F239" s="1" t="s">
        <v>25</v>
      </c>
      <c r="G239" s="1" t="b">
        <v>0</v>
      </c>
      <c r="H239" s="1" t="b">
        <v>0</v>
      </c>
      <c r="I239" s="1" t="b">
        <v>0</v>
      </c>
      <c r="J239" s="1" t="b">
        <v>0</v>
      </c>
      <c r="K239" s="1" t="b">
        <v>0</v>
      </c>
      <c r="L239" s="1">
        <v>200</v>
      </c>
      <c r="M239" s="1">
        <v>6</v>
      </c>
      <c r="N239" s="1">
        <v>0</v>
      </c>
      <c r="O239" s="1">
        <v>1</v>
      </c>
      <c r="P239" s="1">
        <v>0</v>
      </c>
      <c r="Q239" s="1">
        <v>100</v>
      </c>
      <c r="R239" s="1">
        <v>0</v>
      </c>
      <c r="S239" s="1">
        <v>1</v>
      </c>
      <c r="T239" s="1">
        <v>1</v>
      </c>
      <c r="U239" s="1" t="b">
        <v>0</v>
      </c>
      <c r="V239" s="1">
        <v>120</v>
      </c>
      <c r="W239" s="1">
        <v>2327.27</v>
      </c>
      <c r="X239" s="1">
        <v>2304.3000000000002</v>
      </c>
      <c r="Y239" s="1">
        <v>2154.02</v>
      </c>
      <c r="Z239" s="1">
        <v>1772.66</v>
      </c>
      <c r="AA239" s="1">
        <v>2300.1799999999998</v>
      </c>
      <c r="AB239" s="1">
        <v>1754.98</v>
      </c>
      <c r="AC239" s="1" t="s">
        <v>194</v>
      </c>
      <c r="AD239" s="1" t="s">
        <v>194</v>
      </c>
      <c r="AE239" s="1" t="s">
        <v>194</v>
      </c>
      <c r="AF239" s="1" t="s">
        <v>194</v>
      </c>
      <c r="AG239" s="1">
        <v>191.23</v>
      </c>
      <c r="AH239" s="1">
        <v>192.18</v>
      </c>
      <c r="AI239" s="1">
        <v>192.85</v>
      </c>
      <c r="AJ239" s="1">
        <v>192.85</v>
      </c>
      <c r="AK239" s="1">
        <v>191.94</v>
      </c>
      <c r="AL239" s="1">
        <v>192.26</v>
      </c>
      <c r="AM239" s="1" t="s">
        <v>194</v>
      </c>
      <c r="AN239" s="1" t="s">
        <v>194</v>
      </c>
      <c r="AO239" s="1" t="s">
        <v>194</v>
      </c>
      <c r="AP239" s="1" t="s">
        <v>194</v>
      </c>
      <c r="AQ239" s="1">
        <v>10.121211460262799</v>
      </c>
      <c r="AR239" s="1">
        <v>8.5916007556608207</v>
      </c>
      <c r="AS239" s="1">
        <v>8.5513308511675508</v>
      </c>
      <c r="AT239" s="1">
        <v>9.2524936539858302</v>
      </c>
      <c r="AU239" s="1">
        <v>9.8655047659276693</v>
      </c>
      <c r="AV239" s="1">
        <v>9.68926408670856</v>
      </c>
      <c r="AW239" s="1" t="s">
        <v>194</v>
      </c>
      <c r="AX239" s="1" t="s">
        <v>194</v>
      </c>
      <c r="AY239" s="1" t="s">
        <v>194</v>
      </c>
      <c r="AZ239" s="1" t="s">
        <v>194</v>
      </c>
      <c r="BA239" s="1">
        <v>25.028346397821799</v>
      </c>
      <c r="BB239" s="1">
        <v>24.734546608760098</v>
      </c>
      <c r="BC239" s="1">
        <v>23.4478725332397</v>
      </c>
      <c r="BD239" s="1">
        <v>26.021021622250998</v>
      </c>
      <c r="BE239" s="1">
        <v>24.462001431308899</v>
      </c>
      <c r="BF239" s="1">
        <v>26.878378739050799</v>
      </c>
      <c r="BG239" s="1" t="s">
        <v>194</v>
      </c>
      <c r="BH239" s="1" t="s">
        <v>194</v>
      </c>
      <c r="BI239" s="1" t="s">
        <v>194</v>
      </c>
      <c r="BJ239" s="1" t="s">
        <v>194</v>
      </c>
      <c r="BM239">
        <v>6</v>
      </c>
      <c r="BN239">
        <f>MIN(Modell_vol30_2_bemutato_Wilensky4_table[[#This Row],[closest comp 1]:[closest comp 10]])</f>
        <v>8.5513308511675508</v>
      </c>
      <c r="BO239">
        <f>MAX(Modell_vol30_2_bemutato_Wilensky4_table[[#This Row],[closest comp 1]:[closest comp 10]])</f>
        <v>10.121211460262799</v>
      </c>
    </row>
    <row r="240" spans="1:67" x14ac:dyDescent="0.25">
      <c r="A240" s="1">
        <v>239</v>
      </c>
      <c r="B240" s="1" t="s">
        <v>38</v>
      </c>
      <c r="C240" s="1" t="s">
        <v>22</v>
      </c>
      <c r="D240" s="1" t="s">
        <v>40</v>
      </c>
      <c r="E240" s="1" t="s">
        <v>28</v>
      </c>
      <c r="F240" s="1" t="s">
        <v>25</v>
      </c>
      <c r="G240" s="1" t="b">
        <v>0</v>
      </c>
      <c r="H240" s="1" t="b">
        <v>0</v>
      </c>
      <c r="I240" s="1" t="b">
        <v>0</v>
      </c>
      <c r="J240" s="1" t="b">
        <v>0</v>
      </c>
      <c r="K240" s="1" t="b">
        <v>0</v>
      </c>
      <c r="L240" s="1">
        <v>200</v>
      </c>
      <c r="M240" s="1">
        <v>6</v>
      </c>
      <c r="N240" s="1">
        <v>0</v>
      </c>
      <c r="O240" s="1">
        <v>1</v>
      </c>
      <c r="P240" s="1">
        <v>0</v>
      </c>
      <c r="Q240" s="1">
        <v>100</v>
      </c>
      <c r="R240" s="1">
        <v>0</v>
      </c>
      <c r="S240" s="1">
        <v>1</v>
      </c>
      <c r="T240" s="1">
        <v>1</v>
      </c>
      <c r="U240" s="1" t="b">
        <v>0</v>
      </c>
      <c r="V240" s="1">
        <v>120</v>
      </c>
      <c r="W240" s="1">
        <v>1971.41</v>
      </c>
      <c r="X240" s="1">
        <v>1933.87</v>
      </c>
      <c r="Y240" s="1">
        <v>1891.41</v>
      </c>
      <c r="Z240" s="1">
        <v>1818.3</v>
      </c>
      <c r="AA240" s="1">
        <v>2017.16</v>
      </c>
      <c r="AB240" s="1">
        <v>1693.89</v>
      </c>
      <c r="AC240" s="1" t="s">
        <v>194</v>
      </c>
      <c r="AD240" s="1" t="s">
        <v>194</v>
      </c>
      <c r="AE240" s="1" t="s">
        <v>194</v>
      </c>
      <c r="AF240" s="1" t="s">
        <v>194</v>
      </c>
      <c r="AG240" s="1">
        <v>192.99</v>
      </c>
      <c r="AH240" s="1">
        <v>191.88</v>
      </c>
      <c r="AI240" s="1">
        <v>193.75</v>
      </c>
      <c r="AJ240" s="1">
        <v>193.05</v>
      </c>
      <c r="AK240" s="1">
        <v>192.65</v>
      </c>
      <c r="AL240" s="1">
        <v>192.94</v>
      </c>
      <c r="AM240" s="1" t="s">
        <v>194</v>
      </c>
      <c r="AN240" s="1" t="s">
        <v>194</v>
      </c>
      <c r="AO240" s="1" t="s">
        <v>194</v>
      </c>
      <c r="AP240" s="1" t="s">
        <v>194</v>
      </c>
      <c r="AQ240" s="1">
        <v>8.1546531316220605</v>
      </c>
      <c r="AR240" s="1">
        <v>10.118232299717</v>
      </c>
      <c r="AS240" s="1">
        <v>8.4071914250978104</v>
      </c>
      <c r="AT240" s="1">
        <v>7.9451659791541003</v>
      </c>
      <c r="AU240" s="1">
        <v>8.9322532021200303</v>
      </c>
      <c r="AV240" s="1">
        <v>8.0920133760029103</v>
      </c>
      <c r="AW240" s="1" t="s">
        <v>194</v>
      </c>
      <c r="AX240" s="1" t="s">
        <v>194</v>
      </c>
      <c r="AY240" s="1" t="s">
        <v>194</v>
      </c>
      <c r="AZ240" s="1" t="s">
        <v>194</v>
      </c>
      <c r="BA240" s="1">
        <v>23.5009397937934</v>
      </c>
      <c r="BB240" s="1">
        <v>26.721676628795301</v>
      </c>
      <c r="BC240" s="1">
        <v>23.3330790012592</v>
      </c>
      <c r="BD240" s="1">
        <v>24.3861689455468</v>
      </c>
      <c r="BE240" s="1">
        <v>23.930754441681</v>
      </c>
      <c r="BF240" s="1">
        <v>26.839968747090399</v>
      </c>
      <c r="BG240" s="1" t="s">
        <v>194</v>
      </c>
      <c r="BH240" s="1" t="s">
        <v>194</v>
      </c>
      <c r="BI240" s="1" t="s">
        <v>194</v>
      </c>
      <c r="BJ240" s="1" t="s">
        <v>194</v>
      </c>
      <c r="BM240">
        <v>6</v>
      </c>
      <c r="BN240">
        <f>MIN(Modell_vol30_2_bemutato_Wilensky4_table[[#This Row],[closest comp 1]:[closest comp 10]])</f>
        <v>7.9451659791541003</v>
      </c>
      <c r="BO240">
        <f>MAX(Modell_vol30_2_bemutato_Wilensky4_table[[#This Row],[closest comp 1]:[closest comp 10]])</f>
        <v>10.118232299717</v>
      </c>
    </row>
    <row r="241" spans="1:70" x14ac:dyDescent="0.25">
      <c r="A241" s="1">
        <v>240</v>
      </c>
      <c r="B241" s="1" t="s">
        <v>38</v>
      </c>
      <c r="C241" s="1" t="s">
        <v>22</v>
      </c>
      <c r="D241" s="1" t="s">
        <v>40</v>
      </c>
      <c r="E241" s="1" t="s">
        <v>28</v>
      </c>
      <c r="F241" s="1" t="s">
        <v>25</v>
      </c>
      <c r="G241" s="1" t="b">
        <v>0</v>
      </c>
      <c r="H241" s="1" t="b">
        <v>0</v>
      </c>
      <c r="I241" s="1" t="b">
        <v>0</v>
      </c>
      <c r="J241" s="1" t="b">
        <v>0</v>
      </c>
      <c r="K241" s="1" t="b">
        <v>0</v>
      </c>
      <c r="L241" s="1">
        <v>200</v>
      </c>
      <c r="M241" s="1">
        <v>6</v>
      </c>
      <c r="N241" s="1">
        <v>0</v>
      </c>
      <c r="O241" s="1">
        <v>1</v>
      </c>
      <c r="P241" s="1">
        <v>0</v>
      </c>
      <c r="Q241" s="1">
        <v>100</v>
      </c>
      <c r="R241" s="1">
        <v>0</v>
      </c>
      <c r="S241" s="1">
        <v>1</v>
      </c>
      <c r="T241" s="1">
        <v>1</v>
      </c>
      <c r="U241" s="1" t="b">
        <v>0</v>
      </c>
      <c r="V241" s="1">
        <v>120</v>
      </c>
      <c r="W241" s="1">
        <v>1889.47</v>
      </c>
      <c r="X241" s="1">
        <v>1863.57</v>
      </c>
      <c r="Y241" s="1">
        <v>1746.02</v>
      </c>
      <c r="Z241" s="1">
        <v>2107.69</v>
      </c>
      <c r="AA241" s="1">
        <v>1680.05</v>
      </c>
      <c r="AB241" s="1">
        <v>2156.59</v>
      </c>
      <c r="AC241" s="1" t="s">
        <v>194</v>
      </c>
      <c r="AD241" s="1" t="s">
        <v>194</v>
      </c>
      <c r="AE241" s="1" t="s">
        <v>194</v>
      </c>
      <c r="AF241" s="1" t="s">
        <v>194</v>
      </c>
      <c r="AG241" s="1">
        <v>194.37</v>
      </c>
      <c r="AH241" s="1">
        <v>191.77</v>
      </c>
      <c r="AI241" s="1">
        <v>193.52</v>
      </c>
      <c r="AJ241" s="1">
        <v>191.36</v>
      </c>
      <c r="AK241" s="1">
        <v>192.97</v>
      </c>
      <c r="AL241" s="1">
        <v>192.3</v>
      </c>
      <c r="AM241" s="1" t="s">
        <v>194</v>
      </c>
      <c r="AN241" s="1" t="s">
        <v>194</v>
      </c>
      <c r="AO241" s="1" t="s">
        <v>194</v>
      </c>
      <c r="AP241" s="1" t="s">
        <v>194</v>
      </c>
      <c r="AQ241" s="1">
        <v>7.8065226736008002</v>
      </c>
      <c r="AR241" s="1">
        <v>9.9169872853493608</v>
      </c>
      <c r="AS241" s="1">
        <v>8.6674182028935896</v>
      </c>
      <c r="AT241" s="1">
        <v>10.0485782064299</v>
      </c>
      <c r="AU241" s="1">
        <v>9.4960238860149495</v>
      </c>
      <c r="AV241" s="1">
        <v>10.412862486727599</v>
      </c>
      <c r="AW241" s="1" t="s">
        <v>194</v>
      </c>
      <c r="AX241" s="1" t="s">
        <v>194</v>
      </c>
      <c r="AY241" s="1" t="s">
        <v>194</v>
      </c>
      <c r="AZ241" s="1" t="s">
        <v>194</v>
      </c>
      <c r="BA241" s="1">
        <v>25.798381807013499</v>
      </c>
      <c r="BB241" s="1">
        <v>28.624835381562399</v>
      </c>
      <c r="BC241" s="1">
        <v>25.3334395704548</v>
      </c>
      <c r="BD241" s="1">
        <v>27.382872619634899</v>
      </c>
      <c r="BE241" s="1">
        <v>28.985087350792</v>
      </c>
      <c r="BF241" s="1">
        <v>26.8168301163123</v>
      </c>
      <c r="BG241" s="1" t="s">
        <v>194</v>
      </c>
      <c r="BH241" s="1" t="s">
        <v>194</v>
      </c>
      <c r="BI241" s="1" t="s">
        <v>194</v>
      </c>
      <c r="BJ241" s="1" t="s">
        <v>194</v>
      </c>
      <c r="BM241">
        <v>6</v>
      </c>
      <c r="BN241">
        <f>MIN(Modell_vol30_2_bemutato_Wilensky4_table[[#This Row],[closest comp 1]:[closest comp 10]])</f>
        <v>7.8065226736008002</v>
      </c>
      <c r="BO241">
        <f>MAX(Modell_vol30_2_bemutato_Wilensky4_table[[#This Row],[closest comp 1]:[closest comp 10]])</f>
        <v>10.412862486727599</v>
      </c>
    </row>
    <row r="242" spans="1:70" x14ac:dyDescent="0.25">
      <c r="A242" s="1">
        <v>241</v>
      </c>
      <c r="B242" s="1" t="s">
        <v>38</v>
      </c>
      <c r="C242" s="1" t="s">
        <v>22</v>
      </c>
      <c r="D242" s="1" t="s">
        <v>40</v>
      </c>
      <c r="E242" s="1" t="s">
        <v>28</v>
      </c>
      <c r="F242" s="1" t="s">
        <v>25</v>
      </c>
      <c r="G242" s="1" t="b">
        <v>0</v>
      </c>
      <c r="H242" s="1" t="b">
        <v>0</v>
      </c>
      <c r="I242" s="1" t="b">
        <v>0</v>
      </c>
      <c r="J242" s="1" t="b">
        <v>0</v>
      </c>
      <c r="K242" s="1" t="b">
        <v>0</v>
      </c>
      <c r="L242" s="1">
        <v>200</v>
      </c>
      <c r="M242" s="1">
        <v>6</v>
      </c>
      <c r="N242" s="1">
        <v>0</v>
      </c>
      <c r="O242" s="1">
        <v>1</v>
      </c>
      <c r="P242" s="1">
        <v>0</v>
      </c>
      <c r="Q242" s="1">
        <v>100</v>
      </c>
      <c r="R242" s="1">
        <v>0</v>
      </c>
      <c r="S242" s="1">
        <v>1</v>
      </c>
      <c r="T242" s="1">
        <v>1</v>
      </c>
      <c r="U242" s="1" t="b">
        <v>0</v>
      </c>
      <c r="V242" s="1">
        <v>120</v>
      </c>
      <c r="W242" s="1">
        <v>1942.74</v>
      </c>
      <c r="X242" s="1">
        <v>1790.95</v>
      </c>
      <c r="Y242" s="1">
        <v>1668.32</v>
      </c>
      <c r="Z242" s="1">
        <v>1940.99</v>
      </c>
      <c r="AA242" s="1">
        <v>1691.95</v>
      </c>
      <c r="AB242" s="1">
        <v>1905.77</v>
      </c>
      <c r="AC242" s="1" t="s">
        <v>194</v>
      </c>
      <c r="AD242" s="1" t="s">
        <v>194</v>
      </c>
      <c r="AE242" s="1" t="s">
        <v>194</v>
      </c>
      <c r="AF242" s="1" t="s">
        <v>194</v>
      </c>
      <c r="AG242" s="1">
        <v>193.56</v>
      </c>
      <c r="AH242" s="1">
        <v>192.64</v>
      </c>
      <c r="AI242" s="1">
        <v>193.39</v>
      </c>
      <c r="AJ242" s="1">
        <v>193.13</v>
      </c>
      <c r="AK242" s="1">
        <v>193.38</v>
      </c>
      <c r="AL242" s="1">
        <v>193.09</v>
      </c>
      <c r="AM242" s="1" t="s">
        <v>194</v>
      </c>
      <c r="AN242" s="1" t="s">
        <v>194</v>
      </c>
      <c r="AO242" s="1" t="s">
        <v>194</v>
      </c>
      <c r="AP242" s="1" t="s">
        <v>194</v>
      </c>
      <c r="AQ242" s="1">
        <v>8.0378513522399508</v>
      </c>
      <c r="AR242" s="1">
        <v>9.0420628368329403</v>
      </c>
      <c r="AS242" s="1">
        <v>8.1928405716691799</v>
      </c>
      <c r="AT242" s="1">
        <v>8.7200119289137401</v>
      </c>
      <c r="AU242" s="1">
        <v>8.7413944018370593</v>
      </c>
      <c r="AV242" s="1">
        <v>9.1315489982678901</v>
      </c>
      <c r="AW242" s="1" t="s">
        <v>194</v>
      </c>
      <c r="AX242" s="1" t="s">
        <v>194</v>
      </c>
      <c r="AY242" s="1" t="s">
        <v>194</v>
      </c>
      <c r="AZ242" s="1" t="s">
        <v>194</v>
      </c>
      <c r="BA242" s="1">
        <v>23.310059461639401</v>
      </c>
      <c r="BB242" s="1">
        <v>23.632802040553401</v>
      </c>
      <c r="BC242" s="1">
        <v>24.2849440800716</v>
      </c>
      <c r="BD242" s="1">
        <v>24.825917186311599</v>
      </c>
      <c r="BE242" s="1">
        <v>24.793595567734702</v>
      </c>
      <c r="BF242" s="1">
        <v>23.431156934133501</v>
      </c>
      <c r="BG242" s="1" t="s">
        <v>194</v>
      </c>
      <c r="BH242" s="1" t="s">
        <v>194</v>
      </c>
      <c r="BI242" s="1" t="s">
        <v>194</v>
      </c>
      <c r="BJ242" s="1" t="s">
        <v>194</v>
      </c>
      <c r="BM242">
        <v>6</v>
      </c>
      <c r="BN242">
        <f>MIN(Modell_vol30_2_bemutato_Wilensky4_table[[#This Row],[closest comp 1]:[closest comp 10]])</f>
        <v>8.0378513522399508</v>
      </c>
      <c r="BO242">
        <f>MAX(Modell_vol30_2_bemutato_Wilensky4_table[[#This Row],[closest comp 1]:[closest comp 10]])</f>
        <v>9.1315489982678901</v>
      </c>
    </row>
    <row r="243" spans="1:70" x14ac:dyDescent="0.25">
      <c r="A243" s="1">
        <v>242</v>
      </c>
      <c r="B243" s="1" t="s">
        <v>38</v>
      </c>
      <c r="C243" s="1" t="s">
        <v>22</v>
      </c>
      <c r="D243" s="1" t="s">
        <v>40</v>
      </c>
      <c r="E243" s="1" t="s">
        <v>28</v>
      </c>
      <c r="F243" s="1" t="s">
        <v>25</v>
      </c>
      <c r="G243" s="1" t="b">
        <v>0</v>
      </c>
      <c r="H243" s="1" t="b">
        <v>0</v>
      </c>
      <c r="I243" s="1" t="b">
        <v>0</v>
      </c>
      <c r="J243" s="1" t="b">
        <v>0</v>
      </c>
      <c r="K243" s="1" t="b">
        <v>0</v>
      </c>
      <c r="L243" s="1">
        <v>200</v>
      </c>
      <c r="M243" s="1">
        <v>6</v>
      </c>
      <c r="N243" s="1">
        <v>0</v>
      </c>
      <c r="O243" s="1">
        <v>1</v>
      </c>
      <c r="P243" s="1">
        <v>0</v>
      </c>
      <c r="Q243" s="1">
        <v>100</v>
      </c>
      <c r="R243" s="1">
        <v>0</v>
      </c>
      <c r="S243" s="1">
        <v>1</v>
      </c>
      <c r="T243" s="1">
        <v>1</v>
      </c>
      <c r="U243" s="1" t="b">
        <v>0</v>
      </c>
      <c r="V243" s="1">
        <v>120</v>
      </c>
      <c r="W243" s="1">
        <v>2048.83</v>
      </c>
      <c r="X243" s="1">
        <v>1596.04</v>
      </c>
      <c r="Y243" s="1">
        <v>1857.59</v>
      </c>
      <c r="Z243" s="1">
        <v>2071.48</v>
      </c>
      <c r="AA243" s="1">
        <v>1923.17</v>
      </c>
      <c r="AB243" s="1">
        <v>1979.43</v>
      </c>
      <c r="AC243" s="1" t="s">
        <v>194</v>
      </c>
      <c r="AD243" s="1" t="s">
        <v>194</v>
      </c>
      <c r="AE243" s="1" t="s">
        <v>194</v>
      </c>
      <c r="AF243" s="1" t="s">
        <v>194</v>
      </c>
      <c r="AG243" s="1">
        <v>192.31</v>
      </c>
      <c r="AH243" s="1">
        <v>194.25</v>
      </c>
      <c r="AI243" s="1">
        <v>192.65</v>
      </c>
      <c r="AJ243" s="1">
        <v>191.71</v>
      </c>
      <c r="AK243" s="1">
        <v>192.14</v>
      </c>
      <c r="AL243" s="1">
        <v>193.35</v>
      </c>
      <c r="AM243" s="1" t="s">
        <v>194</v>
      </c>
      <c r="AN243" s="1" t="s">
        <v>194</v>
      </c>
      <c r="AO243" s="1" t="s">
        <v>194</v>
      </c>
      <c r="AP243" s="1" t="s">
        <v>194</v>
      </c>
      <c r="AQ243" s="1">
        <v>10.021828288622499</v>
      </c>
      <c r="AR243" s="1">
        <v>7.4545929250101999</v>
      </c>
      <c r="AS243" s="1">
        <v>8.5094533843088698</v>
      </c>
      <c r="AT243" s="1">
        <v>9.8933917812020304</v>
      </c>
      <c r="AU243" s="1">
        <v>9.7007846796756905</v>
      </c>
      <c r="AV243" s="1">
        <v>8.2723997843245201</v>
      </c>
      <c r="AW243" s="1" t="s">
        <v>194</v>
      </c>
      <c r="AX243" s="1" t="s">
        <v>194</v>
      </c>
      <c r="AY243" s="1" t="s">
        <v>194</v>
      </c>
      <c r="AZ243" s="1" t="s">
        <v>194</v>
      </c>
      <c r="BA243" s="1">
        <v>24.1930438875169</v>
      </c>
      <c r="BB243" s="1">
        <v>24.383359868789199</v>
      </c>
      <c r="BC243" s="1">
        <v>25.196316278473098</v>
      </c>
      <c r="BD243" s="1">
        <v>25.685125715249999</v>
      </c>
      <c r="BE243" s="1">
        <v>25.426709393880099</v>
      </c>
      <c r="BF243" s="1">
        <v>23.844124557846602</v>
      </c>
      <c r="BG243" s="1" t="s">
        <v>194</v>
      </c>
      <c r="BH243" s="1" t="s">
        <v>194</v>
      </c>
      <c r="BI243" s="1" t="s">
        <v>194</v>
      </c>
      <c r="BJ243" s="1" t="s">
        <v>194</v>
      </c>
      <c r="BM243">
        <v>6</v>
      </c>
      <c r="BN243">
        <f>MIN(Modell_vol30_2_bemutato_Wilensky4_table[[#This Row],[closest comp 1]:[closest comp 10]])</f>
        <v>7.4545929250101999</v>
      </c>
      <c r="BO243">
        <f>MAX(Modell_vol30_2_bemutato_Wilensky4_table[[#This Row],[closest comp 1]:[closest comp 10]])</f>
        <v>10.021828288622499</v>
      </c>
    </row>
    <row r="244" spans="1:70" x14ac:dyDescent="0.25">
      <c r="A244" s="1">
        <v>243</v>
      </c>
      <c r="B244" s="1" t="s">
        <v>38</v>
      </c>
      <c r="C244" s="1" t="s">
        <v>22</v>
      </c>
      <c r="D244" s="1" t="s">
        <v>40</v>
      </c>
      <c r="E244" s="1" t="s">
        <v>28</v>
      </c>
      <c r="F244" s="1" t="s">
        <v>25</v>
      </c>
      <c r="G244" s="1" t="b">
        <v>0</v>
      </c>
      <c r="H244" s="1" t="b">
        <v>0</v>
      </c>
      <c r="I244" s="1" t="b">
        <v>0</v>
      </c>
      <c r="J244" s="1" t="b">
        <v>0</v>
      </c>
      <c r="K244" s="1" t="b">
        <v>0</v>
      </c>
      <c r="L244" s="1">
        <v>200</v>
      </c>
      <c r="M244" s="1">
        <v>6</v>
      </c>
      <c r="N244" s="1">
        <v>0</v>
      </c>
      <c r="O244" s="1">
        <v>1</v>
      </c>
      <c r="P244" s="1">
        <v>0</v>
      </c>
      <c r="Q244" s="1">
        <v>100</v>
      </c>
      <c r="R244" s="1">
        <v>0</v>
      </c>
      <c r="S244" s="1">
        <v>1</v>
      </c>
      <c r="T244" s="1">
        <v>1</v>
      </c>
      <c r="U244" s="1" t="b">
        <v>0</v>
      </c>
      <c r="V244" s="1">
        <v>120</v>
      </c>
      <c r="W244" s="1">
        <v>1628.79</v>
      </c>
      <c r="X244" s="1">
        <v>1848.05</v>
      </c>
      <c r="Y244" s="1">
        <v>1962.21</v>
      </c>
      <c r="Z244" s="1">
        <v>1793.14</v>
      </c>
      <c r="AA244" s="1">
        <v>1914.05</v>
      </c>
      <c r="AB244" s="1">
        <v>1944.18</v>
      </c>
      <c r="AC244" s="1" t="s">
        <v>194</v>
      </c>
      <c r="AD244" s="1" t="s">
        <v>194</v>
      </c>
      <c r="AE244" s="1" t="s">
        <v>194</v>
      </c>
      <c r="AF244" s="1" t="s">
        <v>194</v>
      </c>
      <c r="AG244" s="1">
        <v>192.79</v>
      </c>
      <c r="AH244" s="1">
        <v>193.25</v>
      </c>
      <c r="AI244" s="1">
        <v>191.74</v>
      </c>
      <c r="AJ244" s="1">
        <v>193.78</v>
      </c>
      <c r="AK244" s="1">
        <v>193.62</v>
      </c>
      <c r="AL244" s="1">
        <v>193.4</v>
      </c>
      <c r="AM244" s="1" t="s">
        <v>194</v>
      </c>
      <c r="AN244" s="1" t="s">
        <v>194</v>
      </c>
      <c r="AO244" s="1" t="s">
        <v>194</v>
      </c>
      <c r="AP244" s="1" t="s">
        <v>194</v>
      </c>
      <c r="AQ244" s="1">
        <v>7.6794640423345504</v>
      </c>
      <c r="AR244" s="1">
        <v>8.2044105965103409</v>
      </c>
      <c r="AS244" s="1">
        <v>11.182431640044699</v>
      </c>
      <c r="AT244" s="1">
        <v>8.2850172949384397</v>
      </c>
      <c r="AU244" s="1">
        <v>8.3992514204444007</v>
      </c>
      <c r="AV244" s="1">
        <v>9.13502617476734</v>
      </c>
      <c r="AW244" s="1" t="s">
        <v>194</v>
      </c>
      <c r="AX244" s="1" t="s">
        <v>194</v>
      </c>
      <c r="AY244" s="1" t="s">
        <v>194</v>
      </c>
      <c r="AZ244" s="1" t="s">
        <v>194</v>
      </c>
      <c r="BA244" s="1">
        <v>26.3190721669834</v>
      </c>
      <c r="BB244" s="1">
        <v>25.533835685062598</v>
      </c>
      <c r="BC244" s="1">
        <v>27.230900814773602</v>
      </c>
      <c r="BD244" s="1">
        <v>25.175415988528801</v>
      </c>
      <c r="BE244" s="1">
        <v>22.802277680721001</v>
      </c>
      <c r="BF244" s="1">
        <v>23.586832199722899</v>
      </c>
      <c r="BG244" s="1" t="s">
        <v>194</v>
      </c>
      <c r="BH244" s="1" t="s">
        <v>194</v>
      </c>
      <c r="BI244" s="1" t="s">
        <v>194</v>
      </c>
      <c r="BJ244" s="1" t="s">
        <v>194</v>
      </c>
      <c r="BM244">
        <v>6</v>
      </c>
      <c r="BN244">
        <f>MIN(Modell_vol30_2_bemutato_Wilensky4_table[[#This Row],[closest comp 1]:[closest comp 10]])</f>
        <v>7.6794640423345504</v>
      </c>
      <c r="BO244">
        <f>MAX(Modell_vol30_2_bemutato_Wilensky4_table[[#This Row],[closest comp 1]:[closest comp 10]])</f>
        <v>11.182431640044699</v>
      </c>
    </row>
    <row r="245" spans="1:70" x14ac:dyDescent="0.25">
      <c r="A245" s="1">
        <v>244</v>
      </c>
      <c r="B245" s="1" t="s">
        <v>38</v>
      </c>
      <c r="C245" s="1" t="s">
        <v>22</v>
      </c>
      <c r="D245" s="1" t="s">
        <v>40</v>
      </c>
      <c r="E245" s="1" t="s">
        <v>28</v>
      </c>
      <c r="F245" s="1" t="s">
        <v>25</v>
      </c>
      <c r="G245" s="1" t="b">
        <v>0</v>
      </c>
      <c r="H245" s="1" t="b">
        <v>0</v>
      </c>
      <c r="I245" s="1" t="b">
        <v>0</v>
      </c>
      <c r="J245" s="1" t="b">
        <v>0</v>
      </c>
      <c r="K245" s="1" t="b">
        <v>0</v>
      </c>
      <c r="L245" s="1">
        <v>200</v>
      </c>
      <c r="M245" s="1">
        <v>6</v>
      </c>
      <c r="N245" s="1">
        <v>0</v>
      </c>
      <c r="O245" s="1">
        <v>1</v>
      </c>
      <c r="P245" s="1">
        <v>0</v>
      </c>
      <c r="Q245" s="1">
        <v>100</v>
      </c>
      <c r="R245" s="1">
        <v>0</v>
      </c>
      <c r="S245" s="1">
        <v>1</v>
      </c>
      <c r="T245" s="1">
        <v>1</v>
      </c>
      <c r="U245" s="1" t="b">
        <v>0</v>
      </c>
      <c r="V245" s="1">
        <v>120</v>
      </c>
      <c r="W245" s="1">
        <v>2164.25</v>
      </c>
      <c r="X245" s="1">
        <v>1943.22</v>
      </c>
      <c r="Y245" s="1">
        <v>1670.4</v>
      </c>
      <c r="Z245" s="1">
        <v>2189.5500000000002</v>
      </c>
      <c r="AA245" s="1">
        <v>1923.46</v>
      </c>
      <c r="AB245" s="1">
        <v>2140.14</v>
      </c>
      <c r="AC245" s="1" t="s">
        <v>194</v>
      </c>
      <c r="AD245" s="1" t="s">
        <v>194</v>
      </c>
      <c r="AE245" s="1" t="s">
        <v>194</v>
      </c>
      <c r="AF245" s="1" t="s">
        <v>194</v>
      </c>
      <c r="AG245" s="1">
        <v>192.13</v>
      </c>
      <c r="AH245" s="1">
        <v>193.33</v>
      </c>
      <c r="AI245" s="1">
        <v>192.42</v>
      </c>
      <c r="AJ245" s="1">
        <v>192.71</v>
      </c>
      <c r="AK245" s="1">
        <v>193.13</v>
      </c>
      <c r="AL245" s="1">
        <v>191.66</v>
      </c>
      <c r="AM245" s="1" t="s">
        <v>194</v>
      </c>
      <c r="AN245" s="1" t="s">
        <v>194</v>
      </c>
      <c r="AO245" s="1" t="s">
        <v>194</v>
      </c>
      <c r="AP245" s="1" t="s">
        <v>194</v>
      </c>
      <c r="AQ245" s="1">
        <v>9.3075203995949298</v>
      </c>
      <c r="AR245" s="1">
        <v>7.5183397420690197</v>
      </c>
      <c r="AS245" s="1">
        <v>7.7251091449993297</v>
      </c>
      <c r="AT245" s="1">
        <v>8.7259902712156894</v>
      </c>
      <c r="AU245" s="1">
        <v>8.4633785027367097</v>
      </c>
      <c r="AV245" s="1">
        <v>9.4531446928127494</v>
      </c>
      <c r="AW245" s="1" t="s">
        <v>194</v>
      </c>
      <c r="AX245" s="1" t="s">
        <v>194</v>
      </c>
      <c r="AY245" s="1" t="s">
        <v>194</v>
      </c>
      <c r="AZ245" s="1" t="s">
        <v>194</v>
      </c>
      <c r="BA245" s="1">
        <v>24.890319583314898</v>
      </c>
      <c r="BB245" s="1">
        <v>25.0727128084621</v>
      </c>
      <c r="BC245" s="1">
        <v>26.972727055013401</v>
      </c>
      <c r="BD245" s="1">
        <v>25.140232315790101</v>
      </c>
      <c r="BE245" s="1">
        <v>23.744353194877799</v>
      </c>
      <c r="BF245" s="1">
        <v>24.379064801961999</v>
      </c>
      <c r="BG245" s="1" t="s">
        <v>194</v>
      </c>
      <c r="BH245" s="1" t="s">
        <v>194</v>
      </c>
      <c r="BI245" s="1" t="s">
        <v>194</v>
      </c>
      <c r="BJ245" s="1" t="s">
        <v>194</v>
      </c>
      <c r="BM245">
        <v>6</v>
      </c>
      <c r="BN245">
        <f>MIN(Modell_vol30_2_bemutato_Wilensky4_table[[#This Row],[closest comp 1]:[closest comp 10]])</f>
        <v>7.5183397420690197</v>
      </c>
      <c r="BO245">
        <f>MAX(Modell_vol30_2_bemutato_Wilensky4_table[[#This Row],[closest comp 1]:[closest comp 10]])</f>
        <v>9.4531446928127494</v>
      </c>
    </row>
    <row r="246" spans="1:70" x14ac:dyDescent="0.25">
      <c r="A246" s="1">
        <v>245</v>
      </c>
      <c r="B246" s="1" t="s">
        <v>38</v>
      </c>
      <c r="C246" s="1" t="s">
        <v>22</v>
      </c>
      <c r="D246" s="1" t="s">
        <v>40</v>
      </c>
      <c r="E246" s="1" t="s">
        <v>28</v>
      </c>
      <c r="F246" s="1" t="s">
        <v>25</v>
      </c>
      <c r="G246" s="1" t="b">
        <v>0</v>
      </c>
      <c r="H246" s="1" t="b">
        <v>0</v>
      </c>
      <c r="I246" s="1" t="b">
        <v>0</v>
      </c>
      <c r="J246" s="1" t="b">
        <v>0</v>
      </c>
      <c r="K246" s="1" t="b">
        <v>0</v>
      </c>
      <c r="L246" s="1">
        <v>200</v>
      </c>
      <c r="M246" s="1">
        <v>6</v>
      </c>
      <c r="N246" s="1">
        <v>0</v>
      </c>
      <c r="O246" s="1">
        <v>1</v>
      </c>
      <c r="P246" s="1">
        <v>0</v>
      </c>
      <c r="Q246" s="1">
        <v>100</v>
      </c>
      <c r="R246" s="1">
        <v>0</v>
      </c>
      <c r="S246" s="1">
        <v>1</v>
      </c>
      <c r="T246" s="1">
        <v>1</v>
      </c>
      <c r="U246" s="1" t="b">
        <v>0</v>
      </c>
      <c r="V246" s="1">
        <v>120</v>
      </c>
      <c r="W246" s="1">
        <v>1745.12</v>
      </c>
      <c r="X246" s="1">
        <v>1826.69</v>
      </c>
      <c r="Y246" s="1">
        <v>1991.44</v>
      </c>
      <c r="Z246" s="1">
        <v>2248.2600000000002</v>
      </c>
      <c r="AA246" s="1">
        <v>1905.05</v>
      </c>
      <c r="AB246" s="1">
        <v>1903.75</v>
      </c>
      <c r="AC246" s="1" t="s">
        <v>194</v>
      </c>
      <c r="AD246" s="1" t="s">
        <v>194</v>
      </c>
      <c r="AE246" s="1" t="s">
        <v>194</v>
      </c>
      <c r="AF246" s="1" t="s">
        <v>194</v>
      </c>
      <c r="AG246" s="1">
        <v>193.64</v>
      </c>
      <c r="AH246" s="1">
        <v>192.7</v>
      </c>
      <c r="AI246" s="1">
        <v>192.65</v>
      </c>
      <c r="AJ246" s="1">
        <v>191.79</v>
      </c>
      <c r="AK246" s="1">
        <v>193.41</v>
      </c>
      <c r="AL246" s="1">
        <v>192.81</v>
      </c>
      <c r="AM246" s="1" t="s">
        <v>194</v>
      </c>
      <c r="AN246" s="1" t="s">
        <v>194</v>
      </c>
      <c r="AO246" s="1" t="s">
        <v>194</v>
      </c>
      <c r="AP246" s="1" t="s">
        <v>194</v>
      </c>
      <c r="AQ246" s="1">
        <v>8.3136275446099095</v>
      </c>
      <c r="AR246" s="1">
        <v>8.8083186264092905</v>
      </c>
      <c r="AS246" s="1">
        <v>9.0238706901149701</v>
      </c>
      <c r="AT246" s="1">
        <v>9.2018370226113504</v>
      </c>
      <c r="AU246" s="1">
        <v>8.61368977393915</v>
      </c>
      <c r="AV246" s="1">
        <v>8.7903817945915996</v>
      </c>
      <c r="AW246" s="1" t="s">
        <v>194</v>
      </c>
      <c r="AX246" s="1" t="s">
        <v>194</v>
      </c>
      <c r="AY246" s="1" t="s">
        <v>194</v>
      </c>
      <c r="AZ246" s="1" t="s">
        <v>194</v>
      </c>
      <c r="BA246" s="1">
        <v>24.2181549202936</v>
      </c>
      <c r="BB246" s="1">
        <v>24.978477581362601</v>
      </c>
      <c r="BC246" s="1">
        <v>22.941220480642802</v>
      </c>
      <c r="BD246" s="1">
        <v>23.553984448964801</v>
      </c>
      <c r="BE246" s="1">
        <v>24.465458771006801</v>
      </c>
      <c r="BF246" s="1">
        <v>24.007947514763099</v>
      </c>
      <c r="BG246" s="1" t="s">
        <v>194</v>
      </c>
      <c r="BH246" s="1" t="s">
        <v>194</v>
      </c>
      <c r="BI246" s="1" t="s">
        <v>194</v>
      </c>
      <c r="BJ246" s="1" t="s">
        <v>194</v>
      </c>
      <c r="BM246">
        <v>6</v>
      </c>
      <c r="BN246">
        <f>MIN(Modell_vol30_2_bemutato_Wilensky4_table[[#This Row],[closest comp 1]:[closest comp 10]])</f>
        <v>8.3136275446099095</v>
      </c>
      <c r="BO246">
        <f>MAX(Modell_vol30_2_bemutato_Wilensky4_table[[#This Row],[closest comp 1]:[closest comp 10]])</f>
        <v>9.2018370226113504</v>
      </c>
    </row>
    <row r="247" spans="1:70" x14ac:dyDescent="0.25">
      <c r="A247" s="1">
        <v>246</v>
      </c>
      <c r="B247" s="1" t="s">
        <v>38</v>
      </c>
      <c r="C247" s="1" t="s">
        <v>22</v>
      </c>
      <c r="D247" s="1" t="s">
        <v>40</v>
      </c>
      <c r="E247" s="1" t="s">
        <v>28</v>
      </c>
      <c r="F247" s="1" t="s">
        <v>25</v>
      </c>
      <c r="G247" s="1" t="b">
        <v>0</v>
      </c>
      <c r="H247" s="1" t="b">
        <v>0</v>
      </c>
      <c r="I247" s="1" t="b">
        <v>0</v>
      </c>
      <c r="J247" s="1" t="b">
        <v>0</v>
      </c>
      <c r="K247" s="1" t="b">
        <v>0</v>
      </c>
      <c r="L247" s="1">
        <v>200</v>
      </c>
      <c r="M247" s="1">
        <v>6</v>
      </c>
      <c r="N247" s="1">
        <v>0</v>
      </c>
      <c r="O247" s="1">
        <v>1</v>
      </c>
      <c r="P247" s="1">
        <v>0</v>
      </c>
      <c r="Q247" s="1">
        <v>100</v>
      </c>
      <c r="R247" s="1">
        <v>0</v>
      </c>
      <c r="S247" s="1">
        <v>1</v>
      </c>
      <c r="T247" s="1">
        <v>1</v>
      </c>
      <c r="U247" s="1" t="b">
        <v>0</v>
      </c>
      <c r="V247" s="1">
        <v>120</v>
      </c>
      <c r="W247" s="1">
        <v>2139.08</v>
      </c>
      <c r="X247" s="1">
        <v>1619.19</v>
      </c>
      <c r="Y247" s="1">
        <v>2026.44</v>
      </c>
      <c r="Z247" s="1">
        <v>2341.27</v>
      </c>
      <c r="AA247" s="1">
        <v>1551.15</v>
      </c>
      <c r="AB247" s="1">
        <v>2067.75</v>
      </c>
      <c r="AC247" s="1" t="s">
        <v>194</v>
      </c>
      <c r="AD247" s="1" t="s">
        <v>194</v>
      </c>
      <c r="AE247" s="1" t="s">
        <v>194</v>
      </c>
      <c r="AF247" s="1" t="s">
        <v>194</v>
      </c>
      <c r="AG247" s="1">
        <v>191.82</v>
      </c>
      <c r="AH247" s="1">
        <v>193.68</v>
      </c>
      <c r="AI247" s="1">
        <v>192.91</v>
      </c>
      <c r="AJ247" s="1">
        <v>191.61</v>
      </c>
      <c r="AK247" s="1">
        <v>192.96</v>
      </c>
      <c r="AL247" s="1">
        <v>193.12</v>
      </c>
      <c r="AM247" s="1" t="s">
        <v>194</v>
      </c>
      <c r="AN247" s="1" t="s">
        <v>194</v>
      </c>
      <c r="AO247" s="1" t="s">
        <v>194</v>
      </c>
      <c r="AP247" s="1" t="s">
        <v>194</v>
      </c>
      <c r="AQ247" s="1">
        <v>10.335871853762701</v>
      </c>
      <c r="AR247" s="1">
        <v>7.9072272287088801</v>
      </c>
      <c r="AS247" s="1">
        <v>8.6630480222366995</v>
      </c>
      <c r="AT247" s="1">
        <v>11.572406665433901</v>
      </c>
      <c r="AU247" s="1">
        <v>8.3777714192253896</v>
      </c>
      <c r="AV247" s="1">
        <v>8.6785322517586891</v>
      </c>
      <c r="AW247" s="1" t="s">
        <v>194</v>
      </c>
      <c r="AX247" s="1" t="s">
        <v>194</v>
      </c>
      <c r="AY247" s="1" t="s">
        <v>194</v>
      </c>
      <c r="AZ247" s="1" t="s">
        <v>194</v>
      </c>
      <c r="BA247" s="1">
        <v>27.3503794785669</v>
      </c>
      <c r="BB247" s="1">
        <v>25.686962114402299</v>
      </c>
      <c r="BC247" s="1">
        <v>24.471839932765299</v>
      </c>
      <c r="BD247" s="1">
        <v>23.827189026497201</v>
      </c>
      <c r="BE247" s="1">
        <v>27.7525378101824</v>
      </c>
      <c r="BF247" s="1">
        <v>25.168095720379402</v>
      </c>
      <c r="BG247" s="1" t="s">
        <v>194</v>
      </c>
      <c r="BH247" s="1" t="s">
        <v>194</v>
      </c>
      <c r="BI247" s="1" t="s">
        <v>194</v>
      </c>
      <c r="BJ247" s="1" t="s">
        <v>194</v>
      </c>
      <c r="BM247">
        <v>6</v>
      </c>
      <c r="BN247">
        <f>MIN(Modell_vol30_2_bemutato_Wilensky4_table[[#This Row],[closest comp 1]:[closest comp 10]])</f>
        <v>7.9072272287088801</v>
      </c>
      <c r="BO247">
        <f>MAX(Modell_vol30_2_bemutato_Wilensky4_table[[#This Row],[closest comp 1]:[closest comp 10]])</f>
        <v>11.572406665433901</v>
      </c>
    </row>
    <row r="248" spans="1:70" x14ac:dyDescent="0.25">
      <c r="A248" s="1">
        <v>247</v>
      </c>
      <c r="B248" s="1" t="s">
        <v>38</v>
      </c>
      <c r="C248" s="1" t="s">
        <v>22</v>
      </c>
      <c r="D248" s="1" t="s">
        <v>40</v>
      </c>
      <c r="E248" s="1" t="s">
        <v>28</v>
      </c>
      <c r="F248" s="1" t="s">
        <v>25</v>
      </c>
      <c r="G248" s="1" t="b">
        <v>0</v>
      </c>
      <c r="H248" s="1" t="b">
        <v>0</v>
      </c>
      <c r="I248" s="1" t="b">
        <v>0</v>
      </c>
      <c r="J248" s="1" t="b">
        <v>0</v>
      </c>
      <c r="K248" s="1" t="b">
        <v>0</v>
      </c>
      <c r="L248" s="1">
        <v>200</v>
      </c>
      <c r="M248" s="1">
        <v>6</v>
      </c>
      <c r="N248" s="1">
        <v>0</v>
      </c>
      <c r="O248" s="1">
        <v>1</v>
      </c>
      <c r="P248" s="1">
        <v>0</v>
      </c>
      <c r="Q248" s="1">
        <v>100</v>
      </c>
      <c r="R248" s="1">
        <v>0</v>
      </c>
      <c r="S248" s="1">
        <v>1</v>
      </c>
      <c r="T248" s="1">
        <v>1</v>
      </c>
      <c r="U248" s="1" t="b">
        <v>0</v>
      </c>
      <c r="V248" s="1">
        <v>120</v>
      </c>
      <c r="W248" s="1">
        <v>1729.92</v>
      </c>
      <c r="X248" s="1">
        <v>1573.82</v>
      </c>
      <c r="Y248" s="1">
        <v>2116.37</v>
      </c>
      <c r="Z248" s="1">
        <v>1876.65</v>
      </c>
      <c r="AA248" s="1">
        <v>1993.87</v>
      </c>
      <c r="AB248" s="1">
        <v>1606.15</v>
      </c>
      <c r="AC248" s="1" t="s">
        <v>194</v>
      </c>
      <c r="AD248" s="1" t="s">
        <v>194</v>
      </c>
      <c r="AE248" s="1" t="s">
        <v>194</v>
      </c>
      <c r="AF248" s="1" t="s">
        <v>194</v>
      </c>
      <c r="AG248" s="1">
        <v>193.34</v>
      </c>
      <c r="AH248" s="1">
        <v>194.42</v>
      </c>
      <c r="AI248" s="1">
        <v>192.64</v>
      </c>
      <c r="AJ248" s="1">
        <v>192.09</v>
      </c>
      <c r="AK248" s="1">
        <v>192.2</v>
      </c>
      <c r="AL248" s="1">
        <v>193.8</v>
      </c>
      <c r="AM248" s="1" t="s">
        <v>194</v>
      </c>
      <c r="AN248" s="1" t="s">
        <v>194</v>
      </c>
      <c r="AO248" s="1" t="s">
        <v>194</v>
      </c>
      <c r="AP248" s="1" t="s">
        <v>194</v>
      </c>
      <c r="AQ248" s="1">
        <v>8.6542613863079705</v>
      </c>
      <c r="AR248" s="1">
        <v>6.7031569220250704</v>
      </c>
      <c r="AS248" s="1">
        <v>9.6205940888517407</v>
      </c>
      <c r="AT248" s="1">
        <v>10.3660948837249</v>
      </c>
      <c r="AU248" s="1">
        <v>10.7554160609888</v>
      </c>
      <c r="AV248" s="1">
        <v>9.4799567732549601</v>
      </c>
      <c r="AW248" s="1" t="s">
        <v>194</v>
      </c>
      <c r="AX248" s="1" t="s">
        <v>194</v>
      </c>
      <c r="AY248" s="1" t="s">
        <v>194</v>
      </c>
      <c r="AZ248" s="1" t="s">
        <v>194</v>
      </c>
      <c r="BA248" s="1">
        <v>26.502721645741602</v>
      </c>
      <c r="BB248" s="1">
        <v>26.3470623021921</v>
      </c>
      <c r="BC248" s="1">
        <v>26.208773037718501</v>
      </c>
      <c r="BD248" s="1">
        <v>27.411108230609202</v>
      </c>
      <c r="BE248" s="1">
        <v>25.949815199342002</v>
      </c>
      <c r="BF248" s="1">
        <v>27.925519490772501</v>
      </c>
      <c r="BG248" s="1" t="s">
        <v>194</v>
      </c>
      <c r="BH248" s="1" t="s">
        <v>194</v>
      </c>
      <c r="BI248" s="1" t="s">
        <v>194</v>
      </c>
      <c r="BJ248" s="1" t="s">
        <v>194</v>
      </c>
      <c r="BM248">
        <v>6</v>
      </c>
      <c r="BN248">
        <f>MIN(Modell_vol30_2_bemutato_Wilensky4_table[[#This Row],[closest comp 1]:[closest comp 10]])</f>
        <v>6.7031569220250704</v>
      </c>
      <c r="BO248">
        <f>MAX(Modell_vol30_2_bemutato_Wilensky4_table[[#This Row],[closest comp 1]:[closest comp 10]])</f>
        <v>10.7554160609888</v>
      </c>
    </row>
    <row r="249" spans="1:70" x14ac:dyDescent="0.25">
      <c r="A249" s="1">
        <v>248</v>
      </c>
      <c r="B249" s="1" t="s">
        <v>38</v>
      </c>
      <c r="C249" s="1" t="s">
        <v>22</v>
      </c>
      <c r="D249" s="1" t="s">
        <v>40</v>
      </c>
      <c r="E249" s="1" t="s">
        <v>28</v>
      </c>
      <c r="F249" s="1" t="s">
        <v>25</v>
      </c>
      <c r="G249" s="1" t="b">
        <v>0</v>
      </c>
      <c r="H249" s="1" t="b">
        <v>0</v>
      </c>
      <c r="I249" s="1" t="b">
        <v>0</v>
      </c>
      <c r="J249" s="1" t="b">
        <v>0</v>
      </c>
      <c r="K249" s="1" t="b">
        <v>0</v>
      </c>
      <c r="L249" s="1">
        <v>200</v>
      </c>
      <c r="M249" s="1">
        <v>6</v>
      </c>
      <c r="N249" s="1">
        <v>0</v>
      </c>
      <c r="O249" s="1">
        <v>1</v>
      </c>
      <c r="P249" s="1">
        <v>0</v>
      </c>
      <c r="Q249" s="1">
        <v>100</v>
      </c>
      <c r="R249" s="1">
        <v>0</v>
      </c>
      <c r="S249" s="1">
        <v>1</v>
      </c>
      <c r="T249" s="1">
        <v>1</v>
      </c>
      <c r="U249" s="1" t="b">
        <v>0</v>
      </c>
      <c r="V249" s="1">
        <v>120</v>
      </c>
      <c r="W249" s="1">
        <v>1665.74</v>
      </c>
      <c r="X249" s="1">
        <v>2204.94</v>
      </c>
      <c r="Y249" s="1">
        <v>1907.39</v>
      </c>
      <c r="Z249" s="1">
        <v>2016.45</v>
      </c>
      <c r="AA249" s="1">
        <v>1848.26</v>
      </c>
      <c r="AB249" s="1">
        <v>1681.37</v>
      </c>
      <c r="AC249" s="1" t="s">
        <v>194</v>
      </c>
      <c r="AD249" s="1" t="s">
        <v>194</v>
      </c>
      <c r="AE249" s="1" t="s">
        <v>194</v>
      </c>
      <c r="AF249" s="1" t="s">
        <v>194</v>
      </c>
      <c r="AG249" s="1">
        <v>193.95</v>
      </c>
      <c r="AH249" s="1">
        <v>192.89</v>
      </c>
      <c r="AI249" s="1">
        <v>192.62</v>
      </c>
      <c r="AJ249" s="1">
        <v>191.39</v>
      </c>
      <c r="AK249" s="1">
        <v>193.71</v>
      </c>
      <c r="AL249" s="1">
        <v>192.86</v>
      </c>
      <c r="AM249" s="1" t="s">
        <v>194</v>
      </c>
      <c r="AN249" s="1" t="s">
        <v>194</v>
      </c>
      <c r="AO249" s="1" t="s">
        <v>194</v>
      </c>
      <c r="AP249" s="1" t="s">
        <v>194</v>
      </c>
      <c r="AQ249" s="1">
        <v>8.1813857005339408</v>
      </c>
      <c r="AR249" s="1">
        <v>10.099544326280601</v>
      </c>
      <c r="AS249" s="1">
        <v>8.9862091223565894</v>
      </c>
      <c r="AT249" s="1">
        <v>9.9383707383979996</v>
      </c>
      <c r="AU249" s="1">
        <v>9.4605650247634401</v>
      </c>
      <c r="AV249" s="1">
        <v>8.72522599811502</v>
      </c>
      <c r="AW249" s="1" t="s">
        <v>194</v>
      </c>
      <c r="AX249" s="1" t="s">
        <v>194</v>
      </c>
      <c r="AY249" s="1" t="s">
        <v>194</v>
      </c>
      <c r="AZ249" s="1" t="s">
        <v>194</v>
      </c>
      <c r="BA249" s="1">
        <v>26.6723468662701</v>
      </c>
      <c r="BB249" s="1">
        <v>25.245642193866399</v>
      </c>
      <c r="BC249" s="1">
        <v>26.227540764855501</v>
      </c>
      <c r="BD249" s="1">
        <v>26.300898943115801</v>
      </c>
      <c r="BE249" s="1">
        <v>22.6291288081994</v>
      </c>
      <c r="BF249" s="1">
        <v>27.124223718627</v>
      </c>
      <c r="BG249" s="1" t="s">
        <v>194</v>
      </c>
      <c r="BH249" s="1" t="s">
        <v>194</v>
      </c>
      <c r="BI249" s="1" t="s">
        <v>194</v>
      </c>
      <c r="BJ249" s="1" t="s">
        <v>194</v>
      </c>
      <c r="BM249">
        <v>6</v>
      </c>
      <c r="BN249">
        <f>MIN(Modell_vol30_2_bemutato_Wilensky4_table[[#This Row],[closest comp 1]:[closest comp 10]])</f>
        <v>8.1813857005339408</v>
      </c>
      <c r="BO249">
        <f>MAX(Modell_vol30_2_bemutato_Wilensky4_table[[#This Row],[closest comp 1]:[closest comp 10]])</f>
        <v>10.099544326280601</v>
      </c>
    </row>
    <row r="250" spans="1:70" x14ac:dyDescent="0.25">
      <c r="A250" s="1">
        <v>249</v>
      </c>
      <c r="B250" s="1" t="s">
        <v>38</v>
      </c>
      <c r="C250" s="1" t="s">
        <v>22</v>
      </c>
      <c r="D250" s="1" t="s">
        <v>40</v>
      </c>
      <c r="E250" s="1" t="s">
        <v>28</v>
      </c>
      <c r="F250" s="1" t="s">
        <v>25</v>
      </c>
      <c r="G250" s="1" t="b">
        <v>0</v>
      </c>
      <c r="H250" s="1" t="b">
        <v>0</v>
      </c>
      <c r="I250" s="1" t="b">
        <v>0</v>
      </c>
      <c r="J250" s="1" t="b">
        <v>0</v>
      </c>
      <c r="K250" s="1" t="b">
        <v>0</v>
      </c>
      <c r="L250" s="1">
        <v>200</v>
      </c>
      <c r="M250" s="1">
        <v>6</v>
      </c>
      <c r="N250" s="1">
        <v>0</v>
      </c>
      <c r="O250" s="1">
        <v>1</v>
      </c>
      <c r="P250" s="1">
        <v>0</v>
      </c>
      <c r="Q250" s="1">
        <v>100</v>
      </c>
      <c r="R250" s="1">
        <v>0</v>
      </c>
      <c r="S250" s="1">
        <v>1</v>
      </c>
      <c r="T250" s="1">
        <v>1</v>
      </c>
      <c r="U250" s="1" t="b">
        <v>0</v>
      </c>
      <c r="V250" s="1">
        <v>120</v>
      </c>
      <c r="W250" s="1">
        <v>2215.29</v>
      </c>
      <c r="X250" s="1">
        <v>1843.1</v>
      </c>
      <c r="Y250" s="1">
        <v>1912.38</v>
      </c>
      <c r="Z250" s="1">
        <v>1872.95</v>
      </c>
      <c r="AA250" s="1">
        <v>1996.94</v>
      </c>
      <c r="AB250" s="1">
        <v>2116.52</v>
      </c>
      <c r="AC250" s="1" t="s">
        <v>194</v>
      </c>
      <c r="AD250" s="1" t="s">
        <v>194</v>
      </c>
      <c r="AE250" s="1" t="s">
        <v>194</v>
      </c>
      <c r="AF250" s="1" t="s">
        <v>194</v>
      </c>
      <c r="AG250" s="1">
        <v>191.96</v>
      </c>
      <c r="AH250" s="1">
        <v>192.69</v>
      </c>
      <c r="AI250" s="1">
        <v>192.5</v>
      </c>
      <c r="AJ250" s="1">
        <v>193.72</v>
      </c>
      <c r="AK250" s="1">
        <v>191.84</v>
      </c>
      <c r="AL250" s="1">
        <v>192.67</v>
      </c>
      <c r="AM250" s="1" t="s">
        <v>194</v>
      </c>
      <c r="AN250" s="1" t="s">
        <v>194</v>
      </c>
      <c r="AO250" s="1" t="s">
        <v>194</v>
      </c>
      <c r="AP250" s="1" t="s">
        <v>194</v>
      </c>
      <c r="AQ250" s="1">
        <v>10.335146715890399</v>
      </c>
      <c r="AR250" s="1">
        <v>8.62136191189561</v>
      </c>
      <c r="AS250" s="1">
        <v>9.2746111531459103</v>
      </c>
      <c r="AT250" s="1">
        <v>8.2797731280840594</v>
      </c>
      <c r="AU250" s="1">
        <v>8.7962027361536599</v>
      </c>
      <c r="AV250" s="1">
        <v>8.8287109811163802</v>
      </c>
      <c r="AW250" s="1" t="s">
        <v>194</v>
      </c>
      <c r="AX250" s="1" t="s">
        <v>194</v>
      </c>
      <c r="AY250" s="1" t="s">
        <v>194</v>
      </c>
      <c r="AZ250" s="1" t="s">
        <v>194</v>
      </c>
      <c r="BA250" s="1">
        <v>25.9007911190259</v>
      </c>
      <c r="BB250" s="1">
        <v>26.021518164791601</v>
      </c>
      <c r="BC250" s="1">
        <v>25.392302079358299</v>
      </c>
      <c r="BD250" s="1">
        <v>24.871152948374402</v>
      </c>
      <c r="BE250" s="1">
        <v>24.991067541285201</v>
      </c>
      <c r="BF250" s="1">
        <v>23.593679797114</v>
      </c>
      <c r="BG250" s="1" t="s">
        <v>194</v>
      </c>
      <c r="BH250" s="1" t="s">
        <v>194</v>
      </c>
      <c r="BI250" s="1" t="s">
        <v>194</v>
      </c>
      <c r="BJ250" s="1" t="s">
        <v>194</v>
      </c>
      <c r="BM250">
        <v>6</v>
      </c>
      <c r="BN250">
        <f>MIN(Modell_vol30_2_bemutato_Wilensky4_table[[#This Row],[closest comp 1]:[closest comp 10]])</f>
        <v>8.2797731280840594</v>
      </c>
      <c r="BO250">
        <f>MAX(Modell_vol30_2_bemutato_Wilensky4_table[[#This Row],[closest comp 1]:[closest comp 10]])</f>
        <v>10.335146715890399</v>
      </c>
    </row>
    <row r="251" spans="1:70" x14ac:dyDescent="0.25">
      <c r="A251" s="1">
        <v>250</v>
      </c>
      <c r="B251" s="1" t="s">
        <v>38</v>
      </c>
      <c r="C251" s="1" t="s">
        <v>22</v>
      </c>
      <c r="D251" s="1" t="s">
        <v>40</v>
      </c>
      <c r="E251" s="1" t="s">
        <v>28</v>
      </c>
      <c r="F251" s="1" t="s">
        <v>25</v>
      </c>
      <c r="G251" s="1" t="b">
        <v>0</v>
      </c>
      <c r="H251" s="1" t="b">
        <v>0</v>
      </c>
      <c r="I251" s="1" t="b">
        <v>0</v>
      </c>
      <c r="J251" s="1" t="b">
        <v>0</v>
      </c>
      <c r="K251" s="1" t="b">
        <v>0</v>
      </c>
      <c r="L251" s="1">
        <v>200</v>
      </c>
      <c r="M251" s="1">
        <v>6</v>
      </c>
      <c r="N251" s="1">
        <v>0</v>
      </c>
      <c r="O251" s="1">
        <v>1</v>
      </c>
      <c r="P251" s="1">
        <v>0</v>
      </c>
      <c r="Q251" s="1">
        <v>100</v>
      </c>
      <c r="R251" s="1">
        <v>0</v>
      </c>
      <c r="S251" s="1">
        <v>1</v>
      </c>
      <c r="T251" s="1">
        <v>1</v>
      </c>
      <c r="U251" s="1" t="b">
        <v>0</v>
      </c>
      <c r="V251" s="1">
        <v>120</v>
      </c>
      <c r="W251" s="1">
        <v>1573.31</v>
      </c>
      <c r="X251" s="1">
        <v>1601.22</v>
      </c>
      <c r="Y251" s="1">
        <v>1493.96</v>
      </c>
      <c r="Z251" s="1">
        <v>1664.06</v>
      </c>
      <c r="AA251" s="1">
        <v>1465.31</v>
      </c>
      <c r="AB251" s="1">
        <v>2202.3000000000002</v>
      </c>
      <c r="AC251" s="1" t="s">
        <v>194</v>
      </c>
      <c r="AD251" s="1" t="s">
        <v>194</v>
      </c>
      <c r="AE251" s="1" t="s">
        <v>194</v>
      </c>
      <c r="AF251" s="1" t="s">
        <v>194</v>
      </c>
      <c r="AG251" s="1">
        <v>192.77</v>
      </c>
      <c r="AH251" s="1">
        <v>193.64</v>
      </c>
      <c r="AI251" s="1">
        <v>194.46</v>
      </c>
      <c r="AJ251" s="1">
        <v>194.08</v>
      </c>
      <c r="AK251" s="1">
        <v>194.36</v>
      </c>
      <c r="AL251" s="1">
        <v>192.97</v>
      </c>
      <c r="AM251" s="1" t="s">
        <v>194</v>
      </c>
      <c r="AN251" s="1" t="s">
        <v>194</v>
      </c>
      <c r="AO251" s="1" t="s">
        <v>194</v>
      </c>
      <c r="AP251" s="1" t="s">
        <v>194</v>
      </c>
      <c r="AQ251" s="1">
        <v>8.8676354858446498</v>
      </c>
      <c r="AR251" s="1">
        <v>8.7200650784025893</v>
      </c>
      <c r="AS251" s="1">
        <v>8.2861211844496108</v>
      </c>
      <c r="AT251" s="1">
        <v>7.4871546227133603</v>
      </c>
      <c r="AU251" s="1">
        <v>6.92048200594781</v>
      </c>
      <c r="AV251" s="1">
        <v>9.9001347496948604</v>
      </c>
      <c r="AW251" s="1" t="s">
        <v>194</v>
      </c>
      <c r="AX251" s="1" t="s">
        <v>194</v>
      </c>
      <c r="AY251" s="1" t="s">
        <v>194</v>
      </c>
      <c r="AZ251" s="1" t="s">
        <v>194</v>
      </c>
      <c r="BA251" s="1">
        <v>25.969657389408301</v>
      </c>
      <c r="BB251" s="1">
        <v>25.595509172933699</v>
      </c>
      <c r="BC251" s="1">
        <v>23.681097331105398</v>
      </c>
      <c r="BD251" s="1">
        <v>24.348276285489899</v>
      </c>
      <c r="BE251" s="1">
        <v>24.727978725926501</v>
      </c>
      <c r="BF251" s="1">
        <v>23.307226973905099</v>
      </c>
      <c r="BG251" s="1" t="s">
        <v>194</v>
      </c>
      <c r="BH251" s="1" t="s">
        <v>194</v>
      </c>
      <c r="BI251" s="1" t="s">
        <v>194</v>
      </c>
      <c r="BJ251" s="1" t="s">
        <v>194</v>
      </c>
      <c r="BM251">
        <v>6</v>
      </c>
      <c r="BN251">
        <f>MIN(Modell_vol30_2_bemutato_Wilensky4_table[[#This Row],[closest comp 1]:[closest comp 10]])</f>
        <v>6.92048200594781</v>
      </c>
      <c r="BO251">
        <f>MAX(Modell_vol30_2_bemutato_Wilensky4_table[[#This Row],[closest comp 1]:[closest comp 10]])</f>
        <v>9.9001347496948604</v>
      </c>
    </row>
    <row r="252" spans="1:70" x14ac:dyDescent="0.25">
      <c r="A252" s="3">
        <v>251</v>
      </c>
      <c r="B252" s="3" t="s">
        <v>38</v>
      </c>
      <c r="C252" s="3" t="s">
        <v>22</v>
      </c>
      <c r="D252" s="3" t="s">
        <v>40</v>
      </c>
      <c r="E252" s="3" t="s">
        <v>28</v>
      </c>
      <c r="F252" s="3" t="s">
        <v>25</v>
      </c>
      <c r="G252" s="3" t="b">
        <v>0</v>
      </c>
      <c r="H252" s="3" t="b">
        <v>0</v>
      </c>
      <c r="I252" s="3" t="b">
        <v>0</v>
      </c>
      <c r="J252" s="3" t="b">
        <v>0</v>
      </c>
      <c r="K252" s="3" t="b">
        <v>0</v>
      </c>
      <c r="L252" s="3">
        <v>200</v>
      </c>
      <c r="M252" s="3">
        <v>7</v>
      </c>
      <c r="N252" s="3">
        <v>0</v>
      </c>
      <c r="O252" s="3">
        <v>1</v>
      </c>
      <c r="P252" s="3">
        <v>0</v>
      </c>
      <c r="Q252" s="3">
        <v>100</v>
      </c>
      <c r="R252" s="3">
        <v>0</v>
      </c>
      <c r="S252" s="3">
        <v>1</v>
      </c>
      <c r="T252" s="3">
        <v>1</v>
      </c>
      <c r="U252" s="3" t="b">
        <v>0</v>
      </c>
      <c r="V252" s="3">
        <v>120</v>
      </c>
      <c r="W252" s="3">
        <v>1393.56</v>
      </c>
      <c r="X252" s="3">
        <v>1789.71</v>
      </c>
      <c r="Y252" s="3">
        <v>1311.91</v>
      </c>
      <c r="Z252" s="3">
        <v>1154.3499999999999</v>
      </c>
      <c r="AA252" s="3">
        <v>1326.49</v>
      </c>
      <c r="AB252" s="3">
        <v>1440.89</v>
      </c>
      <c r="AC252" s="3">
        <v>1480.18</v>
      </c>
      <c r="AD252" s="3" t="s">
        <v>194</v>
      </c>
      <c r="AE252" s="3" t="s">
        <v>194</v>
      </c>
      <c r="AF252" s="3" t="s">
        <v>194</v>
      </c>
      <c r="AG252" s="3">
        <v>194.31</v>
      </c>
      <c r="AH252" s="3">
        <v>191.98</v>
      </c>
      <c r="AI252" s="3">
        <v>194.01</v>
      </c>
      <c r="AJ252" s="3">
        <v>195.32</v>
      </c>
      <c r="AK252" s="3">
        <v>194.16</v>
      </c>
      <c r="AL252" s="3">
        <v>193.52</v>
      </c>
      <c r="AM252" s="3">
        <v>193.46</v>
      </c>
      <c r="AN252" s="3" t="s">
        <v>194</v>
      </c>
      <c r="AO252" s="3" t="s">
        <v>194</v>
      </c>
      <c r="AP252" s="3" t="s">
        <v>194</v>
      </c>
      <c r="AQ252" s="3">
        <v>6.6209566795561097</v>
      </c>
      <c r="AR252" s="3">
        <v>10.0277542788983</v>
      </c>
      <c r="AS252" s="3">
        <v>7.5621654160409904</v>
      </c>
      <c r="AT252" s="3">
        <v>6.5277323653423096</v>
      </c>
      <c r="AU252" s="3">
        <v>7.7808323728194004</v>
      </c>
      <c r="AV252" s="3">
        <v>8.7843128497190595</v>
      </c>
      <c r="AW252" s="3">
        <v>7.8887562862791096</v>
      </c>
      <c r="AX252" s="3" t="s">
        <v>194</v>
      </c>
      <c r="AY252" s="3" t="s">
        <v>194</v>
      </c>
      <c r="AZ252" s="3" t="s">
        <v>194</v>
      </c>
      <c r="BA252" s="3">
        <v>26.4948069815106</v>
      </c>
      <c r="BB252" s="3">
        <v>27.836658834266</v>
      </c>
      <c r="BC252" s="3">
        <v>26.9202547585747</v>
      </c>
      <c r="BD252" s="3">
        <v>24.855429092725998</v>
      </c>
      <c r="BE252" s="3">
        <v>23.960042858770301</v>
      </c>
      <c r="BF252" s="3">
        <v>24.9109783101811</v>
      </c>
      <c r="BG252" s="3">
        <v>26.413587616931199</v>
      </c>
      <c r="BH252" s="3" t="s">
        <v>194</v>
      </c>
      <c r="BI252" s="3" t="s">
        <v>194</v>
      </c>
      <c r="BJ252" s="3" t="s">
        <v>194</v>
      </c>
      <c r="BM252">
        <v>7</v>
      </c>
      <c r="BN252">
        <f>MIN(Modell_vol30_2_bemutato_Wilensky4_table[[#This Row],[closest comp 1]:[closest comp 10]])</f>
        <v>6.5277323653423096</v>
      </c>
      <c r="BO252">
        <f>MAX(Modell_vol30_2_bemutato_Wilensky4_table[[#This Row],[closest comp 1]:[closest comp 10]])</f>
        <v>10.0277542788983</v>
      </c>
      <c r="BQ252">
        <f>AVERAGE(BN252:BN301)</f>
        <v>6.6032265139090907</v>
      </c>
      <c r="BR252">
        <f>AVERAGE(BO252:BO301)</f>
        <v>9.2521646474181711</v>
      </c>
    </row>
    <row r="253" spans="1:70" x14ac:dyDescent="0.25">
      <c r="A253" s="3">
        <v>252</v>
      </c>
      <c r="B253" s="3" t="s">
        <v>38</v>
      </c>
      <c r="C253" s="3" t="s">
        <v>22</v>
      </c>
      <c r="D253" s="3" t="s">
        <v>40</v>
      </c>
      <c r="E253" s="3" t="s">
        <v>28</v>
      </c>
      <c r="F253" s="3" t="s">
        <v>25</v>
      </c>
      <c r="G253" s="3" t="b">
        <v>0</v>
      </c>
      <c r="H253" s="3" t="b">
        <v>0</v>
      </c>
      <c r="I253" s="3" t="b">
        <v>0</v>
      </c>
      <c r="J253" s="3" t="b">
        <v>0</v>
      </c>
      <c r="K253" s="3" t="b">
        <v>0</v>
      </c>
      <c r="L253" s="3">
        <v>200</v>
      </c>
      <c r="M253" s="3">
        <v>7</v>
      </c>
      <c r="N253" s="3">
        <v>0</v>
      </c>
      <c r="O253" s="3">
        <v>1</v>
      </c>
      <c r="P253" s="3">
        <v>0</v>
      </c>
      <c r="Q253" s="3">
        <v>100</v>
      </c>
      <c r="R253" s="3">
        <v>0</v>
      </c>
      <c r="S253" s="3">
        <v>1</v>
      </c>
      <c r="T253" s="3">
        <v>1</v>
      </c>
      <c r="U253" s="3" t="b">
        <v>0</v>
      </c>
      <c r="V253" s="3">
        <v>120</v>
      </c>
      <c r="W253" s="3">
        <v>1189.68</v>
      </c>
      <c r="X253" s="3">
        <v>1233.33</v>
      </c>
      <c r="Y253" s="3">
        <v>1300.23</v>
      </c>
      <c r="Z253" s="3">
        <v>1116.3800000000001</v>
      </c>
      <c r="AA253" s="3">
        <v>1285.26</v>
      </c>
      <c r="AB253" s="3">
        <v>1476.87</v>
      </c>
      <c r="AC253" s="3">
        <v>1246.08</v>
      </c>
      <c r="AD253" s="3" t="s">
        <v>194</v>
      </c>
      <c r="AE253" s="3" t="s">
        <v>194</v>
      </c>
      <c r="AF253" s="3" t="s">
        <v>194</v>
      </c>
      <c r="AG253" s="3">
        <v>194.61</v>
      </c>
      <c r="AH253" s="3">
        <v>193.81</v>
      </c>
      <c r="AI253" s="3">
        <v>194.45</v>
      </c>
      <c r="AJ253" s="3">
        <v>195.36</v>
      </c>
      <c r="AK253" s="3">
        <v>194.74</v>
      </c>
      <c r="AL253" s="3">
        <v>193.29</v>
      </c>
      <c r="AM253" s="3">
        <v>194.92</v>
      </c>
      <c r="AN253" s="3" t="s">
        <v>194</v>
      </c>
      <c r="AO253" s="3" t="s">
        <v>194</v>
      </c>
      <c r="AP253" s="3" t="s">
        <v>194</v>
      </c>
      <c r="AQ253" s="3">
        <v>6.7467106235739198</v>
      </c>
      <c r="AR253" s="3">
        <v>7.2640256702138304</v>
      </c>
      <c r="AS253" s="3">
        <v>6.8542976581668302</v>
      </c>
      <c r="AT253" s="3">
        <v>5.5793784243066797</v>
      </c>
      <c r="AU253" s="3">
        <v>7.37007910984694</v>
      </c>
      <c r="AV253" s="3">
        <v>9.9877006474680101</v>
      </c>
      <c r="AW253" s="3">
        <v>6.7038885148991296</v>
      </c>
      <c r="AX253" s="3" t="s">
        <v>194</v>
      </c>
      <c r="AY253" s="3" t="s">
        <v>194</v>
      </c>
      <c r="AZ253" s="3" t="s">
        <v>194</v>
      </c>
      <c r="BA253" s="3">
        <v>27.3499029897797</v>
      </c>
      <c r="BB253" s="3">
        <v>28.248885221264501</v>
      </c>
      <c r="BC253" s="3">
        <v>26.024951295938799</v>
      </c>
      <c r="BD253" s="3">
        <v>27.379772355464699</v>
      </c>
      <c r="BE253" s="3">
        <v>26.590503666001801</v>
      </c>
      <c r="BF253" s="3">
        <v>27.5274424906649</v>
      </c>
      <c r="BG253" s="3">
        <v>27.152223036596901</v>
      </c>
      <c r="BH253" s="3" t="s">
        <v>194</v>
      </c>
      <c r="BI253" s="3" t="s">
        <v>194</v>
      </c>
      <c r="BJ253" s="3" t="s">
        <v>194</v>
      </c>
      <c r="BM253">
        <v>7</v>
      </c>
      <c r="BN253">
        <f>MIN(Modell_vol30_2_bemutato_Wilensky4_table[[#This Row],[closest comp 1]:[closest comp 10]])</f>
        <v>5.5793784243066797</v>
      </c>
      <c r="BO253">
        <f>MAX(Modell_vol30_2_bemutato_Wilensky4_table[[#This Row],[closest comp 1]:[closest comp 10]])</f>
        <v>9.9877006474680101</v>
      </c>
    </row>
    <row r="254" spans="1:70" x14ac:dyDescent="0.25">
      <c r="A254" s="3">
        <v>253</v>
      </c>
      <c r="B254" s="3" t="s">
        <v>38</v>
      </c>
      <c r="C254" s="3" t="s">
        <v>22</v>
      </c>
      <c r="D254" s="3" t="s">
        <v>40</v>
      </c>
      <c r="E254" s="3" t="s">
        <v>28</v>
      </c>
      <c r="F254" s="3" t="s">
        <v>25</v>
      </c>
      <c r="G254" s="3" t="b">
        <v>0</v>
      </c>
      <c r="H254" s="3" t="b">
        <v>0</v>
      </c>
      <c r="I254" s="3" t="b">
        <v>0</v>
      </c>
      <c r="J254" s="3" t="b">
        <v>0</v>
      </c>
      <c r="K254" s="3" t="b">
        <v>0</v>
      </c>
      <c r="L254" s="3">
        <v>200</v>
      </c>
      <c r="M254" s="3">
        <v>7</v>
      </c>
      <c r="N254" s="3">
        <v>0</v>
      </c>
      <c r="O254" s="3">
        <v>1</v>
      </c>
      <c r="P254" s="3">
        <v>0</v>
      </c>
      <c r="Q254" s="3">
        <v>100</v>
      </c>
      <c r="R254" s="3">
        <v>0</v>
      </c>
      <c r="S254" s="3">
        <v>1</v>
      </c>
      <c r="T254" s="3">
        <v>1</v>
      </c>
      <c r="U254" s="3" t="b">
        <v>0</v>
      </c>
      <c r="V254" s="3">
        <v>120</v>
      </c>
      <c r="W254" s="3">
        <v>1569.42</v>
      </c>
      <c r="X254" s="3">
        <v>1784.5</v>
      </c>
      <c r="Y254" s="3">
        <v>1747.71</v>
      </c>
      <c r="Z254" s="3">
        <v>1445.52</v>
      </c>
      <c r="AA254" s="3">
        <v>1342.09</v>
      </c>
      <c r="AB254" s="3">
        <v>1453.08</v>
      </c>
      <c r="AC254" s="3">
        <v>1385.12</v>
      </c>
      <c r="AD254" s="3" t="s">
        <v>194</v>
      </c>
      <c r="AE254" s="3" t="s">
        <v>194</v>
      </c>
      <c r="AF254" s="3" t="s">
        <v>194</v>
      </c>
      <c r="AG254" s="3">
        <v>193.81</v>
      </c>
      <c r="AH254" s="3">
        <v>192.95</v>
      </c>
      <c r="AI254" s="3">
        <v>192.37</v>
      </c>
      <c r="AJ254" s="3">
        <v>194.38</v>
      </c>
      <c r="AK254" s="3">
        <v>192.64</v>
      </c>
      <c r="AL254" s="3">
        <v>193.55</v>
      </c>
      <c r="AM254" s="3">
        <v>193.82</v>
      </c>
      <c r="AN254" s="3" t="s">
        <v>194</v>
      </c>
      <c r="AO254" s="3" t="s">
        <v>194</v>
      </c>
      <c r="AP254" s="3" t="s">
        <v>194</v>
      </c>
      <c r="AQ254" s="3">
        <v>7.9478524928771499</v>
      </c>
      <c r="AR254" s="3">
        <v>9.9426593743840801</v>
      </c>
      <c r="AS254" s="3">
        <v>9.4263155146962792</v>
      </c>
      <c r="AT254" s="3">
        <v>8.0280135573808895</v>
      </c>
      <c r="AU254" s="3">
        <v>8.5761642234764395</v>
      </c>
      <c r="AV254" s="3">
        <v>8.4086835584995292</v>
      </c>
      <c r="AW254" s="3">
        <v>7.3009272108084904</v>
      </c>
      <c r="AX254" s="3" t="s">
        <v>194</v>
      </c>
      <c r="AY254" s="3" t="s">
        <v>194</v>
      </c>
      <c r="AZ254" s="3" t="s">
        <v>194</v>
      </c>
      <c r="BA254" s="3">
        <v>26.698190790900401</v>
      </c>
      <c r="BB254" s="3">
        <v>27.291671593067299</v>
      </c>
      <c r="BC254" s="3">
        <v>27.931184096575699</v>
      </c>
      <c r="BD254" s="3">
        <v>23.896013484089998</v>
      </c>
      <c r="BE254" s="3">
        <v>29.484443514802699</v>
      </c>
      <c r="BF254" s="3">
        <v>27.475200093463201</v>
      </c>
      <c r="BG254" s="3">
        <v>25.562453688204499</v>
      </c>
      <c r="BH254" s="3" t="s">
        <v>194</v>
      </c>
      <c r="BI254" s="3" t="s">
        <v>194</v>
      </c>
      <c r="BJ254" s="3" t="s">
        <v>194</v>
      </c>
      <c r="BM254">
        <v>7</v>
      </c>
      <c r="BN254">
        <f>MIN(Modell_vol30_2_bemutato_Wilensky4_table[[#This Row],[closest comp 1]:[closest comp 10]])</f>
        <v>7.3009272108084904</v>
      </c>
      <c r="BO254">
        <f>MAX(Modell_vol30_2_bemutato_Wilensky4_table[[#This Row],[closest comp 1]:[closest comp 10]])</f>
        <v>9.9426593743840801</v>
      </c>
    </row>
    <row r="255" spans="1:70" x14ac:dyDescent="0.25">
      <c r="A255" s="3">
        <v>254</v>
      </c>
      <c r="B255" s="3" t="s">
        <v>38</v>
      </c>
      <c r="C255" s="3" t="s">
        <v>22</v>
      </c>
      <c r="D255" s="3" t="s">
        <v>40</v>
      </c>
      <c r="E255" s="3" t="s">
        <v>28</v>
      </c>
      <c r="F255" s="3" t="s">
        <v>25</v>
      </c>
      <c r="G255" s="3" t="b">
        <v>0</v>
      </c>
      <c r="H255" s="3" t="b">
        <v>0</v>
      </c>
      <c r="I255" s="3" t="b">
        <v>0</v>
      </c>
      <c r="J255" s="3" t="b">
        <v>0</v>
      </c>
      <c r="K255" s="3" t="b">
        <v>0</v>
      </c>
      <c r="L255" s="3">
        <v>200</v>
      </c>
      <c r="M255" s="3">
        <v>7</v>
      </c>
      <c r="N255" s="3">
        <v>0</v>
      </c>
      <c r="O255" s="3">
        <v>1</v>
      </c>
      <c r="P255" s="3">
        <v>0</v>
      </c>
      <c r="Q255" s="3">
        <v>100</v>
      </c>
      <c r="R255" s="3">
        <v>0</v>
      </c>
      <c r="S255" s="3">
        <v>1</v>
      </c>
      <c r="T255" s="3">
        <v>1</v>
      </c>
      <c r="U255" s="3" t="b">
        <v>0</v>
      </c>
      <c r="V255" s="3">
        <v>120</v>
      </c>
      <c r="W255" s="3">
        <v>1481.02</v>
      </c>
      <c r="X255" s="3">
        <v>1522.37</v>
      </c>
      <c r="Y255" s="3">
        <v>1615.98</v>
      </c>
      <c r="Z255" s="3">
        <v>1539.74</v>
      </c>
      <c r="AA255" s="3">
        <v>1481.03</v>
      </c>
      <c r="AB255" s="3">
        <v>1428.96</v>
      </c>
      <c r="AC255" s="3">
        <v>1509.3</v>
      </c>
      <c r="AD255" s="3" t="s">
        <v>194</v>
      </c>
      <c r="AE255" s="3" t="s">
        <v>194</v>
      </c>
      <c r="AF255" s="3" t="s">
        <v>194</v>
      </c>
      <c r="AG255" s="3">
        <v>193.59</v>
      </c>
      <c r="AH255" s="3">
        <v>193.67</v>
      </c>
      <c r="AI255" s="3">
        <v>193.78</v>
      </c>
      <c r="AJ255" s="3">
        <v>193</v>
      </c>
      <c r="AK255" s="3">
        <v>193.85</v>
      </c>
      <c r="AL255" s="3">
        <v>193.71</v>
      </c>
      <c r="AM255" s="3">
        <v>192.52</v>
      </c>
      <c r="AN255" s="3" t="s">
        <v>194</v>
      </c>
      <c r="AO255" s="3" t="s">
        <v>194</v>
      </c>
      <c r="AP255" s="3" t="s">
        <v>194</v>
      </c>
      <c r="AQ255" s="3">
        <v>8.2569996842497009</v>
      </c>
      <c r="AR255" s="3">
        <v>7.91907425398822</v>
      </c>
      <c r="AS255" s="3">
        <v>7.6135443172875297</v>
      </c>
      <c r="AT255" s="3">
        <v>9.2946832515416897</v>
      </c>
      <c r="AU255" s="3">
        <v>8.2931627815620601</v>
      </c>
      <c r="AV255" s="3">
        <v>8.1930988793822301</v>
      </c>
      <c r="AW255" s="3">
        <v>10.1048835657484</v>
      </c>
      <c r="AX255" s="3" t="s">
        <v>194</v>
      </c>
      <c r="AY255" s="3" t="s">
        <v>194</v>
      </c>
      <c r="AZ255" s="3" t="s">
        <v>194</v>
      </c>
      <c r="BA255" s="3">
        <v>26.531839664770001</v>
      </c>
      <c r="BB255" s="3">
        <v>26.9889171754891</v>
      </c>
      <c r="BC255" s="3">
        <v>26.2740712735811</v>
      </c>
      <c r="BD255" s="3">
        <v>28.462315776325699</v>
      </c>
      <c r="BE255" s="3">
        <v>26.275898537360899</v>
      </c>
      <c r="BF255" s="3">
        <v>26.8831692415168</v>
      </c>
      <c r="BG255" s="3">
        <v>29.222280054633099</v>
      </c>
      <c r="BH255" s="3" t="s">
        <v>194</v>
      </c>
      <c r="BI255" s="3" t="s">
        <v>194</v>
      </c>
      <c r="BJ255" s="3" t="s">
        <v>194</v>
      </c>
      <c r="BM255">
        <v>7</v>
      </c>
      <c r="BN255">
        <f>MIN(Modell_vol30_2_bemutato_Wilensky4_table[[#This Row],[closest comp 1]:[closest comp 10]])</f>
        <v>7.6135443172875297</v>
      </c>
      <c r="BO255">
        <f>MAX(Modell_vol30_2_bemutato_Wilensky4_table[[#This Row],[closest comp 1]:[closest comp 10]])</f>
        <v>10.1048835657484</v>
      </c>
    </row>
    <row r="256" spans="1:70" x14ac:dyDescent="0.25">
      <c r="A256" s="3">
        <v>255</v>
      </c>
      <c r="B256" s="3" t="s">
        <v>38</v>
      </c>
      <c r="C256" s="3" t="s">
        <v>22</v>
      </c>
      <c r="D256" s="3" t="s">
        <v>40</v>
      </c>
      <c r="E256" s="3" t="s">
        <v>28</v>
      </c>
      <c r="F256" s="3" t="s">
        <v>25</v>
      </c>
      <c r="G256" s="3" t="b">
        <v>0</v>
      </c>
      <c r="H256" s="3" t="b">
        <v>0</v>
      </c>
      <c r="I256" s="3" t="b">
        <v>0</v>
      </c>
      <c r="J256" s="3" t="b">
        <v>0</v>
      </c>
      <c r="K256" s="3" t="b">
        <v>0</v>
      </c>
      <c r="L256" s="3">
        <v>200</v>
      </c>
      <c r="M256" s="3">
        <v>7</v>
      </c>
      <c r="N256" s="3">
        <v>0</v>
      </c>
      <c r="O256" s="3">
        <v>1</v>
      </c>
      <c r="P256" s="3">
        <v>0</v>
      </c>
      <c r="Q256" s="3">
        <v>100</v>
      </c>
      <c r="R256" s="3">
        <v>0</v>
      </c>
      <c r="S256" s="3">
        <v>1</v>
      </c>
      <c r="T256" s="3">
        <v>1</v>
      </c>
      <c r="U256" s="3" t="b">
        <v>0</v>
      </c>
      <c r="V256" s="3">
        <v>120</v>
      </c>
      <c r="W256" s="3">
        <v>1208.6400000000001</v>
      </c>
      <c r="X256" s="3">
        <v>1510.05</v>
      </c>
      <c r="Y256" s="3">
        <v>1318.69</v>
      </c>
      <c r="Z256" s="3">
        <v>1303.3800000000001</v>
      </c>
      <c r="AA256" s="3">
        <v>1333.08</v>
      </c>
      <c r="AB256" s="3">
        <v>1400.22</v>
      </c>
      <c r="AC256" s="3">
        <v>1118.8499999999999</v>
      </c>
      <c r="AD256" s="3" t="s">
        <v>194</v>
      </c>
      <c r="AE256" s="3" t="s">
        <v>194</v>
      </c>
      <c r="AF256" s="3" t="s">
        <v>194</v>
      </c>
      <c r="AG256" s="3">
        <v>194.53</v>
      </c>
      <c r="AH256" s="3">
        <v>193.82</v>
      </c>
      <c r="AI256" s="3">
        <v>194.55</v>
      </c>
      <c r="AJ256" s="3">
        <v>194.02</v>
      </c>
      <c r="AK256" s="3">
        <v>193.26</v>
      </c>
      <c r="AL256" s="3">
        <v>194.71</v>
      </c>
      <c r="AM256" s="3">
        <v>194.6</v>
      </c>
      <c r="AN256" s="3" t="s">
        <v>194</v>
      </c>
      <c r="AO256" s="3" t="s">
        <v>194</v>
      </c>
      <c r="AP256" s="3" t="s">
        <v>194</v>
      </c>
      <c r="AQ256" s="3">
        <v>7.0845324717990596</v>
      </c>
      <c r="AR256" s="3">
        <v>8.0455533167732494</v>
      </c>
      <c r="AS256" s="3">
        <v>7.3614908409070896</v>
      </c>
      <c r="AT256" s="3">
        <v>7.4744560867862804</v>
      </c>
      <c r="AU256" s="3">
        <v>8.7812876237623598</v>
      </c>
      <c r="AV256" s="3">
        <v>6.3446945500446503</v>
      </c>
      <c r="AW256" s="3">
        <v>7.0333255463782898</v>
      </c>
      <c r="AX256" s="3" t="s">
        <v>194</v>
      </c>
      <c r="AY256" s="3" t="s">
        <v>194</v>
      </c>
      <c r="AZ256" s="3" t="s">
        <v>194</v>
      </c>
      <c r="BA256" s="3">
        <v>26.3973479205562</v>
      </c>
      <c r="BB256" s="3">
        <v>26.4851957195728</v>
      </c>
      <c r="BC256" s="3">
        <v>27.891833384379101</v>
      </c>
      <c r="BD256" s="3">
        <v>27.855196774140801</v>
      </c>
      <c r="BE256" s="3">
        <v>27.1954554267029</v>
      </c>
      <c r="BF256" s="3">
        <v>25.331933413627599</v>
      </c>
      <c r="BG256" s="3">
        <v>27.431111007967299</v>
      </c>
      <c r="BH256" s="3" t="s">
        <v>194</v>
      </c>
      <c r="BI256" s="3" t="s">
        <v>194</v>
      </c>
      <c r="BJ256" s="3" t="s">
        <v>194</v>
      </c>
      <c r="BM256">
        <v>7</v>
      </c>
      <c r="BN256">
        <f>MIN(Modell_vol30_2_bemutato_Wilensky4_table[[#This Row],[closest comp 1]:[closest comp 10]])</f>
        <v>6.3446945500446503</v>
      </c>
      <c r="BO256">
        <f>MAX(Modell_vol30_2_bemutato_Wilensky4_table[[#This Row],[closest comp 1]:[closest comp 10]])</f>
        <v>8.7812876237623598</v>
      </c>
    </row>
    <row r="257" spans="1:67" x14ac:dyDescent="0.25">
      <c r="A257" s="3">
        <v>256</v>
      </c>
      <c r="B257" s="3" t="s">
        <v>38</v>
      </c>
      <c r="C257" s="3" t="s">
        <v>22</v>
      </c>
      <c r="D257" s="3" t="s">
        <v>40</v>
      </c>
      <c r="E257" s="3" t="s">
        <v>28</v>
      </c>
      <c r="F257" s="3" t="s">
        <v>25</v>
      </c>
      <c r="G257" s="3" t="b">
        <v>0</v>
      </c>
      <c r="H257" s="3" t="b">
        <v>0</v>
      </c>
      <c r="I257" s="3" t="b">
        <v>0</v>
      </c>
      <c r="J257" s="3" t="b">
        <v>0</v>
      </c>
      <c r="K257" s="3" t="b">
        <v>0</v>
      </c>
      <c r="L257" s="3">
        <v>200</v>
      </c>
      <c r="M257" s="3">
        <v>7</v>
      </c>
      <c r="N257" s="3">
        <v>0</v>
      </c>
      <c r="O257" s="3">
        <v>1</v>
      </c>
      <c r="P257" s="3">
        <v>0</v>
      </c>
      <c r="Q257" s="3">
        <v>100</v>
      </c>
      <c r="R257" s="3">
        <v>0</v>
      </c>
      <c r="S257" s="3">
        <v>1</v>
      </c>
      <c r="T257" s="3">
        <v>1</v>
      </c>
      <c r="U257" s="3" t="b">
        <v>0</v>
      </c>
      <c r="V257" s="3">
        <v>120</v>
      </c>
      <c r="W257" s="3">
        <v>1205.29</v>
      </c>
      <c r="X257" s="3">
        <v>1378.32</v>
      </c>
      <c r="Y257" s="3">
        <v>1332.81</v>
      </c>
      <c r="Z257" s="3">
        <v>1070.6500000000001</v>
      </c>
      <c r="AA257" s="3">
        <v>1326.81</v>
      </c>
      <c r="AB257" s="3">
        <v>1290.8499999999999</v>
      </c>
      <c r="AC257" s="3">
        <v>1103.45</v>
      </c>
      <c r="AD257" s="3" t="s">
        <v>194</v>
      </c>
      <c r="AE257" s="3" t="s">
        <v>194</v>
      </c>
      <c r="AF257" s="3" t="s">
        <v>194</v>
      </c>
      <c r="AG257" s="3">
        <v>195.19</v>
      </c>
      <c r="AH257" s="3">
        <v>193.28</v>
      </c>
      <c r="AI257" s="3">
        <v>194.11</v>
      </c>
      <c r="AJ257" s="3">
        <v>194.88</v>
      </c>
      <c r="AK257" s="3">
        <v>194.28</v>
      </c>
      <c r="AL257" s="3">
        <v>193.54</v>
      </c>
      <c r="AM257" s="3">
        <v>195.57</v>
      </c>
      <c r="AN257" s="3" t="s">
        <v>194</v>
      </c>
      <c r="AO257" s="3" t="s">
        <v>194</v>
      </c>
      <c r="AP257" s="3" t="s">
        <v>194</v>
      </c>
      <c r="AQ257" s="3">
        <v>6.6770175267685703</v>
      </c>
      <c r="AR257" s="3">
        <v>9.6362354193435102</v>
      </c>
      <c r="AS257" s="3">
        <v>8.1238780889503506</v>
      </c>
      <c r="AT257" s="3">
        <v>6.8821175584602301</v>
      </c>
      <c r="AU257" s="3">
        <v>7.0575827722234497</v>
      </c>
      <c r="AV257" s="3">
        <v>8.2959713098902608</v>
      </c>
      <c r="AW257" s="3">
        <v>6.1441135254899999</v>
      </c>
      <c r="AX257" s="3" t="s">
        <v>194</v>
      </c>
      <c r="AY257" s="3" t="s">
        <v>194</v>
      </c>
      <c r="AZ257" s="3" t="s">
        <v>194</v>
      </c>
      <c r="BA257" s="3">
        <v>27.1634250801951</v>
      </c>
      <c r="BB257" s="3">
        <v>29.9356308499958</v>
      </c>
      <c r="BC257" s="3">
        <v>27.4012494983339</v>
      </c>
      <c r="BD257" s="3">
        <v>27.6659936851261</v>
      </c>
      <c r="BE257" s="3">
        <v>27.930704175606799</v>
      </c>
      <c r="BF257" s="3">
        <v>30.1728669063293</v>
      </c>
      <c r="BG257" s="3">
        <v>23.760732907977999</v>
      </c>
      <c r="BH257" s="3" t="s">
        <v>194</v>
      </c>
      <c r="BI257" s="3" t="s">
        <v>194</v>
      </c>
      <c r="BJ257" s="3" t="s">
        <v>194</v>
      </c>
      <c r="BM257">
        <v>7</v>
      </c>
      <c r="BN257">
        <f>MIN(Modell_vol30_2_bemutato_Wilensky4_table[[#This Row],[closest comp 1]:[closest comp 10]])</f>
        <v>6.1441135254899999</v>
      </c>
      <c r="BO257">
        <f>MAX(Modell_vol30_2_bemutato_Wilensky4_table[[#This Row],[closest comp 1]:[closest comp 10]])</f>
        <v>9.6362354193435102</v>
      </c>
    </row>
    <row r="258" spans="1:67" x14ac:dyDescent="0.25">
      <c r="A258" s="3">
        <v>257</v>
      </c>
      <c r="B258" s="3" t="s">
        <v>38</v>
      </c>
      <c r="C258" s="3" t="s">
        <v>22</v>
      </c>
      <c r="D258" s="3" t="s">
        <v>40</v>
      </c>
      <c r="E258" s="3" t="s">
        <v>28</v>
      </c>
      <c r="F258" s="3" t="s">
        <v>25</v>
      </c>
      <c r="G258" s="3" t="b">
        <v>0</v>
      </c>
      <c r="H258" s="3" t="b">
        <v>0</v>
      </c>
      <c r="I258" s="3" t="b">
        <v>0</v>
      </c>
      <c r="J258" s="3" t="b">
        <v>0</v>
      </c>
      <c r="K258" s="3" t="b">
        <v>0</v>
      </c>
      <c r="L258" s="3">
        <v>200</v>
      </c>
      <c r="M258" s="3">
        <v>7</v>
      </c>
      <c r="N258" s="3">
        <v>0</v>
      </c>
      <c r="O258" s="3">
        <v>1</v>
      </c>
      <c r="P258" s="3">
        <v>0</v>
      </c>
      <c r="Q258" s="3">
        <v>100</v>
      </c>
      <c r="R258" s="3">
        <v>0</v>
      </c>
      <c r="S258" s="3">
        <v>1</v>
      </c>
      <c r="T258" s="3">
        <v>1</v>
      </c>
      <c r="U258" s="3" t="b">
        <v>0</v>
      </c>
      <c r="V258" s="3">
        <v>120</v>
      </c>
      <c r="W258" s="3">
        <v>1264.7</v>
      </c>
      <c r="X258" s="3">
        <v>1527.81</v>
      </c>
      <c r="Y258" s="3">
        <v>1187.9000000000001</v>
      </c>
      <c r="Z258" s="3">
        <v>1335.06</v>
      </c>
      <c r="AA258" s="3">
        <v>1553.31</v>
      </c>
      <c r="AB258" s="3">
        <v>1340.89</v>
      </c>
      <c r="AC258" s="3">
        <v>1567.96</v>
      </c>
      <c r="AD258" s="3" t="s">
        <v>194</v>
      </c>
      <c r="AE258" s="3" t="s">
        <v>194</v>
      </c>
      <c r="AF258" s="3" t="s">
        <v>194</v>
      </c>
      <c r="AG258" s="3">
        <v>192.58</v>
      </c>
      <c r="AH258" s="3">
        <v>193.28</v>
      </c>
      <c r="AI258" s="3">
        <v>194.59</v>
      </c>
      <c r="AJ258" s="3">
        <v>193.49</v>
      </c>
      <c r="AK258" s="3">
        <v>194.18</v>
      </c>
      <c r="AL258" s="3">
        <v>194.78</v>
      </c>
      <c r="AM258" s="3">
        <v>193.71</v>
      </c>
      <c r="AN258" s="3" t="s">
        <v>194</v>
      </c>
      <c r="AO258" s="3" t="s">
        <v>194</v>
      </c>
      <c r="AP258" s="3" t="s">
        <v>194</v>
      </c>
      <c r="AQ258" s="3">
        <v>9.2306208275198909</v>
      </c>
      <c r="AR258" s="3">
        <v>8.1190015685564596</v>
      </c>
      <c r="AS258" s="3">
        <v>6.8227589856616904</v>
      </c>
      <c r="AT258" s="3">
        <v>7.9020088698641002</v>
      </c>
      <c r="AU258" s="3">
        <v>8.85378261333795</v>
      </c>
      <c r="AV258" s="3">
        <v>7.0641173508044197</v>
      </c>
      <c r="AW258" s="3">
        <v>8.9227887491075499</v>
      </c>
      <c r="AX258" s="3" t="s">
        <v>194</v>
      </c>
      <c r="AY258" s="3" t="s">
        <v>194</v>
      </c>
      <c r="AZ258" s="3" t="s">
        <v>194</v>
      </c>
      <c r="BA258" s="3">
        <v>32.009638227842999</v>
      </c>
      <c r="BB258" s="3">
        <v>27.358438082881101</v>
      </c>
      <c r="BC258" s="3">
        <v>26.950264413329499</v>
      </c>
      <c r="BD258" s="3">
        <v>29.698832193604598</v>
      </c>
      <c r="BE258" s="3">
        <v>26.900644442015501</v>
      </c>
      <c r="BF258" s="3">
        <v>25.859856734164001</v>
      </c>
      <c r="BG258" s="3">
        <v>28.452569925001399</v>
      </c>
      <c r="BH258" s="3" t="s">
        <v>194</v>
      </c>
      <c r="BI258" s="3" t="s">
        <v>194</v>
      </c>
      <c r="BJ258" s="3" t="s">
        <v>194</v>
      </c>
      <c r="BM258">
        <v>7</v>
      </c>
      <c r="BN258">
        <f>MIN(Modell_vol30_2_bemutato_Wilensky4_table[[#This Row],[closest comp 1]:[closest comp 10]])</f>
        <v>6.8227589856616904</v>
      </c>
      <c r="BO258">
        <f>MAX(Modell_vol30_2_bemutato_Wilensky4_table[[#This Row],[closest comp 1]:[closest comp 10]])</f>
        <v>9.2306208275198909</v>
      </c>
    </row>
    <row r="259" spans="1:67" x14ac:dyDescent="0.25">
      <c r="A259" s="3">
        <v>258</v>
      </c>
      <c r="B259" s="3" t="s">
        <v>38</v>
      </c>
      <c r="C259" s="3" t="s">
        <v>22</v>
      </c>
      <c r="D259" s="3" t="s">
        <v>40</v>
      </c>
      <c r="E259" s="3" t="s">
        <v>28</v>
      </c>
      <c r="F259" s="3" t="s">
        <v>25</v>
      </c>
      <c r="G259" s="3" t="b">
        <v>0</v>
      </c>
      <c r="H259" s="3" t="b">
        <v>0</v>
      </c>
      <c r="I259" s="3" t="b">
        <v>0</v>
      </c>
      <c r="J259" s="3" t="b">
        <v>0</v>
      </c>
      <c r="K259" s="3" t="b">
        <v>0</v>
      </c>
      <c r="L259" s="3">
        <v>200</v>
      </c>
      <c r="M259" s="3">
        <v>7</v>
      </c>
      <c r="N259" s="3">
        <v>0</v>
      </c>
      <c r="O259" s="3">
        <v>1</v>
      </c>
      <c r="P259" s="3">
        <v>0</v>
      </c>
      <c r="Q259" s="3">
        <v>100</v>
      </c>
      <c r="R259" s="3">
        <v>0</v>
      </c>
      <c r="S259" s="3">
        <v>1</v>
      </c>
      <c r="T259" s="3">
        <v>1</v>
      </c>
      <c r="U259" s="3" t="b">
        <v>0</v>
      </c>
      <c r="V259" s="3">
        <v>120</v>
      </c>
      <c r="W259" s="3">
        <v>1358.17</v>
      </c>
      <c r="X259" s="3">
        <v>1521.53</v>
      </c>
      <c r="Y259" s="3">
        <v>1301.9100000000001</v>
      </c>
      <c r="Z259" s="3">
        <v>1433.32</v>
      </c>
      <c r="AA259" s="3">
        <v>1389.01</v>
      </c>
      <c r="AB259" s="3">
        <v>1310.23</v>
      </c>
      <c r="AC259" s="3">
        <v>1481.28</v>
      </c>
      <c r="AD259" s="3" t="s">
        <v>194</v>
      </c>
      <c r="AE259" s="3" t="s">
        <v>194</v>
      </c>
      <c r="AF259" s="3" t="s">
        <v>194</v>
      </c>
      <c r="AG259" s="3">
        <v>194</v>
      </c>
      <c r="AH259" s="3">
        <v>193.13</v>
      </c>
      <c r="AI259" s="3">
        <v>194.01</v>
      </c>
      <c r="AJ259" s="3">
        <v>194.15</v>
      </c>
      <c r="AK259" s="3">
        <v>193.91</v>
      </c>
      <c r="AL259" s="3">
        <v>194.19</v>
      </c>
      <c r="AM259" s="3">
        <v>193.97</v>
      </c>
      <c r="AN259" s="3" t="s">
        <v>194</v>
      </c>
      <c r="AO259" s="3" t="s">
        <v>194</v>
      </c>
      <c r="AP259" s="3" t="s">
        <v>194</v>
      </c>
      <c r="AQ259" s="3">
        <v>7.5261861348744397</v>
      </c>
      <c r="AR259" s="3">
        <v>8.0317876563442692</v>
      </c>
      <c r="AS259" s="3">
        <v>7.4327871621178501</v>
      </c>
      <c r="AT259" s="3">
        <v>7.5346599635511797</v>
      </c>
      <c r="AU259" s="3">
        <v>6.91958042039189</v>
      </c>
      <c r="AV259" s="3">
        <v>7.2066010731974197</v>
      </c>
      <c r="AW259" s="3">
        <v>7.1280801865383303</v>
      </c>
      <c r="AX259" s="3" t="s">
        <v>194</v>
      </c>
      <c r="AY259" s="3" t="s">
        <v>194</v>
      </c>
      <c r="AZ259" s="3" t="s">
        <v>194</v>
      </c>
      <c r="BA259" s="3">
        <v>27.5922697138339</v>
      </c>
      <c r="BB259" s="3">
        <v>27.0234131903586</v>
      </c>
      <c r="BC259" s="3">
        <v>27.3431813698732</v>
      </c>
      <c r="BD259" s="3">
        <v>26.136832385442201</v>
      </c>
      <c r="BE259" s="3">
        <v>26.594435030678</v>
      </c>
      <c r="BF259" s="3">
        <v>27.767321724641</v>
      </c>
      <c r="BG259" s="3">
        <v>25.181535594271601</v>
      </c>
      <c r="BH259" s="3" t="s">
        <v>194</v>
      </c>
      <c r="BI259" s="3" t="s">
        <v>194</v>
      </c>
      <c r="BJ259" s="3" t="s">
        <v>194</v>
      </c>
      <c r="BM259">
        <v>7</v>
      </c>
      <c r="BN259">
        <f>MIN(Modell_vol30_2_bemutato_Wilensky4_table[[#This Row],[closest comp 1]:[closest comp 10]])</f>
        <v>6.91958042039189</v>
      </c>
      <c r="BO259">
        <f>MAX(Modell_vol30_2_bemutato_Wilensky4_table[[#This Row],[closest comp 1]:[closest comp 10]])</f>
        <v>8.0317876563442692</v>
      </c>
    </row>
    <row r="260" spans="1:67" x14ac:dyDescent="0.25">
      <c r="A260" s="3">
        <v>259</v>
      </c>
      <c r="B260" s="3" t="s">
        <v>38</v>
      </c>
      <c r="C260" s="3" t="s">
        <v>22</v>
      </c>
      <c r="D260" s="3" t="s">
        <v>40</v>
      </c>
      <c r="E260" s="3" t="s">
        <v>28</v>
      </c>
      <c r="F260" s="3" t="s">
        <v>25</v>
      </c>
      <c r="G260" s="3" t="b">
        <v>0</v>
      </c>
      <c r="H260" s="3" t="b">
        <v>0</v>
      </c>
      <c r="I260" s="3" t="b">
        <v>0</v>
      </c>
      <c r="J260" s="3" t="b">
        <v>0</v>
      </c>
      <c r="K260" s="3" t="b">
        <v>0</v>
      </c>
      <c r="L260" s="3">
        <v>200</v>
      </c>
      <c r="M260" s="3">
        <v>7</v>
      </c>
      <c r="N260" s="3">
        <v>0</v>
      </c>
      <c r="O260" s="3">
        <v>1</v>
      </c>
      <c r="P260" s="3">
        <v>0</v>
      </c>
      <c r="Q260" s="3">
        <v>100</v>
      </c>
      <c r="R260" s="3">
        <v>0</v>
      </c>
      <c r="S260" s="3">
        <v>1</v>
      </c>
      <c r="T260" s="3">
        <v>1</v>
      </c>
      <c r="U260" s="3" t="b">
        <v>0</v>
      </c>
      <c r="V260" s="3">
        <v>120</v>
      </c>
      <c r="W260" s="3">
        <v>1609.92</v>
      </c>
      <c r="X260" s="3">
        <v>1399.12</v>
      </c>
      <c r="Y260" s="3">
        <v>1325.33</v>
      </c>
      <c r="Z260" s="3">
        <v>1509.31</v>
      </c>
      <c r="AA260" s="3">
        <v>1277.22</v>
      </c>
      <c r="AB260" s="3">
        <v>1313.12</v>
      </c>
      <c r="AC260" s="3">
        <v>1420.72</v>
      </c>
      <c r="AD260" s="3" t="s">
        <v>194</v>
      </c>
      <c r="AE260" s="3" t="s">
        <v>194</v>
      </c>
      <c r="AF260" s="3" t="s">
        <v>194</v>
      </c>
      <c r="AG260" s="3">
        <v>192.59</v>
      </c>
      <c r="AH260" s="3">
        <v>193.95</v>
      </c>
      <c r="AI260" s="3">
        <v>194.84</v>
      </c>
      <c r="AJ260" s="3">
        <v>192.85</v>
      </c>
      <c r="AK260" s="3">
        <v>194.74</v>
      </c>
      <c r="AL260" s="3">
        <v>194.05</v>
      </c>
      <c r="AM260" s="3">
        <v>193.53</v>
      </c>
      <c r="AN260" s="3" t="s">
        <v>194</v>
      </c>
      <c r="AO260" s="3" t="s">
        <v>194</v>
      </c>
      <c r="AP260" s="3" t="s">
        <v>194</v>
      </c>
      <c r="AQ260" s="3">
        <v>9.3568107003438907</v>
      </c>
      <c r="AR260" s="3">
        <v>7.3403597160320304</v>
      </c>
      <c r="AS260" s="3">
        <v>7.3220456159861804</v>
      </c>
      <c r="AT260" s="3">
        <v>9.5548000030822493</v>
      </c>
      <c r="AU260" s="3">
        <v>6.6360333399900604</v>
      </c>
      <c r="AV260" s="3">
        <v>7.0175809242354701</v>
      </c>
      <c r="AW260" s="3">
        <v>8.1318621797749007</v>
      </c>
      <c r="AX260" s="3" t="s">
        <v>194</v>
      </c>
      <c r="AY260" s="3" t="s">
        <v>194</v>
      </c>
      <c r="AZ260" s="3" t="s">
        <v>194</v>
      </c>
      <c r="BA260" s="3">
        <v>26.229484251768401</v>
      </c>
      <c r="BB260" s="3">
        <v>25.682878710570499</v>
      </c>
      <c r="BC260" s="3">
        <v>27.441764352938002</v>
      </c>
      <c r="BD260" s="3">
        <v>27.716015519922799</v>
      </c>
      <c r="BE260" s="3">
        <v>25.884224066075099</v>
      </c>
      <c r="BF260" s="3">
        <v>26.957687642351399</v>
      </c>
      <c r="BG260" s="3">
        <v>27.293175408328601</v>
      </c>
      <c r="BH260" s="3" t="s">
        <v>194</v>
      </c>
      <c r="BI260" s="3" t="s">
        <v>194</v>
      </c>
      <c r="BJ260" s="3" t="s">
        <v>194</v>
      </c>
      <c r="BM260">
        <v>7</v>
      </c>
      <c r="BN260">
        <f>MIN(Modell_vol30_2_bemutato_Wilensky4_table[[#This Row],[closest comp 1]:[closest comp 10]])</f>
        <v>6.6360333399900604</v>
      </c>
      <c r="BO260">
        <f>MAX(Modell_vol30_2_bemutato_Wilensky4_table[[#This Row],[closest comp 1]:[closest comp 10]])</f>
        <v>9.5548000030822493</v>
      </c>
    </row>
    <row r="261" spans="1:67" x14ac:dyDescent="0.25">
      <c r="A261" s="3">
        <v>260</v>
      </c>
      <c r="B261" s="3" t="s">
        <v>38</v>
      </c>
      <c r="C261" s="3" t="s">
        <v>22</v>
      </c>
      <c r="D261" s="3" t="s">
        <v>40</v>
      </c>
      <c r="E261" s="3" t="s">
        <v>28</v>
      </c>
      <c r="F261" s="3" t="s">
        <v>25</v>
      </c>
      <c r="G261" s="3" t="b">
        <v>0</v>
      </c>
      <c r="H261" s="3" t="b">
        <v>0</v>
      </c>
      <c r="I261" s="3" t="b">
        <v>0</v>
      </c>
      <c r="J261" s="3" t="b">
        <v>0</v>
      </c>
      <c r="K261" s="3" t="b">
        <v>0</v>
      </c>
      <c r="L261" s="3">
        <v>200</v>
      </c>
      <c r="M261" s="3">
        <v>7</v>
      </c>
      <c r="N261" s="3">
        <v>0</v>
      </c>
      <c r="O261" s="3">
        <v>1</v>
      </c>
      <c r="P261" s="3">
        <v>0</v>
      </c>
      <c r="Q261" s="3">
        <v>100</v>
      </c>
      <c r="R261" s="3">
        <v>0</v>
      </c>
      <c r="S261" s="3">
        <v>1</v>
      </c>
      <c r="T261" s="3">
        <v>1</v>
      </c>
      <c r="U261" s="3" t="b">
        <v>0</v>
      </c>
      <c r="V261" s="3">
        <v>120</v>
      </c>
      <c r="W261" s="3">
        <v>1258.83</v>
      </c>
      <c r="X261" s="3">
        <v>1572.71</v>
      </c>
      <c r="Y261" s="3">
        <v>1506.31</v>
      </c>
      <c r="Z261" s="3">
        <v>1455</v>
      </c>
      <c r="AA261" s="3">
        <v>1295.95</v>
      </c>
      <c r="AB261" s="3">
        <v>1383.68</v>
      </c>
      <c r="AC261" s="3">
        <v>1146.67</v>
      </c>
      <c r="AD261" s="3" t="s">
        <v>194</v>
      </c>
      <c r="AE261" s="3" t="s">
        <v>194</v>
      </c>
      <c r="AF261" s="3" t="s">
        <v>194</v>
      </c>
      <c r="AG261" s="3">
        <v>194.12</v>
      </c>
      <c r="AH261" s="3">
        <v>192.92</v>
      </c>
      <c r="AI261" s="3">
        <v>193.99</v>
      </c>
      <c r="AJ261" s="3">
        <v>193.36</v>
      </c>
      <c r="AK261" s="3">
        <v>193.59</v>
      </c>
      <c r="AL261" s="3">
        <v>193.52</v>
      </c>
      <c r="AM261" s="3">
        <v>195.77</v>
      </c>
      <c r="AN261" s="3" t="s">
        <v>194</v>
      </c>
      <c r="AO261" s="3" t="s">
        <v>194</v>
      </c>
      <c r="AP261" s="3" t="s">
        <v>194</v>
      </c>
      <c r="AQ261" s="3">
        <v>6.2880998296795898</v>
      </c>
      <c r="AR261" s="3">
        <v>8.5035616646436196</v>
      </c>
      <c r="AS261" s="3">
        <v>7.5180083152147503</v>
      </c>
      <c r="AT261" s="3">
        <v>8.8145432699149708</v>
      </c>
      <c r="AU261" s="3">
        <v>7.1930326075917099</v>
      </c>
      <c r="AV261" s="3">
        <v>8.5207042563797906</v>
      </c>
      <c r="AW261" s="3">
        <v>5.9316549167565196</v>
      </c>
      <c r="AX261" s="3" t="s">
        <v>194</v>
      </c>
      <c r="AY261" s="3" t="s">
        <v>194</v>
      </c>
      <c r="AZ261" s="3" t="s">
        <v>194</v>
      </c>
      <c r="BA261" s="3">
        <v>25.638107899795099</v>
      </c>
      <c r="BB261" s="3">
        <v>27.779026284767401</v>
      </c>
      <c r="BC261" s="3">
        <v>25.556532265161099</v>
      </c>
      <c r="BD261" s="3">
        <v>28.5022986368181</v>
      </c>
      <c r="BE261" s="3">
        <v>27.2328277767242</v>
      </c>
      <c r="BF261" s="3">
        <v>27.6264187229656</v>
      </c>
      <c r="BG261" s="3">
        <v>26.318150993549398</v>
      </c>
      <c r="BH261" s="3" t="s">
        <v>194</v>
      </c>
      <c r="BI261" s="3" t="s">
        <v>194</v>
      </c>
      <c r="BJ261" s="3" t="s">
        <v>194</v>
      </c>
      <c r="BM261">
        <v>7</v>
      </c>
      <c r="BN261">
        <f>MIN(Modell_vol30_2_bemutato_Wilensky4_table[[#This Row],[closest comp 1]:[closest comp 10]])</f>
        <v>5.9316549167565196</v>
      </c>
      <c r="BO261">
        <f>MAX(Modell_vol30_2_bemutato_Wilensky4_table[[#This Row],[closest comp 1]:[closest comp 10]])</f>
        <v>8.8145432699149708</v>
      </c>
    </row>
    <row r="262" spans="1:67" x14ac:dyDescent="0.25">
      <c r="A262" s="3">
        <v>261</v>
      </c>
      <c r="B262" s="3" t="s">
        <v>38</v>
      </c>
      <c r="C262" s="3" t="s">
        <v>22</v>
      </c>
      <c r="D262" s="3" t="s">
        <v>40</v>
      </c>
      <c r="E262" s="3" t="s">
        <v>28</v>
      </c>
      <c r="F262" s="3" t="s">
        <v>25</v>
      </c>
      <c r="G262" s="3" t="b">
        <v>0</v>
      </c>
      <c r="H262" s="3" t="b">
        <v>0</v>
      </c>
      <c r="I262" s="3" t="b">
        <v>0</v>
      </c>
      <c r="J262" s="3" t="b">
        <v>0</v>
      </c>
      <c r="K262" s="3" t="b">
        <v>0</v>
      </c>
      <c r="L262" s="3">
        <v>200</v>
      </c>
      <c r="M262" s="3">
        <v>7</v>
      </c>
      <c r="N262" s="3">
        <v>0</v>
      </c>
      <c r="O262" s="3">
        <v>1</v>
      </c>
      <c r="P262" s="3">
        <v>0</v>
      </c>
      <c r="Q262" s="3">
        <v>100</v>
      </c>
      <c r="R262" s="3">
        <v>0</v>
      </c>
      <c r="S262" s="3">
        <v>1</v>
      </c>
      <c r="T262" s="3">
        <v>1</v>
      </c>
      <c r="U262" s="3" t="b">
        <v>0</v>
      </c>
      <c r="V262" s="3">
        <v>120</v>
      </c>
      <c r="W262" s="3">
        <v>1745.65</v>
      </c>
      <c r="X262" s="3">
        <v>1390.64</v>
      </c>
      <c r="Y262" s="3">
        <v>1555.9</v>
      </c>
      <c r="Z262" s="3">
        <v>1487.81</v>
      </c>
      <c r="AA262" s="3">
        <v>1408.42</v>
      </c>
      <c r="AB262" s="3">
        <v>1456.81</v>
      </c>
      <c r="AC262" s="3">
        <v>1620.55</v>
      </c>
      <c r="AD262" s="3" t="s">
        <v>194</v>
      </c>
      <c r="AE262" s="3" t="s">
        <v>194</v>
      </c>
      <c r="AF262" s="3" t="s">
        <v>194</v>
      </c>
      <c r="AG262" s="3">
        <v>193.47</v>
      </c>
      <c r="AH262" s="3">
        <v>193.53</v>
      </c>
      <c r="AI262" s="3">
        <v>192.91</v>
      </c>
      <c r="AJ262" s="3">
        <v>193.33</v>
      </c>
      <c r="AK262" s="3">
        <v>193.94</v>
      </c>
      <c r="AL262" s="3">
        <v>193.73</v>
      </c>
      <c r="AM262" s="3">
        <v>192.4</v>
      </c>
      <c r="AN262" s="3" t="s">
        <v>194</v>
      </c>
      <c r="AO262" s="3" t="s">
        <v>194</v>
      </c>
      <c r="AP262" s="3" t="s">
        <v>194</v>
      </c>
      <c r="AQ262" s="3">
        <v>8.7110440136267595</v>
      </c>
      <c r="AR262" s="3">
        <v>7.2736985681183404</v>
      </c>
      <c r="AS262" s="3">
        <v>8.4793497810982394</v>
      </c>
      <c r="AT262" s="3">
        <v>8.03852367340758</v>
      </c>
      <c r="AU262" s="3">
        <v>8.1285396725021197</v>
      </c>
      <c r="AV262" s="3">
        <v>7.9090742746987699</v>
      </c>
      <c r="AW262" s="3">
        <v>8.2174390967715993</v>
      </c>
      <c r="AX262" s="3" t="s">
        <v>194</v>
      </c>
      <c r="AY262" s="3" t="s">
        <v>194</v>
      </c>
      <c r="AZ262" s="3" t="s">
        <v>194</v>
      </c>
      <c r="BA262" s="3">
        <v>26.084646530252702</v>
      </c>
      <c r="BB262" s="3">
        <v>28.077020126044701</v>
      </c>
      <c r="BC262" s="3">
        <v>26.5114112730543</v>
      </c>
      <c r="BD262" s="3">
        <v>27.704707888796801</v>
      </c>
      <c r="BE262" s="3">
        <v>25.229697810695001</v>
      </c>
      <c r="BF262" s="3">
        <v>27.826272247831</v>
      </c>
      <c r="BG262" s="3">
        <v>27.610901179824101</v>
      </c>
      <c r="BH262" s="3" t="s">
        <v>194</v>
      </c>
      <c r="BI262" s="3" t="s">
        <v>194</v>
      </c>
      <c r="BJ262" s="3" t="s">
        <v>194</v>
      </c>
      <c r="BM262">
        <v>7</v>
      </c>
      <c r="BN262">
        <f>MIN(Modell_vol30_2_bemutato_Wilensky4_table[[#This Row],[closest comp 1]:[closest comp 10]])</f>
        <v>7.2736985681183404</v>
      </c>
      <c r="BO262">
        <f>MAX(Modell_vol30_2_bemutato_Wilensky4_table[[#This Row],[closest comp 1]:[closest comp 10]])</f>
        <v>8.7110440136267595</v>
      </c>
    </row>
    <row r="263" spans="1:67" x14ac:dyDescent="0.25">
      <c r="A263" s="3">
        <v>262</v>
      </c>
      <c r="B263" s="3" t="s">
        <v>38</v>
      </c>
      <c r="C263" s="3" t="s">
        <v>22</v>
      </c>
      <c r="D263" s="3" t="s">
        <v>40</v>
      </c>
      <c r="E263" s="3" t="s">
        <v>28</v>
      </c>
      <c r="F263" s="3" t="s">
        <v>25</v>
      </c>
      <c r="G263" s="3" t="b">
        <v>0</v>
      </c>
      <c r="H263" s="3" t="b">
        <v>0</v>
      </c>
      <c r="I263" s="3" t="b">
        <v>0</v>
      </c>
      <c r="J263" s="3" t="b">
        <v>0</v>
      </c>
      <c r="K263" s="3" t="b">
        <v>0</v>
      </c>
      <c r="L263" s="3">
        <v>200</v>
      </c>
      <c r="M263" s="3">
        <v>7</v>
      </c>
      <c r="N263" s="3">
        <v>0</v>
      </c>
      <c r="O263" s="3">
        <v>1</v>
      </c>
      <c r="P263" s="3">
        <v>0</v>
      </c>
      <c r="Q263" s="3">
        <v>100</v>
      </c>
      <c r="R263" s="3">
        <v>0</v>
      </c>
      <c r="S263" s="3">
        <v>1</v>
      </c>
      <c r="T263" s="3">
        <v>1</v>
      </c>
      <c r="U263" s="3" t="b">
        <v>0</v>
      </c>
      <c r="V263" s="3">
        <v>120</v>
      </c>
      <c r="W263" s="3">
        <v>1049.8800000000001</v>
      </c>
      <c r="X263" s="3">
        <v>1223.28</v>
      </c>
      <c r="Y263" s="3">
        <v>1288.49</v>
      </c>
      <c r="Z263" s="3">
        <v>1173.83</v>
      </c>
      <c r="AA263" s="3">
        <v>1270.22</v>
      </c>
      <c r="AB263" s="3">
        <v>1415.88</v>
      </c>
      <c r="AC263" s="3">
        <v>1440.94</v>
      </c>
      <c r="AD263" s="3" t="s">
        <v>194</v>
      </c>
      <c r="AE263" s="3" t="s">
        <v>194</v>
      </c>
      <c r="AF263" s="3" t="s">
        <v>194</v>
      </c>
      <c r="AG263" s="3">
        <v>195.38</v>
      </c>
      <c r="AH263" s="3">
        <v>194.69</v>
      </c>
      <c r="AI263" s="3">
        <v>194.46</v>
      </c>
      <c r="AJ263" s="3">
        <v>194.09</v>
      </c>
      <c r="AK263" s="3">
        <v>194.59</v>
      </c>
      <c r="AL263" s="3">
        <v>193.02</v>
      </c>
      <c r="AM263" s="3">
        <v>194.76</v>
      </c>
      <c r="AN263" s="3" t="s">
        <v>194</v>
      </c>
      <c r="AO263" s="3" t="s">
        <v>194</v>
      </c>
      <c r="AP263" s="3" t="s">
        <v>194</v>
      </c>
      <c r="AQ263" s="3">
        <v>5.7200168480751197</v>
      </c>
      <c r="AR263" s="3">
        <v>7.2521892979523397</v>
      </c>
      <c r="AS263" s="3">
        <v>7.0047329878532398</v>
      </c>
      <c r="AT263" s="3">
        <v>7.3717173519361099</v>
      </c>
      <c r="AU263" s="3">
        <v>6.3873049523862804</v>
      </c>
      <c r="AV263" s="3">
        <v>9.3968711930895008</v>
      </c>
      <c r="AW263" s="3">
        <v>7.2241834427248</v>
      </c>
      <c r="AX263" s="3" t="s">
        <v>194</v>
      </c>
      <c r="AY263" s="3" t="s">
        <v>194</v>
      </c>
      <c r="AZ263" s="3" t="s">
        <v>194</v>
      </c>
      <c r="BA263" s="3">
        <v>26.435134585615799</v>
      </c>
      <c r="BB263" s="3">
        <v>25.901654591226499</v>
      </c>
      <c r="BC263" s="3">
        <v>27.026555824857699</v>
      </c>
      <c r="BD263" s="3">
        <v>28.1137465508309</v>
      </c>
      <c r="BE263" s="3">
        <v>27.5730539983409</v>
      </c>
      <c r="BF263" s="3">
        <v>27.110255882834299</v>
      </c>
      <c r="BG263" s="3">
        <v>26.357682603486801</v>
      </c>
      <c r="BH263" s="3" t="s">
        <v>194</v>
      </c>
      <c r="BI263" s="3" t="s">
        <v>194</v>
      </c>
      <c r="BJ263" s="3" t="s">
        <v>194</v>
      </c>
      <c r="BM263">
        <v>7</v>
      </c>
      <c r="BN263">
        <f>MIN(Modell_vol30_2_bemutato_Wilensky4_table[[#This Row],[closest comp 1]:[closest comp 10]])</f>
        <v>5.7200168480751197</v>
      </c>
      <c r="BO263">
        <f>MAX(Modell_vol30_2_bemutato_Wilensky4_table[[#This Row],[closest comp 1]:[closest comp 10]])</f>
        <v>9.3968711930895008</v>
      </c>
    </row>
    <row r="264" spans="1:67" x14ac:dyDescent="0.25">
      <c r="A264" s="3">
        <v>263</v>
      </c>
      <c r="B264" s="3" t="s">
        <v>38</v>
      </c>
      <c r="C264" s="3" t="s">
        <v>22</v>
      </c>
      <c r="D264" s="3" t="s">
        <v>40</v>
      </c>
      <c r="E264" s="3" t="s">
        <v>28</v>
      </c>
      <c r="F264" s="3" t="s">
        <v>25</v>
      </c>
      <c r="G264" s="3" t="b">
        <v>0</v>
      </c>
      <c r="H264" s="3" t="b">
        <v>0</v>
      </c>
      <c r="I264" s="3" t="b">
        <v>0</v>
      </c>
      <c r="J264" s="3" t="b">
        <v>0</v>
      </c>
      <c r="K264" s="3" t="b">
        <v>0</v>
      </c>
      <c r="L264" s="3">
        <v>200</v>
      </c>
      <c r="M264" s="3">
        <v>7</v>
      </c>
      <c r="N264" s="3">
        <v>0</v>
      </c>
      <c r="O264" s="3">
        <v>1</v>
      </c>
      <c r="P264" s="3">
        <v>0</v>
      </c>
      <c r="Q264" s="3">
        <v>100</v>
      </c>
      <c r="R264" s="3">
        <v>0</v>
      </c>
      <c r="S264" s="3">
        <v>1</v>
      </c>
      <c r="T264" s="3">
        <v>1</v>
      </c>
      <c r="U264" s="3" t="b">
        <v>0</v>
      </c>
      <c r="V264" s="3">
        <v>120</v>
      </c>
      <c r="W264" s="3">
        <v>1292.99</v>
      </c>
      <c r="X264" s="3">
        <v>1376.49</v>
      </c>
      <c r="Y264" s="3">
        <v>1564.94</v>
      </c>
      <c r="Z264" s="3">
        <v>1319.63</v>
      </c>
      <c r="AA264" s="3">
        <v>1597.66</v>
      </c>
      <c r="AB264" s="3">
        <v>1547.49</v>
      </c>
      <c r="AC264" s="3">
        <v>1560.2</v>
      </c>
      <c r="AD264" s="3" t="s">
        <v>194</v>
      </c>
      <c r="AE264" s="3" t="s">
        <v>194</v>
      </c>
      <c r="AF264" s="3" t="s">
        <v>194</v>
      </c>
      <c r="AG264" s="3">
        <v>193.58</v>
      </c>
      <c r="AH264" s="3">
        <v>194.05</v>
      </c>
      <c r="AI264" s="3">
        <v>193.72</v>
      </c>
      <c r="AJ264" s="3">
        <v>194.35</v>
      </c>
      <c r="AK264" s="3">
        <v>193.32</v>
      </c>
      <c r="AL264" s="3">
        <v>193.43</v>
      </c>
      <c r="AM264" s="3">
        <v>192.63</v>
      </c>
      <c r="AN264" s="3" t="s">
        <v>194</v>
      </c>
      <c r="AO264" s="3" t="s">
        <v>194</v>
      </c>
      <c r="AP264" s="3" t="s">
        <v>194</v>
      </c>
      <c r="AQ264" s="3">
        <v>8.3336753274972093</v>
      </c>
      <c r="AR264" s="3">
        <v>7.1372642706817198</v>
      </c>
      <c r="AS264" s="3">
        <v>7.4066916097440103</v>
      </c>
      <c r="AT264" s="3">
        <v>7.6960753695434798</v>
      </c>
      <c r="AU264" s="3">
        <v>8.9133170346360995</v>
      </c>
      <c r="AV264" s="3">
        <v>9.5971645440973994</v>
      </c>
      <c r="AW264" s="3">
        <v>8.5355292205160591</v>
      </c>
      <c r="AX264" s="3" t="s">
        <v>194</v>
      </c>
      <c r="AY264" s="3" t="s">
        <v>194</v>
      </c>
      <c r="AZ264" s="3" t="s">
        <v>194</v>
      </c>
      <c r="BA264" s="3">
        <v>27.340173490845601</v>
      </c>
      <c r="BB264" s="3">
        <v>26.024050230972399</v>
      </c>
      <c r="BC264" s="3">
        <v>25.123256507483301</v>
      </c>
      <c r="BD264" s="3">
        <v>26.497001184270601</v>
      </c>
      <c r="BE264" s="3">
        <v>26.990663634647401</v>
      </c>
      <c r="BF264" s="3">
        <v>28.0172358556941</v>
      </c>
      <c r="BG264" s="3">
        <v>27.4113721436281</v>
      </c>
      <c r="BH264" s="3" t="s">
        <v>194</v>
      </c>
      <c r="BI264" s="3" t="s">
        <v>194</v>
      </c>
      <c r="BJ264" s="3" t="s">
        <v>194</v>
      </c>
      <c r="BM264">
        <v>7</v>
      </c>
      <c r="BN264">
        <f>MIN(Modell_vol30_2_bemutato_Wilensky4_table[[#This Row],[closest comp 1]:[closest comp 10]])</f>
        <v>7.1372642706817198</v>
      </c>
      <c r="BO264">
        <f>MAX(Modell_vol30_2_bemutato_Wilensky4_table[[#This Row],[closest comp 1]:[closest comp 10]])</f>
        <v>9.5971645440973994</v>
      </c>
    </row>
    <row r="265" spans="1:67" x14ac:dyDescent="0.25">
      <c r="A265" s="3">
        <v>264</v>
      </c>
      <c r="B265" s="3" t="s">
        <v>38</v>
      </c>
      <c r="C265" s="3" t="s">
        <v>22</v>
      </c>
      <c r="D265" s="3" t="s">
        <v>40</v>
      </c>
      <c r="E265" s="3" t="s">
        <v>28</v>
      </c>
      <c r="F265" s="3" t="s">
        <v>25</v>
      </c>
      <c r="G265" s="3" t="b">
        <v>0</v>
      </c>
      <c r="H265" s="3" t="b">
        <v>0</v>
      </c>
      <c r="I265" s="3" t="b">
        <v>0</v>
      </c>
      <c r="J265" s="3" t="b">
        <v>0</v>
      </c>
      <c r="K265" s="3" t="b">
        <v>0</v>
      </c>
      <c r="L265" s="3">
        <v>200</v>
      </c>
      <c r="M265" s="3">
        <v>7</v>
      </c>
      <c r="N265" s="3">
        <v>0</v>
      </c>
      <c r="O265" s="3">
        <v>1</v>
      </c>
      <c r="P265" s="3">
        <v>0</v>
      </c>
      <c r="Q265" s="3">
        <v>100</v>
      </c>
      <c r="R265" s="3">
        <v>0</v>
      </c>
      <c r="S265" s="3">
        <v>1</v>
      </c>
      <c r="T265" s="3">
        <v>1</v>
      </c>
      <c r="U265" s="3" t="b">
        <v>0</v>
      </c>
      <c r="V265" s="3">
        <v>120</v>
      </c>
      <c r="W265" s="3">
        <v>1282.93</v>
      </c>
      <c r="X265" s="3">
        <v>1329.13</v>
      </c>
      <c r="Y265" s="3">
        <v>1062.6400000000001</v>
      </c>
      <c r="Z265" s="3">
        <v>1871.35</v>
      </c>
      <c r="AA265" s="3">
        <v>1535.73</v>
      </c>
      <c r="AB265" s="3">
        <v>1113.6500000000001</v>
      </c>
      <c r="AC265" s="3">
        <v>1376.07</v>
      </c>
      <c r="AD265" s="3" t="s">
        <v>194</v>
      </c>
      <c r="AE265" s="3" t="s">
        <v>194</v>
      </c>
      <c r="AF265" s="3" t="s">
        <v>194</v>
      </c>
      <c r="AG265" s="3">
        <v>194.13</v>
      </c>
      <c r="AH265" s="3">
        <v>194.55</v>
      </c>
      <c r="AI265" s="3">
        <v>195.33</v>
      </c>
      <c r="AJ265" s="3">
        <v>192.1</v>
      </c>
      <c r="AK265" s="3">
        <v>193.33</v>
      </c>
      <c r="AL265" s="3">
        <v>194.42</v>
      </c>
      <c r="AM265" s="3">
        <v>194.75</v>
      </c>
      <c r="AN265" s="3" t="s">
        <v>194</v>
      </c>
      <c r="AO265" s="3" t="s">
        <v>194</v>
      </c>
      <c r="AP265" s="3" t="s">
        <v>194</v>
      </c>
      <c r="AQ265" s="3">
        <v>7.38282466164961</v>
      </c>
      <c r="AR265" s="3">
        <v>6.7469532774992604</v>
      </c>
      <c r="AS265" s="3">
        <v>6.5818487652312996</v>
      </c>
      <c r="AT265" s="3">
        <v>9.8514390275393193</v>
      </c>
      <c r="AU265" s="3">
        <v>8.4119525068437202</v>
      </c>
      <c r="AV265" s="3">
        <v>7.8822931930574303</v>
      </c>
      <c r="AW265" s="3">
        <v>7.1193971647476202</v>
      </c>
      <c r="AX265" s="3" t="s">
        <v>194</v>
      </c>
      <c r="AY265" s="3" t="s">
        <v>194</v>
      </c>
      <c r="AZ265" s="3" t="s">
        <v>194</v>
      </c>
      <c r="BA265" s="3">
        <v>29.217939994078598</v>
      </c>
      <c r="BB265" s="3">
        <v>25.5738736535016</v>
      </c>
      <c r="BC265" s="3">
        <v>26.803635890682799</v>
      </c>
      <c r="BD265" s="3">
        <v>26.527988526453999</v>
      </c>
      <c r="BE265" s="3">
        <v>28.6912187992029</v>
      </c>
      <c r="BF265" s="3">
        <v>28.516254140090599</v>
      </c>
      <c r="BG265" s="3">
        <v>25.8483835391397</v>
      </c>
      <c r="BH265" s="3" t="s">
        <v>194</v>
      </c>
      <c r="BI265" s="3" t="s">
        <v>194</v>
      </c>
      <c r="BJ265" s="3" t="s">
        <v>194</v>
      </c>
      <c r="BM265">
        <v>7</v>
      </c>
      <c r="BN265">
        <f>MIN(Modell_vol30_2_bemutato_Wilensky4_table[[#This Row],[closest comp 1]:[closest comp 10]])</f>
        <v>6.5818487652312996</v>
      </c>
      <c r="BO265">
        <f>MAX(Modell_vol30_2_bemutato_Wilensky4_table[[#This Row],[closest comp 1]:[closest comp 10]])</f>
        <v>9.8514390275393193</v>
      </c>
    </row>
    <row r="266" spans="1:67" x14ac:dyDescent="0.25">
      <c r="A266" s="3">
        <v>265</v>
      </c>
      <c r="B266" s="3" t="s">
        <v>38</v>
      </c>
      <c r="C266" s="3" t="s">
        <v>22</v>
      </c>
      <c r="D266" s="3" t="s">
        <v>40</v>
      </c>
      <c r="E266" s="3" t="s">
        <v>28</v>
      </c>
      <c r="F266" s="3" t="s">
        <v>25</v>
      </c>
      <c r="G266" s="3" t="b">
        <v>0</v>
      </c>
      <c r="H266" s="3" t="b">
        <v>0</v>
      </c>
      <c r="I266" s="3" t="b">
        <v>0</v>
      </c>
      <c r="J266" s="3" t="b">
        <v>0</v>
      </c>
      <c r="K266" s="3" t="b">
        <v>0</v>
      </c>
      <c r="L266" s="3">
        <v>200</v>
      </c>
      <c r="M266" s="3">
        <v>7</v>
      </c>
      <c r="N266" s="3">
        <v>0</v>
      </c>
      <c r="O266" s="3">
        <v>1</v>
      </c>
      <c r="P266" s="3">
        <v>0</v>
      </c>
      <c r="Q266" s="3">
        <v>100</v>
      </c>
      <c r="R266" s="3">
        <v>0</v>
      </c>
      <c r="S266" s="3">
        <v>1</v>
      </c>
      <c r="T266" s="3">
        <v>1</v>
      </c>
      <c r="U266" s="3" t="b">
        <v>0</v>
      </c>
      <c r="V266" s="3">
        <v>120</v>
      </c>
      <c r="W266" s="3">
        <v>1502.64</v>
      </c>
      <c r="X266" s="3">
        <v>1576.02</v>
      </c>
      <c r="Y266" s="3">
        <v>1252.72</v>
      </c>
      <c r="Z266" s="3">
        <v>1424.07</v>
      </c>
      <c r="AA266" s="3">
        <v>1241.43</v>
      </c>
      <c r="AB266" s="3">
        <v>1552.06</v>
      </c>
      <c r="AC266" s="3">
        <v>1388.72</v>
      </c>
      <c r="AD266" s="3" t="s">
        <v>194</v>
      </c>
      <c r="AE266" s="3" t="s">
        <v>194</v>
      </c>
      <c r="AF266" s="3" t="s">
        <v>194</v>
      </c>
      <c r="AG266" s="3">
        <v>193.22</v>
      </c>
      <c r="AH266" s="3">
        <v>192.99</v>
      </c>
      <c r="AI266" s="3">
        <v>195.32</v>
      </c>
      <c r="AJ266" s="3">
        <v>193.08</v>
      </c>
      <c r="AK266" s="3">
        <v>193.9</v>
      </c>
      <c r="AL266" s="3">
        <v>193.96</v>
      </c>
      <c r="AM266" s="3">
        <v>193.98</v>
      </c>
      <c r="AN266" s="3" t="s">
        <v>194</v>
      </c>
      <c r="AO266" s="3" t="s">
        <v>194</v>
      </c>
      <c r="AP266" s="3" t="s">
        <v>194</v>
      </c>
      <c r="AQ266" s="3">
        <v>9.1413136862473507</v>
      </c>
      <c r="AR266" s="3">
        <v>9.8341384013123694</v>
      </c>
      <c r="AS266" s="3">
        <v>6.9708703330856503</v>
      </c>
      <c r="AT266" s="3">
        <v>8.1476449974558403</v>
      </c>
      <c r="AU266" s="3">
        <v>7.5011212417750999</v>
      </c>
      <c r="AV266" s="3">
        <v>7.9407969728600403</v>
      </c>
      <c r="AW266" s="3">
        <v>7.2472558975625798</v>
      </c>
      <c r="AX266" s="3" t="s">
        <v>194</v>
      </c>
      <c r="AY266" s="3" t="s">
        <v>194</v>
      </c>
      <c r="AZ266" s="3" t="s">
        <v>194</v>
      </c>
      <c r="BA266" s="3">
        <v>28.180965272432999</v>
      </c>
      <c r="BB266" s="3">
        <v>29.787194502311401</v>
      </c>
      <c r="BC266" s="3">
        <v>25.436742009400099</v>
      </c>
      <c r="BD266" s="3">
        <v>28.601540860913001</v>
      </c>
      <c r="BE266" s="3">
        <v>30.514101673300399</v>
      </c>
      <c r="BF266" s="3">
        <v>25.575595317186899</v>
      </c>
      <c r="BG266" s="3">
        <v>26.140149024763499</v>
      </c>
      <c r="BH266" s="3" t="s">
        <v>194</v>
      </c>
      <c r="BI266" s="3" t="s">
        <v>194</v>
      </c>
      <c r="BJ266" s="3" t="s">
        <v>194</v>
      </c>
      <c r="BM266">
        <v>7</v>
      </c>
      <c r="BN266">
        <f>MIN(Modell_vol30_2_bemutato_Wilensky4_table[[#This Row],[closest comp 1]:[closest comp 10]])</f>
        <v>6.9708703330856503</v>
      </c>
      <c r="BO266">
        <f>MAX(Modell_vol30_2_bemutato_Wilensky4_table[[#This Row],[closest comp 1]:[closest comp 10]])</f>
        <v>9.8341384013123694</v>
      </c>
    </row>
    <row r="267" spans="1:67" x14ac:dyDescent="0.25">
      <c r="A267" s="3">
        <v>266</v>
      </c>
      <c r="B267" s="3" t="s">
        <v>38</v>
      </c>
      <c r="C267" s="3" t="s">
        <v>22</v>
      </c>
      <c r="D267" s="3" t="s">
        <v>40</v>
      </c>
      <c r="E267" s="3" t="s">
        <v>28</v>
      </c>
      <c r="F267" s="3" t="s">
        <v>25</v>
      </c>
      <c r="G267" s="3" t="b">
        <v>0</v>
      </c>
      <c r="H267" s="3" t="b">
        <v>0</v>
      </c>
      <c r="I267" s="3" t="b">
        <v>0</v>
      </c>
      <c r="J267" s="3" t="b">
        <v>0</v>
      </c>
      <c r="K267" s="3" t="b">
        <v>0</v>
      </c>
      <c r="L267" s="3">
        <v>200</v>
      </c>
      <c r="M267" s="3">
        <v>7</v>
      </c>
      <c r="N267" s="3">
        <v>0</v>
      </c>
      <c r="O267" s="3">
        <v>1</v>
      </c>
      <c r="P267" s="3">
        <v>0</v>
      </c>
      <c r="Q267" s="3">
        <v>100</v>
      </c>
      <c r="R267" s="3">
        <v>0</v>
      </c>
      <c r="S267" s="3">
        <v>1</v>
      </c>
      <c r="T267" s="3">
        <v>1</v>
      </c>
      <c r="U267" s="3" t="b">
        <v>0</v>
      </c>
      <c r="V267" s="3">
        <v>120</v>
      </c>
      <c r="W267" s="3">
        <v>1364.92</v>
      </c>
      <c r="X267" s="3">
        <v>1311.61</v>
      </c>
      <c r="Y267" s="3">
        <v>1405.17</v>
      </c>
      <c r="Z267" s="3">
        <v>1097.3499999999999</v>
      </c>
      <c r="AA267" s="3">
        <v>1131.81</v>
      </c>
      <c r="AB267" s="3">
        <v>1339.92</v>
      </c>
      <c r="AC267" s="3">
        <v>1104.28</v>
      </c>
      <c r="AD267" s="3" t="s">
        <v>194</v>
      </c>
      <c r="AE267" s="3" t="s">
        <v>194</v>
      </c>
      <c r="AF267" s="3" t="s">
        <v>194</v>
      </c>
      <c r="AG267" s="3">
        <v>193.96</v>
      </c>
      <c r="AH267" s="3">
        <v>194.28</v>
      </c>
      <c r="AI267" s="3">
        <v>192.88</v>
      </c>
      <c r="AJ267" s="3">
        <v>194.35</v>
      </c>
      <c r="AK267" s="3">
        <v>195.5</v>
      </c>
      <c r="AL267" s="3">
        <v>194.11</v>
      </c>
      <c r="AM267" s="3">
        <v>195.93</v>
      </c>
      <c r="AN267" s="3" t="s">
        <v>194</v>
      </c>
      <c r="AO267" s="3" t="s">
        <v>194</v>
      </c>
      <c r="AP267" s="3" t="s">
        <v>194</v>
      </c>
      <c r="AQ267" s="3">
        <v>7.1860287441258004</v>
      </c>
      <c r="AR267" s="3">
        <v>7.9377065083707796</v>
      </c>
      <c r="AS267" s="3">
        <v>8.7636033014067998</v>
      </c>
      <c r="AT267" s="3">
        <v>6.9601938064195696</v>
      </c>
      <c r="AU267" s="3">
        <v>5.3038005891581097</v>
      </c>
      <c r="AV267" s="3">
        <v>7.1141606752424904</v>
      </c>
      <c r="AW267" s="3">
        <v>4.7543097076360796</v>
      </c>
      <c r="AX267" s="3" t="s">
        <v>194</v>
      </c>
      <c r="AY267" s="3" t="s">
        <v>194</v>
      </c>
      <c r="AZ267" s="3" t="s">
        <v>194</v>
      </c>
      <c r="BA267" s="3">
        <v>26.584674088711601</v>
      </c>
      <c r="BB267" s="3">
        <v>25.912418335781599</v>
      </c>
      <c r="BC267" s="3">
        <v>28.1275910859002</v>
      </c>
      <c r="BD267" s="3">
        <v>25.823993547523699</v>
      </c>
      <c r="BE267" s="3">
        <v>25.9238587000407</v>
      </c>
      <c r="BF267" s="3">
        <v>25.634385686434399</v>
      </c>
      <c r="BG267" s="3">
        <v>24.124721380965799</v>
      </c>
      <c r="BH267" s="3" t="s">
        <v>194</v>
      </c>
      <c r="BI267" s="3" t="s">
        <v>194</v>
      </c>
      <c r="BJ267" s="3" t="s">
        <v>194</v>
      </c>
      <c r="BM267">
        <v>7</v>
      </c>
      <c r="BN267">
        <f>MIN(Modell_vol30_2_bemutato_Wilensky4_table[[#This Row],[closest comp 1]:[closest comp 10]])</f>
        <v>4.7543097076360796</v>
      </c>
      <c r="BO267">
        <f>MAX(Modell_vol30_2_bemutato_Wilensky4_table[[#This Row],[closest comp 1]:[closest comp 10]])</f>
        <v>8.7636033014067998</v>
      </c>
    </row>
    <row r="268" spans="1:67" x14ac:dyDescent="0.25">
      <c r="A268" s="3">
        <v>267</v>
      </c>
      <c r="B268" s="3" t="s">
        <v>38</v>
      </c>
      <c r="C268" s="3" t="s">
        <v>22</v>
      </c>
      <c r="D268" s="3" t="s">
        <v>40</v>
      </c>
      <c r="E268" s="3" t="s">
        <v>28</v>
      </c>
      <c r="F268" s="3" t="s">
        <v>25</v>
      </c>
      <c r="G268" s="3" t="b">
        <v>0</v>
      </c>
      <c r="H268" s="3" t="b">
        <v>0</v>
      </c>
      <c r="I268" s="3" t="b">
        <v>0</v>
      </c>
      <c r="J268" s="3" t="b">
        <v>0</v>
      </c>
      <c r="K268" s="3" t="b">
        <v>0</v>
      </c>
      <c r="L268" s="3">
        <v>200</v>
      </c>
      <c r="M268" s="3">
        <v>7</v>
      </c>
      <c r="N268" s="3">
        <v>0</v>
      </c>
      <c r="O268" s="3">
        <v>1</v>
      </c>
      <c r="P268" s="3">
        <v>0</v>
      </c>
      <c r="Q268" s="3">
        <v>100</v>
      </c>
      <c r="R268" s="3">
        <v>0</v>
      </c>
      <c r="S268" s="3">
        <v>1</v>
      </c>
      <c r="T268" s="3">
        <v>1</v>
      </c>
      <c r="U268" s="3" t="b">
        <v>0</v>
      </c>
      <c r="V268" s="3">
        <v>120</v>
      </c>
      <c r="W268" s="3">
        <v>1445.45</v>
      </c>
      <c r="X268" s="3">
        <v>1119.74</v>
      </c>
      <c r="Y268" s="3">
        <v>1344.93</v>
      </c>
      <c r="Z268" s="3">
        <v>1380.7</v>
      </c>
      <c r="AA268" s="3">
        <v>1266.57</v>
      </c>
      <c r="AB268" s="3">
        <v>1450.97</v>
      </c>
      <c r="AC268" s="3">
        <v>1365.15</v>
      </c>
      <c r="AD268" s="3" t="s">
        <v>194</v>
      </c>
      <c r="AE268" s="3" t="s">
        <v>194</v>
      </c>
      <c r="AF268" s="3" t="s">
        <v>194</v>
      </c>
      <c r="AG268" s="3">
        <v>193.17</v>
      </c>
      <c r="AH268" s="3">
        <v>194.85</v>
      </c>
      <c r="AI268" s="3">
        <v>194.71</v>
      </c>
      <c r="AJ268" s="3">
        <v>194.28</v>
      </c>
      <c r="AK268" s="3">
        <v>193.23</v>
      </c>
      <c r="AL268" s="3">
        <v>193.69</v>
      </c>
      <c r="AM268" s="3">
        <v>194.55</v>
      </c>
      <c r="AN268" s="3" t="s">
        <v>194</v>
      </c>
      <c r="AO268" s="3" t="s">
        <v>194</v>
      </c>
      <c r="AP268" s="3" t="s">
        <v>194</v>
      </c>
      <c r="AQ268" s="3">
        <v>8.3389449265715996</v>
      </c>
      <c r="AR268" s="3">
        <v>6.5922149420801999</v>
      </c>
      <c r="AS268" s="3">
        <v>7.3805861878597598</v>
      </c>
      <c r="AT268" s="3">
        <v>7.2824298818567197</v>
      </c>
      <c r="AU268" s="3">
        <v>7.3211000415192302</v>
      </c>
      <c r="AV268" s="3">
        <v>9.2284872820396302</v>
      </c>
      <c r="AW268" s="3">
        <v>7.21053558520381</v>
      </c>
      <c r="AX268" s="3" t="s">
        <v>194</v>
      </c>
      <c r="AY268" s="3" t="s">
        <v>194</v>
      </c>
      <c r="AZ268" s="3" t="s">
        <v>194</v>
      </c>
      <c r="BA268" s="3">
        <v>30.455088192201799</v>
      </c>
      <c r="BB268" s="3">
        <v>29.4656979804613</v>
      </c>
      <c r="BC268" s="3">
        <v>26.969375596795299</v>
      </c>
      <c r="BD268" s="3">
        <v>26.339068631074401</v>
      </c>
      <c r="BE268" s="3">
        <v>28.9999877584934</v>
      </c>
      <c r="BF268" s="3">
        <v>26.347725090748501</v>
      </c>
      <c r="BG268" s="3">
        <v>24.535085928204399</v>
      </c>
      <c r="BH268" s="3" t="s">
        <v>194</v>
      </c>
      <c r="BI268" s="3" t="s">
        <v>194</v>
      </c>
      <c r="BJ268" s="3" t="s">
        <v>194</v>
      </c>
      <c r="BM268">
        <v>7</v>
      </c>
      <c r="BN268">
        <f>MIN(Modell_vol30_2_bemutato_Wilensky4_table[[#This Row],[closest comp 1]:[closest comp 10]])</f>
        <v>6.5922149420801999</v>
      </c>
      <c r="BO268">
        <f>MAX(Modell_vol30_2_bemutato_Wilensky4_table[[#This Row],[closest comp 1]:[closest comp 10]])</f>
        <v>9.2284872820396302</v>
      </c>
    </row>
    <row r="269" spans="1:67" x14ac:dyDescent="0.25">
      <c r="A269" s="3">
        <v>268</v>
      </c>
      <c r="B269" s="3" t="s">
        <v>38</v>
      </c>
      <c r="C269" s="3" t="s">
        <v>22</v>
      </c>
      <c r="D269" s="3" t="s">
        <v>40</v>
      </c>
      <c r="E269" s="3" t="s">
        <v>28</v>
      </c>
      <c r="F269" s="3" t="s">
        <v>25</v>
      </c>
      <c r="G269" s="3" t="b">
        <v>0</v>
      </c>
      <c r="H269" s="3" t="b">
        <v>0</v>
      </c>
      <c r="I269" s="3" t="b">
        <v>0</v>
      </c>
      <c r="J269" s="3" t="b">
        <v>0</v>
      </c>
      <c r="K269" s="3" t="b">
        <v>0</v>
      </c>
      <c r="L269" s="3">
        <v>200</v>
      </c>
      <c r="M269" s="3">
        <v>7</v>
      </c>
      <c r="N269" s="3">
        <v>0</v>
      </c>
      <c r="O269" s="3">
        <v>1</v>
      </c>
      <c r="P269" s="3">
        <v>0</v>
      </c>
      <c r="Q269" s="3">
        <v>100</v>
      </c>
      <c r="R269" s="3">
        <v>0</v>
      </c>
      <c r="S269" s="3">
        <v>1</v>
      </c>
      <c r="T269" s="3">
        <v>1</v>
      </c>
      <c r="U269" s="3" t="b">
        <v>0</v>
      </c>
      <c r="V269" s="3">
        <v>120</v>
      </c>
      <c r="W269" s="3">
        <v>1162.58</v>
      </c>
      <c r="X269" s="3">
        <v>1296.08</v>
      </c>
      <c r="Y269" s="3">
        <v>1293.4000000000001</v>
      </c>
      <c r="Z269" s="3">
        <v>1155.57</v>
      </c>
      <c r="AA269" s="3">
        <v>1170.33</v>
      </c>
      <c r="AB269" s="3">
        <v>1035.07</v>
      </c>
      <c r="AC269" s="3">
        <v>1665.66</v>
      </c>
      <c r="AD269" s="3" t="s">
        <v>194</v>
      </c>
      <c r="AE269" s="3" t="s">
        <v>194</v>
      </c>
      <c r="AF269" s="3" t="s">
        <v>194</v>
      </c>
      <c r="AG269" s="3">
        <v>194.96</v>
      </c>
      <c r="AH269" s="3">
        <v>194.66</v>
      </c>
      <c r="AI269" s="3">
        <v>194.78</v>
      </c>
      <c r="AJ269" s="3">
        <v>194.38</v>
      </c>
      <c r="AK269" s="3">
        <v>194.51</v>
      </c>
      <c r="AL269" s="3">
        <v>195.14</v>
      </c>
      <c r="AM269" s="3">
        <v>193.43</v>
      </c>
      <c r="AN269" s="3" t="s">
        <v>194</v>
      </c>
      <c r="AO269" s="3" t="s">
        <v>194</v>
      </c>
      <c r="AP269" s="3" t="s">
        <v>194</v>
      </c>
      <c r="AQ269" s="3">
        <v>7.2117747411469901</v>
      </c>
      <c r="AR269" s="3">
        <v>7.3303242051509603</v>
      </c>
      <c r="AS269" s="3">
        <v>8.6067166658583503</v>
      </c>
      <c r="AT269" s="3">
        <v>7.1974122018097404</v>
      </c>
      <c r="AU269" s="3">
        <v>6.9109362477523204</v>
      </c>
      <c r="AV269" s="3">
        <v>6.3952261546635096</v>
      </c>
      <c r="AW269" s="3">
        <v>9.2600331879620796</v>
      </c>
      <c r="AX269" s="3" t="s">
        <v>194</v>
      </c>
      <c r="AY269" s="3" t="s">
        <v>194</v>
      </c>
      <c r="AZ269" s="3" t="s">
        <v>194</v>
      </c>
      <c r="BA269" s="3">
        <v>28.577237156548598</v>
      </c>
      <c r="BB269" s="3">
        <v>25.734036165459202</v>
      </c>
      <c r="BC269" s="3">
        <v>24.6140783734641</v>
      </c>
      <c r="BD269" s="3">
        <v>26.703597734512002</v>
      </c>
      <c r="BE269" s="3">
        <v>27.476100680177801</v>
      </c>
      <c r="BF269" s="3">
        <v>26.975671187155498</v>
      </c>
      <c r="BG269" s="3">
        <v>25.199621776201599</v>
      </c>
      <c r="BH269" s="3" t="s">
        <v>194</v>
      </c>
      <c r="BI269" s="3" t="s">
        <v>194</v>
      </c>
      <c r="BJ269" s="3" t="s">
        <v>194</v>
      </c>
      <c r="BM269">
        <v>7</v>
      </c>
      <c r="BN269">
        <f>MIN(Modell_vol30_2_bemutato_Wilensky4_table[[#This Row],[closest comp 1]:[closest comp 10]])</f>
        <v>6.3952261546635096</v>
      </c>
      <c r="BO269">
        <f>MAX(Modell_vol30_2_bemutato_Wilensky4_table[[#This Row],[closest comp 1]:[closest comp 10]])</f>
        <v>9.2600331879620796</v>
      </c>
    </row>
    <row r="270" spans="1:67" x14ac:dyDescent="0.25">
      <c r="A270" s="3">
        <v>269</v>
      </c>
      <c r="B270" s="3" t="s">
        <v>38</v>
      </c>
      <c r="C270" s="3" t="s">
        <v>22</v>
      </c>
      <c r="D270" s="3" t="s">
        <v>40</v>
      </c>
      <c r="E270" s="3" t="s">
        <v>28</v>
      </c>
      <c r="F270" s="3" t="s">
        <v>25</v>
      </c>
      <c r="G270" s="3" t="b">
        <v>0</v>
      </c>
      <c r="H270" s="3" t="b">
        <v>0</v>
      </c>
      <c r="I270" s="3" t="b">
        <v>0</v>
      </c>
      <c r="J270" s="3" t="b">
        <v>0</v>
      </c>
      <c r="K270" s="3" t="b">
        <v>0</v>
      </c>
      <c r="L270" s="3">
        <v>200</v>
      </c>
      <c r="M270" s="3">
        <v>7</v>
      </c>
      <c r="N270" s="3">
        <v>0</v>
      </c>
      <c r="O270" s="3">
        <v>1</v>
      </c>
      <c r="P270" s="3">
        <v>0</v>
      </c>
      <c r="Q270" s="3">
        <v>100</v>
      </c>
      <c r="R270" s="3">
        <v>0</v>
      </c>
      <c r="S270" s="3">
        <v>1</v>
      </c>
      <c r="T270" s="3">
        <v>1</v>
      </c>
      <c r="U270" s="3" t="b">
        <v>0</v>
      </c>
      <c r="V270" s="3">
        <v>120</v>
      </c>
      <c r="W270" s="3">
        <v>1211.53</v>
      </c>
      <c r="X270" s="3">
        <v>1232.6199999999999</v>
      </c>
      <c r="Y270" s="3">
        <v>1354.83</v>
      </c>
      <c r="Z270" s="3">
        <v>1198.52</v>
      </c>
      <c r="AA270" s="3">
        <v>1313.33</v>
      </c>
      <c r="AB270" s="3">
        <v>1500.35</v>
      </c>
      <c r="AC270" s="3">
        <v>1184.49</v>
      </c>
      <c r="AD270" s="3" t="s">
        <v>194</v>
      </c>
      <c r="AE270" s="3" t="s">
        <v>194</v>
      </c>
      <c r="AF270" s="3" t="s">
        <v>194</v>
      </c>
      <c r="AG270" s="3">
        <v>194.6</v>
      </c>
      <c r="AH270" s="3">
        <v>194.78</v>
      </c>
      <c r="AI270" s="3">
        <v>193.54</v>
      </c>
      <c r="AJ270" s="3">
        <v>195.04</v>
      </c>
      <c r="AK270" s="3">
        <v>194.8</v>
      </c>
      <c r="AL270" s="3">
        <v>192.53</v>
      </c>
      <c r="AM270" s="3">
        <v>195</v>
      </c>
      <c r="AN270" s="3" t="s">
        <v>194</v>
      </c>
      <c r="AO270" s="3" t="s">
        <v>194</v>
      </c>
      <c r="AP270" s="3" t="s">
        <v>194</v>
      </c>
      <c r="AQ270" s="3">
        <v>7.3302947968936598</v>
      </c>
      <c r="AR270" s="3">
        <v>6.3498134201052396</v>
      </c>
      <c r="AS270" s="3">
        <v>7.8108199545122901</v>
      </c>
      <c r="AT270" s="3">
        <v>6.3429219260899403</v>
      </c>
      <c r="AU270" s="3">
        <v>6.5413835751074201</v>
      </c>
      <c r="AV270" s="3">
        <v>9.3547469543758002</v>
      </c>
      <c r="AW270" s="3">
        <v>6.49471103236547</v>
      </c>
      <c r="AX270" s="3" t="s">
        <v>194</v>
      </c>
      <c r="AY270" s="3" t="s">
        <v>194</v>
      </c>
      <c r="AZ270" s="3" t="s">
        <v>194</v>
      </c>
      <c r="BA270" s="3">
        <v>27.237296586665401</v>
      </c>
      <c r="BB270" s="3">
        <v>27.5932947264936</v>
      </c>
      <c r="BC270" s="3">
        <v>28.889772351753798</v>
      </c>
      <c r="BD270" s="3">
        <v>26.697585401590999</v>
      </c>
      <c r="BE270" s="3">
        <v>25.672458693933901</v>
      </c>
      <c r="BF270" s="3">
        <v>27.804305224799499</v>
      </c>
      <c r="BG270" s="3">
        <v>24.678760265248801</v>
      </c>
      <c r="BH270" s="3" t="s">
        <v>194</v>
      </c>
      <c r="BI270" s="3" t="s">
        <v>194</v>
      </c>
      <c r="BJ270" s="3" t="s">
        <v>194</v>
      </c>
      <c r="BM270">
        <v>7</v>
      </c>
      <c r="BN270">
        <f>MIN(Modell_vol30_2_bemutato_Wilensky4_table[[#This Row],[closest comp 1]:[closest comp 10]])</f>
        <v>6.3429219260899403</v>
      </c>
      <c r="BO270">
        <f>MAX(Modell_vol30_2_bemutato_Wilensky4_table[[#This Row],[closest comp 1]:[closest comp 10]])</f>
        <v>9.3547469543758002</v>
      </c>
    </row>
    <row r="271" spans="1:67" x14ac:dyDescent="0.25">
      <c r="A271" s="3">
        <v>270</v>
      </c>
      <c r="B271" s="3" t="s">
        <v>38</v>
      </c>
      <c r="C271" s="3" t="s">
        <v>22</v>
      </c>
      <c r="D271" s="3" t="s">
        <v>40</v>
      </c>
      <c r="E271" s="3" t="s">
        <v>28</v>
      </c>
      <c r="F271" s="3" t="s">
        <v>25</v>
      </c>
      <c r="G271" s="3" t="b">
        <v>0</v>
      </c>
      <c r="H271" s="3" t="b">
        <v>0</v>
      </c>
      <c r="I271" s="3" t="b">
        <v>0</v>
      </c>
      <c r="J271" s="3" t="b">
        <v>0</v>
      </c>
      <c r="K271" s="3" t="b">
        <v>0</v>
      </c>
      <c r="L271" s="3">
        <v>200</v>
      </c>
      <c r="M271" s="3">
        <v>7</v>
      </c>
      <c r="N271" s="3">
        <v>0</v>
      </c>
      <c r="O271" s="3">
        <v>1</v>
      </c>
      <c r="P271" s="3">
        <v>0</v>
      </c>
      <c r="Q271" s="3">
        <v>100</v>
      </c>
      <c r="R271" s="3">
        <v>0</v>
      </c>
      <c r="S271" s="3">
        <v>1</v>
      </c>
      <c r="T271" s="3">
        <v>1</v>
      </c>
      <c r="U271" s="3" t="b">
        <v>0</v>
      </c>
      <c r="V271" s="3">
        <v>120</v>
      </c>
      <c r="W271" s="3">
        <v>1521.28</v>
      </c>
      <c r="X271" s="3">
        <v>1205.83</v>
      </c>
      <c r="Y271" s="3">
        <v>1155.6300000000001</v>
      </c>
      <c r="Z271" s="3">
        <v>1200.1199999999999</v>
      </c>
      <c r="AA271" s="3">
        <v>1213.3499999999999</v>
      </c>
      <c r="AB271" s="3">
        <v>1584.53</v>
      </c>
      <c r="AC271" s="3">
        <v>1384.92</v>
      </c>
      <c r="AD271" s="3" t="s">
        <v>194</v>
      </c>
      <c r="AE271" s="3" t="s">
        <v>194</v>
      </c>
      <c r="AF271" s="3" t="s">
        <v>194</v>
      </c>
      <c r="AG271" s="3">
        <v>194.84</v>
      </c>
      <c r="AH271" s="3">
        <v>194.46</v>
      </c>
      <c r="AI271" s="3">
        <v>194.93</v>
      </c>
      <c r="AJ271" s="3">
        <v>193.96</v>
      </c>
      <c r="AK271" s="3">
        <v>194.66</v>
      </c>
      <c r="AL271" s="3">
        <v>192.69</v>
      </c>
      <c r="AM271" s="3">
        <v>193.49</v>
      </c>
      <c r="AN271" s="3" t="s">
        <v>194</v>
      </c>
      <c r="AO271" s="3" t="s">
        <v>194</v>
      </c>
      <c r="AP271" s="3" t="s">
        <v>194</v>
      </c>
      <c r="AQ271" s="3">
        <v>8.1610730136671492</v>
      </c>
      <c r="AR271" s="3">
        <v>8.1314920678478302</v>
      </c>
      <c r="AS271" s="3">
        <v>6.3195066731510199</v>
      </c>
      <c r="AT271" s="3">
        <v>6.90352429527782</v>
      </c>
      <c r="AU271" s="3">
        <v>6.1397670026122899</v>
      </c>
      <c r="AV271" s="3">
        <v>9.8036228857458507</v>
      </c>
      <c r="AW271" s="3">
        <v>8.8451094491582296</v>
      </c>
      <c r="AX271" s="3" t="s">
        <v>194</v>
      </c>
      <c r="AY271" s="3" t="s">
        <v>194</v>
      </c>
      <c r="AZ271" s="3" t="s">
        <v>194</v>
      </c>
      <c r="BA271" s="3">
        <v>24.453735825737201</v>
      </c>
      <c r="BB271" s="3">
        <v>27.389902529218499</v>
      </c>
      <c r="BC271" s="3">
        <v>25.9919164052599</v>
      </c>
      <c r="BD271" s="3">
        <v>27.375772332981501</v>
      </c>
      <c r="BE271" s="3">
        <v>27.091726766085099</v>
      </c>
      <c r="BF271" s="3">
        <v>25.957842460934401</v>
      </c>
      <c r="BG271" s="3">
        <v>27.842376976677699</v>
      </c>
      <c r="BH271" s="3" t="s">
        <v>194</v>
      </c>
      <c r="BI271" s="3" t="s">
        <v>194</v>
      </c>
      <c r="BJ271" s="3" t="s">
        <v>194</v>
      </c>
      <c r="BM271">
        <v>7</v>
      </c>
      <c r="BN271">
        <f>MIN(Modell_vol30_2_bemutato_Wilensky4_table[[#This Row],[closest comp 1]:[closest comp 10]])</f>
        <v>6.1397670026122899</v>
      </c>
      <c r="BO271">
        <f>MAX(Modell_vol30_2_bemutato_Wilensky4_table[[#This Row],[closest comp 1]:[closest comp 10]])</f>
        <v>9.8036228857458507</v>
      </c>
    </row>
    <row r="272" spans="1:67" x14ac:dyDescent="0.25">
      <c r="A272" s="3">
        <v>271</v>
      </c>
      <c r="B272" s="3" t="s">
        <v>38</v>
      </c>
      <c r="C272" s="3" t="s">
        <v>22</v>
      </c>
      <c r="D272" s="3" t="s">
        <v>40</v>
      </c>
      <c r="E272" s="3" t="s">
        <v>28</v>
      </c>
      <c r="F272" s="3" t="s">
        <v>25</v>
      </c>
      <c r="G272" s="3" t="b">
        <v>0</v>
      </c>
      <c r="H272" s="3" t="b">
        <v>0</v>
      </c>
      <c r="I272" s="3" t="b">
        <v>0</v>
      </c>
      <c r="J272" s="3" t="b">
        <v>0</v>
      </c>
      <c r="K272" s="3" t="b">
        <v>0</v>
      </c>
      <c r="L272" s="3">
        <v>200</v>
      </c>
      <c r="M272" s="3">
        <v>7</v>
      </c>
      <c r="N272" s="3">
        <v>0</v>
      </c>
      <c r="O272" s="3">
        <v>1</v>
      </c>
      <c r="P272" s="3">
        <v>0</v>
      </c>
      <c r="Q272" s="3">
        <v>100</v>
      </c>
      <c r="R272" s="3">
        <v>0</v>
      </c>
      <c r="S272" s="3">
        <v>1</v>
      </c>
      <c r="T272" s="3">
        <v>1</v>
      </c>
      <c r="U272" s="3" t="b">
        <v>0</v>
      </c>
      <c r="V272" s="3">
        <v>120</v>
      </c>
      <c r="W272" s="3">
        <v>1348.62</v>
      </c>
      <c r="X272" s="3">
        <v>1155.6199999999999</v>
      </c>
      <c r="Y272" s="3">
        <v>1143.8</v>
      </c>
      <c r="Z272" s="3">
        <v>1574.25</v>
      </c>
      <c r="AA272" s="3">
        <v>1640.2</v>
      </c>
      <c r="AB272" s="3">
        <v>1104.96</v>
      </c>
      <c r="AC272" s="3">
        <v>1188.45</v>
      </c>
      <c r="AD272" s="3" t="s">
        <v>194</v>
      </c>
      <c r="AE272" s="3" t="s">
        <v>194</v>
      </c>
      <c r="AF272" s="3" t="s">
        <v>194</v>
      </c>
      <c r="AG272" s="3">
        <v>193.53</v>
      </c>
      <c r="AH272" s="3">
        <v>194.42</v>
      </c>
      <c r="AI272" s="3">
        <v>194.7</v>
      </c>
      <c r="AJ272" s="3">
        <v>192.77</v>
      </c>
      <c r="AK272" s="3">
        <v>193.82</v>
      </c>
      <c r="AL272" s="3">
        <v>194.69</v>
      </c>
      <c r="AM272" s="3">
        <v>195.49</v>
      </c>
      <c r="AN272" s="3" t="s">
        <v>194</v>
      </c>
      <c r="AO272" s="3" t="s">
        <v>194</v>
      </c>
      <c r="AP272" s="3" t="s">
        <v>194</v>
      </c>
      <c r="AQ272" s="3">
        <v>7.1894014745090402</v>
      </c>
      <c r="AR272" s="3">
        <v>5.6609811258240903</v>
      </c>
      <c r="AS272" s="3">
        <v>6.1537264753820304</v>
      </c>
      <c r="AT272" s="3">
        <v>9.5930151411589701</v>
      </c>
      <c r="AU272" s="3">
        <v>8.3780178078228307</v>
      </c>
      <c r="AV272" s="3">
        <v>5.76535497860083</v>
      </c>
      <c r="AW272" s="3">
        <v>6.2889218115532897</v>
      </c>
      <c r="AX272" s="3" t="s">
        <v>194</v>
      </c>
      <c r="AY272" s="3" t="s">
        <v>194</v>
      </c>
      <c r="AZ272" s="3" t="s">
        <v>194</v>
      </c>
      <c r="BA272" s="3">
        <v>27.984677107127101</v>
      </c>
      <c r="BB272" s="3">
        <v>26.367916216474999</v>
      </c>
      <c r="BC272" s="3">
        <v>25.969878227474101</v>
      </c>
      <c r="BD272" s="3">
        <v>26.118620926804098</v>
      </c>
      <c r="BE272" s="3">
        <v>27.215699296535401</v>
      </c>
      <c r="BF272" s="3">
        <v>26.1613648597137</v>
      </c>
      <c r="BG272" s="3">
        <v>26.220387273692999</v>
      </c>
      <c r="BH272" s="3" t="s">
        <v>194</v>
      </c>
      <c r="BI272" s="3" t="s">
        <v>194</v>
      </c>
      <c r="BJ272" s="3" t="s">
        <v>194</v>
      </c>
      <c r="BM272">
        <v>7</v>
      </c>
      <c r="BN272">
        <f>MIN(Modell_vol30_2_bemutato_Wilensky4_table[[#This Row],[closest comp 1]:[closest comp 10]])</f>
        <v>5.6609811258240903</v>
      </c>
      <c r="BO272">
        <f>MAX(Modell_vol30_2_bemutato_Wilensky4_table[[#This Row],[closest comp 1]:[closest comp 10]])</f>
        <v>9.5930151411589701</v>
      </c>
    </row>
    <row r="273" spans="1:67" x14ac:dyDescent="0.25">
      <c r="A273" s="3">
        <v>272</v>
      </c>
      <c r="B273" s="3" t="s">
        <v>38</v>
      </c>
      <c r="C273" s="3" t="s">
        <v>22</v>
      </c>
      <c r="D273" s="3" t="s">
        <v>40</v>
      </c>
      <c r="E273" s="3" t="s">
        <v>28</v>
      </c>
      <c r="F273" s="3" t="s">
        <v>25</v>
      </c>
      <c r="G273" s="3" t="b">
        <v>0</v>
      </c>
      <c r="H273" s="3" t="b">
        <v>0</v>
      </c>
      <c r="I273" s="3" t="b">
        <v>0</v>
      </c>
      <c r="J273" s="3" t="b">
        <v>0</v>
      </c>
      <c r="K273" s="3" t="b">
        <v>0</v>
      </c>
      <c r="L273" s="3">
        <v>200</v>
      </c>
      <c r="M273" s="3">
        <v>7</v>
      </c>
      <c r="N273" s="3">
        <v>0</v>
      </c>
      <c r="O273" s="3">
        <v>1</v>
      </c>
      <c r="P273" s="3">
        <v>0</v>
      </c>
      <c r="Q273" s="3">
        <v>100</v>
      </c>
      <c r="R273" s="3">
        <v>0</v>
      </c>
      <c r="S273" s="3">
        <v>1</v>
      </c>
      <c r="T273" s="3">
        <v>1</v>
      </c>
      <c r="U273" s="3" t="b">
        <v>0</v>
      </c>
      <c r="V273" s="3">
        <v>120</v>
      </c>
      <c r="W273" s="3">
        <v>1604.61</v>
      </c>
      <c r="X273" s="3">
        <v>1432.72</v>
      </c>
      <c r="Y273" s="3">
        <v>1401.79</v>
      </c>
      <c r="Z273" s="3">
        <v>1618.01</v>
      </c>
      <c r="AA273" s="3">
        <v>1467.43</v>
      </c>
      <c r="AB273" s="3">
        <v>1152.3</v>
      </c>
      <c r="AC273" s="3">
        <v>1503.25</v>
      </c>
      <c r="AD273" s="3" t="s">
        <v>194</v>
      </c>
      <c r="AE273" s="3" t="s">
        <v>194</v>
      </c>
      <c r="AF273" s="3" t="s">
        <v>194</v>
      </c>
      <c r="AG273" s="3">
        <v>192.78</v>
      </c>
      <c r="AH273" s="3">
        <v>192.94</v>
      </c>
      <c r="AI273" s="3">
        <v>194.31</v>
      </c>
      <c r="AJ273" s="3">
        <v>193.22</v>
      </c>
      <c r="AK273" s="3">
        <v>194.22</v>
      </c>
      <c r="AL273" s="3">
        <v>194.35</v>
      </c>
      <c r="AM273" s="3">
        <v>193.28</v>
      </c>
      <c r="AN273" s="3" t="s">
        <v>194</v>
      </c>
      <c r="AO273" s="3" t="s">
        <v>194</v>
      </c>
      <c r="AP273" s="3" t="s">
        <v>194</v>
      </c>
      <c r="AQ273" s="3">
        <v>10.0108723053029</v>
      </c>
      <c r="AR273" s="3">
        <v>8.0262651627460109</v>
      </c>
      <c r="AS273" s="3">
        <v>7.7731412474969899</v>
      </c>
      <c r="AT273" s="3">
        <v>8.9263434493235394</v>
      </c>
      <c r="AU273" s="3">
        <v>7.6931297429866596</v>
      </c>
      <c r="AV273" s="3">
        <v>6.5921789444784897</v>
      </c>
      <c r="AW273" s="3">
        <v>7.8205134132230398</v>
      </c>
      <c r="AX273" s="3" t="s">
        <v>194</v>
      </c>
      <c r="AY273" s="3" t="s">
        <v>194</v>
      </c>
      <c r="AZ273" s="3" t="s">
        <v>194</v>
      </c>
      <c r="BA273" s="3">
        <v>27.100194324479101</v>
      </c>
      <c r="BB273" s="3">
        <v>27.5755223045437</v>
      </c>
      <c r="BC273" s="3">
        <v>25.1098758709599</v>
      </c>
      <c r="BD273" s="3">
        <v>26.807038024427499</v>
      </c>
      <c r="BE273" s="3">
        <v>26.830453357998199</v>
      </c>
      <c r="BF273" s="3">
        <v>27.756439415198098</v>
      </c>
      <c r="BG273" s="3">
        <v>27.791582151887798</v>
      </c>
      <c r="BH273" s="3" t="s">
        <v>194</v>
      </c>
      <c r="BI273" s="3" t="s">
        <v>194</v>
      </c>
      <c r="BJ273" s="3" t="s">
        <v>194</v>
      </c>
      <c r="BM273">
        <v>7</v>
      </c>
      <c r="BN273">
        <f>MIN(Modell_vol30_2_bemutato_Wilensky4_table[[#This Row],[closest comp 1]:[closest comp 10]])</f>
        <v>6.5921789444784897</v>
      </c>
      <c r="BO273">
        <f>MAX(Modell_vol30_2_bemutato_Wilensky4_table[[#This Row],[closest comp 1]:[closest comp 10]])</f>
        <v>10.0108723053029</v>
      </c>
    </row>
    <row r="274" spans="1:67" x14ac:dyDescent="0.25">
      <c r="A274" s="3">
        <v>273</v>
      </c>
      <c r="B274" s="3" t="s">
        <v>38</v>
      </c>
      <c r="C274" s="3" t="s">
        <v>22</v>
      </c>
      <c r="D274" s="3" t="s">
        <v>40</v>
      </c>
      <c r="E274" s="3" t="s">
        <v>28</v>
      </c>
      <c r="F274" s="3" t="s">
        <v>25</v>
      </c>
      <c r="G274" s="3" t="b">
        <v>0</v>
      </c>
      <c r="H274" s="3" t="b">
        <v>0</v>
      </c>
      <c r="I274" s="3" t="b">
        <v>0</v>
      </c>
      <c r="J274" s="3" t="b">
        <v>0</v>
      </c>
      <c r="K274" s="3" t="b">
        <v>0</v>
      </c>
      <c r="L274" s="3">
        <v>200</v>
      </c>
      <c r="M274" s="3">
        <v>7</v>
      </c>
      <c r="N274" s="3">
        <v>0</v>
      </c>
      <c r="O274" s="3">
        <v>1</v>
      </c>
      <c r="P274" s="3">
        <v>0</v>
      </c>
      <c r="Q274" s="3">
        <v>100</v>
      </c>
      <c r="R274" s="3">
        <v>0</v>
      </c>
      <c r="S274" s="3">
        <v>1</v>
      </c>
      <c r="T274" s="3">
        <v>1</v>
      </c>
      <c r="U274" s="3" t="b">
        <v>0</v>
      </c>
      <c r="V274" s="3">
        <v>120</v>
      </c>
      <c r="W274" s="3">
        <v>1544.57</v>
      </c>
      <c r="X274" s="3">
        <v>1174.31</v>
      </c>
      <c r="Y274" s="3">
        <v>1537.96</v>
      </c>
      <c r="Z274" s="3">
        <v>1273.19</v>
      </c>
      <c r="AA274" s="3">
        <v>1558.64</v>
      </c>
      <c r="AB274" s="3">
        <v>1604.8</v>
      </c>
      <c r="AC274" s="3">
        <v>1481.36</v>
      </c>
      <c r="AD274" s="3" t="s">
        <v>194</v>
      </c>
      <c r="AE274" s="3" t="s">
        <v>194</v>
      </c>
      <c r="AF274" s="3" t="s">
        <v>194</v>
      </c>
      <c r="AG274" s="3">
        <v>193.08</v>
      </c>
      <c r="AH274" s="3">
        <v>194.38</v>
      </c>
      <c r="AI274" s="3">
        <v>193.48</v>
      </c>
      <c r="AJ274" s="3">
        <v>194.72</v>
      </c>
      <c r="AK274" s="3">
        <v>193.14</v>
      </c>
      <c r="AL274" s="3">
        <v>193.86</v>
      </c>
      <c r="AM274" s="3">
        <v>193.06</v>
      </c>
      <c r="AN274" s="3" t="s">
        <v>194</v>
      </c>
      <c r="AO274" s="3" t="s">
        <v>194</v>
      </c>
      <c r="AP274" s="3" t="s">
        <v>194</v>
      </c>
      <c r="AQ274" s="3">
        <v>9.0129066106662208</v>
      </c>
      <c r="AR274" s="3">
        <v>7.7910369601554796</v>
      </c>
      <c r="AS274" s="3">
        <v>8.6330305981258597</v>
      </c>
      <c r="AT274" s="3">
        <v>6.8831740768831802</v>
      </c>
      <c r="AU274" s="3">
        <v>8.8624067111179095</v>
      </c>
      <c r="AV274" s="3">
        <v>8.7924090605218499</v>
      </c>
      <c r="AW274" s="3">
        <v>8.0966791230748303</v>
      </c>
      <c r="AX274" s="3" t="s">
        <v>194</v>
      </c>
      <c r="AY274" s="3" t="s">
        <v>194</v>
      </c>
      <c r="AZ274" s="3" t="s">
        <v>194</v>
      </c>
      <c r="BA274" s="3">
        <v>26.454490216664801</v>
      </c>
      <c r="BB274" s="3">
        <v>21.371668952787001</v>
      </c>
      <c r="BC274" s="3">
        <v>25.921781212770501</v>
      </c>
      <c r="BD274" s="3">
        <v>24.683146539402902</v>
      </c>
      <c r="BE274" s="3">
        <v>26.06409801913</v>
      </c>
      <c r="BF274" s="3">
        <v>25.379013545796798</v>
      </c>
      <c r="BG274" s="3">
        <v>26.705206508109001</v>
      </c>
      <c r="BH274" s="3" t="s">
        <v>194</v>
      </c>
      <c r="BI274" s="3" t="s">
        <v>194</v>
      </c>
      <c r="BJ274" s="3" t="s">
        <v>194</v>
      </c>
      <c r="BM274">
        <v>7</v>
      </c>
      <c r="BN274">
        <f>MIN(Modell_vol30_2_bemutato_Wilensky4_table[[#This Row],[closest comp 1]:[closest comp 10]])</f>
        <v>6.8831740768831802</v>
      </c>
      <c r="BO274">
        <f>MAX(Modell_vol30_2_bemutato_Wilensky4_table[[#This Row],[closest comp 1]:[closest comp 10]])</f>
        <v>9.0129066106662208</v>
      </c>
    </row>
    <row r="275" spans="1:67" x14ac:dyDescent="0.25">
      <c r="A275" s="3">
        <v>274</v>
      </c>
      <c r="B275" s="3" t="s">
        <v>38</v>
      </c>
      <c r="C275" s="3" t="s">
        <v>22</v>
      </c>
      <c r="D275" s="3" t="s">
        <v>40</v>
      </c>
      <c r="E275" s="3" t="s">
        <v>28</v>
      </c>
      <c r="F275" s="3" t="s">
        <v>25</v>
      </c>
      <c r="G275" s="3" t="b">
        <v>0</v>
      </c>
      <c r="H275" s="3" t="b">
        <v>0</v>
      </c>
      <c r="I275" s="3" t="b">
        <v>0</v>
      </c>
      <c r="J275" s="3" t="b">
        <v>0</v>
      </c>
      <c r="K275" s="3" t="b">
        <v>0</v>
      </c>
      <c r="L275" s="3">
        <v>200</v>
      </c>
      <c r="M275" s="3">
        <v>7</v>
      </c>
      <c r="N275" s="3">
        <v>0</v>
      </c>
      <c r="O275" s="3">
        <v>1</v>
      </c>
      <c r="P275" s="3">
        <v>0</v>
      </c>
      <c r="Q275" s="3">
        <v>100</v>
      </c>
      <c r="R275" s="3">
        <v>0</v>
      </c>
      <c r="S275" s="3">
        <v>1</v>
      </c>
      <c r="T275" s="3">
        <v>1</v>
      </c>
      <c r="U275" s="3" t="b">
        <v>0</v>
      </c>
      <c r="V275" s="3">
        <v>120</v>
      </c>
      <c r="W275" s="3">
        <v>1476.12</v>
      </c>
      <c r="X275" s="3">
        <v>1300.4100000000001</v>
      </c>
      <c r="Y275" s="3">
        <v>1375.66</v>
      </c>
      <c r="Z275" s="3">
        <v>1438.58</v>
      </c>
      <c r="AA275" s="3">
        <v>1488.01</v>
      </c>
      <c r="AB275" s="3">
        <v>1469.12</v>
      </c>
      <c r="AC275" s="3">
        <v>1459.73</v>
      </c>
      <c r="AD275" s="3" t="s">
        <v>194</v>
      </c>
      <c r="AE275" s="3" t="s">
        <v>194</v>
      </c>
      <c r="AF275" s="3" t="s">
        <v>194</v>
      </c>
      <c r="AG275" s="3">
        <v>194.17</v>
      </c>
      <c r="AH275" s="3">
        <v>194.56</v>
      </c>
      <c r="AI275" s="3">
        <v>193.48</v>
      </c>
      <c r="AJ275" s="3">
        <v>192.64</v>
      </c>
      <c r="AK275" s="3">
        <v>193.98</v>
      </c>
      <c r="AL275" s="3">
        <v>194.11</v>
      </c>
      <c r="AM275" s="3">
        <v>193.64</v>
      </c>
      <c r="AN275" s="3" t="s">
        <v>194</v>
      </c>
      <c r="AO275" s="3" t="s">
        <v>194</v>
      </c>
      <c r="AP275" s="3" t="s">
        <v>194</v>
      </c>
      <c r="AQ275" s="3">
        <v>7.6794643257892199</v>
      </c>
      <c r="AR275" s="3">
        <v>7.4432687351774103</v>
      </c>
      <c r="AS275" s="3">
        <v>8.0194083962972709</v>
      </c>
      <c r="AT275" s="3">
        <v>9.2351517175343503</v>
      </c>
      <c r="AU275" s="3">
        <v>7.9753979397033099</v>
      </c>
      <c r="AV275" s="3">
        <v>8.3050433808921102</v>
      </c>
      <c r="AW275" s="3">
        <v>8.0919369535719792</v>
      </c>
      <c r="AX275" s="3" t="s">
        <v>194</v>
      </c>
      <c r="AY275" s="3" t="s">
        <v>194</v>
      </c>
      <c r="AZ275" s="3" t="s">
        <v>194</v>
      </c>
      <c r="BA275" s="3">
        <v>26.469917282228799</v>
      </c>
      <c r="BB275" s="3">
        <v>26.001050395035499</v>
      </c>
      <c r="BC275" s="3">
        <v>26.405847265552101</v>
      </c>
      <c r="BD275" s="3">
        <v>29.017946303028999</v>
      </c>
      <c r="BE275" s="3">
        <v>27.119759500633801</v>
      </c>
      <c r="BF275" s="3">
        <v>25.890084913432499</v>
      </c>
      <c r="BG275" s="3">
        <v>28.684712757362298</v>
      </c>
      <c r="BH275" s="3" t="s">
        <v>194</v>
      </c>
      <c r="BI275" s="3" t="s">
        <v>194</v>
      </c>
      <c r="BJ275" s="3" t="s">
        <v>194</v>
      </c>
      <c r="BM275">
        <v>7</v>
      </c>
      <c r="BN275">
        <f>MIN(Modell_vol30_2_bemutato_Wilensky4_table[[#This Row],[closest comp 1]:[closest comp 10]])</f>
        <v>7.4432687351774103</v>
      </c>
      <c r="BO275">
        <f>MAX(Modell_vol30_2_bemutato_Wilensky4_table[[#This Row],[closest comp 1]:[closest comp 10]])</f>
        <v>9.2351517175343503</v>
      </c>
    </row>
    <row r="276" spans="1:67" x14ac:dyDescent="0.25">
      <c r="A276" s="3">
        <v>275</v>
      </c>
      <c r="B276" s="3" t="s">
        <v>38</v>
      </c>
      <c r="C276" s="3" t="s">
        <v>22</v>
      </c>
      <c r="D276" s="3" t="s">
        <v>40</v>
      </c>
      <c r="E276" s="3" t="s">
        <v>28</v>
      </c>
      <c r="F276" s="3" t="s">
        <v>25</v>
      </c>
      <c r="G276" s="3" t="b">
        <v>0</v>
      </c>
      <c r="H276" s="3" t="b">
        <v>0</v>
      </c>
      <c r="I276" s="3" t="b">
        <v>0</v>
      </c>
      <c r="J276" s="3" t="b">
        <v>0</v>
      </c>
      <c r="K276" s="3" t="b">
        <v>0</v>
      </c>
      <c r="L276" s="3">
        <v>200</v>
      </c>
      <c r="M276" s="3">
        <v>7</v>
      </c>
      <c r="N276" s="3">
        <v>0</v>
      </c>
      <c r="O276" s="3">
        <v>1</v>
      </c>
      <c r="P276" s="3">
        <v>0</v>
      </c>
      <c r="Q276" s="3">
        <v>100</v>
      </c>
      <c r="R276" s="3">
        <v>0</v>
      </c>
      <c r="S276" s="3">
        <v>1</v>
      </c>
      <c r="T276" s="3">
        <v>1</v>
      </c>
      <c r="U276" s="3" t="b">
        <v>0</v>
      </c>
      <c r="V276" s="3">
        <v>120</v>
      </c>
      <c r="W276" s="3">
        <v>1415.33</v>
      </c>
      <c r="X276" s="3">
        <v>1283.67</v>
      </c>
      <c r="Y276" s="3">
        <v>1301.02</v>
      </c>
      <c r="Z276" s="3">
        <v>1569.88</v>
      </c>
      <c r="AA276" s="3">
        <v>1531.04</v>
      </c>
      <c r="AB276" s="3">
        <v>1261</v>
      </c>
      <c r="AC276" s="3">
        <v>1676.89</v>
      </c>
      <c r="AD276" s="3" t="s">
        <v>194</v>
      </c>
      <c r="AE276" s="3" t="s">
        <v>194</v>
      </c>
      <c r="AF276" s="3" t="s">
        <v>194</v>
      </c>
      <c r="AG276" s="3">
        <v>194.2</v>
      </c>
      <c r="AH276" s="3">
        <v>193.88</v>
      </c>
      <c r="AI276" s="3">
        <v>194.66</v>
      </c>
      <c r="AJ276" s="3">
        <v>191.48</v>
      </c>
      <c r="AK276" s="3">
        <v>193.33</v>
      </c>
      <c r="AL276" s="3">
        <v>194.15</v>
      </c>
      <c r="AM276" s="3">
        <v>193.91</v>
      </c>
      <c r="AN276" s="3" t="s">
        <v>194</v>
      </c>
      <c r="AO276" s="3" t="s">
        <v>194</v>
      </c>
      <c r="AP276" s="3" t="s">
        <v>194</v>
      </c>
      <c r="AQ276" s="3">
        <v>8.0307884725542102</v>
      </c>
      <c r="AR276" s="3">
        <v>8.4426982900395604</v>
      </c>
      <c r="AS276" s="3">
        <v>7.2440020882699399</v>
      </c>
      <c r="AT276" s="3">
        <v>11.953231610526601</v>
      </c>
      <c r="AU276" s="3">
        <v>8.1828686156360497</v>
      </c>
      <c r="AV276" s="3">
        <v>8.2334006705611404</v>
      </c>
      <c r="AW276" s="3">
        <v>8.4639707448221095</v>
      </c>
      <c r="AX276" s="3" t="s">
        <v>194</v>
      </c>
      <c r="AY276" s="3" t="s">
        <v>194</v>
      </c>
      <c r="AZ276" s="3" t="s">
        <v>194</v>
      </c>
      <c r="BA276" s="3">
        <v>26.6906856872186</v>
      </c>
      <c r="BB276" s="3">
        <v>29.682686594374001</v>
      </c>
      <c r="BC276" s="3">
        <v>26.895613667615201</v>
      </c>
      <c r="BD276" s="3">
        <v>30.2193721369079</v>
      </c>
      <c r="BE276" s="3">
        <v>28.3225791145024</v>
      </c>
      <c r="BF276" s="3">
        <v>28.354417460644701</v>
      </c>
      <c r="BG276" s="3">
        <v>26.467099381978301</v>
      </c>
      <c r="BH276" s="3" t="s">
        <v>194</v>
      </c>
      <c r="BI276" s="3" t="s">
        <v>194</v>
      </c>
      <c r="BJ276" s="3" t="s">
        <v>194</v>
      </c>
      <c r="BM276">
        <v>7</v>
      </c>
      <c r="BN276">
        <f>MIN(Modell_vol30_2_bemutato_Wilensky4_table[[#This Row],[closest comp 1]:[closest comp 10]])</f>
        <v>7.2440020882699399</v>
      </c>
      <c r="BO276">
        <f>MAX(Modell_vol30_2_bemutato_Wilensky4_table[[#This Row],[closest comp 1]:[closest comp 10]])</f>
        <v>11.953231610526601</v>
      </c>
    </row>
    <row r="277" spans="1:67" x14ac:dyDescent="0.25">
      <c r="A277" s="3">
        <v>276</v>
      </c>
      <c r="B277" s="3" t="s">
        <v>38</v>
      </c>
      <c r="C277" s="3" t="s">
        <v>22</v>
      </c>
      <c r="D277" s="3" t="s">
        <v>40</v>
      </c>
      <c r="E277" s="3" t="s">
        <v>28</v>
      </c>
      <c r="F277" s="3" t="s">
        <v>25</v>
      </c>
      <c r="G277" s="3" t="b">
        <v>0</v>
      </c>
      <c r="H277" s="3" t="b">
        <v>0</v>
      </c>
      <c r="I277" s="3" t="b">
        <v>0</v>
      </c>
      <c r="J277" s="3" t="b">
        <v>0</v>
      </c>
      <c r="K277" s="3" t="b">
        <v>0</v>
      </c>
      <c r="L277" s="3">
        <v>200</v>
      </c>
      <c r="M277" s="3">
        <v>7</v>
      </c>
      <c r="N277" s="3">
        <v>0</v>
      </c>
      <c r="O277" s="3">
        <v>1</v>
      </c>
      <c r="P277" s="3">
        <v>0</v>
      </c>
      <c r="Q277" s="3">
        <v>100</v>
      </c>
      <c r="R277" s="3">
        <v>0</v>
      </c>
      <c r="S277" s="3">
        <v>1</v>
      </c>
      <c r="T277" s="3">
        <v>1</v>
      </c>
      <c r="U277" s="3" t="b">
        <v>0</v>
      </c>
      <c r="V277" s="3">
        <v>120</v>
      </c>
      <c r="W277" s="3">
        <v>1306.96</v>
      </c>
      <c r="X277" s="3">
        <v>1207.44</v>
      </c>
      <c r="Y277" s="3">
        <v>1331.85</v>
      </c>
      <c r="Z277" s="3">
        <v>1076.44</v>
      </c>
      <c r="AA277" s="3">
        <v>1346.83</v>
      </c>
      <c r="AB277" s="3">
        <v>1360.81</v>
      </c>
      <c r="AC277" s="3">
        <v>1107.22</v>
      </c>
      <c r="AD277" s="3" t="s">
        <v>194</v>
      </c>
      <c r="AE277" s="3" t="s">
        <v>194</v>
      </c>
      <c r="AF277" s="3" t="s">
        <v>194</v>
      </c>
      <c r="AG277" s="3">
        <v>193.55</v>
      </c>
      <c r="AH277" s="3">
        <v>194.79</v>
      </c>
      <c r="AI277" s="3">
        <v>194.83</v>
      </c>
      <c r="AJ277" s="3">
        <v>194.51</v>
      </c>
      <c r="AK277" s="3">
        <v>194.4</v>
      </c>
      <c r="AL277" s="3">
        <v>193.65</v>
      </c>
      <c r="AM277" s="3">
        <v>194.52</v>
      </c>
      <c r="AN277" s="3" t="s">
        <v>194</v>
      </c>
      <c r="AO277" s="3" t="s">
        <v>194</v>
      </c>
      <c r="AP277" s="3" t="s">
        <v>194</v>
      </c>
      <c r="AQ277" s="3">
        <v>8.1121596031136693</v>
      </c>
      <c r="AR277" s="3">
        <v>6.8108699280404101</v>
      </c>
      <c r="AS277" s="3">
        <v>8.0513061406606603</v>
      </c>
      <c r="AT277" s="3">
        <v>7.0217283390017098</v>
      </c>
      <c r="AU277" s="3">
        <v>8.4270588129904098</v>
      </c>
      <c r="AV277" s="3">
        <v>7.2402526316529503</v>
      </c>
      <c r="AW277" s="3">
        <v>6.5696868522412597</v>
      </c>
      <c r="AX277" s="3" t="s">
        <v>194</v>
      </c>
      <c r="AY277" s="3" t="s">
        <v>194</v>
      </c>
      <c r="AZ277" s="3" t="s">
        <v>194</v>
      </c>
      <c r="BA277" s="3">
        <v>27.1004268230162</v>
      </c>
      <c r="BB277" s="3">
        <v>26.1214534541487</v>
      </c>
      <c r="BC277" s="3">
        <v>27.316647349721599</v>
      </c>
      <c r="BD277" s="3">
        <v>27.1694390381024</v>
      </c>
      <c r="BE277" s="3">
        <v>26.894138940267599</v>
      </c>
      <c r="BF277" s="3">
        <v>26.2015456123364</v>
      </c>
      <c r="BG277" s="3">
        <v>27.183146960677899</v>
      </c>
      <c r="BH277" s="3" t="s">
        <v>194</v>
      </c>
      <c r="BI277" s="3" t="s">
        <v>194</v>
      </c>
      <c r="BJ277" s="3" t="s">
        <v>194</v>
      </c>
      <c r="BM277">
        <v>7</v>
      </c>
      <c r="BN277">
        <f>MIN(Modell_vol30_2_bemutato_Wilensky4_table[[#This Row],[closest comp 1]:[closest comp 10]])</f>
        <v>6.5696868522412597</v>
      </c>
      <c r="BO277">
        <f>MAX(Modell_vol30_2_bemutato_Wilensky4_table[[#This Row],[closest comp 1]:[closest comp 10]])</f>
        <v>8.4270588129904098</v>
      </c>
    </row>
    <row r="278" spans="1:67" x14ac:dyDescent="0.25">
      <c r="A278" s="3">
        <v>277</v>
      </c>
      <c r="B278" s="3" t="s">
        <v>38</v>
      </c>
      <c r="C278" s="3" t="s">
        <v>22</v>
      </c>
      <c r="D278" s="3" t="s">
        <v>40</v>
      </c>
      <c r="E278" s="3" t="s">
        <v>28</v>
      </c>
      <c r="F278" s="3" t="s">
        <v>25</v>
      </c>
      <c r="G278" s="3" t="b">
        <v>0</v>
      </c>
      <c r="H278" s="3" t="b">
        <v>0</v>
      </c>
      <c r="I278" s="3" t="b">
        <v>0</v>
      </c>
      <c r="J278" s="3" t="b">
        <v>0</v>
      </c>
      <c r="K278" s="3" t="b">
        <v>0</v>
      </c>
      <c r="L278" s="3">
        <v>200</v>
      </c>
      <c r="M278" s="3">
        <v>7</v>
      </c>
      <c r="N278" s="3">
        <v>0</v>
      </c>
      <c r="O278" s="3">
        <v>1</v>
      </c>
      <c r="P278" s="3">
        <v>0</v>
      </c>
      <c r="Q278" s="3">
        <v>100</v>
      </c>
      <c r="R278" s="3">
        <v>0</v>
      </c>
      <c r="S278" s="3">
        <v>1</v>
      </c>
      <c r="T278" s="3">
        <v>1</v>
      </c>
      <c r="U278" s="3" t="b">
        <v>0</v>
      </c>
      <c r="V278" s="3">
        <v>120</v>
      </c>
      <c r="W278" s="3">
        <v>1550.81</v>
      </c>
      <c r="X278" s="3">
        <v>1627.94</v>
      </c>
      <c r="Y278" s="3">
        <v>1390.48</v>
      </c>
      <c r="Z278" s="3">
        <v>1385.55</v>
      </c>
      <c r="AA278" s="3">
        <v>1417.03</v>
      </c>
      <c r="AB278" s="3">
        <v>1203.1600000000001</v>
      </c>
      <c r="AC278" s="3">
        <v>1209.6199999999999</v>
      </c>
      <c r="AD278" s="3" t="s">
        <v>194</v>
      </c>
      <c r="AE278" s="3" t="s">
        <v>194</v>
      </c>
      <c r="AF278" s="3" t="s">
        <v>194</v>
      </c>
      <c r="AG278" s="3">
        <v>193.17</v>
      </c>
      <c r="AH278" s="3">
        <v>193.31</v>
      </c>
      <c r="AI278" s="3">
        <v>194.63</v>
      </c>
      <c r="AJ278" s="3">
        <v>193.69</v>
      </c>
      <c r="AK278" s="3">
        <v>193.34</v>
      </c>
      <c r="AL278" s="3">
        <v>194.46</v>
      </c>
      <c r="AM278" s="3">
        <v>194.55</v>
      </c>
      <c r="AN278" s="3" t="s">
        <v>194</v>
      </c>
      <c r="AO278" s="3" t="s">
        <v>194</v>
      </c>
      <c r="AP278" s="3" t="s">
        <v>194</v>
      </c>
      <c r="AQ278" s="3">
        <v>8.08139147232969</v>
      </c>
      <c r="AR278" s="3">
        <v>8.7676810199381396</v>
      </c>
      <c r="AS278" s="3">
        <v>7.6521723768437697</v>
      </c>
      <c r="AT278" s="3">
        <v>8.0619745841346298</v>
      </c>
      <c r="AU278" s="3">
        <v>8.73255487869387</v>
      </c>
      <c r="AV278" s="3">
        <v>7.2664018245197104</v>
      </c>
      <c r="AW278" s="3">
        <v>7.1109972915848898</v>
      </c>
      <c r="AX278" s="3" t="s">
        <v>194</v>
      </c>
      <c r="AY278" s="3" t="s">
        <v>194</v>
      </c>
      <c r="AZ278" s="3" t="s">
        <v>194</v>
      </c>
      <c r="BA278" s="3">
        <v>26.230362448261399</v>
      </c>
      <c r="BB278" s="3">
        <v>26.823843410072399</v>
      </c>
      <c r="BC278" s="3">
        <v>23.690703118924901</v>
      </c>
      <c r="BD278" s="3">
        <v>27.898352950638198</v>
      </c>
      <c r="BE278" s="3">
        <v>28.326515217638701</v>
      </c>
      <c r="BF278" s="3">
        <v>27.108640692429201</v>
      </c>
      <c r="BG278" s="3">
        <v>26.411986542144799</v>
      </c>
      <c r="BH278" s="3" t="s">
        <v>194</v>
      </c>
      <c r="BI278" s="3" t="s">
        <v>194</v>
      </c>
      <c r="BJ278" s="3" t="s">
        <v>194</v>
      </c>
      <c r="BM278">
        <v>7</v>
      </c>
      <c r="BN278">
        <f>MIN(Modell_vol30_2_bemutato_Wilensky4_table[[#This Row],[closest comp 1]:[closest comp 10]])</f>
        <v>7.1109972915848898</v>
      </c>
      <c r="BO278">
        <f>MAX(Modell_vol30_2_bemutato_Wilensky4_table[[#This Row],[closest comp 1]:[closest comp 10]])</f>
        <v>8.7676810199381396</v>
      </c>
    </row>
    <row r="279" spans="1:67" x14ac:dyDescent="0.25">
      <c r="A279" s="3">
        <v>278</v>
      </c>
      <c r="B279" s="3" t="s">
        <v>38</v>
      </c>
      <c r="C279" s="3" t="s">
        <v>22</v>
      </c>
      <c r="D279" s="3" t="s">
        <v>40</v>
      </c>
      <c r="E279" s="3" t="s">
        <v>28</v>
      </c>
      <c r="F279" s="3" t="s">
        <v>25</v>
      </c>
      <c r="G279" s="3" t="b">
        <v>0</v>
      </c>
      <c r="H279" s="3" t="b">
        <v>0</v>
      </c>
      <c r="I279" s="3" t="b">
        <v>0</v>
      </c>
      <c r="J279" s="3" t="b">
        <v>0</v>
      </c>
      <c r="K279" s="3" t="b">
        <v>0</v>
      </c>
      <c r="L279" s="3">
        <v>200</v>
      </c>
      <c r="M279" s="3">
        <v>7</v>
      </c>
      <c r="N279" s="3">
        <v>0</v>
      </c>
      <c r="O279" s="3">
        <v>1</v>
      </c>
      <c r="P279" s="3">
        <v>0</v>
      </c>
      <c r="Q279" s="3">
        <v>100</v>
      </c>
      <c r="R279" s="3">
        <v>0</v>
      </c>
      <c r="S279" s="3">
        <v>1</v>
      </c>
      <c r="T279" s="3">
        <v>1</v>
      </c>
      <c r="U279" s="3" t="b">
        <v>0</v>
      </c>
      <c r="V279" s="3">
        <v>120</v>
      </c>
      <c r="W279" s="3">
        <v>1492.7</v>
      </c>
      <c r="X279" s="3">
        <v>1280.77</v>
      </c>
      <c r="Y279" s="3">
        <v>1351.32</v>
      </c>
      <c r="Z279" s="3">
        <v>1277.17</v>
      </c>
      <c r="AA279" s="3">
        <v>1273.29</v>
      </c>
      <c r="AB279" s="3">
        <v>1640.76</v>
      </c>
      <c r="AC279" s="3">
        <v>1219.27</v>
      </c>
      <c r="AD279" s="3" t="s">
        <v>194</v>
      </c>
      <c r="AE279" s="3" t="s">
        <v>194</v>
      </c>
      <c r="AF279" s="3" t="s">
        <v>194</v>
      </c>
      <c r="AG279" s="3">
        <v>193.93</v>
      </c>
      <c r="AH279" s="3">
        <v>195.02</v>
      </c>
      <c r="AI279" s="3">
        <v>194.15</v>
      </c>
      <c r="AJ279" s="3">
        <v>194.64</v>
      </c>
      <c r="AK279" s="3">
        <v>194.2</v>
      </c>
      <c r="AL279" s="3">
        <v>192.82</v>
      </c>
      <c r="AM279" s="3">
        <v>193.6</v>
      </c>
      <c r="AN279" s="3" t="s">
        <v>194</v>
      </c>
      <c r="AO279" s="3" t="s">
        <v>194</v>
      </c>
      <c r="AP279" s="3" t="s">
        <v>194</v>
      </c>
      <c r="AQ279" s="3">
        <v>7.9753346188546699</v>
      </c>
      <c r="AR279" s="3">
        <v>6.6657989933487896</v>
      </c>
      <c r="AS279" s="3">
        <v>6.9887394368038898</v>
      </c>
      <c r="AT279" s="3">
        <v>6.3573936857796403</v>
      </c>
      <c r="AU279" s="3">
        <v>7.6825119521855196</v>
      </c>
      <c r="AV279" s="3">
        <v>8.0628874309392398</v>
      </c>
      <c r="AW279" s="3">
        <v>7.90539681354237</v>
      </c>
      <c r="AX279" s="3" t="s">
        <v>194</v>
      </c>
      <c r="AY279" s="3" t="s">
        <v>194</v>
      </c>
      <c r="AZ279" s="3" t="s">
        <v>194</v>
      </c>
      <c r="BA279" s="3">
        <v>27.525986084957101</v>
      </c>
      <c r="BB279" s="3">
        <v>25.7914629457713</v>
      </c>
      <c r="BC279" s="3">
        <v>27.642523157136001</v>
      </c>
      <c r="BD279" s="3">
        <v>25.5966447255988</v>
      </c>
      <c r="BE279" s="3">
        <v>28.149385948752698</v>
      </c>
      <c r="BF279" s="3">
        <v>25.874249986091701</v>
      </c>
      <c r="BG279" s="3">
        <v>28.335574975950099</v>
      </c>
      <c r="BH279" s="3" t="s">
        <v>194</v>
      </c>
      <c r="BI279" s="3" t="s">
        <v>194</v>
      </c>
      <c r="BJ279" s="3" t="s">
        <v>194</v>
      </c>
      <c r="BM279">
        <v>7</v>
      </c>
      <c r="BN279">
        <f>MIN(Modell_vol30_2_bemutato_Wilensky4_table[[#This Row],[closest comp 1]:[closest comp 10]])</f>
        <v>6.3573936857796403</v>
      </c>
      <c r="BO279">
        <f>MAX(Modell_vol30_2_bemutato_Wilensky4_table[[#This Row],[closest comp 1]:[closest comp 10]])</f>
        <v>8.0628874309392398</v>
      </c>
    </row>
    <row r="280" spans="1:67" x14ac:dyDescent="0.25">
      <c r="A280" s="3">
        <v>279</v>
      </c>
      <c r="B280" s="3" t="s">
        <v>38</v>
      </c>
      <c r="C280" s="3" t="s">
        <v>22</v>
      </c>
      <c r="D280" s="3" t="s">
        <v>40</v>
      </c>
      <c r="E280" s="3" t="s">
        <v>28</v>
      </c>
      <c r="F280" s="3" t="s">
        <v>25</v>
      </c>
      <c r="G280" s="3" t="b">
        <v>0</v>
      </c>
      <c r="H280" s="3" t="b">
        <v>0</v>
      </c>
      <c r="I280" s="3" t="b">
        <v>0</v>
      </c>
      <c r="J280" s="3" t="b">
        <v>0</v>
      </c>
      <c r="K280" s="3" t="b">
        <v>0</v>
      </c>
      <c r="L280" s="3">
        <v>200</v>
      </c>
      <c r="M280" s="3">
        <v>7</v>
      </c>
      <c r="N280" s="3">
        <v>0</v>
      </c>
      <c r="O280" s="3">
        <v>1</v>
      </c>
      <c r="P280" s="3">
        <v>0</v>
      </c>
      <c r="Q280" s="3">
        <v>100</v>
      </c>
      <c r="R280" s="3">
        <v>0</v>
      </c>
      <c r="S280" s="3">
        <v>1</v>
      </c>
      <c r="T280" s="3">
        <v>1</v>
      </c>
      <c r="U280" s="3" t="b">
        <v>0</v>
      </c>
      <c r="V280" s="3">
        <v>120</v>
      </c>
      <c r="W280" s="3">
        <v>1359.1</v>
      </c>
      <c r="X280" s="3">
        <v>1303.03</v>
      </c>
      <c r="Y280" s="3">
        <v>1470.42</v>
      </c>
      <c r="Z280" s="3">
        <v>1611.35</v>
      </c>
      <c r="AA280" s="3">
        <v>1541.2</v>
      </c>
      <c r="AB280" s="3">
        <v>1277.17</v>
      </c>
      <c r="AC280" s="3">
        <v>1244.8399999999999</v>
      </c>
      <c r="AD280" s="3" t="s">
        <v>194</v>
      </c>
      <c r="AE280" s="3" t="s">
        <v>194</v>
      </c>
      <c r="AF280" s="3" t="s">
        <v>194</v>
      </c>
      <c r="AG280" s="3">
        <v>193.81</v>
      </c>
      <c r="AH280" s="3">
        <v>193.02</v>
      </c>
      <c r="AI280" s="3">
        <v>192.95</v>
      </c>
      <c r="AJ280" s="3">
        <v>193.95</v>
      </c>
      <c r="AK280" s="3">
        <v>193.52</v>
      </c>
      <c r="AL280" s="3">
        <v>194.26</v>
      </c>
      <c r="AM280" s="3">
        <v>195.13</v>
      </c>
      <c r="AN280" s="3" t="s">
        <v>194</v>
      </c>
      <c r="AO280" s="3" t="s">
        <v>194</v>
      </c>
      <c r="AP280" s="3" t="s">
        <v>194</v>
      </c>
      <c r="AQ280" s="3">
        <v>8.19807314273171</v>
      </c>
      <c r="AR280" s="3">
        <v>8.4468239728923606</v>
      </c>
      <c r="AS280" s="3">
        <v>9.1203590298161306</v>
      </c>
      <c r="AT280" s="3">
        <v>8.12561112089913</v>
      </c>
      <c r="AU280" s="3">
        <v>7.9828838301955001</v>
      </c>
      <c r="AV280" s="3">
        <v>7.3470436649842998</v>
      </c>
      <c r="AW280" s="3">
        <v>7.5014401208492201</v>
      </c>
      <c r="AX280" s="3" t="s">
        <v>194</v>
      </c>
      <c r="AY280" s="3" t="s">
        <v>194</v>
      </c>
      <c r="AZ280" s="3" t="s">
        <v>194</v>
      </c>
      <c r="BA280" s="3">
        <v>27.668663341147798</v>
      </c>
      <c r="BB280" s="3">
        <v>28.431676349309601</v>
      </c>
      <c r="BC280" s="3">
        <v>27.242797470946901</v>
      </c>
      <c r="BD280" s="3">
        <v>26.589589324629099</v>
      </c>
      <c r="BE280" s="3">
        <v>25.471354582082</v>
      </c>
      <c r="BF280" s="3">
        <v>26.049425490925302</v>
      </c>
      <c r="BG280" s="3">
        <v>24.6026610595069</v>
      </c>
      <c r="BH280" s="3" t="s">
        <v>194</v>
      </c>
      <c r="BI280" s="3" t="s">
        <v>194</v>
      </c>
      <c r="BJ280" s="3" t="s">
        <v>194</v>
      </c>
      <c r="BM280">
        <v>7</v>
      </c>
      <c r="BN280">
        <f>MIN(Modell_vol30_2_bemutato_Wilensky4_table[[#This Row],[closest comp 1]:[closest comp 10]])</f>
        <v>7.3470436649842998</v>
      </c>
      <c r="BO280">
        <f>MAX(Modell_vol30_2_bemutato_Wilensky4_table[[#This Row],[closest comp 1]:[closest comp 10]])</f>
        <v>9.1203590298161306</v>
      </c>
    </row>
    <row r="281" spans="1:67" x14ac:dyDescent="0.25">
      <c r="A281" s="3">
        <v>280</v>
      </c>
      <c r="B281" s="3" t="s">
        <v>38</v>
      </c>
      <c r="C281" s="3" t="s">
        <v>22</v>
      </c>
      <c r="D281" s="3" t="s">
        <v>40</v>
      </c>
      <c r="E281" s="3" t="s">
        <v>28</v>
      </c>
      <c r="F281" s="3" t="s">
        <v>25</v>
      </c>
      <c r="G281" s="3" t="b">
        <v>0</v>
      </c>
      <c r="H281" s="3" t="b">
        <v>0</v>
      </c>
      <c r="I281" s="3" t="b">
        <v>0</v>
      </c>
      <c r="J281" s="3" t="b">
        <v>0</v>
      </c>
      <c r="K281" s="3" t="b">
        <v>0</v>
      </c>
      <c r="L281" s="3">
        <v>200</v>
      </c>
      <c r="M281" s="3">
        <v>7</v>
      </c>
      <c r="N281" s="3">
        <v>0</v>
      </c>
      <c r="O281" s="3">
        <v>1</v>
      </c>
      <c r="P281" s="3">
        <v>0</v>
      </c>
      <c r="Q281" s="3">
        <v>100</v>
      </c>
      <c r="R281" s="3">
        <v>0</v>
      </c>
      <c r="S281" s="3">
        <v>1</v>
      </c>
      <c r="T281" s="3">
        <v>1</v>
      </c>
      <c r="U281" s="3" t="b">
        <v>0</v>
      </c>
      <c r="V281" s="3">
        <v>120</v>
      </c>
      <c r="W281" s="3">
        <v>1657.88</v>
      </c>
      <c r="X281" s="3">
        <v>1451.73</v>
      </c>
      <c r="Y281" s="3">
        <v>1386.36</v>
      </c>
      <c r="Z281" s="3">
        <v>1584.89</v>
      </c>
      <c r="AA281" s="3">
        <v>1568.28</v>
      </c>
      <c r="AB281" s="3">
        <v>1688.11</v>
      </c>
      <c r="AC281" s="3">
        <v>1417.75</v>
      </c>
      <c r="AD281" s="3" t="s">
        <v>194</v>
      </c>
      <c r="AE281" s="3" t="s">
        <v>194</v>
      </c>
      <c r="AF281" s="3" t="s">
        <v>194</v>
      </c>
      <c r="AG281" s="3">
        <v>193.31</v>
      </c>
      <c r="AH281" s="3">
        <v>193.65</v>
      </c>
      <c r="AI281" s="3">
        <v>193.77</v>
      </c>
      <c r="AJ281" s="3">
        <v>193.12</v>
      </c>
      <c r="AK281" s="3">
        <v>193.36</v>
      </c>
      <c r="AL281" s="3">
        <v>193.66</v>
      </c>
      <c r="AM281" s="3">
        <v>192.88</v>
      </c>
      <c r="AN281" s="3" t="s">
        <v>194</v>
      </c>
      <c r="AO281" s="3" t="s">
        <v>194</v>
      </c>
      <c r="AP281" s="3" t="s">
        <v>194</v>
      </c>
      <c r="AQ281" s="3">
        <v>9.0913213545103702</v>
      </c>
      <c r="AR281" s="3">
        <v>8.3841388921663391</v>
      </c>
      <c r="AS281" s="3">
        <v>7.8992411682068404</v>
      </c>
      <c r="AT281" s="3">
        <v>8.3693820555655396</v>
      </c>
      <c r="AU281" s="3">
        <v>7.7665058797230797</v>
      </c>
      <c r="AV281" s="3">
        <v>8.0715342201411193</v>
      </c>
      <c r="AW281" s="3">
        <v>8.0770903376790706</v>
      </c>
      <c r="AX281" s="3" t="s">
        <v>194</v>
      </c>
      <c r="AY281" s="3" t="s">
        <v>194</v>
      </c>
      <c r="AZ281" s="3" t="s">
        <v>194</v>
      </c>
      <c r="BA281" s="3">
        <v>26.166779160524499</v>
      </c>
      <c r="BB281" s="3">
        <v>25.874739913687801</v>
      </c>
      <c r="BC281" s="3">
        <v>25.203722554170099</v>
      </c>
      <c r="BD281" s="3">
        <v>26.898775429722601</v>
      </c>
      <c r="BE281" s="3">
        <v>26.6577704392231</v>
      </c>
      <c r="BF281" s="3">
        <v>24.310587837790301</v>
      </c>
      <c r="BG281" s="3">
        <v>27.128379697950201</v>
      </c>
      <c r="BH281" s="3" t="s">
        <v>194</v>
      </c>
      <c r="BI281" s="3" t="s">
        <v>194</v>
      </c>
      <c r="BJ281" s="3" t="s">
        <v>194</v>
      </c>
      <c r="BM281">
        <v>7</v>
      </c>
      <c r="BN281">
        <f>MIN(Modell_vol30_2_bemutato_Wilensky4_table[[#This Row],[closest comp 1]:[closest comp 10]])</f>
        <v>7.7665058797230797</v>
      </c>
      <c r="BO281">
        <f>MAX(Modell_vol30_2_bemutato_Wilensky4_table[[#This Row],[closest comp 1]:[closest comp 10]])</f>
        <v>9.0913213545103702</v>
      </c>
    </row>
    <row r="282" spans="1:67" x14ac:dyDescent="0.25">
      <c r="A282" s="3">
        <v>281</v>
      </c>
      <c r="B282" s="3" t="s">
        <v>38</v>
      </c>
      <c r="C282" s="3" t="s">
        <v>22</v>
      </c>
      <c r="D282" s="3" t="s">
        <v>40</v>
      </c>
      <c r="E282" s="3" t="s">
        <v>28</v>
      </c>
      <c r="F282" s="3" t="s">
        <v>25</v>
      </c>
      <c r="G282" s="3" t="b">
        <v>0</v>
      </c>
      <c r="H282" s="3" t="b">
        <v>0</v>
      </c>
      <c r="I282" s="3" t="b">
        <v>0</v>
      </c>
      <c r="J282" s="3" t="b">
        <v>0</v>
      </c>
      <c r="K282" s="3" t="b">
        <v>0</v>
      </c>
      <c r="L282" s="3">
        <v>200</v>
      </c>
      <c r="M282" s="3">
        <v>7</v>
      </c>
      <c r="N282" s="3">
        <v>0</v>
      </c>
      <c r="O282" s="3">
        <v>1</v>
      </c>
      <c r="P282" s="3">
        <v>0</v>
      </c>
      <c r="Q282" s="3">
        <v>100</v>
      </c>
      <c r="R282" s="3">
        <v>0</v>
      </c>
      <c r="S282" s="3">
        <v>1</v>
      </c>
      <c r="T282" s="3">
        <v>1</v>
      </c>
      <c r="U282" s="3" t="b">
        <v>0</v>
      </c>
      <c r="V282" s="3">
        <v>120</v>
      </c>
      <c r="W282" s="3">
        <v>1478.03</v>
      </c>
      <c r="X282" s="3">
        <v>1272.7</v>
      </c>
      <c r="Y282" s="3">
        <v>1356.14</v>
      </c>
      <c r="Z282" s="3">
        <v>1245.6600000000001</v>
      </c>
      <c r="AA282" s="3">
        <v>1308.2</v>
      </c>
      <c r="AB282" s="3">
        <v>1085.3900000000001</v>
      </c>
      <c r="AC282" s="3">
        <v>1154.8699999999999</v>
      </c>
      <c r="AD282" s="3" t="s">
        <v>194</v>
      </c>
      <c r="AE282" s="3" t="s">
        <v>194</v>
      </c>
      <c r="AF282" s="3" t="s">
        <v>194</v>
      </c>
      <c r="AG282" s="3">
        <v>193.83</v>
      </c>
      <c r="AH282" s="3">
        <v>193.79</v>
      </c>
      <c r="AI282" s="3">
        <v>194.56</v>
      </c>
      <c r="AJ282" s="3">
        <v>193.89</v>
      </c>
      <c r="AK282" s="3">
        <v>195.09</v>
      </c>
      <c r="AL282" s="3">
        <v>194.22</v>
      </c>
      <c r="AM282" s="3">
        <v>195.34</v>
      </c>
      <c r="AN282" s="3" t="s">
        <v>194</v>
      </c>
      <c r="AO282" s="3" t="s">
        <v>194</v>
      </c>
      <c r="AP282" s="3" t="s">
        <v>194</v>
      </c>
      <c r="AQ282" s="3">
        <v>8.5394061093665492</v>
      </c>
      <c r="AR282" s="3">
        <v>7.2828322509289301</v>
      </c>
      <c r="AS282" s="3">
        <v>7.4035515366082096</v>
      </c>
      <c r="AT282" s="3">
        <v>6.6804841006945797</v>
      </c>
      <c r="AU282" s="3">
        <v>7.0500781184523698</v>
      </c>
      <c r="AV282" s="3">
        <v>6.8557477855701201</v>
      </c>
      <c r="AW282" s="3">
        <v>6.71786810321096</v>
      </c>
      <c r="AX282" s="3" t="s">
        <v>194</v>
      </c>
      <c r="AY282" s="3" t="s">
        <v>194</v>
      </c>
      <c r="AZ282" s="3" t="s">
        <v>194</v>
      </c>
      <c r="BA282" s="3">
        <v>25.567160596945399</v>
      </c>
      <c r="BB282" s="3">
        <v>26.884230785998099</v>
      </c>
      <c r="BC282" s="3">
        <v>27.196333970733601</v>
      </c>
      <c r="BD282" s="3">
        <v>28.479999196346999</v>
      </c>
      <c r="BE282" s="3">
        <v>25.492189326813499</v>
      </c>
      <c r="BF282" s="3">
        <v>28.4058161976855</v>
      </c>
      <c r="BG282" s="3">
        <v>27.3709141444177</v>
      </c>
      <c r="BH282" s="3" t="s">
        <v>194</v>
      </c>
      <c r="BI282" s="3" t="s">
        <v>194</v>
      </c>
      <c r="BJ282" s="3" t="s">
        <v>194</v>
      </c>
      <c r="BM282">
        <v>7</v>
      </c>
      <c r="BN282">
        <f>MIN(Modell_vol30_2_bemutato_Wilensky4_table[[#This Row],[closest comp 1]:[closest comp 10]])</f>
        <v>6.6804841006945797</v>
      </c>
      <c r="BO282">
        <f>MAX(Modell_vol30_2_bemutato_Wilensky4_table[[#This Row],[closest comp 1]:[closest comp 10]])</f>
        <v>8.5394061093665492</v>
      </c>
    </row>
    <row r="283" spans="1:67" x14ac:dyDescent="0.25">
      <c r="A283" s="3">
        <v>282</v>
      </c>
      <c r="B283" s="3" t="s">
        <v>38</v>
      </c>
      <c r="C283" s="3" t="s">
        <v>22</v>
      </c>
      <c r="D283" s="3" t="s">
        <v>40</v>
      </c>
      <c r="E283" s="3" t="s">
        <v>28</v>
      </c>
      <c r="F283" s="3" t="s">
        <v>25</v>
      </c>
      <c r="G283" s="3" t="b">
        <v>0</v>
      </c>
      <c r="H283" s="3" t="b">
        <v>0</v>
      </c>
      <c r="I283" s="3" t="b">
        <v>0</v>
      </c>
      <c r="J283" s="3" t="b">
        <v>0</v>
      </c>
      <c r="K283" s="3" t="b">
        <v>0</v>
      </c>
      <c r="L283" s="3">
        <v>200</v>
      </c>
      <c r="M283" s="3">
        <v>7</v>
      </c>
      <c r="N283" s="3">
        <v>0</v>
      </c>
      <c r="O283" s="3">
        <v>1</v>
      </c>
      <c r="P283" s="3">
        <v>0</v>
      </c>
      <c r="Q283" s="3">
        <v>100</v>
      </c>
      <c r="R283" s="3">
        <v>0</v>
      </c>
      <c r="S283" s="3">
        <v>1</v>
      </c>
      <c r="T283" s="3">
        <v>1</v>
      </c>
      <c r="U283" s="3" t="b">
        <v>0</v>
      </c>
      <c r="V283" s="3">
        <v>120</v>
      </c>
      <c r="W283" s="3">
        <v>1426.24</v>
      </c>
      <c r="X283" s="3">
        <v>1402.64</v>
      </c>
      <c r="Y283" s="3">
        <v>1676.26</v>
      </c>
      <c r="Z283" s="3">
        <v>1460.25</v>
      </c>
      <c r="AA283" s="3">
        <v>1267.47</v>
      </c>
      <c r="AB283" s="3">
        <v>1497.55</v>
      </c>
      <c r="AC283" s="3">
        <v>1111.6099999999999</v>
      </c>
      <c r="AD283" s="3" t="s">
        <v>194</v>
      </c>
      <c r="AE283" s="3" t="s">
        <v>194</v>
      </c>
      <c r="AF283" s="3" t="s">
        <v>194</v>
      </c>
      <c r="AG283" s="3">
        <v>193.14</v>
      </c>
      <c r="AH283" s="3">
        <v>193.56</v>
      </c>
      <c r="AI283" s="3">
        <v>192.78</v>
      </c>
      <c r="AJ283" s="3">
        <v>194.08</v>
      </c>
      <c r="AK283" s="3">
        <v>194.59</v>
      </c>
      <c r="AL283" s="3">
        <v>194.3</v>
      </c>
      <c r="AM283" s="3">
        <v>194.25</v>
      </c>
      <c r="AN283" s="3" t="s">
        <v>194</v>
      </c>
      <c r="AO283" s="3" t="s">
        <v>194</v>
      </c>
      <c r="AP283" s="3" t="s">
        <v>194</v>
      </c>
      <c r="AQ283" s="3">
        <v>8.5384715659125199</v>
      </c>
      <c r="AR283" s="3">
        <v>8.4624030226536</v>
      </c>
      <c r="AS283" s="3">
        <v>10.112810793477999</v>
      </c>
      <c r="AT283" s="3">
        <v>7.2778246833894196</v>
      </c>
      <c r="AU283" s="3">
        <v>7.45898281074619</v>
      </c>
      <c r="AV283" s="3">
        <v>7.6853685980617401</v>
      </c>
      <c r="AW283" s="3">
        <v>6.7848373885570101</v>
      </c>
      <c r="AX283" s="3" t="s">
        <v>194</v>
      </c>
      <c r="AY283" s="3" t="s">
        <v>194</v>
      </c>
      <c r="AZ283" s="3" t="s">
        <v>194</v>
      </c>
      <c r="BA283" s="3">
        <v>28.579409126722499</v>
      </c>
      <c r="BB283" s="3">
        <v>28.846576715578301</v>
      </c>
      <c r="BC283" s="3">
        <v>27.913298419210602</v>
      </c>
      <c r="BD283" s="3">
        <v>27.220607833787501</v>
      </c>
      <c r="BE283" s="3">
        <v>26.066171234251001</v>
      </c>
      <c r="BF283" s="3">
        <v>25.5020758942246</v>
      </c>
      <c r="BG283" s="3">
        <v>27.901732068247799</v>
      </c>
      <c r="BH283" s="3" t="s">
        <v>194</v>
      </c>
      <c r="BI283" s="3" t="s">
        <v>194</v>
      </c>
      <c r="BJ283" s="3" t="s">
        <v>194</v>
      </c>
      <c r="BM283">
        <v>7</v>
      </c>
      <c r="BN283">
        <f>MIN(Modell_vol30_2_bemutato_Wilensky4_table[[#This Row],[closest comp 1]:[closest comp 10]])</f>
        <v>6.7848373885570101</v>
      </c>
      <c r="BO283">
        <f>MAX(Modell_vol30_2_bemutato_Wilensky4_table[[#This Row],[closest comp 1]:[closest comp 10]])</f>
        <v>10.112810793477999</v>
      </c>
    </row>
    <row r="284" spans="1:67" x14ac:dyDescent="0.25">
      <c r="A284" s="3">
        <v>283</v>
      </c>
      <c r="B284" s="3" t="s">
        <v>38</v>
      </c>
      <c r="C284" s="3" t="s">
        <v>22</v>
      </c>
      <c r="D284" s="3" t="s">
        <v>40</v>
      </c>
      <c r="E284" s="3" t="s">
        <v>28</v>
      </c>
      <c r="F284" s="3" t="s">
        <v>25</v>
      </c>
      <c r="G284" s="3" t="b">
        <v>0</v>
      </c>
      <c r="H284" s="3" t="b">
        <v>0</v>
      </c>
      <c r="I284" s="3" t="b">
        <v>0</v>
      </c>
      <c r="J284" s="3" t="b">
        <v>0</v>
      </c>
      <c r="K284" s="3" t="b">
        <v>0</v>
      </c>
      <c r="L284" s="3">
        <v>200</v>
      </c>
      <c r="M284" s="3">
        <v>7</v>
      </c>
      <c r="N284" s="3">
        <v>0</v>
      </c>
      <c r="O284" s="3">
        <v>1</v>
      </c>
      <c r="P284" s="3">
        <v>0</v>
      </c>
      <c r="Q284" s="3">
        <v>100</v>
      </c>
      <c r="R284" s="3">
        <v>0</v>
      </c>
      <c r="S284" s="3">
        <v>1</v>
      </c>
      <c r="T284" s="3">
        <v>1</v>
      </c>
      <c r="U284" s="3" t="b">
        <v>0</v>
      </c>
      <c r="V284" s="3">
        <v>120</v>
      </c>
      <c r="W284" s="3">
        <v>1393.69</v>
      </c>
      <c r="X284" s="3">
        <v>1149.95</v>
      </c>
      <c r="Y284" s="3">
        <v>1183.77</v>
      </c>
      <c r="Z284" s="3">
        <v>1327.55</v>
      </c>
      <c r="AA284" s="3">
        <v>1301.81</v>
      </c>
      <c r="AB284" s="3">
        <v>1271.45</v>
      </c>
      <c r="AC284" s="3">
        <v>1426.76</v>
      </c>
      <c r="AD284" s="3" t="s">
        <v>194</v>
      </c>
      <c r="AE284" s="3" t="s">
        <v>194</v>
      </c>
      <c r="AF284" s="3" t="s">
        <v>194</v>
      </c>
      <c r="AG284" s="3">
        <v>194.05</v>
      </c>
      <c r="AH284" s="3">
        <v>195.11</v>
      </c>
      <c r="AI284" s="3">
        <v>194.63</v>
      </c>
      <c r="AJ284" s="3">
        <v>193.71</v>
      </c>
      <c r="AK284" s="3">
        <v>193.88</v>
      </c>
      <c r="AL284" s="3">
        <v>194.63</v>
      </c>
      <c r="AM284" s="3">
        <v>193.56</v>
      </c>
      <c r="AN284" s="3" t="s">
        <v>194</v>
      </c>
      <c r="AO284" s="3" t="s">
        <v>194</v>
      </c>
      <c r="AP284" s="3" t="s">
        <v>194</v>
      </c>
      <c r="AQ284" s="3">
        <v>7.8963811610325996</v>
      </c>
      <c r="AR284" s="3">
        <v>6.9462295341841802</v>
      </c>
      <c r="AS284" s="3">
        <v>7.2224257224711099</v>
      </c>
      <c r="AT284" s="3">
        <v>8.08376226582957</v>
      </c>
      <c r="AU284" s="3">
        <v>7.7082250248251798</v>
      </c>
      <c r="AV284" s="3">
        <v>7.7217016938357101</v>
      </c>
      <c r="AW284" s="3">
        <v>7.4573665396357098</v>
      </c>
      <c r="AX284" s="3" t="s">
        <v>194</v>
      </c>
      <c r="AY284" s="3" t="s">
        <v>194</v>
      </c>
      <c r="AZ284" s="3" t="s">
        <v>194</v>
      </c>
      <c r="BA284" s="3">
        <v>27.710805377501099</v>
      </c>
      <c r="BB284" s="3">
        <v>27.424694783776001</v>
      </c>
      <c r="BC284" s="3">
        <v>27.77167972062</v>
      </c>
      <c r="BD284" s="3">
        <v>29.470937326098099</v>
      </c>
      <c r="BE284" s="3">
        <v>28.2630756470252</v>
      </c>
      <c r="BF284" s="3">
        <v>28.068182204285399</v>
      </c>
      <c r="BG284" s="3">
        <v>29.5042802962606</v>
      </c>
      <c r="BH284" s="3" t="s">
        <v>194</v>
      </c>
      <c r="BI284" s="3" t="s">
        <v>194</v>
      </c>
      <c r="BJ284" s="3" t="s">
        <v>194</v>
      </c>
      <c r="BM284">
        <v>7</v>
      </c>
      <c r="BN284">
        <f>MIN(Modell_vol30_2_bemutato_Wilensky4_table[[#This Row],[closest comp 1]:[closest comp 10]])</f>
        <v>6.9462295341841802</v>
      </c>
      <c r="BO284">
        <f>MAX(Modell_vol30_2_bemutato_Wilensky4_table[[#This Row],[closest comp 1]:[closest comp 10]])</f>
        <v>8.08376226582957</v>
      </c>
    </row>
    <row r="285" spans="1:67" x14ac:dyDescent="0.25">
      <c r="A285" s="3">
        <v>284</v>
      </c>
      <c r="B285" s="3" t="s">
        <v>38</v>
      </c>
      <c r="C285" s="3" t="s">
        <v>22</v>
      </c>
      <c r="D285" s="3" t="s">
        <v>40</v>
      </c>
      <c r="E285" s="3" t="s">
        <v>28</v>
      </c>
      <c r="F285" s="3" t="s">
        <v>25</v>
      </c>
      <c r="G285" s="3" t="b">
        <v>0</v>
      </c>
      <c r="H285" s="3" t="b">
        <v>0</v>
      </c>
      <c r="I285" s="3" t="b">
        <v>0</v>
      </c>
      <c r="J285" s="3" t="b">
        <v>0</v>
      </c>
      <c r="K285" s="3" t="b">
        <v>0</v>
      </c>
      <c r="L285" s="3">
        <v>200</v>
      </c>
      <c r="M285" s="3">
        <v>7</v>
      </c>
      <c r="N285" s="3">
        <v>0</v>
      </c>
      <c r="O285" s="3">
        <v>1</v>
      </c>
      <c r="P285" s="3">
        <v>0</v>
      </c>
      <c r="Q285" s="3">
        <v>100</v>
      </c>
      <c r="R285" s="3">
        <v>0</v>
      </c>
      <c r="S285" s="3">
        <v>1</v>
      </c>
      <c r="T285" s="3">
        <v>1</v>
      </c>
      <c r="U285" s="3" t="b">
        <v>0</v>
      </c>
      <c r="V285" s="3">
        <v>120</v>
      </c>
      <c r="W285" s="3">
        <v>1133.01</v>
      </c>
      <c r="X285" s="3">
        <v>1390.86</v>
      </c>
      <c r="Y285" s="3">
        <v>1395.73</v>
      </c>
      <c r="Z285" s="3">
        <v>1228.29</v>
      </c>
      <c r="AA285" s="3">
        <v>1545.17</v>
      </c>
      <c r="AB285" s="3">
        <v>1196.83</v>
      </c>
      <c r="AC285" s="3">
        <v>1540.16</v>
      </c>
      <c r="AD285" s="3" t="s">
        <v>194</v>
      </c>
      <c r="AE285" s="3" t="s">
        <v>194</v>
      </c>
      <c r="AF285" s="3" t="s">
        <v>194</v>
      </c>
      <c r="AG285" s="3">
        <v>194.78</v>
      </c>
      <c r="AH285" s="3">
        <v>194.37</v>
      </c>
      <c r="AI285" s="3">
        <v>194.3</v>
      </c>
      <c r="AJ285" s="3">
        <v>193.98</v>
      </c>
      <c r="AK285" s="3">
        <v>193.84</v>
      </c>
      <c r="AL285" s="3">
        <v>195.13</v>
      </c>
      <c r="AM285" s="3">
        <v>191.94</v>
      </c>
      <c r="AN285" s="3" t="s">
        <v>194</v>
      </c>
      <c r="AO285" s="3" t="s">
        <v>194</v>
      </c>
      <c r="AP285" s="3" t="s">
        <v>194</v>
      </c>
      <c r="AQ285" s="3">
        <v>6.3026472699623399</v>
      </c>
      <c r="AR285" s="3">
        <v>8.0763271420126408</v>
      </c>
      <c r="AS285" s="3">
        <v>7.8887302592154498</v>
      </c>
      <c r="AT285" s="3">
        <v>7.3904614630663197</v>
      </c>
      <c r="AU285" s="3">
        <v>8.2931699464352402</v>
      </c>
      <c r="AV285" s="3">
        <v>6.7228449022141898</v>
      </c>
      <c r="AW285" s="3">
        <v>10.7933801629407</v>
      </c>
      <c r="AX285" s="3" t="s">
        <v>194</v>
      </c>
      <c r="AY285" s="3" t="s">
        <v>194</v>
      </c>
      <c r="AZ285" s="3" t="s">
        <v>194</v>
      </c>
      <c r="BA285" s="3">
        <v>27.5354283309271</v>
      </c>
      <c r="BB285" s="3">
        <v>27.137675955546101</v>
      </c>
      <c r="BC285" s="3">
        <v>26.488715257997001</v>
      </c>
      <c r="BD285" s="3">
        <v>32.2683424281797</v>
      </c>
      <c r="BE285" s="3">
        <v>28.088418243040898</v>
      </c>
      <c r="BF285" s="3">
        <v>24.873075008179399</v>
      </c>
      <c r="BG285" s="3">
        <v>30.088989695355099</v>
      </c>
      <c r="BH285" s="3" t="s">
        <v>194</v>
      </c>
      <c r="BI285" s="3" t="s">
        <v>194</v>
      </c>
      <c r="BJ285" s="3" t="s">
        <v>194</v>
      </c>
      <c r="BM285">
        <v>7</v>
      </c>
      <c r="BN285">
        <f>MIN(Modell_vol30_2_bemutato_Wilensky4_table[[#This Row],[closest comp 1]:[closest comp 10]])</f>
        <v>6.3026472699623399</v>
      </c>
      <c r="BO285">
        <f>MAX(Modell_vol30_2_bemutato_Wilensky4_table[[#This Row],[closest comp 1]:[closest comp 10]])</f>
        <v>10.7933801629407</v>
      </c>
    </row>
    <row r="286" spans="1:67" x14ac:dyDescent="0.25">
      <c r="A286" s="3">
        <v>285</v>
      </c>
      <c r="B286" s="3" t="s">
        <v>38</v>
      </c>
      <c r="C286" s="3" t="s">
        <v>22</v>
      </c>
      <c r="D286" s="3" t="s">
        <v>40</v>
      </c>
      <c r="E286" s="3" t="s">
        <v>28</v>
      </c>
      <c r="F286" s="3" t="s">
        <v>25</v>
      </c>
      <c r="G286" s="3" t="b">
        <v>0</v>
      </c>
      <c r="H286" s="3" t="b">
        <v>0</v>
      </c>
      <c r="I286" s="3" t="b">
        <v>0</v>
      </c>
      <c r="J286" s="3" t="b">
        <v>0</v>
      </c>
      <c r="K286" s="3" t="b">
        <v>0</v>
      </c>
      <c r="L286" s="3">
        <v>200</v>
      </c>
      <c r="M286" s="3">
        <v>7</v>
      </c>
      <c r="N286" s="3">
        <v>0</v>
      </c>
      <c r="O286" s="3">
        <v>1</v>
      </c>
      <c r="P286" s="3">
        <v>0</v>
      </c>
      <c r="Q286" s="3">
        <v>100</v>
      </c>
      <c r="R286" s="3">
        <v>0</v>
      </c>
      <c r="S286" s="3">
        <v>1</v>
      </c>
      <c r="T286" s="3">
        <v>1</v>
      </c>
      <c r="U286" s="3" t="b">
        <v>0</v>
      </c>
      <c r="V286" s="3">
        <v>120</v>
      </c>
      <c r="W286" s="3">
        <v>1382.49</v>
      </c>
      <c r="X286" s="3">
        <v>1142.2</v>
      </c>
      <c r="Y286" s="3">
        <v>1291.96</v>
      </c>
      <c r="Z286" s="3">
        <v>1342.76</v>
      </c>
      <c r="AA286" s="3">
        <v>1427.48</v>
      </c>
      <c r="AB286" s="3">
        <v>1423.63</v>
      </c>
      <c r="AC286" s="3">
        <v>1510.38</v>
      </c>
      <c r="AD286" s="3" t="s">
        <v>194</v>
      </c>
      <c r="AE286" s="3" t="s">
        <v>194</v>
      </c>
      <c r="AF286" s="3" t="s">
        <v>194</v>
      </c>
      <c r="AG286" s="3">
        <v>194.24</v>
      </c>
      <c r="AH286" s="3">
        <v>193.58</v>
      </c>
      <c r="AI286" s="3">
        <v>194.54</v>
      </c>
      <c r="AJ286" s="3">
        <v>194.53</v>
      </c>
      <c r="AK286" s="3">
        <v>193.77</v>
      </c>
      <c r="AL286" s="3">
        <v>193.97</v>
      </c>
      <c r="AM286" s="3">
        <v>193.41</v>
      </c>
      <c r="AN286" s="3" t="s">
        <v>194</v>
      </c>
      <c r="AO286" s="3" t="s">
        <v>194</v>
      </c>
      <c r="AP286" s="3" t="s">
        <v>194</v>
      </c>
      <c r="AQ286" s="3">
        <v>7.6240937651983298</v>
      </c>
      <c r="AR286" s="3">
        <v>8.4528361529327292</v>
      </c>
      <c r="AS286" s="3">
        <v>7.0729835493811404</v>
      </c>
      <c r="AT286" s="3">
        <v>7.2521408984152602</v>
      </c>
      <c r="AU286" s="3">
        <v>8.8100339119288194</v>
      </c>
      <c r="AV286" s="3">
        <v>8.5440582225681396</v>
      </c>
      <c r="AW286" s="3">
        <v>8.3049792449218902</v>
      </c>
      <c r="AX286" s="3" t="s">
        <v>194</v>
      </c>
      <c r="AY286" s="3" t="s">
        <v>194</v>
      </c>
      <c r="AZ286" s="3" t="s">
        <v>194</v>
      </c>
      <c r="BA286" s="3">
        <v>25.7818632523574</v>
      </c>
      <c r="BB286" s="3">
        <v>29.227891725601701</v>
      </c>
      <c r="BC286" s="3">
        <v>27.349188110466699</v>
      </c>
      <c r="BD286" s="3">
        <v>26.135967872649001</v>
      </c>
      <c r="BE286" s="3">
        <v>26.672788316922801</v>
      </c>
      <c r="BF286" s="3">
        <v>25.823264150410299</v>
      </c>
      <c r="BG286" s="3">
        <v>28.997865448595899</v>
      </c>
      <c r="BH286" s="3" t="s">
        <v>194</v>
      </c>
      <c r="BI286" s="3" t="s">
        <v>194</v>
      </c>
      <c r="BJ286" s="3" t="s">
        <v>194</v>
      </c>
      <c r="BM286">
        <v>7</v>
      </c>
      <c r="BN286">
        <f>MIN(Modell_vol30_2_bemutato_Wilensky4_table[[#This Row],[closest comp 1]:[closest comp 10]])</f>
        <v>7.0729835493811404</v>
      </c>
      <c r="BO286">
        <f>MAX(Modell_vol30_2_bemutato_Wilensky4_table[[#This Row],[closest comp 1]:[closest comp 10]])</f>
        <v>8.8100339119288194</v>
      </c>
    </row>
    <row r="287" spans="1:67" x14ac:dyDescent="0.25">
      <c r="A287" s="3">
        <v>286</v>
      </c>
      <c r="B287" s="3" t="s">
        <v>38</v>
      </c>
      <c r="C287" s="3" t="s">
        <v>22</v>
      </c>
      <c r="D287" s="3" t="s">
        <v>40</v>
      </c>
      <c r="E287" s="3" t="s">
        <v>28</v>
      </c>
      <c r="F287" s="3" t="s">
        <v>25</v>
      </c>
      <c r="G287" s="3" t="b">
        <v>0</v>
      </c>
      <c r="H287" s="3" t="b">
        <v>0</v>
      </c>
      <c r="I287" s="3" t="b">
        <v>0</v>
      </c>
      <c r="J287" s="3" t="b">
        <v>0</v>
      </c>
      <c r="K287" s="3" t="b">
        <v>0</v>
      </c>
      <c r="L287" s="3">
        <v>200</v>
      </c>
      <c r="M287" s="3">
        <v>7</v>
      </c>
      <c r="N287" s="3">
        <v>0</v>
      </c>
      <c r="O287" s="3">
        <v>1</v>
      </c>
      <c r="P287" s="3">
        <v>0</v>
      </c>
      <c r="Q287" s="3">
        <v>100</v>
      </c>
      <c r="R287" s="3">
        <v>0</v>
      </c>
      <c r="S287" s="3">
        <v>1</v>
      </c>
      <c r="T287" s="3">
        <v>1</v>
      </c>
      <c r="U287" s="3" t="b">
        <v>0</v>
      </c>
      <c r="V287" s="3">
        <v>120</v>
      </c>
      <c r="W287" s="3">
        <v>1461.93</v>
      </c>
      <c r="X287" s="3">
        <v>1261.21</v>
      </c>
      <c r="Y287" s="3">
        <v>1298.6099999999999</v>
      </c>
      <c r="Z287" s="3">
        <v>1664.73</v>
      </c>
      <c r="AA287" s="3">
        <v>1411.58</v>
      </c>
      <c r="AB287" s="3">
        <v>1477.03</v>
      </c>
      <c r="AC287" s="3">
        <v>1399.05</v>
      </c>
      <c r="AD287" s="3" t="s">
        <v>194</v>
      </c>
      <c r="AE287" s="3" t="s">
        <v>194</v>
      </c>
      <c r="AF287" s="3" t="s">
        <v>194</v>
      </c>
      <c r="AG287" s="3">
        <v>193.79</v>
      </c>
      <c r="AH287" s="3">
        <v>193.78</v>
      </c>
      <c r="AI287" s="3">
        <v>193.98</v>
      </c>
      <c r="AJ287" s="3">
        <v>193.6</v>
      </c>
      <c r="AK287" s="3">
        <v>193.11</v>
      </c>
      <c r="AL287" s="3">
        <v>194.02</v>
      </c>
      <c r="AM287" s="3">
        <v>193.75</v>
      </c>
      <c r="AN287" s="3" t="s">
        <v>194</v>
      </c>
      <c r="AO287" s="3" t="s">
        <v>194</v>
      </c>
      <c r="AP287" s="3" t="s">
        <v>194</v>
      </c>
      <c r="AQ287" s="3">
        <v>8.0792629118654702</v>
      </c>
      <c r="AR287" s="3">
        <v>6.83569513134566</v>
      </c>
      <c r="AS287" s="3">
        <v>7.1419088941943603</v>
      </c>
      <c r="AT287" s="3">
        <v>9.0696770346216997</v>
      </c>
      <c r="AU287" s="3">
        <v>8.9519123009403394</v>
      </c>
      <c r="AV287" s="3">
        <v>8.0184804419188396</v>
      </c>
      <c r="AW287" s="3">
        <v>8.3764847028445892</v>
      </c>
      <c r="AX287" s="3" t="s">
        <v>194</v>
      </c>
      <c r="AY287" s="3" t="s">
        <v>194</v>
      </c>
      <c r="AZ287" s="3" t="s">
        <v>194</v>
      </c>
      <c r="BA287" s="3">
        <v>28.1736192514613</v>
      </c>
      <c r="BB287" s="3">
        <v>28.952095531635798</v>
      </c>
      <c r="BC287" s="3">
        <v>26.712067694503599</v>
      </c>
      <c r="BD287" s="3">
        <v>26.565938089822801</v>
      </c>
      <c r="BE287" s="3">
        <v>29.3741770736147</v>
      </c>
      <c r="BF287" s="3">
        <v>24.595374519034699</v>
      </c>
      <c r="BG287" s="3">
        <v>25.669103861108901</v>
      </c>
      <c r="BH287" s="3" t="s">
        <v>194</v>
      </c>
      <c r="BI287" s="3" t="s">
        <v>194</v>
      </c>
      <c r="BJ287" s="3" t="s">
        <v>194</v>
      </c>
      <c r="BM287">
        <v>7</v>
      </c>
      <c r="BN287">
        <f>MIN(Modell_vol30_2_bemutato_Wilensky4_table[[#This Row],[closest comp 1]:[closest comp 10]])</f>
        <v>6.83569513134566</v>
      </c>
      <c r="BO287">
        <f>MAX(Modell_vol30_2_bemutato_Wilensky4_table[[#This Row],[closest comp 1]:[closest comp 10]])</f>
        <v>9.0696770346216997</v>
      </c>
    </row>
    <row r="288" spans="1:67" x14ac:dyDescent="0.25">
      <c r="A288" s="3">
        <v>287</v>
      </c>
      <c r="B288" s="3" t="s">
        <v>38</v>
      </c>
      <c r="C288" s="3" t="s">
        <v>22</v>
      </c>
      <c r="D288" s="3" t="s">
        <v>40</v>
      </c>
      <c r="E288" s="3" t="s">
        <v>28</v>
      </c>
      <c r="F288" s="3" t="s">
        <v>25</v>
      </c>
      <c r="G288" s="3" t="b">
        <v>0</v>
      </c>
      <c r="H288" s="3" t="b">
        <v>0</v>
      </c>
      <c r="I288" s="3" t="b">
        <v>0</v>
      </c>
      <c r="J288" s="3" t="b">
        <v>0</v>
      </c>
      <c r="K288" s="3" t="b">
        <v>0</v>
      </c>
      <c r="L288" s="3">
        <v>200</v>
      </c>
      <c r="M288" s="3">
        <v>7</v>
      </c>
      <c r="N288" s="3">
        <v>0</v>
      </c>
      <c r="O288" s="3">
        <v>1</v>
      </c>
      <c r="P288" s="3">
        <v>0</v>
      </c>
      <c r="Q288" s="3">
        <v>100</v>
      </c>
      <c r="R288" s="3">
        <v>0</v>
      </c>
      <c r="S288" s="3">
        <v>1</v>
      </c>
      <c r="T288" s="3">
        <v>1</v>
      </c>
      <c r="U288" s="3" t="b">
        <v>0</v>
      </c>
      <c r="V288" s="3">
        <v>120</v>
      </c>
      <c r="W288" s="3">
        <v>1541.37</v>
      </c>
      <c r="X288" s="3">
        <v>1400.04</v>
      </c>
      <c r="Y288" s="3">
        <v>1440.94</v>
      </c>
      <c r="Z288" s="3">
        <v>1250.4100000000001</v>
      </c>
      <c r="AA288" s="3">
        <v>1375.86</v>
      </c>
      <c r="AB288" s="3">
        <v>1534.25</v>
      </c>
      <c r="AC288" s="3">
        <v>1453.2</v>
      </c>
      <c r="AD288" s="3" t="s">
        <v>194</v>
      </c>
      <c r="AE288" s="3" t="s">
        <v>194</v>
      </c>
      <c r="AF288" s="3" t="s">
        <v>194</v>
      </c>
      <c r="AG288" s="3">
        <v>193.94</v>
      </c>
      <c r="AH288" s="3">
        <v>193.95</v>
      </c>
      <c r="AI288" s="3">
        <v>194.39</v>
      </c>
      <c r="AJ288" s="3">
        <v>193.89</v>
      </c>
      <c r="AK288" s="3">
        <v>193.54</v>
      </c>
      <c r="AL288" s="3">
        <v>193.49</v>
      </c>
      <c r="AM288" s="3">
        <v>193.55</v>
      </c>
      <c r="AN288" s="3" t="s">
        <v>194</v>
      </c>
      <c r="AO288" s="3" t="s">
        <v>194</v>
      </c>
      <c r="AP288" s="3" t="s">
        <v>194</v>
      </c>
      <c r="AQ288" s="3">
        <v>8.4112682044407698</v>
      </c>
      <c r="AR288" s="3">
        <v>8.0288780712272292</v>
      </c>
      <c r="AS288" s="3">
        <v>7.2526907411590402</v>
      </c>
      <c r="AT288" s="3">
        <v>8.0482379970110003</v>
      </c>
      <c r="AU288" s="3">
        <v>8.7777046537006793</v>
      </c>
      <c r="AV288" s="3">
        <v>9.1303501815313499</v>
      </c>
      <c r="AW288" s="3">
        <v>8.9161059296900298</v>
      </c>
      <c r="AX288" s="3" t="s">
        <v>194</v>
      </c>
      <c r="AY288" s="3" t="s">
        <v>194</v>
      </c>
      <c r="AZ288" s="3" t="s">
        <v>194</v>
      </c>
      <c r="BA288" s="3">
        <v>24.377432637305201</v>
      </c>
      <c r="BB288" s="3">
        <v>27.564488907023101</v>
      </c>
      <c r="BC288" s="3">
        <v>25.6024613789283</v>
      </c>
      <c r="BD288" s="3">
        <v>26.836199970916599</v>
      </c>
      <c r="BE288" s="3">
        <v>27.8986845003732</v>
      </c>
      <c r="BF288" s="3">
        <v>26.580639168427101</v>
      </c>
      <c r="BG288" s="3">
        <v>24.970392690873499</v>
      </c>
      <c r="BH288" s="3" t="s">
        <v>194</v>
      </c>
      <c r="BI288" s="3" t="s">
        <v>194</v>
      </c>
      <c r="BJ288" s="3" t="s">
        <v>194</v>
      </c>
      <c r="BM288">
        <v>7</v>
      </c>
      <c r="BN288">
        <f>MIN(Modell_vol30_2_bemutato_Wilensky4_table[[#This Row],[closest comp 1]:[closest comp 10]])</f>
        <v>7.2526907411590402</v>
      </c>
      <c r="BO288">
        <f>MAX(Modell_vol30_2_bemutato_Wilensky4_table[[#This Row],[closest comp 1]:[closest comp 10]])</f>
        <v>9.1303501815313499</v>
      </c>
    </row>
    <row r="289" spans="1:70" x14ac:dyDescent="0.25">
      <c r="A289" s="3">
        <v>288</v>
      </c>
      <c r="B289" s="3" t="s">
        <v>38</v>
      </c>
      <c r="C289" s="3" t="s">
        <v>22</v>
      </c>
      <c r="D289" s="3" t="s">
        <v>40</v>
      </c>
      <c r="E289" s="3" t="s">
        <v>28</v>
      </c>
      <c r="F289" s="3" t="s">
        <v>25</v>
      </c>
      <c r="G289" s="3" t="b">
        <v>0</v>
      </c>
      <c r="H289" s="3" t="b">
        <v>0</v>
      </c>
      <c r="I289" s="3" t="b">
        <v>0</v>
      </c>
      <c r="J289" s="3" t="b">
        <v>0</v>
      </c>
      <c r="K289" s="3" t="b">
        <v>0</v>
      </c>
      <c r="L289" s="3">
        <v>200</v>
      </c>
      <c r="M289" s="3">
        <v>7</v>
      </c>
      <c r="N289" s="3">
        <v>0</v>
      </c>
      <c r="O289" s="3">
        <v>1</v>
      </c>
      <c r="P289" s="3">
        <v>0</v>
      </c>
      <c r="Q289" s="3">
        <v>100</v>
      </c>
      <c r="R289" s="3">
        <v>0</v>
      </c>
      <c r="S289" s="3">
        <v>1</v>
      </c>
      <c r="T289" s="3">
        <v>1</v>
      </c>
      <c r="U289" s="3" t="b">
        <v>0</v>
      </c>
      <c r="V289" s="3">
        <v>120</v>
      </c>
      <c r="W289" s="3">
        <v>1344.13</v>
      </c>
      <c r="X289" s="3">
        <v>1702.06</v>
      </c>
      <c r="Y289" s="3">
        <v>1798.64</v>
      </c>
      <c r="Z289" s="3">
        <v>1311.31</v>
      </c>
      <c r="AA289" s="3">
        <v>1519.63</v>
      </c>
      <c r="AB289" s="3">
        <v>1610.99</v>
      </c>
      <c r="AC289" s="3">
        <v>1414.42</v>
      </c>
      <c r="AD289" s="3" t="s">
        <v>194</v>
      </c>
      <c r="AE289" s="3" t="s">
        <v>194</v>
      </c>
      <c r="AF289" s="3" t="s">
        <v>194</v>
      </c>
      <c r="AG289" s="3">
        <v>193.83</v>
      </c>
      <c r="AH289" s="3">
        <v>192.61</v>
      </c>
      <c r="AI289" s="3">
        <v>192.74</v>
      </c>
      <c r="AJ289" s="3">
        <v>193.94</v>
      </c>
      <c r="AK289" s="3">
        <v>194.05</v>
      </c>
      <c r="AL289" s="3">
        <v>192.93</v>
      </c>
      <c r="AM289" s="3">
        <v>193.34</v>
      </c>
      <c r="AN289" s="3" t="s">
        <v>194</v>
      </c>
      <c r="AO289" s="3" t="s">
        <v>194</v>
      </c>
      <c r="AP289" s="3" t="s">
        <v>194</v>
      </c>
      <c r="AQ289" s="3">
        <v>6.9773856574751498</v>
      </c>
      <c r="AR289" s="3">
        <v>10.201132711375701</v>
      </c>
      <c r="AS289" s="3">
        <v>8.8077170015669601</v>
      </c>
      <c r="AT289" s="3">
        <v>8.0809237302096495</v>
      </c>
      <c r="AU289" s="3">
        <v>7.4937218017814002</v>
      </c>
      <c r="AV289" s="3">
        <v>8.0351187664042403</v>
      </c>
      <c r="AW289" s="3">
        <v>8.4338873126160703</v>
      </c>
      <c r="AX289" s="3" t="s">
        <v>194</v>
      </c>
      <c r="AY289" s="3" t="s">
        <v>194</v>
      </c>
      <c r="AZ289" s="3" t="s">
        <v>194</v>
      </c>
      <c r="BA289" s="3">
        <v>27.259682451069999</v>
      </c>
      <c r="BB289" s="3">
        <v>27.1954150526917</v>
      </c>
      <c r="BC289" s="3">
        <v>26.266086704962401</v>
      </c>
      <c r="BD289" s="3">
        <v>25.216019564688398</v>
      </c>
      <c r="BE289" s="3">
        <v>25.589997335278099</v>
      </c>
      <c r="BF289" s="3">
        <v>27.101114446874799</v>
      </c>
      <c r="BG289" s="3">
        <v>26.623248774085699</v>
      </c>
      <c r="BH289" s="3" t="s">
        <v>194</v>
      </c>
      <c r="BI289" s="3" t="s">
        <v>194</v>
      </c>
      <c r="BJ289" s="3" t="s">
        <v>194</v>
      </c>
      <c r="BM289">
        <v>7</v>
      </c>
      <c r="BN289">
        <f>MIN(Modell_vol30_2_bemutato_Wilensky4_table[[#This Row],[closest comp 1]:[closest comp 10]])</f>
        <v>6.9773856574751498</v>
      </c>
      <c r="BO289">
        <f>MAX(Modell_vol30_2_bemutato_Wilensky4_table[[#This Row],[closest comp 1]:[closest comp 10]])</f>
        <v>10.201132711375701</v>
      </c>
    </row>
    <row r="290" spans="1:70" x14ac:dyDescent="0.25">
      <c r="A290" s="3">
        <v>289</v>
      </c>
      <c r="B290" s="3" t="s">
        <v>38</v>
      </c>
      <c r="C290" s="3" t="s">
        <v>22</v>
      </c>
      <c r="D290" s="3" t="s">
        <v>40</v>
      </c>
      <c r="E290" s="3" t="s">
        <v>28</v>
      </c>
      <c r="F290" s="3" t="s">
        <v>25</v>
      </c>
      <c r="G290" s="3" t="b">
        <v>0</v>
      </c>
      <c r="H290" s="3" t="b">
        <v>0</v>
      </c>
      <c r="I290" s="3" t="b">
        <v>0</v>
      </c>
      <c r="J290" s="3" t="b">
        <v>0</v>
      </c>
      <c r="K290" s="3" t="b">
        <v>0</v>
      </c>
      <c r="L290" s="3">
        <v>200</v>
      </c>
      <c r="M290" s="3">
        <v>7</v>
      </c>
      <c r="N290" s="3">
        <v>0</v>
      </c>
      <c r="O290" s="3">
        <v>1</v>
      </c>
      <c r="P290" s="3">
        <v>0</v>
      </c>
      <c r="Q290" s="3">
        <v>100</v>
      </c>
      <c r="R290" s="3">
        <v>0</v>
      </c>
      <c r="S290" s="3">
        <v>1</v>
      </c>
      <c r="T290" s="3">
        <v>1</v>
      </c>
      <c r="U290" s="3" t="b">
        <v>0</v>
      </c>
      <c r="V290" s="3">
        <v>120</v>
      </c>
      <c r="W290" s="3">
        <v>1045.32</v>
      </c>
      <c r="X290" s="3">
        <v>1023.36</v>
      </c>
      <c r="Y290" s="3">
        <v>1304.51</v>
      </c>
      <c r="Z290" s="3">
        <v>1279.94</v>
      </c>
      <c r="AA290" s="3">
        <v>1341.35</v>
      </c>
      <c r="AB290" s="3">
        <v>1398.05</v>
      </c>
      <c r="AC290" s="3">
        <v>1241.1099999999999</v>
      </c>
      <c r="AD290" s="3" t="s">
        <v>194</v>
      </c>
      <c r="AE290" s="3" t="s">
        <v>194</v>
      </c>
      <c r="AF290" s="3" t="s">
        <v>194</v>
      </c>
      <c r="AG290" s="3">
        <v>195.56</v>
      </c>
      <c r="AH290" s="3">
        <v>195.39</v>
      </c>
      <c r="AI290" s="3">
        <v>194.82</v>
      </c>
      <c r="AJ290" s="3">
        <v>193.57</v>
      </c>
      <c r="AK290" s="3">
        <v>194.24</v>
      </c>
      <c r="AL290" s="3">
        <v>193.46</v>
      </c>
      <c r="AM290" s="3">
        <v>194.65</v>
      </c>
      <c r="AN290" s="3" t="s">
        <v>194</v>
      </c>
      <c r="AO290" s="3" t="s">
        <v>194</v>
      </c>
      <c r="AP290" s="3" t="s">
        <v>194</v>
      </c>
      <c r="AQ290" s="3">
        <v>5.3744071575700199</v>
      </c>
      <c r="AR290" s="3">
        <v>5.3988176978836302</v>
      </c>
      <c r="AS290" s="3">
        <v>7.14812517987919</v>
      </c>
      <c r="AT290" s="3">
        <v>7.5885542887998296</v>
      </c>
      <c r="AU290" s="3">
        <v>8.0579180032311406</v>
      </c>
      <c r="AV290" s="3">
        <v>9.3013490372325904</v>
      </c>
      <c r="AW290" s="3">
        <v>6.8080299289107602</v>
      </c>
      <c r="AX290" s="3" t="s">
        <v>194</v>
      </c>
      <c r="AY290" s="3" t="s">
        <v>194</v>
      </c>
      <c r="AZ290" s="3" t="s">
        <v>194</v>
      </c>
      <c r="BA290" s="3">
        <v>24.556064344817599</v>
      </c>
      <c r="BB290" s="3">
        <v>25.3550744293916</v>
      </c>
      <c r="BC290" s="3">
        <v>26.904361627464901</v>
      </c>
      <c r="BD290" s="3">
        <v>26.884108512512999</v>
      </c>
      <c r="BE290" s="3">
        <v>26.269972474180999</v>
      </c>
      <c r="BF290" s="3">
        <v>26.088826280024499</v>
      </c>
      <c r="BG290" s="3">
        <v>24.8789646914102</v>
      </c>
      <c r="BH290" s="3" t="s">
        <v>194</v>
      </c>
      <c r="BI290" s="3" t="s">
        <v>194</v>
      </c>
      <c r="BJ290" s="3" t="s">
        <v>194</v>
      </c>
      <c r="BM290">
        <v>7</v>
      </c>
      <c r="BN290">
        <f>MIN(Modell_vol30_2_bemutato_Wilensky4_table[[#This Row],[closest comp 1]:[closest comp 10]])</f>
        <v>5.3744071575700199</v>
      </c>
      <c r="BO290">
        <f>MAX(Modell_vol30_2_bemutato_Wilensky4_table[[#This Row],[closest comp 1]:[closest comp 10]])</f>
        <v>9.3013490372325904</v>
      </c>
    </row>
    <row r="291" spans="1:70" x14ac:dyDescent="0.25">
      <c r="A291" s="3">
        <v>290</v>
      </c>
      <c r="B291" s="3" t="s">
        <v>38</v>
      </c>
      <c r="C291" s="3" t="s">
        <v>22</v>
      </c>
      <c r="D291" s="3" t="s">
        <v>40</v>
      </c>
      <c r="E291" s="3" t="s">
        <v>28</v>
      </c>
      <c r="F291" s="3" t="s">
        <v>25</v>
      </c>
      <c r="G291" s="3" t="b">
        <v>0</v>
      </c>
      <c r="H291" s="3" t="b">
        <v>0</v>
      </c>
      <c r="I291" s="3" t="b">
        <v>0</v>
      </c>
      <c r="J291" s="3" t="b">
        <v>0</v>
      </c>
      <c r="K291" s="3" t="b">
        <v>0</v>
      </c>
      <c r="L291" s="3">
        <v>200</v>
      </c>
      <c r="M291" s="3">
        <v>7</v>
      </c>
      <c r="N291" s="3">
        <v>0</v>
      </c>
      <c r="O291" s="3">
        <v>1</v>
      </c>
      <c r="P291" s="3">
        <v>0</v>
      </c>
      <c r="Q291" s="3">
        <v>100</v>
      </c>
      <c r="R291" s="3">
        <v>0</v>
      </c>
      <c r="S291" s="3">
        <v>1</v>
      </c>
      <c r="T291" s="3">
        <v>1</v>
      </c>
      <c r="U291" s="3" t="b">
        <v>0</v>
      </c>
      <c r="V291" s="3">
        <v>120</v>
      </c>
      <c r="W291" s="3">
        <v>1297.99</v>
      </c>
      <c r="X291" s="3">
        <v>1631.73</v>
      </c>
      <c r="Y291" s="3">
        <v>1611.9</v>
      </c>
      <c r="Z291" s="3">
        <v>1328.83</v>
      </c>
      <c r="AA291" s="3">
        <v>1572.88</v>
      </c>
      <c r="AB291" s="3">
        <v>1510.75</v>
      </c>
      <c r="AC291" s="3">
        <v>1208.1400000000001</v>
      </c>
      <c r="AD291" s="3" t="s">
        <v>194</v>
      </c>
      <c r="AE291" s="3" t="s">
        <v>194</v>
      </c>
      <c r="AF291" s="3" t="s">
        <v>194</v>
      </c>
      <c r="AG291" s="3">
        <v>194.44</v>
      </c>
      <c r="AH291" s="3">
        <v>193.1</v>
      </c>
      <c r="AI291" s="3">
        <v>192.99</v>
      </c>
      <c r="AJ291" s="3">
        <v>194.26</v>
      </c>
      <c r="AK291" s="3">
        <v>193.52</v>
      </c>
      <c r="AL291" s="3">
        <v>193.77</v>
      </c>
      <c r="AM291" s="3">
        <v>194.48</v>
      </c>
      <c r="AN291" s="3" t="s">
        <v>194</v>
      </c>
      <c r="AO291" s="3" t="s">
        <v>194</v>
      </c>
      <c r="AP291" s="3" t="s">
        <v>194</v>
      </c>
      <c r="AQ291" s="3">
        <v>7.69124320862172</v>
      </c>
      <c r="AR291" s="3">
        <v>8.8596026658079694</v>
      </c>
      <c r="AS291" s="3">
        <v>8.6686466981620391</v>
      </c>
      <c r="AT291" s="3">
        <v>6.9344090258152598</v>
      </c>
      <c r="AU291" s="3">
        <v>8.7144813884840406</v>
      </c>
      <c r="AV291" s="3">
        <v>7.91362156946174</v>
      </c>
      <c r="AW291" s="3">
        <v>6.99337570315266</v>
      </c>
      <c r="AX291" s="3" t="s">
        <v>194</v>
      </c>
      <c r="AY291" s="3" t="s">
        <v>194</v>
      </c>
      <c r="AZ291" s="3" t="s">
        <v>194</v>
      </c>
      <c r="BA291" s="3">
        <v>27.417499152420302</v>
      </c>
      <c r="BB291" s="3">
        <v>24.1556692669655</v>
      </c>
      <c r="BC291" s="3">
        <v>27.6223000927261</v>
      </c>
      <c r="BD291" s="3">
        <v>28.273909415916499</v>
      </c>
      <c r="BE291" s="3">
        <v>25.5292852468496</v>
      </c>
      <c r="BF291" s="3">
        <v>25.941159837761301</v>
      </c>
      <c r="BG291" s="3">
        <v>27.781665908059999</v>
      </c>
      <c r="BH291" s="3" t="s">
        <v>194</v>
      </c>
      <c r="BI291" s="3" t="s">
        <v>194</v>
      </c>
      <c r="BJ291" s="3" t="s">
        <v>194</v>
      </c>
      <c r="BM291">
        <v>7</v>
      </c>
      <c r="BN291">
        <f>MIN(Modell_vol30_2_bemutato_Wilensky4_table[[#This Row],[closest comp 1]:[closest comp 10]])</f>
        <v>6.9344090258152598</v>
      </c>
      <c r="BO291">
        <f>MAX(Modell_vol30_2_bemutato_Wilensky4_table[[#This Row],[closest comp 1]:[closest comp 10]])</f>
        <v>8.8596026658079694</v>
      </c>
    </row>
    <row r="292" spans="1:70" x14ac:dyDescent="0.25">
      <c r="A292" s="3">
        <v>291</v>
      </c>
      <c r="B292" s="3" t="s">
        <v>38</v>
      </c>
      <c r="C292" s="3" t="s">
        <v>22</v>
      </c>
      <c r="D292" s="3" t="s">
        <v>40</v>
      </c>
      <c r="E292" s="3" t="s">
        <v>28</v>
      </c>
      <c r="F292" s="3" t="s">
        <v>25</v>
      </c>
      <c r="G292" s="3" t="b">
        <v>0</v>
      </c>
      <c r="H292" s="3" t="b">
        <v>0</v>
      </c>
      <c r="I292" s="3" t="b">
        <v>0</v>
      </c>
      <c r="J292" s="3" t="b">
        <v>0</v>
      </c>
      <c r="K292" s="3" t="b">
        <v>0</v>
      </c>
      <c r="L292" s="3">
        <v>200</v>
      </c>
      <c r="M292" s="3">
        <v>7</v>
      </c>
      <c r="N292" s="3">
        <v>0</v>
      </c>
      <c r="O292" s="3">
        <v>1</v>
      </c>
      <c r="P292" s="3">
        <v>0</v>
      </c>
      <c r="Q292" s="3">
        <v>100</v>
      </c>
      <c r="R292" s="3">
        <v>0</v>
      </c>
      <c r="S292" s="3">
        <v>1</v>
      </c>
      <c r="T292" s="3">
        <v>1</v>
      </c>
      <c r="U292" s="3" t="b">
        <v>0</v>
      </c>
      <c r="V292" s="3">
        <v>120</v>
      </c>
      <c r="W292" s="3">
        <v>1321.5</v>
      </c>
      <c r="X292" s="3">
        <v>1437.52</v>
      </c>
      <c r="Y292" s="3">
        <v>1137.18</v>
      </c>
      <c r="Z292" s="3">
        <v>1291.0999999999999</v>
      </c>
      <c r="AA292" s="3">
        <v>1368.92</v>
      </c>
      <c r="AB292" s="3">
        <v>1336.71</v>
      </c>
      <c r="AC292" s="3">
        <v>1517.35</v>
      </c>
      <c r="AD292" s="3" t="s">
        <v>194</v>
      </c>
      <c r="AE292" s="3" t="s">
        <v>194</v>
      </c>
      <c r="AF292" s="3" t="s">
        <v>194</v>
      </c>
      <c r="AG292" s="3">
        <v>194.88</v>
      </c>
      <c r="AH292" s="3">
        <v>193.05</v>
      </c>
      <c r="AI292" s="3">
        <v>194.82</v>
      </c>
      <c r="AJ292" s="3">
        <v>193.83</v>
      </c>
      <c r="AK292" s="3">
        <v>194.12</v>
      </c>
      <c r="AL292" s="3">
        <v>194.49</v>
      </c>
      <c r="AM292" s="3">
        <v>193.11</v>
      </c>
      <c r="AN292" s="3" t="s">
        <v>194</v>
      </c>
      <c r="AO292" s="3" t="s">
        <v>194</v>
      </c>
      <c r="AP292" s="3" t="s">
        <v>194</v>
      </c>
      <c r="AQ292" s="3">
        <v>6.8397197832779799</v>
      </c>
      <c r="AR292" s="3">
        <v>9.0716032229170693</v>
      </c>
      <c r="AS292" s="3">
        <v>6.1590680703577299</v>
      </c>
      <c r="AT292" s="3">
        <v>8.3028941987705398</v>
      </c>
      <c r="AU292" s="3">
        <v>6.8172676629846203</v>
      </c>
      <c r="AV292" s="3">
        <v>7.4284596263445399</v>
      </c>
      <c r="AW292" s="3">
        <v>9.2272814051981005</v>
      </c>
      <c r="AX292" s="3" t="s">
        <v>194</v>
      </c>
      <c r="AY292" s="3" t="s">
        <v>194</v>
      </c>
      <c r="AZ292" s="3" t="s">
        <v>194</v>
      </c>
      <c r="BA292" s="3">
        <v>26.009416749210502</v>
      </c>
      <c r="BB292" s="3">
        <v>27.887437521586001</v>
      </c>
      <c r="BC292" s="3">
        <v>26.9520362805976</v>
      </c>
      <c r="BD292" s="3">
        <v>27.421912291044901</v>
      </c>
      <c r="BE292" s="3">
        <v>26.369845770251001</v>
      </c>
      <c r="BF292" s="3">
        <v>27.590302975024599</v>
      </c>
      <c r="BG292" s="3">
        <v>28.264619678571702</v>
      </c>
      <c r="BH292" s="3" t="s">
        <v>194</v>
      </c>
      <c r="BI292" s="3" t="s">
        <v>194</v>
      </c>
      <c r="BJ292" s="3" t="s">
        <v>194</v>
      </c>
      <c r="BM292">
        <v>7</v>
      </c>
      <c r="BN292">
        <f>MIN(Modell_vol30_2_bemutato_Wilensky4_table[[#This Row],[closest comp 1]:[closest comp 10]])</f>
        <v>6.1590680703577299</v>
      </c>
      <c r="BO292">
        <f>MAX(Modell_vol30_2_bemutato_Wilensky4_table[[#This Row],[closest comp 1]:[closest comp 10]])</f>
        <v>9.2272814051981005</v>
      </c>
    </row>
    <row r="293" spans="1:70" x14ac:dyDescent="0.25">
      <c r="A293" s="3">
        <v>292</v>
      </c>
      <c r="B293" s="3" t="s">
        <v>38</v>
      </c>
      <c r="C293" s="3" t="s">
        <v>22</v>
      </c>
      <c r="D293" s="3" t="s">
        <v>40</v>
      </c>
      <c r="E293" s="3" t="s">
        <v>28</v>
      </c>
      <c r="F293" s="3" t="s">
        <v>25</v>
      </c>
      <c r="G293" s="3" t="b">
        <v>0</v>
      </c>
      <c r="H293" s="3" t="b">
        <v>0</v>
      </c>
      <c r="I293" s="3" t="b">
        <v>0</v>
      </c>
      <c r="J293" s="3" t="b">
        <v>0</v>
      </c>
      <c r="K293" s="3" t="b">
        <v>0</v>
      </c>
      <c r="L293" s="3">
        <v>200</v>
      </c>
      <c r="M293" s="3">
        <v>7</v>
      </c>
      <c r="N293" s="3">
        <v>0</v>
      </c>
      <c r="O293" s="3">
        <v>1</v>
      </c>
      <c r="P293" s="3">
        <v>0</v>
      </c>
      <c r="Q293" s="3">
        <v>100</v>
      </c>
      <c r="R293" s="3">
        <v>0</v>
      </c>
      <c r="S293" s="3">
        <v>1</v>
      </c>
      <c r="T293" s="3">
        <v>1</v>
      </c>
      <c r="U293" s="3" t="b">
        <v>0</v>
      </c>
      <c r="V293" s="3">
        <v>120</v>
      </c>
      <c r="W293" s="3">
        <v>1698.48</v>
      </c>
      <c r="X293" s="3">
        <v>1339.67</v>
      </c>
      <c r="Y293" s="3">
        <v>1489.01</v>
      </c>
      <c r="Z293" s="3">
        <v>1532.24</v>
      </c>
      <c r="AA293" s="3">
        <v>1471.4</v>
      </c>
      <c r="AB293" s="3">
        <v>1252.3599999999999</v>
      </c>
      <c r="AC293" s="3">
        <v>1409.23</v>
      </c>
      <c r="AD293" s="3" t="s">
        <v>194</v>
      </c>
      <c r="AE293" s="3" t="s">
        <v>194</v>
      </c>
      <c r="AF293" s="3" t="s">
        <v>194</v>
      </c>
      <c r="AG293" s="3">
        <v>193.33</v>
      </c>
      <c r="AH293" s="3">
        <v>193.87</v>
      </c>
      <c r="AI293" s="3">
        <v>193.55</v>
      </c>
      <c r="AJ293" s="3">
        <v>193.26</v>
      </c>
      <c r="AK293" s="3">
        <v>193.29</v>
      </c>
      <c r="AL293" s="3">
        <v>193.55</v>
      </c>
      <c r="AM293" s="3">
        <v>194.39</v>
      </c>
      <c r="AN293" s="3" t="s">
        <v>194</v>
      </c>
      <c r="AO293" s="3" t="s">
        <v>194</v>
      </c>
      <c r="AP293" s="3" t="s">
        <v>194</v>
      </c>
      <c r="AQ293" s="3">
        <v>9.3560752408407506</v>
      </c>
      <c r="AR293" s="3">
        <v>7.2697747012778899</v>
      </c>
      <c r="AS293" s="3">
        <v>7.8221566857166103</v>
      </c>
      <c r="AT293" s="3">
        <v>8.0760498897176394</v>
      </c>
      <c r="AU293" s="3">
        <v>9.1038998115644496</v>
      </c>
      <c r="AV293" s="3">
        <v>8.1391093836220403</v>
      </c>
      <c r="AW293" s="3">
        <v>7.34659036564251</v>
      </c>
      <c r="AX293" s="3" t="s">
        <v>194</v>
      </c>
      <c r="AY293" s="3" t="s">
        <v>194</v>
      </c>
      <c r="AZ293" s="3" t="s">
        <v>194</v>
      </c>
      <c r="BA293" s="3">
        <v>25.9527180425899</v>
      </c>
      <c r="BB293" s="3">
        <v>27.4763134229486</v>
      </c>
      <c r="BC293" s="3">
        <v>27.007574869685499</v>
      </c>
      <c r="BD293" s="3">
        <v>29.162912390721001</v>
      </c>
      <c r="BE293" s="3">
        <v>28.996422978343499</v>
      </c>
      <c r="BF293" s="3">
        <v>29.666700233831801</v>
      </c>
      <c r="BG293" s="3">
        <v>26.414331090670402</v>
      </c>
      <c r="BH293" s="3" t="s">
        <v>194</v>
      </c>
      <c r="BI293" s="3" t="s">
        <v>194</v>
      </c>
      <c r="BJ293" s="3" t="s">
        <v>194</v>
      </c>
      <c r="BM293">
        <v>7</v>
      </c>
      <c r="BN293">
        <f>MIN(Modell_vol30_2_bemutato_Wilensky4_table[[#This Row],[closest comp 1]:[closest comp 10]])</f>
        <v>7.2697747012778899</v>
      </c>
      <c r="BO293">
        <f>MAX(Modell_vol30_2_bemutato_Wilensky4_table[[#This Row],[closest comp 1]:[closest comp 10]])</f>
        <v>9.3560752408407506</v>
      </c>
    </row>
    <row r="294" spans="1:70" x14ac:dyDescent="0.25">
      <c r="A294" s="3">
        <v>293</v>
      </c>
      <c r="B294" s="3" t="s">
        <v>38</v>
      </c>
      <c r="C294" s="3" t="s">
        <v>22</v>
      </c>
      <c r="D294" s="3" t="s">
        <v>40</v>
      </c>
      <c r="E294" s="3" t="s">
        <v>28</v>
      </c>
      <c r="F294" s="3" t="s">
        <v>25</v>
      </c>
      <c r="G294" s="3" t="b">
        <v>0</v>
      </c>
      <c r="H294" s="3" t="b">
        <v>0</v>
      </c>
      <c r="I294" s="3" t="b">
        <v>0</v>
      </c>
      <c r="J294" s="3" t="b">
        <v>0</v>
      </c>
      <c r="K294" s="3" t="b">
        <v>0</v>
      </c>
      <c r="L294" s="3">
        <v>200</v>
      </c>
      <c r="M294" s="3">
        <v>7</v>
      </c>
      <c r="N294" s="3">
        <v>0</v>
      </c>
      <c r="O294" s="3">
        <v>1</v>
      </c>
      <c r="P294" s="3">
        <v>0</v>
      </c>
      <c r="Q294" s="3">
        <v>100</v>
      </c>
      <c r="R294" s="3">
        <v>0</v>
      </c>
      <c r="S294" s="3">
        <v>1</v>
      </c>
      <c r="T294" s="3">
        <v>1</v>
      </c>
      <c r="U294" s="3" t="b">
        <v>0</v>
      </c>
      <c r="V294" s="3">
        <v>120</v>
      </c>
      <c r="W294" s="3">
        <v>1449.84</v>
      </c>
      <c r="X294" s="3">
        <v>1312.56</v>
      </c>
      <c r="Y294" s="3">
        <v>1317.04</v>
      </c>
      <c r="Z294" s="3">
        <v>1374.78</v>
      </c>
      <c r="AA294" s="3">
        <v>1387.36</v>
      </c>
      <c r="AB294" s="3">
        <v>1278.05</v>
      </c>
      <c r="AC294" s="3">
        <v>1310.73</v>
      </c>
      <c r="AD294" s="3" t="s">
        <v>194</v>
      </c>
      <c r="AE294" s="3" t="s">
        <v>194</v>
      </c>
      <c r="AF294" s="3" t="s">
        <v>194</v>
      </c>
      <c r="AG294" s="3">
        <v>192.8</v>
      </c>
      <c r="AH294" s="3">
        <v>194.43</v>
      </c>
      <c r="AI294" s="3">
        <v>194.4</v>
      </c>
      <c r="AJ294" s="3">
        <v>194.29</v>
      </c>
      <c r="AK294" s="3">
        <v>193.8</v>
      </c>
      <c r="AL294" s="3">
        <v>194.66</v>
      </c>
      <c r="AM294" s="3">
        <v>194.48</v>
      </c>
      <c r="AN294" s="3" t="s">
        <v>194</v>
      </c>
      <c r="AO294" s="3" t="s">
        <v>194</v>
      </c>
      <c r="AP294" s="3" t="s">
        <v>194</v>
      </c>
      <c r="AQ294" s="3">
        <v>8.6914333450034693</v>
      </c>
      <c r="AR294" s="3">
        <v>6.8679228112460802</v>
      </c>
      <c r="AS294" s="3">
        <v>8.0669705001868692</v>
      </c>
      <c r="AT294" s="3">
        <v>6.9774702654699503</v>
      </c>
      <c r="AU294" s="3">
        <v>8.3924168921305409</v>
      </c>
      <c r="AV294" s="3">
        <v>7.34190621777958</v>
      </c>
      <c r="AW294" s="3">
        <v>6.6196592026641001</v>
      </c>
      <c r="AX294" s="3" t="s">
        <v>194</v>
      </c>
      <c r="AY294" s="3" t="s">
        <v>194</v>
      </c>
      <c r="AZ294" s="3" t="s">
        <v>194</v>
      </c>
      <c r="BA294" s="3">
        <v>26.6896048011712</v>
      </c>
      <c r="BB294" s="3">
        <v>25.1072096987827</v>
      </c>
      <c r="BC294" s="3">
        <v>25.586111222902101</v>
      </c>
      <c r="BD294" s="3">
        <v>26.0350294818187</v>
      </c>
      <c r="BE294" s="3">
        <v>27.093354145153398</v>
      </c>
      <c r="BF294" s="3">
        <v>24.242618146320702</v>
      </c>
      <c r="BG294" s="3">
        <v>25.943240936155401</v>
      </c>
      <c r="BH294" s="3" t="s">
        <v>194</v>
      </c>
      <c r="BI294" s="3" t="s">
        <v>194</v>
      </c>
      <c r="BJ294" s="3" t="s">
        <v>194</v>
      </c>
      <c r="BM294">
        <v>7</v>
      </c>
      <c r="BN294">
        <f>MIN(Modell_vol30_2_bemutato_Wilensky4_table[[#This Row],[closest comp 1]:[closest comp 10]])</f>
        <v>6.6196592026641001</v>
      </c>
      <c r="BO294">
        <f>MAX(Modell_vol30_2_bemutato_Wilensky4_table[[#This Row],[closest comp 1]:[closest comp 10]])</f>
        <v>8.6914333450034693</v>
      </c>
    </row>
    <row r="295" spans="1:70" x14ac:dyDescent="0.25">
      <c r="A295" s="3">
        <v>294</v>
      </c>
      <c r="B295" s="3" t="s">
        <v>38</v>
      </c>
      <c r="C295" s="3" t="s">
        <v>22</v>
      </c>
      <c r="D295" s="3" t="s">
        <v>40</v>
      </c>
      <c r="E295" s="3" t="s">
        <v>28</v>
      </c>
      <c r="F295" s="3" t="s">
        <v>25</v>
      </c>
      <c r="G295" s="3" t="b">
        <v>0</v>
      </c>
      <c r="H295" s="3" t="b">
        <v>0</v>
      </c>
      <c r="I295" s="3" t="b">
        <v>0</v>
      </c>
      <c r="J295" s="3" t="b">
        <v>0</v>
      </c>
      <c r="K295" s="3" t="b">
        <v>0</v>
      </c>
      <c r="L295" s="3">
        <v>200</v>
      </c>
      <c r="M295" s="3">
        <v>7</v>
      </c>
      <c r="N295" s="3">
        <v>0</v>
      </c>
      <c r="O295" s="3">
        <v>1</v>
      </c>
      <c r="P295" s="3">
        <v>0</v>
      </c>
      <c r="Q295" s="3">
        <v>100</v>
      </c>
      <c r="R295" s="3">
        <v>0</v>
      </c>
      <c r="S295" s="3">
        <v>1</v>
      </c>
      <c r="T295" s="3">
        <v>1</v>
      </c>
      <c r="U295" s="3" t="b">
        <v>0</v>
      </c>
      <c r="V295" s="3">
        <v>120</v>
      </c>
      <c r="W295" s="3">
        <v>1339.18</v>
      </c>
      <c r="X295" s="3">
        <v>1427.94</v>
      </c>
      <c r="Y295" s="3">
        <v>1211.28</v>
      </c>
      <c r="Z295" s="3">
        <v>1081.07</v>
      </c>
      <c r="AA295" s="3">
        <v>1315.73</v>
      </c>
      <c r="AB295" s="3">
        <v>1447.57</v>
      </c>
      <c r="AC295" s="3">
        <v>1265.58</v>
      </c>
      <c r="AD295" s="3" t="s">
        <v>194</v>
      </c>
      <c r="AE295" s="3" t="s">
        <v>194</v>
      </c>
      <c r="AF295" s="3" t="s">
        <v>194</v>
      </c>
      <c r="AG295" s="3">
        <v>194.44</v>
      </c>
      <c r="AH295" s="3">
        <v>194.18</v>
      </c>
      <c r="AI295" s="3">
        <v>194.48</v>
      </c>
      <c r="AJ295" s="3">
        <v>193.92</v>
      </c>
      <c r="AK295" s="3">
        <v>194.19</v>
      </c>
      <c r="AL295" s="3">
        <v>194.3</v>
      </c>
      <c r="AM295" s="3">
        <v>194.91</v>
      </c>
      <c r="AN295" s="3" t="s">
        <v>194</v>
      </c>
      <c r="AO295" s="3" t="s">
        <v>194</v>
      </c>
      <c r="AP295" s="3" t="s">
        <v>194</v>
      </c>
      <c r="AQ295" s="3">
        <v>8.17827657832634</v>
      </c>
      <c r="AR295" s="3">
        <v>7.08767572670794</v>
      </c>
      <c r="AS295" s="3">
        <v>5.9873895892062503</v>
      </c>
      <c r="AT295" s="3">
        <v>7.1987866649953798</v>
      </c>
      <c r="AU295" s="3">
        <v>8.6572235479099398</v>
      </c>
      <c r="AV295" s="3">
        <v>6.7182080902071997</v>
      </c>
      <c r="AW295" s="3">
        <v>7.1233936271998903</v>
      </c>
      <c r="AX295" s="3" t="s">
        <v>194</v>
      </c>
      <c r="AY295" s="3" t="s">
        <v>194</v>
      </c>
      <c r="AZ295" s="3" t="s">
        <v>194</v>
      </c>
      <c r="BA295" s="3">
        <v>26.9812814180011</v>
      </c>
      <c r="BB295" s="3">
        <v>27.740722412417998</v>
      </c>
      <c r="BC295" s="3">
        <v>28.8169406603878</v>
      </c>
      <c r="BD295" s="3">
        <v>28.259106143594501</v>
      </c>
      <c r="BE295" s="3">
        <v>28.226311626882001</v>
      </c>
      <c r="BF295" s="3">
        <v>25.815187357920198</v>
      </c>
      <c r="BG295" s="3">
        <v>25.962442183103398</v>
      </c>
      <c r="BH295" s="3" t="s">
        <v>194</v>
      </c>
      <c r="BI295" s="3" t="s">
        <v>194</v>
      </c>
      <c r="BJ295" s="3" t="s">
        <v>194</v>
      </c>
      <c r="BM295">
        <v>7</v>
      </c>
      <c r="BN295">
        <f>MIN(Modell_vol30_2_bemutato_Wilensky4_table[[#This Row],[closest comp 1]:[closest comp 10]])</f>
        <v>5.9873895892062503</v>
      </c>
      <c r="BO295">
        <f>MAX(Modell_vol30_2_bemutato_Wilensky4_table[[#This Row],[closest comp 1]:[closest comp 10]])</f>
        <v>8.6572235479099398</v>
      </c>
    </row>
    <row r="296" spans="1:70" x14ac:dyDescent="0.25">
      <c r="A296" s="3">
        <v>295</v>
      </c>
      <c r="B296" s="3" t="s">
        <v>38</v>
      </c>
      <c r="C296" s="3" t="s">
        <v>22</v>
      </c>
      <c r="D296" s="3" t="s">
        <v>40</v>
      </c>
      <c r="E296" s="3" t="s">
        <v>28</v>
      </c>
      <c r="F296" s="3" t="s">
        <v>25</v>
      </c>
      <c r="G296" s="3" t="b">
        <v>0</v>
      </c>
      <c r="H296" s="3" t="b">
        <v>0</v>
      </c>
      <c r="I296" s="3" t="b">
        <v>0</v>
      </c>
      <c r="J296" s="3" t="b">
        <v>0</v>
      </c>
      <c r="K296" s="3" t="b">
        <v>0</v>
      </c>
      <c r="L296" s="3">
        <v>200</v>
      </c>
      <c r="M296" s="3">
        <v>7</v>
      </c>
      <c r="N296" s="3">
        <v>0</v>
      </c>
      <c r="O296" s="3">
        <v>1</v>
      </c>
      <c r="P296" s="3">
        <v>0</v>
      </c>
      <c r="Q296" s="3">
        <v>100</v>
      </c>
      <c r="R296" s="3">
        <v>0</v>
      </c>
      <c r="S296" s="3">
        <v>1</v>
      </c>
      <c r="T296" s="3">
        <v>1</v>
      </c>
      <c r="U296" s="3" t="b">
        <v>0</v>
      </c>
      <c r="V296" s="3">
        <v>120</v>
      </c>
      <c r="W296" s="3">
        <v>1233.4100000000001</v>
      </c>
      <c r="X296" s="3">
        <v>1475.39</v>
      </c>
      <c r="Y296" s="3">
        <v>1356.13</v>
      </c>
      <c r="Z296" s="3">
        <v>1183.72</v>
      </c>
      <c r="AA296" s="3">
        <v>924.18</v>
      </c>
      <c r="AB296" s="3">
        <v>1192.75</v>
      </c>
      <c r="AC296" s="3">
        <v>1243.1500000000001</v>
      </c>
      <c r="AD296" s="3" t="s">
        <v>194</v>
      </c>
      <c r="AE296" s="3" t="s">
        <v>194</v>
      </c>
      <c r="AF296" s="3" t="s">
        <v>194</v>
      </c>
      <c r="AG296" s="3">
        <v>194.57</v>
      </c>
      <c r="AH296" s="3">
        <v>194.67</v>
      </c>
      <c r="AI296" s="3">
        <v>193.5</v>
      </c>
      <c r="AJ296" s="3">
        <v>194.89</v>
      </c>
      <c r="AK296" s="3">
        <v>194.41</v>
      </c>
      <c r="AL296" s="3">
        <v>194.89</v>
      </c>
      <c r="AM296" s="3">
        <v>194.46</v>
      </c>
      <c r="AN296" s="3" t="s">
        <v>194</v>
      </c>
      <c r="AO296" s="3" t="s">
        <v>194</v>
      </c>
      <c r="AP296" s="3" t="s">
        <v>194</v>
      </c>
      <c r="AQ296" s="3">
        <v>7.1918604176831602</v>
      </c>
      <c r="AR296" s="3">
        <v>8.6350979817638507</v>
      </c>
      <c r="AS296" s="3">
        <v>9.4572108431656208</v>
      </c>
      <c r="AT296" s="3">
        <v>6.5066490202591902</v>
      </c>
      <c r="AU296" s="3">
        <v>7.5933373784650202</v>
      </c>
      <c r="AV296" s="3">
        <v>7.2173068137343002</v>
      </c>
      <c r="AW296" s="3">
        <v>6.7941378936533896</v>
      </c>
      <c r="AX296" s="3" t="s">
        <v>194</v>
      </c>
      <c r="AY296" s="3" t="s">
        <v>194</v>
      </c>
      <c r="AZ296" s="3" t="s">
        <v>194</v>
      </c>
      <c r="BA296" s="3">
        <v>28.441773321826702</v>
      </c>
      <c r="BB296" s="3">
        <v>25.487149405924701</v>
      </c>
      <c r="BC296" s="3">
        <v>27.451604601527901</v>
      </c>
      <c r="BD296" s="3">
        <v>26.856924541641501</v>
      </c>
      <c r="BE296" s="3">
        <v>30.292438555091699</v>
      </c>
      <c r="BF296" s="3">
        <v>25.962482803298201</v>
      </c>
      <c r="BG296" s="3">
        <v>26.927166713106299</v>
      </c>
      <c r="BH296" s="3" t="s">
        <v>194</v>
      </c>
      <c r="BI296" s="3" t="s">
        <v>194</v>
      </c>
      <c r="BJ296" s="3" t="s">
        <v>194</v>
      </c>
      <c r="BM296">
        <v>7</v>
      </c>
      <c r="BN296">
        <f>MIN(Modell_vol30_2_bemutato_Wilensky4_table[[#This Row],[closest comp 1]:[closest comp 10]])</f>
        <v>6.5066490202591902</v>
      </c>
      <c r="BO296">
        <f>MAX(Modell_vol30_2_bemutato_Wilensky4_table[[#This Row],[closest comp 1]:[closest comp 10]])</f>
        <v>9.4572108431656208</v>
      </c>
    </row>
    <row r="297" spans="1:70" x14ac:dyDescent="0.25">
      <c r="A297" s="3">
        <v>296</v>
      </c>
      <c r="B297" s="3" t="s">
        <v>38</v>
      </c>
      <c r="C297" s="3" t="s">
        <v>22</v>
      </c>
      <c r="D297" s="3" t="s">
        <v>40</v>
      </c>
      <c r="E297" s="3" t="s">
        <v>28</v>
      </c>
      <c r="F297" s="3" t="s">
        <v>25</v>
      </c>
      <c r="G297" s="3" t="b">
        <v>0</v>
      </c>
      <c r="H297" s="3" t="b">
        <v>0</v>
      </c>
      <c r="I297" s="3" t="b">
        <v>0</v>
      </c>
      <c r="J297" s="3" t="b">
        <v>0</v>
      </c>
      <c r="K297" s="3" t="b">
        <v>0</v>
      </c>
      <c r="L297" s="3">
        <v>200</v>
      </c>
      <c r="M297" s="3">
        <v>7</v>
      </c>
      <c r="N297" s="3">
        <v>0</v>
      </c>
      <c r="O297" s="3">
        <v>1</v>
      </c>
      <c r="P297" s="3">
        <v>0</v>
      </c>
      <c r="Q297" s="3">
        <v>100</v>
      </c>
      <c r="R297" s="3">
        <v>0</v>
      </c>
      <c r="S297" s="3">
        <v>1</v>
      </c>
      <c r="T297" s="3">
        <v>1</v>
      </c>
      <c r="U297" s="3" t="b">
        <v>0</v>
      </c>
      <c r="V297" s="3">
        <v>120</v>
      </c>
      <c r="W297" s="3">
        <v>1188.3399999999999</v>
      </c>
      <c r="X297" s="3">
        <v>1352.47</v>
      </c>
      <c r="Y297" s="3">
        <v>1643.88</v>
      </c>
      <c r="Z297" s="3">
        <v>1634.08</v>
      </c>
      <c r="AA297" s="3">
        <v>1359.21</v>
      </c>
      <c r="AB297" s="3">
        <v>1241.4000000000001</v>
      </c>
      <c r="AC297" s="3">
        <v>1421.5</v>
      </c>
      <c r="AD297" s="3" t="s">
        <v>194</v>
      </c>
      <c r="AE297" s="3" t="s">
        <v>194</v>
      </c>
      <c r="AF297" s="3" t="s">
        <v>194</v>
      </c>
      <c r="AG297" s="3">
        <v>194.41</v>
      </c>
      <c r="AH297" s="3">
        <v>194.19</v>
      </c>
      <c r="AI297" s="3">
        <v>192.86</v>
      </c>
      <c r="AJ297" s="3">
        <v>193.26</v>
      </c>
      <c r="AK297" s="3">
        <v>193.92</v>
      </c>
      <c r="AL297" s="3">
        <v>193.84</v>
      </c>
      <c r="AM297" s="3">
        <v>193.97</v>
      </c>
      <c r="AN297" s="3" t="s">
        <v>194</v>
      </c>
      <c r="AO297" s="3" t="s">
        <v>194</v>
      </c>
      <c r="AP297" s="3" t="s">
        <v>194</v>
      </c>
      <c r="AQ297" s="3">
        <v>6.6768381343304704</v>
      </c>
      <c r="AR297" s="3">
        <v>7.33552265030991</v>
      </c>
      <c r="AS297" s="3">
        <v>9.16182724470079</v>
      </c>
      <c r="AT297" s="3">
        <v>8.6936748059978406</v>
      </c>
      <c r="AU297" s="3">
        <v>7.4728464639602796</v>
      </c>
      <c r="AV297" s="3">
        <v>7.4732115397769503</v>
      </c>
      <c r="AW297" s="3">
        <v>8.7796299719575295</v>
      </c>
      <c r="AX297" s="3" t="s">
        <v>194</v>
      </c>
      <c r="AY297" s="3" t="s">
        <v>194</v>
      </c>
      <c r="AZ297" s="3" t="s">
        <v>194</v>
      </c>
      <c r="BA297" s="3">
        <v>27.7619992182488</v>
      </c>
      <c r="BB297" s="3">
        <v>25.316526798063201</v>
      </c>
      <c r="BC297" s="3">
        <v>27.573781553709502</v>
      </c>
      <c r="BD297" s="3">
        <v>26.094467246583701</v>
      </c>
      <c r="BE297" s="3">
        <v>27.257043241479501</v>
      </c>
      <c r="BF297" s="3">
        <v>27.853243669479699</v>
      </c>
      <c r="BG297" s="3">
        <v>26.7962390633575</v>
      </c>
      <c r="BH297" s="3" t="s">
        <v>194</v>
      </c>
      <c r="BI297" s="3" t="s">
        <v>194</v>
      </c>
      <c r="BJ297" s="3" t="s">
        <v>194</v>
      </c>
      <c r="BM297">
        <v>7</v>
      </c>
      <c r="BN297">
        <f>MIN(Modell_vol30_2_bemutato_Wilensky4_table[[#This Row],[closest comp 1]:[closest comp 10]])</f>
        <v>6.6768381343304704</v>
      </c>
      <c r="BO297">
        <f>MAX(Modell_vol30_2_bemutato_Wilensky4_table[[#This Row],[closest comp 1]:[closest comp 10]])</f>
        <v>9.16182724470079</v>
      </c>
    </row>
    <row r="298" spans="1:70" x14ac:dyDescent="0.25">
      <c r="A298" s="3">
        <v>297</v>
      </c>
      <c r="B298" s="3" t="s">
        <v>38</v>
      </c>
      <c r="C298" s="3" t="s">
        <v>22</v>
      </c>
      <c r="D298" s="3" t="s">
        <v>40</v>
      </c>
      <c r="E298" s="3" t="s">
        <v>28</v>
      </c>
      <c r="F298" s="3" t="s">
        <v>25</v>
      </c>
      <c r="G298" s="3" t="b">
        <v>0</v>
      </c>
      <c r="H298" s="3" t="b">
        <v>0</v>
      </c>
      <c r="I298" s="3" t="b">
        <v>0</v>
      </c>
      <c r="J298" s="3" t="b">
        <v>0</v>
      </c>
      <c r="K298" s="3" t="b">
        <v>0</v>
      </c>
      <c r="L298" s="3">
        <v>200</v>
      </c>
      <c r="M298" s="3">
        <v>7</v>
      </c>
      <c r="N298" s="3">
        <v>0</v>
      </c>
      <c r="O298" s="3">
        <v>1</v>
      </c>
      <c r="P298" s="3">
        <v>0</v>
      </c>
      <c r="Q298" s="3">
        <v>100</v>
      </c>
      <c r="R298" s="3">
        <v>0</v>
      </c>
      <c r="S298" s="3">
        <v>1</v>
      </c>
      <c r="T298" s="3">
        <v>1</v>
      </c>
      <c r="U298" s="3" t="b">
        <v>0</v>
      </c>
      <c r="V298" s="3">
        <v>120</v>
      </c>
      <c r="W298" s="3">
        <v>1209.28</v>
      </c>
      <c r="X298" s="3">
        <v>1553.59</v>
      </c>
      <c r="Y298" s="3">
        <v>1527.67</v>
      </c>
      <c r="Z298" s="3">
        <v>1411.03</v>
      </c>
      <c r="AA298" s="3">
        <v>1376.05</v>
      </c>
      <c r="AB298" s="3">
        <v>1184.6300000000001</v>
      </c>
      <c r="AC298" s="3">
        <v>1209.47</v>
      </c>
      <c r="AD298" s="3" t="s">
        <v>194</v>
      </c>
      <c r="AE298" s="3" t="s">
        <v>194</v>
      </c>
      <c r="AF298" s="3" t="s">
        <v>194</v>
      </c>
      <c r="AG298" s="3">
        <v>195.24</v>
      </c>
      <c r="AH298" s="3">
        <v>193.29</v>
      </c>
      <c r="AI298" s="3">
        <v>193.71</v>
      </c>
      <c r="AJ298" s="3">
        <v>193.53</v>
      </c>
      <c r="AK298" s="3">
        <v>194.62</v>
      </c>
      <c r="AL298" s="3">
        <v>194.16</v>
      </c>
      <c r="AM298" s="3">
        <v>193.9</v>
      </c>
      <c r="AN298" s="3" t="s">
        <v>194</v>
      </c>
      <c r="AO298" s="3" t="s">
        <v>194</v>
      </c>
      <c r="AP298" s="3" t="s">
        <v>194</v>
      </c>
      <c r="AQ298" s="3">
        <v>6.0077473990592702</v>
      </c>
      <c r="AR298" s="3">
        <v>8.4749312831167796</v>
      </c>
      <c r="AS298" s="3">
        <v>8.9196110807381892</v>
      </c>
      <c r="AT298" s="3">
        <v>7.48480661754538</v>
      </c>
      <c r="AU298" s="3">
        <v>7.9348441952889797</v>
      </c>
      <c r="AV298" s="3">
        <v>8.8642785359356999</v>
      </c>
      <c r="AW298" s="3">
        <v>7.1545165329762996</v>
      </c>
      <c r="AX298" s="3" t="s">
        <v>194</v>
      </c>
      <c r="AY298" s="3" t="s">
        <v>194</v>
      </c>
      <c r="AZ298" s="3" t="s">
        <v>194</v>
      </c>
      <c r="BA298" s="3">
        <v>25.700233442346299</v>
      </c>
      <c r="BB298" s="3">
        <v>27.398258047055499</v>
      </c>
      <c r="BC298" s="3">
        <v>26.121153679869899</v>
      </c>
      <c r="BD298" s="3">
        <v>27.760767610421901</v>
      </c>
      <c r="BE298" s="3">
        <v>25.085581624079399</v>
      </c>
      <c r="BF298" s="3">
        <v>29.191612325888201</v>
      </c>
      <c r="BG298" s="3">
        <v>29.427369423450902</v>
      </c>
      <c r="BH298" s="3" t="s">
        <v>194</v>
      </c>
      <c r="BI298" s="3" t="s">
        <v>194</v>
      </c>
      <c r="BJ298" s="3" t="s">
        <v>194</v>
      </c>
      <c r="BM298">
        <v>7</v>
      </c>
      <c r="BN298">
        <f>MIN(Modell_vol30_2_bemutato_Wilensky4_table[[#This Row],[closest comp 1]:[closest comp 10]])</f>
        <v>6.0077473990592702</v>
      </c>
      <c r="BO298">
        <f>MAX(Modell_vol30_2_bemutato_Wilensky4_table[[#This Row],[closest comp 1]:[closest comp 10]])</f>
        <v>8.9196110807381892</v>
      </c>
    </row>
    <row r="299" spans="1:70" x14ac:dyDescent="0.25">
      <c r="A299" s="3">
        <v>298</v>
      </c>
      <c r="B299" s="3" t="s">
        <v>38</v>
      </c>
      <c r="C299" s="3" t="s">
        <v>22</v>
      </c>
      <c r="D299" s="3" t="s">
        <v>40</v>
      </c>
      <c r="E299" s="3" t="s">
        <v>28</v>
      </c>
      <c r="F299" s="3" t="s">
        <v>25</v>
      </c>
      <c r="G299" s="3" t="b">
        <v>0</v>
      </c>
      <c r="H299" s="3" t="b">
        <v>0</v>
      </c>
      <c r="I299" s="3" t="b">
        <v>0</v>
      </c>
      <c r="J299" s="3" t="b">
        <v>0</v>
      </c>
      <c r="K299" s="3" t="b">
        <v>0</v>
      </c>
      <c r="L299" s="3">
        <v>200</v>
      </c>
      <c r="M299" s="3">
        <v>7</v>
      </c>
      <c r="N299" s="3">
        <v>0</v>
      </c>
      <c r="O299" s="3">
        <v>1</v>
      </c>
      <c r="P299" s="3">
        <v>0</v>
      </c>
      <c r="Q299" s="3">
        <v>100</v>
      </c>
      <c r="R299" s="3">
        <v>0</v>
      </c>
      <c r="S299" s="3">
        <v>1</v>
      </c>
      <c r="T299" s="3">
        <v>1</v>
      </c>
      <c r="U299" s="3" t="b">
        <v>0</v>
      </c>
      <c r="V299" s="3">
        <v>120</v>
      </c>
      <c r="W299" s="3">
        <v>1278.94</v>
      </c>
      <c r="X299" s="3">
        <v>1540.93</v>
      </c>
      <c r="Y299" s="3">
        <v>1601.19</v>
      </c>
      <c r="Z299" s="3">
        <v>1174.24</v>
      </c>
      <c r="AA299" s="3">
        <v>1463.2</v>
      </c>
      <c r="AB299" s="3">
        <v>1333.74</v>
      </c>
      <c r="AC299" s="3">
        <v>1305.1600000000001</v>
      </c>
      <c r="AD299" s="3" t="s">
        <v>194</v>
      </c>
      <c r="AE299" s="3" t="s">
        <v>194</v>
      </c>
      <c r="AF299" s="3" t="s">
        <v>194</v>
      </c>
      <c r="AG299" s="3">
        <v>194.15</v>
      </c>
      <c r="AH299" s="3">
        <v>193.74</v>
      </c>
      <c r="AI299" s="3">
        <v>192.48</v>
      </c>
      <c r="AJ299" s="3">
        <v>194.92</v>
      </c>
      <c r="AK299" s="3">
        <v>193.32</v>
      </c>
      <c r="AL299" s="3">
        <v>193.94</v>
      </c>
      <c r="AM299" s="3">
        <v>194.97</v>
      </c>
      <c r="AN299" s="3" t="s">
        <v>194</v>
      </c>
      <c r="AO299" s="3" t="s">
        <v>194</v>
      </c>
      <c r="AP299" s="3" t="s">
        <v>194</v>
      </c>
      <c r="AQ299" s="3">
        <v>7.8547665237450603</v>
      </c>
      <c r="AR299" s="3">
        <v>8.4588568424161092</v>
      </c>
      <c r="AS299" s="3">
        <v>8.6195936317234896</v>
      </c>
      <c r="AT299" s="3">
        <v>6.2102922126670101</v>
      </c>
      <c r="AU299" s="3">
        <v>7.0029407110612496</v>
      </c>
      <c r="AV299" s="3">
        <v>7.3436322712417104</v>
      </c>
      <c r="AW299" s="3">
        <v>7.4193465700709202</v>
      </c>
      <c r="AX299" s="3" t="s">
        <v>194</v>
      </c>
      <c r="AY299" s="3" t="s">
        <v>194</v>
      </c>
      <c r="AZ299" s="3" t="s">
        <v>194</v>
      </c>
      <c r="BA299" s="3">
        <v>26.308197736368601</v>
      </c>
      <c r="BB299" s="3">
        <v>26.0673497499238</v>
      </c>
      <c r="BC299" s="3">
        <v>26.590655858526901</v>
      </c>
      <c r="BD299" s="3">
        <v>24.658041017388999</v>
      </c>
      <c r="BE299" s="3">
        <v>26.936165209648099</v>
      </c>
      <c r="BF299" s="3">
        <v>25.405839088036601</v>
      </c>
      <c r="BG299" s="3">
        <v>26.6055870582986</v>
      </c>
      <c r="BH299" s="3" t="s">
        <v>194</v>
      </c>
      <c r="BI299" s="3" t="s">
        <v>194</v>
      </c>
      <c r="BJ299" s="3" t="s">
        <v>194</v>
      </c>
      <c r="BM299">
        <v>7</v>
      </c>
      <c r="BN299">
        <f>MIN(Modell_vol30_2_bemutato_Wilensky4_table[[#This Row],[closest comp 1]:[closest comp 10]])</f>
        <v>6.2102922126670101</v>
      </c>
      <c r="BO299">
        <f>MAX(Modell_vol30_2_bemutato_Wilensky4_table[[#This Row],[closest comp 1]:[closest comp 10]])</f>
        <v>8.6195936317234896</v>
      </c>
    </row>
    <row r="300" spans="1:70" x14ac:dyDescent="0.25">
      <c r="A300" s="3">
        <v>299</v>
      </c>
      <c r="B300" s="3" t="s">
        <v>38</v>
      </c>
      <c r="C300" s="3" t="s">
        <v>22</v>
      </c>
      <c r="D300" s="3" t="s">
        <v>40</v>
      </c>
      <c r="E300" s="3" t="s">
        <v>28</v>
      </c>
      <c r="F300" s="3" t="s">
        <v>25</v>
      </c>
      <c r="G300" s="3" t="b">
        <v>0</v>
      </c>
      <c r="H300" s="3" t="b">
        <v>0</v>
      </c>
      <c r="I300" s="3" t="b">
        <v>0</v>
      </c>
      <c r="J300" s="3" t="b">
        <v>0</v>
      </c>
      <c r="K300" s="3" t="b">
        <v>0</v>
      </c>
      <c r="L300" s="3">
        <v>200</v>
      </c>
      <c r="M300" s="3">
        <v>7</v>
      </c>
      <c r="N300" s="3">
        <v>0</v>
      </c>
      <c r="O300" s="3">
        <v>1</v>
      </c>
      <c r="P300" s="3">
        <v>0</v>
      </c>
      <c r="Q300" s="3">
        <v>100</v>
      </c>
      <c r="R300" s="3">
        <v>0</v>
      </c>
      <c r="S300" s="3">
        <v>1</v>
      </c>
      <c r="T300" s="3">
        <v>1</v>
      </c>
      <c r="U300" s="3" t="b">
        <v>0</v>
      </c>
      <c r="V300" s="3">
        <v>120</v>
      </c>
      <c r="W300" s="3">
        <v>1214.95</v>
      </c>
      <c r="X300" s="3">
        <v>1231.0999999999999</v>
      </c>
      <c r="Y300" s="3">
        <v>1190.75</v>
      </c>
      <c r="Z300" s="3">
        <v>1100.23</v>
      </c>
      <c r="AA300" s="3">
        <v>1308.24</v>
      </c>
      <c r="AB300" s="3">
        <v>1064.1400000000001</v>
      </c>
      <c r="AC300" s="3">
        <v>1103.4100000000001</v>
      </c>
      <c r="AD300" s="3" t="s">
        <v>194</v>
      </c>
      <c r="AE300" s="3" t="s">
        <v>194</v>
      </c>
      <c r="AF300" s="3" t="s">
        <v>194</v>
      </c>
      <c r="AG300" s="3">
        <v>194.88</v>
      </c>
      <c r="AH300" s="3">
        <v>194.56</v>
      </c>
      <c r="AI300" s="3">
        <v>194.41</v>
      </c>
      <c r="AJ300" s="3">
        <v>195.24</v>
      </c>
      <c r="AK300" s="3">
        <v>194.55</v>
      </c>
      <c r="AL300" s="3">
        <v>194.99</v>
      </c>
      <c r="AM300" s="3">
        <v>194.99</v>
      </c>
      <c r="AN300" s="3" t="s">
        <v>194</v>
      </c>
      <c r="AO300" s="3" t="s">
        <v>194</v>
      </c>
      <c r="AP300" s="3" t="s">
        <v>194</v>
      </c>
      <c r="AQ300" s="3">
        <v>6.1352746602588004</v>
      </c>
      <c r="AR300" s="3">
        <v>7.9849757650725603</v>
      </c>
      <c r="AS300" s="3">
        <v>6.1581942037879802</v>
      </c>
      <c r="AT300" s="3">
        <v>7.3212579275147398</v>
      </c>
      <c r="AU300" s="3">
        <v>7.2232732267276498</v>
      </c>
      <c r="AV300" s="3">
        <v>6.54614287117841</v>
      </c>
      <c r="AW300" s="3">
        <v>6.12952494732082</v>
      </c>
      <c r="AX300" s="3" t="s">
        <v>194</v>
      </c>
      <c r="AY300" s="3" t="s">
        <v>194</v>
      </c>
      <c r="AZ300" s="3" t="s">
        <v>194</v>
      </c>
      <c r="BA300" s="3">
        <v>26.303177628777402</v>
      </c>
      <c r="BB300" s="3">
        <v>27.323697578445898</v>
      </c>
      <c r="BC300" s="3">
        <v>28.072216963222399</v>
      </c>
      <c r="BD300" s="3">
        <v>26.576774499969801</v>
      </c>
      <c r="BE300" s="3">
        <v>25.785242516790401</v>
      </c>
      <c r="BF300" s="3">
        <v>25.722977711770898</v>
      </c>
      <c r="BG300" s="3">
        <v>27.239822919033301</v>
      </c>
      <c r="BH300" s="3" t="s">
        <v>194</v>
      </c>
      <c r="BI300" s="3" t="s">
        <v>194</v>
      </c>
      <c r="BJ300" s="3" t="s">
        <v>194</v>
      </c>
      <c r="BM300">
        <v>7</v>
      </c>
      <c r="BN300">
        <f>MIN(Modell_vol30_2_bemutato_Wilensky4_table[[#This Row],[closest comp 1]:[closest comp 10]])</f>
        <v>6.12952494732082</v>
      </c>
      <c r="BO300">
        <f>MAX(Modell_vol30_2_bemutato_Wilensky4_table[[#This Row],[closest comp 1]:[closest comp 10]])</f>
        <v>7.9849757650725603</v>
      </c>
    </row>
    <row r="301" spans="1:70" x14ac:dyDescent="0.25">
      <c r="A301" s="3">
        <v>300</v>
      </c>
      <c r="B301" s="3" t="s">
        <v>38</v>
      </c>
      <c r="C301" s="3" t="s">
        <v>22</v>
      </c>
      <c r="D301" s="3" t="s">
        <v>40</v>
      </c>
      <c r="E301" s="3" t="s">
        <v>28</v>
      </c>
      <c r="F301" s="3" t="s">
        <v>25</v>
      </c>
      <c r="G301" s="3" t="b">
        <v>0</v>
      </c>
      <c r="H301" s="3" t="b">
        <v>0</v>
      </c>
      <c r="I301" s="3" t="b">
        <v>0</v>
      </c>
      <c r="J301" s="3" t="b">
        <v>0</v>
      </c>
      <c r="K301" s="3" t="b">
        <v>0</v>
      </c>
      <c r="L301" s="3">
        <v>200</v>
      </c>
      <c r="M301" s="3">
        <v>7</v>
      </c>
      <c r="N301" s="3">
        <v>0</v>
      </c>
      <c r="O301" s="3">
        <v>1</v>
      </c>
      <c r="P301" s="3">
        <v>0</v>
      </c>
      <c r="Q301" s="3">
        <v>100</v>
      </c>
      <c r="R301" s="3">
        <v>0</v>
      </c>
      <c r="S301" s="3">
        <v>1</v>
      </c>
      <c r="T301" s="3">
        <v>1</v>
      </c>
      <c r="U301" s="3" t="b">
        <v>0</v>
      </c>
      <c r="V301" s="3">
        <v>120</v>
      </c>
      <c r="W301" s="3">
        <v>1331.86</v>
      </c>
      <c r="X301" s="3">
        <v>1363.4</v>
      </c>
      <c r="Y301" s="3">
        <v>1526.43</v>
      </c>
      <c r="Z301" s="3">
        <v>1220</v>
      </c>
      <c r="AA301" s="3">
        <v>1344.5</v>
      </c>
      <c r="AB301" s="3">
        <v>1072.6199999999999</v>
      </c>
      <c r="AC301" s="3">
        <v>1562.97</v>
      </c>
      <c r="AD301" s="3" t="s">
        <v>194</v>
      </c>
      <c r="AE301" s="3" t="s">
        <v>194</v>
      </c>
      <c r="AF301" s="3" t="s">
        <v>194</v>
      </c>
      <c r="AG301" s="3">
        <v>193.34</v>
      </c>
      <c r="AH301" s="3">
        <v>193.16</v>
      </c>
      <c r="AI301" s="3">
        <v>194.22</v>
      </c>
      <c r="AJ301" s="3">
        <v>194.69</v>
      </c>
      <c r="AK301" s="3">
        <v>194.33</v>
      </c>
      <c r="AL301" s="3">
        <v>195.09</v>
      </c>
      <c r="AM301" s="3">
        <v>193.49</v>
      </c>
      <c r="AN301" s="3" t="s">
        <v>194</v>
      </c>
      <c r="AO301" s="3" t="s">
        <v>194</v>
      </c>
      <c r="AP301" s="3" t="s">
        <v>194</v>
      </c>
      <c r="AQ301" s="3">
        <v>7.8753317992907697</v>
      </c>
      <c r="AR301" s="3">
        <v>8.1868852637925293</v>
      </c>
      <c r="AS301" s="3">
        <v>8.4435869013977793</v>
      </c>
      <c r="AT301" s="3">
        <v>6.7288239428672103</v>
      </c>
      <c r="AU301" s="3">
        <v>6.9941192037721098</v>
      </c>
      <c r="AV301" s="3">
        <v>7.0618340072582697</v>
      </c>
      <c r="AW301" s="3">
        <v>8.3940358775745505</v>
      </c>
      <c r="AX301" s="3" t="s">
        <v>194</v>
      </c>
      <c r="AY301" s="3" t="s">
        <v>194</v>
      </c>
      <c r="AZ301" s="3" t="s">
        <v>194</v>
      </c>
      <c r="BA301" s="3">
        <v>29.119356341583199</v>
      </c>
      <c r="BB301" s="3">
        <v>27.681489596762201</v>
      </c>
      <c r="BC301" s="3">
        <v>25.8872713697778</v>
      </c>
      <c r="BD301" s="3">
        <v>26.812080756726601</v>
      </c>
      <c r="BE301" s="3">
        <v>25.323362824125201</v>
      </c>
      <c r="BF301" s="3">
        <v>27.431241777487902</v>
      </c>
      <c r="BG301" s="3">
        <v>26.044710358412601</v>
      </c>
      <c r="BH301" s="3" t="s">
        <v>194</v>
      </c>
      <c r="BI301" s="3" t="s">
        <v>194</v>
      </c>
      <c r="BJ301" s="3" t="s">
        <v>194</v>
      </c>
      <c r="BM301">
        <v>7</v>
      </c>
      <c r="BN301">
        <f>MIN(Modell_vol30_2_bemutato_Wilensky4_table[[#This Row],[closest comp 1]:[closest comp 10]])</f>
        <v>6.7288239428672103</v>
      </c>
      <c r="BO301">
        <f>MAX(Modell_vol30_2_bemutato_Wilensky4_table[[#This Row],[closest comp 1]:[closest comp 10]])</f>
        <v>8.4435869013977793</v>
      </c>
    </row>
    <row r="302" spans="1:70" x14ac:dyDescent="0.25">
      <c r="A302" s="1">
        <v>301</v>
      </c>
      <c r="B302" s="1" t="s">
        <v>38</v>
      </c>
      <c r="C302" s="1" t="s">
        <v>22</v>
      </c>
      <c r="D302" s="1" t="s">
        <v>40</v>
      </c>
      <c r="E302" s="1" t="s">
        <v>28</v>
      </c>
      <c r="F302" s="1" t="s">
        <v>25</v>
      </c>
      <c r="G302" s="1" t="b">
        <v>0</v>
      </c>
      <c r="H302" s="1" t="b">
        <v>0</v>
      </c>
      <c r="I302" s="1" t="b">
        <v>0</v>
      </c>
      <c r="J302" s="1" t="b">
        <v>0</v>
      </c>
      <c r="K302" s="1" t="b">
        <v>0</v>
      </c>
      <c r="L302" s="1">
        <v>200</v>
      </c>
      <c r="M302" s="1">
        <v>8</v>
      </c>
      <c r="N302" s="1">
        <v>0</v>
      </c>
      <c r="O302" s="1">
        <v>1</v>
      </c>
      <c r="P302" s="1">
        <v>0</v>
      </c>
      <c r="Q302" s="1">
        <v>100</v>
      </c>
      <c r="R302" s="1">
        <v>0</v>
      </c>
      <c r="S302" s="1">
        <v>1</v>
      </c>
      <c r="T302" s="1">
        <v>1</v>
      </c>
      <c r="U302" s="1" t="b">
        <v>0</v>
      </c>
      <c r="V302" s="1">
        <v>120</v>
      </c>
      <c r="W302" s="1">
        <v>1041.8399999999999</v>
      </c>
      <c r="X302" s="1">
        <v>1033.3900000000001</v>
      </c>
      <c r="Y302" s="1">
        <v>896.01</v>
      </c>
      <c r="Z302" s="1">
        <v>994.76</v>
      </c>
      <c r="AA302" s="1">
        <v>1003.54</v>
      </c>
      <c r="AB302" s="1">
        <v>925.86</v>
      </c>
      <c r="AC302" s="1">
        <v>1010.9</v>
      </c>
      <c r="AD302" s="1">
        <v>957.04</v>
      </c>
      <c r="AE302" s="1" t="s">
        <v>194</v>
      </c>
      <c r="AF302" s="1" t="s">
        <v>194</v>
      </c>
      <c r="AG302" s="1">
        <v>195.14</v>
      </c>
      <c r="AH302" s="1">
        <v>195.68</v>
      </c>
      <c r="AI302" s="1">
        <v>194.39</v>
      </c>
      <c r="AJ302" s="1">
        <v>195.29</v>
      </c>
      <c r="AK302" s="1">
        <v>195.33</v>
      </c>
      <c r="AL302" s="1">
        <v>195.1</v>
      </c>
      <c r="AM302" s="1">
        <v>194.65</v>
      </c>
      <c r="AN302" s="1">
        <v>194.41</v>
      </c>
      <c r="AO302" s="1" t="s">
        <v>194</v>
      </c>
      <c r="AP302" s="1" t="s">
        <v>194</v>
      </c>
      <c r="AQ302" s="1">
        <v>7.2540045874578301</v>
      </c>
      <c r="AR302" s="1">
        <v>6.1897336857523104</v>
      </c>
      <c r="AS302" s="1">
        <v>6.7587040798235796</v>
      </c>
      <c r="AT302" s="1">
        <v>6.8992183799248004</v>
      </c>
      <c r="AU302" s="1">
        <v>7.1151474016457499</v>
      </c>
      <c r="AV302" s="1">
        <v>6.69016960503828</v>
      </c>
      <c r="AW302" s="1">
        <v>7.9665744845451902</v>
      </c>
      <c r="AX302" s="1">
        <v>9.1091710629026998</v>
      </c>
      <c r="AY302" s="1" t="s">
        <v>194</v>
      </c>
      <c r="AZ302" s="1" t="s">
        <v>194</v>
      </c>
      <c r="BA302" s="1">
        <v>28.413489796700301</v>
      </c>
      <c r="BB302" s="1">
        <v>26.903768000228499</v>
      </c>
      <c r="BC302" s="1">
        <v>31.695606039518299</v>
      </c>
      <c r="BD302" s="1">
        <v>29.0074377147949</v>
      </c>
      <c r="BE302" s="1">
        <v>29.641862061860198</v>
      </c>
      <c r="BF302" s="1">
        <v>29.766193843675101</v>
      </c>
      <c r="BG302" s="1">
        <v>28.189028703945901</v>
      </c>
      <c r="BH302" s="1">
        <v>29.540230556558399</v>
      </c>
      <c r="BI302" s="1" t="s">
        <v>194</v>
      </c>
      <c r="BJ302" s="1" t="s">
        <v>194</v>
      </c>
      <c r="BM302">
        <v>8</v>
      </c>
      <c r="BN302">
        <f>MIN(Modell_vol30_2_bemutato_Wilensky4_table[[#This Row],[closest comp 1]:[closest comp 10]])</f>
        <v>6.1897336857523104</v>
      </c>
      <c r="BO302">
        <f>MAX(Modell_vol30_2_bemutato_Wilensky4_table[[#This Row],[closest comp 1]:[closest comp 10]])</f>
        <v>9.1091710629026998</v>
      </c>
      <c r="BQ302">
        <f>AVERAGE(BN302:BN351)</f>
        <v>5.9113959323847318</v>
      </c>
      <c r="BR302">
        <f>AVERAGE(BO302:BO351)</f>
        <v>8.2829662415848855</v>
      </c>
    </row>
    <row r="303" spans="1:70" x14ac:dyDescent="0.25">
      <c r="A303" s="1">
        <v>302</v>
      </c>
      <c r="B303" s="1" t="s">
        <v>38</v>
      </c>
      <c r="C303" s="1" t="s">
        <v>22</v>
      </c>
      <c r="D303" s="1" t="s">
        <v>40</v>
      </c>
      <c r="E303" s="1" t="s">
        <v>28</v>
      </c>
      <c r="F303" s="1" t="s">
        <v>25</v>
      </c>
      <c r="G303" s="1" t="b">
        <v>0</v>
      </c>
      <c r="H303" s="1" t="b">
        <v>0</v>
      </c>
      <c r="I303" s="1" t="b">
        <v>0</v>
      </c>
      <c r="J303" s="1" t="b">
        <v>0</v>
      </c>
      <c r="K303" s="1" t="b">
        <v>0</v>
      </c>
      <c r="L303" s="1">
        <v>200</v>
      </c>
      <c r="M303" s="1">
        <v>8</v>
      </c>
      <c r="N303" s="1">
        <v>0</v>
      </c>
      <c r="O303" s="1">
        <v>1</v>
      </c>
      <c r="P303" s="1">
        <v>0</v>
      </c>
      <c r="Q303" s="1">
        <v>100</v>
      </c>
      <c r="R303" s="1">
        <v>0</v>
      </c>
      <c r="S303" s="1">
        <v>1</v>
      </c>
      <c r="T303" s="1">
        <v>1</v>
      </c>
      <c r="U303" s="1" t="b">
        <v>0</v>
      </c>
      <c r="V303" s="1">
        <v>120</v>
      </c>
      <c r="W303" s="1">
        <v>1018.04</v>
      </c>
      <c r="X303" s="1">
        <v>929.77</v>
      </c>
      <c r="Y303" s="1">
        <v>1047.5</v>
      </c>
      <c r="Z303" s="1">
        <v>1036.4100000000001</v>
      </c>
      <c r="AA303" s="1">
        <v>993.16</v>
      </c>
      <c r="AB303" s="1">
        <v>1084.7</v>
      </c>
      <c r="AC303" s="1">
        <v>1048.43</v>
      </c>
      <c r="AD303" s="1">
        <v>1112.69</v>
      </c>
      <c r="AE303" s="1" t="s">
        <v>194</v>
      </c>
      <c r="AF303" s="1" t="s">
        <v>194</v>
      </c>
      <c r="AG303" s="1">
        <v>194.47</v>
      </c>
      <c r="AH303" s="1">
        <v>194.91</v>
      </c>
      <c r="AI303" s="1">
        <v>194.35</v>
      </c>
      <c r="AJ303" s="1">
        <v>194.99</v>
      </c>
      <c r="AK303" s="1">
        <v>195.33</v>
      </c>
      <c r="AL303" s="1">
        <v>194.51</v>
      </c>
      <c r="AM303" s="1">
        <v>195.39</v>
      </c>
      <c r="AN303" s="1">
        <v>194.31</v>
      </c>
      <c r="AO303" s="1" t="s">
        <v>194</v>
      </c>
      <c r="AP303" s="1" t="s">
        <v>194</v>
      </c>
      <c r="AQ303" s="1">
        <v>7.3569040288374401</v>
      </c>
      <c r="AR303" s="1">
        <v>6.0118366160027898</v>
      </c>
      <c r="AS303" s="1">
        <v>7.56595331545478</v>
      </c>
      <c r="AT303" s="1">
        <v>6.4682175222878904</v>
      </c>
      <c r="AU303" s="1">
        <v>6.0668996629551701</v>
      </c>
      <c r="AV303" s="1">
        <v>7.9880511721434404</v>
      </c>
      <c r="AW303" s="1">
        <v>6.3270683100395999</v>
      </c>
      <c r="AX303" s="1">
        <v>6.8323944359691202</v>
      </c>
      <c r="AY303" s="1" t="s">
        <v>194</v>
      </c>
      <c r="AZ303" s="1" t="s">
        <v>194</v>
      </c>
      <c r="BA303" s="1">
        <v>28.8253701448192</v>
      </c>
      <c r="BB303" s="1">
        <v>29.348170662878701</v>
      </c>
      <c r="BC303" s="1">
        <v>26.688130789412501</v>
      </c>
      <c r="BD303" s="1">
        <v>28.319116863496401</v>
      </c>
      <c r="BE303" s="1">
        <v>27.945248037935698</v>
      </c>
      <c r="BF303" s="1">
        <v>27.492594778978201</v>
      </c>
      <c r="BG303" s="1">
        <v>29.223909259430599</v>
      </c>
      <c r="BH303" s="1">
        <v>29.952924054370602</v>
      </c>
      <c r="BI303" s="1" t="s">
        <v>194</v>
      </c>
      <c r="BJ303" s="1" t="s">
        <v>194</v>
      </c>
      <c r="BM303">
        <v>8</v>
      </c>
      <c r="BN303">
        <f>MIN(Modell_vol30_2_bemutato_Wilensky4_table[[#This Row],[closest comp 1]:[closest comp 10]])</f>
        <v>6.0118366160027898</v>
      </c>
      <c r="BO303">
        <f>MAX(Modell_vol30_2_bemutato_Wilensky4_table[[#This Row],[closest comp 1]:[closest comp 10]])</f>
        <v>7.9880511721434404</v>
      </c>
    </row>
    <row r="304" spans="1:70" x14ac:dyDescent="0.25">
      <c r="A304" s="1">
        <v>303</v>
      </c>
      <c r="B304" s="1" t="s">
        <v>38</v>
      </c>
      <c r="C304" s="1" t="s">
        <v>22</v>
      </c>
      <c r="D304" s="1" t="s">
        <v>40</v>
      </c>
      <c r="E304" s="1" t="s">
        <v>28</v>
      </c>
      <c r="F304" s="1" t="s">
        <v>25</v>
      </c>
      <c r="G304" s="1" t="b">
        <v>0</v>
      </c>
      <c r="H304" s="1" t="b">
        <v>0</v>
      </c>
      <c r="I304" s="1" t="b">
        <v>0</v>
      </c>
      <c r="J304" s="1" t="b">
        <v>0</v>
      </c>
      <c r="K304" s="1" t="b">
        <v>0</v>
      </c>
      <c r="L304" s="1">
        <v>200</v>
      </c>
      <c r="M304" s="1">
        <v>8</v>
      </c>
      <c r="N304" s="1">
        <v>0</v>
      </c>
      <c r="O304" s="1">
        <v>1</v>
      </c>
      <c r="P304" s="1">
        <v>0</v>
      </c>
      <c r="Q304" s="1">
        <v>100</v>
      </c>
      <c r="R304" s="1">
        <v>0</v>
      </c>
      <c r="S304" s="1">
        <v>1</v>
      </c>
      <c r="T304" s="1">
        <v>1</v>
      </c>
      <c r="U304" s="1" t="b">
        <v>0</v>
      </c>
      <c r="V304" s="1">
        <v>120</v>
      </c>
      <c r="W304" s="1">
        <v>1184.96</v>
      </c>
      <c r="X304" s="1">
        <v>1085.93</v>
      </c>
      <c r="Y304" s="1">
        <v>1157.5899999999999</v>
      </c>
      <c r="Z304" s="1">
        <v>1155.32</v>
      </c>
      <c r="AA304" s="1">
        <v>1231.98</v>
      </c>
      <c r="AB304" s="1">
        <v>1035.82</v>
      </c>
      <c r="AC304" s="1">
        <v>1000.65</v>
      </c>
      <c r="AD304" s="1">
        <v>1108.3800000000001</v>
      </c>
      <c r="AE304" s="1" t="s">
        <v>194</v>
      </c>
      <c r="AF304" s="1" t="s">
        <v>194</v>
      </c>
      <c r="AG304" s="1">
        <v>195.22</v>
      </c>
      <c r="AH304" s="1">
        <v>193.55</v>
      </c>
      <c r="AI304" s="1">
        <v>193.81</v>
      </c>
      <c r="AJ304" s="1">
        <v>194.83</v>
      </c>
      <c r="AK304" s="1">
        <v>193.38</v>
      </c>
      <c r="AL304" s="1">
        <v>195.05</v>
      </c>
      <c r="AM304" s="1">
        <v>195.22</v>
      </c>
      <c r="AN304" s="1">
        <v>193.72</v>
      </c>
      <c r="AO304" s="1" t="s">
        <v>194</v>
      </c>
      <c r="AP304" s="1" t="s">
        <v>194</v>
      </c>
      <c r="AQ304" s="1">
        <v>6.7756262443004598</v>
      </c>
      <c r="AR304" s="1">
        <v>8.1369734775390192</v>
      </c>
      <c r="AS304" s="1">
        <v>8.2948808709132997</v>
      </c>
      <c r="AT304" s="1">
        <v>6.3565918634751704</v>
      </c>
      <c r="AU304" s="1">
        <v>7.3585159158297602</v>
      </c>
      <c r="AV304" s="1">
        <v>6.2590253852002702</v>
      </c>
      <c r="AW304" s="1">
        <v>6.70464121355917</v>
      </c>
      <c r="AX304" s="1">
        <v>7.5130463803327903</v>
      </c>
      <c r="AY304" s="1" t="s">
        <v>194</v>
      </c>
      <c r="AZ304" s="1" t="s">
        <v>194</v>
      </c>
      <c r="BA304" s="1">
        <v>26.562309271410601</v>
      </c>
      <c r="BB304" s="1">
        <v>30.847723867316802</v>
      </c>
      <c r="BC304" s="1">
        <v>26.147701672155002</v>
      </c>
      <c r="BD304" s="1">
        <v>28.412714670578801</v>
      </c>
      <c r="BE304" s="1">
        <v>31.152980675066502</v>
      </c>
      <c r="BF304" s="1">
        <v>27.8828384368557</v>
      </c>
      <c r="BG304" s="1">
        <v>26.117796996199999</v>
      </c>
      <c r="BH304" s="1">
        <v>29.368358299780599</v>
      </c>
      <c r="BI304" s="1" t="s">
        <v>194</v>
      </c>
      <c r="BJ304" s="1" t="s">
        <v>194</v>
      </c>
      <c r="BM304">
        <v>8</v>
      </c>
      <c r="BN304">
        <f>MIN(Modell_vol30_2_bemutato_Wilensky4_table[[#This Row],[closest comp 1]:[closest comp 10]])</f>
        <v>6.2590253852002702</v>
      </c>
      <c r="BO304">
        <f>MAX(Modell_vol30_2_bemutato_Wilensky4_table[[#This Row],[closest comp 1]:[closest comp 10]])</f>
        <v>8.2948808709132997</v>
      </c>
    </row>
    <row r="305" spans="1:67" x14ac:dyDescent="0.25">
      <c r="A305" s="1">
        <v>304</v>
      </c>
      <c r="B305" s="1" t="s">
        <v>38</v>
      </c>
      <c r="C305" s="1" t="s">
        <v>22</v>
      </c>
      <c r="D305" s="1" t="s">
        <v>40</v>
      </c>
      <c r="E305" s="1" t="s">
        <v>28</v>
      </c>
      <c r="F305" s="1" t="s">
        <v>25</v>
      </c>
      <c r="G305" s="1" t="b">
        <v>0</v>
      </c>
      <c r="H305" s="1" t="b">
        <v>0</v>
      </c>
      <c r="I305" s="1" t="b">
        <v>0</v>
      </c>
      <c r="J305" s="1" t="b">
        <v>0</v>
      </c>
      <c r="K305" s="1" t="b">
        <v>0</v>
      </c>
      <c r="L305" s="1">
        <v>200</v>
      </c>
      <c r="M305" s="1">
        <v>8</v>
      </c>
      <c r="N305" s="1">
        <v>0</v>
      </c>
      <c r="O305" s="1">
        <v>1</v>
      </c>
      <c r="P305" s="1">
        <v>0</v>
      </c>
      <c r="Q305" s="1">
        <v>100</v>
      </c>
      <c r="R305" s="1">
        <v>0</v>
      </c>
      <c r="S305" s="1">
        <v>1</v>
      </c>
      <c r="T305" s="1">
        <v>1</v>
      </c>
      <c r="U305" s="1" t="b">
        <v>0</v>
      </c>
      <c r="V305" s="1">
        <v>120</v>
      </c>
      <c r="W305" s="1">
        <v>954.39</v>
      </c>
      <c r="X305" s="1">
        <v>956.93</v>
      </c>
      <c r="Y305" s="1">
        <v>1034.99</v>
      </c>
      <c r="Z305" s="1">
        <v>1010.73</v>
      </c>
      <c r="AA305" s="1">
        <v>1037.8499999999999</v>
      </c>
      <c r="AB305" s="1">
        <v>913.32</v>
      </c>
      <c r="AC305" s="1">
        <v>1001.36</v>
      </c>
      <c r="AD305" s="1">
        <v>1187.67</v>
      </c>
      <c r="AE305" s="1" t="s">
        <v>194</v>
      </c>
      <c r="AF305" s="1" t="s">
        <v>194</v>
      </c>
      <c r="AG305" s="1">
        <v>195.41</v>
      </c>
      <c r="AH305" s="1">
        <v>195.37</v>
      </c>
      <c r="AI305" s="1">
        <v>195.04</v>
      </c>
      <c r="AJ305" s="1">
        <v>193.89</v>
      </c>
      <c r="AK305" s="1">
        <v>195.6</v>
      </c>
      <c r="AL305" s="1">
        <v>194.6</v>
      </c>
      <c r="AM305" s="1">
        <v>195.06</v>
      </c>
      <c r="AN305" s="1">
        <v>194.26</v>
      </c>
      <c r="AO305" s="1" t="s">
        <v>194</v>
      </c>
      <c r="AP305" s="1" t="s">
        <v>194</v>
      </c>
      <c r="AQ305" s="1">
        <v>5.3946433244425798</v>
      </c>
      <c r="AR305" s="1">
        <v>6.7474112913773796</v>
      </c>
      <c r="AS305" s="1">
        <v>6.2679244183776097</v>
      </c>
      <c r="AT305" s="1">
        <v>6.9338534657753996</v>
      </c>
      <c r="AU305" s="1">
        <v>5.4919111190464696</v>
      </c>
      <c r="AV305" s="1">
        <v>7.7089807347921697</v>
      </c>
      <c r="AW305" s="1">
        <v>5.6868790797829201</v>
      </c>
      <c r="AX305" s="1">
        <v>8.4081828804407408</v>
      </c>
      <c r="AY305" s="1" t="s">
        <v>194</v>
      </c>
      <c r="AZ305" s="1" t="s">
        <v>194</v>
      </c>
      <c r="BA305" s="1">
        <v>28.7933711890742</v>
      </c>
      <c r="BB305" s="1">
        <v>26.454103393879102</v>
      </c>
      <c r="BC305" s="1">
        <v>28.796265621380801</v>
      </c>
      <c r="BD305" s="1">
        <v>29.4555183634271</v>
      </c>
      <c r="BE305" s="1">
        <v>27.059284958881399</v>
      </c>
      <c r="BF305" s="1">
        <v>28.201735104476398</v>
      </c>
      <c r="BG305" s="1">
        <v>29.043737813119201</v>
      </c>
      <c r="BH305" s="1">
        <v>27.260099858069701</v>
      </c>
      <c r="BI305" s="1" t="s">
        <v>194</v>
      </c>
      <c r="BJ305" s="1" t="s">
        <v>194</v>
      </c>
      <c r="BM305">
        <v>8</v>
      </c>
      <c r="BN305">
        <f>MIN(Modell_vol30_2_bemutato_Wilensky4_table[[#This Row],[closest comp 1]:[closest comp 10]])</f>
        <v>5.3946433244425798</v>
      </c>
      <c r="BO305">
        <f>MAX(Modell_vol30_2_bemutato_Wilensky4_table[[#This Row],[closest comp 1]:[closest comp 10]])</f>
        <v>8.4081828804407408</v>
      </c>
    </row>
    <row r="306" spans="1:67" x14ac:dyDescent="0.25">
      <c r="A306" s="1">
        <v>305</v>
      </c>
      <c r="B306" s="1" t="s">
        <v>38</v>
      </c>
      <c r="C306" s="1" t="s">
        <v>22</v>
      </c>
      <c r="D306" s="1" t="s">
        <v>40</v>
      </c>
      <c r="E306" s="1" t="s">
        <v>28</v>
      </c>
      <c r="F306" s="1" t="s">
        <v>25</v>
      </c>
      <c r="G306" s="1" t="b">
        <v>0</v>
      </c>
      <c r="H306" s="1" t="b">
        <v>0</v>
      </c>
      <c r="I306" s="1" t="b">
        <v>0</v>
      </c>
      <c r="J306" s="1" t="b">
        <v>0</v>
      </c>
      <c r="K306" s="1" t="b">
        <v>0</v>
      </c>
      <c r="L306" s="1">
        <v>200</v>
      </c>
      <c r="M306" s="1">
        <v>8</v>
      </c>
      <c r="N306" s="1">
        <v>0</v>
      </c>
      <c r="O306" s="1">
        <v>1</v>
      </c>
      <c r="P306" s="1">
        <v>0</v>
      </c>
      <c r="Q306" s="1">
        <v>100</v>
      </c>
      <c r="R306" s="1">
        <v>0</v>
      </c>
      <c r="S306" s="1">
        <v>1</v>
      </c>
      <c r="T306" s="1">
        <v>1</v>
      </c>
      <c r="U306" s="1" t="b">
        <v>0</v>
      </c>
      <c r="V306" s="1">
        <v>120</v>
      </c>
      <c r="W306" s="1">
        <v>936.31</v>
      </c>
      <c r="X306" s="1">
        <v>983.49</v>
      </c>
      <c r="Y306" s="1">
        <v>864.31</v>
      </c>
      <c r="Z306" s="1">
        <v>965.63</v>
      </c>
      <c r="AA306" s="1">
        <v>1016.79</v>
      </c>
      <c r="AB306" s="1">
        <v>928.61</v>
      </c>
      <c r="AC306" s="1">
        <v>1046.99</v>
      </c>
      <c r="AD306" s="1">
        <v>885.07</v>
      </c>
      <c r="AE306" s="1" t="s">
        <v>194</v>
      </c>
      <c r="AF306" s="1" t="s">
        <v>194</v>
      </c>
      <c r="AG306" s="1">
        <v>195.73</v>
      </c>
      <c r="AH306" s="1">
        <v>195.35</v>
      </c>
      <c r="AI306" s="1">
        <v>195.34</v>
      </c>
      <c r="AJ306" s="1">
        <v>194.27</v>
      </c>
      <c r="AK306" s="1">
        <v>194.67</v>
      </c>
      <c r="AL306" s="1">
        <v>195.61</v>
      </c>
      <c r="AM306" s="1">
        <v>195.08</v>
      </c>
      <c r="AN306" s="1">
        <v>195.33</v>
      </c>
      <c r="AO306" s="1" t="s">
        <v>194</v>
      </c>
      <c r="AP306" s="1" t="s">
        <v>194</v>
      </c>
      <c r="AQ306" s="1">
        <v>6.2441902213990597</v>
      </c>
      <c r="AR306" s="1">
        <v>6.3121703623104297</v>
      </c>
      <c r="AS306" s="1">
        <v>6.6440725892851198</v>
      </c>
      <c r="AT306" s="1">
        <v>7.34892864329069</v>
      </c>
      <c r="AU306" s="1">
        <v>6.3013840579953104</v>
      </c>
      <c r="AV306" s="1">
        <v>6.0992721922019397</v>
      </c>
      <c r="AW306" s="1">
        <v>6.8014550742271602</v>
      </c>
      <c r="AX306" s="1">
        <v>5.7858967598706599</v>
      </c>
      <c r="AY306" s="1" t="s">
        <v>194</v>
      </c>
      <c r="AZ306" s="1" t="s">
        <v>194</v>
      </c>
      <c r="BA306" s="1">
        <v>26.6554022536465</v>
      </c>
      <c r="BB306" s="1">
        <v>27.244498421409698</v>
      </c>
      <c r="BC306" s="1">
        <v>28.321374338183301</v>
      </c>
      <c r="BD306" s="1">
        <v>30.3038821804927</v>
      </c>
      <c r="BE306" s="1">
        <v>28.810531926093699</v>
      </c>
      <c r="BF306" s="1">
        <v>25.507438704007502</v>
      </c>
      <c r="BG306" s="1">
        <v>27.539187075317301</v>
      </c>
      <c r="BH306" s="1">
        <v>28.13124575478</v>
      </c>
      <c r="BI306" s="1" t="s">
        <v>194</v>
      </c>
      <c r="BJ306" s="1" t="s">
        <v>194</v>
      </c>
      <c r="BM306">
        <v>8</v>
      </c>
      <c r="BN306">
        <f>MIN(Modell_vol30_2_bemutato_Wilensky4_table[[#This Row],[closest comp 1]:[closest comp 10]])</f>
        <v>5.7858967598706599</v>
      </c>
      <c r="BO306">
        <f>MAX(Modell_vol30_2_bemutato_Wilensky4_table[[#This Row],[closest comp 1]:[closest comp 10]])</f>
        <v>7.34892864329069</v>
      </c>
    </row>
    <row r="307" spans="1:67" x14ac:dyDescent="0.25">
      <c r="A307" s="1">
        <v>306</v>
      </c>
      <c r="B307" s="1" t="s">
        <v>38</v>
      </c>
      <c r="C307" s="1" t="s">
        <v>22</v>
      </c>
      <c r="D307" s="1" t="s">
        <v>40</v>
      </c>
      <c r="E307" s="1" t="s">
        <v>28</v>
      </c>
      <c r="F307" s="1" t="s">
        <v>25</v>
      </c>
      <c r="G307" s="1" t="b">
        <v>0</v>
      </c>
      <c r="H307" s="1" t="b">
        <v>0</v>
      </c>
      <c r="I307" s="1" t="b">
        <v>0</v>
      </c>
      <c r="J307" s="1" t="b">
        <v>0</v>
      </c>
      <c r="K307" s="1" t="b">
        <v>0</v>
      </c>
      <c r="L307" s="1">
        <v>200</v>
      </c>
      <c r="M307" s="1">
        <v>8</v>
      </c>
      <c r="N307" s="1">
        <v>0</v>
      </c>
      <c r="O307" s="1">
        <v>1</v>
      </c>
      <c r="P307" s="1">
        <v>0</v>
      </c>
      <c r="Q307" s="1">
        <v>100</v>
      </c>
      <c r="R307" s="1">
        <v>0</v>
      </c>
      <c r="S307" s="1">
        <v>1</v>
      </c>
      <c r="T307" s="1">
        <v>1</v>
      </c>
      <c r="U307" s="1" t="b">
        <v>0</v>
      </c>
      <c r="V307" s="1">
        <v>120</v>
      </c>
      <c r="W307" s="1">
        <v>1284.06</v>
      </c>
      <c r="X307" s="1">
        <v>1006.29</v>
      </c>
      <c r="Y307" s="1">
        <v>1159.5</v>
      </c>
      <c r="Z307" s="1">
        <v>856.13</v>
      </c>
      <c r="AA307" s="1">
        <v>1117.93</v>
      </c>
      <c r="AB307" s="1">
        <v>1145.8</v>
      </c>
      <c r="AC307" s="1">
        <v>982.36</v>
      </c>
      <c r="AD307" s="1">
        <v>1156.6500000000001</v>
      </c>
      <c r="AE307" s="1" t="s">
        <v>194</v>
      </c>
      <c r="AF307" s="1" t="s">
        <v>194</v>
      </c>
      <c r="AG307" s="1">
        <v>193.6</v>
      </c>
      <c r="AH307" s="1">
        <v>194.48</v>
      </c>
      <c r="AI307" s="1">
        <v>194.33</v>
      </c>
      <c r="AJ307" s="1">
        <v>195.5</v>
      </c>
      <c r="AK307" s="1">
        <v>194.26</v>
      </c>
      <c r="AL307" s="1">
        <v>193.68</v>
      </c>
      <c r="AM307" s="1">
        <v>195.25</v>
      </c>
      <c r="AN307" s="1">
        <v>195.06</v>
      </c>
      <c r="AO307" s="1" t="s">
        <v>194</v>
      </c>
      <c r="AP307" s="1" t="s">
        <v>194</v>
      </c>
      <c r="AQ307" s="1">
        <v>7.8502392897498998</v>
      </c>
      <c r="AR307" s="1">
        <v>6.8356589811147597</v>
      </c>
      <c r="AS307" s="1">
        <v>7.4695198271858603</v>
      </c>
      <c r="AT307" s="1">
        <v>5.4661345655011599</v>
      </c>
      <c r="AU307" s="1">
        <v>8.63145980940598</v>
      </c>
      <c r="AV307" s="1">
        <v>7.0577451859794396</v>
      </c>
      <c r="AW307" s="1">
        <v>6.1455723356453804</v>
      </c>
      <c r="AX307" s="1">
        <v>6.7365715320478197</v>
      </c>
      <c r="AY307" s="1" t="s">
        <v>194</v>
      </c>
      <c r="AZ307" s="1" t="s">
        <v>194</v>
      </c>
      <c r="BA307" s="1">
        <v>29.8923766281066</v>
      </c>
      <c r="BB307" s="1">
        <v>30.165447104008901</v>
      </c>
      <c r="BC307" s="1">
        <v>26.344136233476998</v>
      </c>
      <c r="BD307" s="1">
        <v>28.8918103695</v>
      </c>
      <c r="BE307" s="1">
        <v>28.846782247594799</v>
      </c>
      <c r="BF307" s="1">
        <v>30.5603956888339</v>
      </c>
      <c r="BG307" s="1">
        <v>27.9304756680284</v>
      </c>
      <c r="BH307" s="1">
        <v>27.645703000281902</v>
      </c>
      <c r="BI307" s="1" t="s">
        <v>194</v>
      </c>
      <c r="BJ307" s="1" t="s">
        <v>194</v>
      </c>
      <c r="BM307">
        <v>8</v>
      </c>
      <c r="BN307">
        <f>MIN(Modell_vol30_2_bemutato_Wilensky4_table[[#This Row],[closest comp 1]:[closest comp 10]])</f>
        <v>5.4661345655011599</v>
      </c>
      <c r="BO307">
        <f>MAX(Modell_vol30_2_bemutato_Wilensky4_table[[#This Row],[closest comp 1]:[closest comp 10]])</f>
        <v>8.63145980940598</v>
      </c>
    </row>
    <row r="308" spans="1:67" x14ac:dyDescent="0.25">
      <c r="A308" s="1">
        <v>307</v>
      </c>
      <c r="B308" s="1" t="s">
        <v>38</v>
      </c>
      <c r="C308" s="1" t="s">
        <v>22</v>
      </c>
      <c r="D308" s="1" t="s">
        <v>40</v>
      </c>
      <c r="E308" s="1" t="s">
        <v>28</v>
      </c>
      <c r="F308" s="1" t="s">
        <v>25</v>
      </c>
      <c r="G308" s="1" t="b">
        <v>0</v>
      </c>
      <c r="H308" s="1" t="b">
        <v>0</v>
      </c>
      <c r="I308" s="1" t="b">
        <v>0</v>
      </c>
      <c r="J308" s="1" t="b">
        <v>0</v>
      </c>
      <c r="K308" s="1" t="b">
        <v>0</v>
      </c>
      <c r="L308" s="1">
        <v>200</v>
      </c>
      <c r="M308" s="1">
        <v>8</v>
      </c>
      <c r="N308" s="1">
        <v>0</v>
      </c>
      <c r="O308" s="1">
        <v>1</v>
      </c>
      <c r="P308" s="1">
        <v>0</v>
      </c>
      <c r="Q308" s="1">
        <v>100</v>
      </c>
      <c r="R308" s="1">
        <v>0</v>
      </c>
      <c r="S308" s="1">
        <v>1</v>
      </c>
      <c r="T308" s="1">
        <v>1</v>
      </c>
      <c r="U308" s="1" t="b">
        <v>0</v>
      </c>
      <c r="V308" s="1">
        <v>120</v>
      </c>
      <c r="W308" s="1">
        <v>940.91</v>
      </c>
      <c r="X308" s="1">
        <v>1050.2</v>
      </c>
      <c r="Y308" s="1">
        <v>948.64</v>
      </c>
      <c r="Z308" s="1">
        <v>1209.69</v>
      </c>
      <c r="AA308" s="1">
        <v>1145.8599999999999</v>
      </c>
      <c r="AB308" s="1">
        <v>965.26</v>
      </c>
      <c r="AC308" s="1">
        <v>928.75</v>
      </c>
      <c r="AD308" s="1">
        <v>1143.9100000000001</v>
      </c>
      <c r="AE308" s="1" t="s">
        <v>194</v>
      </c>
      <c r="AF308" s="1" t="s">
        <v>194</v>
      </c>
      <c r="AG308" s="1">
        <v>194.92</v>
      </c>
      <c r="AH308" s="1">
        <v>195.21</v>
      </c>
      <c r="AI308" s="1">
        <v>195.26</v>
      </c>
      <c r="AJ308" s="1">
        <v>194.62</v>
      </c>
      <c r="AK308" s="1">
        <v>193.43</v>
      </c>
      <c r="AL308" s="1">
        <v>195.36</v>
      </c>
      <c r="AM308" s="1">
        <v>194.66</v>
      </c>
      <c r="AN308" s="1">
        <v>194.51</v>
      </c>
      <c r="AO308" s="1" t="s">
        <v>194</v>
      </c>
      <c r="AP308" s="1" t="s">
        <v>194</v>
      </c>
      <c r="AQ308" s="1">
        <v>6.6660534275990804</v>
      </c>
      <c r="AR308" s="1">
        <v>6.7393229687712299</v>
      </c>
      <c r="AS308" s="1">
        <v>6.1121451131941802</v>
      </c>
      <c r="AT308" s="1">
        <v>7.51210494373895</v>
      </c>
      <c r="AU308" s="1">
        <v>8.7513681544052506</v>
      </c>
      <c r="AV308" s="1">
        <v>6.6490579494534003</v>
      </c>
      <c r="AW308" s="1">
        <v>5.6580027396707901</v>
      </c>
      <c r="AX308" s="1">
        <v>7.7153411291443001</v>
      </c>
      <c r="AY308" s="1" t="s">
        <v>194</v>
      </c>
      <c r="AZ308" s="1" t="s">
        <v>194</v>
      </c>
      <c r="BA308" s="1">
        <v>27.582135339393002</v>
      </c>
      <c r="BB308" s="1">
        <v>27.532950483585999</v>
      </c>
      <c r="BC308" s="1">
        <v>28.123335367751299</v>
      </c>
      <c r="BD308" s="1">
        <v>29.2352950549067</v>
      </c>
      <c r="BE308" s="1">
        <v>30.136854458895598</v>
      </c>
      <c r="BF308" s="1">
        <v>26.296129600344599</v>
      </c>
      <c r="BG308" s="1">
        <v>30.9140281461268</v>
      </c>
      <c r="BH308" s="1">
        <v>28.865547008554699</v>
      </c>
      <c r="BI308" s="1" t="s">
        <v>194</v>
      </c>
      <c r="BJ308" s="1" t="s">
        <v>194</v>
      </c>
      <c r="BM308">
        <v>8</v>
      </c>
      <c r="BN308">
        <f>MIN(Modell_vol30_2_bemutato_Wilensky4_table[[#This Row],[closest comp 1]:[closest comp 10]])</f>
        <v>5.6580027396707901</v>
      </c>
      <c r="BO308">
        <f>MAX(Modell_vol30_2_bemutato_Wilensky4_table[[#This Row],[closest comp 1]:[closest comp 10]])</f>
        <v>8.7513681544052506</v>
      </c>
    </row>
    <row r="309" spans="1:67" x14ac:dyDescent="0.25">
      <c r="A309" s="1">
        <v>308</v>
      </c>
      <c r="B309" s="1" t="s">
        <v>38</v>
      </c>
      <c r="C309" s="1" t="s">
        <v>22</v>
      </c>
      <c r="D309" s="1" t="s">
        <v>40</v>
      </c>
      <c r="E309" s="1" t="s">
        <v>28</v>
      </c>
      <c r="F309" s="1" t="s">
        <v>25</v>
      </c>
      <c r="G309" s="1" t="b">
        <v>0</v>
      </c>
      <c r="H309" s="1" t="b">
        <v>0</v>
      </c>
      <c r="I309" s="1" t="b">
        <v>0</v>
      </c>
      <c r="J309" s="1" t="b">
        <v>0</v>
      </c>
      <c r="K309" s="1" t="b">
        <v>0</v>
      </c>
      <c r="L309" s="1">
        <v>200</v>
      </c>
      <c r="M309" s="1">
        <v>8</v>
      </c>
      <c r="N309" s="1">
        <v>0</v>
      </c>
      <c r="O309" s="1">
        <v>1</v>
      </c>
      <c r="P309" s="1">
        <v>0</v>
      </c>
      <c r="Q309" s="1">
        <v>100</v>
      </c>
      <c r="R309" s="1">
        <v>0</v>
      </c>
      <c r="S309" s="1">
        <v>1</v>
      </c>
      <c r="T309" s="1">
        <v>1</v>
      </c>
      <c r="U309" s="1" t="b">
        <v>0</v>
      </c>
      <c r="V309" s="1">
        <v>120</v>
      </c>
      <c r="W309" s="1">
        <v>1097.04</v>
      </c>
      <c r="X309" s="1">
        <v>1123.24</v>
      </c>
      <c r="Y309" s="1">
        <v>1009.14</v>
      </c>
      <c r="Z309" s="1">
        <v>907.29</v>
      </c>
      <c r="AA309" s="1">
        <v>923.7</v>
      </c>
      <c r="AB309" s="1">
        <v>1060.0999999999999</v>
      </c>
      <c r="AC309" s="1">
        <v>925.6</v>
      </c>
      <c r="AD309" s="1">
        <v>1270.4000000000001</v>
      </c>
      <c r="AE309" s="1" t="s">
        <v>194</v>
      </c>
      <c r="AF309" s="1" t="s">
        <v>194</v>
      </c>
      <c r="AG309" s="1">
        <v>194.75</v>
      </c>
      <c r="AH309" s="1">
        <v>195.11</v>
      </c>
      <c r="AI309" s="1">
        <v>193.84</v>
      </c>
      <c r="AJ309" s="1">
        <v>195.3</v>
      </c>
      <c r="AK309" s="1">
        <v>195.13</v>
      </c>
      <c r="AL309" s="1">
        <v>194.62</v>
      </c>
      <c r="AM309" s="1">
        <v>195.33</v>
      </c>
      <c r="AN309" s="1">
        <v>194.04</v>
      </c>
      <c r="AO309" s="1" t="s">
        <v>194</v>
      </c>
      <c r="AP309" s="1" t="s">
        <v>194</v>
      </c>
      <c r="AQ309" s="1">
        <v>7.6823256079480204</v>
      </c>
      <c r="AR309" s="1">
        <v>6.57089787768669</v>
      </c>
      <c r="AS309" s="1">
        <v>8.1772245236905601</v>
      </c>
      <c r="AT309" s="1">
        <v>6.1772719428365201</v>
      </c>
      <c r="AU309" s="1">
        <v>6.1749416604708696</v>
      </c>
      <c r="AV309" s="1">
        <v>7.1245871811246699</v>
      </c>
      <c r="AW309" s="1">
        <v>5.8708480808991004</v>
      </c>
      <c r="AX309" s="1">
        <v>7.2676312081288303</v>
      </c>
      <c r="AY309" s="1" t="s">
        <v>194</v>
      </c>
      <c r="AZ309" s="1" t="s">
        <v>194</v>
      </c>
      <c r="BA309" s="1">
        <v>25.341509900002599</v>
      </c>
      <c r="BB309" s="1">
        <v>28.491416914125399</v>
      </c>
      <c r="BC309" s="1">
        <v>29.419733974795999</v>
      </c>
      <c r="BD309" s="1">
        <v>27.190182897718699</v>
      </c>
      <c r="BE309" s="1">
        <v>27.566930655296002</v>
      </c>
      <c r="BF309" s="1">
        <v>27.4132449147877</v>
      </c>
      <c r="BG309" s="1">
        <v>27.7078510193112</v>
      </c>
      <c r="BH309" s="1">
        <v>28.9822413411318</v>
      </c>
      <c r="BI309" s="1" t="s">
        <v>194</v>
      </c>
      <c r="BJ309" s="1" t="s">
        <v>194</v>
      </c>
      <c r="BM309">
        <v>8</v>
      </c>
      <c r="BN309">
        <f>MIN(Modell_vol30_2_bemutato_Wilensky4_table[[#This Row],[closest comp 1]:[closest comp 10]])</f>
        <v>5.8708480808991004</v>
      </c>
      <c r="BO309">
        <f>MAX(Modell_vol30_2_bemutato_Wilensky4_table[[#This Row],[closest comp 1]:[closest comp 10]])</f>
        <v>8.1772245236905601</v>
      </c>
    </row>
    <row r="310" spans="1:67" x14ac:dyDescent="0.25">
      <c r="A310" s="1">
        <v>309</v>
      </c>
      <c r="B310" s="1" t="s">
        <v>38</v>
      </c>
      <c r="C310" s="1" t="s">
        <v>22</v>
      </c>
      <c r="D310" s="1" t="s">
        <v>40</v>
      </c>
      <c r="E310" s="1" t="s">
        <v>28</v>
      </c>
      <c r="F310" s="1" t="s">
        <v>25</v>
      </c>
      <c r="G310" s="1" t="b">
        <v>0</v>
      </c>
      <c r="H310" s="1" t="b">
        <v>0</v>
      </c>
      <c r="I310" s="1" t="b">
        <v>0</v>
      </c>
      <c r="J310" s="1" t="b">
        <v>0</v>
      </c>
      <c r="K310" s="1" t="b">
        <v>0</v>
      </c>
      <c r="L310" s="1">
        <v>200</v>
      </c>
      <c r="M310" s="1">
        <v>8</v>
      </c>
      <c r="N310" s="1">
        <v>0</v>
      </c>
      <c r="O310" s="1">
        <v>1</v>
      </c>
      <c r="P310" s="1">
        <v>0</v>
      </c>
      <c r="Q310" s="1">
        <v>100</v>
      </c>
      <c r="R310" s="1">
        <v>0</v>
      </c>
      <c r="S310" s="1">
        <v>1</v>
      </c>
      <c r="T310" s="1">
        <v>1</v>
      </c>
      <c r="U310" s="1" t="b">
        <v>0</v>
      </c>
      <c r="V310" s="1">
        <v>120</v>
      </c>
      <c r="W310" s="1">
        <v>1040.4100000000001</v>
      </c>
      <c r="X310" s="1">
        <v>1240.4100000000001</v>
      </c>
      <c r="Y310" s="1">
        <v>1011.02</v>
      </c>
      <c r="Z310" s="1">
        <v>1107.17</v>
      </c>
      <c r="AA310" s="1">
        <v>1181.4000000000001</v>
      </c>
      <c r="AB310" s="1">
        <v>1000.06</v>
      </c>
      <c r="AC310" s="1">
        <v>1031.47</v>
      </c>
      <c r="AD310" s="1">
        <v>1195.53</v>
      </c>
      <c r="AE310" s="1" t="s">
        <v>194</v>
      </c>
      <c r="AF310" s="1" t="s">
        <v>194</v>
      </c>
      <c r="AG310" s="1">
        <v>194</v>
      </c>
      <c r="AH310" s="1">
        <v>193.63</v>
      </c>
      <c r="AI310" s="1">
        <v>195.05</v>
      </c>
      <c r="AJ310" s="1">
        <v>194.3</v>
      </c>
      <c r="AK310" s="1">
        <v>195.01</v>
      </c>
      <c r="AL310" s="1">
        <v>194.86</v>
      </c>
      <c r="AM310" s="1">
        <v>194.5</v>
      </c>
      <c r="AN310" s="1">
        <v>194.33</v>
      </c>
      <c r="AO310" s="1" t="s">
        <v>194</v>
      </c>
      <c r="AP310" s="1" t="s">
        <v>194</v>
      </c>
      <c r="AQ310" s="1">
        <v>7.1924065509736703</v>
      </c>
      <c r="AR310" s="1">
        <v>8.2506500037762898</v>
      </c>
      <c r="AS310" s="1">
        <v>7.1482218021419204</v>
      </c>
      <c r="AT310" s="1">
        <v>8.6346770733752294</v>
      </c>
      <c r="AU310" s="1">
        <v>7.4403620685481098</v>
      </c>
      <c r="AV310" s="1">
        <v>6.81650504079958</v>
      </c>
      <c r="AW310" s="1">
        <v>7.5930860040405603</v>
      </c>
      <c r="AX310" s="1">
        <v>6.5813735525580501</v>
      </c>
      <c r="AY310" s="1" t="s">
        <v>194</v>
      </c>
      <c r="AZ310" s="1" t="s">
        <v>194</v>
      </c>
      <c r="BA310" s="1">
        <v>29.723823467317999</v>
      </c>
      <c r="BB310" s="1">
        <v>30.561715215407101</v>
      </c>
      <c r="BC310" s="1">
        <v>29.194451778311301</v>
      </c>
      <c r="BD310" s="1">
        <v>28.300333956581699</v>
      </c>
      <c r="BE310" s="1">
        <v>28.975242704231398</v>
      </c>
      <c r="BF310" s="1">
        <v>26.802034374898</v>
      </c>
      <c r="BG310" s="1">
        <v>31.5412618124051</v>
      </c>
      <c r="BH310" s="1">
        <v>27.442681116105302</v>
      </c>
      <c r="BI310" s="1" t="s">
        <v>194</v>
      </c>
      <c r="BJ310" s="1" t="s">
        <v>194</v>
      </c>
      <c r="BM310">
        <v>8</v>
      </c>
      <c r="BN310">
        <f>MIN(Modell_vol30_2_bemutato_Wilensky4_table[[#This Row],[closest comp 1]:[closest comp 10]])</f>
        <v>6.5813735525580501</v>
      </c>
      <c r="BO310">
        <f>MAX(Modell_vol30_2_bemutato_Wilensky4_table[[#This Row],[closest comp 1]:[closest comp 10]])</f>
        <v>8.6346770733752294</v>
      </c>
    </row>
    <row r="311" spans="1:67" x14ac:dyDescent="0.25">
      <c r="A311" s="1">
        <v>310</v>
      </c>
      <c r="B311" s="1" t="s">
        <v>38</v>
      </c>
      <c r="C311" s="1" t="s">
        <v>22</v>
      </c>
      <c r="D311" s="1" t="s">
        <v>40</v>
      </c>
      <c r="E311" s="1" t="s">
        <v>28</v>
      </c>
      <c r="F311" s="1" t="s">
        <v>25</v>
      </c>
      <c r="G311" s="1" t="b">
        <v>0</v>
      </c>
      <c r="H311" s="1" t="b">
        <v>0</v>
      </c>
      <c r="I311" s="1" t="b">
        <v>0</v>
      </c>
      <c r="J311" s="1" t="b">
        <v>0</v>
      </c>
      <c r="K311" s="1" t="b">
        <v>0</v>
      </c>
      <c r="L311" s="1">
        <v>200</v>
      </c>
      <c r="M311" s="1">
        <v>8</v>
      </c>
      <c r="N311" s="1">
        <v>0</v>
      </c>
      <c r="O311" s="1">
        <v>1</v>
      </c>
      <c r="P311" s="1">
        <v>0</v>
      </c>
      <c r="Q311" s="1">
        <v>100</v>
      </c>
      <c r="R311" s="1">
        <v>0</v>
      </c>
      <c r="S311" s="1">
        <v>1</v>
      </c>
      <c r="T311" s="1">
        <v>1</v>
      </c>
      <c r="U311" s="1" t="b">
        <v>0</v>
      </c>
      <c r="V311" s="1">
        <v>120</v>
      </c>
      <c r="W311" s="1">
        <v>1129.24</v>
      </c>
      <c r="X311" s="1">
        <v>910.96</v>
      </c>
      <c r="Y311" s="1">
        <v>941.02</v>
      </c>
      <c r="Z311" s="1">
        <v>717.18</v>
      </c>
      <c r="AA311" s="1">
        <v>1050.9000000000001</v>
      </c>
      <c r="AB311" s="1">
        <v>1025.28</v>
      </c>
      <c r="AC311" s="1">
        <v>806.07</v>
      </c>
      <c r="AD311" s="1">
        <v>1025.06</v>
      </c>
      <c r="AE311" s="1" t="s">
        <v>194</v>
      </c>
      <c r="AF311" s="1" t="s">
        <v>194</v>
      </c>
      <c r="AG311" s="1">
        <v>193.64</v>
      </c>
      <c r="AH311" s="1">
        <v>195.22</v>
      </c>
      <c r="AI311" s="1">
        <v>195.03</v>
      </c>
      <c r="AJ311" s="1">
        <v>196.14</v>
      </c>
      <c r="AK311" s="1">
        <v>195.21</v>
      </c>
      <c r="AL311" s="1">
        <v>194.33</v>
      </c>
      <c r="AM311" s="1">
        <v>195.9</v>
      </c>
      <c r="AN311" s="1">
        <v>195.84</v>
      </c>
      <c r="AO311" s="1" t="s">
        <v>194</v>
      </c>
      <c r="AP311" s="1" t="s">
        <v>194</v>
      </c>
      <c r="AQ311" s="1">
        <v>8.6405207358904903</v>
      </c>
      <c r="AR311" s="1">
        <v>6.4647852680033697</v>
      </c>
      <c r="AS311" s="1">
        <v>7.9272176635019003</v>
      </c>
      <c r="AT311" s="1">
        <v>5.4460059427210199</v>
      </c>
      <c r="AU311" s="1">
        <v>6.6228603968782203</v>
      </c>
      <c r="AV311" s="1">
        <v>7.34373806875218</v>
      </c>
      <c r="AW311" s="1">
        <v>5.2057093445503</v>
      </c>
      <c r="AX311" s="1">
        <v>6.0577215380004503</v>
      </c>
      <c r="AY311" s="1" t="s">
        <v>194</v>
      </c>
      <c r="AZ311" s="1" t="s">
        <v>194</v>
      </c>
      <c r="BA311" s="1">
        <v>30.249621942946199</v>
      </c>
      <c r="BB311" s="1">
        <v>27.7456823641906</v>
      </c>
      <c r="BC311" s="1">
        <v>31.051206531125999</v>
      </c>
      <c r="BD311" s="1">
        <v>31.151516099659698</v>
      </c>
      <c r="BE311" s="1">
        <v>27.9844926692436</v>
      </c>
      <c r="BF311" s="1">
        <v>30.478626333908402</v>
      </c>
      <c r="BG311" s="1">
        <v>27.430897378921799</v>
      </c>
      <c r="BH311" s="1">
        <v>26.743718791850799</v>
      </c>
      <c r="BI311" s="1" t="s">
        <v>194</v>
      </c>
      <c r="BJ311" s="1" t="s">
        <v>194</v>
      </c>
      <c r="BM311">
        <v>8</v>
      </c>
      <c r="BN311">
        <f>MIN(Modell_vol30_2_bemutato_Wilensky4_table[[#This Row],[closest comp 1]:[closest comp 10]])</f>
        <v>5.2057093445503</v>
      </c>
      <c r="BO311">
        <f>MAX(Modell_vol30_2_bemutato_Wilensky4_table[[#This Row],[closest comp 1]:[closest comp 10]])</f>
        <v>8.6405207358904903</v>
      </c>
    </row>
    <row r="312" spans="1:67" x14ac:dyDescent="0.25">
      <c r="A312" s="1">
        <v>311</v>
      </c>
      <c r="B312" s="1" t="s">
        <v>38</v>
      </c>
      <c r="C312" s="1" t="s">
        <v>22</v>
      </c>
      <c r="D312" s="1" t="s">
        <v>40</v>
      </c>
      <c r="E312" s="1" t="s">
        <v>28</v>
      </c>
      <c r="F312" s="1" t="s">
        <v>25</v>
      </c>
      <c r="G312" s="1" t="b">
        <v>0</v>
      </c>
      <c r="H312" s="1" t="b">
        <v>0</v>
      </c>
      <c r="I312" s="1" t="b">
        <v>0</v>
      </c>
      <c r="J312" s="1" t="b">
        <v>0</v>
      </c>
      <c r="K312" s="1" t="b">
        <v>0</v>
      </c>
      <c r="L312" s="1">
        <v>200</v>
      </c>
      <c r="M312" s="1">
        <v>8</v>
      </c>
      <c r="N312" s="1">
        <v>0</v>
      </c>
      <c r="O312" s="1">
        <v>1</v>
      </c>
      <c r="P312" s="1">
        <v>0</v>
      </c>
      <c r="Q312" s="1">
        <v>100</v>
      </c>
      <c r="R312" s="1">
        <v>0</v>
      </c>
      <c r="S312" s="1">
        <v>1</v>
      </c>
      <c r="T312" s="1">
        <v>1</v>
      </c>
      <c r="U312" s="1" t="b">
        <v>0</v>
      </c>
      <c r="V312" s="1">
        <v>120</v>
      </c>
      <c r="W312" s="1">
        <v>1132</v>
      </c>
      <c r="X312" s="1">
        <v>1067.3699999999999</v>
      </c>
      <c r="Y312" s="1">
        <v>916.79</v>
      </c>
      <c r="Z312" s="1">
        <v>1164.08</v>
      </c>
      <c r="AA312" s="1">
        <v>1062.6199999999999</v>
      </c>
      <c r="AB312" s="1">
        <v>1087.54</v>
      </c>
      <c r="AC312" s="1">
        <v>994.02</v>
      </c>
      <c r="AD312" s="1">
        <v>1001.17</v>
      </c>
      <c r="AE312" s="1" t="s">
        <v>194</v>
      </c>
      <c r="AF312" s="1" t="s">
        <v>194</v>
      </c>
      <c r="AG312" s="1">
        <v>194.21</v>
      </c>
      <c r="AH312" s="1">
        <v>195.14</v>
      </c>
      <c r="AI312" s="1">
        <v>195.44</v>
      </c>
      <c r="AJ312" s="1">
        <v>194.56</v>
      </c>
      <c r="AK312" s="1">
        <v>193.9</v>
      </c>
      <c r="AL312" s="1">
        <v>194.61</v>
      </c>
      <c r="AM312" s="1">
        <v>195.18</v>
      </c>
      <c r="AN312" s="1">
        <v>194.89</v>
      </c>
      <c r="AO312" s="1" t="s">
        <v>194</v>
      </c>
      <c r="AP312" s="1" t="s">
        <v>194</v>
      </c>
      <c r="AQ312" s="1">
        <v>7.3314777730218497</v>
      </c>
      <c r="AR312" s="1">
        <v>6.0840871227981799</v>
      </c>
      <c r="AS312" s="1">
        <v>5.85157560527258</v>
      </c>
      <c r="AT312" s="1">
        <v>7.1530181158952297</v>
      </c>
      <c r="AU312" s="1">
        <v>7.1556668087877702</v>
      </c>
      <c r="AV312" s="1">
        <v>5.7048777891992701</v>
      </c>
      <c r="AW312" s="1">
        <v>5.8378383219122396</v>
      </c>
      <c r="AX312" s="1">
        <v>7.2070752231790003</v>
      </c>
      <c r="AY312" s="1" t="s">
        <v>194</v>
      </c>
      <c r="AZ312" s="1" t="s">
        <v>194</v>
      </c>
      <c r="BA312" s="1">
        <v>28.811481812530602</v>
      </c>
      <c r="BB312" s="1">
        <v>26.671227862541201</v>
      </c>
      <c r="BC312" s="1">
        <v>25.9477099746831</v>
      </c>
      <c r="BD312" s="1">
        <v>25.768386976736899</v>
      </c>
      <c r="BE312" s="1">
        <v>28.768971113307799</v>
      </c>
      <c r="BF312" s="1">
        <v>27.068820847805</v>
      </c>
      <c r="BG312" s="1">
        <v>26.8324576288842</v>
      </c>
      <c r="BH312" s="1">
        <v>27.321438806774001</v>
      </c>
      <c r="BI312" s="1" t="s">
        <v>194</v>
      </c>
      <c r="BJ312" s="1" t="s">
        <v>194</v>
      </c>
      <c r="BM312">
        <v>8</v>
      </c>
      <c r="BN312">
        <f>MIN(Modell_vol30_2_bemutato_Wilensky4_table[[#This Row],[closest comp 1]:[closest comp 10]])</f>
        <v>5.7048777891992701</v>
      </c>
      <c r="BO312">
        <f>MAX(Modell_vol30_2_bemutato_Wilensky4_table[[#This Row],[closest comp 1]:[closest comp 10]])</f>
        <v>7.3314777730218497</v>
      </c>
    </row>
    <row r="313" spans="1:67" x14ac:dyDescent="0.25">
      <c r="A313" s="1">
        <v>312</v>
      </c>
      <c r="B313" s="1" t="s">
        <v>38</v>
      </c>
      <c r="C313" s="1" t="s">
        <v>22</v>
      </c>
      <c r="D313" s="1" t="s">
        <v>40</v>
      </c>
      <c r="E313" s="1" t="s">
        <v>28</v>
      </c>
      <c r="F313" s="1" t="s">
        <v>25</v>
      </c>
      <c r="G313" s="1" t="b">
        <v>0</v>
      </c>
      <c r="H313" s="1" t="b">
        <v>0</v>
      </c>
      <c r="I313" s="1" t="b">
        <v>0</v>
      </c>
      <c r="J313" s="1" t="b">
        <v>0</v>
      </c>
      <c r="K313" s="1" t="b">
        <v>0</v>
      </c>
      <c r="L313" s="1">
        <v>200</v>
      </c>
      <c r="M313" s="1">
        <v>8</v>
      </c>
      <c r="N313" s="1">
        <v>0</v>
      </c>
      <c r="O313" s="1">
        <v>1</v>
      </c>
      <c r="P313" s="1">
        <v>0</v>
      </c>
      <c r="Q313" s="1">
        <v>100</v>
      </c>
      <c r="R313" s="1">
        <v>0</v>
      </c>
      <c r="S313" s="1">
        <v>1</v>
      </c>
      <c r="T313" s="1">
        <v>1</v>
      </c>
      <c r="U313" s="1" t="b">
        <v>0</v>
      </c>
      <c r="V313" s="1">
        <v>120</v>
      </c>
      <c r="W313" s="1">
        <v>875.42</v>
      </c>
      <c r="X313" s="1">
        <v>1091.1099999999999</v>
      </c>
      <c r="Y313" s="1">
        <v>961.26</v>
      </c>
      <c r="Z313" s="1">
        <v>1144.58</v>
      </c>
      <c r="AA313" s="1">
        <v>1050.53</v>
      </c>
      <c r="AB313" s="1">
        <v>1222.68</v>
      </c>
      <c r="AC313" s="1">
        <v>891.1</v>
      </c>
      <c r="AD313" s="1">
        <v>943.46</v>
      </c>
      <c r="AE313" s="1" t="s">
        <v>194</v>
      </c>
      <c r="AF313" s="1" t="s">
        <v>194</v>
      </c>
      <c r="AG313" s="1">
        <v>195.39</v>
      </c>
      <c r="AH313" s="1">
        <v>194.59</v>
      </c>
      <c r="AI313" s="1">
        <v>195.54</v>
      </c>
      <c r="AJ313" s="1">
        <v>194.42</v>
      </c>
      <c r="AK313" s="1">
        <v>194.3</v>
      </c>
      <c r="AL313" s="1">
        <v>194.33</v>
      </c>
      <c r="AM313" s="1">
        <v>195.29</v>
      </c>
      <c r="AN313" s="1">
        <v>194.94</v>
      </c>
      <c r="AO313" s="1" t="s">
        <v>194</v>
      </c>
      <c r="AP313" s="1" t="s">
        <v>194</v>
      </c>
      <c r="AQ313" s="1">
        <v>6.5411678027798699</v>
      </c>
      <c r="AR313" s="1">
        <v>7.0561929684682703</v>
      </c>
      <c r="AS313" s="1">
        <v>5.8927471788465304</v>
      </c>
      <c r="AT313" s="1">
        <v>7.4513631128440796</v>
      </c>
      <c r="AU313" s="1">
        <v>7.4188796328682898</v>
      </c>
      <c r="AV313" s="1">
        <v>7.4944607328048303</v>
      </c>
      <c r="AW313" s="1">
        <v>5.41236969989545</v>
      </c>
      <c r="AX313" s="1">
        <v>6.7688526728015299</v>
      </c>
      <c r="AY313" s="1" t="s">
        <v>194</v>
      </c>
      <c r="AZ313" s="1" t="s">
        <v>194</v>
      </c>
      <c r="BA313" s="1">
        <v>27.6426996195813</v>
      </c>
      <c r="BB313" s="1">
        <v>28.1708326988708</v>
      </c>
      <c r="BC313" s="1">
        <v>28.683090557507999</v>
      </c>
      <c r="BD313" s="1">
        <v>27.577044201813202</v>
      </c>
      <c r="BE313" s="1">
        <v>30.150872064017001</v>
      </c>
      <c r="BF313" s="1">
        <v>27.947145594742999</v>
      </c>
      <c r="BG313" s="1">
        <v>28.950775542427799</v>
      </c>
      <c r="BH313" s="1">
        <v>27.5480262498141</v>
      </c>
      <c r="BI313" s="1" t="s">
        <v>194</v>
      </c>
      <c r="BJ313" s="1" t="s">
        <v>194</v>
      </c>
      <c r="BM313">
        <v>8</v>
      </c>
      <c r="BN313">
        <f>MIN(Modell_vol30_2_bemutato_Wilensky4_table[[#This Row],[closest comp 1]:[closest comp 10]])</f>
        <v>5.41236969989545</v>
      </c>
      <c r="BO313">
        <f>MAX(Modell_vol30_2_bemutato_Wilensky4_table[[#This Row],[closest comp 1]:[closest comp 10]])</f>
        <v>7.4944607328048303</v>
      </c>
    </row>
    <row r="314" spans="1:67" x14ac:dyDescent="0.25">
      <c r="A314" s="1">
        <v>313</v>
      </c>
      <c r="B314" s="1" t="s">
        <v>38</v>
      </c>
      <c r="C314" s="1" t="s">
        <v>22</v>
      </c>
      <c r="D314" s="1" t="s">
        <v>40</v>
      </c>
      <c r="E314" s="1" t="s">
        <v>28</v>
      </c>
      <c r="F314" s="1" t="s">
        <v>25</v>
      </c>
      <c r="G314" s="1" t="b">
        <v>0</v>
      </c>
      <c r="H314" s="1" t="b">
        <v>0</v>
      </c>
      <c r="I314" s="1" t="b">
        <v>0</v>
      </c>
      <c r="J314" s="1" t="b">
        <v>0</v>
      </c>
      <c r="K314" s="1" t="b">
        <v>0</v>
      </c>
      <c r="L314" s="1">
        <v>200</v>
      </c>
      <c r="M314" s="1">
        <v>8</v>
      </c>
      <c r="N314" s="1">
        <v>0</v>
      </c>
      <c r="O314" s="1">
        <v>1</v>
      </c>
      <c r="P314" s="1">
        <v>0</v>
      </c>
      <c r="Q314" s="1">
        <v>100</v>
      </c>
      <c r="R314" s="1">
        <v>0</v>
      </c>
      <c r="S314" s="1">
        <v>1</v>
      </c>
      <c r="T314" s="1">
        <v>1</v>
      </c>
      <c r="U314" s="1" t="b">
        <v>0</v>
      </c>
      <c r="V314" s="1">
        <v>120</v>
      </c>
      <c r="W314" s="1">
        <v>1034.71</v>
      </c>
      <c r="X314" s="1">
        <v>1115.22</v>
      </c>
      <c r="Y314" s="1">
        <v>1432.49</v>
      </c>
      <c r="Z314" s="1">
        <v>1141.7</v>
      </c>
      <c r="AA314" s="1">
        <v>1150.6500000000001</v>
      </c>
      <c r="AB314" s="1">
        <v>1358.58</v>
      </c>
      <c r="AC314" s="1">
        <v>1010.55</v>
      </c>
      <c r="AD314" s="1">
        <v>1209.98</v>
      </c>
      <c r="AE314" s="1" t="s">
        <v>194</v>
      </c>
      <c r="AF314" s="1" t="s">
        <v>194</v>
      </c>
      <c r="AG314" s="1">
        <v>194.63</v>
      </c>
      <c r="AH314" s="1">
        <v>194.82</v>
      </c>
      <c r="AI314" s="1">
        <v>193.58</v>
      </c>
      <c r="AJ314" s="1">
        <v>193.84</v>
      </c>
      <c r="AK314" s="1">
        <v>195.04</v>
      </c>
      <c r="AL314" s="1">
        <v>192.53</v>
      </c>
      <c r="AM314" s="1">
        <v>194.11</v>
      </c>
      <c r="AN314" s="1">
        <v>194.32</v>
      </c>
      <c r="AO314" s="1" t="s">
        <v>194</v>
      </c>
      <c r="AP314" s="1" t="s">
        <v>194</v>
      </c>
      <c r="AQ314" s="1">
        <v>7.9226195039187601</v>
      </c>
      <c r="AR314" s="1">
        <v>6.1847173185720896</v>
      </c>
      <c r="AS314" s="1">
        <v>8.8743132313418407</v>
      </c>
      <c r="AT314" s="1">
        <v>6.5163387093800003</v>
      </c>
      <c r="AU314" s="1">
        <v>6.5099734913890801</v>
      </c>
      <c r="AV314" s="1">
        <v>8.7670558431040995</v>
      </c>
      <c r="AW314" s="1">
        <v>6.4349287869270499</v>
      </c>
      <c r="AX314" s="1">
        <v>7.2987810827302999</v>
      </c>
      <c r="AY314" s="1" t="s">
        <v>194</v>
      </c>
      <c r="AZ314" s="1" t="s">
        <v>194</v>
      </c>
      <c r="BA314" s="1">
        <v>24.7026830375092</v>
      </c>
      <c r="BB314" s="1">
        <v>28.6057506867363</v>
      </c>
      <c r="BC314" s="1">
        <v>28.509149942053799</v>
      </c>
      <c r="BD314" s="1">
        <v>28.1097627237972</v>
      </c>
      <c r="BE314" s="1">
        <v>28.598526320316498</v>
      </c>
      <c r="BF314" s="1">
        <v>30.693005419498899</v>
      </c>
      <c r="BG314" s="1">
        <v>28.969803363299299</v>
      </c>
      <c r="BH314" s="1">
        <v>30.104181613511901</v>
      </c>
      <c r="BI314" s="1" t="s">
        <v>194</v>
      </c>
      <c r="BJ314" s="1" t="s">
        <v>194</v>
      </c>
      <c r="BM314">
        <v>8</v>
      </c>
      <c r="BN314">
        <f>MIN(Modell_vol30_2_bemutato_Wilensky4_table[[#This Row],[closest comp 1]:[closest comp 10]])</f>
        <v>6.1847173185720896</v>
      </c>
      <c r="BO314">
        <f>MAX(Modell_vol30_2_bemutato_Wilensky4_table[[#This Row],[closest comp 1]:[closest comp 10]])</f>
        <v>8.8743132313418407</v>
      </c>
    </row>
    <row r="315" spans="1:67" x14ac:dyDescent="0.25">
      <c r="A315" s="1">
        <v>314</v>
      </c>
      <c r="B315" s="1" t="s">
        <v>38</v>
      </c>
      <c r="C315" s="1" t="s">
        <v>22</v>
      </c>
      <c r="D315" s="1" t="s">
        <v>40</v>
      </c>
      <c r="E315" s="1" t="s">
        <v>28</v>
      </c>
      <c r="F315" s="1" t="s">
        <v>25</v>
      </c>
      <c r="G315" s="1" t="b">
        <v>0</v>
      </c>
      <c r="H315" s="1" t="b">
        <v>0</v>
      </c>
      <c r="I315" s="1" t="b">
        <v>0</v>
      </c>
      <c r="J315" s="1" t="b">
        <v>0</v>
      </c>
      <c r="K315" s="1" t="b">
        <v>0</v>
      </c>
      <c r="L315" s="1">
        <v>200</v>
      </c>
      <c r="M315" s="1">
        <v>8</v>
      </c>
      <c r="N315" s="1">
        <v>0</v>
      </c>
      <c r="O315" s="1">
        <v>1</v>
      </c>
      <c r="P315" s="1">
        <v>0</v>
      </c>
      <c r="Q315" s="1">
        <v>100</v>
      </c>
      <c r="R315" s="1">
        <v>0</v>
      </c>
      <c r="S315" s="1">
        <v>1</v>
      </c>
      <c r="T315" s="1">
        <v>1</v>
      </c>
      <c r="U315" s="1" t="b">
        <v>0</v>
      </c>
      <c r="V315" s="1">
        <v>120</v>
      </c>
      <c r="W315" s="1">
        <v>1219.56</v>
      </c>
      <c r="X315" s="1">
        <v>1257.52</v>
      </c>
      <c r="Y315" s="1">
        <v>1005.96</v>
      </c>
      <c r="Z315" s="1">
        <v>1205.8699999999999</v>
      </c>
      <c r="AA315" s="1">
        <v>1355.41</v>
      </c>
      <c r="AB315" s="1">
        <v>1085.99</v>
      </c>
      <c r="AC315" s="1">
        <v>1079.77</v>
      </c>
      <c r="AD315" s="1">
        <v>1180.3499999999999</v>
      </c>
      <c r="AE315" s="1" t="s">
        <v>194</v>
      </c>
      <c r="AF315" s="1" t="s">
        <v>194</v>
      </c>
      <c r="AG315" s="1">
        <v>194.1</v>
      </c>
      <c r="AH315" s="1">
        <v>194.34</v>
      </c>
      <c r="AI315" s="1">
        <v>194.36</v>
      </c>
      <c r="AJ315" s="1">
        <v>194.19</v>
      </c>
      <c r="AK315" s="1">
        <v>193.62</v>
      </c>
      <c r="AL315" s="1">
        <v>194.49</v>
      </c>
      <c r="AM315" s="1">
        <v>194.06</v>
      </c>
      <c r="AN315" s="1">
        <v>194.34</v>
      </c>
      <c r="AO315" s="1" t="s">
        <v>194</v>
      </c>
      <c r="AP315" s="1" t="s">
        <v>194</v>
      </c>
      <c r="AQ315" s="1">
        <v>7.0021676330554303</v>
      </c>
      <c r="AR315" s="1">
        <v>6.7508358556967698</v>
      </c>
      <c r="AS315" s="1">
        <v>6.4658729237454704</v>
      </c>
      <c r="AT315" s="1">
        <v>8.2615881268733293</v>
      </c>
      <c r="AU315" s="1">
        <v>9.0492327739769003</v>
      </c>
      <c r="AV315" s="1">
        <v>7.2653340256410397</v>
      </c>
      <c r="AW315" s="1">
        <v>7.6141325621903002</v>
      </c>
      <c r="AX315" s="1">
        <v>7.1559024043005799</v>
      </c>
      <c r="AY315" s="1" t="s">
        <v>194</v>
      </c>
      <c r="AZ315" s="1" t="s">
        <v>194</v>
      </c>
      <c r="BA315" s="1">
        <v>26.494479611059301</v>
      </c>
      <c r="BB315" s="1">
        <v>26.763526746783899</v>
      </c>
      <c r="BC315" s="1">
        <v>26.8419796156467</v>
      </c>
      <c r="BD315" s="1">
        <v>27.8225909090221</v>
      </c>
      <c r="BE315" s="1">
        <v>28.086173030958701</v>
      </c>
      <c r="BF315" s="1">
        <v>27.9169078337804</v>
      </c>
      <c r="BG315" s="1">
        <v>29.4753110789859</v>
      </c>
      <c r="BH315" s="1">
        <v>26.361753473378499</v>
      </c>
      <c r="BI315" s="1" t="s">
        <v>194</v>
      </c>
      <c r="BJ315" s="1" t="s">
        <v>194</v>
      </c>
      <c r="BM315">
        <v>8</v>
      </c>
      <c r="BN315">
        <f>MIN(Modell_vol30_2_bemutato_Wilensky4_table[[#This Row],[closest comp 1]:[closest comp 10]])</f>
        <v>6.4658729237454704</v>
      </c>
      <c r="BO315">
        <f>MAX(Modell_vol30_2_bemutato_Wilensky4_table[[#This Row],[closest comp 1]:[closest comp 10]])</f>
        <v>9.0492327739769003</v>
      </c>
    </row>
    <row r="316" spans="1:67" x14ac:dyDescent="0.25">
      <c r="A316" s="1">
        <v>315</v>
      </c>
      <c r="B316" s="1" t="s">
        <v>38</v>
      </c>
      <c r="C316" s="1" t="s">
        <v>22</v>
      </c>
      <c r="D316" s="1" t="s">
        <v>40</v>
      </c>
      <c r="E316" s="1" t="s">
        <v>28</v>
      </c>
      <c r="F316" s="1" t="s">
        <v>25</v>
      </c>
      <c r="G316" s="1" t="b">
        <v>0</v>
      </c>
      <c r="H316" s="1" t="b">
        <v>0</v>
      </c>
      <c r="I316" s="1" t="b">
        <v>0</v>
      </c>
      <c r="J316" s="1" t="b">
        <v>0</v>
      </c>
      <c r="K316" s="1" t="b">
        <v>0</v>
      </c>
      <c r="L316" s="1">
        <v>200</v>
      </c>
      <c r="M316" s="1">
        <v>8</v>
      </c>
      <c r="N316" s="1">
        <v>0</v>
      </c>
      <c r="O316" s="1">
        <v>1</v>
      </c>
      <c r="P316" s="1">
        <v>0</v>
      </c>
      <c r="Q316" s="1">
        <v>100</v>
      </c>
      <c r="R316" s="1">
        <v>0</v>
      </c>
      <c r="S316" s="1">
        <v>1</v>
      </c>
      <c r="T316" s="1">
        <v>1</v>
      </c>
      <c r="U316" s="1" t="b">
        <v>0</v>
      </c>
      <c r="V316" s="1">
        <v>120</v>
      </c>
      <c r="W316" s="1">
        <v>1244.3800000000001</v>
      </c>
      <c r="X316" s="1">
        <v>1137.94</v>
      </c>
      <c r="Y316" s="1">
        <v>1112.3699999999999</v>
      </c>
      <c r="Z316" s="1">
        <v>1088.42</v>
      </c>
      <c r="AA316" s="1">
        <v>1149.97</v>
      </c>
      <c r="AB316" s="1">
        <v>955.56</v>
      </c>
      <c r="AC316" s="1">
        <v>962.1</v>
      </c>
      <c r="AD316" s="1">
        <v>985.91</v>
      </c>
      <c r="AE316" s="1" t="s">
        <v>194</v>
      </c>
      <c r="AF316" s="1" t="s">
        <v>194</v>
      </c>
      <c r="AG316" s="1">
        <v>194.29</v>
      </c>
      <c r="AH316" s="1">
        <v>194.26</v>
      </c>
      <c r="AI316" s="1">
        <v>194.32</v>
      </c>
      <c r="AJ316" s="1">
        <v>195</v>
      </c>
      <c r="AK316" s="1">
        <v>193.93</v>
      </c>
      <c r="AL316" s="1">
        <v>194.98</v>
      </c>
      <c r="AM316" s="1">
        <v>195.43</v>
      </c>
      <c r="AN316" s="1">
        <v>194.64</v>
      </c>
      <c r="AO316" s="1" t="s">
        <v>194</v>
      </c>
      <c r="AP316" s="1" t="s">
        <v>194</v>
      </c>
      <c r="AQ316" s="1">
        <v>8.3872367144789202</v>
      </c>
      <c r="AR316" s="1">
        <v>7.4190109352460603</v>
      </c>
      <c r="AS316" s="1">
        <v>7.8190008219217697</v>
      </c>
      <c r="AT316" s="1">
        <v>6.5939943258997298</v>
      </c>
      <c r="AU316" s="1">
        <v>8.8919087890092907</v>
      </c>
      <c r="AV316" s="1">
        <v>6.1176618716039304</v>
      </c>
      <c r="AW316" s="1">
        <v>5.4440002921717596</v>
      </c>
      <c r="AX316" s="1">
        <v>6.37676584120715</v>
      </c>
      <c r="AY316" s="1" t="s">
        <v>194</v>
      </c>
      <c r="AZ316" s="1" t="s">
        <v>194</v>
      </c>
      <c r="BA316" s="1">
        <v>26.892684083013702</v>
      </c>
      <c r="BB316" s="1">
        <v>27.973226115530501</v>
      </c>
      <c r="BC316" s="1">
        <v>27.130625127919199</v>
      </c>
      <c r="BD316" s="1">
        <v>27.506963420575399</v>
      </c>
      <c r="BE316" s="1">
        <v>30.215925506641</v>
      </c>
      <c r="BF316" s="1">
        <v>28.5858635846024</v>
      </c>
      <c r="BG316" s="1">
        <v>26.987126179456101</v>
      </c>
      <c r="BH316" s="1">
        <v>27.555534619655099</v>
      </c>
      <c r="BI316" s="1" t="s">
        <v>194</v>
      </c>
      <c r="BJ316" s="1" t="s">
        <v>194</v>
      </c>
      <c r="BM316">
        <v>8</v>
      </c>
      <c r="BN316">
        <f>MIN(Modell_vol30_2_bemutato_Wilensky4_table[[#This Row],[closest comp 1]:[closest comp 10]])</f>
        <v>5.4440002921717596</v>
      </c>
      <c r="BO316">
        <f>MAX(Modell_vol30_2_bemutato_Wilensky4_table[[#This Row],[closest comp 1]:[closest comp 10]])</f>
        <v>8.8919087890092907</v>
      </c>
    </row>
    <row r="317" spans="1:67" x14ac:dyDescent="0.25">
      <c r="A317" s="1">
        <v>316</v>
      </c>
      <c r="B317" s="1" t="s">
        <v>38</v>
      </c>
      <c r="C317" s="1" t="s">
        <v>22</v>
      </c>
      <c r="D317" s="1" t="s">
        <v>40</v>
      </c>
      <c r="E317" s="1" t="s">
        <v>28</v>
      </c>
      <c r="F317" s="1" t="s">
        <v>25</v>
      </c>
      <c r="G317" s="1" t="b">
        <v>0</v>
      </c>
      <c r="H317" s="1" t="b">
        <v>0</v>
      </c>
      <c r="I317" s="1" t="b">
        <v>0</v>
      </c>
      <c r="J317" s="1" t="b">
        <v>0</v>
      </c>
      <c r="K317" s="1" t="b">
        <v>0</v>
      </c>
      <c r="L317" s="1">
        <v>200</v>
      </c>
      <c r="M317" s="1">
        <v>8</v>
      </c>
      <c r="N317" s="1">
        <v>0</v>
      </c>
      <c r="O317" s="1">
        <v>1</v>
      </c>
      <c r="P317" s="1">
        <v>0</v>
      </c>
      <c r="Q317" s="1">
        <v>100</v>
      </c>
      <c r="R317" s="1">
        <v>0</v>
      </c>
      <c r="S317" s="1">
        <v>1</v>
      </c>
      <c r="T317" s="1">
        <v>1</v>
      </c>
      <c r="U317" s="1" t="b">
        <v>0</v>
      </c>
      <c r="V317" s="1">
        <v>120</v>
      </c>
      <c r="W317" s="1">
        <v>836.24</v>
      </c>
      <c r="X317" s="1">
        <v>965.9</v>
      </c>
      <c r="Y317" s="1">
        <v>1103.57</v>
      </c>
      <c r="Z317" s="1">
        <v>1270.5899999999999</v>
      </c>
      <c r="AA317" s="1">
        <v>1316.69</v>
      </c>
      <c r="AB317" s="1">
        <v>1371.49</v>
      </c>
      <c r="AC317" s="1">
        <v>1218.22</v>
      </c>
      <c r="AD317" s="1">
        <v>1123.6199999999999</v>
      </c>
      <c r="AE317" s="1" t="s">
        <v>194</v>
      </c>
      <c r="AF317" s="1" t="s">
        <v>194</v>
      </c>
      <c r="AG317" s="1">
        <v>195.48</v>
      </c>
      <c r="AH317" s="1">
        <v>195.01</v>
      </c>
      <c r="AI317" s="1">
        <v>194.27</v>
      </c>
      <c r="AJ317" s="1">
        <v>194.1</v>
      </c>
      <c r="AK317" s="1">
        <v>192.35</v>
      </c>
      <c r="AL317" s="1">
        <v>193.58</v>
      </c>
      <c r="AM317" s="1">
        <v>194.56</v>
      </c>
      <c r="AN317" s="1">
        <v>194.36</v>
      </c>
      <c r="AO317" s="1" t="s">
        <v>194</v>
      </c>
      <c r="AP317" s="1" t="s">
        <v>194</v>
      </c>
      <c r="AQ317" s="1">
        <v>5.0057631251631003</v>
      </c>
      <c r="AR317" s="1">
        <v>6.9546570633286304</v>
      </c>
      <c r="AS317" s="1">
        <v>8.0893155838606194</v>
      </c>
      <c r="AT317" s="1">
        <v>7.0662225271271497</v>
      </c>
      <c r="AU317" s="1">
        <v>9.0547376282974099</v>
      </c>
      <c r="AV317" s="1">
        <v>7.3209508297123502</v>
      </c>
      <c r="AW317" s="1">
        <v>7.5448959099329702</v>
      </c>
      <c r="AX317" s="1">
        <v>7.6373215991647401</v>
      </c>
      <c r="AY317" s="1" t="s">
        <v>194</v>
      </c>
      <c r="AZ317" s="1" t="s">
        <v>194</v>
      </c>
      <c r="BA317" s="1">
        <v>28.190826883631502</v>
      </c>
      <c r="BB317" s="1">
        <v>25.2643658271802</v>
      </c>
      <c r="BC317" s="1">
        <v>25.982661399613299</v>
      </c>
      <c r="BD317" s="1">
        <v>27.1240552652806</v>
      </c>
      <c r="BE317" s="1">
        <v>28.4635408950531</v>
      </c>
      <c r="BF317" s="1">
        <v>26.830740755746898</v>
      </c>
      <c r="BG317" s="1">
        <v>28.4907993297833</v>
      </c>
      <c r="BH317" s="1">
        <v>23.956416495204799</v>
      </c>
      <c r="BI317" s="1" t="s">
        <v>194</v>
      </c>
      <c r="BJ317" s="1" t="s">
        <v>194</v>
      </c>
      <c r="BM317">
        <v>8</v>
      </c>
      <c r="BN317">
        <f>MIN(Modell_vol30_2_bemutato_Wilensky4_table[[#This Row],[closest comp 1]:[closest comp 10]])</f>
        <v>5.0057631251631003</v>
      </c>
      <c r="BO317">
        <f>MAX(Modell_vol30_2_bemutato_Wilensky4_table[[#This Row],[closest comp 1]:[closest comp 10]])</f>
        <v>9.0547376282974099</v>
      </c>
    </row>
    <row r="318" spans="1:67" x14ac:dyDescent="0.25">
      <c r="A318" s="1">
        <v>317</v>
      </c>
      <c r="B318" s="1" t="s">
        <v>38</v>
      </c>
      <c r="C318" s="1" t="s">
        <v>22</v>
      </c>
      <c r="D318" s="1" t="s">
        <v>40</v>
      </c>
      <c r="E318" s="1" t="s">
        <v>28</v>
      </c>
      <c r="F318" s="1" t="s">
        <v>25</v>
      </c>
      <c r="G318" s="1" t="b">
        <v>0</v>
      </c>
      <c r="H318" s="1" t="b">
        <v>0</v>
      </c>
      <c r="I318" s="1" t="b">
        <v>0</v>
      </c>
      <c r="J318" s="1" t="b">
        <v>0</v>
      </c>
      <c r="K318" s="1" t="b">
        <v>0</v>
      </c>
      <c r="L318" s="1">
        <v>200</v>
      </c>
      <c r="M318" s="1">
        <v>8</v>
      </c>
      <c r="N318" s="1">
        <v>0</v>
      </c>
      <c r="O318" s="1">
        <v>1</v>
      </c>
      <c r="P318" s="1">
        <v>0</v>
      </c>
      <c r="Q318" s="1">
        <v>100</v>
      </c>
      <c r="R318" s="1">
        <v>0</v>
      </c>
      <c r="S318" s="1">
        <v>1</v>
      </c>
      <c r="T318" s="1">
        <v>1</v>
      </c>
      <c r="U318" s="1" t="b">
        <v>0</v>
      </c>
      <c r="V318" s="1">
        <v>120</v>
      </c>
      <c r="W318" s="1">
        <v>1277.4000000000001</v>
      </c>
      <c r="X318" s="1">
        <v>1056.24</v>
      </c>
      <c r="Y318" s="1">
        <v>1081.07</v>
      </c>
      <c r="Z318" s="1">
        <v>1157.67</v>
      </c>
      <c r="AA318" s="1">
        <v>1035.03</v>
      </c>
      <c r="AB318" s="1">
        <v>1115.1099999999999</v>
      </c>
      <c r="AC318" s="1">
        <v>1186.6099999999999</v>
      </c>
      <c r="AD318" s="1">
        <v>1289.76</v>
      </c>
      <c r="AE318" s="1" t="s">
        <v>194</v>
      </c>
      <c r="AF318" s="1" t="s">
        <v>194</v>
      </c>
      <c r="AG318" s="1">
        <v>194.39</v>
      </c>
      <c r="AH318" s="1">
        <v>194.55</v>
      </c>
      <c r="AI318" s="1">
        <v>193.7</v>
      </c>
      <c r="AJ318" s="1">
        <v>193.78</v>
      </c>
      <c r="AK318" s="1">
        <v>194.03</v>
      </c>
      <c r="AL318" s="1">
        <v>195.17</v>
      </c>
      <c r="AM318" s="1">
        <v>193.6</v>
      </c>
      <c r="AN318" s="1">
        <v>194.52</v>
      </c>
      <c r="AO318" s="1" t="s">
        <v>194</v>
      </c>
      <c r="AP318" s="1" t="s">
        <v>194</v>
      </c>
      <c r="AQ318" s="1">
        <v>7.8591908631798102</v>
      </c>
      <c r="AR318" s="1">
        <v>7.1873646960857203</v>
      </c>
      <c r="AS318" s="1">
        <v>8.3098892385189806</v>
      </c>
      <c r="AT318" s="1">
        <v>8.1175152526939591</v>
      </c>
      <c r="AU318" s="1">
        <v>7.0279796009795596</v>
      </c>
      <c r="AV318" s="1">
        <v>6.6613396567184999</v>
      </c>
      <c r="AW318" s="1">
        <v>8.1065041407418601</v>
      </c>
      <c r="AX318" s="1">
        <v>8.1238781589570106</v>
      </c>
      <c r="AY318" s="1" t="s">
        <v>194</v>
      </c>
      <c r="AZ318" s="1" t="s">
        <v>194</v>
      </c>
      <c r="BA318" s="1">
        <v>27.099519828794001</v>
      </c>
      <c r="BB318" s="1">
        <v>27.020368383958999</v>
      </c>
      <c r="BC318" s="1">
        <v>28.5774645212155</v>
      </c>
      <c r="BD318" s="1">
        <v>28.093462295052898</v>
      </c>
      <c r="BE318" s="1">
        <v>29.023412829294699</v>
      </c>
      <c r="BF318" s="1">
        <v>26.518784189212401</v>
      </c>
      <c r="BG318" s="1">
        <v>30.0889190776698</v>
      </c>
      <c r="BH318" s="1">
        <v>27.4228238855349</v>
      </c>
      <c r="BI318" s="1" t="s">
        <v>194</v>
      </c>
      <c r="BJ318" s="1" t="s">
        <v>194</v>
      </c>
      <c r="BM318">
        <v>8</v>
      </c>
      <c r="BN318">
        <f>MIN(Modell_vol30_2_bemutato_Wilensky4_table[[#This Row],[closest comp 1]:[closest comp 10]])</f>
        <v>6.6613396567184999</v>
      </c>
      <c r="BO318">
        <f>MAX(Modell_vol30_2_bemutato_Wilensky4_table[[#This Row],[closest comp 1]:[closest comp 10]])</f>
        <v>8.3098892385189806</v>
      </c>
    </row>
    <row r="319" spans="1:67" x14ac:dyDescent="0.25">
      <c r="A319" s="1">
        <v>318</v>
      </c>
      <c r="B319" s="1" t="s">
        <v>38</v>
      </c>
      <c r="C319" s="1" t="s">
        <v>22</v>
      </c>
      <c r="D319" s="1" t="s">
        <v>40</v>
      </c>
      <c r="E319" s="1" t="s">
        <v>28</v>
      </c>
      <c r="F319" s="1" t="s">
        <v>25</v>
      </c>
      <c r="G319" s="1" t="b">
        <v>0</v>
      </c>
      <c r="H319" s="1" t="b">
        <v>0</v>
      </c>
      <c r="I319" s="1" t="b">
        <v>0</v>
      </c>
      <c r="J319" s="1" t="b">
        <v>0</v>
      </c>
      <c r="K319" s="1" t="b">
        <v>0</v>
      </c>
      <c r="L319" s="1">
        <v>200</v>
      </c>
      <c r="M319" s="1">
        <v>8</v>
      </c>
      <c r="N319" s="1">
        <v>0</v>
      </c>
      <c r="O319" s="1">
        <v>1</v>
      </c>
      <c r="P319" s="1">
        <v>0</v>
      </c>
      <c r="Q319" s="1">
        <v>100</v>
      </c>
      <c r="R319" s="1">
        <v>0</v>
      </c>
      <c r="S319" s="1">
        <v>1</v>
      </c>
      <c r="T319" s="1">
        <v>1</v>
      </c>
      <c r="U319" s="1" t="b">
        <v>0</v>
      </c>
      <c r="V319" s="1">
        <v>120</v>
      </c>
      <c r="W319" s="1">
        <v>1072.82</v>
      </c>
      <c r="X319" s="1">
        <v>1289.54</v>
      </c>
      <c r="Y319" s="1">
        <v>1390.62</v>
      </c>
      <c r="Z319" s="1">
        <v>1138.57</v>
      </c>
      <c r="AA319" s="1">
        <v>1216.51</v>
      </c>
      <c r="AB319" s="1">
        <v>1212.05</v>
      </c>
      <c r="AC319" s="1">
        <v>1287.78</v>
      </c>
      <c r="AD319" s="1">
        <v>1051.97</v>
      </c>
      <c r="AE319" s="1" t="s">
        <v>194</v>
      </c>
      <c r="AF319" s="1" t="s">
        <v>194</v>
      </c>
      <c r="AG319" s="1">
        <v>194.64</v>
      </c>
      <c r="AH319" s="1">
        <v>193.93</v>
      </c>
      <c r="AI319" s="1">
        <v>193.6</v>
      </c>
      <c r="AJ319" s="1">
        <v>194.53</v>
      </c>
      <c r="AK319" s="1">
        <v>193.54</v>
      </c>
      <c r="AL319" s="1">
        <v>194.11</v>
      </c>
      <c r="AM319" s="1">
        <v>192.94</v>
      </c>
      <c r="AN319" s="1">
        <v>194.89</v>
      </c>
      <c r="AO319" s="1" t="s">
        <v>194</v>
      </c>
      <c r="AP319" s="1" t="s">
        <v>194</v>
      </c>
      <c r="AQ319" s="1">
        <v>8.46080090010663</v>
      </c>
      <c r="AR319" s="1">
        <v>7.3001713129852499</v>
      </c>
      <c r="AS319" s="1">
        <v>7.6222364744818698</v>
      </c>
      <c r="AT319" s="1">
        <v>6.5967316710277002</v>
      </c>
      <c r="AU319" s="1">
        <v>8.3605674378189399</v>
      </c>
      <c r="AV319" s="1">
        <v>8.2520566273787193</v>
      </c>
      <c r="AW319" s="1">
        <v>8.6385392119220992</v>
      </c>
      <c r="AX319" s="1">
        <v>5.9828792118171803</v>
      </c>
      <c r="AY319" s="1" t="s">
        <v>194</v>
      </c>
      <c r="AZ319" s="1" t="s">
        <v>194</v>
      </c>
      <c r="BA319" s="1">
        <v>25.4335806866798</v>
      </c>
      <c r="BB319" s="1">
        <v>28.668579916008898</v>
      </c>
      <c r="BC319" s="1">
        <v>29.355316876082099</v>
      </c>
      <c r="BD319" s="1">
        <v>28.5438898312579</v>
      </c>
      <c r="BE319" s="1">
        <v>30.177447218748402</v>
      </c>
      <c r="BF319" s="1">
        <v>28.183135239930401</v>
      </c>
      <c r="BG319" s="1">
        <v>29.689171351630101</v>
      </c>
      <c r="BH319" s="1">
        <v>28.013932693524801</v>
      </c>
      <c r="BI319" s="1" t="s">
        <v>194</v>
      </c>
      <c r="BJ319" s="1" t="s">
        <v>194</v>
      </c>
      <c r="BM319">
        <v>8</v>
      </c>
      <c r="BN319">
        <f>MIN(Modell_vol30_2_bemutato_Wilensky4_table[[#This Row],[closest comp 1]:[closest comp 10]])</f>
        <v>5.9828792118171803</v>
      </c>
      <c r="BO319">
        <f>MAX(Modell_vol30_2_bemutato_Wilensky4_table[[#This Row],[closest comp 1]:[closest comp 10]])</f>
        <v>8.6385392119220992</v>
      </c>
    </row>
    <row r="320" spans="1:67" x14ac:dyDescent="0.25">
      <c r="A320" s="1">
        <v>319</v>
      </c>
      <c r="B320" s="1" t="s">
        <v>38</v>
      </c>
      <c r="C320" s="1" t="s">
        <v>22</v>
      </c>
      <c r="D320" s="1" t="s">
        <v>40</v>
      </c>
      <c r="E320" s="1" t="s">
        <v>28</v>
      </c>
      <c r="F320" s="1" t="s">
        <v>25</v>
      </c>
      <c r="G320" s="1" t="b">
        <v>0</v>
      </c>
      <c r="H320" s="1" t="b">
        <v>0</v>
      </c>
      <c r="I320" s="1" t="b">
        <v>0</v>
      </c>
      <c r="J320" s="1" t="b">
        <v>0</v>
      </c>
      <c r="K320" s="1" t="b">
        <v>0</v>
      </c>
      <c r="L320" s="1">
        <v>200</v>
      </c>
      <c r="M320" s="1">
        <v>8</v>
      </c>
      <c r="N320" s="1">
        <v>0</v>
      </c>
      <c r="O320" s="1">
        <v>1</v>
      </c>
      <c r="P320" s="1">
        <v>0</v>
      </c>
      <c r="Q320" s="1">
        <v>100</v>
      </c>
      <c r="R320" s="1">
        <v>0</v>
      </c>
      <c r="S320" s="1">
        <v>1</v>
      </c>
      <c r="T320" s="1">
        <v>1</v>
      </c>
      <c r="U320" s="1" t="b">
        <v>0</v>
      </c>
      <c r="V320" s="1">
        <v>120</v>
      </c>
      <c r="W320" s="1">
        <v>1265.8800000000001</v>
      </c>
      <c r="X320" s="1">
        <v>1233.3800000000001</v>
      </c>
      <c r="Y320" s="1">
        <v>1381.9</v>
      </c>
      <c r="Z320" s="1">
        <v>1165.8599999999999</v>
      </c>
      <c r="AA320" s="1">
        <v>1346.8</v>
      </c>
      <c r="AB320" s="1">
        <v>1119.67</v>
      </c>
      <c r="AC320" s="1">
        <v>1346.87</v>
      </c>
      <c r="AD320" s="1">
        <v>1073.8900000000001</v>
      </c>
      <c r="AE320" s="1" t="s">
        <v>194</v>
      </c>
      <c r="AF320" s="1" t="s">
        <v>194</v>
      </c>
      <c r="AG320" s="1">
        <v>194.38</v>
      </c>
      <c r="AH320" s="1">
        <v>194.68</v>
      </c>
      <c r="AI320" s="1">
        <v>192.94</v>
      </c>
      <c r="AJ320" s="1">
        <v>193.02</v>
      </c>
      <c r="AK320" s="1">
        <v>193.84</v>
      </c>
      <c r="AL320" s="1">
        <v>194.18</v>
      </c>
      <c r="AM320" s="1">
        <v>193.54</v>
      </c>
      <c r="AN320" s="1">
        <v>194.14</v>
      </c>
      <c r="AO320" s="1" t="s">
        <v>194</v>
      </c>
      <c r="AP320" s="1" t="s">
        <v>194</v>
      </c>
      <c r="AQ320" s="1">
        <v>7.6200688977084603</v>
      </c>
      <c r="AR320" s="1">
        <v>7.9999285886576201</v>
      </c>
      <c r="AS320" s="1">
        <v>7.8411734041465699</v>
      </c>
      <c r="AT320" s="1">
        <v>7.6601485111312</v>
      </c>
      <c r="AU320" s="1">
        <v>7.4794434255980198</v>
      </c>
      <c r="AV320" s="1">
        <v>7.9698702403355597</v>
      </c>
      <c r="AW320" s="1">
        <v>8.0900378752738593</v>
      </c>
      <c r="AX320" s="1">
        <v>6.3339164410792996</v>
      </c>
      <c r="AY320" s="1" t="s">
        <v>194</v>
      </c>
      <c r="AZ320" s="1" t="s">
        <v>194</v>
      </c>
      <c r="BA320" s="1">
        <v>27.171967686759501</v>
      </c>
      <c r="BB320" s="1">
        <v>27.158290757135301</v>
      </c>
      <c r="BC320" s="1">
        <v>28.5605366187207</v>
      </c>
      <c r="BD320" s="1">
        <v>30.201715614403099</v>
      </c>
      <c r="BE320" s="1">
        <v>27.0326079599057</v>
      </c>
      <c r="BF320" s="1">
        <v>27.360085898383101</v>
      </c>
      <c r="BG320" s="1">
        <v>26.234554732095202</v>
      </c>
      <c r="BH320" s="1">
        <v>29.513297591368701</v>
      </c>
      <c r="BI320" s="1" t="s">
        <v>194</v>
      </c>
      <c r="BJ320" s="1" t="s">
        <v>194</v>
      </c>
      <c r="BM320">
        <v>8</v>
      </c>
      <c r="BN320">
        <f>MIN(Modell_vol30_2_bemutato_Wilensky4_table[[#This Row],[closest comp 1]:[closest comp 10]])</f>
        <v>6.3339164410792996</v>
      </c>
      <c r="BO320">
        <f>MAX(Modell_vol30_2_bemutato_Wilensky4_table[[#This Row],[closest comp 1]:[closest comp 10]])</f>
        <v>8.0900378752738593</v>
      </c>
    </row>
    <row r="321" spans="1:67" x14ac:dyDescent="0.25">
      <c r="A321" s="1">
        <v>320</v>
      </c>
      <c r="B321" s="1" t="s">
        <v>38</v>
      </c>
      <c r="C321" s="1" t="s">
        <v>22</v>
      </c>
      <c r="D321" s="1" t="s">
        <v>40</v>
      </c>
      <c r="E321" s="1" t="s">
        <v>28</v>
      </c>
      <c r="F321" s="1" t="s">
        <v>25</v>
      </c>
      <c r="G321" s="1" t="b">
        <v>0</v>
      </c>
      <c r="H321" s="1" t="b">
        <v>0</v>
      </c>
      <c r="I321" s="1" t="b">
        <v>0</v>
      </c>
      <c r="J321" s="1" t="b">
        <v>0</v>
      </c>
      <c r="K321" s="1" t="b">
        <v>0</v>
      </c>
      <c r="L321" s="1">
        <v>200</v>
      </c>
      <c r="M321" s="1">
        <v>8</v>
      </c>
      <c r="N321" s="1">
        <v>0</v>
      </c>
      <c r="O321" s="1">
        <v>1</v>
      </c>
      <c r="P321" s="1">
        <v>0</v>
      </c>
      <c r="Q321" s="1">
        <v>100</v>
      </c>
      <c r="R321" s="1">
        <v>0</v>
      </c>
      <c r="S321" s="1">
        <v>1</v>
      </c>
      <c r="T321" s="1">
        <v>1</v>
      </c>
      <c r="U321" s="1" t="b">
        <v>0</v>
      </c>
      <c r="V321" s="1">
        <v>120</v>
      </c>
      <c r="W321" s="1">
        <v>1088.75</v>
      </c>
      <c r="X321" s="1">
        <v>1032.46</v>
      </c>
      <c r="Y321" s="1">
        <v>1001.32</v>
      </c>
      <c r="Z321" s="1">
        <v>1230.71</v>
      </c>
      <c r="AA321" s="1">
        <v>1069.1300000000001</v>
      </c>
      <c r="AB321" s="1">
        <v>873.67</v>
      </c>
      <c r="AC321" s="1">
        <v>1199.8399999999999</v>
      </c>
      <c r="AD321" s="1">
        <v>1221.83</v>
      </c>
      <c r="AE321" s="1" t="s">
        <v>194</v>
      </c>
      <c r="AF321" s="1" t="s">
        <v>194</v>
      </c>
      <c r="AG321" s="1">
        <v>194.57</v>
      </c>
      <c r="AH321" s="1">
        <v>195.16</v>
      </c>
      <c r="AI321" s="1">
        <v>194.49</v>
      </c>
      <c r="AJ321" s="1">
        <v>194.15</v>
      </c>
      <c r="AK321" s="1">
        <v>194.8</v>
      </c>
      <c r="AL321" s="1">
        <v>194.98</v>
      </c>
      <c r="AM321" s="1">
        <v>193.86</v>
      </c>
      <c r="AN321" s="1">
        <v>194.38</v>
      </c>
      <c r="AO321" s="1" t="s">
        <v>194</v>
      </c>
      <c r="AP321" s="1" t="s">
        <v>194</v>
      </c>
      <c r="AQ321" s="1">
        <v>7.0942105387251999</v>
      </c>
      <c r="AR321" s="1">
        <v>6.6367285975054298</v>
      </c>
      <c r="AS321" s="1">
        <v>7.1448535923857799</v>
      </c>
      <c r="AT321" s="1">
        <v>7.4481368011109499</v>
      </c>
      <c r="AU321" s="1">
        <v>7.7217739909748699</v>
      </c>
      <c r="AV321" s="1">
        <v>6.2076429300859299</v>
      </c>
      <c r="AW321" s="1">
        <v>7.3014136090484101</v>
      </c>
      <c r="AX321" s="1">
        <v>7.2128162993714398</v>
      </c>
      <c r="AY321" s="1" t="s">
        <v>194</v>
      </c>
      <c r="AZ321" s="1" t="s">
        <v>194</v>
      </c>
      <c r="BA321" s="1">
        <v>28.045856025045602</v>
      </c>
      <c r="BB321" s="1">
        <v>26.375004149517601</v>
      </c>
      <c r="BC321" s="1">
        <v>27.905600604958401</v>
      </c>
      <c r="BD321" s="1">
        <v>27.603659509533799</v>
      </c>
      <c r="BE321" s="1">
        <v>29.338039149364899</v>
      </c>
      <c r="BF321" s="1">
        <v>28.4242951645221</v>
      </c>
      <c r="BG321" s="1">
        <v>29.100562186190501</v>
      </c>
      <c r="BH321" s="1">
        <v>27.730288851157798</v>
      </c>
      <c r="BI321" s="1" t="s">
        <v>194</v>
      </c>
      <c r="BJ321" s="1" t="s">
        <v>194</v>
      </c>
      <c r="BM321">
        <v>8</v>
      </c>
      <c r="BN321">
        <f>MIN(Modell_vol30_2_bemutato_Wilensky4_table[[#This Row],[closest comp 1]:[closest comp 10]])</f>
        <v>6.2076429300859299</v>
      </c>
      <c r="BO321">
        <f>MAX(Modell_vol30_2_bemutato_Wilensky4_table[[#This Row],[closest comp 1]:[closest comp 10]])</f>
        <v>7.7217739909748699</v>
      </c>
    </row>
    <row r="322" spans="1:67" x14ac:dyDescent="0.25">
      <c r="A322" s="1">
        <v>321</v>
      </c>
      <c r="B322" s="1" t="s">
        <v>38</v>
      </c>
      <c r="C322" s="1" t="s">
        <v>22</v>
      </c>
      <c r="D322" s="1" t="s">
        <v>40</v>
      </c>
      <c r="E322" s="1" t="s">
        <v>28</v>
      </c>
      <c r="F322" s="1" t="s">
        <v>25</v>
      </c>
      <c r="G322" s="1" t="b">
        <v>0</v>
      </c>
      <c r="H322" s="1" t="b">
        <v>0</v>
      </c>
      <c r="I322" s="1" t="b">
        <v>0</v>
      </c>
      <c r="J322" s="1" t="b">
        <v>0</v>
      </c>
      <c r="K322" s="1" t="b">
        <v>0</v>
      </c>
      <c r="L322" s="1">
        <v>200</v>
      </c>
      <c r="M322" s="1">
        <v>8</v>
      </c>
      <c r="N322" s="1">
        <v>0</v>
      </c>
      <c r="O322" s="1">
        <v>1</v>
      </c>
      <c r="P322" s="1">
        <v>0</v>
      </c>
      <c r="Q322" s="1">
        <v>100</v>
      </c>
      <c r="R322" s="1">
        <v>0</v>
      </c>
      <c r="S322" s="1">
        <v>1</v>
      </c>
      <c r="T322" s="1">
        <v>1</v>
      </c>
      <c r="U322" s="1" t="b">
        <v>0</v>
      </c>
      <c r="V322" s="1">
        <v>120</v>
      </c>
      <c r="W322" s="1">
        <v>955.54</v>
      </c>
      <c r="X322" s="1">
        <v>1046.94</v>
      </c>
      <c r="Y322" s="1">
        <v>788.62</v>
      </c>
      <c r="Z322" s="1">
        <v>889.31</v>
      </c>
      <c r="AA322" s="1">
        <v>1228.8499999999999</v>
      </c>
      <c r="AB322" s="1">
        <v>1130.06</v>
      </c>
      <c r="AC322" s="1">
        <v>1075.9000000000001</v>
      </c>
      <c r="AD322" s="1">
        <v>1278.3399999999999</v>
      </c>
      <c r="AE322" s="1" t="s">
        <v>194</v>
      </c>
      <c r="AF322" s="1" t="s">
        <v>194</v>
      </c>
      <c r="AG322" s="1">
        <v>195.52</v>
      </c>
      <c r="AH322" s="1">
        <v>194.58</v>
      </c>
      <c r="AI322" s="1">
        <v>194.67</v>
      </c>
      <c r="AJ322" s="1">
        <v>194.85</v>
      </c>
      <c r="AK322" s="1">
        <v>194.33</v>
      </c>
      <c r="AL322" s="1">
        <v>194.73</v>
      </c>
      <c r="AM322" s="1">
        <v>194.31</v>
      </c>
      <c r="AN322" s="1">
        <v>194.36</v>
      </c>
      <c r="AO322" s="1" t="s">
        <v>194</v>
      </c>
      <c r="AP322" s="1" t="s">
        <v>194</v>
      </c>
      <c r="AQ322" s="1">
        <v>5.6457552795383599</v>
      </c>
      <c r="AR322" s="1">
        <v>6.9698535268558199</v>
      </c>
      <c r="AS322" s="1">
        <v>6.2934146217454696</v>
      </c>
      <c r="AT322" s="1">
        <v>6.0171980958087099</v>
      </c>
      <c r="AU322" s="1">
        <v>7.7660260609252303</v>
      </c>
      <c r="AV322" s="1">
        <v>8.3748831344122205</v>
      </c>
      <c r="AW322" s="1">
        <v>7.8132532741897798</v>
      </c>
      <c r="AX322" s="1">
        <v>8.1484914376983006</v>
      </c>
      <c r="AY322" s="1" t="s">
        <v>194</v>
      </c>
      <c r="AZ322" s="1" t="s">
        <v>194</v>
      </c>
      <c r="BA322" s="1">
        <v>27.5531993361673</v>
      </c>
      <c r="BB322" s="1">
        <v>26.7641556855875</v>
      </c>
      <c r="BC322" s="1">
        <v>30.7350195486129</v>
      </c>
      <c r="BD322" s="1">
        <v>28.2595578568829</v>
      </c>
      <c r="BE322" s="1">
        <v>28.038436560338599</v>
      </c>
      <c r="BF322" s="1">
        <v>29.007726454926001</v>
      </c>
      <c r="BG322" s="1">
        <v>26.589510403570198</v>
      </c>
      <c r="BH322" s="1">
        <v>28.478249100692398</v>
      </c>
      <c r="BI322" s="1" t="s">
        <v>194</v>
      </c>
      <c r="BJ322" s="1" t="s">
        <v>194</v>
      </c>
      <c r="BM322">
        <v>8</v>
      </c>
      <c r="BN322">
        <f>MIN(Modell_vol30_2_bemutato_Wilensky4_table[[#This Row],[closest comp 1]:[closest comp 10]])</f>
        <v>5.6457552795383599</v>
      </c>
      <c r="BO322">
        <f>MAX(Modell_vol30_2_bemutato_Wilensky4_table[[#This Row],[closest comp 1]:[closest comp 10]])</f>
        <v>8.3748831344122205</v>
      </c>
    </row>
    <row r="323" spans="1:67" x14ac:dyDescent="0.25">
      <c r="A323" s="1">
        <v>322</v>
      </c>
      <c r="B323" s="1" t="s">
        <v>38</v>
      </c>
      <c r="C323" s="1" t="s">
        <v>22</v>
      </c>
      <c r="D323" s="1" t="s">
        <v>40</v>
      </c>
      <c r="E323" s="1" t="s">
        <v>28</v>
      </c>
      <c r="F323" s="1" t="s">
        <v>25</v>
      </c>
      <c r="G323" s="1" t="b">
        <v>0</v>
      </c>
      <c r="H323" s="1" t="b">
        <v>0</v>
      </c>
      <c r="I323" s="1" t="b">
        <v>0</v>
      </c>
      <c r="J323" s="1" t="b">
        <v>0</v>
      </c>
      <c r="K323" s="1" t="b">
        <v>0</v>
      </c>
      <c r="L323" s="1">
        <v>200</v>
      </c>
      <c r="M323" s="1">
        <v>8</v>
      </c>
      <c r="N323" s="1">
        <v>0</v>
      </c>
      <c r="O323" s="1">
        <v>1</v>
      </c>
      <c r="P323" s="1">
        <v>0</v>
      </c>
      <c r="Q323" s="1">
        <v>100</v>
      </c>
      <c r="R323" s="1">
        <v>0</v>
      </c>
      <c r="S323" s="1">
        <v>1</v>
      </c>
      <c r="T323" s="1">
        <v>1</v>
      </c>
      <c r="U323" s="1" t="b">
        <v>0</v>
      </c>
      <c r="V323" s="1">
        <v>120</v>
      </c>
      <c r="W323" s="1">
        <v>1281.69</v>
      </c>
      <c r="X323" s="1">
        <v>941.34</v>
      </c>
      <c r="Y323" s="1">
        <v>1016.12</v>
      </c>
      <c r="Z323" s="1">
        <v>999.31</v>
      </c>
      <c r="AA323" s="1">
        <v>1152.1600000000001</v>
      </c>
      <c r="AB323" s="1">
        <v>1016.14</v>
      </c>
      <c r="AC323" s="1">
        <v>938.52</v>
      </c>
      <c r="AD323" s="1">
        <v>897.59</v>
      </c>
      <c r="AE323" s="1" t="s">
        <v>194</v>
      </c>
      <c r="AF323" s="1" t="s">
        <v>194</v>
      </c>
      <c r="AG323" s="1">
        <v>194</v>
      </c>
      <c r="AH323" s="1">
        <v>194.96</v>
      </c>
      <c r="AI323" s="1">
        <v>195.33</v>
      </c>
      <c r="AJ323" s="1">
        <v>195.3</v>
      </c>
      <c r="AK323" s="1">
        <v>194.81</v>
      </c>
      <c r="AL323" s="1">
        <v>194.16</v>
      </c>
      <c r="AM323" s="1">
        <v>195.18</v>
      </c>
      <c r="AN323" s="1">
        <v>195.2</v>
      </c>
      <c r="AO323" s="1" t="s">
        <v>194</v>
      </c>
      <c r="AP323" s="1" t="s">
        <v>194</v>
      </c>
      <c r="AQ323" s="1">
        <v>8.3141236759500092</v>
      </c>
      <c r="AR323" s="1">
        <v>6.0056413577779297</v>
      </c>
      <c r="AS323" s="1">
        <v>5.9036551610461903</v>
      </c>
      <c r="AT323" s="1">
        <v>6.6718210144445003</v>
      </c>
      <c r="AU323" s="1">
        <v>6.3573184333378299</v>
      </c>
      <c r="AV323" s="1">
        <v>7.4627263114981499</v>
      </c>
      <c r="AW323" s="1">
        <v>6.4648380670476602</v>
      </c>
      <c r="AX323" s="1">
        <v>6.15526496229079</v>
      </c>
      <c r="AY323" s="1" t="s">
        <v>194</v>
      </c>
      <c r="AZ323" s="1" t="s">
        <v>194</v>
      </c>
      <c r="BA323" s="1">
        <v>27.370725444885299</v>
      </c>
      <c r="BB323" s="1">
        <v>28.241097415441999</v>
      </c>
      <c r="BC323" s="1">
        <v>25.945558096962799</v>
      </c>
      <c r="BD323" s="1">
        <v>25.344790665685299</v>
      </c>
      <c r="BE323" s="1">
        <v>28.739295891760399</v>
      </c>
      <c r="BF323" s="1">
        <v>28.601401345315701</v>
      </c>
      <c r="BG323" s="1">
        <v>25.813329390636898</v>
      </c>
      <c r="BH323" s="1">
        <v>27.711206693229599</v>
      </c>
      <c r="BI323" s="1" t="s">
        <v>194</v>
      </c>
      <c r="BJ323" s="1" t="s">
        <v>194</v>
      </c>
      <c r="BM323">
        <v>8</v>
      </c>
      <c r="BN323">
        <f>MIN(Modell_vol30_2_bemutato_Wilensky4_table[[#This Row],[closest comp 1]:[closest comp 10]])</f>
        <v>5.9036551610461903</v>
      </c>
      <c r="BO323">
        <f>MAX(Modell_vol30_2_bemutato_Wilensky4_table[[#This Row],[closest comp 1]:[closest comp 10]])</f>
        <v>8.3141236759500092</v>
      </c>
    </row>
    <row r="324" spans="1:67" x14ac:dyDescent="0.25">
      <c r="A324" s="1">
        <v>323</v>
      </c>
      <c r="B324" s="1" t="s">
        <v>38</v>
      </c>
      <c r="C324" s="1" t="s">
        <v>22</v>
      </c>
      <c r="D324" s="1" t="s">
        <v>40</v>
      </c>
      <c r="E324" s="1" t="s">
        <v>28</v>
      </c>
      <c r="F324" s="1" t="s">
        <v>25</v>
      </c>
      <c r="G324" s="1" t="b">
        <v>0</v>
      </c>
      <c r="H324" s="1" t="b">
        <v>0</v>
      </c>
      <c r="I324" s="1" t="b">
        <v>0</v>
      </c>
      <c r="J324" s="1" t="b">
        <v>0</v>
      </c>
      <c r="K324" s="1" t="b">
        <v>0</v>
      </c>
      <c r="L324" s="1">
        <v>200</v>
      </c>
      <c r="M324" s="1">
        <v>8</v>
      </c>
      <c r="N324" s="1">
        <v>0</v>
      </c>
      <c r="O324" s="1">
        <v>1</v>
      </c>
      <c r="P324" s="1">
        <v>0</v>
      </c>
      <c r="Q324" s="1">
        <v>100</v>
      </c>
      <c r="R324" s="1">
        <v>0</v>
      </c>
      <c r="S324" s="1">
        <v>1</v>
      </c>
      <c r="T324" s="1">
        <v>1</v>
      </c>
      <c r="U324" s="1" t="b">
        <v>0</v>
      </c>
      <c r="V324" s="1">
        <v>120</v>
      </c>
      <c r="W324" s="1">
        <v>1200.2</v>
      </c>
      <c r="X324" s="1">
        <v>1211.8800000000001</v>
      </c>
      <c r="Y324" s="1">
        <v>1028.27</v>
      </c>
      <c r="Z324" s="1">
        <v>929.62</v>
      </c>
      <c r="AA324" s="1">
        <v>1005.44</v>
      </c>
      <c r="AB324" s="1">
        <v>1280.8699999999999</v>
      </c>
      <c r="AC324" s="1">
        <v>1165.4000000000001</v>
      </c>
      <c r="AD324" s="1">
        <v>949.84</v>
      </c>
      <c r="AE324" s="1" t="s">
        <v>194</v>
      </c>
      <c r="AF324" s="1" t="s">
        <v>194</v>
      </c>
      <c r="AG324" s="1">
        <v>194.13</v>
      </c>
      <c r="AH324" s="1">
        <v>193.45</v>
      </c>
      <c r="AI324" s="1">
        <v>194.97</v>
      </c>
      <c r="AJ324" s="1">
        <v>195.22</v>
      </c>
      <c r="AK324" s="1">
        <v>194.8</v>
      </c>
      <c r="AL324" s="1">
        <v>193.88</v>
      </c>
      <c r="AM324" s="1">
        <v>194.8</v>
      </c>
      <c r="AN324" s="1">
        <v>194.86</v>
      </c>
      <c r="AO324" s="1" t="s">
        <v>194</v>
      </c>
      <c r="AP324" s="1" t="s">
        <v>194</v>
      </c>
      <c r="AQ324" s="1">
        <v>8.0829566079348201</v>
      </c>
      <c r="AR324" s="1">
        <v>7.1701125600323703</v>
      </c>
      <c r="AS324" s="1">
        <v>6.7619390088001801</v>
      </c>
      <c r="AT324" s="1">
        <v>6.20935380221536</v>
      </c>
      <c r="AU324" s="1">
        <v>6.0924182510279099</v>
      </c>
      <c r="AV324" s="1">
        <v>8.0437641288771697</v>
      </c>
      <c r="AW324" s="1">
        <v>6.8089968937974099</v>
      </c>
      <c r="AX324" s="1">
        <v>5.8606171023601403</v>
      </c>
      <c r="AY324" s="1" t="s">
        <v>194</v>
      </c>
      <c r="AZ324" s="1" t="s">
        <v>194</v>
      </c>
      <c r="BA324" s="1">
        <v>28.432287609958902</v>
      </c>
      <c r="BB324" s="1">
        <v>27.707385894305499</v>
      </c>
      <c r="BC324" s="1">
        <v>29.009852639026299</v>
      </c>
      <c r="BD324" s="1">
        <v>27.750364939757201</v>
      </c>
      <c r="BE324" s="1">
        <v>28.330491808008698</v>
      </c>
      <c r="BF324" s="1">
        <v>27.474760830317798</v>
      </c>
      <c r="BG324" s="1">
        <v>28.316146881768301</v>
      </c>
      <c r="BH324" s="1">
        <v>27.5410633088512</v>
      </c>
      <c r="BI324" s="1" t="s">
        <v>194</v>
      </c>
      <c r="BJ324" s="1" t="s">
        <v>194</v>
      </c>
      <c r="BM324">
        <v>8</v>
      </c>
      <c r="BN324">
        <f>MIN(Modell_vol30_2_bemutato_Wilensky4_table[[#This Row],[closest comp 1]:[closest comp 10]])</f>
        <v>5.8606171023601403</v>
      </c>
      <c r="BO324">
        <f>MAX(Modell_vol30_2_bemutato_Wilensky4_table[[#This Row],[closest comp 1]:[closest comp 10]])</f>
        <v>8.0829566079348201</v>
      </c>
    </row>
    <row r="325" spans="1:67" x14ac:dyDescent="0.25">
      <c r="A325" s="1">
        <v>324</v>
      </c>
      <c r="B325" s="1" t="s">
        <v>38</v>
      </c>
      <c r="C325" s="1" t="s">
        <v>22</v>
      </c>
      <c r="D325" s="1" t="s">
        <v>40</v>
      </c>
      <c r="E325" s="1" t="s">
        <v>28</v>
      </c>
      <c r="F325" s="1" t="s">
        <v>25</v>
      </c>
      <c r="G325" s="1" t="b">
        <v>0</v>
      </c>
      <c r="H325" s="1" t="b">
        <v>0</v>
      </c>
      <c r="I325" s="1" t="b">
        <v>0</v>
      </c>
      <c r="J325" s="1" t="b">
        <v>0</v>
      </c>
      <c r="K325" s="1" t="b">
        <v>0</v>
      </c>
      <c r="L325" s="1">
        <v>200</v>
      </c>
      <c r="M325" s="1">
        <v>8</v>
      </c>
      <c r="N325" s="1">
        <v>0</v>
      </c>
      <c r="O325" s="1">
        <v>1</v>
      </c>
      <c r="P325" s="1">
        <v>0</v>
      </c>
      <c r="Q325" s="1">
        <v>100</v>
      </c>
      <c r="R325" s="1">
        <v>0</v>
      </c>
      <c r="S325" s="1">
        <v>1</v>
      </c>
      <c r="T325" s="1">
        <v>1</v>
      </c>
      <c r="U325" s="1" t="b">
        <v>0</v>
      </c>
      <c r="V325" s="1">
        <v>120</v>
      </c>
      <c r="W325" s="1">
        <v>1094.75</v>
      </c>
      <c r="X325" s="1">
        <v>1114.02</v>
      </c>
      <c r="Y325" s="1">
        <v>1007.21</v>
      </c>
      <c r="Z325" s="1">
        <v>1175.77</v>
      </c>
      <c r="AA325" s="1">
        <v>1039.77</v>
      </c>
      <c r="AB325" s="1">
        <v>1068.46</v>
      </c>
      <c r="AC325" s="1">
        <v>1198.43</v>
      </c>
      <c r="AD325" s="1">
        <v>1054.07</v>
      </c>
      <c r="AE325" s="1" t="s">
        <v>194</v>
      </c>
      <c r="AF325" s="1" t="s">
        <v>194</v>
      </c>
      <c r="AG325" s="1">
        <v>195.39</v>
      </c>
      <c r="AH325" s="1">
        <v>194.66</v>
      </c>
      <c r="AI325" s="1">
        <v>194.05</v>
      </c>
      <c r="AJ325" s="1">
        <v>193.83</v>
      </c>
      <c r="AK325" s="1">
        <v>195.23</v>
      </c>
      <c r="AL325" s="1">
        <v>194.47</v>
      </c>
      <c r="AM325" s="1">
        <v>193.42</v>
      </c>
      <c r="AN325" s="1">
        <v>194.46</v>
      </c>
      <c r="AO325" s="1" t="s">
        <v>194</v>
      </c>
      <c r="AP325" s="1" t="s">
        <v>194</v>
      </c>
      <c r="AQ325" s="1">
        <v>6.2846146244753802</v>
      </c>
      <c r="AR325" s="1">
        <v>7.3469493849286103</v>
      </c>
      <c r="AS325" s="1">
        <v>7.6874652005267601</v>
      </c>
      <c r="AT325" s="1">
        <v>7.0912604701765698</v>
      </c>
      <c r="AU325" s="1">
        <v>5.95530551144632</v>
      </c>
      <c r="AV325" s="1">
        <v>7.2658516140251299</v>
      </c>
      <c r="AW325" s="1">
        <v>8.2991336728377991</v>
      </c>
      <c r="AX325" s="1">
        <v>7.5167935424351198</v>
      </c>
      <c r="AY325" s="1" t="s">
        <v>194</v>
      </c>
      <c r="AZ325" s="1" t="s">
        <v>194</v>
      </c>
      <c r="BA325" s="1">
        <v>28.0545943579524</v>
      </c>
      <c r="BB325" s="1">
        <v>28.2597753618982</v>
      </c>
      <c r="BC325" s="1">
        <v>32.832969084164397</v>
      </c>
      <c r="BD325" s="1">
        <v>30.009327563482401</v>
      </c>
      <c r="BE325" s="1">
        <v>28.1400177874078</v>
      </c>
      <c r="BF325" s="1">
        <v>28.8703018808717</v>
      </c>
      <c r="BG325" s="1">
        <v>31.691431409926398</v>
      </c>
      <c r="BH325" s="1">
        <v>30.080455619830001</v>
      </c>
      <c r="BI325" s="1" t="s">
        <v>194</v>
      </c>
      <c r="BJ325" s="1" t="s">
        <v>194</v>
      </c>
      <c r="BM325">
        <v>8</v>
      </c>
      <c r="BN325">
        <f>MIN(Modell_vol30_2_bemutato_Wilensky4_table[[#This Row],[closest comp 1]:[closest comp 10]])</f>
        <v>5.95530551144632</v>
      </c>
      <c r="BO325">
        <f>MAX(Modell_vol30_2_bemutato_Wilensky4_table[[#This Row],[closest comp 1]:[closest comp 10]])</f>
        <v>8.2991336728377991</v>
      </c>
    </row>
    <row r="326" spans="1:67" x14ac:dyDescent="0.25">
      <c r="A326" s="1">
        <v>325</v>
      </c>
      <c r="B326" s="1" t="s">
        <v>38</v>
      </c>
      <c r="C326" s="1" t="s">
        <v>22</v>
      </c>
      <c r="D326" s="1" t="s">
        <v>40</v>
      </c>
      <c r="E326" s="1" t="s">
        <v>28</v>
      </c>
      <c r="F326" s="1" t="s">
        <v>25</v>
      </c>
      <c r="G326" s="1" t="b">
        <v>0</v>
      </c>
      <c r="H326" s="1" t="b">
        <v>0</v>
      </c>
      <c r="I326" s="1" t="b">
        <v>0</v>
      </c>
      <c r="J326" s="1" t="b">
        <v>0</v>
      </c>
      <c r="K326" s="1" t="b">
        <v>0</v>
      </c>
      <c r="L326" s="1">
        <v>200</v>
      </c>
      <c r="M326" s="1">
        <v>8</v>
      </c>
      <c r="N326" s="1">
        <v>0</v>
      </c>
      <c r="O326" s="1">
        <v>1</v>
      </c>
      <c r="P326" s="1">
        <v>0</v>
      </c>
      <c r="Q326" s="1">
        <v>100</v>
      </c>
      <c r="R326" s="1">
        <v>0</v>
      </c>
      <c r="S326" s="1">
        <v>1</v>
      </c>
      <c r="T326" s="1">
        <v>1</v>
      </c>
      <c r="U326" s="1" t="b">
        <v>0</v>
      </c>
      <c r="V326" s="1">
        <v>120</v>
      </c>
      <c r="W326" s="1">
        <v>1010.45</v>
      </c>
      <c r="X326" s="1">
        <v>1093.3499999999999</v>
      </c>
      <c r="Y326" s="1">
        <v>982</v>
      </c>
      <c r="Z326" s="1">
        <v>1017.56</v>
      </c>
      <c r="AA326" s="1">
        <v>1153.07</v>
      </c>
      <c r="AB326" s="1">
        <v>1145.0899999999999</v>
      </c>
      <c r="AC326" s="1">
        <v>1185.1099999999999</v>
      </c>
      <c r="AD326" s="1">
        <v>1127.05</v>
      </c>
      <c r="AE326" s="1" t="s">
        <v>194</v>
      </c>
      <c r="AF326" s="1" t="s">
        <v>194</v>
      </c>
      <c r="AG326" s="1">
        <v>194.56</v>
      </c>
      <c r="AH326" s="1">
        <v>195.44</v>
      </c>
      <c r="AI326" s="1">
        <v>194.74</v>
      </c>
      <c r="AJ326" s="1">
        <v>195.16</v>
      </c>
      <c r="AK326" s="1">
        <v>193.54</v>
      </c>
      <c r="AL326" s="1">
        <v>194.44</v>
      </c>
      <c r="AM326" s="1">
        <v>193.65</v>
      </c>
      <c r="AN326" s="1">
        <v>194.41</v>
      </c>
      <c r="AO326" s="1" t="s">
        <v>194</v>
      </c>
      <c r="AP326" s="1" t="s">
        <v>194</v>
      </c>
      <c r="AQ326" s="1">
        <v>5.9624726012186002</v>
      </c>
      <c r="AR326" s="1">
        <v>6.8834827785418602</v>
      </c>
      <c r="AS326" s="1">
        <v>5.8130021791529503</v>
      </c>
      <c r="AT326" s="1">
        <v>6.26785067427575</v>
      </c>
      <c r="AU326" s="1">
        <v>8.6516287328164694</v>
      </c>
      <c r="AV326" s="1">
        <v>6.9553493499017902</v>
      </c>
      <c r="AW326" s="1">
        <v>7.3258936259198499</v>
      </c>
      <c r="AX326" s="1">
        <v>6.9001518295756403</v>
      </c>
      <c r="AY326" s="1" t="s">
        <v>194</v>
      </c>
      <c r="AZ326" s="1" t="s">
        <v>194</v>
      </c>
      <c r="BA326" s="1">
        <v>28.678349158314401</v>
      </c>
      <c r="BB326" s="1">
        <v>26.1631546394674</v>
      </c>
      <c r="BC326" s="1">
        <v>28.743042802624998</v>
      </c>
      <c r="BD326" s="1">
        <v>28.222195880463602</v>
      </c>
      <c r="BE326" s="1">
        <v>28.244789454262399</v>
      </c>
      <c r="BF326" s="1">
        <v>28.4066421630883</v>
      </c>
      <c r="BG326" s="1">
        <v>28.847914211684898</v>
      </c>
      <c r="BH326" s="1">
        <v>27.25949688931</v>
      </c>
      <c r="BI326" s="1" t="s">
        <v>194</v>
      </c>
      <c r="BJ326" s="1" t="s">
        <v>194</v>
      </c>
      <c r="BM326">
        <v>8</v>
      </c>
      <c r="BN326">
        <f>MIN(Modell_vol30_2_bemutato_Wilensky4_table[[#This Row],[closest comp 1]:[closest comp 10]])</f>
        <v>5.8130021791529503</v>
      </c>
      <c r="BO326">
        <f>MAX(Modell_vol30_2_bemutato_Wilensky4_table[[#This Row],[closest comp 1]:[closest comp 10]])</f>
        <v>8.6516287328164694</v>
      </c>
    </row>
    <row r="327" spans="1:67" x14ac:dyDescent="0.25">
      <c r="A327" s="1">
        <v>326</v>
      </c>
      <c r="B327" s="1" t="s">
        <v>38</v>
      </c>
      <c r="C327" s="1" t="s">
        <v>22</v>
      </c>
      <c r="D327" s="1" t="s">
        <v>40</v>
      </c>
      <c r="E327" s="1" t="s">
        <v>28</v>
      </c>
      <c r="F327" s="1" t="s">
        <v>25</v>
      </c>
      <c r="G327" s="1" t="b">
        <v>0</v>
      </c>
      <c r="H327" s="1" t="b">
        <v>0</v>
      </c>
      <c r="I327" s="1" t="b">
        <v>0</v>
      </c>
      <c r="J327" s="1" t="b">
        <v>0</v>
      </c>
      <c r="K327" s="1" t="b">
        <v>0</v>
      </c>
      <c r="L327" s="1">
        <v>200</v>
      </c>
      <c r="M327" s="1">
        <v>8</v>
      </c>
      <c r="N327" s="1">
        <v>0</v>
      </c>
      <c r="O327" s="1">
        <v>1</v>
      </c>
      <c r="P327" s="1">
        <v>0</v>
      </c>
      <c r="Q327" s="1">
        <v>100</v>
      </c>
      <c r="R327" s="1">
        <v>0</v>
      </c>
      <c r="S327" s="1">
        <v>1</v>
      </c>
      <c r="T327" s="1">
        <v>1</v>
      </c>
      <c r="U327" s="1" t="b">
        <v>0</v>
      </c>
      <c r="V327" s="1">
        <v>120</v>
      </c>
      <c r="W327" s="1">
        <v>1048.06</v>
      </c>
      <c r="X327" s="1">
        <v>1262.6199999999999</v>
      </c>
      <c r="Y327" s="1">
        <v>1020.43</v>
      </c>
      <c r="Z327" s="1">
        <v>1311.25</v>
      </c>
      <c r="AA327" s="1">
        <v>1165.3699999999999</v>
      </c>
      <c r="AB327" s="1">
        <v>1072.33</v>
      </c>
      <c r="AC327" s="1">
        <v>1075.3900000000001</v>
      </c>
      <c r="AD327" s="1">
        <v>1110.02</v>
      </c>
      <c r="AE327" s="1" t="s">
        <v>194</v>
      </c>
      <c r="AF327" s="1" t="s">
        <v>194</v>
      </c>
      <c r="AG327" s="1">
        <v>193.94</v>
      </c>
      <c r="AH327" s="1">
        <v>194.09</v>
      </c>
      <c r="AI327" s="1">
        <v>195.1</v>
      </c>
      <c r="AJ327" s="1">
        <v>193.96</v>
      </c>
      <c r="AK327" s="1">
        <v>193.65</v>
      </c>
      <c r="AL327" s="1">
        <v>195.03</v>
      </c>
      <c r="AM327" s="1">
        <v>193.66</v>
      </c>
      <c r="AN327" s="1">
        <v>195.03</v>
      </c>
      <c r="AO327" s="1" t="s">
        <v>194</v>
      </c>
      <c r="AP327" s="1" t="s">
        <v>194</v>
      </c>
      <c r="AQ327" s="1">
        <v>8.7783112426977006</v>
      </c>
      <c r="AR327" s="1">
        <v>6.9621244496936496</v>
      </c>
      <c r="AS327" s="1">
        <v>7.1144151990201498</v>
      </c>
      <c r="AT327" s="1">
        <v>7.4653278525366797</v>
      </c>
      <c r="AU327" s="1">
        <v>7.7458124536186101</v>
      </c>
      <c r="AV327" s="1">
        <v>6.1285003968156202</v>
      </c>
      <c r="AW327" s="1">
        <v>6.8211079465161104</v>
      </c>
      <c r="AX327" s="1">
        <v>7.0199819545422697</v>
      </c>
      <c r="AY327" s="1" t="s">
        <v>194</v>
      </c>
      <c r="AZ327" s="1" t="s">
        <v>194</v>
      </c>
      <c r="BA327" s="1">
        <v>30.881978772735</v>
      </c>
      <c r="BB327" s="1">
        <v>29.821127973395701</v>
      </c>
      <c r="BC327" s="1">
        <v>27.465682566610301</v>
      </c>
      <c r="BD327" s="1">
        <v>29.035202984913099</v>
      </c>
      <c r="BE327" s="1">
        <v>30.598090323743101</v>
      </c>
      <c r="BF327" s="1">
        <v>29.387470797139802</v>
      </c>
      <c r="BG327" s="1">
        <v>31.661416734126998</v>
      </c>
      <c r="BH327" s="1">
        <v>25.817042448923502</v>
      </c>
      <c r="BI327" s="1" t="s">
        <v>194</v>
      </c>
      <c r="BJ327" s="1" t="s">
        <v>194</v>
      </c>
      <c r="BM327">
        <v>8</v>
      </c>
      <c r="BN327">
        <f>MIN(Modell_vol30_2_bemutato_Wilensky4_table[[#This Row],[closest comp 1]:[closest comp 10]])</f>
        <v>6.1285003968156202</v>
      </c>
      <c r="BO327">
        <f>MAX(Modell_vol30_2_bemutato_Wilensky4_table[[#This Row],[closest comp 1]:[closest comp 10]])</f>
        <v>8.7783112426977006</v>
      </c>
    </row>
    <row r="328" spans="1:67" x14ac:dyDescent="0.25">
      <c r="A328" s="1">
        <v>327</v>
      </c>
      <c r="B328" s="1" t="s">
        <v>38</v>
      </c>
      <c r="C328" s="1" t="s">
        <v>22</v>
      </c>
      <c r="D328" s="1" t="s">
        <v>40</v>
      </c>
      <c r="E328" s="1" t="s">
        <v>28</v>
      </c>
      <c r="F328" s="1" t="s">
        <v>25</v>
      </c>
      <c r="G328" s="1" t="b">
        <v>0</v>
      </c>
      <c r="H328" s="1" t="b">
        <v>0</v>
      </c>
      <c r="I328" s="1" t="b">
        <v>0</v>
      </c>
      <c r="J328" s="1" t="b">
        <v>0</v>
      </c>
      <c r="K328" s="1" t="b">
        <v>0</v>
      </c>
      <c r="L328" s="1">
        <v>200</v>
      </c>
      <c r="M328" s="1">
        <v>8</v>
      </c>
      <c r="N328" s="1">
        <v>0</v>
      </c>
      <c r="O328" s="1">
        <v>1</v>
      </c>
      <c r="P328" s="1">
        <v>0</v>
      </c>
      <c r="Q328" s="1">
        <v>100</v>
      </c>
      <c r="R328" s="1">
        <v>0</v>
      </c>
      <c r="S328" s="1">
        <v>1</v>
      </c>
      <c r="T328" s="1">
        <v>1</v>
      </c>
      <c r="U328" s="1" t="b">
        <v>0</v>
      </c>
      <c r="V328" s="1">
        <v>120</v>
      </c>
      <c r="W328" s="1">
        <v>991.78</v>
      </c>
      <c r="X328" s="1">
        <v>896.83</v>
      </c>
      <c r="Y328" s="1">
        <v>811.52</v>
      </c>
      <c r="Z328" s="1">
        <v>1000.12</v>
      </c>
      <c r="AA328" s="1">
        <v>922.41</v>
      </c>
      <c r="AB328" s="1">
        <v>1129.53</v>
      </c>
      <c r="AC328" s="1">
        <v>973.07</v>
      </c>
      <c r="AD328" s="1">
        <v>1228.5</v>
      </c>
      <c r="AE328" s="1" t="s">
        <v>194</v>
      </c>
      <c r="AF328" s="1" t="s">
        <v>194</v>
      </c>
      <c r="AG328" s="1">
        <v>194.86</v>
      </c>
      <c r="AH328" s="1">
        <v>195.27</v>
      </c>
      <c r="AI328" s="1">
        <v>194.84</v>
      </c>
      <c r="AJ328" s="1">
        <v>194.4</v>
      </c>
      <c r="AK328" s="1">
        <v>195.54</v>
      </c>
      <c r="AL328" s="1">
        <v>195.37</v>
      </c>
      <c r="AM328" s="1">
        <v>194.81</v>
      </c>
      <c r="AN328" s="1">
        <v>194.55</v>
      </c>
      <c r="AO328" s="1" t="s">
        <v>194</v>
      </c>
      <c r="AP328" s="1" t="s">
        <v>194</v>
      </c>
      <c r="AQ328" s="1">
        <v>6.1910905533088396</v>
      </c>
      <c r="AR328" s="1">
        <v>5.9059617539707396</v>
      </c>
      <c r="AS328" s="1">
        <v>6.2796645799226196</v>
      </c>
      <c r="AT328" s="1">
        <v>6.2872286098743597</v>
      </c>
      <c r="AU328" s="1">
        <v>6.4567319848894904</v>
      </c>
      <c r="AV328" s="1">
        <v>7.3292420840091097</v>
      </c>
      <c r="AW328" s="1">
        <v>6.54969721982261</v>
      </c>
      <c r="AX328" s="1">
        <v>7.30741924651646</v>
      </c>
      <c r="AY328" s="1" t="s">
        <v>194</v>
      </c>
      <c r="AZ328" s="1" t="s">
        <v>194</v>
      </c>
      <c r="BA328" s="1">
        <v>31.7317398730913</v>
      </c>
      <c r="BB328" s="1">
        <v>29.706138000124401</v>
      </c>
      <c r="BC328" s="1">
        <v>31.005803143837898</v>
      </c>
      <c r="BD328" s="1">
        <v>30.473979106551901</v>
      </c>
      <c r="BE328" s="1">
        <v>28.715171273330402</v>
      </c>
      <c r="BF328" s="1">
        <v>26.683710023992401</v>
      </c>
      <c r="BG328" s="1">
        <v>30.136461347424301</v>
      </c>
      <c r="BH328" s="1">
        <v>26.7529246118049</v>
      </c>
      <c r="BI328" s="1" t="s">
        <v>194</v>
      </c>
      <c r="BJ328" s="1" t="s">
        <v>194</v>
      </c>
      <c r="BM328">
        <v>8</v>
      </c>
      <c r="BN328">
        <f>MIN(Modell_vol30_2_bemutato_Wilensky4_table[[#This Row],[closest comp 1]:[closest comp 10]])</f>
        <v>5.9059617539707396</v>
      </c>
      <c r="BO328">
        <f>MAX(Modell_vol30_2_bemutato_Wilensky4_table[[#This Row],[closest comp 1]:[closest comp 10]])</f>
        <v>7.3292420840091097</v>
      </c>
    </row>
    <row r="329" spans="1:67" x14ac:dyDescent="0.25">
      <c r="A329" s="1">
        <v>328</v>
      </c>
      <c r="B329" s="1" t="s">
        <v>38</v>
      </c>
      <c r="C329" s="1" t="s">
        <v>22</v>
      </c>
      <c r="D329" s="1" t="s">
        <v>40</v>
      </c>
      <c r="E329" s="1" t="s">
        <v>28</v>
      </c>
      <c r="F329" s="1" t="s">
        <v>25</v>
      </c>
      <c r="G329" s="1" t="b">
        <v>0</v>
      </c>
      <c r="H329" s="1" t="b">
        <v>0</v>
      </c>
      <c r="I329" s="1" t="b">
        <v>0</v>
      </c>
      <c r="J329" s="1" t="b">
        <v>0</v>
      </c>
      <c r="K329" s="1" t="b">
        <v>0</v>
      </c>
      <c r="L329" s="1">
        <v>200</v>
      </c>
      <c r="M329" s="1">
        <v>8</v>
      </c>
      <c r="N329" s="1">
        <v>0</v>
      </c>
      <c r="O329" s="1">
        <v>1</v>
      </c>
      <c r="P329" s="1">
        <v>0</v>
      </c>
      <c r="Q329" s="1">
        <v>100</v>
      </c>
      <c r="R329" s="1">
        <v>0</v>
      </c>
      <c r="S329" s="1">
        <v>1</v>
      </c>
      <c r="T329" s="1">
        <v>1</v>
      </c>
      <c r="U329" s="1" t="b">
        <v>0</v>
      </c>
      <c r="V329" s="1">
        <v>120</v>
      </c>
      <c r="W329" s="1">
        <v>1309.32</v>
      </c>
      <c r="X329" s="1">
        <v>902.63</v>
      </c>
      <c r="Y329" s="1">
        <v>1179.1199999999999</v>
      </c>
      <c r="Z329" s="1">
        <v>1300.18</v>
      </c>
      <c r="AA329" s="1">
        <v>1290.3599999999999</v>
      </c>
      <c r="AB329" s="1">
        <v>1105.57</v>
      </c>
      <c r="AC329" s="1">
        <v>1322.15</v>
      </c>
      <c r="AD329" s="1">
        <v>1315.82</v>
      </c>
      <c r="AE329" s="1" t="s">
        <v>194</v>
      </c>
      <c r="AF329" s="1" t="s">
        <v>194</v>
      </c>
      <c r="AG329" s="1">
        <v>194.22</v>
      </c>
      <c r="AH329" s="1">
        <v>194.45</v>
      </c>
      <c r="AI329" s="1">
        <v>194.36</v>
      </c>
      <c r="AJ329" s="1">
        <v>194.37</v>
      </c>
      <c r="AK329" s="1">
        <v>193.47</v>
      </c>
      <c r="AL329" s="1">
        <v>193.38</v>
      </c>
      <c r="AM329" s="1">
        <v>193.69</v>
      </c>
      <c r="AN329" s="1">
        <v>193.48</v>
      </c>
      <c r="AO329" s="1" t="s">
        <v>194</v>
      </c>
      <c r="AP329" s="1" t="s">
        <v>194</v>
      </c>
      <c r="AQ329" s="1">
        <v>8.0627643552909092</v>
      </c>
      <c r="AR329" s="1">
        <v>6.8044862471276399</v>
      </c>
      <c r="AS329" s="1">
        <v>6.7263936813526204</v>
      </c>
      <c r="AT329" s="1">
        <v>7.3297078102034501</v>
      </c>
      <c r="AU329" s="1">
        <v>8.2628717366379991</v>
      </c>
      <c r="AV329" s="1">
        <v>8.0707879535179199</v>
      </c>
      <c r="AW329" s="1">
        <v>8.6853871316651503</v>
      </c>
      <c r="AX329" s="1">
        <v>8.1779686273874201</v>
      </c>
      <c r="AY329" s="1" t="s">
        <v>194</v>
      </c>
      <c r="AZ329" s="1" t="s">
        <v>194</v>
      </c>
      <c r="BA329" s="1">
        <v>29.407449575087501</v>
      </c>
      <c r="BB329" s="1">
        <v>30.547279132839801</v>
      </c>
      <c r="BC329" s="1">
        <v>29.962170189216</v>
      </c>
      <c r="BD329" s="1">
        <v>27.354456893314001</v>
      </c>
      <c r="BE329" s="1">
        <v>29.479139274622302</v>
      </c>
      <c r="BF329" s="1">
        <v>29.479405137913801</v>
      </c>
      <c r="BG329" s="1">
        <v>26.6382173910247</v>
      </c>
      <c r="BH329" s="1">
        <v>30.3368228371104</v>
      </c>
      <c r="BI329" s="1" t="s">
        <v>194</v>
      </c>
      <c r="BJ329" s="1" t="s">
        <v>194</v>
      </c>
      <c r="BM329">
        <v>8</v>
      </c>
      <c r="BN329">
        <f>MIN(Modell_vol30_2_bemutato_Wilensky4_table[[#This Row],[closest comp 1]:[closest comp 10]])</f>
        <v>6.7263936813526204</v>
      </c>
      <c r="BO329">
        <f>MAX(Modell_vol30_2_bemutato_Wilensky4_table[[#This Row],[closest comp 1]:[closest comp 10]])</f>
        <v>8.6853871316651503</v>
      </c>
    </row>
    <row r="330" spans="1:67" x14ac:dyDescent="0.25">
      <c r="A330" s="1">
        <v>329</v>
      </c>
      <c r="B330" s="1" t="s">
        <v>38</v>
      </c>
      <c r="C330" s="1" t="s">
        <v>22</v>
      </c>
      <c r="D330" s="1" t="s">
        <v>40</v>
      </c>
      <c r="E330" s="1" t="s">
        <v>28</v>
      </c>
      <c r="F330" s="1" t="s">
        <v>25</v>
      </c>
      <c r="G330" s="1" t="b">
        <v>0</v>
      </c>
      <c r="H330" s="1" t="b">
        <v>0</v>
      </c>
      <c r="I330" s="1" t="b">
        <v>0</v>
      </c>
      <c r="J330" s="1" t="b">
        <v>0</v>
      </c>
      <c r="K330" s="1" t="b">
        <v>0</v>
      </c>
      <c r="L330" s="1">
        <v>200</v>
      </c>
      <c r="M330" s="1">
        <v>8</v>
      </c>
      <c r="N330" s="1">
        <v>0</v>
      </c>
      <c r="O330" s="1">
        <v>1</v>
      </c>
      <c r="P330" s="1">
        <v>0</v>
      </c>
      <c r="Q330" s="1">
        <v>100</v>
      </c>
      <c r="R330" s="1">
        <v>0</v>
      </c>
      <c r="S330" s="1">
        <v>1</v>
      </c>
      <c r="T330" s="1">
        <v>1</v>
      </c>
      <c r="U330" s="1" t="b">
        <v>0</v>
      </c>
      <c r="V330" s="1">
        <v>120</v>
      </c>
      <c r="W330" s="1">
        <v>1111.79</v>
      </c>
      <c r="X330" s="1">
        <v>1003.98</v>
      </c>
      <c r="Y330" s="1">
        <v>848.86</v>
      </c>
      <c r="Z330" s="1">
        <v>853.96</v>
      </c>
      <c r="AA330" s="1">
        <v>902.4</v>
      </c>
      <c r="AB330" s="1">
        <v>1008.26</v>
      </c>
      <c r="AC330" s="1">
        <v>1000.1</v>
      </c>
      <c r="AD330" s="1">
        <v>953.79</v>
      </c>
      <c r="AE330" s="1" t="s">
        <v>194</v>
      </c>
      <c r="AF330" s="1" t="s">
        <v>194</v>
      </c>
      <c r="AG330" s="1">
        <v>194.4</v>
      </c>
      <c r="AH330" s="1">
        <v>195.37</v>
      </c>
      <c r="AI330" s="1">
        <v>196</v>
      </c>
      <c r="AJ330" s="1">
        <v>194.92</v>
      </c>
      <c r="AK330" s="1">
        <v>194.69</v>
      </c>
      <c r="AL330" s="1">
        <v>195.03</v>
      </c>
      <c r="AM330" s="1">
        <v>195.07</v>
      </c>
      <c r="AN330" s="1">
        <v>195.13</v>
      </c>
      <c r="AO330" s="1" t="s">
        <v>194</v>
      </c>
      <c r="AP330" s="1" t="s">
        <v>194</v>
      </c>
      <c r="AQ330" s="1">
        <v>7.93307147121046</v>
      </c>
      <c r="AR330" s="1">
        <v>6.8375473919190304</v>
      </c>
      <c r="AS330" s="1">
        <v>4.9950155626507904</v>
      </c>
      <c r="AT330" s="1">
        <v>5.9630379689692896</v>
      </c>
      <c r="AU330" s="1">
        <v>7.0515742138287001</v>
      </c>
      <c r="AV330" s="1">
        <v>6.4914967559416903</v>
      </c>
      <c r="AW330" s="1">
        <v>8.1327946635427395</v>
      </c>
      <c r="AX330" s="1">
        <v>6.0535778750398999</v>
      </c>
      <c r="AY330" s="1" t="s">
        <v>194</v>
      </c>
      <c r="AZ330" s="1" t="s">
        <v>194</v>
      </c>
      <c r="BA330" s="1">
        <v>26.504398824062999</v>
      </c>
      <c r="BB330" s="1">
        <v>26.608801331937499</v>
      </c>
      <c r="BC330" s="1">
        <v>28.6873511423609</v>
      </c>
      <c r="BD330" s="1">
        <v>30.167734035691701</v>
      </c>
      <c r="BE330" s="1">
        <v>28.332717917711602</v>
      </c>
      <c r="BF330" s="1">
        <v>28.433273194144299</v>
      </c>
      <c r="BG330" s="1">
        <v>27.7066068999378</v>
      </c>
      <c r="BH330" s="1">
        <v>30.352848262536099</v>
      </c>
      <c r="BI330" s="1" t="s">
        <v>194</v>
      </c>
      <c r="BJ330" s="1" t="s">
        <v>194</v>
      </c>
      <c r="BM330">
        <v>8</v>
      </c>
      <c r="BN330">
        <f>MIN(Modell_vol30_2_bemutato_Wilensky4_table[[#This Row],[closest comp 1]:[closest comp 10]])</f>
        <v>4.9950155626507904</v>
      </c>
      <c r="BO330">
        <f>MAX(Modell_vol30_2_bemutato_Wilensky4_table[[#This Row],[closest comp 1]:[closest comp 10]])</f>
        <v>8.1327946635427395</v>
      </c>
    </row>
    <row r="331" spans="1:67" x14ac:dyDescent="0.25">
      <c r="A331" s="1">
        <v>330</v>
      </c>
      <c r="B331" s="1" t="s">
        <v>38</v>
      </c>
      <c r="C331" s="1" t="s">
        <v>22</v>
      </c>
      <c r="D331" s="1" t="s">
        <v>40</v>
      </c>
      <c r="E331" s="1" t="s">
        <v>28</v>
      </c>
      <c r="F331" s="1" t="s">
        <v>25</v>
      </c>
      <c r="G331" s="1" t="b">
        <v>0</v>
      </c>
      <c r="H331" s="1" t="b">
        <v>0</v>
      </c>
      <c r="I331" s="1" t="b">
        <v>0</v>
      </c>
      <c r="J331" s="1" t="b">
        <v>0</v>
      </c>
      <c r="K331" s="1" t="b">
        <v>0</v>
      </c>
      <c r="L331" s="1">
        <v>200</v>
      </c>
      <c r="M331" s="1">
        <v>8</v>
      </c>
      <c r="N331" s="1">
        <v>0</v>
      </c>
      <c r="O331" s="1">
        <v>1</v>
      </c>
      <c r="P331" s="1">
        <v>0</v>
      </c>
      <c r="Q331" s="1">
        <v>100</v>
      </c>
      <c r="R331" s="1">
        <v>0</v>
      </c>
      <c r="S331" s="1">
        <v>1</v>
      </c>
      <c r="T331" s="1">
        <v>1</v>
      </c>
      <c r="U331" s="1" t="b">
        <v>0</v>
      </c>
      <c r="V331" s="1">
        <v>120</v>
      </c>
      <c r="W331" s="1">
        <v>1069.06</v>
      </c>
      <c r="X331" s="1">
        <v>991.57</v>
      </c>
      <c r="Y331" s="1">
        <v>1042.55</v>
      </c>
      <c r="Z331" s="1">
        <v>1163.3699999999999</v>
      </c>
      <c r="AA331" s="1">
        <v>827.98</v>
      </c>
      <c r="AB331" s="1">
        <v>974.67</v>
      </c>
      <c r="AC331" s="1">
        <v>1079.7</v>
      </c>
      <c r="AD331" s="1">
        <v>1335.03</v>
      </c>
      <c r="AE331" s="1" t="s">
        <v>194</v>
      </c>
      <c r="AF331" s="1" t="s">
        <v>194</v>
      </c>
      <c r="AG331" s="1">
        <v>194.8</v>
      </c>
      <c r="AH331" s="1">
        <v>195.04</v>
      </c>
      <c r="AI331" s="1">
        <v>195.03</v>
      </c>
      <c r="AJ331" s="1">
        <v>194.1</v>
      </c>
      <c r="AK331" s="1">
        <v>195.43</v>
      </c>
      <c r="AL331" s="1">
        <v>194.9</v>
      </c>
      <c r="AM331" s="1">
        <v>194.77</v>
      </c>
      <c r="AN331" s="1">
        <v>193.8</v>
      </c>
      <c r="AO331" s="1" t="s">
        <v>194</v>
      </c>
      <c r="AP331" s="1" t="s">
        <v>194</v>
      </c>
      <c r="AQ331" s="1">
        <v>6.75111210877371</v>
      </c>
      <c r="AR331" s="1">
        <v>5.9561824960417704</v>
      </c>
      <c r="AS331" s="1">
        <v>7.1055195342353201</v>
      </c>
      <c r="AT331" s="1">
        <v>7.6269263423037703</v>
      </c>
      <c r="AU331" s="1">
        <v>6.7628487794019296</v>
      </c>
      <c r="AV331" s="1">
        <v>5.7827560357002197</v>
      </c>
      <c r="AW331" s="1">
        <v>6.1179137058272604</v>
      </c>
      <c r="AX331" s="1">
        <v>7.66203741303912</v>
      </c>
      <c r="AY331" s="1" t="s">
        <v>194</v>
      </c>
      <c r="AZ331" s="1" t="s">
        <v>194</v>
      </c>
      <c r="BA331" s="1">
        <v>25.157245028496099</v>
      </c>
      <c r="BB331" s="1">
        <v>27.9789391843785</v>
      </c>
      <c r="BC331" s="1">
        <v>26.772458990397698</v>
      </c>
      <c r="BD331" s="1">
        <v>27.1706370041307</v>
      </c>
      <c r="BE331" s="1">
        <v>25.994857916164602</v>
      </c>
      <c r="BF331" s="1">
        <v>26.218131824245699</v>
      </c>
      <c r="BG331" s="1">
        <v>27.8250469799308</v>
      </c>
      <c r="BH331" s="1">
        <v>29.108444924875201</v>
      </c>
      <c r="BI331" s="1" t="s">
        <v>194</v>
      </c>
      <c r="BJ331" s="1" t="s">
        <v>194</v>
      </c>
      <c r="BM331">
        <v>8</v>
      </c>
      <c r="BN331">
        <f>MIN(Modell_vol30_2_bemutato_Wilensky4_table[[#This Row],[closest comp 1]:[closest comp 10]])</f>
        <v>5.7827560357002197</v>
      </c>
      <c r="BO331">
        <f>MAX(Modell_vol30_2_bemutato_Wilensky4_table[[#This Row],[closest comp 1]:[closest comp 10]])</f>
        <v>7.66203741303912</v>
      </c>
    </row>
    <row r="332" spans="1:67" x14ac:dyDescent="0.25">
      <c r="A332" s="1">
        <v>331</v>
      </c>
      <c r="B332" s="1" t="s">
        <v>38</v>
      </c>
      <c r="C332" s="1" t="s">
        <v>22</v>
      </c>
      <c r="D332" s="1" t="s">
        <v>40</v>
      </c>
      <c r="E332" s="1" t="s">
        <v>28</v>
      </c>
      <c r="F332" s="1" t="s">
        <v>25</v>
      </c>
      <c r="G332" s="1" t="b">
        <v>0</v>
      </c>
      <c r="H332" s="1" t="b">
        <v>0</v>
      </c>
      <c r="I332" s="1" t="b">
        <v>0</v>
      </c>
      <c r="J332" s="1" t="b">
        <v>0</v>
      </c>
      <c r="K332" s="1" t="b">
        <v>0</v>
      </c>
      <c r="L332" s="1">
        <v>200</v>
      </c>
      <c r="M332" s="1">
        <v>8</v>
      </c>
      <c r="N332" s="1">
        <v>0</v>
      </c>
      <c r="O332" s="1">
        <v>1</v>
      </c>
      <c r="P332" s="1">
        <v>0</v>
      </c>
      <c r="Q332" s="1">
        <v>100</v>
      </c>
      <c r="R332" s="1">
        <v>0</v>
      </c>
      <c r="S332" s="1">
        <v>1</v>
      </c>
      <c r="T332" s="1">
        <v>1</v>
      </c>
      <c r="U332" s="1" t="b">
        <v>0</v>
      </c>
      <c r="V332" s="1">
        <v>120</v>
      </c>
      <c r="W332" s="1">
        <v>1021.83</v>
      </c>
      <c r="X332" s="1">
        <v>925.23</v>
      </c>
      <c r="Y332" s="1">
        <v>1052.93</v>
      </c>
      <c r="Z332" s="1">
        <v>967.56</v>
      </c>
      <c r="AA332" s="1">
        <v>1122.08</v>
      </c>
      <c r="AB332" s="1">
        <v>1136.08</v>
      </c>
      <c r="AC332" s="1">
        <v>1052.92</v>
      </c>
      <c r="AD332" s="1">
        <v>1310.86</v>
      </c>
      <c r="AE332" s="1" t="s">
        <v>194</v>
      </c>
      <c r="AF332" s="1" t="s">
        <v>194</v>
      </c>
      <c r="AG332" s="1">
        <v>195.01</v>
      </c>
      <c r="AH332" s="1">
        <v>194.92</v>
      </c>
      <c r="AI332" s="1">
        <v>194.44</v>
      </c>
      <c r="AJ332" s="1">
        <v>194.3</v>
      </c>
      <c r="AK332" s="1">
        <v>193.96</v>
      </c>
      <c r="AL332" s="1">
        <v>195.19</v>
      </c>
      <c r="AM332" s="1">
        <v>194.41</v>
      </c>
      <c r="AN332" s="1">
        <v>194.61</v>
      </c>
      <c r="AO332" s="1" t="s">
        <v>194</v>
      </c>
      <c r="AP332" s="1" t="s">
        <v>194</v>
      </c>
      <c r="AQ332" s="1">
        <v>6.6175902363111003</v>
      </c>
      <c r="AR332" s="1">
        <v>6.0484162095168204</v>
      </c>
      <c r="AS332" s="1">
        <v>6.6232013694341099</v>
      </c>
      <c r="AT332" s="1">
        <v>7.10683925324801</v>
      </c>
      <c r="AU332" s="1">
        <v>7.0922039111922404</v>
      </c>
      <c r="AV332" s="1">
        <v>7.18641924914645</v>
      </c>
      <c r="AW332" s="1">
        <v>8.0438530729741604</v>
      </c>
      <c r="AX332" s="1">
        <v>8.5807437576061094</v>
      </c>
      <c r="AY332" s="1" t="s">
        <v>194</v>
      </c>
      <c r="AZ332" s="1" t="s">
        <v>194</v>
      </c>
      <c r="BA332" s="1">
        <v>27.715226755687699</v>
      </c>
      <c r="BB332" s="1">
        <v>30.828306589780599</v>
      </c>
      <c r="BC332" s="1">
        <v>29.959640329423902</v>
      </c>
      <c r="BD332" s="1">
        <v>30.372947964112001</v>
      </c>
      <c r="BE332" s="1">
        <v>30.577257927506</v>
      </c>
      <c r="BF332" s="1">
        <v>28.385950613045001</v>
      </c>
      <c r="BG332" s="1">
        <v>27.543064184057599</v>
      </c>
      <c r="BH332" s="1">
        <v>28.134489804720399</v>
      </c>
      <c r="BI332" s="1" t="s">
        <v>194</v>
      </c>
      <c r="BJ332" s="1" t="s">
        <v>194</v>
      </c>
      <c r="BM332">
        <v>8</v>
      </c>
      <c r="BN332">
        <f>MIN(Modell_vol30_2_bemutato_Wilensky4_table[[#This Row],[closest comp 1]:[closest comp 10]])</f>
        <v>6.0484162095168204</v>
      </c>
      <c r="BO332">
        <f>MAX(Modell_vol30_2_bemutato_Wilensky4_table[[#This Row],[closest comp 1]:[closest comp 10]])</f>
        <v>8.5807437576061094</v>
      </c>
    </row>
    <row r="333" spans="1:67" x14ac:dyDescent="0.25">
      <c r="A333" s="1">
        <v>332</v>
      </c>
      <c r="B333" s="1" t="s">
        <v>38</v>
      </c>
      <c r="C333" s="1" t="s">
        <v>22</v>
      </c>
      <c r="D333" s="1" t="s">
        <v>40</v>
      </c>
      <c r="E333" s="1" t="s">
        <v>28</v>
      </c>
      <c r="F333" s="1" t="s">
        <v>25</v>
      </c>
      <c r="G333" s="1" t="b">
        <v>0</v>
      </c>
      <c r="H333" s="1" t="b">
        <v>0</v>
      </c>
      <c r="I333" s="1" t="b">
        <v>0</v>
      </c>
      <c r="J333" s="1" t="b">
        <v>0</v>
      </c>
      <c r="K333" s="1" t="b">
        <v>0</v>
      </c>
      <c r="L333" s="1">
        <v>200</v>
      </c>
      <c r="M333" s="1">
        <v>8</v>
      </c>
      <c r="N333" s="1">
        <v>0</v>
      </c>
      <c r="O333" s="1">
        <v>1</v>
      </c>
      <c r="P333" s="1">
        <v>0</v>
      </c>
      <c r="Q333" s="1">
        <v>100</v>
      </c>
      <c r="R333" s="1">
        <v>0</v>
      </c>
      <c r="S333" s="1">
        <v>1</v>
      </c>
      <c r="T333" s="1">
        <v>1</v>
      </c>
      <c r="U333" s="1" t="b">
        <v>0</v>
      </c>
      <c r="V333" s="1">
        <v>120</v>
      </c>
      <c r="W333" s="1">
        <v>1162.31</v>
      </c>
      <c r="X333" s="1">
        <v>1080.8699999999999</v>
      </c>
      <c r="Y333" s="1">
        <v>1270.18</v>
      </c>
      <c r="Z333" s="1">
        <v>1200.8599999999999</v>
      </c>
      <c r="AA333" s="1">
        <v>1160.4000000000001</v>
      </c>
      <c r="AB333" s="1">
        <v>1216.51</v>
      </c>
      <c r="AC333" s="1">
        <v>1141.79</v>
      </c>
      <c r="AD333" s="1">
        <v>1113.94</v>
      </c>
      <c r="AE333" s="1" t="s">
        <v>194</v>
      </c>
      <c r="AF333" s="1" t="s">
        <v>194</v>
      </c>
      <c r="AG333" s="1">
        <v>194.18</v>
      </c>
      <c r="AH333" s="1">
        <v>194.07</v>
      </c>
      <c r="AI333" s="1">
        <v>194.28</v>
      </c>
      <c r="AJ333" s="1">
        <v>193.61</v>
      </c>
      <c r="AK333" s="1">
        <v>193.91</v>
      </c>
      <c r="AL333" s="1">
        <v>193.98</v>
      </c>
      <c r="AM333" s="1">
        <v>193.92</v>
      </c>
      <c r="AN333" s="1">
        <v>195.12</v>
      </c>
      <c r="AO333" s="1" t="s">
        <v>194</v>
      </c>
      <c r="AP333" s="1" t="s">
        <v>194</v>
      </c>
      <c r="AQ333" s="1">
        <v>7.8999837641893</v>
      </c>
      <c r="AR333" s="1">
        <v>7.6563712451618002</v>
      </c>
      <c r="AS333" s="1">
        <v>7.2867667022546199</v>
      </c>
      <c r="AT333" s="1">
        <v>8.4767087616308299</v>
      </c>
      <c r="AU333" s="1">
        <v>7.4785021991607001</v>
      </c>
      <c r="AV333" s="1">
        <v>7.8922672520956896</v>
      </c>
      <c r="AW333" s="1">
        <v>8.23554922565339</v>
      </c>
      <c r="AX333" s="1">
        <v>7.1423411883133898</v>
      </c>
      <c r="AY333" s="1" t="s">
        <v>194</v>
      </c>
      <c r="AZ333" s="1" t="s">
        <v>194</v>
      </c>
      <c r="BA333" s="1">
        <v>28.6563370212946</v>
      </c>
      <c r="BB333" s="1">
        <v>29.109344917380199</v>
      </c>
      <c r="BC333" s="1">
        <v>28.920878347231699</v>
      </c>
      <c r="BD333" s="1">
        <v>30.094033436719101</v>
      </c>
      <c r="BE333" s="1">
        <v>28.2179358762492</v>
      </c>
      <c r="BF333" s="1">
        <v>28.140339815954398</v>
      </c>
      <c r="BG333" s="1">
        <v>28.3889317720412</v>
      </c>
      <c r="BH333" s="1">
        <v>27.845861936018402</v>
      </c>
      <c r="BI333" s="1" t="s">
        <v>194</v>
      </c>
      <c r="BJ333" s="1" t="s">
        <v>194</v>
      </c>
      <c r="BM333">
        <v>8</v>
      </c>
      <c r="BN333">
        <f>MIN(Modell_vol30_2_bemutato_Wilensky4_table[[#This Row],[closest comp 1]:[closest comp 10]])</f>
        <v>7.1423411883133898</v>
      </c>
      <c r="BO333">
        <f>MAX(Modell_vol30_2_bemutato_Wilensky4_table[[#This Row],[closest comp 1]:[closest comp 10]])</f>
        <v>8.4767087616308299</v>
      </c>
    </row>
    <row r="334" spans="1:67" x14ac:dyDescent="0.25">
      <c r="A334" s="1">
        <v>333</v>
      </c>
      <c r="B334" s="1" t="s">
        <v>38</v>
      </c>
      <c r="C334" s="1" t="s">
        <v>22</v>
      </c>
      <c r="D334" s="1" t="s">
        <v>40</v>
      </c>
      <c r="E334" s="1" t="s">
        <v>28</v>
      </c>
      <c r="F334" s="1" t="s">
        <v>25</v>
      </c>
      <c r="G334" s="1" t="b">
        <v>0</v>
      </c>
      <c r="H334" s="1" t="b">
        <v>0</v>
      </c>
      <c r="I334" s="1" t="b">
        <v>0</v>
      </c>
      <c r="J334" s="1" t="b">
        <v>0</v>
      </c>
      <c r="K334" s="1" t="b">
        <v>0</v>
      </c>
      <c r="L334" s="1">
        <v>200</v>
      </c>
      <c r="M334" s="1">
        <v>8</v>
      </c>
      <c r="N334" s="1">
        <v>0</v>
      </c>
      <c r="O334" s="1">
        <v>1</v>
      </c>
      <c r="P334" s="1">
        <v>0</v>
      </c>
      <c r="Q334" s="1">
        <v>100</v>
      </c>
      <c r="R334" s="1">
        <v>0</v>
      </c>
      <c r="S334" s="1">
        <v>1</v>
      </c>
      <c r="T334" s="1">
        <v>1</v>
      </c>
      <c r="U334" s="1" t="b">
        <v>0</v>
      </c>
      <c r="V334" s="1">
        <v>120</v>
      </c>
      <c r="W334" s="1">
        <v>1172.06</v>
      </c>
      <c r="X334" s="1">
        <v>1227.51</v>
      </c>
      <c r="Y334" s="1">
        <v>1259.56</v>
      </c>
      <c r="Z334" s="1">
        <v>1166.25</v>
      </c>
      <c r="AA334" s="1">
        <v>1381.27</v>
      </c>
      <c r="AB334" s="1">
        <v>1265.1400000000001</v>
      </c>
      <c r="AC334" s="1">
        <v>1177.24</v>
      </c>
      <c r="AD334" s="1">
        <v>1164.02</v>
      </c>
      <c r="AE334" s="1" t="s">
        <v>194</v>
      </c>
      <c r="AF334" s="1" t="s">
        <v>194</v>
      </c>
      <c r="AG334" s="1">
        <v>194.6</v>
      </c>
      <c r="AH334" s="1">
        <v>194.27</v>
      </c>
      <c r="AI334" s="1">
        <v>193.72</v>
      </c>
      <c r="AJ334" s="1">
        <v>194.27</v>
      </c>
      <c r="AK334" s="1">
        <v>192.87</v>
      </c>
      <c r="AL334" s="1">
        <v>193.24</v>
      </c>
      <c r="AM334" s="1">
        <v>194.24</v>
      </c>
      <c r="AN334" s="1">
        <v>193.5</v>
      </c>
      <c r="AO334" s="1" t="s">
        <v>194</v>
      </c>
      <c r="AP334" s="1" t="s">
        <v>194</v>
      </c>
      <c r="AQ334" s="1">
        <v>8.1313085035491</v>
      </c>
      <c r="AR334" s="1">
        <v>7.8264674466511401</v>
      </c>
      <c r="AS334" s="1">
        <v>8.269844629084</v>
      </c>
      <c r="AT334" s="1">
        <v>8.1182710178769</v>
      </c>
      <c r="AU334" s="1">
        <v>8.5789181590178405</v>
      </c>
      <c r="AV334" s="1">
        <v>8.75652885478965</v>
      </c>
      <c r="AW334" s="1">
        <v>8.0520757380989494</v>
      </c>
      <c r="AX334" s="1">
        <v>8.1233562484740798</v>
      </c>
      <c r="AY334" s="1" t="s">
        <v>194</v>
      </c>
      <c r="AZ334" s="1" t="s">
        <v>194</v>
      </c>
      <c r="BA334" s="1">
        <v>25.5979687179636</v>
      </c>
      <c r="BB334" s="1">
        <v>28.990905565127399</v>
      </c>
      <c r="BC334" s="1">
        <v>27.5211969849524</v>
      </c>
      <c r="BD334" s="1">
        <v>24.226968096084001</v>
      </c>
      <c r="BE334" s="1">
        <v>28.928715397718999</v>
      </c>
      <c r="BF334" s="1">
        <v>30.229965328974899</v>
      </c>
      <c r="BG334" s="1">
        <v>29.349365875491099</v>
      </c>
      <c r="BH334" s="1">
        <v>29.736127862977899</v>
      </c>
      <c r="BI334" s="1" t="s">
        <v>194</v>
      </c>
      <c r="BJ334" s="1" t="s">
        <v>194</v>
      </c>
      <c r="BM334">
        <v>8</v>
      </c>
      <c r="BN334">
        <f>MIN(Modell_vol30_2_bemutato_Wilensky4_table[[#This Row],[closest comp 1]:[closest comp 10]])</f>
        <v>7.8264674466511401</v>
      </c>
      <c r="BO334">
        <f>MAX(Modell_vol30_2_bemutato_Wilensky4_table[[#This Row],[closest comp 1]:[closest comp 10]])</f>
        <v>8.75652885478965</v>
      </c>
    </row>
    <row r="335" spans="1:67" x14ac:dyDescent="0.25">
      <c r="A335" s="1">
        <v>334</v>
      </c>
      <c r="B335" s="1" t="s">
        <v>38</v>
      </c>
      <c r="C335" s="1" t="s">
        <v>22</v>
      </c>
      <c r="D335" s="1" t="s">
        <v>40</v>
      </c>
      <c r="E335" s="1" t="s">
        <v>28</v>
      </c>
      <c r="F335" s="1" t="s">
        <v>25</v>
      </c>
      <c r="G335" s="1" t="b">
        <v>0</v>
      </c>
      <c r="H335" s="1" t="b">
        <v>0</v>
      </c>
      <c r="I335" s="1" t="b">
        <v>0</v>
      </c>
      <c r="J335" s="1" t="b">
        <v>0</v>
      </c>
      <c r="K335" s="1" t="b">
        <v>0</v>
      </c>
      <c r="L335" s="1">
        <v>200</v>
      </c>
      <c r="M335" s="1">
        <v>8</v>
      </c>
      <c r="N335" s="1">
        <v>0</v>
      </c>
      <c r="O335" s="1">
        <v>1</v>
      </c>
      <c r="P335" s="1">
        <v>0</v>
      </c>
      <c r="Q335" s="1">
        <v>100</v>
      </c>
      <c r="R335" s="1">
        <v>0</v>
      </c>
      <c r="S335" s="1">
        <v>1</v>
      </c>
      <c r="T335" s="1">
        <v>1</v>
      </c>
      <c r="U335" s="1" t="b">
        <v>0</v>
      </c>
      <c r="V335" s="1">
        <v>120</v>
      </c>
      <c r="W335" s="1">
        <v>1288.76</v>
      </c>
      <c r="X335" s="1">
        <v>1151.01</v>
      </c>
      <c r="Y335" s="1">
        <v>1060.03</v>
      </c>
      <c r="Z335" s="1">
        <v>1246.77</v>
      </c>
      <c r="AA335" s="1">
        <v>991.44</v>
      </c>
      <c r="AB335" s="1">
        <v>1070.93</v>
      </c>
      <c r="AC335" s="1">
        <v>1343.23</v>
      </c>
      <c r="AD335" s="1">
        <v>1234.71</v>
      </c>
      <c r="AE335" s="1" t="s">
        <v>194</v>
      </c>
      <c r="AF335" s="1" t="s">
        <v>194</v>
      </c>
      <c r="AG335" s="1">
        <v>193.96</v>
      </c>
      <c r="AH335" s="1">
        <v>194.33</v>
      </c>
      <c r="AI335" s="1">
        <v>194.86</v>
      </c>
      <c r="AJ335" s="1">
        <v>194.51</v>
      </c>
      <c r="AK335" s="1">
        <v>194.56</v>
      </c>
      <c r="AL335" s="1">
        <v>194.2</v>
      </c>
      <c r="AM335" s="1">
        <v>193.55</v>
      </c>
      <c r="AN335" s="1">
        <v>193.45</v>
      </c>
      <c r="AO335" s="1" t="s">
        <v>194</v>
      </c>
      <c r="AP335" s="1" t="s">
        <v>194</v>
      </c>
      <c r="AQ335" s="1">
        <v>7.7610336564548899</v>
      </c>
      <c r="AR335" s="1">
        <v>8.0958883312164502</v>
      </c>
      <c r="AS335" s="1">
        <v>6.5538645400739597</v>
      </c>
      <c r="AT335" s="1">
        <v>7.5011090824428797</v>
      </c>
      <c r="AU335" s="1">
        <v>7.3030478496239404</v>
      </c>
      <c r="AV335" s="1">
        <v>8.6870731668903591</v>
      </c>
      <c r="AW335" s="1">
        <v>8.9786306362627499</v>
      </c>
      <c r="AX335" s="1">
        <v>8.7472116295207094</v>
      </c>
      <c r="AY335" s="1" t="s">
        <v>194</v>
      </c>
      <c r="AZ335" s="1" t="s">
        <v>194</v>
      </c>
      <c r="BA335" s="1">
        <v>28.759439147076801</v>
      </c>
      <c r="BB335" s="1">
        <v>29.9411614517341</v>
      </c>
      <c r="BC335" s="1">
        <v>27.654136601199401</v>
      </c>
      <c r="BD335" s="1">
        <v>25.5091520692235</v>
      </c>
      <c r="BE335" s="1">
        <v>30.060294407579299</v>
      </c>
      <c r="BF335" s="1">
        <v>27.640455022005899</v>
      </c>
      <c r="BG335" s="1">
        <v>29.7673093564763</v>
      </c>
      <c r="BH335" s="1">
        <v>30.378040418314601</v>
      </c>
      <c r="BI335" s="1" t="s">
        <v>194</v>
      </c>
      <c r="BJ335" s="1" t="s">
        <v>194</v>
      </c>
      <c r="BM335">
        <v>8</v>
      </c>
      <c r="BN335">
        <f>MIN(Modell_vol30_2_bemutato_Wilensky4_table[[#This Row],[closest comp 1]:[closest comp 10]])</f>
        <v>6.5538645400739597</v>
      </c>
      <c r="BO335">
        <f>MAX(Modell_vol30_2_bemutato_Wilensky4_table[[#This Row],[closest comp 1]:[closest comp 10]])</f>
        <v>8.9786306362627499</v>
      </c>
    </row>
    <row r="336" spans="1:67" x14ac:dyDescent="0.25">
      <c r="A336" s="1">
        <v>335</v>
      </c>
      <c r="B336" s="1" t="s">
        <v>38</v>
      </c>
      <c r="C336" s="1" t="s">
        <v>22</v>
      </c>
      <c r="D336" s="1" t="s">
        <v>40</v>
      </c>
      <c r="E336" s="1" t="s">
        <v>28</v>
      </c>
      <c r="F336" s="1" t="s">
        <v>25</v>
      </c>
      <c r="G336" s="1" t="b">
        <v>0</v>
      </c>
      <c r="H336" s="1" t="b">
        <v>0</v>
      </c>
      <c r="I336" s="1" t="b">
        <v>0</v>
      </c>
      <c r="J336" s="1" t="b">
        <v>0</v>
      </c>
      <c r="K336" s="1" t="b">
        <v>0</v>
      </c>
      <c r="L336" s="1">
        <v>200</v>
      </c>
      <c r="M336" s="1">
        <v>8</v>
      </c>
      <c r="N336" s="1">
        <v>0</v>
      </c>
      <c r="O336" s="1">
        <v>1</v>
      </c>
      <c r="P336" s="1">
        <v>0</v>
      </c>
      <c r="Q336" s="1">
        <v>100</v>
      </c>
      <c r="R336" s="1">
        <v>0</v>
      </c>
      <c r="S336" s="1">
        <v>1</v>
      </c>
      <c r="T336" s="1">
        <v>1</v>
      </c>
      <c r="U336" s="1" t="b">
        <v>0</v>
      </c>
      <c r="V336" s="1">
        <v>120</v>
      </c>
      <c r="W336" s="1">
        <v>801.23</v>
      </c>
      <c r="X336" s="1">
        <v>888.91</v>
      </c>
      <c r="Y336" s="1">
        <v>1087.92</v>
      </c>
      <c r="Z336" s="1">
        <v>924.46</v>
      </c>
      <c r="AA336" s="1">
        <v>923.18</v>
      </c>
      <c r="AB336" s="1">
        <v>911.57</v>
      </c>
      <c r="AC336" s="1">
        <v>820.94</v>
      </c>
      <c r="AD336" s="1">
        <v>1013.66</v>
      </c>
      <c r="AE336" s="1" t="s">
        <v>194</v>
      </c>
      <c r="AF336" s="1" t="s">
        <v>194</v>
      </c>
      <c r="AG336" s="1">
        <v>195.87</v>
      </c>
      <c r="AH336" s="1">
        <v>194.93</v>
      </c>
      <c r="AI336" s="1">
        <v>194.95</v>
      </c>
      <c r="AJ336" s="1">
        <v>194.88</v>
      </c>
      <c r="AK336" s="1">
        <v>195.77</v>
      </c>
      <c r="AL336" s="1">
        <v>195.35</v>
      </c>
      <c r="AM336" s="1">
        <v>195.95</v>
      </c>
      <c r="AN336" s="1">
        <v>195.1</v>
      </c>
      <c r="AO336" s="1" t="s">
        <v>194</v>
      </c>
      <c r="AP336" s="1" t="s">
        <v>194</v>
      </c>
      <c r="AQ336" s="1">
        <v>4.2869573609125897</v>
      </c>
      <c r="AR336" s="1">
        <v>7.26799809093664</v>
      </c>
      <c r="AS336" s="1">
        <v>6.1248084490211703</v>
      </c>
      <c r="AT336" s="1">
        <v>5.9020798882242396</v>
      </c>
      <c r="AU336" s="1">
        <v>5.3604078862464197</v>
      </c>
      <c r="AV336" s="1">
        <v>5.1221520205548199</v>
      </c>
      <c r="AW336" s="1">
        <v>5.7567140892694004</v>
      </c>
      <c r="AX336" s="1">
        <v>6.9128664958523203</v>
      </c>
      <c r="AY336" s="1" t="s">
        <v>194</v>
      </c>
      <c r="AZ336" s="1" t="s">
        <v>194</v>
      </c>
      <c r="BA336" s="1">
        <v>28.270234674605899</v>
      </c>
      <c r="BB336" s="1">
        <v>29.965139545331201</v>
      </c>
      <c r="BC336" s="1">
        <v>29.852782443906399</v>
      </c>
      <c r="BD336" s="1">
        <v>28.706964448988298</v>
      </c>
      <c r="BE336" s="1">
        <v>26.762331674153799</v>
      </c>
      <c r="BF336" s="1">
        <v>28.509122796400199</v>
      </c>
      <c r="BG336" s="1">
        <v>27.2061961748329</v>
      </c>
      <c r="BH336" s="1">
        <v>27.986047614108401</v>
      </c>
      <c r="BI336" s="1" t="s">
        <v>194</v>
      </c>
      <c r="BJ336" s="1" t="s">
        <v>194</v>
      </c>
      <c r="BM336">
        <v>8</v>
      </c>
      <c r="BN336">
        <f>MIN(Modell_vol30_2_bemutato_Wilensky4_table[[#This Row],[closest comp 1]:[closest comp 10]])</f>
        <v>4.2869573609125897</v>
      </c>
      <c r="BO336">
        <f>MAX(Modell_vol30_2_bemutato_Wilensky4_table[[#This Row],[closest comp 1]:[closest comp 10]])</f>
        <v>7.26799809093664</v>
      </c>
    </row>
    <row r="337" spans="1:70" x14ac:dyDescent="0.25">
      <c r="A337" s="1">
        <v>336</v>
      </c>
      <c r="B337" s="1" t="s">
        <v>38</v>
      </c>
      <c r="C337" s="1" t="s">
        <v>22</v>
      </c>
      <c r="D337" s="1" t="s">
        <v>40</v>
      </c>
      <c r="E337" s="1" t="s">
        <v>28</v>
      </c>
      <c r="F337" s="1" t="s">
        <v>25</v>
      </c>
      <c r="G337" s="1" t="b">
        <v>0</v>
      </c>
      <c r="H337" s="1" t="b">
        <v>0</v>
      </c>
      <c r="I337" s="1" t="b">
        <v>0</v>
      </c>
      <c r="J337" s="1" t="b">
        <v>0</v>
      </c>
      <c r="K337" s="1" t="b">
        <v>0</v>
      </c>
      <c r="L337" s="1">
        <v>200</v>
      </c>
      <c r="M337" s="1">
        <v>8</v>
      </c>
      <c r="N337" s="1">
        <v>0</v>
      </c>
      <c r="O337" s="1">
        <v>1</v>
      </c>
      <c r="P337" s="1">
        <v>0</v>
      </c>
      <c r="Q337" s="1">
        <v>100</v>
      </c>
      <c r="R337" s="1">
        <v>0</v>
      </c>
      <c r="S337" s="1">
        <v>1</v>
      </c>
      <c r="T337" s="1">
        <v>1</v>
      </c>
      <c r="U337" s="1" t="b">
        <v>0</v>
      </c>
      <c r="V337" s="1">
        <v>120</v>
      </c>
      <c r="W337" s="1">
        <v>983.98</v>
      </c>
      <c r="X337" s="1">
        <v>1189.33</v>
      </c>
      <c r="Y337" s="1">
        <v>942.21</v>
      </c>
      <c r="Z337" s="1">
        <v>851.19</v>
      </c>
      <c r="AA337" s="1">
        <v>1115.0899999999999</v>
      </c>
      <c r="AB337" s="1">
        <v>983.26</v>
      </c>
      <c r="AC337" s="1">
        <v>1037.1199999999999</v>
      </c>
      <c r="AD337" s="1">
        <v>969.47</v>
      </c>
      <c r="AE337" s="1" t="s">
        <v>194</v>
      </c>
      <c r="AF337" s="1" t="s">
        <v>194</v>
      </c>
      <c r="AG337" s="1">
        <v>195.18</v>
      </c>
      <c r="AH337" s="1">
        <v>194.09</v>
      </c>
      <c r="AI337" s="1">
        <v>195.57</v>
      </c>
      <c r="AJ337" s="1">
        <v>195.81</v>
      </c>
      <c r="AK337" s="1">
        <v>194.74</v>
      </c>
      <c r="AL337" s="1">
        <v>194.62</v>
      </c>
      <c r="AM337" s="1">
        <v>194.92</v>
      </c>
      <c r="AN337" s="1">
        <v>195.45</v>
      </c>
      <c r="AO337" s="1" t="s">
        <v>194</v>
      </c>
      <c r="AP337" s="1" t="s">
        <v>194</v>
      </c>
      <c r="AQ337" s="1">
        <v>7.3630964769672298</v>
      </c>
      <c r="AR337" s="1">
        <v>6.8001191952972304</v>
      </c>
      <c r="AS337" s="1">
        <v>5.6257751569977703</v>
      </c>
      <c r="AT337" s="1">
        <v>6.3341596411114498</v>
      </c>
      <c r="AU337" s="1">
        <v>7.0843212962297004</v>
      </c>
      <c r="AV337" s="1">
        <v>6.5966957950151901</v>
      </c>
      <c r="AW337" s="1">
        <v>6.2997857553059697</v>
      </c>
      <c r="AX337" s="1">
        <v>6.3358859976203403</v>
      </c>
      <c r="AY337" s="1" t="s">
        <v>194</v>
      </c>
      <c r="AZ337" s="1" t="s">
        <v>194</v>
      </c>
      <c r="BA337" s="1">
        <v>27.688658111208099</v>
      </c>
      <c r="BB337" s="1">
        <v>28.1598881021545</v>
      </c>
      <c r="BC337" s="1">
        <v>27.317233740391899</v>
      </c>
      <c r="BD337" s="1">
        <v>27.774179655966599</v>
      </c>
      <c r="BE337" s="1">
        <v>25.799401308458499</v>
      </c>
      <c r="BF337" s="1">
        <v>27.958611792436798</v>
      </c>
      <c r="BG337" s="1">
        <v>28.251914539243302</v>
      </c>
      <c r="BH337" s="1">
        <v>25.2419330492542</v>
      </c>
      <c r="BI337" s="1" t="s">
        <v>194</v>
      </c>
      <c r="BJ337" s="1" t="s">
        <v>194</v>
      </c>
      <c r="BM337">
        <v>8</v>
      </c>
      <c r="BN337">
        <f>MIN(Modell_vol30_2_bemutato_Wilensky4_table[[#This Row],[closest comp 1]:[closest comp 10]])</f>
        <v>5.6257751569977703</v>
      </c>
      <c r="BO337">
        <f>MAX(Modell_vol30_2_bemutato_Wilensky4_table[[#This Row],[closest comp 1]:[closest comp 10]])</f>
        <v>7.3630964769672298</v>
      </c>
    </row>
    <row r="338" spans="1:70" x14ac:dyDescent="0.25">
      <c r="A338" s="1">
        <v>337</v>
      </c>
      <c r="B338" s="1" t="s">
        <v>38</v>
      </c>
      <c r="C338" s="1" t="s">
        <v>22</v>
      </c>
      <c r="D338" s="1" t="s">
        <v>40</v>
      </c>
      <c r="E338" s="1" t="s">
        <v>28</v>
      </c>
      <c r="F338" s="1" t="s">
        <v>25</v>
      </c>
      <c r="G338" s="1" t="b">
        <v>0</v>
      </c>
      <c r="H338" s="1" t="b">
        <v>0</v>
      </c>
      <c r="I338" s="1" t="b">
        <v>0</v>
      </c>
      <c r="J338" s="1" t="b">
        <v>0</v>
      </c>
      <c r="K338" s="1" t="b">
        <v>0</v>
      </c>
      <c r="L338" s="1">
        <v>200</v>
      </c>
      <c r="M338" s="1">
        <v>8</v>
      </c>
      <c r="N338" s="1">
        <v>0</v>
      </c>
      <c r="O338" s="1">
        <v>1</v>
      </c>
      <c r="P338" s="1">
        <v>0</v>
      </c>
      <c r="Q338" s="1">
        <v>100</v>
      </c>
      <c r="R338" s="1">
        <v>0</v>
      </c>
      <c r="S338" s="1">
        <v>1</v>
      </c>
      <c r="T338" s="1">
        <v>1</v>
      </c>
      <c r="U338" s="1" t="b">
        <v>0</v>
      </c>
      <c r="V338" s="1">
        <v>120</v>
      </c>
      <c r="W338" s="1">
        <v>900.72</v>
      </c>
      <c r="X338" s="1">
        <v>1030.6600000000001</v>
      </c>
      <c r="Y338" s="1">
        <v>829.74</v>
      </c>
      <c r="Z338" s="1">
        <v>939.27</v>
      </c>
      <c r="AA338" s="1">
        <v>1026.48</v>
      </c>
      <c r="AB338" s="1">
        <v>1028.8599999999999</v>
      </c>
      <c r="AC338" s="1">
        <v>1254.9000000000001</v>
      </c>
      <c r="AD338" s="1">
        <v>1110.82</v>
      </c>
      <c r="AE338" s="1" t="s">
        <v>194</v>
      </c>
      <c r="AF338" s="1" t="s">
        <v>194</v>
      </c>
      <c r="AG338" s="1">
        <v>194.85</v>
      </c>
      <c r="AH338" s="1">
        <v>194.18</v>
      </c>
      <c r="AI338" s="1">
        <v>195.39</v>
      </c>
      <c r="AJ338" s="1">
        <v>195.09</v>
      </c>
      <c r="AK338" s="1">
        <v>195.66</v>
      </c>
      <c r="AL338" s="1">
        <v>194.69</v>
      </c>
      <c r="AM338" s="1">
        <v>194.01</v>
      </c>
      <c r="AN338" s="1">
        <v>195.05</v>
      </c>
      <c r="AO338" s="1" t="s">
        <v>194</v>
      </c>
      <c r="AP338" s="1" t="s">
        <v>194</v>
      </c>
      <c r="AQ338" s="1">
        <v>5.69832363285715</v>
      </c>
      <c r="AR338" s="1">
        <v>6.9927876339604396</v>
      </c>
      <c r="AS338" s="1">
        <v>5.8820184959118098</v>
      </c>
      <c r="AT338" s="1">
        <v>5.4387783908689196</v>
      </c>
      <c r="AU338" s="1">
        <v>6.0339399382280101</v>
      </c>
      <c r="AV338" s="1">
        <v>7.69169333294965</v>
      </c>
      <c r="AW338" s="1">
        <v>7.8451487853685498</v>
      </c>
      <c r="AX338" s="1">
        <v>6.5641382012859602</v>
      </c>
      <c r="AY338" s="1" t="s">
        <v>194</v>
      </c>
      <c r="AZ338" s="1" t="s">
        <v>194</v>
      </c>
      <c r="BA338" s="1">
        <v>27.930448350899798</v>
      </c>
      <c r="BB338" s="1">
        <v>27.234610900648001</v>
      </c>
      <c r="BC338" s="1">
        <v>27.568436232065999</v>
      </c>
      <c r="BD338" s="1">
        <v>27.487813243072601</v>
      </c>
      <c r="BE338" s="1">
        <v>29.442617251979101</v>
      </c>
      <c r="BF338" s="1">
        <v>24.636271347758701</v>
      </c>
      <c r="BG338" s="1">
        <v>27.5319672569197</v>
      </c>
      <c r="BH338" s="1">
        <v>27.3726566718443</v>
      </c>
      <c r="BI338" s="1" t="s">
        <v>194</v>
      </c>
      <c r="BJ338" s="1" t="s">
        <v>194</v>
      </c>
      <c r="BM338">
        <v>8</v>
      </c>
      <c r="BN338">
        <f>MIN(Modell_vol30_2_bemutato_Wilensky4_table[[#This Row],[closest comp 1]:[closest comp 10]])</f>
        <v>5.4387783908689196</v>
      </c>
      <c r="BO338">
        <f>MAX(Modell_vol30_2_bemutato_Wilensky4_table[[#This Row],[closest comp 1]:[closest comp 10]])</f>
        <v>7.8451487853685498</v>
      </c>
    </row>
    <row r="339" spans="1:70" x14ac:dyDescent="0.25">
      <c r="A339" s="1">
        <v>338</v>
      </c>
      <c r="B339" s="1" t="s">
        <v>38</v>
      </c>
      <c r="C339" s="1" t="s">
        <v>22</v>
      </c>
      <c r="D339" s="1" t="s">
        <v>40</v>
      </c>
      <c r="E339" s="1" t="s">
        <v>28</v>
      </c>
      <c r="F339" s="1" t="s">
        <v>25</v>
      </c>
      <c r="G339" s="1" t="b">
        <v>0</v>
      </c>
      <c r="H339" s="1" t="b">
        <v>0</v>
      </c>
      <c r="I339" s="1" t="b">
        <v>0</v>
      </c>
      <c r="J339" s="1" t="b">
        <v>0</v>
      </c>
      <c r="K339" s="1" t="b">
        <v>0</v>
      </c>
      <c r="L339" s="1">
        <v>200</v>
      </c>
      <c r="M339" s="1">
        <v>8</v>
      </c>
      <c r="N339" s="1">
        <v>0</v>
      </c>
      <c r="O339" s="1">
        <v>1</v>
      </c>
      <c r="P339" s="1">
        <v>0</v>
      </c>
      <c r="Q339" s="1">
        <v>100</v>
      </c>
      <c r="R339" s="1">
        <v>0</v>
      </c>
      <c r="S339" s="1">
        <v>1</v>
      </c>
      <c r="T339" s="1">
        <v>1</v>
      </c>
      <c r="U339" s="1" t="b">
        <v>0</v>
      </c>
      <c r="V339" s="1">
        <v>120</v>
      </c>
      <c r="W339" s="1">
        <v>1140.71</v>
      </c>
      <c r="X339" s="1">
        <v>1124.3900000000001</v>
      </c>
      <c r="Y339" s="1">
        <v>818.2</v>
      </c>
      <c r="Z339" s="1">
        <v>927.85</v>
      </c>
      <c r="AA339" s="1">
        <v>1004.13</v>
      </c>
      <c r="AB339" s="1">
        <v>1105.3800000000001</v>
      </c>
      <c r="AC339" s="1">
        <v>1133.73</v>
      </c>
      <c r="AD339" s="1">
        <v>1159.94</v>
      </c>
      <c r="AE339" s="1" t="s">
        <v>194</v>
      </c>
      <c r="AF339" s="1" t="s">
        <v>194</v>
      </c>
      <c r="AG339" s="1">
        <v>194.86</v>
      </c>
      <c r="AH339" s="1">
        <v>194.72</v>
      </c>
      <c r="AI339" s="1">
        <v>195.17</v>
      </c>
      <c r="AJ339" s="1">
        <v>194.89</v>
      </c>
      <c r="AK339" s="1">
        <v>194.1</v>
      </c>
      <c r="AL339" s="1">
        <v>195.1</v>
      </c>
      <c r="AM339" s="1">
        <v>193.87</v>
      </c>
      <c r="AN339" s="1">
        <v>194.94</v>
      </c>
      <c r="AO339" s="1" t="s">
        <v>194</v>
      </c>
      <c r="AP339" s="1" t="s">
        <v>194</v>
      </c>
      <c r="AQ339" s="1">
        <v>6.7441899462556902</v>
      </c>
      <c r="AR339" s="1">
        <v>7.6497562129387697</v>
      </c>
      <c r="AS339" s="1">
        <v>6.8787991334988403</v>
      </c>
      <c r="AT339" s="1">
        <v>6.3391360301882802</v>
      </c>
      <c r="AU339" s="1">
        <v>6.4198392076548698</v>
      </c>
      <c r="AV339" s="1">
        <v>6.81082453882353</v>
      </c>
      <c r="AW339" s="1">
        <v>8.1570466427806707</v>
      </c>
      <c r="AX339" s="1">
        <v>6.9739388493764798</v>
      </c>
      <c r="AY339" s="1" t="s">
        <v>194</v>
      </c>
      <c r="AZ339" s="1" t="s">
        <v>194</v>
      </c>
      <c r="BA339" s="1">
        <v>28.676035367780798</v>
      </c>
      <c r="BB339" s="1">
        <v>28.8916797473217</v>
      </c>
      <c r="BC339" s="1">
        <v>29.7961521766182</v>
      </c>
      <c r="BD339" s="1">
        <v>30.3917042534217</v>
      </c>
      <c r="BE339" s="1">
        <v>30.642372358679498</v>
      </c>
      <c r="BF339" s="1">
        <v>26.924504431226701</v>
      </c>
      <c r="BG339" s="1">
        <v>30.441043811822599</v>
      </c>
      <c r="BH339" s="1">
        <v>27.958969357928002</v>
      </c>
      <c r="BI339" s="1" t="s">
        <v>194</v>
      </c>
      <c r="BJ339" s="1" t="s">
        <v>194</v>
      </c>
      <c r="BM339">
        <v>8</v>
      </c>
      <c r="BN339">
        <f>MIN(Modell_vol30_2_bemutato_Wilensky4_table[[#This Row],[closest comp 1]:[closest comp 10]])</f>
        <v>6.3391360301882802</v>
      </c>
      <c r="BO339">
        <f>MAX(Modell_vol30_2_bemutato_Wilensky4_table[[#This Row],[closest comp 1]:[closest comp 10]])</f>
        <v>8.1570466427806707</v>
      </c>
    </row>
    <row r="340" spans="1:70" x14ac:dyDescent="0.25">
      <c r="A340" s="1">
        <v>339</v>
      </c>
      <c r="B340" s="1" t="s">
        <v>38</v>
      </c>
      <c r="C340" s="1" t="s">
        <v>22</v>
      </c>
      <c r="D340" s="1" t="s">
        <v>40</v>
      </c>
      <c r="E340" s="1" t="s">
        <v>28</v>
      </c>
      <c r="F340" s="1" t="s">
        <v>25</v>
      </c>
      <c r="G340" s="1" t="b">
        <v>0</v>
      </c>
      <c r="H340" s="1" t="b">
        <v>0</v>
      </c>
      <c r="I340" s="1" t="b">
        <v>0</v>
      </c>
      <c r="J340" s="1" t="b">
        <v>0</v>
      </c>
      <c r="K340" s="1" t="b">
        <v>0</v>
      </c>
      <c r="L340" s="1">
        <v>200</v>
      </c>
      <c r="M340" s="1">
        <v>8</v>
      </c>
      <c r="N340" s="1">
        <v>0</v>
      </c>
      <c r="O340" s="1">
        <v>1</v>
      </c>
      <c r="P340" s="1">
        <v>0</v>
      </c>
      <c r="Q340" s="1">
        <v>100</v>
      </c>
      <c r="R340" s="1">
        <v>0</v>
      </c>
      <c r="S340" s="1">
        <v>1</v>
      </c>
      <c r="T340" s="1">
        <v>1</v>
      </c>
      <c r="U340" s="1" t="b">
        <v>0</v>
      </c>
      <c r="V340" s="1">
        <v>120</v>
      </c>
      <c r="W340" s="1">
        <v>1045.1099999999999</v>
      </c>
      <c r="X340" s="1">
        <v>1049.8900000000001</v>
      </c>
      <c r="Y340" s="1">
        <v>978.5</v>
      </c>
      <c r="Z340" s="1">
        <v>1027.8900000000001</v>
      </c>
      <c r="AA340" s="1">
        <v>999.57</v>
      </c>
      <c r="AB340" s="1">
        <v>1051.53</v>
      </c>
      <c r="AC340" s="1">
        <v>1355.79</v>
      </c>
      <c r="AD340" s="1">
        <v>1055.3399999999999</v>
      </c>
      <c r="AE340" s="1" t="s">
        <v>194</v>
      </c>
      <c r="AF340" s="1" t="s">
        <v>194</v>
      </c>
      <c r="AG340" s="1">
        <v>193.94</v>
      </c>
      <c r="AH340" s="1">
        <v>195.33</v>
      </c>
      <c r="AI340" s="1">
        <v>195.28</v>
      </c>
      <c r="AJ340" s="1">
        <v>195.17</v>
      </c>
      <c r="AK340" s="1">
        <v>195</v>
      </c>
      <c r="AL340" s="1">
        <v>194.11</v>
      </c>
      <c r="AM340" s="1">
        <v>193.04</v>
      </c>
      <c r="AN340" s="1">
        <v>195.19</v>
      </c>
      <c r="AO340" s="1" t="s">
        <v>194</v>
      </c>
      <c r="AP340" s="1" t="s">
        <v>194</v>
      </c>
      <c r="AQ340" s="1">
        <v>7.9540855205550702</v>
      </c>
      <c r="AR340" s="1">
        <v>6.6747898596995796</v>
      </c>
      <c r="AS340" s="1">
        <v>6.8729103159293299</v>
      </c>
      <c r="AT340" s="1">
        <v>6.6920761883655304</v>
      </c>
      <c r="AU340" s="1">
        <v>7.2341967680070098</v>
      </c>
      <c r="AV340" s="1">
        <v>7.1564535849877497</v>
      </c>
      <c r="AW340" s="1">
        <v>7.9417722776922899</v>
      </c>
      <c r="AX340" s="1">
        <v>6.60938637836251</v>
      </c>
      <c r="AY340" s="1" t="s">
        <v>194</v>
      </c>
      <c r="AZ340" s="1" t="s">
        <v>194</v>
      </c>
      <c r="BA340" s="1">
        <v>30.367390188996101</v>
      </c>
      <c r="BB340" s="1">
        <v>27.8990221200423</v>
      </c>
      <c r="BC340" s="1">
        <v>26.226803768514401</v>
      </c>
      <c r="BD340" s="1">
        <v>26.017337672536101</v>
      </c>
      <c r="BE340" s="1">
        <v>29.149002496004901</v>
      </c>
      <c r="BF340" s="1">
        <v>31.068188076785699</v>
      </c>
      <c r="BG340" s="1">
        <v>29.265231644548699</v>
      </c>
      <c r="BH340" s="1">
        <v>27.718394130638998</v>
      </c>
      <c r="BI340" s="1" t="s">
        <v>194</v>
      </c>
      <c r="BJ340" s="1" t="s">
        <v>194</v>
      </c>
      <c r="BM340">
        <v>8</v>
      </c>
      <c r="BN340">
        <f>MIN(Modell_vol30_2_bemutato_Wilensky4_table[[#This Row],[closest comp 1]:[closest comp 10]])</f>
        <v>6.60938637836251</v>
      </c>
      <c r="BO340">
        <f>MAX(Modell_vol30_2_bemutato_Wilensky4_table[[#This Row],[closest comp 1]:[closest comp 10]])</f>
        <v>7.9540855205550702</v>
      </c>
    </row>
    <row r="341" spans="1:70" x14ac:dyDescent="0.25">
      <c r="A341" s="1">
        <v>340</v>
      </c>
      <c r="B341" s="1" t="s">
        <v>38</v>
      </c>
      <c r="C341" s="1" t="s">
        <v>22</v>
      </c>
      <c r="D341" s="1" t="s">
        <v>40</v>
      </c>
      <c r="E341" s="1" t="s">
        <v>28</v>
      </c>
      <c r="F341" s="1" t="s">
        <v>25</v>
      </c>
      <c r="G341" s="1" t="b">
        <v>0</v>
      </c>
      <c r="H341" s="1" t="b">
        <v>0</v>
      </c>
      <c r="I341" s="1" t="b">
        <v>0</v>
      </c>
      <c r="J341" s="1" t="b">
        <v>0</v>
      </c>
      <c r="K341" s="1" t="b">
        <v>0</v>
      </c>
      <c r="L341" s="1">
        <v>200</v>
      </c>
      <c r="M341" s="1">
        <v>8</v>
      </c>
      <c r="N341" s="1">
        <v>0</v>
      </c>
      <c r="O341" s="1">
        <v>1</v>
      </c>
      <c r="P341" s="1">
        <v>0</v>
      </c>
      <c r="Q341" s="1">
        <v>100</v>
      </c>
      <c r="R341" s="1">
        <v>0</v>
      </c>
      <c r="S341" s="1">
        <v>1</v>
      </c>
      <c r="T341" s="1">
        <v>1</v>
      </c>
      <c r="U341" s="1" t="b">
        <v>0</v>
      </c>
      <c r="V341" s="1">
        <v>120</v>
      </c>
      <c r="W341" s="1">
        <v>907.97</v>
      </c>
      <c r="X341" s="1">
        <v>952.68</v>
      </c>
      <c r="Y341" s="1">
        <v>844.46</v>
      </c>
      <c r="Z341" s="1">
        <v>981.05</v>
      </c>
      <c r="AA341" s="1">
        <v>883.74</v>
      </c>
      <c r="AB341" s="1">
        <v>1133.1400000000001</v>
      </c>
      <c r="AC341" s="1">
        <v>947.56</v>
      </c>
      <c r="AD341" s="1">
        <v>749.79</v>
      </c>
      <c r="AE341" s="1" t="s">
        <v>194</v>
      </c>
      <c r="AF341" s="1" t="s">
        <v>194</v>
      </c>
      <c r="AG341" s="1">
        <v>195.22</v>
      </c>
      <c r="AH341" s="1">
        <v>194.8</v>
      </c>
      <c r="AI341" s="1">
        <v>196.3</v>
      </c>
      <c r="AJ341" s="1">
        <v>194.97</v>
      </c>
      <c r="AK341" s="1">
        <v>195.82</v>
      </c>
      <c r="AL341" s="1">
        <v>194.28</v>
      </c>
      <c r="AM341" s="1">
        <v>194.5</v>
      </c>
      <c r="AN341" s="1">
        <v>196.07</v>
      </c>
      <c r="AO341" s="1" t="s">
        <v>194</v>
      </c>
      <c r="AP341" s="1" t="s">
        <v>194</v>
      </c>
      <c r="AQ341" s="1">
        <v>5.9752468137726398</v>
      </c>
      <c r="AR341" s="1">
        <v>6.13767166778847</v>
      </c>
      <c r="AS341" s="1">
        <v>5.8836786289213796</v>
      </c>
      <c r="AT341" s="1">
        <v>6.5990252815661998</v>
      </c>
      <c r="AU341" s="1">
        <v>5.9038509537755299</v>
      </c>
      <c r="AV341" s="1">
        <v>6.8533303530209704</v>
      </c>
      <c r="AW341" s="1">
        <v>7.0440551216745897</v>
      </c>
      <c r="AX341" s="1">
        <v>5.3040937128643701</v>
      </c>
      <c r="AY341" s="1" t="s">
        <v>194</v>
      </c>
      <c r="AZ341" s="1" t="s">
        <v>194</v>
      </c>
      <c r="BA341" s="1">
        <v>28.203340038263399</v>
      </c>
      <c r="BB341" s="1">
        <v>28.168870176469898</v>
      </c>
      <c r="BC341" s="1">
        <v>27.152821955211699</v>
      </c>
      <c r="BD341" s="1">
        <v>29.049413983100902</v>
      </c>
      <c r="BE341" s="1">
        <v>27.8293190240298</v>
      </c>
      <c r="BF341" s="1">
        <v>29.0614287543317</v>
      </c>
      <c r="BG341" s="1">
        <v>26.6448033224402</v>
      </c>
      <c r="BH341" s="1">
        <v>29.468334872959201</v>
      </c>
      <c r="BI341" s="1" t="s">
        <v>194</v>
      </c>
      <c r="BJ341" s="1" t="s">
        <v>194</v>
      </c>
      <c r="BM341">
        <v>8</v>
      </c>
      <c r="BN341">
        <f>MIN(Modell_vol30_2_bemutato_Wilensky4_table[[#This Row],[closest comp 1]:[closest comp 10]])</f>
        <v>5.3040937128643701</v>
      </c>
      <c r="BO341">
        <f>MAX(Modell_vol30_2_bemutato_Wilensky4_table[[#This Row],[closest comp 1]:[closest comp 10]])</f>
        <v>7.0440551216745897</v>
      </c>
    </row>
    <row r="342" spans="1:70" x14ac:dyDescent="0.25">
      <c r="A342" s="1">
        <v>341</v>
      </c>
      <c r="B342" s="1" t="s">
        <v>38</v>
      </c>
      <c r="C342" s="1" t="s">
        <v>22</v>
      </c>
      <c r="D342" s="1" t="s">
        <v>40</v>
      </c>
      <c r="E342" s="1" t="s">
        <v>28</v>
      </c>
      <c r="F342" s="1" t="s">
        <v>25</v>
      </c>
      <c r="G342" s="1" t="b">
        <v>0</v>
      </c>
      <c r="H342" s="1" t="b">
        <v>0</v>
      </c>
      <c r="I342" s="1" t="b">
        <v>0</v>
      </c>
      <c r="J342" s="1" t="b">
        <v>0</v>
      </c>
      <c r="K342" s="1" t="b">
        <v>0</v>
      </c>
      <c r="L342" s="1">
        <v>200</v>
      </c>
      <c r="M342" s="1">
        <v>8</v>
      </c>
      <c r="N342" s="1">
        <v>0</v>
      </c>
      <c r="O342" s="1">
        <v>1</v>
      </c>
      <c r="P342" s="1">
        <v>0</v>
      </c>
      <c r="Q342" s="1">
        <v>100</v>
      </c>
      <c r="R342" s="1">
        <v>0</v>
      </c>
      <c r="S342" s="1">
        <v>1</v>
      </c>
      <c r="T342" s="1">
        <v>1</v>
      </c>
      <c r="U342" s="1" t="b">
        <v>0</v>
      </c>
      <c r="V342" s="1">
        <v>120</v>
      </c>
      <c r="W342" s="1">
        <v>1266.53</v>
      </c>
      <c r="X342" s="1">
        <v>1116</v>
      </c>
      <c r="Y342" s="1">
        <v>1311.33</v>
      </c>
      <c r="Z342" s="1">
        <v>1062.52</v>
      </c>
      <c r="AA342" s="1">
        <v>1056.8</v>
      </c>
      <c r="AB342" s="1">
        <v>1452.38</v>
      </c>
      <c r="AC342" s="1">
        <v>1286.3399999999999</v>
      </c>
      <c r="AD342" s="1">
        <v>1192.99</v>
      </c>
      <c r="AE342" s="1" t="s">
        <v>194</v>
      </c>
      <c r="AF342" s="1" t="s">
        <v>194</v>
      </c>
      <c r="AG342" s="1">
        <v>193.43</v>
      </c>
      <c r="AH342" s="1">
        <v>195.01</v>
      </c>
      <c r="AI342" s="1">
        <v>193.43</v>
      </c>
      <c r="AJ342" s="1">
        <v>194.62</v>
      </c>
      <c r="AK342" s="1">
        <v>194.35</v>
      </c>
      <c r="AL342" s="1">
        <v>193.55</v>
      </c>
      <c r="AM342" s="1">
        <v>193.36</v>
      </c>
      <c r="AN342" s="1">
        <v>193.94</v>
      </c>
      <c r="AO342" s="1" t="s">
        <v>194</v>
      </c>
      <c r="AP342" s="1" t="s">
        <v>194</v>
      </c>
      <c r="AQ342" s="1">
        <v>7.4043352122952903</v>
      </c>
      <c r="AR342" s="1">
        <v>6.8003499798434399</v>
      </c>
      <c r="AS342" s="1">
        <v>7.9091249871454696</v>
      </c>
      <c r="AT342" s="1">
        <v>7.3932515190805796</v>
      </c>
      <c r="AU342" s="1">
        <v>7.5091985193413899</v>
      </c>
      <c r="AV342" s="1">
        <v>8.7749224608133005</v>
      </c>
      <c r="AW342" s="1">
        <v>8.1902206380124998</v>
      </c>
      <c r="AX342" s="1">
        <v>7.6377811686905304</v>
      </c>
      <c r="AY342" s="1" t="s">
        <v>194</v>
      </c>
      <c r="AZ342" s="1" t="s">
        <v>194</v>
      </c>
      <c r="BA342" s="1">
        <v>29.207487860386198</v>
      </c>
      <c r="BB342" s="1">
        <v>25.112966683494498</v>
      </c>
      <c r="BC342" s="1">
        <v>29.836226674911</v>
      </c>
      <c r="BD342" s="1">
        <v>26.8384393152296</v>
      </c>
      <c r="BE342" s="1">
        <v>27.0719288748586</v>
      </c>
      <c r="BF342" s="1">
        <v>28.0190006936614</v>
      </c>
      <c r="BG342" s="1">
        <v>28.585685977911901</v>
      </c>
      <c r="BH342" s="1">
        <v>25.9915694009912</v>
      </c>
      <c r="BI342" s="1" t="s">
        <v>194</v>
      </c>
      <c r="BJ342" s="1" t="s">
        <v>194</v>
      </c>
      <c r="BM342">
        <v>8</v>
      </c>
      <c r="BN342">
        <f>MIN(Modell_vol30_2_bemutato_Wilensky4_table[[#This Row],[closest comp 1]:[closest comp 10]])</f>
        <v>6.8003499798434399</v>
      </c>
      <c r="BO342">
        <f>MAX(Modell_vol30_2_bemutato_Wilensky4_table[[#This Row],[closest comp 1]:[closest comp 10]])</f>
        <v>8.7749224608133005</v>
      </c>
    </row>
    <row r="343" spans="1:70" x14ac:dyDescent="0.25">
      <c r="A343" s="1">
        <v>342</v>
      </c>
      <c r="B343" s="1" t="s">
        <v>38</v>
      </c>
      <c r="C343" s="1" t="s">
        <v>22</v>
      </c>
      <c r="D343" s="1" t="s">
        <v>40</v>
      </c>
      <c r="E343" s="1" t="s">
        <v>28</v>
      </c>
      <c r="F343" s="1" t="s">
        <v>25</v>
      </c>
      <c r="G343" s="1" t="b">
        <v>0</v>
      </c>
      <c r="H343" s="1" t="b">
        <v>0</v>
      </c>
      <c r="I343" s="1" t="b">
        <v>0</v>
      </c>
      <c r="J343" s="1" t="b">
        <v>0</v>
      </c>
      <c r="K343" s="1" t="b">
        <v>0</v>
      </c>
      <c r="L343" s="1">
        <v>200</v>
      </c>
      <c r="M343" s="1">
        <v>8</v>
      </c>
      <c r="N343" s="1">
        <v>0</v>
      </c>
      <c r="O343" s="1">
        <v>1</v>
      </c>
      <c r="P343" s="1">
        <v>0</v>
      </c>
      <c r="Q343" s="1">
        <v>100</v>
      </c>
      <c r="R343" s="1">
        <v>0</v>
      </c>
      <c r="S343" s="1">
        <v>1</v>
      </c>
      <c r="T343" s="1">
        <v>1</v>
      </c>
      <c r="U343" s="1" t="b">
        <v>0</v>
      </c>
      <c r="V343" s="1">
        <v>120</v>
      </c>
      <c r="W343" s="1">
        <v>1030.5999999999999</v>
      </c>
      <c r="X343" s="1">
        <v>1093.97</v>
      </c>
      <c r="Y343" s="1">
        <v>1054.77</v>
      </c>
      <c r="Z343" s="1">
        <v>1026.0899999999999</v>
      </c>
      <c r="AA343" s="1">
        <v>1163.21</v>
      </c>
      <c r="AB343" s="1">
        <v>902.7</v>
      </c>
      <c r="AC343" s="1">
        <v>932.43</v>
      </c>
      <c r="AD343" s="1">
        <v>917.81</v>
      </c>
      <c r="AE343" s="1" t="s">
        <v>194</v>
      </c>
      <c r="AF343" s="1" t="s">
        <v>194</v>
      </c>
      <c r="AG343" s="1">
        <v>194.44</v>
      </c>
      <c r="AH343" s="1">
        <v>193.78</v>
      </c>
      <c r="AI343" s="1">
        <v>194.97</v>
      </c>
      <c r="AJ343" s="1">
        <v>194.07</v>
      </c>
      <c r="AK343" s="1">
        <v>194.15</v>
      </c>
      <c r="AL343" s="1">
        <v>196.18</v>
      </c>
      <c r="AM343" s="1">
        <v>195.56</v>
      </c>
      <c r="AN343" s="1">
        <v>195.6</v>
      </c>
      <c r="AO343" s="1" t="s">
        <v>194</v>
      </c>
      <c r="AP343" s="1" t="s">
        <v>194</v>
      </c>
      <c r="AQ343" s="1">
        <v>6.7678619749084996</v>
      </c>
      <c r="AR343" s="1">
        <v>7.4089115686678202</v>
      </c>
      <c r="AS343" s="1">
        <v>6.3055775996233301</v>
      </c>
      <c r="AT343" s="1">
        <v>6.8424927860456402</v>
      </c>
      <c r="AU343" s="1">
        <v>7.2175632540650696</v>
      </c>
      <c r="AV343" s="1">
        <v>5.0005271301115499</v>
      </c>
      <c r="AW343" s="1">
        <v>6.1275285341854904</v>
      </c>
      <c r="AX343" s="1">
        <v>5.8808423631425004</v>
      </c>
      <c r="AY343" s="1" t="s">
        <v>194</v>
      </c>
      <c r="AZ343" s="1" t="s">
        <v>194</v>
      </c>
      <c r="BA343" s="1">
        <v>27.745788676426901</v>
      </c>
      <c r="BB343" s="1">
        <v>28.912541190244202</v>
      </c>
      <c r="BC343" s="1">
        <v>27.924398479739398</v>
      </c>
      <c r="BD343" s="1">
        <v>27.612763879289599</v>
      </c>
      <c r="BE343" s="1">
        <v>28.782266693235901</v>
      </c>
      <c r="BF343" s="1">
        <v>26.420278738935099</v>
      </c>
      <c r="BG343" s="1">
        <v>24.9358017100997</v>
      </c>
      <c r="BH343" s="1">
        <v>26.5812578593859</v>
      </c>
      <c r="BI343" s="1" t="s">
        <v>194</v>
      </c>
      <c r="BJ343" s="1" t="s">
        <v>194</v>
      </c>
      <c r="BM343">
        <v>8</v>
      </c>
      <c r="BN343">
        <f>MIN(Modell_vol30_2_bemutato_Wilensky4_table[[#This Row],[closest comp 1]:[closest comp 10]])</f>
        <v>5.0005271301115499</v>
      </c>
      <c r="BO343">
        <f>MAX(Modell_vol30_2_bemutato_Wilensky4_table[[#This Row],[closest comp 1]:[closest comp 10]])</f>
        <v>7.4089115686678202</v>
      </c>
    </row>
    <row r="344" spans="1:70" x14ac:dyDescent="0.25">
      <c r="A344" s="1">
        <v>343</v>
      </c>
      <c r="B344" s="1" t="s">
        <v>38</v>
      </c>
      <c r="C344" s="1" t="s">
        <v>22</v>
      </c>
      <c r="D344" s="1" t="s">
        <v>40</v>
      </c>
      <c r="E344" s="1" t="s">
        <v>28</v>
      </c>
      <c r="F344" s="1" t="s">
        <v>25</v>
      </c>
      <c r="G344" s="1" t="b">
        <v>0</v>
      </c>
      <c r="H344" s="1" t="b">
        <v>0</v>
      </c>
      <c r="I344" s="1" t="b">
        <v>0</v>
      </c>
      <c r="J344" s="1" t="b">
        <v>0</v>
      </c>
      <c r="K344" s="1" t="b">
        <v>0</v>
      </c>
      <c r="L344" s="1">
        <v>200</v>
      </c>
      <c r="M344" s="1">
        <v>8</v>
      </c>
      <c r="N344" s="1">
        <v>0</v>
      </c>
      <c r="O344" s="1">
        <v>1</v>
      </c>
      <c r="P344" s="1">
        <v>0</v>
      </c>
      <c r="Q344" s="1">
        <v>100</v>
      </c>
      <c r="R344" s="1">
        <v>0</v>
      </c>
      <c r="S344" s="1">
        <v>1</v>
      </c>
      <c r="T344" s="1">
        <v>1</v>
      </c>
      <c r="U344" s="1" t="b">
        <v>0</v>
      </c>
      <c r="V344" s="1">
        <v>120</v>
      </c>
      <c r="W344" s="1">
        <v>978.82</v>
      </c>
      <c r="X344" s="1">
        <v>1073.8900000000001</v>
      </c>
      <c r="Y344" s="1">
        <v>997.22</v>
      </c>
      <c r="Z344" s="1">
        <v>1067.3</v>
      </c>
      <c r="AA344" s="1">
        <v>1078.03</v>
      </c>
      <c r="AB344" s="1">
        <v>1035.5899999999999</v>
      </c>
      <c r="AC344" s="1">
        <v>1213.07</v>
      </c>
      <c r="AD344" s="1">
        <v>862.54</v>
      </c>
      <c r="AE344" s="1" t="s">
        <v>194</v>
      </c>
      <c r="AF344" s="1" t="s">
        <v>194</v>
      </c>
      <c r="AG344" s="1">
        <v>195.09</v>
      </c>
      <c r="AH344" s="1">
        <v>194.87</v>
      </c>
      <c r="AI344" s="1">
        <v>194.2</v>
      </c>
      <c r="AJ344" s="1">
        <v>194.47</v>
      </c>
      <c r="AK344" s="1">
        <v>194.93</v>
      </c>
      <c r="AL344" s="1">
        <v>195.4</v>
      </c>
      <c r="AM344" s="1">
        <v>194.15</v>
      </c>
      <c r="AN344" s="1">
        <v>195.22</v>
      </c>
      <c r="AO344" s="1" t="s">
        <v>194</v>
      </c>
      <c r="AP344" s="1" t="s">
        <v>194</v>
      </c>
      <c r="AQ344" s="1">
        <v>6.2616684261641504</v>
      </c>
      <c r="AR344" s="1">
        <v>5.9618607388251998</v>
      </c>
      <c r="AS344" s="1">
        <v>6.53644521032325</v>
      </c>
      <c r="AT344" s="1">
        <v>6.7608679211364704</v>
      </c>
      <c r="AU344" s="1">
        <v>7.2766702349371704</v>
      </c>
      <c r="AV344" s="1">
        <v>7.1938729416393299</v>
      </c>
      <c r="AW344" s="1">
        <v>7.7483227393182501</v>
      </c>
      <c r="AX344" s="1">
        <v>5.6153877408267103</v>
      </c>
      <c r="AY344" s="1" t="s">
        <v>194</v>
      </c>
      <c r="AZ344" s="1" t="s">
        <v>194</v>
      </c>
      <c r="BA344" s="1">
        <v>26.8182381191424</v>
      </c>
      <c r="BB344" s="1">
        <v>27.387713351606799</v>
      </c>
      <c r="BC344" s="1">
        <v>29.5113938270269</v>
      </c>
      <c r="BD344" s="1">
        <v>28.197052944406799</v>
      </c>
      <c r="BE344" s="1">
        <v>28.1293101971679</v>
      </c>
      <c r="BF344" s="1">
        <v>28.731969513443801</v>
      </c>
      <c r="BG344" s="1">
        <v>28.099560925721502</v>
      </c>
      <c r="BH344" s="1">
        <v>27.598370587273202</v>
      </c>
      <c r="BI344" s="1" t="s">
        <v>194</v>
      </c>
      <c r="BJ344" s="1" t="s">
        <v>194</v>
      </c>
      <c r="BM344">
        <v>8</v>
      </c>
      <c r="BN344">
        <f>MIN(Modell_vol30_2_bemutato_Wilensky4_table[[#This Row],[closest comp 1]:[closest comp 10]])</f>
        <v>5.6153877408267103</v>
      </c>
      <c r="BO344">
        <f>MAX(Modell_vol30_2_bemutato_Wilensky4_table[[#This Row],[closest comp 1]:[closest comp 10]])</f>
        <v>7.7483227393182501</v>
      </c>
    </row>
    <row r="345" spans="1:70" x14ac:dyDescent="0.25">
      <c r="A345" s="1">
        <v>344</v>
      </c>
      <c r="B345" s="1" t="s">
        <v>38</v>
      </c>
      <c r="C345" s="1" t="s">
        <v>22</v>
      </c>
      <c r="D345" s="1" t="s">
        <v>40</v>
      </c>
      <c r="E345" s="1" t="s">
        <v>28</v>
      </c>
      <c r="F345" s="1" t="s">
        <v>25</v>
      </c>
      <c r="G345" s="1" t="b">
        <v>0</v>
      </c>
      <c r="H345" s="1" t="b">
        <v>0</v>
      </c>
      <c r="I345" s="1" t="b">
        <v>0</v>
      </c>
      <c r="J345" s="1" t="b">
        <v>0</v>
      </c>
      <c r="K345" s="1" t="b">
        <v>0</v>
      </c>
      <c r="L345" s="1">
        <v>200</v>
      </c>
      <c r="M345" s="1">
        <v>8</v>
      </c>
      <c r="N345" s="1">
        <v>0</v>
      </c>
      <c r="O345" s="1">
        <v>1</v>
      </c>
      <c r="P345" s="1">
        <v>0</v>
      </c>
      <c r="Q345" s="1">
        <v>100</v>
      </c>
      <c r="R345" s="1">
        <v>0</v>
      </c>
      <c r="S345" s="1">
        <v>1</v>
      </c>
      <c r="T345" s="1">
        <v>1</v>
      </c>
      <c r="U345" s="1" t="b">
        <v>0</v>
      </c>
      <c r="V345" s="1">
        <v>120</v>
      </c>
      <c r="W345" s="1">
        <v>1431.85</v>
      </c>
      <c r="X345" s="1">
        <v>1007.73</v>
      </c>
      <c r="Y345" s="1">
        <v>935.83</v>
      </c>
      <c r="Z345" s="1">
        <v>1035.31</v>
      </c>
      <c r="AA345" s="1">
        <v>1062.3900000000001</v>
      </c>
      <c r="AB345" s="1">
        <v>1334.41</v>
      </c>
      <c r="AC345" s="1">
        <v>910.19</v>
      </c>
      <c r="AD345" s="1">
        <v>968.19</v>
      </c>
      <c r="AE345" s="1" t="s">
        <v>194</v>
      </c>
      <c r="AF345" s="1" t="s">
        <v>194</v>
      </c>
      <c r="AG345" s="1">
        <v>193.05</v>
      </c>
      <c r="AH345" s="1">
        <v>195.3</v>
      </c>
      <c r="AI345" s="1">
        <v>194.77</v>
      </c>
      <c r="AJ345" s="1">
        <v>194.67</v>
      </c>
      <c r="AK345" s="1">
        <v>194.95</v>
      </c>
      <c r="AL345" s="1">
        <v>193.61</v>
      </c>
      <c r="AM345" s="1">
        <v>194.68</v>
      </c>
      <c r="AN345" s="1">
        <v>195.8</v>
      </c>
      <c r="AO345" s="1" t="s">
        <v>194</v>
      </c>
      <c r="AP345" s="1" t="s">
        <v>194</v>
      </c>
      <c r="AQ345" s="1">
        <v>9.1278813116805608</v>
      </c>
      <c r="AR345" s="1">
        <v>5.8686932072589704</v>
      </c>
      <c r="AS345" s="1">
        <v>6.3370239403103996</v>
      </c>
      <c r="AT345" s="1">
        <v>6.7725155832863004</v>
      </c>
      <c r="AU345" s="1">
        <v>6.1958221031065897</v>
      </c>
      <c r="AV345" s="1">
        <v>8.8387378908730803</v>
      </c>
      <c r="AW345" s="1">
        <v>7.16446113681548</v>
      </c>
      <c r="AX345" s="1">
        <v>5.9653860324343801</v>
      </c>
      <c r="AY345" s="1" t="s">
        <v>194</v>
      </c>
      <c r="AZ345" s="1" t="s">
        <v>194</v>
      </c>
      <c r="BA345" s="1">
        <v>29.0696850481296</v>
      </c>
      <c r="BB345" s="1">
        <v>28.593185122298099</v>
      </c>
      <c r="BC345" s="1">
        <v>28.532046072115001</v>
      </c>
      <c r="BD345" s="1">
        <v>26.8270223191676</v>
      </c>
      <c r="BE345" s="1">
        <v>28.083344011789499</v>
      </c>
      <c r="BF345" s="1">
        <v>27.530880059487298</v>
      </c>
      <c r="BG345" s="1">
        <v>28.148598235845199</v>
      </c>
      <c r="BH345" s="1">
        <v>25.3463866555078</v>
      </c>
      <c r="BI345" s="1" t="s">
        <v>194</v>
      </c>
      <c r="BJ345" s="1" t="s">
        <v>194</v>
      </c>
      <c r="BM345">
        <v>8</v>
      </c>
      <c r="BN345">
        <f>MIN(Modell_vol30_2_bemutato_Wilensky4_table[[#This Row],[closest comp 1]:[closest comp 10]])</f>
        <v>5.8686932072589704</v>
      </c>
      <c r="BO345">
        <f>MAX(Modell_vol30_2_bemutato_Wilensky4_table[[#This Row],[closest comp 1]:[closest comp 10]])</f>
        <v>9.1278813116805608</v>
      </c>
    </row>
    <row r="346" spans="1:70" x14ac:dyDescent="0.25">
      <c r="A346" s="1">
        <v>345</v>
      </c>
      <c r="B346" s="1" t="s">
        <v>38</v>
      </c>
      <c r="C346" s="1" t="s">
        <v>22</v>
      </c>
      <c r="D346" s="1" t="s">
        <v>40</v>
      </c>
      <c r="E346" s="1" t="s">
        <v>28</v>
      </c>
      <c r="F346" s="1" t="s">
        <v>25</v>
      </c>
      <c r="G346" s="1" t="b">
        <v>0</v>
      </c>
      <c r="H346" s="1" t="b">
        <v>0</v>
      </c>
      <c r="I346" s="1" t="b">
        <v>0</v>
      </c>
      <c r="J346" s="1" t="b">
        <v>0</v>
      </c>
      <c r="K346" s="1" t="b">
        <v>0</v>
      </c>
      <c r="L346" s="1">
        <v>200</v>
      </c>
      <c r="M346" s="1">
        <v>8</v>
      </c>
      <c r="N346" s="1">
        <v>0</v>
      </c>
      <c r="O346" s="1">
        <v>1</v>
      </c>
      <c r="P346" s="1">
        <v>0</v>
      </c>
      <c r="Q346" s="1">
        <v>100</v>
      </c>
      <c r="R346" s="1">
        <v>0</v>
      </c>
      <c r="S346" s="1">
        <v>1</v>
      </c>
      <c r="T346" s="1">
        <v>1</v>
      </c>
      <c r="U346" s="1" t="b">
        <v>0</v>
      </c>
      <c r="V346" s="1">
        <v>120</v>
      </c>
      <c r="W346" s="1">
        <v>991.91</v>
      </c>
      <c r="X346" s="1">
        <v>945.78</v>
      </c>
      <c r="Y346" s="1">
        <v>1078.8900000000001</v>
      </c>
      <c r="Z346" s="1">
        <v>1101.6600000000001</v>
      </c>
      <c r="AA346" s="1">
        <v>906.16</v>
      </c>
      <c r="AB346" s="1">
        <v>941.64</v>
      </c>
      <c r="AC346" s="1">
        <v>931.06</v>
      </c>
      <c r="AD346" s="1">
        <v>1130.52</v>
      </c>
      <c r="AE346" s="1" t="s">
        <v>194</v>
      </c>
      <c r="AF346" s="1" t="s">
        <v>194</v>
      </c>
      <c r="AG346" s="1">
        <v>195.04</v>
      </c>
      <c r="AH346" s="1">
        <v>195.58</v>
      </c>
      <c r="AI346" s="1">
        <v>194.18</v>
      </c>
      <c r="AJ346" s="1">
        <v>194.44</v>
      </c>
      <c r="AK346" s="1">
        <v>195.57</v>
      </c>
      <c r="AL346" s="1">
        <v>195.78</v>
      </c>
      <c r="AM346" s="1">
        <v>194.69</v>
      </c>
      <c r="AN346" s="1">
        <v>194.04</v>
      </c>
      <c r="AO346" s="1" t="s">
        <v>194</v>
      </c>
      <c r="AP346" s="1" t="s">
        <v>194</v>
      </c>
      <c r="AQ346" s="1">
        <v>5.5060191424008096</v>
      </c>
      <c r="AR346" s="1">
        <v>6.0857678898448704</v>
      </c>
      <c r="AS346" s="1">
        <v>6.97619806851361</v>
      </c>
      <c r="AT346" s="1">
        <v>6.2965469282445703</v>
      </c>
      <c r="AU346" s="1">
        <v>5.9358181108491896</v>
      </c>
      <c r="AV346" s="1">
        <v>6.3324455904959303</v>
      </c>
      <c r="AW346" s="1">
        <v>7.4792713568731601</v>
      </c>
      <c r="AX346" s="1">
        <v>7.55579919446724</v>
      </c>
      <c r="AY346" s="1" t="s">
        <v>194</v>
      </c>
      <c r="AZ346" s="1" t="s">
        <v>194</v>
      </c>
      <c r="BA346" s="1">
        <v>28.255750967362001</v>
      </c>
      <c r="BB346" s="1">
        <v>27.4859940801703</v>
      </c>
      <c r="BC346" s="1">
        <v>30.2525763304916</v>
      </c>
      <c r="BD346" s="1">
        <v>28.6512275560411</v>
      </c>
      <c r="BE346" s="1">
        <v>27.3245305239674</v>
      </c>
      <c r="BF346" s="1">
        <v>29.001081184952699</v>
      </c>
      <c r="BG346" s="1">
        <v>31.173380369217298</v>
      </c>
      <c r="BH346" s="1">
        <v>27.005568831488301</v>
      </c>
      <c r="BI346" s="1" t="s">
        <v>194</v>
      </c>
      <c r="BJ346" s="1" t="s">
        <v>194</v>
      </c>
      <c r="BM346">
        <v>8</v>
      </c>
      <c r="BN346">
        <f>MIN(Modell_vol30_2_bemutato_Wilensky4_table[[#This Row],[closest comp 1]:[closest comp 10]])</f>
        <v>5.5060191424008096</v>
      </c>
      <c r="BO346">
        <f>MAX(Modell_vol30_2_bemutato_Wilensky4_table[[#This Row],[closest comp 1]:[closest comp 10]])</f>
        <v>7.55579919446724</v>
      </c>
    </row>
    <row r="347" spans="1:70" x14ac:dyDescent="0.25">
      <c r="A347" s="1">
        <v>346</v>
      </c>
      <c r="B347" s="1" t="s">
        <v>38</v>
      </c>
      <c r="C347" s="1" t="s">
        <v>22</v>
      </c>
      <c r="D347" s="1" t="s">
        <v>40</v>
      </c>
      <c r="E347" s="1" t="s">
        <v>28</v>
      </c>
      <c r="F347" s="1" t="s">
        <v>25</v>
      </c>
      <c r="G347" s="1" t="b">
        <v>0</v>
      </c>
      <c r="H347" s="1" t="b">
        <v>0</v>
      </c>
      <c r="I347" s="1" t="b">
        <v>0</v>
      </c>
      <c r="J347" s="1" t="b">
        <v>0</v>
      </c>
      <c r="K347" s="1" t="b">
        <v>0</v>
      </c>
      <c r="L347" s="1">
        <v>200</v>
      </c>
      <c r="M347" s="1">
        <v>8</v>
      </c>
      <c r="N347" s="1">
        <v>0</v>
      </c>
      <c r="O347" s="1">
        <v>1</v>
      </c>
      <c r="P347" s="1">
        <v>0</v>
      </c>
      <c r="Q347" s="1">
        <v>100</v>
      </c>
      <c r="R347" s="1">
        <v>0</v>
      </c>
      <c r="S347" s="1">
        <v>1</v>
      </c>
      <c r="T347" s="1">
        <v>1</v>
      </c>
      <c r="U347" s="1" t="b">
        <v>0</v>
      </c>
      <c r="V347" s="1">
        <v>120</v>
      </c>
      <c r="W347" s="1">
        <v>1304.49</v>
      </c>
      <c r="X347" s="1">
        <v>1100.1199999999999</v>
      </c>
      <c r="Y347" s="1">
        <v>1056.05</v>
      </c>
      <c r="Z347" s="1">
        <v>1253.48</v>
      </c>
      <c r="AA347" s="1">
        <v>943.38</v>
      </c>
      <c r="AB347" s="1">
        <v>961.99</v>
      </c>
      <c r="AC347" s="1">
        <v>990.74</v>
      </c>
      <c r="AD347" s="1">
        <v>1027.55</v>
      </c>
      <c r="AE347" s="1" t="s">
        <v>194</v>
      </c>
      <c r="AF347" s="1" t="s">
        <v>194</v>
      </c>
      <c r="AG347" s="1">
        <v>193.65</v>
      </c>
      <c r="AH347" s="1">
        <v>194.83</v>
      </c>
      <c r="AI347" s="1">
        <v>194.15</v>
      </c>
      <c r="AJ347" s="1">
        <v>193.08</v>
      </c>
      <c r="AK347" s="1">
        <v>193.91</v>
      </c>
      <c r="AL347" s="1">
        <v>195.55</v>
      </c>
      <c r="AM347" s="1">
        <v>195.29</v>
      </c>
      <c r="AN347" s="1">
        <v>195.26</v>
      </c>
      <c r="AO347" s="1" t="s">
        <v>194</v>
      </c>
      <c r="AP347" s="1" t="s">
        <v>194</v>
      </c>
      <c r="AQ347" s="1">
        <v>9.3989868732607498</v>
      </c>
      <c r="AR347" s="1">
        <v>7.2634488891412001</v>
      </c>
      <c r="AS347" s="1">
        <v>6.9310417385821799</v>
      </c>
      <c r="AT347" s="1">
        <v>7.6230380508776197</v>
      </c>
      <c r="AU347" s="1">
        <v>8.1585928047182392</v>
      </c>
      <c r="AV347" s="1">
        <v>6.15842391867817</v>
      </c>
      <c r="AW347" s="1">
        <v>6.4858902726888203</v>
      </c>
      <c r="AX347" s="1">
        <v>6.6909102565626997</v>
      </c>
      <c r="AY347" s="1" t="s">
        <v>194</v>
      </c>
      <c r="AZ347" s="1" t="s">
        <v>194</v>
      </c>
      <c r="BA347" s="1">
        <v>28.351305733237002</v>
      </c>
      <c r="BB347" s="1">
        <v>29.804622116288201</v>
      </c>
      <c r="BC347" s="1">
        <v>28.306592225680198</v>
      </c>
      <c r="BD347" s="1">
        <v>29.572834408296199</v>
      </c>
      <c r="BE347" s="1">
        <v>30.4303982572197</v>
      </c>
      <c r="BF347" s="1">
        <v>27.001795090868502</v>
      </c>
      <c r="BG347" s="1">
        <v>29.528740009870798</v>
      </c>
      <c r="BH347" s="1">
        <v>26.7983131824633</v>
      </c>
      <c r="BI347" s="1" t="s">
        <v>194</v>
      </c>
      <c r="BJ347" s="1" t="s">
        <v>194</v>
      </c>
      <c r="BM347">
        <v>8</v>
      </c>
      <c r="BN347">
        <f>MIN(Modell_vol30_2_bemutato_Wilensky4_table[[#This Row],[closest comp 1]:[closest comp 10]])</f>
        <v>6.15842391867817</v>
      </c>
      <c r="BO347">
        <f>MAX(Modell_vol30_2_bemutato_Wilensky4_table[[#This Row],[closest comp 1]:[closest comp 10]])</f>
        <v>9.3989868732607498</v>
      </c>
    </row>
    <row r="348" spans="1:70" x14ac:dyDescent="0.25">
      <c r="A348" s="1">
        <v>347</v>
      </c>
      <c r="B348" s="1" t="s">
        <v>38</v>
      </c>
      <c r="C348" s="1" t="s">
        <v>22</v>
      </c>
      <c r="D348" s="1" t="s">
        <v>40</v>
      </c>
      <c r="E348" s="1" t="s">
        <v>28</v>
      </c>
      <c r="F348" s="1" t="s">
        <v>25</v>
      </c>
      <c r="G348" s="1" t="b">
        <v>0</v>
      </c>
      <c r="H348" s="1" t="b">
        <v>0</v>
      </c>
      <c r="I348" s="1" t="b">
        <v>0</v>
      </c>
      <c r="J348" s="1" t="b">
        <v>0</v>
      </c>
      <c r="K348" s="1" t="b">
        <v>0</v>
      </c>
      <c r="L348" s="1">
        <v>200</v>
      </c>
      <c r="M348" s="1">
        <v>8</v>
      </c>
      <c r="N348" s="1">
        <v>0</v>
      </c>
      <c r="O348" s="1">
        <v>1</v>
      </c>
      <c r="P348" s="1">
        <v>0</v>
      </c>
      <c r="Q348" s="1">
        <v>100</v>
      </c>
      <c r="R348" s="1">
        <v>0</v>
      </c>
      <c r="S348" s="1">
        <v>1</v>
      </c>
      <c r="T348" s="1">
        <v>1</v>
      </c>
      <c r="U348" s="1" t="b">
        <v>0</v>
      </c>
      <c r="V348" s="1">
        <v>120</v>
      </c>
      <c r="W348" s="1">
        <v>1006.84</v>
      </c>
      <c r="X348" s="1">
        <v>939.02</v>
      </c>
      <c r="Y348" s="1">
        <v>996.47</v>
      </c>
      <c r="Z348" s="1">
        <v>1044.42</v>
      </c>
      <c r="AA348" s="1">
        <v>1305.05</v>
      </c>
      <c r="AB348" s="1">
        <v>944.06</v>
      </c>
      <c r="AC348" s="1">
        <v>1045.17</v>
      </c>
      <c r="AD348" s="1">
        <v>969.13</v>
      </c>
      <c r="AE348" s="1" t="s">
        <v>194</v>
      </c>
      <c r="AF348" s="1" t="s">
        <v>194</v>
      </c>
      <c r="AG348" s="1">
        <v>195.26</v>
      </c>
      <c r="AH348" s="1">
        <v>195.46</v>
      </c>
      <c r="AI348" s="1">
        <v>194.57</v>
      </c>
      <c r="AJ348" s="1">
        <v>194.9</v>
      </c>
      <c r="AK348" s="1">
        <v>193.23</v>
      </c>
      <c r="AL348" s="1">
        <v>195.3</v>
      </c>
      <c r="AM348" s="1">
        <v>195.07</v>
      </c>
      <c r="AN348" s="1">
        <v>194.67</v>
      </c>
      <c r="AO348" s="1" t="s">
        <v>194</v>
      </c>
      <c r="AP348" s="1" t="s">
        <v>194</v>
      </c>
      <c r="AQ348" s="1">
        <v>6.4382298247584702</v>
      </c>
      <c r="AR348" s="1">
        <v>6.4184607828224696</v>
      </c>
      <c r="AS348" s="1">
        <v>6.5465224260514701</v>
      </c>
      <c r="AT348" s="1">
        <v>6.0162825944964098</v>
      </c>
      <c r="AU348" s="1">
        <v>9.0827596755818298</v>
      </c>
      <c r="AV348" s="1">
        <v>4.56917244188549</v>
      </c>
      <c r="AW348" s="1">
        <v>5.7956604061222201</v>
      </c>
      <c r="AX348" s="1">
        <v>6.8777249588781704</v>
      </c>
      <c r="AY348" s="1" t="s">
        <v>194</v>
      </c>
      <c r="AZ348" s="1" t="s">
        <v>194</v>
      </c>
      <c r="BA348" s="1">
        <v>26.6505668272039</v>
      </c>
      <c r="BB348" s="1">
        <v>27.542797560029801</v>
      </c>
      <c r="BC348" s="1">
        <v>28.709966422520299</v>
      </c>
      <c r="BD348" s="1">
        <v>27.003235268529298</v>
      </c>
      <c r="BE348" s="1">
        <v>27.914680483029201</v>
      </c>
      <c r="BF348" s="1">
        <v>27.591242320481602</v>
      </c>
      <c r="BG348" s="1">
        <v>25.197797829592002</v>
      </c>
      <c r="BH348" s="1">
        <v>27.1637305419294</v>
      </c>
      <c r="BI348" s="1" t="s">
        <v>194</v>
      </c>
      <c r="BJ348" s="1" t="s">
        <v>194</v>
      </c>
      <c r="BM348">
        <v>8</v>
      </c>
      <c r="BN348">
        <f>MIN(Modell_vol30_2_bemutato_Wilensky4_table[[#This Row],[closest comp 1]:[closest comp 10]])</f>
        <v>4.56917244188549</v>
      </c>
      <c r="BO348">
        <f>MAX(Modell_vol30_2_bemutato_Wilensky4_table[[#This Row],[closest comp 1]:[closest comp 10]])</f>
        <v>9.0827596755818298</v>
      </c>
    </row>
    <row r="349" spans="1:70" x14ac:dyDescent="0.25">
      <c r="A349" s="1">
        <v>348</v>
      </c>
      <c r="B349" s="1" t="s">
        <v>38</v>
      </c>
      <c r="C349" s="1" t="s">
        <v>22</v>
      </c>
      <c r="D349" s="1" t="s">
        <v>40</v>
      </c>
      <c r="E349" s="1" t="s">
        <v>28</v>
      </c>
      <c r="F349" s="1" t="s">
        <v>25</v>
      </c>
      <c r="G349" s="1" t="b">
        <v>0</v>
      </c>
      <c r="H349" s="1" t="b">
        <v>0</v>
      </c>
      <c r="I349" s="1" t="b">
        <v>0</v>
      </c>
      <c r="J349" s="1" t="b">
        <v>0</v>
      </c>
      <c r="K349" s="1" t="b">
        <v>0</v>
      </c>
      <c r="L349" s="1">
        <v>200</v>
      </c>
      <c r="M349" s="1">
        <v>8</v>
      </c>
      <c r="N349" s="1">
        <v>0</v>
      </c>
      <c r="O349" s="1">
        <v>1</v>
      </c>
      <c r="P349" s="1">
        <v>0</v>
      </c>
      <c r="Q349" s="1">
        <v>100</v>
      </c>
      <c r="R349" s="1">
        <v>0</v>
      </c>
      <c r="S349" s="1">
        <v>1</v>
      </c>
      <c r="T349" s="1">
        <v>1</v>
      </c>
      <c r="U349" s="1" t="b">
        <v>0</v>
      </c>
      <c r="V349" s="1">
        <v>120</v>
      </c>
      <c r="W349" s="1">
        <v>959.36</v>
      </c>
      <c r="X349" s="1">
        <v>1086.1099999999999</v>
      </c>
      <c r="Y349" s="1">
        <v>996.35</v>
      </c>
      <c r="Z349" s="1">
        <v>1027.01</v>
      </c>
      <c r="AA349" s="1">
        <v>884.03</v>
      </c>
      <c r="AB349" s="1">
        <v>1059.1199999999999</v>
      </c>
      <c r="AC349" s="1">
        <v>1173.24</v>
      </c>
      <c r="AD349" s="1">
        <v>913.64</v>
      </c>
      <c r="AE349" s="1" t="s">
        <v>194</v>
      </c>
      <c r="AF349" s="1" t="s">
        <v>194</v>
      </c>
      <c r="AG349" s="1">
        <v>195.47</v>
      </c>
      <c r="AH349" s="1">
        <v>194.69</v>
      </c>
      <c r="AI349" s="1">
        <v>194.36</v>
      </c>
      <c r="AJ349" s="1">
        <v>194.94</v>
      </c>
      <c r="AK349" s="1">
        <v>195.59</v>
      </c>
      <c r="AL349" s="1">
        <v>194.66</v>
      </c>
      <c r="AM349" s="1">
        <v>193.86</v>
      </c>
      <c r="AN349" s="1">
        <v>195.46</v>
      </c>
      <c r="AO349" s="1" t="s">
        <v>194</v>
      </c>
      <c r="AP349" s="1" t="s">
        <v>194</v>
      </c>
      <c r="AQ349" s="1">
        <v>6.37078584295155</v>
      </c>
      <c r="AR349" s="1">
        <v>7.04712444019213</v>
      </c>
      <c r="AS349" s="1">
        <v>7.9662425881633103</v>
      </c>
      <c r="AT349" s="1">
        <v>6.8374694670151897</v>
      </c>
      <c r="AU349" s="1">
        <v>6.1835137438676497</v>
      </c>
      <c r="AV349" s="1">
        <v>7.3738352547810404</v>
      </c>
      <c r="AW349" s="1">
        <v>8.5480130864810207</v>
      </c>
      <c r="AX349" s="1">
        <v>6.9157639939131803</v>
      </c>
      <c r="AY349" s="1" t="s">
        <v>194</v>
      </c>
      <c r="AZ349" s="1" t="s">
        <v>194</v>
      </c>
      <c r="BA349" s="1">
        <v>29.493750215890199</v>
      </c>
      <c r="BB349" s="1">
        <v>28.029433680667001</v>
      </c>
      <c r="BC349" s="1">
        <v>27.759146302749599</v>
      </c>
      <c r="BD349" s="1">
        <v>28.315949783574698</v>
      </c>
      <c r="BE349" s="1">
        <v>28.590578838658601</v>
      </c>
      <c r="BF349" s="1">
        <v>29.8777815228059</v>
      </c>
      <c r="BG349" s="1">
        <v>29.0475721240634</v>
      </c>
      <c r="BH349" s="1">
        <v>24.4834751565622</v>
      </c>
      <c r="BI349" s="1" t="s">
        <v>194</v>
      </c>
      <c r="BJ349" s="1" t="s">
        <v>194</v>
      </c>
      <c r="BM349">
        <v>8</v>
      </c>
      <c r="BN349">
        <f>MIN(Modell_vol30_2_bemutato_Wilensky4_table[[#This Row],[closest comp 1]:[closest comp 10]])</f>
        <v>6.1835137438676497</v>
      </c>
      <c r="BO349">
        <f>MAX(Modell_vol30_2_bemutato_Wilensky4_table[[#This Row],[closest comp 1]:[closest comp 10]])</f>
        <v>8.5480130864810207</v>
      </c>
    </row>
    <row r="350" spans="1:70" x14ac:dyDescent="0.25">
      <c r="A350" s="1">
        <v>349</v>
      </c>
      <c r="B350" s="1" t="s">
        <v>38</v>
      </c>
      <c r="C350" s="1" t="s">
        <v>22</v>
      </c>
      <c r="D350" s="1" t="s">
        <v>40</v>
      </c>
      <c r="E350" s="1" t="s">
        <v>28</v>
      </c>
      <c r="F350" s="1" t="s">
        <v>25</v>
      </c>
      <c r="G350" s="1" t="b">
        <v>0</v>
      </c>
      <c r="H350" s="1" t="b">
        <v>0</v>
      </c>
      <c r="I350" s="1" t="b">
        <v>0</v>
      </c>
      <c r="J350" s="1" t="b">
        <v>0</v>
      </c>
      <c r="K350" s="1" t="b">
        <v>0</v>
      </c>
      <c r="L350" s="1">
        <v>200</v>
      </c>
      <c r="M350" s="1">
        <v>8</v>
      </c>
      <c r="N350" s="1">
        <v>0</v>
      </c>
      <c r="O350" s="1">
        <v>1</v>
      </c>
      <c r="P350" s="1">
        <v>0</v>
      </c>
      <c r="Q350" s="1">
        <v>100</v>
      </c>
      <c r="R350" s="1">
        <v>0</v>
      </c>
      <c r="S350" s="1">
        <v>1</v>
      </c>
      <c r="T350" s="1">
        <v>1</v>
      </c>
      <c r="U350" s="1" t="b">
        <v>0</v>
      </c>
      <c r="V350" s="1">
        <v>120</v>
      </c>
      <c r="W350" s="1">
        <v>1066.3399999999999</v>
      </c>
      <c r="X350" s="1">
        <v>915.68</v>
      </c>
      <c r="Y350" s="1">
        <v>933.95</v>
      </c>
      <c r="Z350" s="1">
        <v>1115.53</v>
      </c>
      <c r="AA350" s="1">
        <v>1128.47</v>
      </c>
      <c r="AB350" s="1">
        <v>982.44</v>
      </c>
      <c r="AC350" s="1">
        <v>897.57</v>
      </c>
      <c r="AD350" s="1">
        <v>977.55</v>
      </c>
      <c r="AE350" s="1" t="s">
        <v>194</v>
      </c>
      <c r="AF350" s="1" t="s">
        <v>194</v>
      </c>
      <c r="AG350" s="1">
        <v>194.37</v>
      </c>
      <c r="AH350" s="1">
        <v>194.8</v>
      </c>
      <c r="AI350" s="1">
        <v>194.82</v>
      </c>
      <c r="AJ350" s="1">
        <v>194.98</v>
      </c>
      <c r="AK350" s="1">
        <v>195.23</v>
      </c>
      <c r="AL350" s="1">
        <v>194.99</v>
      </c>
      <c r="AM350" s="1">
        <v>194.99</v>
      </c>
      <c r="AN350" s="1">
        <v>195.42</v>
      </c>
      <c r="AO350" s="1" t="s">
        <v>194</v>
      </c>
      <c r="AP350" s="1" t="s">
        <v>194</v>
      </c>
      <c r="AQ350" s="1">
        <v>7.9160137639056902</v>
      </c>
      <c r="AR350" s="1">
        <v>6.6253689491865897</v>
      </c>
      <c r="AS350" s="1">
        <v>6.1198531079425997</v>
      </c>
      <c r="AT350" s="1">
        <v>7.99146683916935</v>
      </c>
      <c r="AU350" s="1">
        <v>6.77543446832727</v>
      </c>
      <c r="AV350" s="1">
        <v>6.8227020865075803</v>
      </c>
      <c r="AW350" s="1">
        <v>6.2554451804499704</v>
      </c>
      <c r="AX350" s="1">
        <v>5.7660017041819902</v>
      </c>
      <c r="AY350" s="1" t="s">
        <v>194</v>
      </c>
      <c r="AZ350" s="1" t="s">
        <v>194</v>
      </c>
      <c r="BA350" s="1">
        <v>28.556264217777098</v>
      </c>
      <c r="BB350" s="1">
        <v>31.183930678965801</v>
      </c>
      <c r="BC350" s="1">
        <v>31.053163428649601</v>
      </c>
      <c r="BD350" s="1">
        <v>28.4874796894286</v>
      </c>
      <c r="BE350" s="1">
        <v>27.285487160106602</v>
      </c>
      <c r="BF350" s="1">
        <v>27.433996399849899</v>
      </c>
      <c r="BG350" s="1">
        <v>27.6756974929866</v>
      </c>
      <c r="BH350" s="1">
        <v>27.909217984798499</v>
      </c>
      <c r="BI350" s="1" t="s">
        <v>194</v>
      </c>
      <c r="BJ350" s="1" t="s">
        <v>194</v>
      </c>
      <c r="BM350">
        <v>8</v>
      </c>
      <c r="BN350">
        <f>MIN(Modell_vol30_2_bemutato_Wilensky4_table[[#This Row],[closest comp 1]:[closest comp 10]])</f>
        <v>5.7660017041819902</v>
      </c>
      <c r="BO350">
        <f>MAX(Modell_vol30_2_bemutato_Wilensky4_table[[#This Row],[closest comp 1]:[closest comp 10]])</f>
        <v>7.99146683916935</v>
      </c>
    </row>
    <row r="351" spans="1:70" x14ac:dyDescent="0.25">
      <c r="A351" s="1">
        <v>350</v>
      </c>
      <c r="B351" s="1" t="s">
        <v>38</v>
      </c>
      <c r="C351" s="1" t="s">
        <v>22</v>
      </c>
      <c r="D351" s="1" t="s">
        <v>40</v>
      </c>
      <c r="E351" s="1" t="s">
        <v>28</v>
      </c>
      <c r="F351" s="1" t="s">
        <v>25</v>
      </c>
      <c r="G351" s="1" t="b">
        <v>0</v>
      </c>
      <c r="H351" s="1" t="b">
        <v>0</v>
      </c>
      <c r="I351" s="1" t="b">
        <v>0</v>
      </c>
      <c r="J351" s="1" t="b">
        <v>0</v>
      </c>
      <c r="K351" s="1" t="b">
        <v>0</v>
      </c>
      <c r="L351" s="1">
        <v>200</v>
      </c>
      <c r="M351" s="1">
        <v>8</v>
      </c>
      <c r="N351" s="1">
        <v>0</v>
      </c>
      <c r="O351" s="1">
        <v>1</v>
      </c>
      <c r="P351" s="1">
        <v>0</v>
      </c>
      <c r="Q351" s="1">
        <v>100</v>
      </c>
      <c r="R351" s="1">
        <v>0</v>
      </c>
      <c r="S351" s="1">
        <v>1</v>
      </c>
      <c r="T351" s="1">
        <v>1</v>
      </c>
      <c r="U351" s="1" t="b">
        <v>0</v>
      </c>
      <c r="V351" s="1">
        <v>120</v>
      </c>
      <c r="W351" s="1">
        <v>961.45</v>
      </c>
      <c r="X351" s="1">
        <v>995.83</v>
      </c>
      <c r="Y351" s="1">
        <v>1372.74</v>
      </c>
      <c r="Z351" s="1">
        <v>1120.5</v>
      </c>
      <c r="AA351" s="1">
        <v>1045.46</v>
      </c>
      <c r="AB351" s="1">
        <v>1072.45</v>
      </c>
      <c r="AC351" s="1">
        <v>1023.72</v>
      </c>
      <c r="AD351" s="1">
        <v>1117</v>
      </c>
      <c r="AE351" s="1" t="s">
        <v>194</v>
      </c>
      <c r="AF351" s="1" t="s">
        <v>194</v>
      </c>
      <c r="AG351" s="1">
        <v>195.04</v>
      </c>
      <c r="AH351" s="1">
        <v>194.38</v>
      </c>
      <c r="AI351" s="1">
        <v>193.43</v>
      </c>
      <c r="AJ351" s="1">
        <v>194.74</v>
      </c>
      <c r="AK351" s="1">
        <v>194.99</v>
      </c>
      <c r="AL351" s="1">
        <v>194.94</v>
      </c>
      <c r="AM351" s="1">
        <v>194.38</v>
      </c>
      <c r="AN351" s="1">
        <v>194.84</v>
      </c>
      <c r="AO351" s="1" t="s">
        <v>194</v>
      </c>
      <c r="AP351" s="1" t="s">
        <v>194</v>
      </c>
      <c r="AQ351" s="1">
        <v>6.4742934973835498</v>
      </c>
      <c r="AR351" s="1">
        <v>7.5136629228360796</v>
      </c>
      <c r="AS351" s="1">
        <v>8.3358711507265504</v>
      </c>
      <c r="AT351" s="1">
        <v>6.9880948517249601</v>
      </c>
      <c r="AU351" s="1">
        <v>6.3829450885020496</v>
      </c>
      <c r="AV351" s="1">
        <v>7.3985074525647798</v>
      </c>
      <c r="AW351" s="1">
        <v>7.4531803744069904</v>
      </c>
      <c r="AX351" s="1">
        <v>7.2841856779010401</v>
      </c>
      <c r="AY351" s="1" t="s">
        <v>194</v>
      </c>
      <c r="AZ351" s="1" t="s">
        <v>194</v>
      </c>
      <c r="BA351" s="1">
        <v>29.103370623151999</v>
      </c>
      <c r="BB351" s="1">
        <v>29.511696312922499</v>
      </c>
      <c r="BC351" s="1">
        <v>27.476222156380601</v>
      </c>
      <c r="BD351" s="1">
        <v>28.036512526458399</v>
      </c>
      <c r="BE351" s="1">
        <v>25.835368971142</v>
      </c>
      <c r="BF351" s="1">
        <v>26.621918768685902</v>
      </c>
      <c r="BG351" s="1">
        <v>28.658252370285201</v>
      </c>
      <c r="BH351" s="1">
        <v>27.211270138662702</v>
      </c>
      <c r="BI351" s="1" t="s">
        <v>194</v>
      </c>
      <c r="BJ351" s="1" t="s">
        <v>194</v>
      </c>
      <c r="BM351">
        <v>8</v>
      </c>
      <c r="BN351">
        <f>MIN(Modell_vol30_2_bemutato_Wilensky4_table[[#This Row],[closest comp 1]:[closest comp 10]])</f>
        <v>6.3829450885020496</v>
      </c>
      <c r="BO351">
        <f>MAX(Modell_vol30_2_bemutato_Wilensky4_table[[#This Row],[closest comp 1]:[closest comp 10]])</f>
        <v>8.3358711507265504</v>
      </c>
    </row>
    <row r="352" spans="1:70" x14ac:dyDescent="0.25">
      <c r="A352" s="3">
        <v>351</v>
      </c>
      <c r="B352" s="3" t="s">
        <v>38</v>
      </c>
      <c r="C352" s="3" t="s">
        <v>22</v>
      </c>
      <c r="D352" s="3" t="s">
        <v>40</v>
      </c>
      <c r="E352" s="3" t="s">
        <v>28</v>
      </c>
      <c r="F352" s="3" t="s">
        <v>25</v>
      </c>
      <c r="G352" s="3" t="b">
        <v>0</v>
      </c>
      <c r="H352" s="3" t="b">
        <v>0</v>
      </c>
      <c r="I352" s="3" t="b">
        <v>0</v>
      </c>
      <c r="J352" s="3" t="b">
        <v>0</v>
      </c>
      <c r="K352" s="3" t="b">
        <v>0</v>
      </c>
      <c r="L352" s="3">
        <v>200</v>
      </c>
      <c r="M352" s="3">
        <v>9</v>
      </c>
      <c r="N352" s="3">
        <v>0</v>
      </c>
      <c r="O352" s="3">
        <v>1</v>
      </c>
      <c r="P352" s="3">
        <v>0</v>
      </c>
      <c r="Q352" s="3">
        <v>100</v>
      </c>
      <c r="R352" s="3">
        <v>0</v>
      </c>
      <c r="S352" s="3">
        <v>1</v>
      </c>
      <c r="T352" s="3">
        <v>1</v>
      </c>
      <c r="U352" s="3" t="b">
        <v>0</v>
      </c>
      <c r="V352" s="3">
        <v>120</v>
      </c>
      <c r="W352" s="3">
        <v>926.63</v>
      </c>
      <c r="X352" s="3">
        <v>912.96</v>
      </c>
      <c r="Y352" s="3">
        <v>914.56</v>
      </c>
      <c r="Z352" s="3">
        <v>909.88</v>
      </c>
      <c r="AA352" s="3">
        <v>863.86</v>
      </c>
      <c r="AB352" s="3">
        <v>1045.8699999999999</v>
      </c>
      <c r="AC352" s="3">
        <v>972.43</v>
      </c>
      <c r="AD352" s="3">
        <v>1075.72</v>
      </c>
      <c r="AE352" s="3">
        <v>886.32</v>
      </c>
      <c r="AF352" s="3" t="s">
        <v>194</v>
      </c>
      <c r="AG352" s="3">
        <v>194.46</v>
      </c>
      <c r="AH352" s="3">
        <v>194.69</v>
      </c>
      <c r="AI352" s="3">
        <v>195.45</v>
      </c>
      <c r="AJ352" s="3">
        <v>195.05</v>
      </c>
      <c r="AK352" s="3">
        <v>195.21</v>
      </c>
      <c r="AL352" s="3">
        <v>193.77</v>
      </c>
      <c r="AM352" s="3">
        <v>194.67</v>
      </c>
      <c r="AN352" s="3">
        <v>194.72</v>
      </c>
      <c r="AO352" s="3">
        <v>194.37</v>
      </c>
      <c r="AP352" s="3" t="s">
        <v>194</v>
      </c>
      <c r="AQ352" s="3">
        <v>6.98099536345996</v>
      </c>
      <c r="AR352" s="3">
        <v>7.2724982378843501</v>
      </c>
      <c r="AS352" s="3">
        <v>5.9055507049614198</v>
      </c>
      <c r="AT352" s="3">
        <v>6.7632670757922799</v>
      </c>
      <c r="AU352" s="3">
        <v>6.9507132111801999</v>
      </c>
      <c r="AV352" s="3">
        <v>7.3725006237186497</v>
      </c>
      <c r="AW352" s="3">
        <v>6.5637474814531496</v>
      </c>
      <c r="AX352" s="3">
        <v>6.79357506511937</v>
      </c>
      <c r="AY352" s="3">
        <v>7.3789821209675397</v>
      </c>
      <c r="AZ352" s="3" t="s">
        <v>194</v>
      </c>
      <c r="BA352" s="3">
        <v>28.8105155291525</v>
      </c>
      <c r="BB352" s="3">
        <v>27.256495370711601</v>
      </c>
      <c r="BC352" s="3">
        <v>31.210736405279299</v>
      </c>
      <c r="BD352" s="3">
        <v>27.493047140893001</v>
      </c>
      <c r="BE352" s="3">
        <v>28.789935629731801</v>
      </c>
      <c r="BF352" s="3">
        <v>30.038237103835002</v>
      </c>
      <c r="BG352" s="3">
        <v>27.055540288235399</v>
      </c>
      <c r="BH352" s="3">
        <v>28.6146471586672</v>
      </c>
      <c r="BI352" s="3">
        <v>28.144945035847702</v>
      </c>
      <c r="BJ352" s="3" t="s">
        <v>194</v>
      </c>
      <c r="BM352">
        <v>9</v>
      </c>
      <c r="BN352">
        <f>MIN(Modell_vol30_2_bemutato_Wilensky4_table[[#This Row],[closest comp 1]:[closest comp 10]])</f>
        <v>5.9055507049614198</v>
      </c>
      <c r="BO352">
        <f>MAX(Modell_vol30_2_bemutato_Wilensky4_table[[#This Row],[closest comp 1]:[closest comp 10]])</f>
        <v>7.3789821209675397</v>
      </c>
      <c r="BQ352">
        <f>AVERAGE(BN352:BN401)</f>
        <v>5.4780269798204859</v>
      </c>
      <c r="BR352">
        <f>AVERAGE(BO352:BO401)</f>
        <v>7.9130929305375757</v>
      </c>
    </row>
    <row r="353" spans="1:67" x14ac:dyDescent="0.25">
      <c r="A353" s="3">
        <v>352</v>
      </c>
      <c r="B353" s="3" t="s">
        <v>38</v>
      </c>
      <c r="C353" s="3" t="s">
        <v>22</v>
      </c>
      <c r="D353" s="3" t="s">
        <v>40</v>
      </c>
      <c r="E353" s="3" t="s">
        <v>28</v>
      </c>
      <c r="F353" s="3" t="s">
        <v>25</v>
      </c>
      <c r="G353" s="3" t="b">
        <v>0</v>
      </c>
      <c r="H353" s="3" t="b">
        <v>0</v>
      </c>
      <c r="I353" s="3" t="b">
        <v>0</v>
      </c>
      <c r="J353" s="3" t="b">
        <v>0</v>
      </c>
      <c r="K353" s="3" t="b">
        <v>0</v>
      </c>
      <c r="L353" s="3">
        <v>200</v>
      </c>
      <c r="M353" s="3">
        <v>9</v>
      </c>
      <c r="N353" s="3">
        <v>0</v>
      </c>
      <c r="O353" s="3">
        <v>1</v>
      </c>
      <c r="P353" s="3">
        <v>0</v>
      </c>
      <c r="Q353" s="3">
        <v>100</v>
      </c>
      <c r="R353" s="3">
        <v>0</v>
      </c>
      <c r="S353" s="3">
        <v>1</v>
      </c>
      <c r="T353" s="3">
        <v>1</v>
      </c>
      <c r="U353" s="3" t="b">
        <v>0</v>
      </c>
      <c r="V353" s="3">
        <v>120</v>
      </c>
      <c r="W353" s="3">
        <v>909.93</v>
      </c>
      <c r="X353" s="3">
        <v>1015.54</v>
      </c>
      <c r="Y353" s="3">
        <v>914.38</v>
      </c>
      <c r="Z353" s="3">
        <v>1102.33</v>
      </c>
      <c r="AA353" s="3">
        <v>1048.92</v>
      </c>
      <c r="AB353" s="3">
        <v>872.36</v>
      </c>
      <c r="AC353" s="3">
        <v>931.21</v>
      </c>
      <c r="AD353" s="3">
        <v>816.79</v>
      </c>
      <c r="AE353" s="3">
        <v>875.66</v>
      </c>
      <c r="AF353" s="3" t="s">
        <v>194</v>
      </c>
      <c r="AG353" s="3">
        <v>194.64</v>
      </c>
      <c r="AH353" s="3">
        <v>194.1</v>
      </c>
      <c r="AI353" s="3">
        <v>195.04</v>
      </c>
      <c r="AJ353" s="3">
        <v>193.7</v>
      </c>
      <c r="AK353" s="3">
        <v>194.35</v>
      </c>
      <c r="AL353" s="3">
        <v>194.85</v>
      </c>
      <c r="AM353" s="3">
        <v>195.05</v>
      </c>
      <c r="AN353" s="3">
        <v>195.54</v>
      </c>
      <c r="AO353" s="3">
        <v>194.83</v>
      </c>
      <c r="AP353" s="3" t="s">
        <v>194</v>
      </c>
      <c r="AQ353" s="3">
        <v>7.3151996124901704</v>
      </c>
      <c r="AR353" s="3">
        <v>7.8942772854773597</v>
      </c>
      <c r="AS353" s="3">
        <v>7.70344598606132</v>
      </c>
      <c r="AT353" s="3">
        <v>7.77911176391427</v>
      </c>
      <c r="AU353" s="3">
        <v>7.1317278522956196</v>
      </c>
      <c r="AV353" s="3">
        <v>6.8948552939709202</v>
      </c>
      <c r="AW353" s="3">
        <v>6.1971333881086501</v>
      </c>
      <c r="AX353" s="3">
        <v>6.1399436696263203</v>
      </c>
      <c r="AY353" s="3">
        <v>6.5434981815005004</v>
      </c>
      <c r="AZ353" s="3" t="s">
        <v>194</v>
      </c>
      <c r="BA353" s="3">
        <v>27.563144419750301</v>
      </c>
      <c r="BB353" s="3">
        <v>27.046152503822501</v>
      </c>
      <c r="BC353" s="3">
        <v>26.677650121346201</v>
      </c>
      <c r="BD353" s="3">
        <v>30.799404638107699</v>
      </c>
      <c r="BE353" s="3">
        <v>29.558563129437299</v>
      </c>
      <c r="BF353" s="3">
        <v>28.8708956592947</v>
      </c>
      <c r="BG353" s="3">
        <v>28.390338040950201</v>
      </c>
      <c r="BH353" s="3">
        <v>29.740562301263299</v>
      </c>
      <c r="BI353" s="3">
        <v>30.285188265592499</v>
      </c>
      <c r="BJ353" s="3" t="s">
        <v>194</v>
      </c>
      <c r="BM353">
        <v>9</v>
      </c>
      <c r="BN353">
        <f>MIN(Modell_vol30_2_bemutato_Wilensky4_table[[#This Row],[closest comp 1]:[closest comp 10]])</f>
        <v>6.1399436696263203</v>
      </c>
      <c r="BO353">
        <f>MAX(Modell_vol30_2_bemutato_Wilensky4_table[[#This Row],[closest comp 1]:[closest comp 10]])</f>
        <v>7.8942772854773597</v>
      </c>
    </row>
    <row r="354" spans="1:67" x14ac:dyDescent="0.25">
      <c r="A354" s="3">
        <v>353</v>
      </c>
      <c r="B354" s="3" t="s">
        <v>38</v>
      </c>
      <c r="C354" s="3" t="s">
        <v>22</v>
      </c>
      <c r="D354" s="3" t="s">
        <v>40</v>
      </c>
      <c r="E354" s="3" t="s">
        <v>28</v>
      </c>
      <c r="F354" s="3" t="s">
        <v>25</v>
      </c>
      <c r="G354" s="3" t="b">
        <v>0</v>
      </c>
      <c r="H354" s="3" t="b">
        <v>0</v>
      </c>
      <c r="I354" s="3" t="b">
        <v>0</v>
      </c>
      <c r="J354" s="3" t="b">
        <v>0</v>
      </c>
      <c r="K354" s="3" t="b">
        <v>0</v>
      </c>
      <c r="L354" s="3">
        <v>200</v>
      </c>
      <c r="M354" s="3">
        <v>9</v>
      </c>
      <c r="N354" s="3">
        <v>0</v>
      </c>
      <c r="O354" s="3">
        <v>1</v>
      </c>
      <c r="P354" s="3">
        <v>0</v>
      </c>
      <c r="Q354" s="3">
        <v>100</v>
      </c>
      <c r="R354" s="3">
        <v>0</v>
      </c>
      <c r="S354" s="3">
        <v>1</v>
      </c>
      <c r="T354" s="3">
        <v>1</v>
      </c>
      <c r="U354" s="3" t="b">
        <v>0</v>
      </c>
      <c r="V354" s="3">
        <v>120</v>
      </c>
      <c r="W354" s="3">
        <v>1102.44</v>
      </c>
      <c r="X354" s="3">
        <v>1010</v>
      </c>
      <c r="Y354" s="3">
        <v>869.76</v>
      </c>
      <c r="Z354" s="3">
        <v>929.62</v>
      </c>
      <c r="AA354" s="3">
        <v>1018.6</v>
      </c>
      <c r="AB354" s="3">
        <v>874.49</v>
      </c>
      <c r="AC354" s="3">
        <v>854.75</v>
      </c>
      <c r="AD354" s="3">
        <v>861.03</v>
      </c>
      <c r="AE354" s="3">
        <v>983.2</v>
      </c>
      <c r="AF354" s="3" t="s">
        <v>194</v>
      </c>
      <c r="AG354" s="3">
        <v>193.74</v>
      </c>
      <c r="AH354" s="3">
        <v>194.2</v>
      </c>
      <c r="AI354" s="3">
        <v>195.61</v>
      </c>
      <c r="AJ354" s="3">
        <v>194.48</v>
      </c>
      <c r="AK354" s="3">
        <v>194.59</v>
      </c>
      <c r="AL354" s="3">
        <v>195.26</v>
      </c>
      <c r="AM354" s="3">
        <v>194.65</v>
      </c>
      <c r="AN354" s="3">
        <v>195.47</v>
      </c>
      <c r="AO354" s="3">
        <v>194.24</v>
      </c>
      <c r="AP354" s="3" t="s">
        <v>194</v>
      </c>
      <c r="AQ354" s="3">
        <v>8.0750480614678199</v>
      </c>
      <c r="AR354" s="3">
        <v>6.6866793700556304</v>
      </c>
      <c r="AS354" s="3">
        <v>5.6049440331412503</v>
      </c>
      <c r="AT354" s="3">
        <v>6.4499604450681201</v>
      </c>
      <c r="AU354" s="3">
        <v>7.3830728220844097</v>
      </c>
      <c r="AV354" s="3">
        <v>5.8917153453039397</v>
      </c>
      <c r="AW354" s="3">
        <v>6.5397438441106397</v>
      </c>
      <c r="AX354" s="3">
        <v>6.1100087842836599</v>
      </c>
      <c r="AY354" s="3">
        <v>6.5837879952400602</v>
      </c>
      <c r="AZ354" s="3" t="s">
        <v>194</v>
      </c>
      <c r="BA354" s="3">
        <v>29.674821579957001</v>
      </c>
      <c r="BB354" s="3">
        <v>31.200743002500701</v>
      </c>
      <c r="BC354" s="3">
        <v>26.543052396149399</v>
      </c>
      <c r="BD354" s="3">
        <v>30.336028870814101</v>
      </c>
      <c r="BE354" s="3">
        <v>26.8210342449634</v>
      </c>
      <c r="BF354" s="3">
        <v>28.908014215502401</v>
      </c>
      <c r="BG354" s="3">
        <v>30.3126974209667</v>
      </c>
      <c r="BH354" s="3">
        <v>27.080859835673799</v>
      </c>
      <c r="BI354" s="3">
        <v>29.509889567553699</v>
      </c>
      <c r="BJ354" s="3" t="s">
        <v>194</v>
      </c>
      <c r="BM354">
        <v>9</v>
      </c>
      <c r="BN354">
        <f>MIN(Modell_vol30_2_bemutato_Wilensky4_table[[#This Row],[closest comp 1]:[closest comp 10]])</f>
        <v>5.6049440331412503</v>
      </c>
      <c r="BO354">
        <f>MAX(Modell_vol30_2_bemutato_Wilensky4_table[[#This Row],[closest comp 1]:[closest comp 10]])</f>
        <v>8.0750480614678199</v>
      </c>
    </row>
    <row r="355" spans="1:67" x14ac:dyDescent="0.25">
      <c r="A355" s="3">
        <v>354</v>
      </c>
      <c r="B355" s="3" t="s">
        <v>38</v>
      </c>
      <c r="C355" s="3" t="s">
        <v>22</v>
      </c>
      <c r="D355" s="3" t="s">
        <v>40</v>
      </c>
      <c r="E355" s="3" t="s">
        <v>28</v>
      </c>
      <c r="F355" s="3" t="s">
        <v>25</v>
      </c>
      <c r="G355" s="3" t="b">
        <v>0</v>
      </c>
      <c r="H355" s="3" t="b">
        <v>0</v>
      </c>
      <c r="I355" s="3" t="b">
        <v>0</v>
      </c>
      <c r="J355" s="3" t="b">
        <v>0</v>
      </c>
      <c r="K355" s="3" t="b">
        <v>0</v>
      </c>
      <c r="L355" s="3">
        <v>200</v>
      </c>
      <c r="M355" s="3">
        <v>9</v>
      </c>
      <c r="N355" s="3">
        <v>0</v>
      </c>
      <c r="O355" s="3">
        <v>1</v>
      </c>
      <c r="P355" s="3">
        <v>0</v>
      </c>
      <c r="Q355" s="3">
        <v>100</v>
      </c>
      <c r="R355" s="3">
        <v>0</v>
      </c>
      <c r="S355" s="3">
        <v>1</v>
      </c>
      <c r="T355" s="3">
        <v>1</v>
      </c>
      <c r="U355" s="3" t="b">
        <v>0</v>
      </c>
      <c r="V355" s="3">
        <v>120</v>
      </c>
      <c r="W355" s="3">
        <v>950.49</v>
      </c>
      <c r="X355" s="3">
        <v>940.62</v>
      </c>
      <c r="Y355" s="3">
        <v>883.09</v>
      </c>
      <c r="Z355" s="3">
        <v>787.15</v>
      </c>
      <c r="AA355" s="3">
        <v>945.56</v>
      </c>
      <c r="AB355" s="3">
        <v>967.63</v>
      </c>
      <c r="AC355" s="3">
        <v>925.67</v>
      </c>
      <c r="AD355" s="3">
        <v>1018.86</v>
      </c>
      <c r="AE355" s="3">
        <v>1029.49</v>
      </c>
      <c r="AF355" s="3" t="s">
        <v>194</v>
      </c>
      <c r="AG355" s="3">
        <v>194.99</v>
      </c>
      <c r="AH355" s="3">
        <v>195.03</v>
      </c>
      <c r="AI355" s="3">
        <v>194.26</v>
      </c>
      <c r="AJ355" s="3">
        <v>195.64</v>
      </c>
      <c r="AK355" s="3">
        <v>194.69</v>
      </c>
      <c r="AL355" s="3">
        <v>194.65</v>
      </c>
      <c r="AM355" s="3">
        <v>194.36</v>
      </c>
      <c r="AN355" s="3">
        <v>194.6</v>
      </c>
      <c r="AO355" s="3">
        <v>194.47</v>
      </c>
      <c r="AP355" s="3" t="s">
        <v>194</v>
      </c>
      <c r="AQ355" s="3">
        <v>7.25256393675458</v>
      </c>
      <c r="AR355" s="3">
        <v>6.6564477091423004</v>
      </c>
      <c r="AS355" s="3">
        <v>5.9322493958810902</v>
      </c>
      <c r="AT355" s="3">
        <v>5.7645656486754104</v>
      </c>
      <c r="AU355" s="3">
        <v>8.1511777859497805</v>
      </c>
      <c r="AV355" s="3">
        <v>7.04489120432223</v>
      </c>
      <c r="AW355" s="3">
        <v>6.3992923314171701</v>
      </c>
      <c r="AX355" s="3">
        <v>6.2349055572385703</v>
      </c>
      <c r="AY355" s="3">
        <v>6.7055287347517103</v>
      </c>
      <c r="AZ355" s="3" t="s">
        <v>194</v>
      </c>
      <c r="BA355" s="3">
        <v>26.773403902265599</v>
      </c>
      <c r="BB355" s="3">
        <v>28.238000100927401</v>
      </c>
      <c r="BC355" s="3">
        <v>31.3762479877701</v>
      </c>
      <c r="BD355" s="3">
        <v>29.1440268866148</v>
      </c>
      <c r="BE355" s="3">
        <v>26.785115674996799</v>
      </c>
      <c r="BF355" s="3">
        <v>29.451761860198101</v>
      </c>
      <c r="BG355" s="3">
        <v>30.411614150978799</v>
      </c>
      <c r="BH355" s="3">
        <v>28.471230948720699</v>
      </c>
      <c r="BI355" s="3">
        <v>29.155885939056802</v>
      </c>
      <c r="BJ355" s="3" t="s">
        <v>194</v>
      </c>
      <c r="BM355">
        <v>9</v>
      </c>
      <c r="BN355">
        <f>MIN(Modell_vol30_2_bemutato_Wilensky4_table[[#This Row],[closest comp 1]:[closest comp 10]])</f>
        <v>5.7645656486754104</v>
      </c>
      <c r="BO355">
        <f>MAX(Modell_vol30_2_bemutato_Wilensky4_table[[#This Row],[closest comp 1]:[closest comp 10]])</f>
        <v>8.1511777859497805</v>
      </c>
    </row>
    <row r="356" spans="1:67" x14ac:dyDescent="0.25">
      <c r="A356" s="3">
        <v>355</v>
      </c>
      <c r="B356" s="3" t="s">
        <v>38</v>
      </c>
      <c r="C356" s="3" t="s">
        <v>22</v>
      </c>
      <c r="D356" s="3" t="s">
        <v>40</v>
      </c>
      <c r="E356" s="3" t="s">
        <v>28</v>
      </c>
      <c r="F356" s="3" t="s">
        <v>25</v>
      </c>
      <c r="G356" s="3" t="b">
        <v>0</v>
      </c>
      <c r="H356" s="3" t="b">
        <v>0</v>
      </c>
      <c r="I356" s="3" t="b">
        <v>0</v>
      </c>
      <c r="J356" s="3" t="b">
        <v>0</v>
      </c>
      <c r="K356" s="3" t="b">
        <v>0</v>
      </c>
      <c r="L356" s="3">
        <v>200</v>
      </c>
      <c r="M356" s="3">
        <v>9</v>
      </c>
      <c r="N356" s="3">
        <v>0</v>
      </c>
      <c r="O356" s="3">
        <v>1</v>
      </c>
      <c r="P356" s="3">
        <v>0</v>
      </c>
      <c r="Q356" s="3">
        <v>100</v>
      </c>
      <c r="R356" s="3">
        <v>0</v>
      </c>
      <c r="S356" s="3">
        <v>1</v>
      </c>
      <c r="T356" s="3">
        <v>1</v>
      </c>
      <c r="U356" s="3" t="b">
        <v>0</v>
      </c>
      <c r="V356" s="3">
        <v>120</v>
      </c>
      <c r="W356" s="3">
        <v>970.17</v>
      </c>
      <c r="X356" s="3">
        <v>1023.85</v>
      </c>
      <c r="Y356" s="3">
        <v>929.25</v>
      </c>
      <c r="Z356" s="3">
        <v>1012.12</v>
      </c>
      <c r="AA356" s="3">
        <v>994.05</v>
      </c>
      <c r="AB356" s="3">
        <v>892.8</v>
      </c>
      <c r="AC356" s="3">
        <v>854.11</v>
      </c>
      <c r="AD356" s="3">
        <v>979.35</v>
      </c>
      <c r="AE356" s="3">
        <v>927.44</v>
      </c>
      <c r="AF356" s="3" t="s">
        <v>194</v>
      </c>
      <c r="AG356" s="3">
        <v>194.32</v>
      </c>
      <c r="AH356" s="3">
        <v>193.93</v>
      </c>
      <c r="AI356" s="3">
        <v>195.14</v>
      </c>
      <c r="AJ356" s="3">
        <v>194.06</v>
      </c>
      <c r="AK356" s="3">
        <v>195.23</v>
      </c>
      <c r="AL356" s="3">
        <v>195.17</v>
      </c>
      <c r="AM356" s="3">
        <v>194.66</v>
      </c>
      <c r="AN356" s="3">
        <v>195.04</v>
      </c>
      <c r="AO356" s="3">
        <v>194.46</v>
      </c>
      <c r="AP356" s="3" t="s">
        <v>194</v>
      </c>
      <c r="AQ356" s="3">
        <v>7.2213183251870898</v>
      </c>
      <c r="AR356" s="3">
        <v>6.7274499332039204</v>
      </c>
      <c r="AS356" s="3">
        <v>6.9143587196988401</v>
      </c>
      <c r="AT356" s="3">
        <v>7.3490863248966196</v>
      </c>
      <c r="AU356" s="3">
        <v>6.1114640410750596</v>
      </c>
      <c r="AV356" s="3">
        <v>7.0658577568491001</v>
      </c>
      <c r="AW356" s="3">
        <v>6.5317388999425603</v>
      </c>
      <c r="AX356" s="3">
        <v>6.5484113475902097</v>
      </c>
      <c r="AY356" s="3">
        <v>6.4976614457424899</v>
      </c>
      <c r="AZ356" s="3" t="s">
        <v>194</v>
      </c>
      <c r="BA356" s="3">
        <v>28.0951372148138</v>
      </c>
      <c r="BB356" s="3">
        <v>29.790109047430501</v>
      </c>
      <c r="BC356" s="3">
        <v>28.667986435983899</v>
      </c>
      <c r="BD356" s="3">
        <v>31.048198762227099</v>
      </c>
      <c r="BE356" s="3">
        <v>27.994889524816301</v>
      </c>
      <c r="BF356" s="3">
        <v>26.8489967372895</v>
      </c>
      <c r="BG356" s="3">
        <v>28.888006670659799</v>
      </c>
      <c r="BH356" s="3">
        <v>27.645595470368299</v>
      </c>
      <c r="BI356" s="3">
        <v>31.481420822965699</v>
      </c>
      <c r="BJ356" s="3" t="s">
        <v>194</v>
      </c>
      <c r="BM356">
        <v>9</v>
      </c>
      <c r="BN356">
        <f>MIN(Modell_vol30_2_bemutato_Wilensky4_table[[#This Row],[closest comp 1]:[closest comp 10]])</f>
        <v>6.1114640410750596</v>
      </c>
      <c r="BO356">
        <f>MAX(Modell_vol30_2_bemutato_Wilensky4_table[[#This Row],[closest comp 1]:[closest comp 10]])</f>
        <v>7.3490863248966196</v>
      </c>
    </row>
    <row r="357" spans="1:67" x14ac:dyDescent="0.25">
      <c r="A357" s="3">
        <v>356</v>
      </c>
      <c r="B357" s="3" t="s">
        <v>38</v>
      </c>
      <c r="C357" s="3" t="s">
        <v>22</v>
      </c>
      <c r="D357" s="3" t="s">
        <v>40</v>
      </c>
      <c r="E357" s="3" t="s">
        <v>28</v>
      </c>
      <c r="F357" s="3" t="s">
        <v>25</v>
      </c>
      <c r="G357" s="3" t="b">
        <v>0</v>
      </c>
      <c r="H357" s="3" t="b">
        <v>0</v>
      </c>
      <c r="I357" s="3" t="b">
        <v>0</v>
      </c>
      <c r="J357" s="3" t="b">
        <v>0</v>
      </c>
      <c r="K357" s="3" t="b">
        <v>0</v>
      </c>
      <c r="L357" s="3">
        <v>200</v>
      </c>
      <c r="M357" s="3">
        <v>9</v>
      </c>
      <c r="N357" s="3">
        <v>0</v>
      </c>
      <c r="O357" s="3">
        <v>1</v>
      </c>
      <c r="P357" s="3">
        <v>0</v>
      </c>
      <c r="Q357" s="3">
        <v>100</v>
      </c>
      <c r="R357" s="3">
        <v>0</v>
      </c>
      <c r="S357" s="3">
        <v>1</v>
      </c>
      <c r="T357" s="3">
        <v>1</v>
      </c>
      <c r="U357" s="3" t="b">
        <v>0</v>
      </c>
      <c r="V357" s="3">
        <v>120</v>
      </c>
      <c r="W357" s="3">
        <v>980.07</v>
      </c>
      <c r="X357" s="3">
        <v>850.29</v>
      </c>
      <c r="Y357" s="3">
        <v>864.9</v>
      </c>
      <c r="Z357" s="3">
        <v>901.23</v>
      </c>
      <c r="AA357" s="3">
        <v>934.66</v>
      </c>
      <c r="AB357" s="3">
        <v>883.67</v>
      </c>
      <c r="AC357" s="3">
        <v>1016.05</v>
      </c>
      <c r="AD357" s="3">
        <v>876.19</v>
      </c>
      <c r="AE357" s="3">
        <v>864.5</v>
      </c>
      <c r="AF357" s="3" t="s">
        <v>194</v>
      </c>
      <c r="AG357" s="3">
        <v>194.2</v>
      </c>
      <c r="AH357" s="3">
        <v>194.96</v>
      </c>
      <c r="AI357" s="3">
        <v>196.06</v>
      </c>
      <c r="AJ357" s="3">
        <v>194.64</v>
      </c>
      <c r="AK357" s="3">
        <v>194.45</v>
      </c>
      <c r="AL357" s="3">
        <v>195.13</v>
      </c>
      <c r="AM357" s="3">
        <v>194.64</v>
      </c>
      <c r="AN357" s="3">
        <v>194.73</v>
      </c>
      <c r="AO357" s="3">
        <v>195.42</v>
      </c>
      <c r="AP357" s="3" t="s">
        <v>194</v>
      </c>
      <c r="AQ357" s="3">
        <v>7.0725465150261</v>
      </c>
      <c r="AR357" s="3">
        <v>6.6613960440614104</v>
      </c>
      <c r="AS357" s="3">
        <v>5.1584403538536403</v>
      </c>
      <c r="AT357" s="3">
        <v>7.2995678366792198</v>
      </c>
      <c r="AU357" s="3">
        <v>5.8614584100954703</v>
      </c>
      <c r="AV357" s="3">
        <v>6.00530405643687</v>
      </c>
      <c r="AW357" s="3">
        <v>7.5214751226303802</v>
      </c>
      <c r="AX357" s="3">
        <v>7.5874208168077901</v>
      </c>
      <c r="AY357" s="3">
        <v>7.1602128227068196</v>
      </c>
      <c r="AZ357" s="3" t="s">
        <v>194</v>
      </c>
      <c r="BA357" s="3">
        <v>30.050069114947799</v>
      </c>
      <c r="BB357" s="3">
        <v>30.163402710089201</v>
      </c>
      <c r="BC357" s="3">
        <v>26.433697384215499</v>
      </c>
      <c r="BD357" s="3">
        <v>28.1420077555753</v>
      </c>
      <c r="BE357" s="3">
        <v>29.902367343177499</v>
      </c>
      <c r="BF357" s="3">
        <v>28.3246838622984</v>
      </c>
      <c r="BG357" s="3">
        <v>30.328866263199298</v>
      </c>
      <c r="BH357" s="3">
        <v>27.842680498751999</v>
      </c>
      <c r="BI357" s="3">
        <v>26.746002827848901</v>
      </c>
      <c r="BJ357" s="3" t="s">
        <v>194</v>
      </c>
      <c r="BM357">
        <v>9</v>
      </c>
      <c r="BN357">
        <f>MIN(Modell_vol30_2_bemutato_Wilensky4_table[[#This Row],[closest comp 1]:[closest comp 10]])</f>
        <v>5.1584403538536403</v>
      </c>
      <c r="BO357">
        <f>MAX(Modell_vol30_2_bemutato_Wilensky4_table[[#This Row],[closest comp 1]:[closest comp 10]])</f>
        <v>7.5874208168077901</v>
      </c>
    </row>
    <row r="358" spans="1:67" x14ac:dyDescent="0.25">
      <c r="A358" s="3">
        <v>357</v>
      </c>
      <c r="B358" s="3" t="s">
        <v>38</v>
      </c>
      <c r="C358" s="3" t="s">
        <v>22</v>
      </c>
      <c r="D358" s="3" t="s">
        <v>40</v>
      </c>
      <c r="E358" s="3" t="s">
        <v>28</v>
      </c>
      <c r="F358" s="3" t="s">
        <v>25</v>
      </c>
      <c r="G358" s="3" t="b">
        <v>0</v>
      </c>
      <c r="H358" s="3" t="b">
        <v>0</v>
      </c>
      <c r="I358" s="3" t="b">
        <v>0</v>
      </c>
      <c r="J358" s="3" t="b">
        <v>0</v>
      </c>
      <c r="K358" s="3" t="b">
        <v>0</v>
      </c>
      <c r="L358" s="3">
        <v>200</v>
      </c>
      <c r="M358" s="3">
        <v>9</v>
      </c>
      <c r="N358" s="3">
        <v>0</v>
      </c>
      <c r="O358" s="3">
        <v>1</v>
      </c>
      <c r="P358" s="3">
        <v>0</v>
      </c>
      <c r="Q358" s="3">
        <v>100</v>
      </c>
      <c r="R358" s="3">
        <v>0</v>
      </c>
      <c r="S358" s="3">
        <v>1</v>
      </c>
      <c r="T358" s="3">
        <v>1</v>
      </c>
      <c r="U358" s="3" t="b">
        <v>0</v>
      </c>
      <c r="V358" s="3">
        <v>120</v>
      </c>
      <c r="W358" s="3">
        <v>794.43</v>
      </c>
      <c r="X358" s="3">
        <v>827.54</v>
      </c>
      <c r="Y358" s="3">
        <v>974.29</v>
      </c>
      <c r="Z358" s="3">
        <v>901.41</v>
      </c>
      <c r="AA358" s="3">
        <v>1003.22</v>
      </c>
      <c r="AB358" s="3">
        <v>892.03</v>
      </c>
      <c r="AC358" s="3">
        <v>850.11</v>
      </c>
      <c r="AD358" s="3">
        <v>975.44</v>
      </c>
      <c r="AE358" s="3">
        <v>763.47</v>
      </c>
      <c r="AF358" s="3" t="s">
        <v>194</v>
      </c>
      <c r="AG358" s="3">
        <v>195.06</v>
      </c>
      <c r="AH358" s="3">
        <v>195.69</v>
      </c>
      <c r="AI358" s="3">
        <v>194.09</v>
      </c>
      <c r="AJ358" s="3">
        <v>195.09</v>
      </c>
      <c r="AK358" s="3">
        <v>194.06</v>
      </c>
      <c r="AL358" s="3">
        <v>195.28</v>
      </c>
      <c r="AM358" s="3">
        <v>195.56</v>
      </c>
      <c r="AN358" s="3">
        <v>194.94</v>
      </c>
      <c r="AO358" s="3">
        <v>195.11</v>
      </c>
      <c r="AP358" s="3" t="s">
        <v>194</v>
      </c>
      <c r="AQ358" s="3">
        <v>6.8141267941201704</v>
      </c>
      <c r="AR358" s="3">
        <v>5.5693308543817901</v>
      </c>
      <c r="AS358" s="3">
        <v>9.0315098250064203</v>
      </c>
      <c r="AT358" s="3">
        <v>5.7225111664419899</v>
      </c>
      <c r="AU358" s="3">
        <v>6.8384959968715204</v>
      </c>
      <c r="AV358" s="3">
        <v>6.52023872101209</v>
      </c>
      <c r="AW358" s="3">
        <v>5.0670889487311301</v>
      </c>
      <c r="AX358" s="3">
        <v>6.6964226815959798</v>
      </c>
      <c r="AY358" s="3">
        <v>5.9631326321765199</v>
      </c>
      <c r="AZ358" s="3" t="s">
        <v>194</v>
      </c>
      <c r="BA358" s="3">
        <v>29.511816393848498</v>
      </c>
      <c r="BB358" s="3">
        <v>29.306435406329399</v>
      </c>
      <c r="BC358" s="3">
        <v>27.8519225375336</v>
      </c>
      <c r="BD358" s="3">
        <v>29.8703400517477</v>
      </c>
      <c r="BE358" s="3">
        <v>30.786585712279599</v>
      </c>
      <c r="BF358" s="3">
        <v>26.4166904697475</v>
      </c>
      <c r="BG358" s="3">
        <v>29.886344867715</v>
      </c>
      <c r="BH358" s="3">
        <v>27.8426624399712</v>
      </c>
      <c r="BI358" s="3">
        <v>28.950730547120202</v>
      </c>
      <c r="BJ358" s="3" t="s">
        <v>194</v>
      </c>
      <c r="BM358">
        <v>9</v>
      </c>
      <c r="BN358">
        <f>MIN(Modell_vol30_2_bemutato_Wilensky4_table[[#This Row],[closest comp 1]:[closest comp 10]])</f>
        <v>5.0670889487311301</v>
      </c>
      <c r="BO358">
        <f>MAX(Modell_vol30_2_bemutato_Wilensky4_table[[#This Row],[closest comp 1]:[closest comp 10]])</f>
        <v>9.0315098250064203</v>
      </c>
    </row>
    <row r="359" spans="1:67" x14ac:dyDescent="0.25">
      <c r="A359" s="3">
        <v>358</v>
      </c>
      <c r="B359" s="3" t="s">
        <v>38</v>
      </c>
      <c r="C359" s="3" t="s">
        <v>22</v>
      </c>
      <c r="D359" s="3" t="s">
        <v>40</v>
      </c>
      <c r="E359" s="3" t="s">
        <v>28</v>
      </c>
      <c r="F359" s="3" t="s">
        <v>25</v>
      </c>
      <c r="G359" s="3" t="b">
        <v>0</v>
      </c>
      <c r="H359" s="3" t="b">
        <v>0</v>
      </c>
      <c r="I359" s="3" t="b">
        <v>0</v>
      </c>
      <c r="J359" s="3" t="b">
        <v>0</v>
      </c>
      <c r="K359" s="3" t="b">
        <v>0</v>
      </c>
      <c r="L359" s="3">
        <v>200</v>
      </c>
      <c r="M359" s="3">
        <v>9</v>
      </c>
      <c r="N359" s="3">
        <v>0</v>
      </c>
      <c r="O359" s="3">
        <v>1</v>
      </c>
      <c r="P359" s="3">
        <v>0</v>
      </c>
      <c r="Q359" s="3">
        <v>100</v>
      </c>
      <c r="R359" s="3">
        <v>0</v>
      </c>
      <c r="S359" s="3">
        <v>1</v>
      </c>
      <c r="T359" s="3">
        <v>1</v>
      </c>
      <c r="U359" s="3" t="b">
        <v>0</v>
      </c>
      <c r="V359" s="3">
        <v>120</v>
      </c>
      <c r="W359" s="3">
        <v>1014.07</v>
      </c>
      <c r="X359" s="3">
        <v>960.81</v>
      </c>
      <c r="Y359" s="3">
        <v>998.25</v>
      </c>
      <c r="Z359" s="3">
        <v>858.52</v>
      </c>
      <c r="AA359" s="3">
        <v>968.35</v>
      </c>
      <c r="AB359" s="3">
        <v>984.75</v>
      </c>
      <c r="AC359" s="3">
        <v>855.9</v>
      </c>
      <c r="AD359" s="3">
        <v>997.44</v>
      </c>
      <c r="AE359" s="3">
        <v>916.41</v>
      </c>
      <c r="AF359" s="3" t="s">
        <v>194</v>
      </c>
      <c r="AG359" s="3">
        <v>194.74</v>
      </c>
      <c r="AH359" s="3">
        <v>194.6</v>
      </c>
      <c r="AI359" s="3">
        <v>194.31</v>
      </c>
      <c r="AJ359" s="3">
        <v>194.91</v>
      </c>
      <c r="AK359" s="3">
        <v>193.53</v>
      </c>
      <c r="AL359" s="3">
        <v>194.5</v>
      </c>
      <c r="AM359" s="3">
        <v>195.15</v>
      </c>
      <c r="AN359" s="3">
        <v>195.49</v>
      </c>
      <c r="AO359" s="3">
        <v>194.54</v>
      </c>
      <c r="AP359" s="3" t="s">
        <v>194</v>
      </c>
      <c r="AQ359" s="3">
        <v>6.40619202194799</v>
      </c>
      <c r="AR359" s="3">
        <v>6.57111165175019</v>
      </c>
      <c r="AS359" s="3">
        <v>8.8445951648363099</v>
      </c>
      <c r="AT359" s="3">
        <v>7.4006965050844098</v>
      </c>
      <c r="AU359" s="3">
        <v>7.3313521982230903</v>
      </c>
      <c r="AV359" s="3">
        <v>8.0291517289700494</v>
      </c>
      <c r="AW359" s="3">
        <v>6.3222194609814704</v>
      </c>
      <c r="AX359" s="3">
        <v>6.6218517099649796</v>
      </c>
      <c r="AY359" s="3">
        <v>5.8104625401265704</v>
      </c>
      <c r="AZ359" s="3" t="s">
        <v>194</v>
      </c>
      <c r="BA359" s="3">
        <v>31.068015669372201</v>
      </c>
      <c r="BB359" s="3">
        <v>29.377044384190299</v>
      </c>
      <c r="BC359" s="3">
        <v>25.150784423148799</v>
      </c>
      <c r="BD359" s="3">
        <v>29.137059932691301</v>
      </c>
      <c r="BE359" s="3">
        <v>29.137547563161501</v>
      </c>
      <c r="BF359" s="3">
        <v>26.643349900411099</v>
      </c>
      <c r="BG359" s="3">
        <v>28.543419710481601</v>
      </c>
      <c r="BH359" s="3">
        <v>29.1038699721149</v>
      </c>
      <c r="BI359" s="3">
        <v>30.206107497901598</v>
      </c>
      <c r="BJ359" s="3" t="s">
        <v>194</v>
      </c>
      <c r="BM359">
        <v>9</v>
      </c>
      <c r="BN359">
        <f>MIN(Modell_vol30_2_bemutato_Wilensky4_table[[#This Row],[closest comp 1]:[closest comp 10]])</f>
        <v>5.8104625401265704</v>
      </c>
      <c r="BO359">
        <f>MAX(Modell_vol30_2_bemutato_Wilensky4_table[[#This Row],[closest comp 1]:[closest comp 10]])</f>
        <v>8.8445951648363099</v>
      </c>
    </row>
    <row r="360" spans="1:67" x14ac:dyDescent="0.25">
      <c r="A360" s="3">
        <v>359</v>
      </c>
      <c r="B360" s="3" t="s">
        <v>38</v>
      </c>
      <c r="C360" s="3" t="s">
        <v>22</v>
      </c>
      <c r="D360" s="3" t="s">
        <v>40</v>
      </c>
      <c r="E360" s="3" t="s">
        <v>28</v>
      </c>
      <c r="F360" s="3" t="s">
        <v>25</v>
      </c>
      <c r="G360" s="3" t="b">
        <v>0</v>
      </c>
      <c r="H360" s="3" t="b">
        <v>0</v>
      </c>
      <c r="I360" s="3" t="b">
        <v>0</v>
      </c>
      <c r="J360" s="3" t="b">
        <v>0</v>
      </c>
      <c r="K360" s="3" t="b">
        <v>0</v>
      </c>
      <c r="L360" s="3">
        <v>200</v>
      </c>
      <c r="M360" s="3">
        <v>9</v>
      </c>
      <c r="N360" s="3">
        <v>0</v>
      </c>
      <c r="O360" s="3">
        <v>1</v>
      </c>
      <c r="P360" s="3">
        <v>0</v>
      </c>
      <c r="Q360" s="3">
        <v>100</v>
      </c>
      <c r="R360" s="3">
        <v>0</v>
      </c>
      <c r="S360" s="3">
        <v>1</v>
      </c>
      <c r="T360" s="3">
        <v>1</v>
      </c>
      <c r="U360" s="3" t="b">
        <v>0</v>
      </c>
      <c r="V360" s="3">
        <v>120</v>
      </c>
      <c r="W360" s="3">
        <v>864.9</v>
      </c>
      <c r="X360" s="3">
        <v>1028.46</v>
      </c>
      <c r="Y360" s="3">
        <v>966.58</v>
      </c>
      <c r="Z360" s="3">
        <v>1108.28</v>
      </c>
      <c r="AA360" s="3">
        <v>860.31</v>
      </c>
      <c r="AB360" s="3">
        <v>872.27</v>
      </c>
      <c r="AC360" s="3">
        <v>930.27</v>
      </c>
      <c r="AD360" s="3">
        <v>1001.15</v>
      </c>
      <c r="AE360" s="3">
        <v>984.46</v>
      </c>
      <c r="AF360" s="3" t="s">
        <v>194</v>
      </c>
      <c r="AG360" s="3">
        <v>194.82</v>
      </c>
      <c r="AH360" s="3">
        <v>194.64</v>
      </c>
      <c r="AI360" s="3">
        <v>195.08</v>
      </c>
      <c r="AJ360" s="3">
        <v>193.4</v>
      </c>
      <c r="AK360" s="3">
        <v>195.24</v>
      </c>
      <c r="AL360" s="3">
        <v>194.91</v>
      </c>
      <c r="AM360" s="3">
        <v>194.87</v>
      </c>
      <c r="AN360" s="3">
        <v>194.32</v>
      </c>
      <c r="AO360" s="3">
        <v>194.68</v>
      </c>
      <c r="AP360" s="3" t="s">
        <v>194</v>
      </c>
      <c r="AQ360" s="3">
        <v>7.4417438619334701</v>
      </c>
      <c r="AR360" s="3">
        <v>7.3539828884769403</v>
      </c>
      <c r="AS360" s="3">
        <v>7.4135001790482304</v>
      </c>
      <c r="AT360" s="3">
        <v>7.3048483046702204</v>
      </c>
      <c r="AU360" s="3">
        <v>6.3817606213112903</v>
      </c>
      <c r="AV360" s="3">
        <v>6.3113954001746899</v>
      </c>
      <c r="AW360" s="3">
        <v>6.25819709233489</v>
      </c>
      <c r="AX360" s="3">
        <v>7.13354346594011</v>
      </c>
      <c r="AY360" s="3">
        <v>6.8242978196188</v>
      </c>
      <c r="AZ360" s="3" t="s">
        <v>194</v>
      </c>
      <c r="BA360" s="3">
        <v>26.509341845631599</v>
      </c>
      <c r="BB360" s="3">
        <v>28.9782383716041</v>
      </c>
      <c r="BC360" s="3">
        <v>26.666092604507</v>
      </c>
      <c r="BD360" s="3">
        <v>31.0976855816225</v>
      </c>
      <c r="BE360" s="3">
        <v>28.271741507572798</v>
      </c>
      <c r="BF360" s="3">
        <v>31.730970702422699</v>
      </c>
      <c r="BG360" s="3">
        <v>29.143175595558802</v>
      </c>
      <c r="BH360" s="3">
        <v>31.640585161682701</v>
      </c>
      <c r="BI360" s="3">
        <v>29.413944772719098</v>
      </c>
      <c r="BJ360" s="3" t="s">
        <v>194</v>
      </c>
      <c r="BM360">
        <v>9</v>
      </c>
      <c r="BN360">
        <f>MIN(Modell_vol30_2_bemutato_Wilensky4_table[[#This Row],[closest comp 1]:[closest comp 10]])</f>
        <v>6.25819709233489</v>
      </c>
      <c r="BO360">
        <f>MAX(Modell_vol30_2_bemutato_Wilensky4_table[[#This Row],[closest comp 1]:[closest comp 10]])</f>
        <v>7.4417438619334701</v>
      </c>
    </row>
    <row r="361" spans="1:67" x14ac:dyDescent="0.25">
      <c r="A361" s="3">
        <v>360</v>
      </c>
      <c r="B361" s="3" t="s">
        <v>38</v>
      </c>
      <c r="C361" s="3" t="s">
        <v>22</v>
      </c>
      <c r="D361" s="3" t="s">
        <v>40</v>
      </c>
      <c r="E361" s="3" t="s">
        <v>28</v>
      </c>
      <c r="F361" s="3" t="s">
        <v>25</v>
      </c>
      <c r="G361" s="3" t="b">
        <v>0</v>
      </c>
      <c r="H361" s="3" t="b">
        <v>0</v>
      </c>
      <c r="I361" s="3" t="b">
        <v>0</v>
      </c>
      <c r="J361" s="3" t="b">
        <v>0</v>
      </c>
      <c r="K361" s="3" t="b">
        <v>0</v>
      </c>
      <c r="L361" s="3">
        <v>200</v>
      </c>
      <c r="M361" s="3">
        <v>9</v>
      </c>
      <c r="N361" s="3">
        <v>0</v>
      </c>
      <c r="O361" s="3">
        <v>1</v>
      </c>
      <c r="P361" s="3">
        <v>0</v>
      </c>
      <c r="Q361" s="3">
        <v>100</v>
      </c>
      <c r="R361" s="3">
        <v>0</v>
      </c>
      <c r="S361" s="3">
        <v>1</v>
      </c>
      <c r="T361" s="3">
        <v>1</v>
      </c>
      <c r="U361" s="3" t="b">
        <v>0</v>
      </c>
      <c r="V361" s="3">
        <v>120</v>
      </c>
      <c r="W361" s="3">
        <v>922.82</v>
      </c>
      <c r="X361" s="3">
        <v>795.71</v>
      </c>
      <c r="Y361" s="3">
        <v>806.54</v>
      </c>
      <c r="Z361" s="3">
        <v>650.51</v>
      </c>
      <c r="AA361" s="3">
        <v>891.67</v>
      </c>
      <c r="AB361" s="3">
        <v>862.47</v>
      </c>
      <c r="AC361" s="3">
        <v>777.74</v>
      </c>
      <c r="AD361" s="3">
        <v>883.67</v>
      </c>
      <c r="AE361" s="3">
        <v>838.02</v>
      </c>
      <c r="AF361" s="3" t="s">
        <v>194</v>
      </c>
      <c r="AG361" s="3">
        <v>194.53</v>
      </c>
      <c r="AH361" s="3">
        <v>194.91</v>
      </c>
      <c r="AI361" s="3">
        <v>195.14</v>
      </c>
      <c r="AJ361" s="3">
        <v>195.38</v>
      </c>
      <c r="AK361" s="3">
        <v>195.56</v>
      </c>
      <c r="AL361" s="3">
        <v>195.37</v>
      </c>
      <c r="AM361" s="3">
        <v>196.05</v>
      </c>
      <c r="AN361" s="3">
        <v>195.34</v>
      </c>
      <c r="AO361" s="3">
        <v>195.18</v>
      </c>
      <c r="AP361" s="3" t="s">
        <v>194</v>
      </c>
      <c r="AQ361" s="3">
        <v>6.3040108175716201</v>
      </c>
      <c r="AR361" s="3">
        <v>6.1834461399184004</v>
      </c>
      <c r="AS361" s="3">
        <v>6.9961555039293302</v>
      </c>
      <c r="AT361" s="3">
        <v>6.39365573344792</v>
      </c>
      <c r="AU361" s="3">
        <v>5.9974899874297103</v>
      </c>
      <c r="AV361" s="3">
        <v>7.0687507582056304</v>
      </c>
      <c r="AW361" s="3">
        <v>5.1472567175964397</v>
      </c>
      <c r="AX361" s="3">
        <v>6.6379533654402403</v>
      </c>
      <c r="AY361" s="3">
        <v>5.4571197228116297</v>
      </c>
      <c r="AZ361" s="3" t="s">
        <v>194</v>
      </c>
      <c r="BA361" s="3">
        <v>30.263168080340801</v>
      </c>
      <c r="BB361" s="3">
        <v>30.3325138730325</v>
      </c>
      <c r="BC361" s="3">
        <v>27.607156474376801</v>
      </c>
      <c r="BD361" s="3">
        <v>31.666757300855</v>
      </c>
      <c r="BE361" s="3">
        <v>30.875723652242499</v>
      </c>
      <c r="BF361" s="3">
        <v>27.525440552046</v>
      </c>
      <c r="BG361" s="3">
        <v>28.783757035980098</v>
      </c>
      <c r="BH361" s="3">
        <v>29.807926309151501</v>
      </c>
      <c r="BI361" s="3">
        <v>31.160820582230699</v>
      </c>
      <c r="BJ361" s="3" t="s">
        <v>194</v>
      </c>
      <c r="BM361">
        <v>9</v>
      </c>
      <c r="BN361">
        <f>MIN(Modell_vol30_2_bemutato_Wilensky4_table[[#This Row],[closest comp 1]:[closest comp 10]])</f>
        <v>5.1472567175964397</v>
      </c>
      <c r="BO361">
        <f>MAX(Modell_vol30_2_bemutato_Wilensky4_table[[#This Row],[closest comp 1]:[closest comp 10]])</f>
        <v>7.0687507582056304</v>
      </c>
    </row>
    <row r="362" spans="1:67" x14ac:dyDescent="0.25">
      <c r="A362" s="3">
        <v>361</v>
      </c>
      <c r="B362" s="3" t="s">
        <v>38</v>
      </c>
      <c r="C362" s="3" t="s">
        <v>22</v>
      </c>
      <c r="D362" s="3" t="s">
        <v>40</v>
      </c>
      <c r="E362" s="3" t="s">
        <v>28</v>
      </c>
      <c r="F362" s="3" t="s">
        <v>25</v>
      </c>
      <c r="G362" s="3" t="b">
        <v>0</v>
      </c>
      <c r="H362" s="3" t="b">
        <v>0</v>
      </c>
      <c r="I362" s="3" t="b">
        <v>0</v>
      </c>
      <c r="J362" s="3" t="b">
        <v>0</v>
      </c>
      <c r="K362" s="3" t="b">
        <v>0</v>
      </c>
      <c r="L362" s="3">
        <v>200</v>
      </c>
      <c r="M362" s="3">
        <v>9</v>
      </c>
      <c r="N362" s="3">
        <v>0</v>
      </c>
      <c r="O362" s="3">
        <v>1</v>
      </c>
      <c r="P362" s="3">
        <v>0</v>
      </c>
      <c r="Q362" s="3">
        <v>100</v>
      </c>
      <c r="R362" s="3">
        <v>0</v>
      </c>
      <c r="S362" s="3">
        <v>1</v>
      </c>
      <c r="T362" s="3">
        <v>1</v>
      </c>
      <c r="U362" s="3" t="b">
        <v>0</v>
      </c>
      <c r="V362" s="3">
        <v>120</v>
      </c>
      <c r="W362" s="3">
        <v>863.5</v>
      </c>
      <c r="X362" s="3">
        <v>747.69</v>
      </c>
      <c r="Y362" s="3">
        <v>772.17</v>
      </c>
      <c r="Z362" s="3">
        <v>861.99</v>
      </c>
      <c r="AA362" s="3">
        <v>684.89</v>
      </c>
      <c r="AB362" s="3">
        <v>1039.94</v>
      </c>
      <c r="AC362" s="3">
        <v>844.55</v>
      </c>
      <c r="AD362" s="3">
        <v>730.33</v>
      </c>
      <c r="AE362" s="3">
        <v>1015.5</v>
      </c>
      <c r="AF362" s="3" t="s">
        <v>194</v>
      </c>
      <c r="AG362" s="3">
        <v>195.15</v>
      </c>
      <c r="AH362" s="3">
        <v>194.88</v>
      </c>
      <c r="AI362" s="3">
        <v>195.36</v>
      </c>
      <c r="AJ362" s="3">
        <v>195.23</v>
      </c>
      <c r="AK362" s="3">
        <v>196.32</v>
      </c>
      <c r="AL362" s="3">
        <v>194.42</v>
      </c>
      <c r="AM362" s="3">
        <v>194.75</v>
      </c>
      <c r="AN362" s="3">
        <v>195.5</v>
      </c>
      <c r="AO362" s="3">
        <v>194.77</v>
      </c>
      <c r="AP362" s="3" t="s">
        <v>194</v>
      </c>
      <c r="AQ362" s="3">
        <v>7.42451106307196</v>
      </c>
      <c r="AR362" s="3">
        <v>6.4457331344723698</v>
      </c>
      <c r="AS362" s="3">
        <v>5.6136531784632897</v>
      </c>
      <c r="AT362" s="3">
        <v>6.9657706564134703</v>
      </c>
      <c r="AU362" s="3">
        <v>4.8777659082603702</v>
      </c>
      <c r="AV362" s="3">
        <v>7.5012262125493603</v>
      </c>
      <c r="AW362" s="3">
        <v>7.0410589863620396</v>
      </c>
      <c r="AX362" s="3">
        <v>5.5381173843482703</v>
      </c>
      <c r="AY362" s="3">
        <v>6.88841351078716</v>
      </c>
      <c r="AZ362" s="3" t="s">
        <v>194</v>
      </c>
      <c r="BA362" s="3">
        <v>27.384682608872701</v>
      </c>
      <c r="BB362" s="3">
        <v>31.2582354495594</v>
      </c>
      <c r="BC362" s="3">
        <v>28.017331777205399</v>
      </c>
      <c r="BD362" s="3">
        <v>26.514022391809799</v>
      </c>
      <c r="BE362" s="3">
        <v>27.877349478407101</v>
      </c>
      <c r="BF362" s="3">
        <v>28.987569950568801</v>
      </c>
      <c r="BG362" s="3">
        <v>29.160796488066701</v>
      </c>
      <c r="BH362" s="3">
        <v>30.6837035714371</v>
      </c>
      <c r="BI362" s="3">
        <v>28.921063997646598</v>
      </c>
      <c r="BJ362" s="3" t="s">
        <v>194</v>
      </c>
      <c r="BM362">
        <v>9</v>
      </c>
      <c r="BN362">
        <f>MIN(Modell_vol30_2_bemutato_Wilensky4_table[[#This Row],[closest comp 1]:[closest comp 10]])</f>
        <v>4.8777659082603702</v>
      </c>
      <c r="BO362">
        <f>MAX(Modell_vol30_2_bemutato_Wilensky4_table[[#This Row],[closest comp 1]:[closest comp 10]])</f>
        <v>7.5012262125493603</v>
      </c>
    </row>
    <row r="363" spans="1:67" x14ac:dyDescent="0.25">
      <c r="A363" s="3">
        <v>362</v>
      </c>
      <c r="B363" s="3" t="s">
        <v>38</v>
      </c>
      <c r="C363" s="3" t="s">
        <v>22</v>
      </c>
      <c r="D363" s="3" t="s">
        <v>40</v>
      </c>
      <c r="E363" s="3" t="s">
        <v>28</v>
      </c>
      <c r="F363" s="3" t="s">
        <v>25</v>
      </c>
      <c r="G363" s="3" t="b">
        <v>0</v>
      </c>
      <c r="H363" s="3" t="b">
        <v>0</v>
      </c>
      <c r="I363" s="3" t="b">
        <v>0</v>
      </c>
      <c r="J363" s="3" t="b">
        <v>0</v>
      </c>
      <c r="K363" s="3" t="b">
        <v>0</v>
      </c>
      <c r="L363" s="3">
        <v>200</v>
      </c>
      <c r="M363" s="3">
        <v>9</v>
      </c>
      <c r="N363" s="3">
        <v>0</v>
      </c>
      <c r="O363" s="3">
        <v>1</v>
      </c>
      <c r="P363" s="3">
        <v>0</v>
      </c>
      <c r="Q363" s="3">
        <v>100</v>
      </c>
      <c r="R363" s="3">
        <v>0</v>
      </c>
      <c r="S363" s="3">
        <v>1</v>
      </c>
      <c r="T363" s="3">
        <v>1</v>
      </c>
      <c r="U363" s="3" t="b">
        <v>0</v>
      </c>
      <c r="V363" s="3">
        <v>120</v>
      </c>
      <c r="W363" s="3">
        <v>749.53</v>
      </c>
      <c r="X363" s="3">
        <v>863.14</v>
      </c>
      <c r="Y363" s="3">
        <v>981.96</v>
      </c>
      <c r="Z363" s="3">
        <v>998.77</v>
      </c>
      <c r="AA363" s="3">
        <v>932</v>
      </c>
      <c r="AB363" s="3">
        <v>565.38</v>
      </c>
      <c r="AC363" s="3">
        <v>822.91</v>
      </c>
      <c r="AD363" s="3">
        <v>785.66</v>
      </c>
      <c r="AE363" s="3">
        <v>834.08</v>
      </c>
      <c r="AF363" s="3" t="s">
        <v>194</v>
      </c>
      <c r="AG363" s="3">
        <v>196.38</v>
      </c>
      <c r="AH363" s="3">
        <v>194.91</v>
      </c>
      <c r="AI363" s="3">
        <v>194.83</v>
      </c>
      <c r="AJ363" s="3">
        <v>195.41</v>
      </c>
      <c r="AK363" s="3">
        <v>193.42</v>
      </c>
      <c r="AL363" s="3">
        <v>196.65</v>
      </c>
      <c r="AM363" s="3">
        <v>195.19</v>
      </c>
      <c r="AN363" s="3">
        <v>195.4</v>
      </c>
      <c r="AO363" s="3">
        <v>194.73</v>
      </c>
      <c r="AP363" s="3" t="s">
        <v>194</v>
      </c>
      <c r="AQ363" s="3">
        <v>4.6979330881855796</v>
      </c>
      <c r="AR363" s="3">
        <v>7.3374878691420697</v>
      </c>
      <c r="AS363" s="3">
        <v>6.31892495993048</v>
      </c>
      <c r="AT363" s="3">
        <v>7.2147029946267702</v>
      </c>
      <c r="AU363" s="3">
        <v>6.9437877959850898</v>
      </c>
      <c r="AV363" s="3">
        <v>4.4170428934845303</v>
      </c>
      <c r="AW363" s="3">
        <v>5.3840975427033797</v>
      </c>
      <c r="AX363" s="3">
        <v>5.9480925680357402</v>
      </c>
      <c r="AY363" s="3">
        <v>7.9129980506295103</v>
      </c>
      <c r="AZ363" s="3" t="s">
        <v>194</v>
      </c>
      <c r="BA363" s="3">
        <v>28.585310830862198</v>
      </c>
      <c r="BB363" s="3">
        <v>27.3440841566022</v>
      </c>
      <c r="BC363" s="3">
        <v>28.625631636571399</v>
      </c>
      <c r="BD363" s="3">
        <v>27.8851148342555</v>
      </c>
      <c r="BE363" s="3">
        <v>30.928877436565902</v>
      </c>
      <c r="BF363" s="3">
        <v>28.4424174557432</v>
      </c>
      <c r="BG363" s="3">
        <v>29.262450269441899</v>
      </c>
      <c r="BH363" s="3">
        <v>29.190887694948199</v>
      </c>
      <c r="BI363" s="3">
        <v>26.654277419528299</v>
      </c>
      <c r="BJ363" s="3" t="s">
        <v>194</v>
      </c>
      <c r="BM363">
        <v>9</v>
      </c>
      <c r="BN363">
        <f>MIN(Modell_vol30_2_bemutato_Wilensky4_table[[#This Row],[closest comp 1]:[closest comp 10]])</f>
        <v>4.4170428934845303</v>
      </c>
      <c r="BO363">
        <f>MAX(Modell_vol30_2_bemutato_Wilensky4_table[[#This Row],[closest comp 1]:[closest comp 10]])</f>
        <v>7.9129980506295103</v>
      </c>
    </row>
    <row r="364" spans="1:67" x14ac:dyDescent="0.25">
      <c r="A364" s="3">
        <v>363</v>
      </c>
      <c r="B364" s="3" t="s">
        <v>38</v>
      </c>
      <c r="C364" s="3" t="s">
        <v>22</v>
      </c>
      <c r="D364" s="3" t="s">
        <v>40</v>
      </c>
      <c r="E364" s="3" t="s">
        <v>28</v>
      </c>
      <c r="F364" s="3" t="s">
        <v>25</v>
      </c>
      <c r="G364" s="3" t="b">
        <v>0</v>
      </c>
      <c r="H364" s="3" t="b">
        <v>0</v>
      </c>
      <c r="I364" s="3" t="b">
        <v>0</v>
      </c>
      <c r="J364" s="3" t="b">
        <v>0</v>
      </c>
      <c r="K364" s="3" t="b">
        <v>0</v>
      </c>
      <c r="L364" s="3">
        <v>200</v>
      </c>
      <c r="M364" s="3">
        <v>9</v>
      </c>
      <c r="N364" s="3">
        <v>0</v>
      </c>
      <c r="O364" s="3">
        <v>1</v>
      </c>
      <c r="P364" s="3">
        <v>0</v>
      </c>
      <c r="Q364" s="3">
        <v>100</v>
      </c>
      <c r="R364" s="3">
        <v>0</v>
      </c>
      <c r="S364" s="3">
        <v>1</v>
      </c>
      <c r="T364" s="3">
        <v>1</v>
      </c>
      <c r="U364" s="3" t="b">
        <v>0</v>
      </c>
      <c r="V364" s="3">
        <v>120</v>
      </c>
      <c r="W364" s="3">
        <v>1079.3599999999999</v>
      </c>
      <c r="X364" s="3">
        <v>829.5</v>
      </c>
      <c r="Y364" s="3">
        <v>835.46</v>
      </c>
      <c r="Z364" s="3">
        <v>837.8</v>
      </c>
      <c r="AA364" s="3">
        <v>890.21</v>
      </c>
      <c r="AB364" s="3">
        <v>928.93</v>
      </c>
      <c r="AC364" s="3">
        <v>911.92</v>
      </c>
      <c r="AD364" s="3">
        <v>731.2</v>
      </c>
      <c r="AE364" s="3">
        <v>951.51</v>
      </c>
      <c r="AF364" s="3" t="s">
        <v>194</v>
      </c>
      <c r="AG364" s="3">
        <v>194.51</v>
      </c>
      <c r="AH364" s="3">
        <v>194.64</v>
      </c>
      <c r="AI364" s="3">
        <v>194.3</v>
      </c>
      <c r="AJ364" s="3">
        <v>195.33</v>
      </c>
      <c r="AK364" s="3">
        <v>195.49</v>
      </c>
      <c r="AL364" s="3">
        <v>195.29</v>
      </c>
      <c r="AM364" s="3">
        <v>195.35</v>
      </c>
      <c r="AN364" s="3">
        <v>195.18</v>
      </c>
      <c r="AO364" s="3">
        <v>194.9</v>
      </c>
      <c r="AP364" s="3" t="s">
        <v>194</v>
      </c>
      <c r="AQ364" s="3">
        <v>7.49073910999945</v>
      </c>
      <c r="AR364" s="3">
        <v>7.1560474164626404</v>
      </c>
      <c r="AS364" s="3">
        <v>6.1651627996607399</v>
      </c>
      <c r="AT364" s="3">
        <v>5.3706401266075297</v>
      </c>
      <c r="AU364" s="3">
        <v>5.0719173575862699</v>
      </c>
      <c r="AV364" s="3">
        <v>6.3824621757336901</v>
      </c>
      <c r="AW364" s="3">
        <v>6.4931254655826196</v>
      </c>
      <c r="AX364" s="3">
        <v>7.0216552220943003</v>
      </c>
      <c r="AY364" s="3">
        <v>8.1966086271521394</v>
      </c>
      <c r="AZ364" s="3" t="s">
        <v>194</v>
      </c>
      <c r="BA364" s="3">
        <v>30.418075972537501</v>
      </c>
      <c r="BB364" s="3">
        <v>30.976879371049701</v>
      </c>
      <c r="BC364" s="3">
        <v>30.320592841753001</v>
      </c>
      <c r="BD364" s="3">
        <v>29.933834795712901</v>
      </c>
      <c r="BE364" s="3">
        <v>29.2959654489919</v>
      </c>
      <c r="BF364" s="3">
        <v>30.840063666237</v>
      </c>
      <c r="BG364" s="3">
        <v>29.2717705837923</v>
      </c>
      <c r="BH364" s="3">
        <v>31.512879035386099</v>
      </c>
      <c r="BI364" s="3">
        <v>26.101940501786999</v>
      </c>
      <c r="BJ364" s="3" t="s">
        <v>194</v>
      </c>
      <c r="BM364">
        <v>9</v>
      </c>
      <c r="BN364">
        <f>MIN(Modell_vol30_2_bemutato_Wilensky4_table[[#This Row],[closest comp 1]:[closest comp 10]])</f>
        <v>5.0719173575862699</v>
      </c>
      <c r="BO364">
        <f>MAX(Modell_vol30_2_bemutato_Wilensky4_table[[#This Row],[closest comp 1]:[closest comp 10]])</f>
        <v>8.1966086271521394</v>
      </c>
    </row>
    <row r="365" spans="1:67" x14ac:dyDescent="0.25">
      <c r="A365" s="3">
        <v>364</v>
      </c>
      <c r="B365" s="3" t="s">
        <v>38</v>
      </c>
      <c r="C365" s="3" t="s">
        <v>22</v>
      </c>
      <c r="D365" s="3" t="s">
        <v>40</v>
      </c>
      <c r="E365" s="3" t="s">
        <v>28</v>
      </c>
      <c r="F365" s="3" t="s">
        <v>25</v>
      </c>
      <c r="G365" s="3" t="b">
        <v>0</v>
      </c>
      <c r="H365" s="3" t="b">
        <v>0</v>
      </c>
      <c r="I365" s="3" t="b">
        <v>0</v>
      </c>
      <c r="J365" s="3" t="b">
        <v>0</v>
      </c>
      <c r="K365" s="3" t="b">
        <v>0</v>
      </c>
      <c r="L365" s="3">
        <v>200</v>
      </c>
      <c r="M365" s="3">
        <v>9</v>
      </c>
      <c r="N365" s="3">
        <v>0</v>
      </c>
      <c r="O365" s="3">
        <v>1</v>
      </c>
      <c r="P365" s="3">
        <v>0</v>
      </c>
      <c r="Q365" s="3">
        <v>100</v>
      </c>
      <c r="R365" s="3">
        <v>0</v>
      </c>
      <c r="S365" s="3">
        <v>1</v>
      </c>
      <c r="T365" s="3">
        <v>1</v>
      </c>
      <c r="U365" s="3" t="b">
        <v>0</v>
      </c>
      <c r="V365" s="3">
        <v>120</v>
      </c>
      <c r="W365" s="3">
        <v>968.96</v>
      </c>
      <c r="X365" s="3">
        <v>1005.64</v>
      </c>
      <c r="Y365" s="3">
        <v>970.39</v>
      </c>
      <c r="Z365" s="3">
        <v>807.74</v>
      </c>
      <c r="AA365" s="3">
        <v>848.05</v>
      </c>
      <c r="AB365" s="3">
        <v>844.14</v>
      </c>
      <c r="AC365" s="3">
        <v>759.46</v>
      </c>
      <c r="AD365" s="3">
        <v>930.11</v>
      </c>
      <c r="AE365" s="3">
        <v>830.14</v>
      </c>
      <c r="AF365" s="3" t="s">
        <v>194</v>
      </c>
      <c r="AG365" s="3">
        <v>195.11</v>
      </c>
      <c r="AH365" s="3">
        <v>194.65</v>
      </c>
      <c r="AI365" s="3">
        <v>194.5</v>
      </c>
      <c r="AJ365" s="3">
        <v>194.63</v>
      </c>
      <c r="AK365" s="3">
        <v>195.18</v>
      </c>
      <c r="AL365" s="3">
        <v>195.72</v>
      </c>
      <c r="AM365" s="3">
        <v>194.76</v>
      </c>
      <c r="AN365" s="3">
        <v>194.55</v>
      </c>
      <c r="AO365" s="3">
        <v>195.91</v>
      </c>
      <c r="AP365" s="3" t="s">
        <v>194</v>
      </c>
      <c r="AQ365" s="3">
        <v>5.9096088920195697</v>
      </c>
      <c r="AR365" s="3">
        <v>6.2215933294088996</v>
      </c>
      <c r="AS365" s="3">
        <v>6.8748241290334304</v>
      </c>
      <c r="AT365" s="3">
        <v>7.0088240946650204</v>
      </c>
      <c r="AU365" s="3">
        <v>7.1014045474266796</v>
      </c>
      <c r="AV365" s="3">
        <v>5.7831404014238403</v>
      </c>
      <c r="AW365" s="3">
        <v>6.9224325606347099</v>
      </c>
      <c r="AX365" s="3">
        <v>7.5867588373875803</v>
      </c>
      <c r="AY365" s="3">
        <v>5.5757673110871799</v>
      </c>
      <c r="AZ365" s="3" t="s">
        <v>194</v>
      </c>
      <c r="BA365" s="3">
        <v>28.634896414003698</v>
      </c>
      <c r="BB365" s="3">
        <v>29.6812436161077</v>
      </c>
      <c r="BC365" s="3">
        <v>30.7681271768482</v>
      </c>
      <c r="BD365" s="3">
        <v>29.482344415749601</v>
      </c>
      <c r="BE365" s="3">
        <v>28.264260020925299</v>
      </c>
      <c r="BF365" s="3">
        <v>27.734132378451498</v>
      </c>
      <c r="BG365" s="3">
        <v>30.459526667528898</v>
      </c>
      <c r="BH365" s="3">
        <v>28.271226801584699</v>
      </c>
      <c r="BI365" s="3">
        <v>28.453288577568099</v>
      </c>
      <c r="BJ365" s="3" t="s">
        <v>194</v>
      </c>
      <c r="BM365">
        <v>9</v>
      </c>
      <c r="BN365">
        <f>MIN(Modell_vol30_2_bemutato_Wilensky4_table[[#This Row],[closest comp 1]:[closest comp 10]])</f>
        <v>5.5757673110871799</v>
      </c>
      <c r="BO365">
        <f>MAX(Modell_vol30_2_bemutato_Wilensky4_table[[#This Row],[closest comp 1]:[closest comp 10]])</f>
        <v>7.5867588373875803</v>
      </c>
    </row>
    <row r="366" spans="1:67" x14ac:dyDescent="0.25">
      <c r="A366" s="3">
        <v>365</v>
      </c>
      <c r="B366" s="3" t="s">
        <v>38</v>
      </c>
      <c r="C366" s="3" t="s">
        <v>22</v>
      </c>
      <c r="D366" s="3" t="s">
        <v>40</v>
      </c>
      <c r="E366" s="3" t="s">
        <v>28</v>
      </c>
      <c r="F366" s="3" t="s">
        <v>25</v>
      </c>
      <c r="G366" s="3" t="b">
        <v>0</v>
      </c>
      <c r="H366" s="3" t="b">
        <v>0</v>
      </c>
      <c r="I366" s="3" t="b">
        <v>0</v>
      </c>
      <c r="J366" s="3" t="b">
        <v>0</v>
      </c>
      <c r="K366" s="3" t="b">
        <v>0</v>
      </c>
      <c r="L366" s="3">
        <v>200</v>
      </c>
      <c r="M366" s="3">
        <v>9</v>
      </c>
      <c r="N366" s="3">
        <v>0</v>
      </c>
      <c r="O366" s="3">
        <v>1</v>
      </c>
      <c r="P366" s="3">
        <v>0</v>
      </c>
      <c r="Q366" s="3">
        <v>100</v>
      </c>
      <c r="R366" s="3">
        <v>0</v>
      </c>
      <c r="S366" s="3">
        <v>1</v>
      </c>
      <c r="T366" s="3">
        <v>1</v>
      </c>
      <c r="U366" s="3" t="b">
        <v>0</v>
      </c>
      <c r="V366" s="3">
        <v>120</v>
      </c>
      <c r="W366" s="3">
        <v>1100.57</v>
      </c>
      <c r="X366" s="3">
        <v>975.41</v>
      </c>
      <c r="Y366" s="3">
        <v>955.08</v>
      </c>
      <c r="Z366" s="3">
        <v>981.69</v>
      </c>
      <c r="AA366" s="3">
        <v>1045.49</v>
      </c>
      <c r="AB366" s="3">
        <v>952.74</v>
      </c>
      <c r="AC366" s="3">
        <v>894.65</v>
      </c>
      <c r="AD366" s="3">
        <v>945.63</v>
      </c>
      <c r="AE366" s="3">
        <v>876.34</v>
      </c>
      <c r="AF366" s="3" t="s">
        <v>194</v>
      </c>
      <c r="AG366" s="3">
        <v>193.9</v>
      </c>
      <c r="AH366" s="3">
        <v>194.32</v>
      </c>
      <c r="AI366" s="3">
        <v>194.76</v>
      </c>
      <c r="AJ366" s="3">
        <v>194.98</v>
      </c>
      <c r="AK366" s="3">
        <v>193.99</v>
      </c>
      <c r="AL366" s="3">
        <v>194.87</v>
      </c>
      <c r="AM366" s="3">
        <v>194.03</v>
      </c>
      <c r="AN366" s="3">
        <v>194.63</v>
      </c>
      <c r="AO366" s="3">
        <v>195.16</v>
      </c>
      <c r="AP366" s="3" t="s">
        <v>194</v>
      </c>
      <c r="AQ366" s="3">
        <v>7.4642150937222098</v>
      </c>
      <c r="AR366" s="3">
        <v>7.4729230152527304</v>
      </c>
      <c r="AS366" s="3">
        <v>6.67676889957671</v>
      </c>
      <c r="AT366" s="3">
        <v>7.3375375134489902</v>
      </c>
      <c r="AU366" s="3">
        <v>8.0996576128302298</v>
      </c>
      <c r="AV366" s="3">
        <v>7.6520967346613</v>
      </c>
      <c r="AW366" s="3">
        <v>6.8737094166684001</v>
      </c>
      <c r="AX366" s="3">
        <v>6.3371378688520403</v>
      </c>
      <c r="AY366" s="3">
        <v>6.5122530598371</v>
      </c>
      <c r="AZ366" s="3" t="s">
        <v>194</v>
      </c>
      <c r="BA366" s="3">
        <v>29.108285115555798</v>
      </c>
      <c r="BB366" s="3">
        <v>29.972096124879801</v>
      </c>
      <c r="BC366" s="3">
        <v>29.428192084254199</v>
      </c>
      <c r="BD366" s="3">
        <v>28.595103912393601</v>
      </c>
      <c r="BE366" s="3">
        <v>29.305087883410401</v>
      </c>
      <c r="BF366" s="3">
        <v>28.840193940434801</v>
      </c>
      <c r="BG366" s="3">
        <v>31.974006059215199</v>
      </c>
      <c r="BH366" s="3">
        <v>30.637960653338901</v>
      </c>
      <c r="BI366" s="3">
        <v>30.194125404594701</v>
      </c>
      <c r="BJ366" s="3" t="s">
        <v>194</v>
      </c>
      <c r="BM366">
        <v>9</v>
      </c>
      <c r="BN366">
        <f>MIN(Modell_vol30_2_bemutato_Wilensky4_table[[#This Row],[closest comp 1]:[closest comp 10]])</f>
        <v>6.3371378688520403</v>
      </c>
      <c r="BO366">
        <f>MAX(Modell_vol30_2_bemutato_Wilensky4_table[[#This Row],[closest comp 1]:[closest comp 10]])</f>
        <v>8.0996576128302298</v>
      </c>
    </row>
    <row r="367" spans="1:67" x14ac:dyDescent="0.25">
      <c r="A367" s="3">
        <v>366</v>
      </c>
      <c r="B367" s="3" t="s">
        <v>38</v>
      </c>
      <c r="C367" s="3" t="s">
        <v>22</v>
      </c>
      <c r="D367" s="3" t="s">
        <v>40</v>
      </c>
      <c r="E367" s="3" t="s">
        <v>28</v>
      </c>
      <c r="F367" s="3" t="s">
        <v>25</v>
      </c>
      <c r="G367" s="3" t="b">
        <v>0</v>
      </c>
      <c r="H367" s="3" t="b">
        <v>0</v>
      </c>
      <c r="I367" s="3" t="b">
        <v>0</v>
      </c>
      <c r="J367" s="3" t="b">
        <v>0</v>
      </c>
      <c r="K367" s="3" t="b">
        <v>0</v>
      </c>
      <c r="L367" s="3">
        <v>200</v>
      </c>
      <c r="M367" s="3">
        <v>9</v>
      </c>
      <c r="N367" s="3">
        <v>0</v>
      </c>
      <c r="O367" s="3">
        <v>1</v>
      </c>
      <c r="P367" s="3">
        <v>0</v>
      </c>
      <c r="Q367" s="3">
        <v>100</v>
      </c>
      <c r="R367" s="3">
        <v>0</v>
      </c>
      <c r="S367" s="3">
        <v>1</v>
      </c>
      <c r="T367" s="3">
        <v>1</v>
      </c>
      <c r="U367" s="3" t="b">
        <v>0</v>
      </c>
      <c r="V367" s="3">
        <v>120</v>
      </c>
      <c r="W367" s="3">
        <v>811.56</v>
      </c>
      <c r="X367" s="3">
        <v>872.76</v>
      </c>
      <c r="Y367" s="3">
        <v>731.9</v>
      </c>
      <c r="Z367" s="3">
        <v>1042.3599999999999</v>
      </c>
      <c r="AA367" s="3">
        <v>890.22</v>
      </c>
      <c r="AB367" s="3">
        <v>725.87</v>
      </c>
      <c r="AC367" s="3">
        <v>835.62</v>
      </c>
      <c r="AD367" s="3">
        <v>910.58</v>
      </c>
      <c r="AE367" s="3">
        <v>848.83</v>
      </c>
      <c r="AF367" s="3" t="s">
        <v>194</v>
      </c>
      <c r="AG367" s="3">
        <v>195.48</v>
      </c>
      <c r="AH367" s="3">
        <v>194.37</v>
      </c>
      <c r="AI367" s="3">
        <v>196.22</v>
      </c>
      <c r="AJ367" s="3">
        <v>194.2</v>
      </c>
      <c r="AK367" s="3">
        <v>195.94</v>
      </c>
      <c r="AL367" s="3">
        <v>195.65</v>
      </c>
      <c r="AM367" s="3">
        <v>194.5</v>
      </c>
      <c r="AN367" s="3">
        <v>194.95</v>
      </c>
      <c r="AO367" s="3">
        <v>195.13</v>
      </c>
      <c r="AP367" s="3" t="s">
        <v>194</v>
      </c>
      <c r="AQ367" s="3">
        <v>6.5859127094656298</v>
      </c>
      <c r="AR367" s="3">
        <v>7.1521132246724903</v>
      </c>
      <c r="AS367" s="3">
        <v>4.6478443486635301</v>
      </c>
      <c r="AT367" s="3">
        <v>7.42031140093391</v>
      </c>
      <c r="AU367" s="3">
        <v>5.4055419700096099</v>
      </c>
      <c r="AV367" s="3">
        <v>5.4634786608296704</v>
      </c>
      <c r="AW367" s="3">
        <v>6.4149099033033998</v>
      </c>
      <c r="AX367" s="3">
        <v>6.5600007892650396</v>
      </c>
      <c r="AY367" s="3">
        <v>6.8238647629710698</v>
      </c>
      <c r="AZ367" s="3" t="s">
        <v>194</v>
      </c>
      <c r="BA367" s="3">
        <v>26.236244584480598</v>
      </c>
      <c r="BB367" s="3">
        <v>29.5796827518074</v>
      </c>
      <c r="BC367" s="3">
        <v>29.100320685561599</v>
      </c>
      <c r="BD367" s="3">
        <v>29.470002399761299</v>
      </c>
      <c r="BE367" s="3">
        <v>28.490291857498601</v>
      </c>
      <c r="BF367" s="3">
        <v>28.0239712299072</v>
      </c>
      <c r="BG367" s="3">
        <v>29.503099878804001</v>
      </c>
      <c r="BH367" s="3">
        <v>30.588987007622901</v>
      </c>
      <c r="BI367" s="3">
        <v>27.660897213343301</v>
      </c>
      <c r="BJ367" s="3" t="s">
        <v>194</v>
      </c>
      <c r="BM367">
        <v>9</v>
      </c>
      <c r="BN367">
        <f>MIN(Modell_vol30_2_bemutato_Wilensky4_table[[#This Row],[closest comp 1]:[closest comp 10]])</f>
        <v>4.6478443486635301</v>
      </c>
      <c r="BO367">
        <f>MAX(Modell_vol30_2_bemutato_Wilensky4_table[[#This Row],[closest comp 1]:[closest comp 10]])</f>
        <v>7.42031140093391</v>
      </c>
    </row>
    <row r="368" spans="1:67" x14ac:dyDescent="0.25">
      <c r="A368" s="3">
        <v>367</v>
      </c>
      <c r="B368" s="3" t="s">
        <v>38</v>
      </c>
      <c r="C368" s="3" t="s">
        <v>22</v>
      </c>
      <c r="D368" s="3" t="s">
        <v>40</v>
      </c>
      <c r="E368" s="3" t="s">
        <v>28</v>
      </c>
      <c r="F368" s="3" t="s">
        <v>25</v>
      </c>
      <c r="G368" s="3" t="b">
        <v>0</v>
      </c>
      <c r="H368" s="3" t="b">
        <v>0</v>
      </c>
      <c r="I368" s="3" t="b">
        <v>0</v>
      </c>
      <c r="J368" s="3" t="b">
        <v>0</v>
      </c>
      <c r="K368" s="3" t="b">
        <v>0</v>
      </c>
      <c r="L368" s="3">
        <v>200</v>
      </c>
      <c r="M368" s="3">
        <v>9</v>
      </c>
      <c r="N368" s="3">
        <v>0</v>
      </c>
      <c r="O368" s="3">
        <v>1</v>
      </c>
      <c r="P368" s="3">
        <v>0</v>
      </c>
      <c r="Q368" s="3">
        <v>100</v>
      </c>
      <c r="R368" s="3">
        <v>0</v>
      </c>
      <c r="S368" s="3">
        <v>1</v>
      </c>
      <c r="T368" s="3">
        <v>1</v>
      </c>
      <c r="U368" s="3" t="b">
        <v>0</v>
      </c>
      <c r="V368" s="3">
        <v>120</v>
      </c>
      <c r="W368" s="3">
        <v>780.37</v>
      </c>
      <c r="X368" s="3">
        <v>836.29</v>
      </c>
      <c r="Y368" s="3">
        <v>888.65</v>
      </c>
      <c r="Z368" s="3">
        <v>876.73</v>
      </c>
      <c r="AA368" s="3">
        <v>840.43</v>
      </c>
      <c r="AB368" s="3">
        <v>811.88</v>
      </c>
      <c r="AC368" s="3">
        <v>883.98</v>
      </c>
      <c r="AD368" s="3">
        <v>813.83</v>
      </c>
      <c r="AE368" s="3">
        <v>860.07</v>
      </c>
      <c r="AF368" s="3" t="s">
        <v>194</v>
      </c>
      <c r="AG368" s="3">
        <v>194.73</v>
      </c>
      <c r="AH368" s="3">
        <v>195.56</v>
      </c>
      <c r="AI368" s="3">
        <v>194.83</v>
      </c>
      <c r="AJ368" s="3">
        <v>195.08</v>
      </c>
      <c r="AK368" s="3">
        <v>194.88</v>
      </c>
      <c r="AL368" s="3">
        <v>195.27</v>
      </c>
      <c r="AM368" s="3">
        <v>195.49</v>
      </c>
      <c r="AN368" s="3">
        <v>195.95</v>
      </c>
      <c r="AO368" s="3">
        <v>194.86</v>
      </c>
      <c r="AP368" s="3" t="s">
        <v>194</v>
      </c>
      <c r="AQ368" s="3">
        <v>6.5847767009586198</v>
      </c>
      <c r="AR368" s="3">
        <v>7.2121061168561198</v>
      </c>
      <c r="AS368" s="3">
        <v>7.0471661057050703</v>
      </c>
      <c r="AT368" s="3">
        <v>6.31759200511034</v>
      </c>
      <c r="AU368" s="3">
        <v>6.1966672719247997</v>
      </c>
      <c r="AV368" s="3">
        <v>5.56287307075082</v>
      </c>
      <c r="AW368" s="3">
        <v>5.2644117704131403</v>
      </c>
      <c r="AX368" s="3">
        <v>5.1384752287364996</v>
      </c>
      <c r="AY368" s="3">
        <v>6.23462148181956</v>
      </c>
      <c r="AZ368" s="3" t="s">
        <v>194</v>
      </c>
      <c r="BA368" s="3">
        <v>30.055031813632102</v>
      </c>
      <c r="BB368" s="3">
        <v>25.176924441158601</v>
      </c>
      <c r="BC368" s="3">
        <v>27.9302295304966</v>
      </c>
      <c r="BD368" s="3">
        <v>28.729212724359598</v>
      </c>
      <c r="BE368" s="3">
        <v>27.957324724908801</v>
      </c>
      <c r="BF368" s="3">
        <v>29.396526768822898</v>
      </c>
      <c r="BG368" s="3">
        <v>30.393501621610302</v>
      </c>
      <c r="BH368" s="3">
        <v>28.533449967308901</v>
      </c>
      <c r="BI368" s="3">
        <v>28.077793257993601</v>
      </c>
      <c r="BJ368" s="3" t="s">
        <v>194</v>
      </c>
      <c r="BM368">
        <v>9</v>
      </c>
      <c r="BN368">
        <f>MIN(Modell_vol30_2_bemutato_Wilensky4_table[[#This Row],[closest comp 1]:[closest comp 10]])</f>
        <v>5.1384752287364996</v>
      </c>
      <c r="BO368">
        <f>MAX(Modell_vol30_2_bemutato_Wilensky4_table[[#This Row],[closest comp 1]:[closest comp 10]])</f>
        <v>7.2121061168561198</v>
      </c>
    </row>
    <row r="369" spans="1:67" x14ac:dyDescent="0.25">
      <c r="A369" s="3">
        <v>368</v>
      </c>
      <c r="B369" s="3" t="s">
        <v>38</v>
      </c>
      <c r="C369" s="3" t="s">
        <v>22</v>
      </c>
      <c r="D369" s="3" t="s">
        <v>40</v>
      </c>
      <c r="E369" s="3" t="s">
        <v>28</v>
      </c>
      <c r="F369" s="3" t="s">
        <v>25</v>
      </c>
      <c r="G369" s="3" t="b">
        <v>0</v>
      </c>
      <c r="H369" s="3" t="b">
        <v>0</v>
      </c>
      <c r="I369" s="3" t="b">
        <v>0</v>
      </c>
      <c r="J369" s="3" t="b">
        <v>0</v>
      </c>
      <c r="K369" s="3" t="b">
        <v>0</v>
      </c>
      <c r="L369" s="3">
        <v>200</v>
      </c>
      <c r="M369" s="3">
        <v>9</v>
      </c>
      <c r="N369" s="3">
        <v>0</v>
      </c>
      <c r="O369" s="3">
        <v>1</v>
      </c>
      <c r="P369" s="3">
        <v>0</v>
      </c>
      <c r="Q369" s="3">
        <v>100</v>
      </c>
      <c r="R369" s="3">
        <v>0</v>
      </c>
      <c r="S369" s="3">
        <v>1</v>
      </c>
      <c r="T369" s="3">
        <v>1</v>
      </c>
      <c r="U369" s="3" t="b">
        <v>0</v>
      </c>
      <c r="V369" s="3">
        <v>120</v>
      </c>
      <c r="W369" s="3">
        <v>815.82</v>
      </c>
      <c r="X369" s="3">
        <v>892.66</v>
      </c>
      <c r="Y369" s="3">
        <v>778.58</v>
      </c>
      <c r="Z369" s="3">
        <v>879.9</v>
      </c>
      <c r="AA369" s="3">
        <v>775.31</v>
      </c>
      <c r="AB369" s="3">
        <v>946.34</v>
      </c>
      <c r="AC369" s="3">
        <v>870.26</v>
      </c>
      <c r="AD369" s="3">
        <v>1032.8800000000001</v>
      </c>
      <c r="AE369" s="3">
        <v>800.56</v>
      </c>
      <c r="AF369" s="3" t="s">
        <v>194</v>
      </c>
      <c r="AG369" s="3">
        <v>195.04</v>
      </c>
      <c r="AH369" s="3">
        <v>194.33</v>
      </c>
      <c r="AI369" s="3">
        <v>195.41</v>
      </c>
      <c r="AJ369" s="3">
        <v>194.92</v>
      </c>
      <c r="AK369" s="3">
        <v>196.08</v>
      </c>
      <c r="AL369" s="3">
        <v>195.45</v>
      </c>
      <c r="AM369" s="3">
        <v>194.73</v>
      </c>
      <c r="AN369" s="3">
        <v>194.76</v>
      </c>
      <c r="AO369" s="3">
        <v>195.23</v>
      </c>
      <c r="AP369" s="3" t="s">
        <v>194</v>
      </c>
      <c r="AQ369" s="3">
        <v>7.1356924712727698</v>
      </c>
      <c r="AR369" s="3">
        <v>7.3261061219284001</v>
      </c>
      <c r="AS369" s="3">
        <v>5.8774487572579996</v>
      </c>
      <c r="AT369" s="3">
        <v>6.8729926880587797</v>
      </c>
      <c r="AU369" s="3">
        <v>5.1237608920544302</v>
      </c>
      <c r="AV369" s="3">
        <v>6.7038734790012704</v>
      </c>
      <c r="AW369" s="3">
        <v>6.6048092429519603</v>
      </c>
      <c r="AX369" s="3">
        <v>6.5975218462581804</v>
      </c>
      <c r="AY369" s="3">
        <v>5.6779190297122701</v>
      </c>
      <c r="AZ369" s="3" t="s">
        <v>194</v>
      </c>
      <c r="BA369" s="3">
        <v>25.0858356194639</v>
      </c>
      <c r="BB369" s="3">
        <v>30.198648295638101</v>
      </c>
      <c r="BC369" s="3">
        <v>29.4300867759247</v>
      </c>
      <c r="BD369" s="3">
        <v>28.5833650704121</v>
      </c>
      <c r="BE369" s="3">
        <v>28.791223013202401</v>
      </c>
      <c r="BF369" s="3">
        <v>26.6674583090856</v>
      </c>
      <c r="BG369" s="3">
        <v>29.803949846062402</v>
      </c>
      <c r="BH369" s="3">
        <v>29.910916230878701</v>
      </c>
      <c r="BI369" s="3">
        <v>30.1483551322547</v>
      </c>
      <c r="BJ369" s="3" t="s">
        <v>194</v>
      </c>
      <c r="BM369">
        <v>9</v>
      </c>
      <c r="BN369">
        <f>MIN(Modell_vol30_2_bemutato_Wilensky4_table[[#This Row],[closest comp 1]:[closest comp 10]])</f>
        <v>5.1237608920544302</v>
      </c>
      <c r="BO369">
        <f>MAX(Modell_vol30_2_bemutato_Wilensky4_table[[#This Row],[closest comp 1]:[closest comp 10]])</f>
        <v>7.3261061219284001</v>
      </c>
    </row>
    <row r="370" spans="1:67" x14ac:dyDescent="0.25">
      <c r="A370" s="3">
        <v>369</v>
      </c>
      <c r="B370" s="3" t="s">
        <v>38</v>
      </c>
      <c r="C370" s="3" t="s">
        <v>22</v>
      </c>
      <c r="D370" s="3" t="s">
        <v>40</v>
      </c>
      <c r="E370" s="3" t="s">
        <v>28</v>
      </c>
      <c r="F370" s="3" t="s">
        <v>25</v>
      </c>
      <c r="G370" s="3" t="b">
        <v>0</v>
      </c>
      <c r="H370" s="3" t="b">
        <v>0</v>
      </c>
      <c r="I370" s="3" t="b">
        <v>0</v>
      </c>
      <c r="J370" s="3" t="b">
        <v>0</v>
      </c>
      <c r="K370" s="3" t="b">
        <v>0</v>
      </c>
      <c r="L370" s="3">
        <v>200</v>
      </c>
      <c r="M370" s="3">
        <v>9</v>
      </c>
      <c r="N370" s="3">
        <v>0</v>
      </c>
      <c r="O370" s="3">
        <v>1</v>
      </c>
      <c r="P370" s="3">
        <v>0</v>
      </c>
      <c r="Q370" s="3">
        <v>100</v>
      </c>
      <c r="R370" s="3">
        <v>0</v>
      </c>
      <c r="S370" s="3">
        <v>1</v>
      </c>
      <c r="T370" s="3">
        <v>1</v>
      </c>
      <c r="U370" s="3" t="b">
        <v>0</v>
      </c>
      <c r="V370" s="3">
        <v>120</v>
      </c>
      <c r="W370" s="3">
        <v>1088.51</v>
      </c>
      <c r="X370" s="3">
        <v>917.53</v>
      </c>
      <c r="Y370" s="3">
        <v>972.76</v>
      </c>
      <c r="Z370" s="3">
        <v>1000.08</v>
      </c>
      <c r="AA370" s="3">
        <v>905.99</v>
      </c>
      <c r="AB370" s="3">
        <v>900.22</v>
      </c>
      <c r="AC370" s="3">
        <v>894.16</v>
      </c>
      <c r="AD370" s="3">
        <v>1012.33</v>
      </c>
      <c r="AE370" s="3">
        <v>842.89</v>
      </c>
      <c r="AF370" s="3" t="s">
        <v>194</v>
      </c>
      <c r="AG370" s="3">
        <v>193.86</v>
      </c>
      <c r="AH370" s="3">
        <v>195.03</v>
      </c>
      <c r="AI370" s="3">
        <v>194.14</v>
      </c>
      <c r="AJ370" s="3">
        <v>193.94</v>
      </c>
      <c r="AK370" s="3">
        <v>195.5</v>
      </c>
      <c r="AL370" s="3">
        <v>194.82</v>
      </c>
      <c r="AM370" s="3">
        <v>194.85</v>
      </c>
      <c r="AN370" s="3">
        <v>194.38</v>
      </c>
      <c r="AO370" s="3">
        <v>195.47</v>
      </c>
      <c r="AP370" s="3" t="s">
        <v>194</v>
      </c>
      <c r="AQ370" s="3">
        <v>7.7834342417164697</v>
      </c>
      <c r="AR370" s="3">
        <v>6.4395323740689001</v>
      </c>
      <c r="AS370" s="3">
        <v>7.2289949588686699</v>
      </c>
      <c r="AT370" s="3">
        <v>8.1437783096809895</v>
      </c>
      <c r="AU370" s="3">
        <v>5.9520938403915196</v>
      </c>
      <c r="AV370" s="3">
        <v>7.0130248432118796</v>
      </c>
      <c r="AW370" s="3">
        <v>5.2966121382403397</v>
      </c>
      <c r="AX370" s="3">
        <v>7.6359072008646898</v>
      </c>
      <c r="AY370" s="3">
        <v>6.0865597235033304</v>
      </c>
      <c r="AZ370" s="3" t="s">
        <v>194</v>
      </c>
      <c r="BA370" s="3">
        <v>30.817369332918101</v>
      </c>
      <c r="BB370" s="3">
        <v>26.896972719389101</v>
      </c>
      <c r="BC370" s="3">
        <v>28.984762674122699</v>
      </c>
      <c r="BD370" s="3">
        <v>27.2136735310544</v>
      </c>
      <c r="BE370" s="3">
        <v>27.507496400855601</v>
      </c>
      <c r="BF370" s="3">
        <v>28.563178044990199</v>
      </c>
      <c r="BG370" s="3">
        <v>29.220436700321201</v>
      </c>
      <c r="BH370" s="3">
        <v>27.780067788821899</v>
      </c>
      <c r="BI370" s="3">
        <v>27.9104820507102</v>
      </c>
      <c r="BJ370" s="3" t="s">
        <v>194</v>
      </c>
      <c r="BM370">
        <v>9</v>
      </c>
      <c r="BN370">
        <f>MIN(Modell_vol30_2_bemutato_Wilensky4_table[[#This Row],[closest comp 1]:[closest comp 10]])</f>
        <v>5.2966121382403397</v>
      </c>
      <c r="BO370">
        <f>MAX(Modell_vol30_2_bemutato_Wilensky4_table[[#This Row],[closest comp 1]:[closest comp 10]])</f>
        <v>8.1437783096809895</v>
      </c>
    </row>
    <row r="371" spans="1:67" x14ac:dyDescent="0.25">
      <c r="A371" s="3">
        <v>370</v>
      </c>
      <c r="B371" s="3" t="s">
        <v>38</v>
      </c>
      <c r="C371" s="3" t="s">
        <v>22</v>
      </c>
      <c r="D371" s="3" t="s">
        <v>40</v>
      </c>
      <c r="E371" s="3" t="s">
        <v>28</v>
      </c>
      <c r="F371" s="3" t="s">
        <v>25</v>
      </c>
      <c r="G371" s="3" t="b">
        <v>0</v>
      </c>
      <c r="H371" s="3" t="b">
        <v>0</v>
      </c>
      <c r="I371" s="3" t="b">
        <v>0</v>
      </c>
      <c r="J371" s="3" t="b">
        <v>0</v>
      </c>
      <c r="K371" s="3" t="b">
        <v>0</v>
      </c>
      <c r="L371" s="3">
        <v>200</v>
      </c>
      <c r="M371" s="3">
        <v>9</v>
      </c>
      <c r="N371" s="3">
        <v>0</v>
      </c>
      <c r="O371" s="3">
        <v>1</v>
      </c>
      <c r="P371" s="3">
        <v>0</v>
      </c>
      <c r="Q371" s="3">
        <v>100</v>
      </c>
      <c r="R371" s="3">
        <v>0</v>
      </c>
      <c r="S371" s="3">
        <v>1</v>
      </c>
      <c r="T371" s="3">
        <v>1</v>
      </c>
      <c r="U371" s="3" t="b">
        <v>0</v>
      </c>
      <c r="V371" s="3">
        <v>120</v>
      </c>
      <c r="W371" s="3">
        <v>864.6</v>
      </c>
      <c r="X371" s="3">
        <v>801.29</v>
      </c>
      <c r="Y371" s="3">
        <v>1053.48</v>
      </c>
      <c r="Z371" s="3">
        <v>1035.1400000000001</v>
      </c>
      <c r="AA371" s="3">
        <v>822.94</v>
      </c>
      <c r="AB371" s="3">
        <v>1009.09</v>
      </c>
      <c r="AC371" s="3">
        <v>783.57</v>
      </c>
      <c r="AD371" s="3">
        <v>883.62</v>
      </c>
      <c r="AE371" s="3">
        <v>830.14</v>
      </c>
      <c r="AF371" s="3" t="s">
        <v>194</v>
      </c>
      <c r="AG371" s="3">
        <v>194.9</v>
      </c>
      <c r="AH371" s="3">
        <v>195.05</v>
      </c>
      <c r="AI371" s="3">
        <v>194.39</v>
      </c>
      <c r="AJ371" s="3">
        <v>194.11</v>
      </c>
      <c r="AK371" s="3">
        <v>195.22</v>
      </c>
      <c r="AL371" s="3">
        <v>194.88</v>
      </c>
      <c r="AM371" s="3">
        <v>195.1</v>
      </c>
      <c r="AN371" s="3">
        <v>194.84</v>
      </c>
      <c r="AO371" s="3">
        <v>195.4</v>
      </c>
      <c r="AP371" s="3" t="s">
        <v>194</v>
      </c>
      <c r="AQ371" s="3">
        <v>7.7918546229965697</v>
      </c>
      <c r="AR371" s="3">
        <v>7.25534583890403</v>
      </c>
      <c r="AS371" s="3">
        <v>6.4747813656810598</v>
      </c>
      <c r="AT371" s="3">
        <v>6.5290910552882799</v>
      </c>
      <c r="AU371" s="3">
        <v>7.4837162383858997</v>
      </c>
      <c r="AV371" s="3">
        <v>7.5981366665881298</v>
      </c>
      <c r="AW371" s="3">
        <v>5.7175096643641501</v>
      </c>
      <c r="AX371" s="3">
        <v>7.9248358999452</v>
      </c>
      <c r="AY371" s="3">
        <v>6.2805374854685398</v>
      </c>
      <c r="AZ371" s="3" t="s">
        <v>194</v>
      </c>
      <c r="BA371" s="3">
        <v>31.209306975753101</v>
      </c>
      <c r="BB371" s="3">
        <v>29.5725942335126</v>
      </c>
      <c r="BC371" s="3">
        <v>31.895630795778501</v>
      </c>
      <c r="BD371" s="3">
        <v>30.337614467077501</v>
      </c>
      <c r="BE371" s="3">
        <v>27.095756934042999</v>
      </c>
      <c r="BF371" s="3">
        <v>28.354832631693199</v>
      </c>
      <c r="BG371" s="3">
        <v>29.854082786409698</v>
      </c>
      <c r="BH371" s="3">
        <v>30.1485444518195</v>
      </c>
      <c r="BI371" s="3">
        <v>29.377049691977401</v>
      </c>
      <c r="BJ371" s="3" t="s">
        <v>194</v>
      </c>
      <c r="BM371">
        <v>9</v>
      </c>
      <c r="BN371">
        <f>MIN(Modell_vol30_2_bemutato_Wilensky4_table[[#This Row],[closest comp 1]:[closest comp 10]])</f>
        <v>5.7175096643641501</v>
      </c>
      <c r="BO371">
        <f>MAX(Modell_vol30_2_bemutato_Wilensky4_table[[#This Row],[closest comp 1]:[closest comp 10]])</f>
        <v>7.9248358999452</v>
      </c>
    </row>
    <row r="372" spans="1:67" x14ac:dyDescent="0.25">
      <c r="A372" s="3">
        <v>371</v>
      </c>
      <c r="B372" s="3" t="s">
        <v>38</v>
      </c>
      <c r="C372" s="3" t="s">
        <v>22</v>
      </c>
      <c r="D372" s="3" t="s">
        <v>40</v>
      </c>
      <c r="E372" s="3" t="s">
        <v>28</v>
      </c>
      <c r="F372" s="3" t="s">
        <v>25</v>
      </c>
      <c r="G372" s="3" t="b">
        <v>0</v>
      </c>
      <c r="H372" s="3" t="b">
        <v>0</v>
      </c>
      <c r="I372" s="3" t="b">
        <v>0</v>
      </c>
      <c r="J372" s="3" t="b">
        <v>0</v>
      </c>
      <c r="K372" s="3" t="b">
        <v>0</v>
      </c>
      <c r="L372" s="3">
        <v>200</v>
      </c>
      <c r="M372" s="3">
        <v>9</v>
      </c>
      <c r="N372" s="3">
        <v>0</v>
      </c>
      <c r="O372" s="3">
        <v>1</v>
      </c>
      <c r="P372" s="3">
        <v>0</v>
      </c>
      <c r="Q372" s="3">
        <v>100</v>
      </c>
      <c r="R372" s="3">
        <v>0</v>
      </c>
      <c r="S372" s="3">
        <v>1</v>
      </c>
      <c r="T372" s="3">
        <v>1</v>
      </c>
      <c r="U372" s="3" t="b">
        <v>0</v>
      </c>
      <c r="V372" s="3">
        <v>120</v>
      </c>
      <c r="W372" s="3">
        <v>999.81</v>
      </c>
      <c r="X372" s="3">
        <v>995.48</v>
      </c>
      <c r="Y372" s="3">
        <v>995.43</v>
      </c>
      <c r="Z372" s="3">
        <v>870.89</v>
      </c>
      <c r="AA372" s="3">
        <v>898.16</v>
      </c>
      <c r="AB372" s="3">
        <v>748.2</v>
      </c>
      <c r="AC372" s="3">
        <v>927.99</v>
      </c>
      <c r="AD372" s="3">
        <v>959.86</v>
      </c>
      <c r="AE372" s="3">
        <v>844.5</v>
      </c>
      <c r="AF372" s="3" t="s">
        <v>194</v>
      </c>
      <c r="AG372" s="3">
        <v>194.04</v>
      </c>
      <c r="AH372" s="3">
        <v>194.48</v>
      </c>
      <c r="AI372" s="3">
        <v>194.33</v>
      </c>
      <c r="AJ372" s="3">
        <v>194.99</v>
      </c>
      <c r="AK372" s="3">
        <v>195.1</v>
      </c>
      <c r="AL372" s="3">
        <v>195.9</v>
      </c>
      <c r="AM372" s="3">
        <v>194.63</v>
      </c>
      <c r="AN372" s="3">
        <v>194.66</v>
      </c>
      <c r="AO372" s="3">
        <v>195.8</v>
      </c>
      <c r="AP372" s="3" t="s">
        <v>194</v>
      </c>
      <c r="AQ372" s="3">
        <v>8.1258991631875794</v>
      </c>
      <c r="AR372" s="3">
        <v>6.5251082511534104</v>
      </c>
      <c r="AS372" s="3">
        <v>6.3929191228487801</v>
      </c>
      <c r="AT372" s="3">
        <v>6.2320696575488101</v>
      </c>
      <c r="AU372" s="3">
        <v>5.8752889574955303</v>
      </c>
      <c r="AV372" s="3">
        <v>5.8574833823704804</v>
      </c>
      <c r="AW372" s="3">
        <v>6.2185824439132897</v>
      </c>
      <c r="AX372" s="3">
        <v>6.6548699152287902</v>
      </c>
      <c r="AY372" s="3">
        <v>5.9268584486870504</v>
      </c>
      <c r="AZ372" s="3" t="s">
        <v>194</v>
      </c>
      <c r="BA372" s="3">
        <v>28.967070606826301</v>
      </c>
      <c r="BB372" s="3">
        <v>29.883217057775301</v>
      </c>
      <c r="BC372" s="3">
        <v>29.178515797887101</v>
      </c>
      <c r="BD372" s="3">
        <v>30.556880639824499</v>
      </c>
      <c r="BE372" s="3">
        <v>27.7578791418936</v>
      </c>
      <c r="BF372" s="3">
        <v>27.021541785831101</v>
      </c>
      <c r="BG372" s="3">
        <v>28.026520562675302</v>
      </c>
      <c r="BH372" s="3">
        <v>29.514808276505001</v>
      </c>
      <c r="BI372" s="3">
        <v>25.860386509666199</v>
      </c>
      <c r="BJ372" s="3" t="s">
        <v>194</v>
      </c>
      <c r="BM372">
        <v>9</v>
      </c>
      <c r="BN372">
        <f>MIN(Modell_vol30_2_bemutato_Wilensky4_table[[#This Row],[closest comp 1]:[closest comp 10]])</f>
        <v>5.8574833823704804</v>
      </c>
      <c r="BO372">
        <f>MAX(Modell_vol30_2_bemutato_Wilensky4_table[[#This Row],[closest comp 1]:[closest comp 10]])</f>
        <v>8.1258991631875794</v>
      </c>
    </row>
    <row r="373" spans="1:67" x14ac:dyDescent="0.25">
      <c r="A373" s="3">
        <v>372</v>
      </c>
      <c r="B373" s="3" t="s">
        <v>38</v>
      </c>
      <c r="C373" s="3" t="s">
        <v>22</v>
      </c>
      <c r="D373" s="3" t="s">
        <v>40</v>
      </c>
      <c r="E373" s="3" t="s">
        <v>28</v>
      </c>
      <c r="F373" s="3" t="s">
        <v>25</v>
      </c>
      <c r="G373" s="3" t="b">
        <v>0</v>
      </c>
      <c r="H373" s="3" t="b">
        <v>0</v>
      </c>
      <c r="I373" s="3" t="b">
        <v>0</v>
      </c>
      <c r="J373" s="3" t="b">
        <v>0</v>
      </c>
      <c r="K373" s="3" t="b">
        <v>0</v>
      </c>
      <c r="L373" s="3">
        <v>200</v>
      </c>
      <c r="M373" s="3">
        <v>9</v>
      </c>
      <c r="N373" s="3">
        <v>0</v>
      </c>
      <c r="O373" s="3">
        <v>1</v>
      </c>
      <c r="P373" s="3">
        <v>0</v>
      </c>
      <c r="Q373" s="3">
        <v>100</v>
      </c>
      <c r="R373" s="3">
        <v>0</v>
      </c>
      <c r="S373" s="3">
        <v>1</v>
      </c>
      <c r="T373" s="3">
        <v>1</v>
      </c>
      <c r="U373" s="3" t="b">
        <v>0</v>
      </c>
      <c r="V373" s="3">
        <v>120</v>
      </c>
      <c r="W373" s="3">
        <v>1071.18</v>
      </c>
      <c r="X373" s="3">
        <v>739.1</v>
      </c>
      <c r="Y373" s="3">
        <v>981.31</v>
      </c>
      <c r="Z373" s="3">
        <v>937.63</v>
      </c>
      <c r="AA373" s="3">
        <v>883.39</v>
      </c>
      <c r="AB373" s="3">
        <v>919.6</v>
      </c>
      <c r="AC373" s="3">
        <v>898.22</v>
      </c>
      <c r="AD373" s="3">
        <v>922.33</v>
      </c>
      <c r="AE373" s="3">
        <v>1082.49</v>
      </c>
      <c r="AF373" s="3" t="s">
        <v>194</v>
      </c>
      <c r="AG373" s="3">
        <v>193.97</v>
      </c>
      <c r="AH373" s="3">
        <v>195.05</v>
      </c>
      <c r="AI373" s="3">
        <v>194.87</v>
      </c>
      <c r="AJ373" s="3">
        <v>194.11</v>
      </c>
      <c r="AK373" s="3">
        <v>195.05</v>
      </c>
      <c r="AL373" s="3">
        <v>195.33</v>
      </c>
      <c r="AM373" s="3">
        <v>194.7</v>
      </c>
      <c r="AN373" s="3">
        <v>194.61</v>
      </c>
      <c r="AO373" s="3">
        <v>194.73</v>
      </c>
      <c r="AP373" s="3" t="s">
        <v>194</v>
      </c>
      <c r="AQ373" s="3">
        <v>7.2898565725015603</v>
      </c>
      <c r="AR373" s="3">
        <v>5.9268811229444998</v>
      </c>
      <c r="AS373" s="3">
        <v>7.0605910600333903</v>
      </c>
      <c r="AT373" s="3">
        <v>6.8245008080328997</v>
      </c>
      <c r="AU373" s="3">
        <v>6.6951538122314602</v>
      </c>
      <c r="AV373" s="3">
        <v>6.4574548305747603</v>
      </c>
      <c r="AW373" s="3">
        <v>6.4731386994113498</v>
      </c>
      <c r="AX373" s="3">
        <v>6.7633143535006699</v>
      </c>
      <c r="AY373" s="3">
        <v>8.3498822643388593</v>
      </c>
      <c r="AZ373" s="3" t="s">
        <v>194</v>
      </c>
      <c r="BA373" s="3">
        <v>30.193801736257399</v>
      </c>
      <c r="BB373" s="3">
        <v>31.238570826538801</v>
      </c>
      <c r="BC373" s="3">
        <v>31.0792114582562</v>
      </c>
      <c r="BD373" s="3">
        <v>31.759308509112898</v>
      </c>
      <c r="BE373" s="3">
        <v>30.638886517724099</v>
      </c>
      <c r="BF373" s="3">
        <v>29.443370864694199</v>
      </c>
      <c r="BG373" s="3">
        <v>29.217657073256198</v>
      </c>
      <c r="BH373" s="3">
        <v>29.7543982212229</v>
      </c>
      <c r="BI373" s="3">
        <v>27.212630464559499</v>
      </c>
      <c r="BJ373" s="3" t="s">
        <v>194</v>
      </c>
      <c r="BM373">
        <v>9</v>
      </c>
      <c r="BN373">
        <f>MIN(Modell_vol30_2_bemutato_Wilensky4_table[[#This Row],[closest comp 1]:[closest comp 10]])</f>
        <v>5.9268811229444998</v>
      </c>
      <c r="BO373">
        <f>MAX(Modell_vol30_2_bemutato_Wilensky4_table[[#This Row],[closest comp 1]:[closest comp 10]])</f>
        <v>8.3498822643388593</v>
      </c>
    </row>
    <row r="374" spans="1:67" x14ac:dyDescent="0.25">
      <c r="A374" s="3">
        <v>373</v>
      </c>
      <c r="B374" s="3" t="s">
        <v>38</v>
      </c>
      <c r="C374" s="3" t="s">
        <v>22</v>
      </c>
      <c r="D374" s="3" t="s">
        <v>40</v>
      </c>
      <c r="E374" s="3" t="s">
        <v>28</v>
      </c>
      <c r="F374" s="3" t="s">
        <v>25</v>
      </c>
      <c r="G374" s="3" t="b">
        <v>0</v>
      </c>
      <c r="H374" s="3" t="b">
        <v>0</v>
      </c>
      <c r="I374" s="3" t="b">
        <v>0</v>
      </c>
      <c r="J374" s="3" t="b">
        <v>0</v>
      </c>
      <c r="K374" s="3" t="b">
        <v>0</v>
      </c>
      <c r="L374" s="3">
        <v>200</v>
      </c>
      <c r="M374" s="3">
        <v>9</v>
      </c>
      <c r="N374" s="3">
        <v>0</v>
      </c>
      <c r="O374" s="3">
        <v>1</v>
      </c>
      <c r="P374" s="3">
        <v>0</v>
      </c>
      <c r="Q374" s="3">
        <v>100</v>
      </c>
      <c r="R374" s="3">
        <v>0</v>
      </c>
      <c r="S374" s="3">
        <v>1</v>
      </c>
      <c r="T374" s="3">
        <v>1</v>
      </c>
      <c r="U374" s="3" t="b">
        <v>0</v>
      </c>
      <c r="V374" s="3">
        <v>120</v>
      </c>
      <c r="W374" s="3">
        <v>1007.16</v>
      </c>
      <c r="X374" s="3">
        <v>1070.55</v>
      </c>
      <c r="Y374" s="3">
        <v>817.45</v>
      </c>
      <c r="Z374" s="3">
        <v>905.89</v>
      </c>
      <c r="AA374" s="3">
        <v>1032.31</v>
      </c>
      <c r="AB374" s="3">
        <v>1008.73</v>
      </c>
      <c r="AC374" s="3">
        <v>1052.46</v>
      </c>
      <c r="AD374" s="3">
        <v>901.53</v>
      </c>
      <c r="AE374" s="3">
        <v>764.44</v>
      </c>
      <c r="AF374" s="3" t="s">
        <v>194</v>
      </c>
      <c r="AG374" s="3">
        <v>194.23</v>
      </c>
      <c r="AH374" s="3">
        <v>194.91</v>
      </c>
      <c r="AI374" s="3">
        <v>195.4</v>
      </c>
      <c r="AJ374" s="3">
        <v>195.62</v>
      </c>
      <c r="AK374" s="3">
        <v>193.79</v>
      </c>
      <c r="AL374" s="3">
        <v>194.09</v>
      </c>
      <c r="AM374" s="3">
        <v>194.08</v>
      </c>
      <c r="AN374" s="3">
        <v>194.46</v>
      </c>
      <c r="AO374" s="3">
        <v>195.03</v>
      </c>
      <c r="AP374" s="3" t="s">
        <v>194</v>
      </c>
      <c r="AQ374" s="3">
        <v>6.7916289833804697</v>
      </c>
      <c r="AR374" s="3">
        <v>7.5460067602938299</v>
      </c>
      <c r="AS374" s="3">
        <v>5.3383984783969503</v>
      </c>
      <c r="AT374" s="3">
        <v>6.3441868767526204</v>
      </c>
      <c r="AU374" s="3">
        <v>7.6575998755493604</v>
      </c>
      <c r="AV374" s="3">
        <v>8.3330113647812993</v>
      </c>
      <c r="AW374" s="3">
        <v>7.2039810305832903</v>
      </c>
      <c r="AX374" s="3">
        <v>7.2628256522094201</v>
      </c>
      <c r="AY374" s="3">
        <v>5.7158219593530104</v>
      </c>
      <c r="AZ374" s="3" t="s">
        <v>194</v>
      </c>
      <c r="BA374" s="3">
        <v>29.376100808888999</v>
      </c>
      <c r="BB374" s="3">
        <v>26.291574855699999</v>
      </c>
      <c r="BC374" s="3">
        <v>29.918508831011401</v>
      </c>
      <c r="BD374" s="3">
        <v>28.170757571397299</v>
      </c>
      <c r="BE374" s="3">
        <v>31.244683450630699</v>
      </c>
      <c r="BF374" s="3">
        <v>27.058979245397801</v>
      </c>
      <c r="BG374" s="3">
        <v>30.7548222273779</v>
      </c>
      <c r="BH374" s="3">
        <v>27.891841447794999</v>
      </c>
      <c r="BI374" s="3">
        <v>30.588590002795701</v>
      </c>
      <c r="BJ374" s="3" t="s">
        <v>194</v>
      </c>
      <c r="BM374">
        <v>9</v>
      </c>
      <c r="BN374">
        <f>MIN(Modell_vol30_2_bemutato_Wilensky4_table[[#This Row],[closest comp 1]:[closest comp 10]])</f>
        <v>5.3383984783969503</v>
      </c>
      <c r="BO374">
        <f>MAX(Modell_vol30_2_bemutato_Wilensky4_table[[#This Row],[closest comp 1]:[closest comp 10]])</f>
        <v>8.3330113647812993</v>
      </c>
    </row>
    <row r="375" spans="1:67" x14ac:dyDescent="0.25">
      <c r="A375" s="3">
        <v>374</v>
      </c>
      <c r="B375" s="3" t="s">
        <v>38</v>
      </c>
      <c r="C375" s="3" t="s">
        <v>22</v>
      </c>
      <c r="D375" s="3" t="s">
        <v>40</v>
      </c>
      <c r="E375" s="3" t="s">
        <v>28</v>
      </c>
      <c r="F375" s="3" t="s">
        <v>25</v>
      </c>
      <c r="G375" s="3" t="b">
        <v>0</v>
      </c>
      <c r="H375" s="3" t="b">
        <v>0</v>
      </c>
      <c r="I375" s="3" t="b">
        <v>0</v>
      </c>
      <c r="J375" s="3" t="b">
        <v>0</v>
      </c>
      <c r="K375" s="3" t="b">
        <v>0</v>
      </c>
      <c r="L375" s="3">
        <v>200</v>
      </c>
      <c r="M375" s="3">
        <v>9</v>
      </c>
      <c r="N375" s="3">
        <v>0</v>
      </c>
      <c r="O375" s="3">
        <v>1</v>
      </c>
      <c r="P375" s="3">
        <v>0</v>
      </c>
      <c r="Q375" s="3">
        <v>100</v>
      </c>
      <c r="R375" s="3">
        <v>0</v>
      </c>
      <c r="S375" s="3">
        <v>1</v>
      </c>
      <c r="T375" s="3">
        <v>1</v>
      </c>
      <c r="U375" s="3" t="b">
        <v>0</v>
      </c>
      <c r="V375" s="3">
        <v>120</v>
      </c>
      <c r="W375" s="3">
        <v>732.81</v>
      </c>
      <c r="X375" s="3">
        <v>647.05999999999995</v>
      </c>
      <c r="Y375" s="3">
        <v>634.51</v>
      </c>
      <c r="Z375" s="3">
        <v>783.41</v>
      </c>
      <c r="AA375" s="3">
        <v>735.6</v>
      </c>
      <c r="AB375" s="3">
        <v>819.15</v>
      </c>
      <c r="AC375" s="3">
        <v>661.25</v>
      </c>
      <c r="AD375" s="3">
        <v>758.34</v>
      </c>
      <c r="AE375" s="3">
        <v>693.84</v>
      </c>
      <c r="AF375" s="3" t="s">
        <v>194</v>
      </c>
      <c r="AG375" s="3">
        <v>195.81</v>
      </c>
      <c r="AH375" s="3">
        <v>196.28</v>
      </c>
      <c r="AI375" s="3">
        <v>196.36</v>
      </c>
      <c r="AJ375" s="3">
        <v>195.08</v>
      </c>
      <c r="AK375" s="3">
        <v>196.04</v>
      </c>
      <c r="AL375" s="3">
        <v>195.06</v>
      </c>
      <c r="AM375" s="3">
        <v>196.02</v>
      </c>
      <c r="AN375" s="3">
        <v>195.68</v>
      </c>
      <c r="AO375" s="3">
        <v>196.34</v>
      </c>
      <c r="AP375" s="3" t="s">
        <v>194</v>
      </c>
      <c r="AQ375" s="3">
        <v>5.2746426441376402</v>
      </c>
      <c r="AR375" s="3">
        <v>4.6999926461372903</v>
      </c>
      <c r="AS375" s="3">
        <v>4.6838930969940398</v>
      </c>
      <c r="AT375" s="3">
        <v>7.8293953849487901</v>
      </c>
      <c r="AU375" s="3">
        <v>4.6736331007716796</v>
      </c>
      <c r="AV375" s="3">
        <v>6.2091475306873001</v>
      </c>
      <c r="AW375" s="3">
        <v>5.9255536658820898</v>
      </c>
      <c r="AX375" s="3">
        <v>5.6659334412601501</v>
      </c>
      <c r="AY375" s="3">
        <v>5.1627890970455397</v>
      </c>
      <c r="AZ375" s="3" t="s">
        <v>194</v>
      </c>
      <c r="BA375" s="3">
        <v>28.887425444515902</v>
      </c>
      <c r="BB375" s="3">
        <v>29.4265872661232</v>
      </c>
      <c r="BC375" s="3">
        <v>29.635026729428201</v>
      </c>
      <c r="BD375" s="3">
        <v>25.782367942305299</v>
      </c>
      <c r="BE375" s="3">
        <v>29.796208345019998</v>
      </c>
      <c r="BF375" s="3">
        <v>29.1001620218269</v>
      </c>
      <c r="BG375" s="3">
        <v>29.855932146388401</v>
      </c>
      <c r="BH375" s="3">
        <v>28.1595686109106</v>
      </c>
      <c r="BI375" s="3">
        <v>28.439253767678899</v>
      </c>
      <c r="BJ375" s="3" t="s">
        <v>194</v>
      </c>
      <c r="BM375">
        <v>9</v>
      </c>
      <c r="BN375">
        <f>MIN(Modell_vol30_2_bemutato_Wilensky4_table[[#This Row],[closest comp 1]:[closest comp 10]])</f>
        <v>4.6736331007716796</v>
      </c>
      <c r="BO375">
        <f>MAX(Modell_vol30_2_bemutato_Wilensky4_table[[#This Row],[closest comp 1]:[closest comp 10]])</f>
        <v>7.8293953849487901</v>
      </c>
    </row>
    <row r="376" spans="1:67" x14ac:dyDescent="0.25">
      <c r="A376" s="3">
        <v>375</v>
      </c>
      <c r="B376" s="3" t="s">
        <v>38</v>
      </c>
      <c r="C376" s="3" t="s">
        <v>22</v>
      </c>
      <c r="D376" s="3" t="s">
        <v>40</v>
      </c>
      <c r="E376" s="3" t="s">
        <v>28</v>
      </c>
      <c r="F376" s="3" t="s">
        <v>25</v>
      </c>
      <c r="G376" s="3" t="b">
        <v>0</v>
      </c>
      <c r="H376" s="3" t="b">
        <v>0</v>
      </c>
      <c r="I376" s="3" t="b">
        <v>0</v>
      </c>
      <c r="J376" s="3" t="b">
        <v>0</v>
      </c>
      <c r="K376" s="3" t="b">
        <v>0</v>
      </c>
      <c r="L376" s="3">
        <v>200</v>
      </c>
      <c r="M376" s="3">
        <v>9</v>
      </c>
      <c r="N376" s="3">
        <v>0</v>
      </c>
      <c r="O376" s="3">
        <v>1</v>
      </c>
      <c r="P376" s="3">
        <v>0</v>
      </c>
      <c r="Q376" s="3">
        <v>100</v>
      </c>
      <c r="R376" s="3">
        <v>0</v>
      </c>
      <c r="S376" s="3">
        <v>1</v>
      </c>
      <c r="T376" s="3">
        <v>1</v>
      </c>
      <c r="U376" s="3" t="b">
        <v>0</v>
      </c>
      <c r="V376" s="3">
        <v>120</v>
      </c>
      <c r="W376" s="3">
        <v>938.75</v>
      </c>
      <c r="X376" s="3">
        <v>787.62</v>
      </c>
      <c r="Y376" s="3">
        <v>933.92</v>
      </c>
      <c r="Z376" s="3">
        <v>833.51</v>
      </c>
      <c r="AA376" s="3">
        <v>973.9</v>
      </c>
      <c r="AB376" s="3">
        <v>922.85</v>
      </c>
      <c r="AC376" s="3">
        <v>959.19</v>
      </c>
      <c r="AD376" s="3">
        <v>965.56</v>
      </c>
      <c r="AE376" s="3">
        <v>904.99</v>
      </c>
      <c r="AF376" s="3" t="s">
        <v>194</v>
      </c>
      <c r="AG376" s="3">
        <v>194.14</v>
      </c>
      <c r="AH376" s="3">
        <v>195.5</v>
      </c>
      <c r="AI376" s="3">
        <v>195.43</v>
      </c>
      <c r="AJ376" s="3">
        <v>194.32</v>
      </c>
      <c r="AK376" s="3">
        <v>195.06</v>
      </c>
      <c r="AL376" s="3">
        <v>194.59</v>
      </c>
      <c r="AM376" s="3">
        <v>194.03</v>
      </c>
      <c r="AN376" s="3">
        <v>194.8</v>
      </c>
      <c r="AO376" s="3">
        <v>195.06</v>
      </c>
      <c r="AP376" s="3" t="s">
        <v>194</v>
      </c>
      <c r="AQ376" s="3">
        <v>7.7564511216562897</v>
      </c>
      <c r="AR376" s="3">
        <v>6.1295406870884799</v>
      </c>
      <c r="AS376" s="3">
        <v>5.9426068097712603</v>
      </c>
      <c r="AT376" s="3">
        <v>6.3229639489805596</v>
      </c>
      <c r="AU376" s="3">
        <v>8.4472897568329106</v>
      </c>
      <c r="AV376" s="3">
        <v>7.19419307795153</v>
      </c>
      <c r="AW376" s="3">
        <v>8.1035569926328801</v>
      </c>
      <c r="AX376" s="3">
        <v>5.5850443289355898</v>
      </c>
      <c r="AY376" s="3">
        <v>7.2645319380351099</v>
      </c>
      <c r="AZ376" s="3" t="s">
        <v>194</v>
      </c>
      <c r="BA376" s="3">
        <v>28.293154053327999</v>
      </c>
      <c r="BB376" s="3">
        <v>28.036926961765399</v>
      </c>
      <c r="BC376" s="3">
        <v>29.904477779352298</v>
      </c>
      <c r="BD376" s="3">
        <v>35.040061155499302</v>
      </c>
      <c r="BE376" s="3">
        <v>26.345879027098899</v>
      </c>
      <c r="BF376" s="3">
        <v>29.6824054724013</v>
      </c>
      <c r="BG376" s="3">
        <v>31.9080433885891</v>
      </c>
      <c r="BH376" s="3">
        <v>29.493177580609999</v>
      </c>
      <c r="BI376" s="3">
        <v>33.4095873317046</v>
      </c>
      <c r="BJ376" s="3" t="s">
        <v>194</v>
      </c>
      <c r="BM376">
        <v>9</v>
      </c>
      <c r="BN376">
        <f>MIN(Modell_vol30_2_bemutato_Wilensky4_table[[#This Row],[closest comp 1]:[closest comp 10]])</f>
        <v>5.5850443289355898</v>
      </c>
      <c r="BO376">
        <f>MAX(Modell_vol30_2_bemutato_Wilensky4_table[[#This Row],[closest comp 1]:[closest comp 10]])</f>
        <v>8.4472897568329106</v>
      </c>
    </row>
    <row r="377" spans="1:67" x14ac:dyDescent="0.25">
      <c r="A377" s="3">
        <v>376</v>
      </c>
      <c r="B377" s="3" t="s">
        <v>38</v>
      </c>
      <c r="C377" s="3" t="s">
        <v>22</v>
      </c>
      <c r="D377" s="3" t="s">
        <v>40</v>
      </c>
      <c r="E377" s="3" t="s">
        <v>28</v>
      </c>
      <c r="F377" s="3" t="s">
        <v>25</v>
      </c>
      <c r="G377" s="3" t="b">
        <v>0</v>
      </c>
      <c r="H377" s="3" t="b">
        <v>0</v>
      </c>
      <c r="I377" s="3" t="b">
        <v>0</v>
      </c>
      <c r="J377" s="3" t="b">
        <v>0</v>
      </c>
      <c r="K377" s="3" t="b">
        <v>0</v>
      </c>
      <c r="L377" s="3">
        <v>200</v>
      </c>
      <c r="M377" s="3">
        <v>9</v>
      </c>
      <c r="N377" s="3">
        <v>0</v>
      </c>
      <c r="O377" s="3">
        <v>1</v>
      </c>
      <c r="P377" s="3">
        <v>0</v>
      </c>
      <c r="Q377" s="3">
        <v>100</v>
      </c>
      <c r="R377" s="3">
        <v>0</v>
      </c>
      <c r="S377" s="3">
        <v>1</v>
      </c>
      <c r="T377" s="3">
        <v>1</v>
      </c>
      <c r="U377" s="3" t="b">
        <v>0</v>
      </c>
      <c r="V377" s="3">
        <v>120</v>
      </c>
      <c r="W377" s="3">
        <v>930.58</v>
      </c>
      <c r="X377" s="3">
        <v>695.72</v>
      </c>
      <c r="Y377" s="3">
        <v>786.7</v>
      </c>
      <c r="Z377" s="3">
        <v>844.01</v>
      </c>
      <c r="AA377" s="3">
        <v>873.7</v>
      </c>
      <c r="AB377" s="3">
        <v>885.12</v>
      </c>
      <c r="AC377" s="3">
        <v>813.56</v>
      </c>
      <c r="AD377" s="3">
        <v>749.98</v>
      </c>
      <c r="AE377" s="3">
        <v>847.58</v>
      </c>
      <c r="AF377" s="3" t="s">
        <v>194</v>
      </c>
      <c r="AG377" s="3">
        <v>195.14</v>
      </c>
      <c r="AH377" s="3">
        <v>195.64</v>
      </c>
      <c r="AI377" s="3">
        <v>195.68</v>
      </c>
      <c r="AJ377" s="3">
        <v>195.84</v>
      </c>
      <c r="AK377" s="3">
        <v>195.55</v>
      </c>
      <c r="AL377" s="3">
        <v>194.97</v>
      </c>
      <c r="AM377" s="3">
        <v>195.09</v>
      </c>
      <c r="AN377" s="3">
        <v>195.52</v>
      </c>
      <c r="AO377" s="3">
        <v>194.93</v>
      </c>
      <c r="AP377" s="3" t="s">
        <v>194</v>
      </c>
      <c r="AQ377" s="3">
        <v>6.95223077206977</v>
      </c>
      <c r="AR377" s="3">
        <v>4.9510428702925102</v>
      </c>
      <c r="AS377" s="3">
        <v>5.9594063430548703</v>
      </c>
      <c r="AT377" s="3">
        <v>5.3770001520909601</v>
      </c>
      <c r="AU377" s="3">
        <v>5.7286234762400703</v>
      </c>
      <c r="AV377" s="3">
        <v>7.08934867412556</v>
      </c>
      <c r="AW377" s="3">
        <v>6.5425061144876198</v>
      </c>
      <c r="AX377" s="3">
        <v>6.2533303172158101</v>
      </c>
      <c r="AY377" s="3">
        <v>5.9530512029218601</v>
      </c>
      <c r="AZ377" s="3" t="s">
        <v>194</v>
      </c>
      <c r="BA377" s="3">
        <v>28.8940091863217</v>
      </c>
      <c r="BB377" s="3">
        <v>30.741268082314399</v>
      </c>
      <c r="BC377" s="3">
        <v>30.204053046172099</v>
      </c>
      <c r="BD377" s="3">
        <v>28.513150216286999</v>
      </c>
      <c r="BE377" s="3">
        <v>29.463577874765999</v>
      </c>
      <c r="BF377" s="3">
        <v>27.444980588522601</v>
      </c>
      <c r="BG377" s="3">
        <v>32.596200153546597</v>
      </c>
      <c r="BH377" s="3">
        <v>30.6721408570377</v>
      </c>
      <c r="BI377" s="3">
        <v>31.844000241606299</v>
      </c>
      <c r="BJ377" s="3" t="s">
        <v>194</v>
      </c>
      <c r="BM377">
        <v>9</v>
      </c>
      <c r="BN377">
        <f>MIN(Modell_vol30_2_bemutato_Wilensky4_table[[#This Row],[closest comp 1]:[closest comp 10]])</f>
        <v>4.9510428702925102</v>
      </c>
      <c r="BO377">
        <f>MAX(Modell_vol30_2_bemutato_Wilensky4_table[[#This Row],[closest comp 1]:[closest comp 10]])</f>
        <v>7.08934867412556</v>
      </c>
    </row>
    <row r="378" spans="1:67" x14ac:dyDescent="0.25">
      <c r="A378" s="3">
        <v>377</v>
      </c>
      <c r="B378" s="3" t="s">
        <v>38</v>
      </c>
      <c r="C378" s="3" t="s">
        <v>22</v>
      </c>
      <c r="D378" s="3" t="s">
        <v>40</v>
      </c>
      <c r="E378" s="3" t="s">
        <v>28</v>
      </c>
      <c r="F378" s="3" t="s">
        <v>25</v>
      </c>
      <c r="G378" s="3" t="b">
        <v>0</v>
      </c>
      <c r="H378" s="3" t="b">
        <v>0</v>
      </c>
      <c r="I378" s="3" t="b">
        <v>0</v>
      </c>
      <c r="J378" s="3" t="b">
        <v>0</v>
      </c>
      <c r="K378" s="3" t="b">
        <v>0</v>
      </c>
      <c r="L378" s="3">
        <v>200</v>
      </c>
      <c r="M378" s="3">
        <v>9</v>
      </c>
      <c r="N378" s="3">
        <v>0</v>
      </c>
      <c r="O378" s="3">
        <v>1</v>
      </c>
      <c r="P378" s="3">
        <v>0</v>
      </c>
      <c r="Q378" s="3">
        <v>100</v>
      </c>
      <c r="R378" s="3">
        <v>0</v>
      </c>
      <c r="S378" s="3">
        <v>1</v>
      </c>
      <c r="T378" s="3">
        <v>1</v>
      </c>
      <c r="U378" s="3" t="b">
        <v>0</v>
      </c>
      <c r="V378" s="3">
        <v>120</v>
      </c>
      <c r="W378" s="3">
        <v>808.77</v>
      </c>
      <c r="X378" s="3">
        <v>887.02</v>
      </c>
      <c r="Y378" s="3">
        <v>827.92</v>
      </c>
      <c r="Z378" s="3">
        <v>1176.5899999999999</v>
      </c>
      <c r="AA378" s="3">
        <v>1074.32</v>
      </c>
      <c r="AB378" s="3">
        <v>972.71</v>
      </c>
      <c r="AC378" s="3">
        <v>1005.15</v>
      </c>
      <c r="AD378" s="3">
        <v>983.61</v>
      </c>
      <c r="AE378" s="3">
        <v>1121.69</v>
      </c>
      <c r="AF378" s="3" t="s">
        <v>194</v>
      </c>
      <c r="AG378" s="3">
        <v>195.39</v>
      </c>
      <c r="AH378" s="3">
        <v>195.05</v>
      </c>
      <c r="AI378" s="3">
        <v>195.33</v>
      </c>
      <c r="AJ378" s="3">
        <v>193.1</v>
      </c>
      <c r="AK378" s="3">
        <v>194.44</v>
      </c>
      <c r="AL378" s="3">
        <v>195.09</v>
      </c>
      <c r="AM378" s="3">
        <v>194.14</v>
      </c>
      <c r="AN378" s="3">
        <v>194.4</v>
      </c>
      <c r="AO378" s="3">
        <v>194.03</v>
      </c>
      <c r="AP378" s="3" t="s">
        <v>194</v>
      </c>
      <c r="AQ378" s="3">
        <v>5.6450017398775802</v>
      </c>
      <c r="AR378" s="3">
        <v>6.7304150747418996</v>
      </c>
      <c r="AS378" s="3">
        <v>6.9476693671794196</v>
      </c>
      <c r="AT378" s="3">
        <v>8.0864145952198392</v>
      </c>
      <c r="AU378" s="3">
        <v>8.0549566976976799</v>
      </c>
      <c r="AV378" s="3">
        <v>7.0777853950477603</v>
      </c>
      <c r="AW378" s="3">
        <v>8.2049375448201101</v>
      </c>
      <c r="AX378" s="3">
        <v>7.5432904241480703</v>
      </c>
      <c r="AY378" s="3">
        <v>8.50760509143376</v>
      </c>
      <c r="AZ378" s="3" t="s">
        <v>194</v>
      </c>
      <c r="BA378" s="3">
        <v>29.692696066848399</v>
      </c>
      <c r="BB378" s="3">
        <v>30.834427698844099</v>
      </c>
      <c r="BC378" s="3">
        <v>27.325334013805499</v>
      </c>
      <c r="BD378" s="3">
        <v>29.823477085802601</v>
      </c>
      <c r="BE378" s="3">
        <v>27.907775709334999</v>
      </c>
      <c r="BF378" s="3">
        <v>27.080677656928302</v>
      </c>
      <c r="BG378" s="3">
        <v>28.855078280885198</v>
      </c>
      <c r="BH378" s="3">
        <v>28.641984917179101</v>
      </c>
      <c r="BI378" s="3">
        <v>26.667301795389701</v>
      </c>
      <c r="BJ378" s="3" t="s">
        <v>194</v>
      </c>
      <c r="BM378">
        <v>9</v>
      </c>
      <c r="BN378">
        <f>MIN(Modell_vol30_2_bemutato_Wilensky4_table[[#This Row],[closest comp 1]:[closest comp 10]])</f>
        <v>5.6450017398775802</v>
      </c>
      <c r="BO378">
        <f>MAX(Modell_vol30_2_bemutato_Wilensky4_table[[#This Row],[closest comp 1]:[closest comp 10]])</f>
        <v>8.50760509143376</v>
      </c>
    </row>
    <row r="379" spans="1:67" x14ac:dyDescent="0.25">
      <c r="A379" s="3">
        <v>378</v>
      </c>
      <c r="B379" s="3" t="s">
        <v>38</v>
      </c>
      <c r="C379" s="3" t="s">
        <v>22</v>
      </c>
      <c r="D379" s="3" t="s">
        <v>40</v>
      </c>
      <c r="E379" s="3" t="s">
        <v>28</v>
      </c>
      <c r="F379" s="3" t="s">
        <v>25</v>
      </c>
      <c r="G379" s="3" t="b">
        <v>0</v>
      </c>
      <c r="H379" s="3" t="b">
        <v>0</v>
      </c>
      <c r="I379" s="3" t="b">
        <v>0</v>
      </c>
      <c r="J379" s="3" t="b">
        <v>0</v>
      </c>
      <c r="K379" s="3" t="b">
        <v>0</v>
      </c>
      <c r="L379" s="3">
        <v>200</v>
      </c>
      <c r="M379" s="3">
        <v>9</v>
      </c>
      <c r="N379" s="3">
        <v>0</v>
      </c>
      <c r="O379" s="3">
        <v>1</v>
      </c>
      <c r="P379" s="3">
        <v>0</v>
      </c>
      <c r="Q379" s="3">
        <v>100</v>
      </c>
      <c r="R379" s="3">
        <v>0</v>
      </c>
      <c r="S379" s="3">
        <v>1</v>
      </c>
      <c r="T379" s="3">
        <v>1</v>
      </c>
      <c r="U379" s="3" t="b">
        <v>0</v>
      </c>
      <c r="V379" s="3">
        <v>120</v>
      </c>
      <c r="W379" s="3">
        <v>835.62</v>
      </c>
      <c r="X379" s="3">
        <v>908.71</v>
      </c>
      <c r="Y379" s="3">
        <v>878.02</v>
      </c>
      <c r="Z379" s="3">
        <v>922.14</v>
      </c>
      <c r="AA379" s="3">
        <v>895.28</v>
      </c>
      <c r="AB379" s="3">
        <v>995.98</v>
      </c>
      <c r="AC379" s="3">
        <v>855.24</v>
      </c>
      <c r="AD379" s="3">
        <v>816.04</v>
      </c>
      <c r="AE379" s="3">
        <v>815.07</v>
      </c>
      <c r="AF379" s="3" t="s">
        <v>194</v>
      </c>
      <c r="AG379" s="3">
        <v>195.49</v>
      </c>
      <c r="AH379" s="3">
        <v>195.26</v>
      </c>
      <c r="AI379" s="3">
        <v>195.7</v>
      </c>
      <c r="AJ379" s="3">
        <v>194.62</v>
      </c>
      <c r="AK379" s="3">
        <v>194.79</v>
      </c>
      <c r="AL379" s="3">
        <v>194.46</v>
      </c>
      <c r="AM379" s="3">
        <v>195.32</v>
      </c>
      <c r="AN379" s="3">
        <v>195.31</v>
      </c>
      <c r="AO379" s="3">
        <v>193.99</v>
      </c>
      <c r="AP379" s="3" t="s">
        <v>194</v>
      </c>
      <c r="AQ379" s="3">
        <v>5.8745149552231002</v>
      </c>
      <c r="AR379" s="3">
        <v>6.1401177266370199</v>
      </c>
      <c r="AS379" s="3">
        <v>5.9727630034479198</v>
      </c>
      <c r="AT379" s="3">
        <v>5.4978455086605402</v>
      </c>
      <c r="AU379" s="3">
        <v>6.6559074619545298</v>
      </c>
      <c r="AV379" s="3">
        <v>7.1548109407922498</v>
      </c>
      <c r="AW379" s="3">
        <v>6.5152852219344997</v>
      </c>
      <c r="AX379" s="3">
        <v>5.7861216437283396</v>
      </c>
      <c r="AY379" s="3">
        <v>6.89701455685071</v>
      </c>
      <c r="AZ379" s="3" t="s">
        <v>194</v>
      </c>
      <c r="BA379" s="3">
        <v>26.387913756334498</v>
      </c>
      <c r="BB379" s="3">
        <v>30.217483603166801</v>
      </c>
      <c r="BC379" s="3">
        <v>27.659787666608199</v>
      </c>
      <c r="BD379" s="3">
        <v>31.873142345074999</v>
      </c>
      <c r="BE379" s="3">
        <v>30.136520997982402</v>
      </c>
      <c r="BF379" s="3">
        <v>31.160687635193302</v>
      </c>
      <c r="BG379" s="3">
        <v>26.780708592636898</v>
      </c>
      <c r="BH379" s="3">
        <v>28.953234418957202</v>
      </c>
      <c r="BI379" s="3">
        <v>31.947399283129801</v>
      </c>
      <c r="BJ379" s="3" t="s">
        <v>194</v>
      </c>
      <c r="BM379">
        <v>9</v>
      </c>
      <c r="BN379">
        <f>MIN(Modell_vol30_2_bemutato_Wilensky4_table[[#This Row],[closest comp 1]:[closest comp 10]])</f>
        <v>5.4978455086605402</v>
      </c>
      <c r="BO379">
        <f>MAX(Modell_vol30_2_bemutato_Wilensky4_table[[#This Row],[closest comp 1]:[closest comp 10]])</f>
        <v>7.1548109407922498</v>
      </c>
    </row>
    <row r="380" spans="1:67" x14ac:dyDescent="0.25">
      <c r="A380" s="3">
        <v>379</v>
      </c>
      <c r="B380" s="3" t="s">
        <v>38</v>
      </c>
      <c r="C380" s="3" t="s">
        <v>22</v>
      </c>
      <c r="D380" s="3" t="s">
        <v>40</v>
      </c>
      <c r="E380" s="3" t="s">
        <v>28</v>
      </c>
      <c r="F380" s="3" t="s">
        <v>25</v>
      </c>
      <c r="G380" s="3" t="b">
        <v>0</v>
      </c>
      <c r="H380" s="3" t="b">
        <v>0</v>
      </c>
      <c r="I380" s="3" t="b">
        <v>0</v>
      </c>
      <c r="J380" s="3" t="b">
        <v>0</v>
      </c>
      <c r="K380" s="3" t="b">
        <v>0</v>
      </c>
      <c r="L380" s="3">
        <v>200</v>
      </c>
      <c r="M380" s="3">
        <v>9</v>
      </c>
      <c r="N380" s="3">
        <v>0</v>
      </c>
      <c r="O380" s="3">
        <v>1</v>
      </c>
      <c r="P380" s="3">
        <v>0</v>
      </c>
      <c r="Q380" s="3">
        <v>100</v>
      </c>
      <c r="R380" s="3">
        <v>0</v>
      </c>
      <c r="S380" s="3">
        <v>1</v>
      </c>
      <c r="T380" s="3">
        <v>1</v>
      </c>
      <c r="U380" s="3" t="b">
        <v>0</v>
      </c>
      <c r="V380" s="3">
        <v>120</v>
      </c>
      <c r="W380" s="3">
        <v>883.96</v>
      </c>
      <c r="X380" s="3">
        <v>791.53</v>
      </c>
      <c r="Y380" s="3">
        <v>762.49</v>
      </c>
      <c r="Z380" s="3">
        <v>796.39</v>
      </c>
      <c r="AA380" s="3">
        <v>893.31</v>
      </c>
      <c r="AB380" s="3">
        <v>804.38</v>
      </c>
      <c r="AC380" s="3">
        <v>733.1</v>
      </c>
      <c r="AD380" s="3">
        <v>921</v>
      </c>
      <c r="AE380" s="3">
        <v>1036</v>
      </c>
      <c r="AF380" s="3" t="s">
        <v>194</v>
      </c>
      <c r="AG380" s="3">
        <v>194.45</v>
      </c>
      <c r="AH380" s="3">
        <v>195.66</v>
      </c>
      <c r="AI380" s="3">
        <v>195.77</v>
      </c>
      <c r="AJ380" s="3">
        <v>195.08</v>
      </c>
      <c r="AK380" s="3">
        <v>195.04</v>
      </c>
      <c r="AL380" s="3">
        <v>195.93</v>
      </c>
      <c r="AM380" s="3">
        <v>195.93</v>
      </c>
      <c r="AN380" s="3">
        <v>195.01</v>
      </c>
      <c r="AO380" s="3">
        <v>193.93</v>
      </c>
      <c r="AP380" s="3" t="s">
        <v>194</v>
      </c>
      <c r="AQ380" s="3">
        <v>8.0111353121844804</v>
      </c>
      <c r="AR380" s="3">
        <v>5.2629669833241302</v>
      </c>
      <c r="AS380" s="3">
        <v>5.22223242126638</v>
      </c>
      <c r="AT380" s="3">
        <v>6.2716132226198704</v>
      </c>
      <c r="AU380" s="3">
        <v>6.8960881823591702</v>
      </c>
      <c r="AV380" s="3">
        <v>5.2914070142207796</v>
      </c>
      <c r="AW380" s="3">
        <v>5.2338701111205399</v>
      </c>
      <c r="AX380" s="3">
        <v>5.5992469185273803</v>
      </c>
      <c r="AY380" s="3">
        <v>7.89718228232217</v>
      </c>
      <c r="AZ380" s="3" t="s">
        <v>194</v>
      </c>
      <c r="BA380" s="3">
        <v>27.4938781576903</v>
      </c>
      <c r="BB380" s="3">
        <v>26.7515548590065</v>
      </c>
      <c r="BC380" s="3">
        <v>28.174975911136301</v>
      </c>
      <c r="BD380" s="3">
        <v>28.252996275211402</v>
      </c>
      <c r="BE380" s="3">
        <v>27.2939355940502</v>
      </c>
      <c r="BF380" s="3">
        <v>28.150341386806399</v>
      </c>
      <c r="BG380" s="3">
        <v>29.423150066465901</v>
      </c>
      <c r="BH380" s="3">
        <v>29.6534033125766</v>
      </c>
      <c r="BI380" s="3">
        <v>27.384553483096902</v>
      </c>
      <c r="BJ380" s="3" t="s">
        <v>194</v>
      </c>
      <c r="BM380">
        <v>9</v>
      </c>
      <c r="BN380">
        <f>MIN(Modell_vol30_2_bemutato_Wilensky4_table[[#This Row],[closest comp 1]:[closest comp 10]])</f>
        <v>5.22223242126638</v>
      </c>
      <c r="BO380">
        <f>MAX(Modell_vol30_2_bemutato_Wilensky4_table[[#This Row],[closest comp 1]:[closest comp 10]])</f>
        <v>8.0111353121844804</v>
      </c>
    </row>
    <row r="381" spans="1:67" x14ac:dyDescent="0.25">
      <c r="A381" s="3">
        <v>380</v>
      </c>
      <c r="B381" s="3" t="s">
        <v>38</v>
      </c>
      <c r="C381" s="3" t="s">
        <v>22</v>
      </c>
      <c r="D381" s="3" t="s">
        <v>40</v>
      </c>
      <c r="E381" s="3" t="s">
        <v>28</v>
      </c>
      <c r="F381" s="3" t="s">
        <v>25</v>
      </c>
      <c r="G381" s="3" t="b">
        <v>0</v>
      </c>
      <c r="H381" s="3" t="b">
        <v>0</v>
      </c>
      <c r="I381" s="3" t="b">
        <v>0</v>
      </c>
      <c r="J381" s="3" t="b">
        <v>0</v>
      </c>
      <c r="K381" s="3" t="b">
        <v>0</v>
      </c>
      <c r="L381" s="3">
        <v>200</v>
      </c>
      <c r="M381" s="3">
        <v>9</v>
      </c>
      <c r="N381" s="3">
        <v>0</v>
      </c>
      <c r="O381" s="3">
        <v>1</v>
      </c>
      <c r="P381" s="3">
        <v>0</v>
      </c>
      <c r="Q381" s="3">
        <v>100</v>
      </c>
      <c r="R381" s="3">
        <v>0</v>
      </c>
      <c r="S381" s="3">
        <v>1</v>
      </c>
      <c r="T381" s="3">
        <v>1</v>
      </c>
      <c r="U381" s="3" t="b">
        <v>0</v>
      </c>
      <c r="V381" s="3">
        <v>120</v>
      </c>
      <c r="W381" s="3">
        <v>828.17</v>
      </c>
      <c r="X381" s="3">
        <v>757.7</v>
      </c>
      <c r="Y381" s="3">
        <v>873.18</v>
      </c>
      <c r="Z381" s="3">
        <v>715.32</v>
      </c>
      <c r="AA381" s="3">
        <v>834.29</v>
      </c>
      <c r="AB381" s="3">
        <v>891.65</v>
      </c>
      <c r="AC381" s="3">
        <v>888.92</v>
      </c>
      <c r="AD381" s="3">
        <v>693.07</v>
      </c>
      <c r="AE381" s="3">
        <v>754.25</v>
      </c>
      <c r="AF381" s="3" t="s">
        <v>194</v>
      </c>
      <c r="AG381" s="3">
        <v>195.5</v>
      </c>
      <c r="AH381" s="3">
        <v>195.59</v>
      </c>
      <c r="AI381" s="3">
        <v>194.97</v>
      </c>
      <c r="AJ381" s="3">
        <v>195.84</v>
      </c>
      <c r="AK381" s="3">
        <v>194.77</v>
      </c>
      <c r="AL381" s="3">
        <v>195.18</v>
      </c>
      <c r="AM381" s="3">
        <v>195.85</v>
      </c>
      <c r="AN381" s="3">
        <v>195.5</v>
      </c>
      <c r="AO381" s="3">
        <v>195.76</v>
      </c>
      <c r="AP381" s="3" t="s">
        <v>194</v>
      </c>
      <c r="AQ381" s="3">
        <v>5.6825968676578</v>
      </c>
      <c r="AR381" s="3">
        <v>6.0242880954747502</v>
      </c>
      <c r="AS381" s="3">
        <v>7.2668014218160799</v>
      </c>
      <c r="AT381" s="3">
        <v>4.6896380746336197</v>
      </c>
      <c r="AU381" s="3">
        <v>6.0268165445635304</v>
      </c>
      <c r="AV381" s="3">
        <v>6.8063509259773198</v>
      </c>
      <c r="AW381" s="3">
        <v>5.5775997159730801</v>
      </c>
      <c r="AX381" s="3">
        <v>5.3127885214394599</v>
      </c>
      <c r="AY381" s="3">
        <v>6.4811642690751903</v>
      </c>
      <c r="AZ381" s="3" t="s">
        <v>194</v>
      </c>
      <c r="BA381" s="3">
        <v>29.852879892409899</v>
      </c>
      <c r="BB381" s="3">
        <v>27.219076775204901</v>
      </c>
      <c r="BC381" s="3">
        <v>27.148120742842298</v>
      </c>
      <c r="BD381" s="3">
        <v>28.8323613305643</v>
      </c>
      <c r="BE381" s="3">
        <v>31.4361602586144</v>
      </c>
      <c r="BF381" s="3">
        <v>29.107927667853598</v>
      </c>
      <c r="BG381" s="3">
        <v>28.515106453851999</v>
      </c>
      <c r="BH381" s="3">
        <v>31.805573430802401</v>
      </c>
      <c r="BI381" s="3">
        <v>27.572807874520901</v>
      </c>
      <c r="BJ381" s="3" t="s">
        <v>194</v>
      </c>
      <c r="BM381">
        <v>9</v>
      </c>
      <c r="BN381">
        <f>MIN(Modell_vol30_2_bemutato_Wilensky4_table[[#This Row],[closest comp 1]:[closest comp 10]])</f>
        <v>4.6896380746336197</v>
      </c>
      <c r="BO381">
        <f>MAX(Modell_vol30_2_bemutato_Wilensky4_table[[#This Row],[closest comp 1]:[closest comp 10]])</f>
        <v>7.2668014218160799</v>
      </c>
    </row>
    <row r="382" spans="1:67" x14ac:dyDescent="0.25">
      <c r="A382" s="3">
        <v>381</v>
      </c>
      <c r="B382" s="3" t="s">
        <v>38</v>
      </c>
      <c r="C382" s="3" t="s">
        <v>22</v>
      </c>
      <c r="D382" s="3" t="s">
        <v>40</v>
      </c>
      <c r="E382" s="3" t="s">
        <v>28</v>
      </c>
      <c r="F382" s="3" t="s">
        <v>25</v>
      </c>
      <c r="G382" s="3" t="b">
        <v>0</v>
      </c>
      <c r="H382" s="3" t="b">
        <v>0</v>
      </c>
      <c r="I382" s="3" t="b">
        <v>0</v>
      </c>
      <c r="J382" s="3" t="b">
        <v>0</v>
      </c>
      <c r="K382" s="3" t="b">
        <v>0</v>
      </c>
      <c r="L382" s="3">
        <v>200</v>
      </c>
      <c r="M382" s="3">
        <v>9</v>
      </c>
      <c r="N382" s="3">
        <v>0</v>
      </c>
      <c r="O382" s="3">
        <v>1</v>
      </c>
      <c r="P382" s="3">
        <v>0</v>
      </c>
      <c r="Q382" s="3">
        <v>100</v>
      </c>
      <c r="R382" s="3">
        <v>0</v>
      </c>
      <c r="S382" s="3">
        <v>1</v>
      </c>
      <c r="T382" s="3">
        <v>1</v>
      </c>
      <c r="U382" s="3" t="b">
        <v>0</v>
      </c>
      <c r="V382" s="3">
        <v>120</v>
      </c>
      <c r="W382" s="3">
        <v>854.47</v>
      </c>
      <c r="X382" s="3">
        <v>943.27</v>
      </c>
      <c r="Y382" s="3">
        <v>952.72</v>
      </c>
      <c r="Z382" s="3">
        <v>969.73</v>
      </c>
      <c r="AA382" s="3">
        <v>823.99</v>
      </c>
      <c r="AB382" s="3">
        <v>1006.81</v>
      </c>
      <c r="AC382" s="3">
        <v>987.84</v>
      </c>
      <c r="AD382" s="3">
        <v>963.16</v>
      </c>
      <c r="AE382" s="3">
        <v>993.92</v>
      </c>
      <c r="AF382" s="3" t="s">
        <v>194</v>
      </c>
      <c r="AG382" s="3">
        <v>195.82</v>
      </c>
      <c r="AH382" s="3">
        <v>195.31</v>
      </c>
      <c r="AI382" s="3">
        <v>194.84</v>
      </c>
      <c r="AJ382" s="3">
        <v>195.06</v>
      </c>
      <c r="AK382" s="3">
        <v>194.72</v>
      </c>
      <c r="AL382" s="3">
        <v>194.75</v>
      </c>
      <c r="AM382" s="3">
        <v>194.09</v>
      </c>
      <c r="AN382" s="3">
        <v>193.47</v>
      </c>
      <c r="AO382" s="3">
        <v>193.94</v>
      </c>
      <c r="AP382" s="3" t="s">
        <v>194</v>
      </c>
      <c r="AQ382" s="3">
        <v>5.6887525151994396</v>
      </c>
      <c r="AR382" s="3">
        <v>6.4145448046631897</v>
      </c>
      <c r="AS382" s="3">
        <v>7.6542984742893703</v>
      </c>
      <c r="AT382" s="3">
        <v>7.0308404242774003</v>
      </c>
      <c r="AU382" s="3">
        <v>6.3429376068809198</v>
      </c>
      <c r="AV382" s="3">
        <v>7.4965811477659896</v>
      </c>
      <c r="AW382" s="3">
        <v>6.9008001254200302</v>
      </c>
      <c r="AX382" s="3">
        <v>8.1384477854683794</v>
      </c>
      <c r="AY382" s="3">
        <v>8.2609849897422194</v>
      </c>
      <c r="AZ382" s="3" t="s">
        <v>194</v>
      </c>
      <c r="BA382" s="3">
        <v>28.155245222775601</v>
      </c>
      <c r="BB382" s="3">
        <v>30.160149881569399</v>
      </c>
      <c r="BC382" s="3">
        <v>29.3825519221948</v>
      </c>
      <c r="BD382" s="3">
        <v>28.546258416316299</v>
      </c>
      <c r="BE382" s="3">
        <v>29.751996223122699</v>
      </c>
      <c r="BF382" s="3">
        <v>26.822327158769301</v>
      </c>
      <c r="BG382" s="3">
        <v>30.873573070878301</v>
      </c>
      <c r="BH382" s="3">
        <v>33.838203208204902</v>
      </c>
      <c r="BI382" s="3">
        <v>29.835491171303399</v>
      </c>
      <c r="BJ382" s="3" t="s">
        <v>194</v>
      </c>
      <c r="BM382">
        <v>9</v>
      </c>
      <c r="BN382">
        <f>MIN(Modell_vol30_2_bemutato_Wilensky4_table[[#This Row],[closest comp 1]:[closest comp 10]])</f>
        <v>5.6887525151994396</v>
      </c>
      <c r="BO382">
        <f>MAX(Modell_vol30_2_bemutato_Wilensky4_table[[#This Row],[closest comp 1]:[closest comp 10]])</f>
        <v>8.2609849897422194</v>
      </c>
    </row>
    <row r="383" spans="1:67" x14ac:dyDescent="0.25">
      <c r="A383" s="3">
        <v>382</v>
      </c>
      <c r="B383" s="3" t="s">
        <v>38</v>
      </c>
      <c r="C383" s="3" t="s">
        <v>22</v>
      </c>
      <c r="D383" s="3" t="s">
        <v>40</v>
      </c>
      <c r="E383" s="3" t="s">
        <v>28</v>
      </c>
      <c r="F383" s="3" t="s">
        <v>25</v>
      </c>
      <c r="G383" s="3" t="b">
        <v>0</v>
      </c>
      <c r="H383" s="3" t="b">
        <v>0</v>
      </c>
      <c r="I383" s="3" t="b">
        <v>0</v>
      </c>
      <c r="J383" s="3" t="b">
        <v>0</v>
      </c>
      <c r="K383" s="3" t="b">
        <v>0</v>
      </c>
      <c r="L383" s="3">
        <v>200</v>
      </c>
      <c r="M383" s="3">
        <v>9</v>
      </c>
      <c r="N383" s="3">
        <v>0</v>
      </c>
      <c r="O383" s="3">
        <v>1</v>
      </c>
      <c r="P383" s="3">
        <v>0</v>
      </c>
      <c r="Q383" s="3">
        <v>100</v>
      </c>
      <c r="R383" s="3">
        <v>0</v>
      </c>
      <c r="S383" s="3">
        <v>1</v>
      </c>
      <c r="T383" s="3">
        <v>1</v>
      </c>
      <c r="U383" s="3" t="b">
        <v>0</v>
      </c>
      <c r="V383" s="3">
        <v>120</v>
      </c>
      <c r="W383" s="3">
        <v>1074.44</v>
      </c>
      <c r="X383" s="3">
        <v>956.46</v>
      </c>
      <c r="Y383" s="3">
        <v>806.04</v>
      </c>
      <c r="Z383" s="3">
        <v>818.14</v>
      </c>
      <c r="AA383" s="3">
        <v>846.69</v>
      </c>
      <c r="AB383" s="3">
        <v>968.48</v>
      </c>
      <c r="AC383" s="3">
        <v>672.21</v>
      </c>
      <c r="AD383" s="3">
        <v>919.69</v>
      </c>
      <c r="AE383" s="3">
        <v>953.74</v>
      </c>
      <c r="AF383" s="3" t="s">
        <v>194</v>
      </c>
      <c r="AG383" s="3">
        <v>194.5</v>
      </c>
      <c r="AH383" s="3">
        <v>194.9</v>
      </c>
      <c r="AI383" s="3">
        <v>195.07</v>
      </c>
      <c r="AJ383" s="3">
        <v>195.13</v>
      </c>
      <c r="AK383" s="3">
        <v>195.45</v>
      </c>
      <c r="AL383" s="3">
        <v>194.98</v>
      </c>
      <c r="AM383" s="3">
        <v>195.9</v>
      </c>
      <c r="AN383" s="3">
        <v>195.11</v>
      </c>
      <c r="AO383" s="3">
        <v>194.05</v>
      </c>
      <c r="AP383" s="3" t="s">
        <v>194</v>
      </c>
      <c r="AQ383" s="3">
        <v>7.5998173441483603</v>
      </c>
      <c r="AR383" s="3">
        <v>6.2017969316024999</v>
      </c>
      <c r="AS383" s="3">
        <v>6.7874295348560798</v>
      </c>
      <c r="AT383" s="3">
        <v>7.1659398264299403</v>
      </c>
      <c r="AU383" s="3">
        <v>5.9148953467429202</v>
      </c>
      <c r="AV383" s="3">
        <v>7.1616428578850604</v>
      </c>
      <c r="AW383" s="3">
        <v>4.4452534312950904</v>
      </c>
      <c r="AX383" s="3">
        <v>7.4517635097323298</v>
      </c>
      <c r="AY383" s="3">
        <v>7.4018870931515002</v>
      </c>
      <c r="AZ383" s="3" t="s">
        <v>194</v>
      </c>
      <c r="BA383" s="3">
        <v>28.881708505521299</v>
      </c>
      <c r="BB383" s="3">
        <v>28.9194124677167</v>
      </c>
      <c r="BC383" s="3">
        <v>27.670491979194399</v>
      </c>
      <c r="BD383" s="3">
        <v>29.906413438532201</v>
      </c>
      <c r="BE383" s="3">
        <v>28.671745125421399</v>
      </c>
      <c r="BF383" s="3">
        <v>29.197683536970398</v>
      </c>
      <c r="BG383" s="3">
        <v>30.866288387107499</v>
      </c>
      <c r="BH383" s="3">
        <v>26.309772756944199</v>
      </c>
      <c r="BI383" s="3">
        <v>31.4905444841221</v>
      </c>
      <c r="BJ383" s="3" t="s">
        <v>194</v>
      </c>
      <c r="BM383">
        <v>9</v>
      </c>
      <c r="BN383">
        <f>MIN(Modell_vol30_2_bemutato_Wilensky4_table[[#This Row],[closest comp 1]:[closest comp 10]])</f>
        <v>4.4452534312950904</v>
      </c>
      <c r="BO383">
        <f>MAX(Modell_vol30_2_bemutato_Wilensky4_table[[#This Row],[closest comp 1]:[closest comp 10]])</f>
        <v>7.5998173441483603</v>
      </c>
    </row>
    <row r="384" spans="1:67" x14ac:dyDescent="0.25">
      <c r="A384" s="3">
        <v>383</v>
      </c>
      <c r="B384" s="3" t="s">
        <v>38</v>
      </c>
      <c r="C384" s="3" t="s">
        <v>22</v>
      </c>
      <c r="D384" s="3" t="s">
        <v>40</v>
      </c>
      <c r="E384" s="3" t="s">
        <v>28</v>
      </c>
      <c r="F384" s="3" t="s">
        <v>25</v>
      </c>
      <c r="G384" s="3" t="b">
        <v>0</v>
      </c>
      <c r="H384" s="3" t="b">
        <v>0</v>
      </c>
      <c r="I384" s="3" t="b">
        <v>0</v>
      </c>
      <c r="J384" s="3" t="b">
        <v>0</v>
      </c>
      <c r="K384" s="3" t="b">
        <v>0</v>
      </c>
      <c r="L384" s="3">
        <v>200</v>
      </c>
      <c r="M384" s="3">
        <v>9</v>
      </c>
      <c r="N384" s="3">
        <v>0</v>
      </c>
      <c r="O384" s="3">
        <v>1</v>
      </c>
      <c r="P384" s="3">
        <v>0</v>
      </c>
      <c r="Q384" s="3">
        <v>100</v>
      </c>
      <c r="R384" s="3">
        <v>0</v>
      </c>
      <c r="S384" s="3">
        <v>1</v>
      </c>
      <c r="T384" s="3">
        <v>1</v>
      </c>
      <c r="U384" s="3" t="b">
        <v>0</v>
      </c>
      <c r="V384" s="3">
        <v>120</v>
      </c>
      <c r="W384" s="3">
        <v>877.44</v>
      </c>
      <c r="X384" s="3">
        <v>856.32</v>
      </c>
      <c r="Y384" s="3">
        <v>929.63</v>
      </c>
      <c r="Z384" s="3">
        <v>954.24</v>
      </c>
      <c r="AA384" s="3">
        <v>730.29</v>
      </c>
      <c r="AB384" s="3">
        <v>1167.18</v>
      </c>
      <c r="AC384" s="3">
        <v>969.56</v>
      </c>
      <c r="AD384" s="3">
        <v>970.51</v>
      </c>
      <c r="AE384" s="3">
        <v>953.12</v>
      </c>
      <c r="AF384" s="3" t="s">
        <v>194</v>
      </c>
      <c r="AG384" s="3">
        <v>194.64</v>
      </c>
      <c r="AH384" s="3">
        <v>194.12</v>
      </c>
      <c r="AI384" s="3">
        <v>194.72</v>
      </c>
      <c r="AJ384" s="3">
        <v>194.75</v>
      </c>
      <c r="AK384" s="3">
        <v>195.44</v>
      </c>
      <c r="AL384" s="3">
        <v>193.35</v>
      </c>
      <c r="AM384" s="3">
        <v>195.61</v>
      </c>
      <c r="AN384" s="3">
        <v>195.36</v>
      </c>
      <c r="AO384" s="3">
        <v>194.06</v>
      </c>
      <c r="AP384" s="3" t="s">
        <v>194</v>
      </c>
      <c r="AQ384" s="3">
        <v>7.4896671194358504</v>
      </c>
      <c r="AR384" s="3">
        <v>7.1344554554758499</v>
      </c>
      <c r="AS384" s="3">
        <v>6.9894550341633499</v>
      </c>
      <c r="AT384" s="3">
        <v>7.5382307840476104</v>
      </c>
      <c r="AU384" s="3">
        <v>6.05165580792276</v>
      </c>
      <c r="AV384" s="3">
        <v>7.8683073534257799</v>
      </c>
      <c r="AW384" s="3">
        <v>6.0652733212954901</v>
      </c>
      <c r="AX384" s="3">
        <v>6.4645012094330898</v>
      </c>
      <c r="AY384" s="3">
        <v>7.5934395839538196</v>
      </c>
      <c r="AZ384" s="3" t="s">
        <v>194</v>
      </c>
      <c r="BA384" s="3">
        <v>30.077945859362</v>
      </c>
      <c r="BB384" s="3">
        <v>32.928614010971401</v>
      </c>
      <c r="BC384" s="3">
        <v>26.781002536835299</v>
      </c>
      <c r="BD384" s="3">
        <v>27.855606651408301</v>
      </c>
      <c r="BE384" s="3">
        <v>30.444052080135901</v>
      </c>
      <c r="BF384" s="3">
        <v>30.135625903723799</v>
      </c>
      <c r="BG384" s="3">
        <v>27.909315726168899</v>
      </c>
      <c r="BH384" s="3">
        <v>30.3928968098102</v>
      </c>
      <c r="BI384" s="3">
        <v>28.8571350439566</v>
      </c>
      <c r="BJ384" s="3" t="s">
        <v>194</v>
      </c>
      <c r="BM384">
        <v>9</v>
      </c>
      <c r="BN384">
        <f>MIN(Modell_vol30_2_bemutato_Wilensky4_table[[#This Row],[closest comp 1]:[closest comp 10]])</f>
        <v>6.05165580792276</v>
      </c>
      <c r="BO384">
        <f>MAX(Modell_vol30_2_bemutato_Wilensky4_table[[#This Row],[closest comp 1]:[closest comp 10]])</f>
        <v>7.8683073534257799</v>
      </c>
    </row>
    <row r="385" spans="1:67" x14ac:dyDescent="0.25">
      <c r="A385" s="3">
        <v>384</v>
      </c>
      <c r="B385" s="3" t="s">
        <v>38</v>
      </c>
      <c r="C385" s="3" t="s">
        <v>22</v>
      </c>
      <c r="D385" s="3" t="s">
        <v>40</v>
      </c>
      <c r="E385" s="3" t="s">
        <v>28</v>
      </c>
      <c r="F385" s="3" t="s">
        <v>25</v>
      </c>
      <c r="G385" s="3" t="b">
        <v>0</v>
      </c>
      <c r="H385" s="3" t="b">
        <v>0</v>
      </c>
      <c r="I385" s="3" t="b">
        <v>0</v>
      </c>
      <c r="J385" s="3" t="b">
        <v>0</v>
      </c>
      <c r="K385" s="3" t="b">
        <v>0</v>
      </c>
      <c r="L385" s="3">
        <v>200</v>
      </c>
      <c r="M385" s="3">
        <v>9</v>
      </c>
      <c r="N385" s="3">
        <v>0</v>
      </c>
      <c r="O385" s="3">
        <v>1</v>
      </c>
      <c r="P385" s="3">
        <v>0</v>
      </c>
      <c r="Q385" s="3">
        <v>100</v>
      </c>
      <c r="R385" s="3">
        <v>0</v>
      </c>
      <c r="S385" s="3">
        <v>1</v>
      </c>
      <c r="T385" s="3">
        <v>1</v>
      </c>
      <c r="U385" s="3" t="b">
        <v>0</v>
      </c>
      <c r="V385" s="3">
        <v>120</v>
      </c>
      <c r="W385" s="3">
        <v>1110.76</v>
      </c>
      <c r="X385" s="3">
        <v>882.04</v>
      </c>
      <c r="Y385" s="3">
        <v>854.75</v>
      </c>
      <c r="Z385" s="3">
        <v>1005.92</v>
      </c>
      <c r="AA385" s="3">
        <v>948.67</v>
      </c>
      <c r="AB385" s="3">
        <v>872.89</v>
      </c>
      <c r="AC385" s="3">
        <v>1056.78</v>
      </c>
      <c r="AD385" s="3">
        <v>921.46</v>
      </c>
      <c r="AE385" s="3">
        <v>1025.44</v>
      </c>
      <c r="AF385" s="3" t="s">
        <v>194</v>
      </c>
      <c r="AG385" s="3">
        <v>194.25</v>
      </c>
      <c r="AH385" s="3">
        <v>195.39</v>
      </c>
      <c r="AI385" s="3">
        <v>195.17</v>
      </c>
      <c r="AJ385" s="3">
        <v>194.1</v>
      </c>
      <c r="AK385" s="3">
        <v>194.42</v>
      </c>
      <c r="AL385" s="3">
        <v>194.9</v>
      </c>
      <c r="AM385" s="3">
        <v>193.45</v>
      </c>
      <c r="AN385" s="3">
        <v>195.42</v>
      </c>
      <c r="AO385" s="3">
        <v>194.13</v>
      </c>
      <c r="AP385" s="3" t="s">
        <v>194</v>
      </c>
      <c r="AQ385" s="3">
        <v>7.3042000130423199</v>
      </c>
      <c r="AR385" s="3">
        <v>6.8136996419238303</v>
      </c>
      <c r="AS385" s="3">
        <v>6.4160512994324002</v>
      </c>
      <c r="AT385" s="3">
        <v>8.1471654591921592</v>
      </c>
      <c r="AU385" s="3">
        <v>7.4155524136853899</v>
      </c>
      <c r="AV385" s="3">
        <v>7.8888631293854603</v>
      </c>
      <c r="AW385" s="3">
        <v>7.8366646550937604</v>
      </c>
      <c r="AX385" s="3">
        <v>6.6843763946959198</v>
      </c>
      <c r="AY385" s="3">
        <v>8.1057886833328396</v>
      </c>
      <c r="AZ385" s="3" t="s">
        <v>194</v>
      </c>
      <c r="BA385" s="3">
        <v>28.567677576600399</v>
      </c>
      <c r="BB385" s="3">
        <v>29.212530567393699</v>
      </c>
      <c r="BC385" s="3">
        <v>28.6027043210416</v>
      </c>
      <c r="BD385" s="3">
        <v>28.414582374579599</v>
      </c>
      <c r="BE385" s="3">
        <v>31.8240604688249</v>
      </c>
      <c r="BF385" s="3">
        <v>27.5101255450999</v>
      </c>
      <c r="BG385" s="3">
        <v>31.622332166524998</v>
      </c>
      <c r="BH385" s="3">
        <v>28.123080301368201</v>
      </c>
      <c r="BI385" s="3">
        <v>30.563370118136799</v>
      </c>
      <c r="BJ385" s="3" t="s">
        <v>194</v>
      </c>
      <c r="BM385">
        <v>9</v>
      </c>
      <c r="BN385">
        <f>MIN(Modell_vol30_2_bemutato_Wilensky4_table[[#This Row],[closest comp 1]:[closest comp 10]])</f>
        <v>6.4160512994324002</v>
      </c>
      <c r="BO385">
        <f>MAX(Modell_vol30_2_bemutato_Wilensky4_table[[#This Row],[closest comp 1]:[closest comp 10]])</f>
        <v>8.1471654591921592</v>
      </c>
    </row>
    <row r="386" spans="1:67" x14ac:dyDescent="0.25">
      <c r="A386" s="3">
        <v>385</v>
      </c>
      <c r="B386" s="3" t="s">
        <v>38</v>
      </c>
      <c r="C386" s="3" t="s">
        <v>22</v>
      </c>
      <c r="D386" s="3" t="s">
        <v>40</v>
      </c>
      <c r="E386" s="3" t="s">
        <v>28</v>
      </c>
      <c r="F386" s="3" t="s">
        <v>25</v>
      </c>
      <c r="G386" s="3" t="b">
        <v>0</v>
      </c>
      <c r="H386" s="3" t="b">
        <v>0</v>
      </c>
      <c r="I386" s="3" t="b">
        <v>0</v>
      </c>
      <c r="J386" s="3" t="b">
        <v>0</v>
      </c>
      <c r="K386" s="3" t="b">
        <v>0</v>
      </c>
      <c r="L386" s="3">
        <v>200</v>
      </c>
      <c r="M386" s="3">
        <v>9</v>
      </c>
      <c r="N386" s="3">
        <v>0</v>
      </c>
      <c r="O386" s="3">
        <v>1</v>
      </c>
      <c r="P386" s="3">
        <v>0</v>
      </c>
      <c r="Q386" s="3">
        <v>100</v>
      </c>
      <c r="R386" s="3">
        <v>0</v>
      </c>
      <c r="S386" s="3">
        <v>1</v>
      </c>
      <c r="T386" s="3">
        <v>1</v>
      </c>
      <c r="U386" s="3" t="b">
        <v>0</v>
      </c>
      <c r="V386" s="3">
        <v>120</v>
      </c>
      <c r="W386" s="3">
        <v>876.77</v>
      </c>
      <c r="X386" s="3">
        <v>923.03</v>
      </c>
      <c r="Y386" s="3">
        <v>919.33</v>
      </c>
      <c r="Z386" s="3">
        <v>977.73</v>
      </c>
      <c r="AA386" s="3">
        <v>905.42</v>
      </c>
      <c r="AB386" s="3">
        <v>941.21</v>
      </c>
      <c r="AC386" s="3">
        <v>1040.22</v>
      </c>
      <c r="AD386" s="3">
        <v>995.47</v>
      </c>
      <c r="AE386" s="3">
        <v>780.46</v>
      </c>
      <c r="AF386" s="3" t="s">
        <v>194</v>
      </c>
      <c r="AG386" s="3">
        <v>195.22</v>
      </c>
      <c r="AH386" s="3">
        <v>193.59</v>
      </c>
      <c r="AI386" s="3">
        <v>195.64</v>
      </c>
      <c r="AJ386" s="3">
        <v>194.42</v>
      </c>
      <c r="AK386" s="3">
        <v>195.13</v>
      </c>
      <c r="AL386" s="3">
        <v>195.21</v>
      </c>
      <c r="AM386" s="3">
        <v>194.95</v>
      </c>
      <c r="AN386" s="3">
        <v>193.64</v>
      </c>
      <c r="AO386" s="3">
        <v>195.06</v>
      </c>
      <c r="AP386" s="3" t="s">
        <v>194</v>
      </c>
      <c r="AQ386" s="3">
        <v>6.0975662768715599</v>
      </c>
      <c r="AR386" s="3">
        <v>7.02531872706294</v>
      </c>
      <c r="AS386" s="3">
        <v>5.7709513257080696</v>
      </c>
      <c r="AT386" s="3">
        <v>7.4948403219667901</v>
      </c>
      <c r="AU386" s="3">
        <v>7.1381562003007604</v>
      </c>
      <c r="AV386" s="3">
        <v>6.6426369884528498</v>
      </c>
      <c r="AW386" s="3">
        <v>6.7437606266240504</v>
      </c>
      <c r="AX386" s="3">
        <v>6.6170550843399703</v>
      </c>
      <c r="AY386" s="3">
        <v>6.8633354563191098</v>
      </c>
      <c r="AZ386" s="3" t="s">
        <v>194</v>
      </c>
      <c r="BA386" s="3">
        <v>29.187833401150002</v>
      </c>
      <c r="BB386" s="3">
        <v>31.407137495014599</v>
      </c>
      <c r="BC386" s="3">
        <v>28.998598360456501</v>
      </c>
      <c r="BD386" s="3">
        <v>28.057263308221302</v>
      </c>
      <c r="BE386" s="3">
        <v>26.588588045895399</v>
      </c>
      <c r="BF386" s="3">
        <v>28.286643778301102</v>
      </c>
      <c r="BG386" s="3">
        <v>28.968495305108</v>
      </c>
      <c r="BH386" s="3">
        <v>29.916405374157002</v>
      </c>
      <c r="BI386" s="3">
        <v>26.6742129274649</v>
      </c>
      <c r="BJ386" s="3" t="s">
        <v>194</v>
      </c>
      <c r="BM386">
        <v>9</v>
      </c>
      <c r="BN386">
        <f>MIN(Modell_vol30_2_bemutato_Wilensky4_table[[#This Row],[closest comp 1]:[closest comp 10]])</f>
        <v>5.7709513257080696</v>
      </c>
      <c r="BO386">
        <f>MAX(Modell_vol30_2_bemutato_Wilensky4_table[[#This Row],[closest comp 1]:[closest comp 10]])</f>
        <v>7.4948403219667901</v>
      </c>
    </row>
    <row r="387" spans="1:67" x14ac:dyDescent="0.25">
      <c r="A387" s="3">
        <v>386</v>
      </c>
      <c r="B387" s="3" t="s">
        <v>38</v>
      </c>
      <c r="C387" s="3" t="s">
        <v>22</v>
      </c>
      <c r="D387" s="3" t="s">
        <v>40</v>
      </c>
      <c r="E387" s="3" t="s">
        <v>28</v>
      </c>
      <c r="F387" s="3" t="s">
        <v>25</v>
      </c>
      <c r="G387" s="3" t="b">
        <v>0</v>
      </c>
      <c r="H387" s="3" t="b">
        <v>0</v>
      </c>
      <c r="I387" s="3" t="b">
        <v>0</v>
      </c>
      <c r="J387" s="3" t="b">
        <v>0</v>
      </c>
      <c r="K387" s="3" t="b">
        <v>0</v>
      </c>
      <c r="L387" s="3">
        <v>200</v>
      </c>
      <c r="M387" s="3">
        <v>9</v>
      </c>
      <c r="N387" s="3">
        <v>0</v>
      </c>
      <c r="O387" s="3">
        <v>1</v>
      </c>
      <c r="P387" s="3">
        <v>0</v>
      </c>
      <c r="Q387" s="3">
        <v>100</v>
      </c>
      <c r="R387" s="3">
        <v>0</v>
      </c>
      <c r="S387" s="3">
        <v>1</v>
      </c>
      <c r="T387" s="3">
        <v>1</v>
      </c>
      <c r="U387" s="3" t="b">
        <v>0</v>
      </c>
      <c r="V387" s="3">
        <v>120</v>
      </c>
      <c r="W387" s="3">
        <v>994.03</v>
      </c>
      <c r="X387" s="3">
        <v>1057.1400000000001</v>
      </c>
      <c r="Y387" s="3">
        <v>1035.27</v>
      </c>
      <c r="Z387" s="3">
        <v>934.12</v>
      </c>
      <c r="AA387" s="3">
        <v>1115.3800000000001</v>
      </c>
      <c r="AB387" s="3">
        <v>847.1</v>
      </c>
      <c r="AC387" s="3">
        <v>972.87</v>
      </c>
      <c r="AD387" s="3">
        <v>1096.25</v>
      </c>
      <c r="AE387" s="3">
        <v>910.34</v>
      </c>
      <c r="AF387" s="3" t="s">
        <v>194</v>
      </c>
      <c r="AG387" s="3">
        <v>194.05</v>
      </c>
      <c r="AH387" s="3">
        <v>193.83</v>
      </c>
      <c r="AI387" s="3">
        <v>194.52</v>
      </c>
      <c r="AJ387" s="3">
        <v>194.51</v>
      </c>
      <c r="AK387" s="3">
        <v>193.98</v>
      </c>
      <c r="AL387" s="3">
        <v>194.91</v>
      </c>
      <c r="AM387" s="3">
        <v>194.3</v>
      </c>
      <c r="AN387" s="3">
        <v>194.57</v>
      </c>
      <c r="AO387" s="3">
        <v>195.39</v>
      </c>
      <c r="AP387" s="3" t="s">
        <v>194</v>
      </c>
      <c r="AQ387" s="3">
        <v>7.7851917904271897</v>
      </c>
      <c r="AR387" s="3">
        <v>8.3520467040983704</v>
      </c>
      <c r="AS387" s="3">
        <v>6.71744333993278</v>
      </c>
      <c r="AT387" s="3">
        <v>7.3824038572657296</v>
      </c>
      <c r="AU387" s="3">
        <v>7.8783695289999702</v>
      </c>
      <c r="AV387" s="3">
        <v>7.0606469897410804</v>
      </c>
      <c r="AW387" s="3">
        <v>7.6200808001281102</v>
      </c>
      <c r="AX387" s="3">
        <v>6.7377239080324003</v>
      </c>
      <c r="AY387" s="3">
        <v>5.69292575352853</v>
      </c>
      <c r="AZ387" s="3" t="s">
        <v>194</v>
      </c>
      <c r="BA387" s="3">
        <v>29.322419276834601</v>
      </c>
      <c r="BB387" s="3">
        <v>30.553857717239499</v>
      </c>
      <c r="BC387" s="3">
        <v>29.4853019411015</v>
      </c>
      <c r="BD387" s="3">
        <v>29.2946386484257</v>
      </c>
      <c r="BE387" s="3">
        <v>28.764862537232201</v>
      </c>
      <c r="BF387" s="3">
        <v>29.333234497488501</v>
      </c>
      <c r="BG387" s="3">
        <v>26.786842526362001</v>
      </c>
      <c r="BH387" s="3">
        <v>30.636631912217702</v>
      </c>
      <c r="BI387" s="3">
        <v>29.680192199091199</v>
      </c>
      <c r="BJ387" s="3" t="s">
        <v>194</v>
      </c>
      <c r="BM387">
        <v>9</v>
      </c>
      <c r="BN387">
        <f>MIN(Modell_vol30_2_bemutato_Wilensky4_table[[#This Row],[closest comp 1]:[closest comp 10]])</f>
        <v>5.69292575352853</v>
      </c>
      <c r="BO387">
        <f>MAX(Modell_vol30_2_bemutato_Wilensky4_table[[#This Row],[closest comp 1]:[closest comp 10]])</f>
        <v>8.3520467040983704</v>
      </c>
    </row>
    <row r="388" spans="1:67" x14ac:dyDescent="0.25">
      <c r="A388" s="3">
        <v>387</v>
      </c>
      <c r="B388" s="3" t="s">
        <v>38</v>
      </c>
      <c r="C388" s="3" t="s">
        <v>22</v>
      </c>
      <c r="D388" s="3" t="s">
        <v>40</v>
      </c>
      <c r="E388" s="3" t="s">
        <v>28</v>
      </c>
      <c r="F388" s="3" t="s">
        <v>25</v>
      </c>
      <c r="G388" s="3" t="b">
        <v>0</v>
      </c>
      <c r="H388" s="3" t="b">
        <v>0</v>
      </c>
      <c r="I388" s="3" t="b">
        <v>0</v>
      </c>
      <c r="J388" s="3" t="b">
        <v>0</v>
      </c>
      <c r="K388" s="3" t="b">
        <v>0</v>
      </c>
      <c r="L388" s="3">
        <v>200</v>
      </c>
      <c r="M388" s="3">
        <v>9</v>
      </c>
      <c r="N388" s="3">
        <v>0</v>
      </c>
      <c r="O388" s="3">
        <v>1</v>
      </c>
      <c r="P388" s="3">
        <v>0</v>
      </c>
      <c r="Q388" s="3">
        <v>100</v>
      </c>
      <c r="R388" s="3">
        <v>0</v>
      </c>
      <c r="S388" s="3">
        <v>1</v>
      </c>
      <c r="T388" s="3">
        <v>1</v>
      </c>
      <c r="U388" s="3" t="b">
        <v>0</v>
      </c>
      <c r="V388" s="3">
        <v>120</v>
      </c>
      <c r="W388" s="3">
        <v>995.65</v>
      </c>
      <c r="X388" s="3">
        <v>970.42</v>
      </c>
      <c r="Y388" s="3">
        <v>781.03</v>
      </c>
      <c r="Z388" s="3">
        <v>1049.3399999999999</v>
      </c>
      <c r="AA388" s="3">
        <v>821.51</v>
      </c>
      <c r="AB388" s="3">
        <v>895.1</v>
      </c>
      <c r="AC388" s="3">
        <v>942.49</v>
      </c>
      <c r="AD388" s="3">
        <v>839.74</v>
      </c>
      <c r="AE388" s="3">
        <v>963.66</v>
      </c>
      <c r="AF388" s="3" t="s">
        <v>194</v>
      </c>
      <c r="AG388" s="3">
        <v>194.72</v>
      </c>
      <c r="AH388" s="3">
        <v>195.02</v>
      </c>
      <c r="AI388" s="3">
        <v>195.16</v>
      </c>
      <c r="AJ388" s="3">
        <v>194.49</v>
      </c>
      <c r="AK388" s="3">
        <v>195.16</v>
      </c>
      <c r="AL388" s="3">
        <v>194.78</v>
      </c>
      <c r="AM388" s="3">
        <v>194.64</v>
      </c>
      <c r="AN388" s="3">
        <v>194.16</v>
      </c>
      <c r="AO388" s="3">
        <v>195.03</v>
      </c>
      <c r="AP388" s="3" t="s">
        <v>194</v>
      </c>
      <c r="AQ388" s="3">
        <v>6.9508530773972197</v>
      </c>
      <c r="AR388" s="3">
        <v>7.59665313836246</v>
      </c>
      <c r="AS388" s="3">
        <v>7.0397656857006297</v>
      </c>
      <c r="AT388" s="3">
        <v>8.1063202645391002</v>
      </c>
      <c r="AU388" s="3">
        <v>5.7803196449223799</v>
      </c>
      <c r="AV388" s="3">
        <v>6.6177194573146902</v>
      </c>
      <c r="AW388" s="3">
        <v>5.97898287270226</v>
      </c>
      <c r="AX388" s="3">
        <v>8.1653437184421893</v>
      </c>
      <c r="AY388" s="3">
        <v>7.4494361573947403</v>
      </c>
      <c r="AZ388" s="3" t="s">
        <v>194</v>
      </c>
      <c r="BA388" s="3">
        <v>27.181309940067301</v>
      </c>
      <c r="BB388" s="3">
        <v>28.180716636107199</v>
      </c>
      <c r="BC388" s="3">
        <v>31.926417587574502</v>
      </c>
      <c r="BD388" s="3">
        <v>31.237117412313999</v>
      </c>
      <c r="BE388" s="3">
        <v>31.671275952481299</v>
      </c>
      <c r="BF388" s="3">
        <v>29.2944198477288</v>
      </c>
      <c r="BG388" s="3">
        <v>30.426460759718399</v>
      </c>
      <c r="BH388" s="3">
        <v>31.423510137289799</v>
      </c>
      <c r="BI388" s="3">
        <v>29.735084711144399</v>
      </c>
      <c r="BJ388" s="3" t="s">
        <v>194</v>
      </c>
      <c r="BM388">
        <v>9</v>
      </c>
      <c r="BN388">
        <f>MIN(Modell_vol30_2_bemutato_Wilensky4_table[[#This Row],[closest comp 1]:[closest comp 10]])</f>
        <v>5.7803196449223799</v>
      </c>
      <c r="BO388">
        <f>MAX(Modell_vol30_2_bemutato_Wilensky4_table[[#This Row],[closest comp 1]:[closest comp 10]])</f>
        <v>8.1653437184421893</v>
      </c>
    </row>
    <row r="389" spans="1:67" x14ac:dyDescent="0.25">
      <c r="A389" s="3">
        <v>388</v>
      </c>
      <c r="B389" s="3" t="s">
        <v>38</v>
      </c>
      <c r="C389" s="3" t="s">
        <v>22</v>
      </c>
      <c r="D389" s="3" t="s">
        <v>40</v>
      </c>
      <c r="E389" s="3" t="s">
        <v>28</v>
      </c>
      <c r="F389" s="3" t="s">
        <v>25</v>
      </c>
      <c r="G389" s="3" t="b">
        <v>0</v>
      </c>
      <c r="H389" s="3" t="b">
        <v>0</v>
      </c>
      <c r="I389" s="3" t="b">
        <v>0</v>
      </c>
      <c r="J389" s="3" t="b">
        <v>0</v>
      </c>
      <c r="K389" s="3" t="b">
        <v>0</v>
      </c>
      <c r="L389" s="3">
        <v>200</v>
      </c>
      <c r="M389" s="3">
        <v>9</v>
      </c>
      <c r="N389" s="3">
        <v>0</v>
      </c>
      <c r="O389" s="3">
        <v>1</v>
      </c>
      <c r="P389" s="3">
        <v>0</v>
      </c>
      <c r="Q389" s="3">
        <v>100</v>
      </c>
      <c r="R389" s="3">
        <v>0</v>
      </c>
      <c r="S389" s="3">
        <v>1</v>
      </c>
      <c r="T389" s="3">
        <v>1</v>
      </c>
      <c r="U389" s="3" t="b">
        <v>0</v>
      </c>
      <c r="V389" s="3">
        <v>120</v>
      </c>
      <c r="W389" s="3">
        <v>827.83</v>
      </c>
      <c r="X389" s="3">
        <v>1039.3699999999999</v>
      </c>
      <c r="Y389" s="3">
        <v>1020.67</v>
      </c>
      <c r="Z389" s="3">
        <v>1077.3499999999999</v>
      </c>
      <c r="AA389" s="3">
        <v>997.4</v>
      </c>
      <c r="AB389" s="3">
        <v>826.29</v>
      </c>
      <c r="AC389" s="3">
        <v>1026.98</v>
      </c>
      <c r="AD389" s="3">
        <v>1232</v>
      </c>
      <c r="AE389" s="3">
        <v>922.25</v>
      </c>
      <c r="AF389" s="3" t="s">
        <v>194</v>
      </c>
      <c r="AG389" s="3">
        <v>194.85</v>
      </c>
      <c r="AH389" s="3">
        <v>194.24</v>
      </c>
      <c r="AI389" s="3">
        <v>194.42</v>
      </c>
      <c r="AJ389" s="3">
        <v>194.79</v>
      </c>
      <c r="AK389" s="3">
        <v>194.69</v>
      </c>
      <c r="AL389" s="3">
        <v>195.18</v>
      </c>
      <c r="AM389" s="3">
        <v>194.21</v>
      </c>
      <c r="AN389" s="3">
        <v>192.95</v>
      </c>
      <c r="AO389" s="3">
        <v>194.59</v>
      </c>
      <c r="AP389" s="3" t="s">
        <v>194</v>
      </c>
      <c r="AQ389" s="3">
        <v>7.3452393024533702</v>
      </c>
      <c r="AR389" s="3">
        <v>8.5399467815874299</v>
      </c>
      <c r="AS389" s="3">
        <v>7.5969169370691203</v>
      </c>
      <c r="AT389" s="3">
        <v>8.25496574068797</v>
      </c>
      <c r="AU389" s="3">
        <v>6.1218733477882497</v>
      </c>
      <c r="AV389" s="3">
        <v>5.8567539692758999</v>
      </c>
      <c r="AW389" s="3">
        <v>6.3619570846766402</v>
      </c>
      <c r="AX389" s="3">
        <v>7.9728051232127202</v>
      </c>
      <c r="AY389" s="3">
        <v>7.7795514834878698</v>
      </c>
      <c r="AZ389" s="3" t="s">
        <v>194</v>
      </c>
      <c r="BA389" s="3">
        <v>32.0832211399701</v>
      </c>
      <c r="BB389" s="3">
        <v>29.195196143478199</v>
      </c>
      <c r="BC389" s="3">
        <v>30.956793583282401</v>
      </c>
      <c r="BD389" s="3">
        <v>25.268241100720299</v>
      </c>
      <c r="BE389" s="3">
        <v>31.072081495697098</v>
      </c>
      <c r="BF389" s="3">
        <v>30.474542313654101</v>
      </c>
      <c r="BG389" s="3">
        <v>29.3812223491569</v>
      </c>
      <c r="BH389" s="3">
        <v>31.712961170750901</v>
      </c>
      <c r="BI389" s="3">
        <v>29.887727604362102</v>
      </c>
      <c r="BJ389" s="3" t="s">
        <v>194</v>
      </c>
      <c r="BM389">
        <v>9</v>
      </c>
      <c r="BN389">
        <f>MIN(Modell_vol30_2_bemutato_Wilensky4_table[[#This Row],[closest comp 1]:[closest comp 10]])</f>
        <v>5.8567539692758999</v>
      </c>
      <c r="BO389">
        <f>MAX(Modell_vol30_2_bemutato_Wilensky4_table[[#This Row],[closest comp 1]:[closest comp 10]])</f>
        <v>8.5399467815874299</v>
      </c>
    </row>
    <row r="390" spans="1:67" x14ac:dyDescent="0.25">
      <c r="A390" s="3">
        <v>389</v>
      </c>
      <c r="B390" s="3" t="s">
        <v>38</v>
      </c>
      <c r="C390" s="3" t="s">
        <v>22</v>
      </c>
      <c r="D390" s="3" t="s">
        <v>40</v>
      </c>
      <c r="E390" s="3" t="s">
        <v>28</v>
      </c>
      <c r="F390" s="3" t="s">
        <v>25</v>
      </c>
      <c r="G390" s="3" t="b">
        <v>0</v>
      </c>
      <c r="H390" s="3" t="b">
        <v>0</v>
      </c>
      <c r="I390" s="3" t="b">
        <v>0</v>
      </c>
      <c r="J390" s="3" t="b">
        <v>0</v>
      </c>
      <c r="K390" s="3" t="b">
        <v>0</v>
      </c>
      <c r="L390" s="3">
        <v>200</v>
      </c>
      <c r="M390" s="3">
        <v>9</v>
      </c>
      <c r="N390" s="3">
        <v>0</v>
      </c>
      <c r="O390" s="3">
        <v>1</v>
      </c>
      <c r="P390" s="3">
        <v>0</v>
      </c>
      <c r="Q390" s="3">
        <v>100</v>
      </c>
      <c r="R390" s="3">
        <v>0</v>
      </c>
      <c r="S390" s="3">
        <v>1</v>
      </c>
      <c r="T390" s="3">
        <v>1</v>
      </c>
      <c r="U390" s="3" t="b">
        <v>0</v>
      </c>
      <c r="V390" s="3">
        <v>120</v>
      </c>
      <c r="W390" s="3">
        <v>906.05</v>
      </c>
      <c r="X390" s="3">
        <v>941.86</v>
      </c>
      <c r="Y390" s="3">
        <v>1052.1400000000001</v>
      </c>
      <c r="Z390" s="3">
        <v>781.1</v>
      </c>
      <c r="AA390" s="3">
        <v>1027.6099999999999</v>
      </c>
      <c r="AB390" s="3">
        <v>856.89</v>
      </c>
      <c r="AC390" s="3">
        <v>903.78</v>
      </c>
      <c r="AD390" s="3">
        <v>888.03</v>
      </c>
      <c r="AE390" s="3">
        <v>1004.25</v>
      </c>
      <c r="AF390" s="3" t="s">
        <v>194</v>
      </c>
      <c r="AG390" s="3">
        <v>194.97</v>
      </c>
      <c r="AH390" s="3">
        <v>194.79</v>
      </c>
      <c r="AI390" s="3">
        <v>194.84</v>
      </c>
      <c r="AJ390" s="3">
        <v>194.9</v>
      </c>
      <c r="AK390" s="3">
        <v>194.5</v>
      </c>
      <c r="AL390" s="3">
        <v>195.18</v>
      </c>
      <c r="AM390" s="3">
        <v>195.35</v>
      </c>
      <c r="AN390" s="3">
        <v>194.7</v>
      </c>
      <c r="AO390" s="3">
        <v>194.22</v>
      </c>
      <c r="AP390" s="3" t="s">
        <v>194</v>
      </c>
      <c r="AQ390" s="3">
        <v>6.7739580387796501</v>
      </c>
      <c r="AR390" s="3">
        <v>7.4098554453608596</v>
      </c>
      <c r="AS390" s="3">
        <v>7.1325527532133801</v>
      </c>
      <c r="AT390" s="3">
        <v>7.01554967694568</v>
      </c>
      <c r="AU390" s="3">
        <v>7.9746869351197196</v>
      </c>
      <c r="AV390" s="3">
        <v>5.71834820138172</v>
      </c>
      <c r="AW390" s="3">
        <v>5.7725819955719704</v>
      </c>
      <c r="AX390" s="3">
        <v>6.5927756963683404</v>
      </c>
      <c r="AY390" s="3">
        <v>7.5107524774381504</v>
      </c>
      <c r="AZ390" s="3" t="s">
        <v>194</v>
      </c>
      <c r="BA390" s="3">
        <v>28.5867671075668</v>
      </c>
      <c r="BB390" s="3">
        <v>28.417677030988798</v>
      </c>
      <c r="BC390" s="3">
        <v>27.938435736198699</v>
      </c>
      <c r="BD390" s="3">
        <v>29.005450936831199</v>
      </c>
      <c r="BE390" s="3">
        <v>26.887924953515999</v>
      </c>
      <c r="BF390" s="3">
        <v>30.159891838495</v>
      </c>
      <c r="BG390" s="3">
        <v>28.8553437091044</v>
      </c>
      <c r="BH390" s="3">
        <v>29.015129473737701</v>
      </c>
      <c r="BI390" s="3">
        <v>30.4745083580707</v>
      </c>
      <c r="BJ390" s="3" t="s">
        <v>194</v>
      </c>
      <c r="BM390">
        <v>9</v>
      </c>
      <c r="BN390">
        <f>MIN(Modell_vol30_2_bemutato_Wilensky4_table[[#This Row],[closest comp 1]:[closest comp 10]])</f>
        <v>5.71834820138172</v>
      </c>
      <c r="BO390">
        <f>MAX(Modell_vol30_2_bemutato_Wilensky4_table[[#This Row],[closest comp 1]:[closest comp 10]])</f>
        <v>7.9746869351197196</v>
      </c>
    </row>
    <row r="391" spans="1:67" x14ac:dyDescent="0.25">
      <c r="A391" s="3">
        <v>390</v>
      </c>
      <c r="B391" s="3" t="s">
        <v>38</v>
      </c>
      <c r="C391" s="3" t="s">
        <v>22</v>
      </c>
      <c r="D391" s="3" t="s">
        <v>40</v>
      </c>
      <c r="E391" s="3" t="s">
        <v>28</v>
      </c>
      <c r="F391" s="3" t="s">
        <v>25</v>
      </c>
      <c r="G391" s="3" t="b">
        <v>0</v>
      </c>
      <c r="H391" s="3" t="b">
        <v>0</v>
      </c>
      <c r="I391" s="3" t="b">
        <v>0</v>
      </c>
      <c r="J391" s="3" t="b">
        <v>0</v>
      </c>
      <c r="K391" s="3" t="b">
        <v>0</v>
      </c>
      <c r="L391" s="3">
        <v>200</v>
      </c>
      <c r="M391" s="3">
        <v>9</v>
      </c>
      <c r="N391" s="3">
        <v>0</v>
      </c>
      <c r="O391" s="3">
        <v>1</v>
      </c>
      <c r="P391" s="3">
        <v>0</v>
      </c>
      <c r="Q391" s="3">
        <v>100</v>
      </c>
      <c r="R391" s="3">
        <v>0</v>
      </c>
      <c r="S391" s="3">
        <v>1</v>
      </c>
      <c r="T391" s="3">
        <v>1</v>
      </c>
      <c r="U391" s="3" t="b">
        <v>0</v>
      </c>
      <c r="V391" s="3">
        <v>120</v>
      </c>
      <c r="W391" s="3">
        <v>942.18</v>
      </c>
      <c r="X391" s="3">
        <v>861.19</v>
      </c>
      <c r="Y391" s="3">
        <v>1003.87</v>
      </c>
      <c r="Z391" s="3">
        <v>886.59</v>
      </c>
      <c r="AA391" s="3">
        <v>837.37</v>
      </c>
      <c r="AB391" s="3">
        <v>965.08</v>
      </c>
      <c r="AC391" s="3">
        <v>842.68</v>
      </c>
      <c r="AD391" s="3">
        <v>831.03</v>
      </c>
      <c r="AE391" s="3">
        <v>864.74</v>
      </c>
      <c r="AF391" s="3" t="s">
        <v>194</v>
      </c>
      <c r="AG391" s="3">
        <v>195.49</v>
      </c>
      <c r="AH391" s="3">
        <v>194.64</v>
      </c>
      <c r="AI391" s="3">
        <v>194.67</v>
      </c>
      <c r="AJ391" s="3">
        <v>194.6</v>
      </c>
      <c r="AK391" s="3">
        <v>194.65</v>
      </c>
      <c r="AL391" s="3">
        <v>195.22</v>
      </c>
      <c r="AM391" s="3">
        <v>194.91</v>
      </c>
      <c r="AN391" s="3">
        <v>195.02</v>
      </c>
      <c r="AO391" s="3">
        <v>195.07</v>
      </c>
      <c r="AP391" s="3" t="s">
        <v>194</v>
      </c>
      <c r="AQ391" s="3">
        <v>6.9363922253825301</v>
      </c>
      <c r="AR391" s="3">
        <v>5.5347148710371004</v>
      </c>
      <c r="AS391" s="3">
        <v>6.2273346695504204</v>
      </c>
      <c r="AT391" s="3">
        <v>6.9067271169248503</v>
      </c>
      <c r="AU391" s="3">
        <v>7.29613205458931</v>
      </c>
      <c r="AV391" s="3">
        <v>6.8565280135987603</v>
      </c>
      <c r="AW391" s="3">
        <v>6.7436243354310097</v>
      </c>
      <c r="AX391" s="3">
        <v>6.6232508893298299</v>
      </c>
      <c r="AY391" s="3">
        <v>6.0195459928049901</v>
      </c>
      <c r="AZ391" s="3" t="s">
        <v>194</v>
      </c>
      <c r="BA391" s="3">
        <v>27.803970031363502</v>
      </c>
      <c r="BB391" s="3">
        <v>29.910601847600201</v>
      </c>
      <c r="BC391" s="3">
        <v>29.292456940333</v>
      </c>
      <c r="BD391" s="3">
        <v>29.0066468357813</v>
      </c>
      <c r="BE391" s="3">
        <v>27.711788700855799</v>
      </c>
      <c r="BF391" s="3">
        <v>28.952180073956001</v>
      </c>
      <c r="BG391" s="3">
        <v>28.766949698891299</v>
      </c>
      <c r="BH391" s="3">
        <v>27.972676017758701</v>
      </c>
      <c r="BI391" s="3">
        <v>31.848507185802799</v>
      </c>
      <c r="BJ391" s="3" t="s">
        <v>194</v>
      </c>
      <c r="BM391">
        <v>9</v>
      </c>
      <c r="BN391">
        <f>MIN(Modell_vol30_2_bemutato_Wilensky4_table[[#This Row],[closest comp 1]:[closest comp 10]])</f>
        <v>5.5347148710371004</v>
      </c>
      <c r="BO391">
        <f>MAX(Modell_vol30_2_bemutato_Wilensky4_table[[#This Row],[closest comp 1]:[closest comp 10]])</f>
        <v>7.29613205458931</v>
      </c>
    </row>
    <row r="392" spans="1:67" x14ac:dyDescent="0.25">
      <c r="A392" s="3">
        <v>391</v>
      </c>
      <c r="B392" s="3" t="s">
        <v>38</v>
      </c>
      <c r="C392" s="3" t="s">
        <v>22</v>
      </c>
      <c r="D392" s="3" t="s">
        <v>40</v>
      </c>
      <c r="E392" s="3" t="s">
        <v>28</v>
      </c>
      <c r="F392" s="3" t="s">
        <v>25</v>
      </c>
      <c r="G392" s="3" t="b">
        <v>0</v>
      </c>
      <c r="H392" s="3" t="b">
        <v>0</v>
      </c>
      <c r="I392" s="3" t="b">
        <v>0</v>
      </c>
      <c r="J392" s="3" t="b">
        <v>0</v>
      </c>
      <c r="K392" s="3" t="b">
        <v>0</v>
      </c>
      <c r="L392" s="3">
        <v>200</v>
      </c>
      <c r="M392" s="3">
        <v>9</v>
      </c>
      <c r="N392" s="3">
        <v>0</v>
      </c>
      <c r="O392" s="3">
        <v>1</v>
      </c>
      <c r="P392" s="3">
        <v>0</v>
      </c>
      <c r="Q392" s="3">
        <v>100</v>
      </c>
      <c r="R392" s="3">
        <v>0</v>
      </c>
      <c r="S392" s="3">
        <v>1</v>
      </c>
      <c r="T392" s="3">
        <v>1</v>
      </c>
      <c r="U392" s="3" t="b">
        <v>0</v>
      </c>
      <c r="V392" s="3">
        <v>120</v>
      </c>
      <c r="W392" s="3">
        <v>1022.78</v>
      </c>
      <c r="X392" s="3">
        <v>827.24</v>
      </c>
      <c r="Y392" s="3">
        <v>963</v>
      </c>
      <c r="Z392" s="3">
        <v>1049.56</v>
      </c>
      <c r="AA392" s="3">
        <v>911.51</v>
      </c>
      <c r="AB392" s="3">
        <v>919.49</v>
      </c>
      <c r="AC392" s="3">
        <v>880.61</v>
      </c>
      <c r="AD392" s="3">
        <v>799.98</v>
      </c>
      <c r="AE392" s="3">
        <v>890.16</v>
      </c>
      <c r="AF392" s="3" t="s">
        <v>194</v>
      </c>
      <c r="AG392" s="3">
        <v>195.13</v>
      </c>
      <c r="AH392" s="3">
        <v>195.29</v>
      </c>
      <c r="AI392" s="3">
        <v>194.26</v>
      </c>
      <c r="AJ392" s="3">
        <v>194.75</v>
      </c>
      <c r="AK392" s="3">
        <v>194.79</v>
      </c>
      <c r="AL392" s="3">
        <v>195.15</v>
      </c>
      <c r="AM392" s="3">
        <v>194.09</v>
      </c>
      <c r="AN392" s="3">
        <v>195.35</v>
      </c>
      <c r="AO392" s="3">
        <v>194.39</v>
      </c>
      <c r="AP392" s="3" t="s">
        <v>194</v>
      </c>
      <c r="AQ392" s="3">
        <v>5.9914407636214202</v>
      </c>
      <c r="AR392" s="3">
        <v>6.5719846966848703</v>
      </c>
      <c r="AS392" s="3">
        <v>7.6360230707772301</v>
      </c>
      <c r="AT392" s="3">
        <v>7.3219474847594803</v>
      </c>
      <c r="AU392" s="3">
        <v>7.0697435821959704</v>
      </c>
      <c r="AV392" s="3">
        <v>5.7109765913612396</v>
      </c>
      <c r="AW392" s="3">
        <v>7.6570005698427304</v>
      </c>
      <c r="AX392" s="3">
        <v>6.6670099705872401</v>
      </c>
      <c r="AY392" s="3">
        <v>7.4829084501710401</v>
      </c>
      <c r="AZ392" s="3" t="s">
        <v>194</v>
      </c>
      <c r="BA392" s="3">
        <v>28.7608522312978</v>
      </c>
      <c r="BB392" s="3">
        <v>27.844663755234901</v>
      </c>
      <c r="BC392" s="3">
        <v>32.628715426796902</v>
      </c>
      <c r="BD392" s="3">
        <v>31.8725968607963</v>
      </c>
      <c r="BE392" s="3">
        <v>29.3843589914296</v>
      </c>
      <c r="BF392" s="3">
        <v>29.2743237136117</v>
      </c>
      <c r="BG392" s="3">
        <v>30.494195412900499</v>
      </c>
      <c r="BH392" s="3">
        <v>28.736926589477999</v>
      </c>
      <c r="BI392" s="3">
        <v>31.0368342268143</v>
      </c>
      <c r="BJ392" s="3" t="s">
        <v>194</v>
      </c>
      <c r="BM392">
        <v>9</v>
      </c>
      <c r="BN392">
        <f>MIN(Modell_vol30_2_bemutato_Wilensky4_table[[#This Row],[closest comp 1]:[closest comp 10]])</f>
        <v>5.7109765913612396</v>
      </c>
      <c r="BO392">
        <f>MAX(Modell_vol30_2_bemutato_Wilensky4_table[[#This Row],[closest comp 1]:[closest comp 10]])</f>
        <v>7.6570005698427304</v>
      </c>
    </row>
    <row r="393" spans="1:67" x14ac:dyDescent="0.25">
      <c r="A393" s="3">
        <v>392</v>
      </c>
      <c r="B393" s="3" t="s">
        <v>38</v>
      </c>
      <c r="C393" s="3" t="s">
        <v>22</v>
      </c>
      <c r="D393" s="3" t="s">
        <v>40</v>
      </c>
      <c r="E393" s="3" t="s">
        <v>28</v>
      </c>
      <c r="F393" s="3" t="s">
        <v>25</v>
      </c>
      <c r="G393" s="3" t="b">
        <v>0</v>
      </c>
      <c r="H393" s="3" t="b">
        <v>0</v>
      </c>
      <c r="I393" s="3" t="b">
        <v>0</v>
      </c>
      <c r="J393" s="3" t="b">
        <v>0</v>
      </c>
      <c r="K393" s="3" t="b">
        <v>0</v>
      </c>
      <c r="L393" s="3">
        <v>200</v>
      </c>
      <c r="M393" s="3">
        <v>9</v>
      </c>
      <c r="N393" s="3">
        <v>0</v>
      </c>
      <c r="O393" s="3">
        <v>1</v>
      </c>
      <c r="P393" s="3">
        <v>0</v>
      </c>
      <c r="Q393" s="3">
        <v>100</v>
      </c>
      <c r="R393" s="3">
        <v>0</v>
      </c>
      <c r="S393" s="3">
        <v>1</v>
      </c>
      <c r="T393" s="3">
        <v>1</v>
      </c>
      <c r="U393" s="3" t="b">
        <v>0</v>
      </c>
      <c r="V393" s="3">
        <v>120</v>
      </c>
      <c r="W393" s="3">
        <v>935.54</v>
      </c>
      <c r="X393" s="3">
        <v>1112.28</v>
      </c>
      <c r="Y393" s="3">
        <v>1178.76</v>
      </c>
      <c r="Z393" s="3">
        <v>975.4</v>
      </c>
      <c r="AA393" s="3">
        <v>975.12</v>
      </c>
      <c r="AB393" s="3">
        <v>873.26</v>
      </c>
      <c r="AC393" s="3">
        <v>861.34</v>
      </c>
      <c r="AD393" s="3">
        <v>1020.97</v>
      </c>
      <c r="AE393" s="3">
        <v>976.19</v>
      </c>
      <c r="AF393" s="3" t="s">
        <v>194</v>
      </c>
      <c r="AG393" s="3">
        <v>194.51</v>
      </c>
      <c r="AH393" s="3">
        <v>193.79</v>
      </c>
      <c r="AI393" s="3">
        <v>193.89</v>
      </c>
      <c r="AJ393" s="3">
        <v>193.96</v>
      </c>
      <c r="AK393" s="3">
        <v>195.54</v>
      </c>
      <c r="AL393" s="3">
        <v>195</v>
      </c>
      <c r="AM393" s="3">
        <v>194.58</v>
      </c>
      <c r="AN393" s="3">
        <v>193.64</v>
      </c>
      <c r="AO393" s="3">
        <v>194.73</v>
      </c>
      <c r="AP393" s="3" t="s">
        <v>194</v>
      </c>
      <c r="AQ393" s="3">
        <v>7.8864475791423496</v>
      </c>
      <c r="AR393" s="3">
        <v>7.6803505466064799</v>
      </c>
      <c r="AS393" s="3">
        <v>9.3442881919342202</v>
      </c>
      <c r="AT393" s="3">
        <v>7.17062770006756</v>
      </c>
      <c r="AU393" s="3">
        <v>7.1158376643849097</v>
      </c>
      <c r="AV393" s="3">
        <v>5.9630404085364299</v>
      </c>
      <c r="AW393" s="3">
        <v>7.3197278994280497</v>
      </c>
      <c r="AX393" s="3">
        <v>6.9196318905933696</v>
      </c>
      <c r="AY393" s="3">
        <v>7.26706339182787</v>
      </c>
      <c r="AZ393" s="3" t="s">
        <v>194</v>
      </c>
      <c r="BA393" s="3">
        <v>30.123061410975101</v>
      </c>
      <c r="BB393" s="3">
        <v>29.9535305559356</v>
      </c>
      <c r="BC393" s="3">
        <v>27.571836255579399</v>
      </c>
      <c r="BD393" s="3">
        <v>31.743704580238798</v>
      </c>
      <c r="BE393" s="3">
        <v>26.5780713278265</v>
      </c>
      <c r="BF393" s="3">
        <v>28.347641616526602</v>
      </c>
      <c r="BG393" s="3">
        <v>32.406660584460397</v>
      </c>
      <c r="BH393" s="3">
        <v>32.1573485998371</v>
      </c>
      <c r="BI393" s="3">
        <v>28.5091871926832</v>
      </c>
      <c r="BJ393" s="3" t="s">
        <v>194</v>
      </c>
      <c r="BM393">
        <v>9</v>
      </c>
      <c r="BN393">
        <f>MIN(Modell_vol30_2_bemutato_Wilensky4_table[[#This Row],[closest comp 1]:[closest comp 10]])</f>
        <v>5.9630404085364299</v>
      </c>
      <c r="BO393">
        <f>MAX(Modell_vol30_2_bemutato_Wilensky4_table[[#This Row],[closest comp 1]:[closest comp 10]])</f>
        <v>9.3442881919342202</v>
      </c>
    </row>
    <row r="394" spans="1:67" x14ac:dyDescent="0.25">
      <c r="A394" s="3">
        <v>393</v>
      </c>
      <c r="B394" s="3" t="s">
        <v>38</v>
      </c>
      <c r="C394" s="3" t="s">
        <v>22</v>
      </c>
      <c r="D394" s="3" t="s">
        <v>40</v>
      </c>
      <c r="E394" s="3" t="s">
        <v>28</v>
      </c>
      <c r="F394" s="3" t="s">
        <v>25</v>
      </c>
      <c r="G394" s="3" t="b">
        <v>0</v>
      </c>
      <c r="H394" s="3" t="b">
        <v>0</v>
      </c>
      <c r="I394" s="3" t="b">
        <v>0</v>
      </c>
      <c r="J394" s="3" t="b">
        <v>0</v>
      </c>
      <c r="K394" s="3" t="b">
        <v>0</v>
      </c>
      <c r="L394" s="3">
        <v>200</v>
      </c>
      <c r="M394" s="3">
        <v>9</v>
      </c>
      <c r="N394" s="3">
        <v>0</v>
      </c>
      <c r="O394" s="3">
        <v>1</v>
      </c>
      <c r="P394" s="3">
        <v>0</v>
      </c>
      <c r="Q394" s="3">
        <v>100</v>
      </c>
      <c r="R394" s="3">
        <v>0</v>
      </c>
      <c r="S394" s="3">
        <v>1</v>
      </c>
      <c r="T394" s="3">
        <v>1</v>
      </c>
      <c r="U394" s="3" t="b">
        <v>0</v>
      </c>
      <c r="V394" s="3">
        <v>120</v>
      </c>
      <c r="W394" s="3">
        <v>769.36</v>
      </c>
      <c r="X394" s="3">
        <v>1067.92</v>
      </c>
      <c r="Y394" s="3">
        <v>626.14</v>
      </c>
      <c r="Z394" s="3">
        <v>755.45</v>
      </c>
      <c r="AA394" s="3">
        <v>798.94</v>
      </c>
      <c r="AB394" s="3">
        <v>760.16</v>
      </c>
      <c r="AC394" s="3">
        <v>771.53</v>
      </c>
      <c r="AD394" s="3">
        <v>712.32</v>
      </c>
      <c r="AE394" s="3">
        <v>826.47</v>
      </c>
      <c r="AF394" s="3" t="s">
        <v>194</v>
      </c>
      <c r="AG394" s="3">
        <v>195.18</v>
      </c>
      <c r="AH394" s="3">
        <v>194.57</v>
      </c>
      <c r="AI394" s="3">
        <v>196.38</v>
      </c>
      <c r="AJ394" s="3">
        <v>194.9</v>
      </c>
      <c r="AK394" s="3">
        <v>195.3</v>
      </c>
      <c r="AL394" s="3">
        <v>196.04</v>
      </c>
      <c r="AM394" s="3">
        <v>195.66</v>
      </c>
      <c r="AN394" s="3">
        <v>196.07</v>
      </c>
      <c r="AO394" s="3">
        <v>194.97</v>
      </c>
      <c r="AP394" s="3" t="s">
        <v>194</v>
      </c>
      <c r="AQ394" s="3">
        <v>5.6517086535607</v>
      </c>
      <c r="AR394" s="3">
        <v>6.78169499267422</v>
      </c>
      <c r="AS394" s="3">
        <v>4.4687090234281799</v>
      </c>
      <c r="AT394" s="3">
        <v>5.7789647463760998</v>
      </c>
      <c r="AU394" s="3">
        <v>5.5941363340993302</v>
      </c>
      <c r="AV394" s="3">
        <v>5.0731516078718899</v>
      </c>
      <c r="AW394" s="3">
        <v>6.3628076219135101</v>
      </c>
      <c r="AX394" s="3">
        <v>5.3216873827585802</v>
      </c>
      <c r="AY394" s="3">
        <v>7.2074514327612302</v>
      </c>
      <c r="AZ394" s="3" t="s">
        <v>194</v>
      </c>
      <c r="BA394" s="3">
        <v>29.307191681457599</v>
      </c>
      <c r="BB394" s="3">
        <v>28.926233207811599</v>
      </c>
      <c r="BC394" s="3">
        <v>28.1847703590315</v>
      </c>
      <c r="BD394" s="3">
        <v>30.6186874887476</v>
      </c>
      <c r="BE394" s="3">
        <v>30.881054742133799</v>
      </c>
      <c r="BF394" s="3">
        <v>30.205402484351399</v>
      </c>
      <c r="BG394" s="3">
        <v>29.2266181361286</v>
      </c>
      <c r="BH394" s="3">
        <v>29.710125193837399</v>
      </c>
      <c r="BI394" s="3">
        <v>25.831307464378099</v>
      </c>
      <c r="BJ394" s="3" t="s">
        <v>194</v>
      </c>
      <c r="BM394">
        <v>9</v>
      </c>
      <c r="BN394">
        <f>MIN(Modell_vol30_2_bemutato_Wilensky4_table[[#This Row],[closest comp 1]:[closest comp 10]])</f>
        <v>4.4687090234281799</v>
      </c>
      <c r="BO394">
        <f>MAX(Modell_vol30_2_bemutato_Wilensky4_table[[#This Row],[closest comp 1]:[closest comp 10]])</f>
        <v>7.2074514327612302</v>
      </c>
    </row>
    <row r="395" spans="1:67" x14ac:dyDescent="0.25">
      <c r="A395" s="3">
        <v>394</v>
      </c>
      <c r="B395" s="3" t="s">
        <v>38</v>
      </c>
      <c r="C395" s="3" t="s">
        <v>22</v>
      </c>
      <c r="D395" s="3" t="s">
        <v>40</v>
      </c>
      <c r="E395" s="3" t="s">
        <v>28</v>
      </c>
      <c r="F395" s="3" t="s">
        <v>25</v>
      </c>
      <c r="G395" s="3" t="b">
        <v>0</v>
      </c>
      <c r="H395" s="3" t="b">
        <v>0</v>
      </c>
      <c r="I395" s="3" t="b">
        <v>0</v>
      </c>
      <c r="J395" s="3" t="b">
        <v>0</v>
      </c>
      <c r="K395" s="3" t="b">
        <v>0</v>
      </c>
      <c r="L395" s="3">
        <v>200</v>
      </c>
      <c r="M395" s="3">
        <v>9</v>
      </c>
      <c r="N395" s="3">
        <v>0</v>
      </c>
      <c r="O395" s="3">
        <v>1</v>
      </c>
      <c r="P395" s="3">
        <v>0</v>
      </c>
      <c r="Q395" s="3">
        <v>100</v>
      </c>
      <c r="R395" s="3">
        <v>0</v>
      </c>
      <c r="S395" s="3">
        <v>1</v>
      </c>
      <c r="T395" s="3">
        <v>1</v>
      </c>
      <c r="U395" s="3" t="b">
        <v>0</v>
      </c>
      <c r="V395" s="3">
        <v>120</v>
      </c>
      <c r="W395" s="3">
        <v>806.68</v>
      </c>
      <c r="X395" s="3">
        <v>904.91</v>
      </c>
      <c r="Y395" s="3">
        <v>760.52</v>
      </c>
      <c r="Z395" s="3">
        <v>882.72</v>
      </c>
      <c r="AA395" s="3">
        <v>859.5</v>
      </c>
      <c r="AB395" s="3">
        <v>752.02</v>
      </c>
      <c r="AC395" s="3">
        <v>775.57</v>
      </c>
      <c r="AD395" s="3">
        <v>883.27</v>
      </c>
      <c r="AE395" s="3">
        <v>854.33</v>
      </c>
      <c r="AF395" s="3" t="s">
        <v>194</v>
      </c>
      <c r="AG395" s="3">
        <v>195.39</v>
      </c>
      <c r="AH395" s="3">
        <v>194.85</v>
      </c>
      <c r="AI395" s="3">
        <v>194.92</v>
      </c>
      <c r="AJ395" s="3">
        <v>193.8</v>
      </c>
      <c r="AK395" s="3">
        <v>195.01</v>
      </c>
      <c r="AL395" s="3">
        <v>196.01</v>
      </c>
      <c r="AM395" s="3">
        <v>196.22</v>
      </c>
      <c r="AN395" s="3">
        <v>195.55</v>
      </c>
      <c r="AO395" s="3">
        <v>195.63</v>
      </c>
      <c r="AP395" s="3" t="s">
        <v>194</v>
      </c>
      <c r="AQ395" s="3">
        <v>5.6547302804195398</v>
      </c>
      <c r="AR395" s="3">
        <v>6.9252363344943202</v>
      </c>
      <c r="AS395" s="3">
        <v>5.6022590121317899</v>
      </c>
      <c r="AT395" s="3">
        <v>5.8312503164187603</v>
      </c>
      <c r="AU395" s="3">
        <v>6.0673014910925698</v>
      </c>
      <c r="AV395" s="3">
        <v>5.8407128536719597</v>
      </c>
      <c r="AW395" s="3">
        <v>5.3099279157574903</v>
      </c>
      <c r="AX395" s="3">
        <v>7.3386419412351698</v>
      </c>
      <c r="AY395" s="3">
        <v>5.8964154377531397</v>
      </c>
      <c r="AZ395" s="3" t="s">
        <v>194</v>
      </c>
      <c r="BA395" s="3">
        <v>28.910281238075999</v>
      </c>
      <c r="BB395" s="3">
        <v>27.493990766174001</v>
      </c>
      <c r="BC395" s="3">
        <v>31.200139147285899</v>
      </c>
      <c r="BD395" s="3">
        <v>32.292664974097796</v>
      </c>
      <c r="BE395" s="3">
        <v>30.664209907179</v>
      </c>
      <c r="BF395" s="3">
        <v>28.6657085834821</v>
      </c>
      <c r="BG395" s="3">
        <v>29.600742236260999</v>
      </c>
      <c r="BH395" s="3">
        <v>25.238496881092001</v>
      </c>
      <c r="BI395" s="3">
        <v>29.247147475040901</v>
      </c>
      <c r="BJ395" s="3" t="s">
        <v>194</v>
      </c>
      <c r="BM395">
        <v>9</v>
      </c>
      <c r="BN395">
        <f>MIN(Modell_vol30_2_bemutato_Wilensky4_table[[#This Row],[closest comp 1]:[closest comp 10]])</f>
        <v>5.3099279157574903</v>
      </c>
      <c r="BO395">
        <f>MAX(Modell_vol30_2_bemutato_Wilensky4_table[[#This Row],[closest comp 1]:[closest comp 10]])</f>
        <v>7.3386419412351698</v>
      </c>
    </row>
    <row r="396" spans="1:67" x14ac:dyDescent="0.25">
      <c r="A396" s="3">
        <v>395</v>
      </c>
      <c r="B396" s="3" t="s">
        <v>38</v>
      </c>
      <c r="C396" s="3" t="s">
        <v>22</v>
      </c>
      <c r="D396" s="3" t="s">
        <v>40</v>
      </c>
      <c r="E396" s="3" t="s">
        <v>28</v>
      </c>
      <c r="F396" s="3" t="s">
        <v>25</v>
      </c>
      <c r="G396" s="3" t="b">
        <v>0</v>
      </c>
      <c r="H396" s="3" t="b">
        <v>0</v>
      </c>
      <c r="I396" s="3" t="b">
        <v>0</v>
      </c>
      <c r="J396" s="3" t="b">
        <v>0</v>
      </c>
      <c r="K396" s="3" t="b">
        <v>0</v>
      </c>
      <c r="L396" s="3">
        <v>200</v>
      </c>
      <c r="M396" s="3">
        <v>9</v>
      </c>
      <c r="N396" s="3">
        <v>0</v>
      </c>
      <c r="O396" s="3">
        <v>1</v>
      </c>
      <c r="P396" s="3">
        <v>0</v>
      </c>
      <c r="Q396" s="3">
        <v>100</v>
      </c>
      <c r="R396" s="3">
        <v>0</v>
      </c>
      <c r="S396" s="3">
        <v>1</v>
      </c>
      <c r="T396" s="3">
        <v>1</v>
      </c>
      <c r="U396" s="3" t="b">
        <v>0</v>
      </c>
      <c r="V396" s="3">
        <v>120</v>
      </c>
      <c r="W396" s="3">
        <v>981.36</v>
      </c>
      <c r="X396" s="3">
        <v>982.34</v>
      </c>
      <c r="Y396" s="3">
        <v>868.84</v>
      </c>
      <c r="Z396" s="3">
        <v>932.18</v>
      </c>
      <c r="AA396" s="3">
        <v>962.2</v>
      </c>
      <c r="AB396" s="3">
        <v>1224.21</v>
      </c>
      <c r="AC396" s="3">
        <v>783.93</v>
      </c>
      <c r="AD396" s="3">
        <v>1015.03</v>
      </c>
      <c r="AE396" s="3">
        <v>920.97</v>
      </c>
      <c r="AF396" s="3" t="s">
        <v>194</v>
      </c>
      <c r="AG396" s="3">
        <v>194.81</v>
      </c>
      <c r="AH396" s="3">
        <v>194.54</v>
      </c>
      <c r="AI396" s="3">
        <v>194.4</v>
      </c>
      <c r="AJ396" s="3">
        <v>194.94</v>
      </c>
      <c r="AK396" s="3">
        <v>194.65</v>
      </c>
      <c r="AL396" s="3">
        <v>193.84</v>
      </c>
      <c r="AM396" s="3">
        <v>195.35</v>
      </c>
      <c r="AN396" s="3">
        <v>194.58</v>
      </c>
      <c r="AO396" s="3">
        <v>194.38</v>
      </c>
      <c r="AP396" s="3" t="s">
        <v>194</v>
      </c>
      <c r="AQ396" s="3">
        <v>6.7010889875077204</v>
      </c>
      <c r="AR396" s="3">
        <v>7.8595035832731401</v>
      </c>
      <c r="AS396" s="3">
        <v>6.7594499661345298</v>
      </c>
      <c r="AT396" s="3">
        <v>6.0217306916096502</v>
      </c>
      <c r="AU396" s="3">
        <v>9.5805987345359096</v>
      </c>
      <c r="AV396" s="3">
        <v>7.5901528303542296</v>
      </c>
      <c r="AW396" s="3">
        <v>5.9433910568113699</v>
      </c>
      <c r="AX396" s="3">
        <v>5.9131952737307802</v>
      </c>
      <c r="AY396" s="3">
        <v>6.6922618171023096</v>
      </c>
      <c r="AZ396" s="3" t="s">
        <v>194</v>
      </c>
      <c r="BA396" s="3">
        <v>30.453302178948199</v>
      </c>
      <c r="BB396" s="3">
        <v>26.7667094518422</v>
      </c>
      <c r="BC396" s="3">
        <v>30.377177580033099</v>
      </c>
      <c r="BD396" s="3">
        <v>30.685334350620298</v>
      </c>
      <c r="BE396" s="3">
        <v>23.611660629632102</v>
      </c>
      <c r="BF396" s="3">
        <v>29.8739530740311</v>
      </c>
      <c r="BG396" s="3">
        <v>29.814205663520902</v>
      </c>
      <c r="BH396" s="3">
        <v>30.3732256757249</v>
      </c>
      <c r="BI396" s="3">
        <v>30.9935309041092</v>
      </c>
      <c r="BJ396" s="3" t="s">
        <v>194</v>
      </c>
      <c r="BM396">
        <v>9</v>
      </c>
      <c r="BN396">
        <f>MIN(Modell_vol30_2_bemutato_Wilensky4_table[[#This Row],[closest comp 1]:[closest comp 10]])</f>
        <v>5.9131952737307802</v>
      </c>
      <c r="BO396">
        <f>MAX(Modell_vol30_2_bemutato_Wilensky4_table[[#This Row],[closest comp 1]:[closest comp 10]])</f>
        <v>9.5805987345359096</v>
      </c>
    </row>
    <row r="397" spans="1:67" x14ac:dyDescent="0.25">
      <c r="A397" s="3">
        <v>396</v>
      </c>
      <c r="B397" s="3" t="s">
        <v>38</v>
      </c>
      <c r="C397" s="3" t="s">
        <v>22</v>
      </c>
      <c r="D397" s="3" t="s">
        <v>40</v>
      </c>
      <c r="E397" s="3" t="s">
        <v>28</v>
      </c>
      <c r="F397" s="3" t="s">
        <v>25</v>
      </c>
      <c r="G397" s="3" t="b">
        <v>0</v>
      </c>
      <c r="H397" s="3" t="b">
        <v>0</v>
      </c>
      <c r="I397" s="3" t="b">
        <v>0</v>
      </c>
      <c r="J397" s="3" t="b">
        <v>0</v>
      </c>
      <c r="K397" s="3" t="b">
        <v>0</v>
      </c>
      <c r="L397" s="3">
        <v>200</v>
      </c>
      <c r="M397" s="3">
        <v>9</v>
      </c>
      <c r="N397" s="3">
        <v>0</v>
      </c>
      <c r="O397" s="3">
        <v>1</v>
      </c>
      <c r="P397" s="3">
        <v>0</v>
      </c>
      <c r="Q397" s="3">
        <v>100</v>
      </c>
      <c r="R397" s="3">
        <v>0</v>
      </c>
      <c r="S397" s="3">
        <v>1</v>
      </c>
      <c r="T397" s="3">
        <v>1</v>
      </c>
      <c r="U397" s="3" t="b">
        <v>0</v>
      </c>
      <c r="V397" s="3">
        <v>120</v>
      </c>
      <c r="W397" s="3">
        <v>926.58</v>
      </c>
      <c r="X397" s="3">
        <v>982.2</v>
      </c>
      <c r="Y397" s="3">
        <v>1061.46</v>
      </c>
      <c r="Z397" s="3">
        <v>902.39</v>
      </c>
      <c r="AA397" s="3">
        <v>954.96</v>
      </c>
      <c r="AB397" s="3">
        <v>971.03</v>
      </c>
      <c r="AC397" s="3">
        <v>1022.17</v>
      </c>
      <c r="AD397" s="3">
        <v>846.74</v>
      </c>
      <c r="AE397" s="3">
        <v>936.54</v>
      </c>
      <c r="AF397" s="3" t="s">
        <v>194</v>
      </c>
      <c r="AG397" s="3">
        <v>194.64</v>
      </c>
      <c r="AH397" s="3">
        <v>194.72</v>
      </c>
      <c r="AI397" s="3">
        <v>194.16</v>
      </c>
      <c r="AJ397" s="3">
        <v>194.66</v>
      </c>
      <c r="AK397" s="3">
        <v>194.46</v>
      </c>
      <c r="AL397" s="3">
        <v>195.06</v>
      </c>
      <c r="AM397" s="3">
        <v>195.02</v>
      </c>
      <c r="AN397" s="3">
        <v>194.84</v>
      </c>
      <c r="AO397" s="3">
        <v>194.58</v>
      </c>
      <c r="AP397" s="3" t="s">
        <v>194</v>
      </c>
      <c r="AQ397" s="3">
        <v>6.6779522581145896</v>
      </c>
      <c r="AR397" s="3">
        <v>6.4613332812537498</v>
      </c>
      <c r="AS397" s="3">
        <v>7.0636963206351204</v>
      </c>
      <c r="AT397" s="3">
        <v>6.4723408675980103</v>
      </c>
      <c r="AU397" s="3">
        <v>7.2107404773883399</v>
      </c>
      <c r="AV397" s="3">
        <v>5.8036566841848298</v>
      </c>
      <c r="AW397" s="3">
        <v>6.6670688163582499</v>
      </c>
      <c r="AX397" s="3">
        <v>7.0005042704432796</v>
      </c>
      <c r="AY397" s="3">
        <v>7.3282721246928197</v>
      </c>
      <c r="AZ397" s="3" t="s">
        <v>194</v>
      </c>
      <c r="BA397" s="3">
        <v>29.633762006364101</v>
      </c>
      <c r="BB397" s="3">
        <v>29.104921999030001</v>
      </c>
      <c r="BC397" s="3">
        <v>28.5684117147816</v>
      </c>
      <c r="BD397" s="3">
        <v>29.985172324209699</v>
      </c>
      <c r="BE397" s="3">
        <v>28.236544481379799</v>
      </c>
      <c r="BF397" s="3">
        <v>28.089790833456401</v>
      </c>
      <c r="BG397" s="3">
        <v>28.105808158734199</v>
      </c>
      <c r="BH397" s="3">
        <v>26.916700303513899</v>
      </c>
      <c r="BI397" s="3">
        <v>27.021219235344802</v>
      </c>
      <c r="BJ397" s="3" t="s">
        <v>194</v>
      </c>
      <c r="BM397">
        <v>9</v>
      </c>
      <c r="BN397">
        <f>MIN(Modell_vol30_2_bemutato_Wilensky4_table[[#This Row],[closest comp 1]:[closest comp 10]])</f>
        <v>5.8036566841848298</v>
      </c>
      <c r="BO397">
        <f>MAX(Modell_vol30_2_bemutato_Wilensky4_table[[#This Row],[closest comp 1]:[closest comp 10]])</f>
        <v>7.3282721246928197</v>
      </c>
    </row>
    <row r="398" spans="1:67" x14ac:dyDescent="0.25">
      <c r="A398" s="3">
        <v>397</v>
      </c>
      <c r="B398" s="3" t="s">
        <v>38</v>
      </c>
      <c r="C398" s="3" t="s">
        <v>22</v>
      </c>
      <c r="D398" s="3" t="s">
        <v>40</v>
      </c>
      <c r="E398" s="3" t="s">
        <v>28</v>
      </c>
      <c r="F398" s="3" t="s">
        <v>25</v>
      </c>
      <c r="G398" s="3" t="b">
        <v>0</v>
      </c>
      <c r="H398" s="3" t="b">
        <v>0</v>
      </c>
      <c r="I398" s="3" t="b">
        <v>0</v>
      </c>
      <c r="J398" s="3" t="b">
        <v>0</v>
      </c>
      <c r="K398" s="3" t="b">
        <v>0</v>
      </c>
      <c r="L398" s="3">
        <v>200</v>
      </c>
      <c r="M398" s="3">
        <v>9</v>
      </c>
      <c r="N398" s="3">
        <v>0</v>
      </c>
      <c r="O398" s="3">
        <v>1</v>
      </c>
      <c r="P398" s="3">
        <v>0</v>
      </c>
      <c r="Q398" s="3">
        <v>100</v>
      </c>
      <c r="R398" s="3">
        <v>0</v>
      </c>
      <c r="S398" s="3">
        <v>1</v>
      </c>
      <c r="T398" s="3">
        <v>1</v>
      </c>
      <c r="U398" s="3" t="b">
        <v>0</v>
      </c>
      <c r="V398" s="3">
        <v>120</v>
      </c>
      <c r="W398" s="3">
        <v>909.75</v>
      </c>
      <c r="X398" s="3">
        <v>988.03</v>
      </c>
      <c r="Y398" s="3">
        <v>895.5</v>
      </c>
      <c r="Z398" s="3">
        <v>914.34</v>
      </c>
      <c r="AA398" s="3">
        <v>980.7</v>
      </c>
      <c r="AB398" s="3">
        <v>899.07</v>
      </c>
      <c r="AC398" s="3">
        <v>964.58</v>
      </c>
      <c r="AD398" s="3">
        <v>976.97</v>
      </c>
      <c r="AE398" s="3">
        <v>883.42</v>
      </c>
      <c r="AF398" s="3" t="s">
        <v>194</v>
      </c>
      <c r="AG398" s="3">
        <v>194.66</v>
      </c>
      <c r="AH398" s="3">
        <v>194.21</v>
      </c>
      <c r="AI398" s="3">
        <v>194.81</v>
      </c>
      <c r="AJ398" s="3">
        <v>194.66</v>
      </c>
      <c r="AK398" s="3">
        <v>194.32</v>
      </c>
      <c r="AL398" s="3">
        <v>195.11</v>
      </c>
      <c r="AM398" s="3">
        <v>195.25</v>
      </c>
      <c r="AN398" s="3">
        <v>194.46</v>
      </c>
      <c r="AO398" s="3">
        <v>194.81</v>
      </c>
      <c r="AP398" s="3" t="s">
        <v>194</v>
      </c>
      <c r="AQ398" s="3">
        <v>7.26905661846616</v>
      </c>
      <c r="AR398" s="3">
        <v>6.3876238316298899</v>
      </c>
      <c r="AS398" s="3">
        <v>6.1682271065884802</v>
      </c>
      <c r="AT398" s="3">
        <v>7.3453776761428902</v>
      </c>
      <c r="AU398" s="3">
        <v>7.6226467942398397</v>
      </c>
      <c r="AV398" s="3">
        <v>6.3524475887170002</v>
      </c>
      <c r="AW398" s="3">
        <v>6.9076815054455798</v>
      </c>
      <c r="AX398" s="3">
        <v>7.8707114850965798</v>
      </c>
      <c r="AY398" s="3">
        <v>5.9066452481609497</v>
      </c>
      <c r="AZ398" s="3" t="s">
        <v>194</v>
      </c>
      <c r="BA398" s="3">
        <v>27.852323895615601</v>
      </c>
      <c r="BB398" s="3">
        <v>31.3465332444447</v>
      </c>
      <c r="BC398" s="3">
        <v>28.966692742419902</v>
      </c>
      <c r="BD398" s="3">
        <v>26.592800190421599</v>
      </c>
      <c r="BE398" s="3">
        <v>30.264726423578399</v>
      </c>
      <c r="BF398" s="3">
        <v>27.389096198681099</v>
      </c>
      <c r="BG398" s="3">
        <v>28.088289906555001</v>
      </c>
      <c r="BH398" s="3">
        <v>29.389897028715598</v>
      </c>
      <c r="BI398" s="3">
        <v>30.1716033992288</v>
      </c>
      <c r="BJ398" s="3" t="s">
        <v>194</v>
      </c>
      <c r="BM398">
        <v>9</v>
      </c>
      <c r="BN398">
        <f>MIN(Modell_vol30_2_bemutato_Wilensky4_table[[#This Row],[closest comp 1]:[closest comp 10]])</f>
        <v>5.9066452481609497</v>
      </c>
      <c r="BO398">
        <f>MAX(Modell_vol30_2_bemutato_Wilensky4_table[[#This Row],[closest comp 1]:[closest comp 10]])</f>
        <v>7.8707114850965798</v>
      </c>
    </row>
    <row r="399" spans="1:67" x14ac:dyDescent="0.25">
      <c r="A399" s="3">
        <v>398</v>
      </c>
      <c r="B399" s="3" t="s">
        <v>38</v>
      </c>
      <c r="C399" s="3" t="s">
        <v>22</v>
      </c>
      <c r="D399" s="3" t="s">
        <v>40</v>
      </c>
      <c r="E399" s="3" t="s">
        <v>28</v>
      </c>
      <c r="F399" s="3" t="s">
        <v>25</v>
      </c>
      <c r="G399" s="3" t="b">
        <v>0</v>
      </c>
      <c r="H399" s="3" t="b">
        <v>0</v>
      </c>
      <c r="I399" s="3" t="b">
        <v>0</v>
      </c>
      <c r="J399" s="3" t="b">
        <v>0</v>
      </c>
      <c r="K399" s="3" t="b">
        <v>0</v>
      </c>
      <c r="L399" s="3">
        <v>200</v>
      </c>
      <c r="M399" s="3">
        <v>9</v>
      </c>
      <c r="N399" s="3">
        <v>0</v>
      </c>
      <c r="O399" s="3">
        <v>1</v>
      </c>
      <c r="P399" s="3">
        <v>0</v>
      </c>
      <c r="Q399" s="3">
        <v>100</v>
      </c>
      <c r="R399" s="3">
        <v>0</v>
      </c>
      <c r="S399" s="3">
        <v>1</v>
      </c>
      <c r="T399" s="3">
        <v>1</v>
      </c>
      <c r="U399" s="3" t="b">
        <v>0</v>
      </c>
      <c r="V399" s="3">
        <v>120</v>
      </c>
      <c r="W399" s="3">
        <v>949.7</v>
      </c>
      <c r="X399" s="3">
        <v>989.49</v>
      </c>
      <c r="Y399" s="3">
        <v>981.1</v>
      </c>
      <c r="Z399" s="3">
        <v>1019.56</v>
      </c>
      <c r="AA399" s="3">
        <v>1077.93</v>
      </c>
      <c r="AB399" s="3">
        <v>979.5</v>
      </c>
      <c r="AC399" s="3">
        <v>1004.84</v>
      </c>
      <c r="AD399" s="3">
        <v>885.66</v>
      </c>
      <c r="AE399" s="3">
        <v>1016.01</v>
      </c>
      <c r="AF399" s="3" t="s">
        <v>194</v>
      </c>
      <c r="AG399" s="3">
        <v>193.62</v>
      </c>
      <c r="AH399" s="3">
        <v>194.46</v>
      </c>
      <c r="AI399" s="3">
        <v>194.41</v>
      </c>
      <c r="AJ399" s="3">
        <v>194.15</v>
      </c>
      <c r="AK399" s="3">
        <v>194.49</v>
      </c>
      <c r="AL399" s="3">
        <v>194.7</v>
      </c>
      <c r="AM399" s="3">
        <v>194.2</v>
      </c>
      <c r="AN399" s="3">
        <v>195.31</v>
      </c>
      <c r="AO399" s="3">
        <v>194.85</v>
      </c>
      <c r="AP399" s="3" t="s">
        <v>194</v>
      </c>
      <c r="AQ399" s="3">
        <v>7.5153249343425497</v>
      </c>
      <c r="AR399" s="3">
        <v>7.6878544979227401</v>
      </c>
      <c r="AS399" s="3">
        <v>7.4545825637130196</v>
      </c>
      <c r="AT399" s="3">
        <v>8.4165064110093404</v>
      </c>
      <c r="AU399" s="3">
        <v>7.1934491459181702</v>
      </c>
      <c r="AV399" s="3">
        <v>7.2669149353648796</v>
      </c>
      <c r="AW399" s="3">
        <v>7.8275891913868296</v>
      </c>
      <c r="AX399" s="3">
        <v>5.26886450733803</v>
      </c>
      <c r="AY399" s="3">
        <v>6.9364014593663104</v>
      </c>
      <c r="AZ399" s="3" t="s">
        <v>194</v>
      </c>
      <c r="BA399" s="3">
        <v>32.052324222849599</v>
      </c>
      <c r="BB399" s="3">
        <v>27.888094739746698</v>
      </c>
      <c r="BC399" s="3">
        <v>29.8641012365756</v>
      </c>
      <c r="BD399" s="3">
        <v>26.446396915153802</v>
      </c>
      <c r="BE399" s="3">
        <v>27.198243418423498</v>
      </c>
      <c r="BF399" s="3">
        <v>28.289380834718699</v>
      </c>
      <c r="BG399" s="3">
        <v>28.878896842063099</v>
      </c>
      <c r="BH399" s="3">
        <v>29.3936541780614</v>
      </c>
      <c r="BI399" s="3">
        <v>30.056064195372301</v>
      </c>
      <c r="BJ399" s="3" t="s">
        <v>194</v>
      </c>
      <c r="BM399">
        <v>9</v>
      </c>
      <c r="BN399">
        <f>MIN(Modell_vol30_2_bemutato_Wilensky4_table[[#This Row],[closest comp 1]:[closest comp 10]])</f>
        <v>5.26886450733803</v>
      </c>
      <c r="BO399">
        <f>MAX(Modell_vol30_2_bemutato_Wilensky4_table[[#This Row],[closest comp 1]:[closest comp 10]])</f>
        <v>8.4165064110093404</v>
      </c>
    </row>
    <row r="400" spans="1:67" x14ac:dyDescent="0.25">
      <c r="A400" s="3">
        <v>399</v>
      </c>
      <c r="B400" s="3" t="s">
        <v>38</v>
      </c>
      <c r="C400" s="3" t="s">
        <v>22</v>
      </c>
      <c r="D400" s="3" t="s">
        <v>40</v>
      </c>
      <c r="E400" s="3" t="s">
        <v>28</v>
      </c>
      <c r="F400" s="3" t="s">
        <v>25</v>
      </c>
      <c r="G400" s="3" t="b">
        <v>0</v>
      </c>
      <c r="H400" s="3" t="b">
        <v>0</v>
      </c>
      <c r="I400" s="3" t="b">
        <v>0</v>
      </c>
      <c r="J400" s="3" t="b">
        <v>0</v>
      </c>
      <c r="K400" s="3" t="b">
        <v>0</v>
      </c>
      <c r="L400" s="3">
        <v>200</v>
      </c>
      <c r="M400" s="3">
        <v>9</v>
      </c>
      <c r="N400" s="3">
        <v>0</v>
      </c>
      <c r="O400" s="3">
        <v>1</v>
      </c>
      <c r="P400" s="3">
        <v>0</v>
      </c>
      <c r="Q400" s="3">
        <v>100</v>
      </c>
      <c r="R400" s="3">
        <v>0</v>
      </c>
      <c r="S400" s="3">
        <v>1</v>
      </c>
      <c r="T400" s="3">
        <v>1</v>
      </c>
      <c r="U400" s="3" t="b">
        <v>0</v>
      </c>
      <c r="V400" s="3">
        <v>120</v>
      </c>
      <c r="W400" s="3">
        <v>810.05</v>
      </c>
      <c r="X400" s="3">
        <v>692.33</v>
      </c>
      <c r="Y400" s="3">
        <v>877.79</v>
      </c>
      <c r="Z400" s="3">
        <v>1041.4000000000001</v>
      </c>
      <c r="AA400" s="3">
        <v>908.51</v>
      </c>
      <c r="AB400" s="3">
        <v>842.24</v>
      </c>
      <c r="AC400" s="3">
        <v>801.69</v>
      </c>
      <c r="AD400" s="3">
        <v>1079.8900000000001</v>
      </c>
      <c r="AE400" s="3">
        <v>861.85</v>
      </c>
      <c r="AF400" s="3" t="s">
        <v>194</v>
      </c>
      <c r="AG400" s="3">
        <v>195.18</v>
      </c>
      <c r="AH400" s="3">
        <v>194.73</v>
      </c>
      <c r="AI400" s="3">
        <v>194.94</v>
      </c>
      <c r="AJ400" s="3">
        <v>194.98</v>
      </c>
      <c r="AK400" s="3">
        <v>195.41</v>
      </c>
      <c r="AL400" s="3">
        <v>195.55</v>
      </c>
      <c r="AM400" s="3">
        <v>195.5</v>
      </c>
      <c r="AN400" s="3">
        <v>194.03</v>
      </c>
      <c r="AO400" s="3">
        <v>194.9</v>
      </c>
      <c r="AP400" s="3" t="s">
        <v>194</v>
      </c>
      <c r="AQ400" s="3">
        <v>6.4331277720416802</v>
      </c>
      <c r="AR400" s="3">
        <v>5.2876122167499302</v>
      </c>
      <c r="AS400" s="3">
        <v>6.5114184949682903</v>
      </c>
      <c r="AT400" s="3">
        <v>7.1867913397647696</v>
      </c>
      <c r="AU400" s="3">
        <v>7.6324073838054503</v>
      </c>
      <c r="AV400" s="3">
        <v>5.93196175683837</v>
      </c>
      <c r="AW400" s="3">
        <v>5.2445042083087801</v>
      </c>
      <c r="AX400" s="3">
        <v>7.8728573590605899</v>
      </c>
      <c r="AY400" s="3">
        <v>6.7004588734404997</v>
      </c>
      <c r="AZ400" s="3" t="s">
        <v>194</v>
      </c>
      <c r="BA400" s="3">
        <v>30.094922259584301</v>
      </c>
      <c r="BB400" s="3">
        <v>32.428798654860103</v>
      </c>
      <c r="BC400" s="3">
        <v>27.632471143223299</v>
      </c>
      <c r="BD400" s="3">
        <v>28.632783740322399</v>
      </c>
      <c r="BE400" s="3">
        <v>28.771712522250599</v>
      </c>
      <c r="BF400" s="3">
        <v>27.027111405785998</v>
      </c>
      <c r="BG400" s="3">
        <v>29.6263002911397</v>
      </c>
      <c r="BH400" s="3">
        <v>28.477837015159999</v>
      </c>
      <c r="BI400" s="3">
        <v>28.5849537255245</v>
      </c>
      <c r="BJ400" s="3" t="s">
        <v>194</v>
      </c>
      <c r="BM400">
        <v>9</v>
      </c>
      <c r="BN400">
        <f>MIN(Modell_vol30_2_bemutato_Wilensky4_table[[#This Row],[closest comp 1]:[closest comp 10]])</f>
        <v>5.2445042083087801</v>
      </c>
      <c r="BO400">
        <f>MAX(Modell_vol30_2_bemutato_Wilensky4_table[[#This Row],[closest comp 1]:[closest comp 10]])</f>
        <v>7.8728573590605899</v>
      </c>
    </row>
    <row r="401" spans="1:70" x14ac:dyDescent="0.25">
      <c r="A401" s="3">
        <v>400</v>
      </c>
      <c r="B401" s="3" t="s">
        <v>38</v>
      </c>
      <c r="C401" s="3" t="s">
        <v>22</v>
      </c>
      <c r="D401" s="3" t="s">
        <v>40</v>
      </c>
      <c r="E401" s="3" t="s">
        <v>28</v>
      </c>
      <c r="F401" s="3" t="s">
        <v>25</v>
      </c>
      <c r="G401" s="3" t="b">
        <v>0</v>
      </c>
      <c r="H401" s="3" t="b">
        <v>0</v>
      </c>
      <c r="I401" s="3" t="b">
        <v>0</v>
      </c>
      <c r="J401" s="3" t="b">
        <v>0</v>
      </c>
      <c r="K401" s="3" t="b">
        <v>0</v>
      </c>
      <c r="L401" s="3">
        <v>200</v>
      </c>
      <c r="M401" s="3">
        <v>9</v>
      </c>
      <c r="N401" s="3">
        <v>0</v>
      </c>
      <c r="O401" s="3">
        <v>1</v>
      </c>
      <c r="P401" s="3">
        <v>0</v>
      </c>
      <c r="Q401" s="3">
        <v>100</v>
      </c>
      <c r="R401" s="3">
        <v>0</v>
      </c>
      <c r="S401" s="3">
        <v>1</v>
      </c>
      <c r="T401" s="3">
        <v>1</v>
      </c>
      <c r="U401" s="3" t="b">
        <v>0</v>
      </c>
      <c r="V401" s="3">
        <v>120</v>
      </c>
      <c r="W401" s="3">
        <v>901.66</v>
      </c>
      <c r="X401" s="3">
        <v>828.91</v>
      </c>
      <c r="Y401" s="3">
        <v>792.57</v>
      </c>
      <c r="Z401" s="3">
        <v>950.43</v>
      </c>
      <c r="AA401" s="3">
        <v>942.04</v>
      </c>
      <c r="AB401" s="3">
        <v>1102.3800000000001</v>
      </c>
      <c r="AC401" s="3">
        <v>992.64</v>
      </c>
      <c r="AD401" s="3">
        <v>867.08</v>
      </c>
      <c r="AE401" s="3">
        <v>1027.9100000000001</v>
      </c>
      <c r="AF401" s="3" t="s">
        <v>194</v>
      </c>
      <c r="AG401" s="3">
        <v>194.73</v>
      </c>
      <c r="AH401" s="3">
        <v>195.37</v>
      </c>
      <c r="AI401" s="3">
        <v>195.33</v>
      </c>
      <c r="AJ401" s="3">
        <v>194.75</v>
      </c>
      <c r="AK401" s="3">
        <v>194.1</v>
      </c>
      <c r="AL401" s="3">
        <v>193.88</v>
      </c>
      <c r="AM401" s="3">
        <v>195</v>
      </c>
      <c r="AN401" s="3">
        <v>195.33</v>
      </c>
      <c r="AO401" s="3">
        <v>194.12</v>
      </c>
      <c r="AP401" s="3" t="s">
        <v>194</v>
      </c>
      <c r="AQ401" s="3">
        <v>8.07688804451419</v>
      </c>
      <c r="AR401" s="3">
        <v>6.5940536193344901</v>
      </c>
      <c r="AS401" s="3">
        <v>4.79715392091288</v>
      </c>
      <c r="AT401" s="3">
        <v>7.12664251019382</v>
      </c>
      <c r="AU401" s="3">
        <v>7.3718214516087599</v>
      </c>
      <c r="AV401" s="3">
        <v>7.9272981585545699</v>
      </c>
      <c r="AW401" s="3">
        <v>5.7876303907522697</v>
      </c>
      <c r="AX401" s="3">
        <v>5.4355261241535198</v>
      </c>
      <c r="AY401" s="3">
        <v>7.8542225016110896</v>
      </c>
      <c r="AZ401" s="3" t="s">
        <v>194</v>
      </c>
      <c r="BA401" s="3">
        <v>27.0781093252738</v>
      </c>
      <c r="BB401" s="3">
        <v>28.690174986548801</v>
      </c>
      <c r="BC401" s="3">
        <v>31.3815088748912</v>
      </c>
      <c r="BD401" s="3">
        <v>27.6691958889845</v>
      </c>
      <c r="BE401" s="3">
        <v>29.135990929842102</v>
      </c>
      <c r="BF401" s="3">
        <v>30.087070610398399</v>
      </c>
      <c r="BG401" s="3">
        <v>28.4235030679191</v>
      </c>
      <c r="BH401" s="3">
        <v>27.5655783717425</v>
      </c>
      <c r="BI401" s="3">
        <v>27.765699556934401</v>
      </c>
      <c r="BJ401" s="3" t="s">
        <v>194</v>
      </c>
      <c r="BM401">
        <v>9</v>
      </c>
      <c r="BN401">
        <f>MIN(Modell_vol30_2_bemutato_Wilensky4_table[[#This Row],[closest comp 1]:[closest comp 10]])</f>
        <v>4.79715392091288</v>
      </c>
      <c r="BO401">
        <f>MAX(Modell_vol30_2_bemutato_Wilensky4_table[[#This Row],[closest comp 1]:[closest comp 10]])</f>
        <v>8.07688804451419</v>
      </c>
    </row>
    <row r="402" spans="1:70" x14ac:dyDescent="0.25">
      <c r="A402" s="1">
        <v>401</v>
      </c>
      <c r="B402" s="1" t="s">
        <v>38</v>
      </c>
      <c r="C402" s="1" t="s">
        <v>22</v>
      </c>
      <c r="D402" s="1" t="s">
        <v>40</v>
      </c>
      <c r="E402" s="1" t="s">
        <v>28</v>
      </c>
      <c r="F402" s="1" t="s">
        <v>25</v>
      </c>
      <c r="G402" s="1" t="b">
        <v>0</v>
      </c>
      <c r="H402" s="1" t="b">
        <v>0</v>
      </c>
      <c r="I402" s="1" t="b">
        <v>0</v>
      </c>
      <c r="J402" s="1" t="b">
        <v>0</v>
      </c>
      <c r="K402" s="1" t="b">
        <v>0</v>
      </c>
      <c r="L402" s="1">
        <v>200</v>
      </c>
      <c r="M402" s="1">
        <v>10</v>
      </c>
      <c r="N402" s="1">
        <v>0</v>
      </c>
      <c r="O402" s="1">
        <v>1</v>
      </c>
      <c r="P402" s="1">
        <v>0</v>
      </c>
      <c r="Q402" s="1">
        <v>100</v>
      </c>
      <c r="R402" s="1">
        <v>0</v>
      </c>
      <c r="S402" s="1">
        <v>1</v>
      </c>
      <c r="T402" s="1">
        <v>1</v>
      </c>
      <c r="U402" s="1" t="b">
        <v>0</v>
      </c>
      <c r="V402" s="1">
        <v>120</v>
      </c>
      <c r="W402" s="1">
        <v>827.11</v>
      </c>
      <c r="X402" s="1">
        <v>828.07</v>
      </c>
      <c r="Y402" s="1">
        <v>595.88</v>
      </c>
      <c r="Z402" s="1">
        <v>721.31</v>
      </c>
      <c r="AA402" s="1">
        <v>822.53</v>
      </c>
      <c r="AB402" s="1">
        <v>802.54</v>
      </c>
      <c r="AC402" s="1">
        <v>805.65</v>
      </c>
      <c r="AD402" s="1">
        <v>758.3</v>
      </c>
      <c r="AE402" s="1">
        <v>745.71</v>
      </c>
      <c r="AF402" s="1">
        <v>868.3</v>
      </c>
      <c r="AG402" s="1">
        <v>195.02</v>
      </c>
      <c r="AH402" s="1">
        <v>193.83</v>
      </c>
      <c r="AI402" s="1">
        <v>195.61</v>
      </c>
      <c r="AJ402" s="1">
        <v>195.31</v>
      </c>
      <c r="AK402" s="1">
        <v>195.81</v>
      </c>
      <c r="AL402" s="1">
        <v>195</v>
      </c>
      <c r="AM402" s="1">
        <v>195.56</v>
      </c>
      <c r="AN402" s="1">
        <v>194.46</v>
      </c>
      <c r="AO402" s="1">
        <v>195.67</v>
      </c>
      <c r="AP402" s="1">
        <v>195.08</v>
      </c>
      <c r="AQ402" s="1">
        <v>6.7220759278600699</v>
      </c>
      <c r="AR402" s="1">
        <v>7.9331530665955601</v>
      </c>
      <c r="AS402" s="1">
        <v>5.5436234324437699</v>
      </c>
      <c r="AT402" s="1">
        <v>7.17888698204625</v>
      </c>
      <c r="AU402" s="1">
        <v>6.3899786903452398</v>
      </c>
      <c r="AV402" s="1">
        <v>6.7981831410604396</v>
      </c>
      <c r="AW402" s="1">
        <v>6.9009643603255499</v>
      </c>
      <c r="AX402" s="1">
        <v>7.1267003776642897</v>
      </c>
      <c r="AY402" s="1">
        <v>5.8088338598867804</v>
      </c>
      <c r="AZ402" s="1">
        <v>7.5238146978282696</v>
      </c>
      <c r="BA402" s="1">
        <v>29.240444232046201</v>
      </c>
      <c r="BB402" s="1">
        <v>33.191625082193802</v>
      </c>
      <c r="BC402" s="1">
        <v>32.6887815746733</v>
      </c>
      <c r="BD402" s="1">
        <v>27.5581421763194</v>
      </c>
      <c r="BE402" s="1">
        <v>29.5872960045889</v>
      </c>
      <c r="BF402" s="1">
        <v>26.521942065485099</v>
      </c>
      <c r="BG402" s="1">
        <v>28.798231006182402</v>
      </c>
      <c r="BH402" s="1">
        <v>31.906122972549401</v>
      </c>
      <c r="BI402" s="1">
        <v>32.5888034717739</v>
      </c>
      <c r="BJ402" s="1">
        <v>28.846378188528099</v>
      </c>
      <c r="BM402">
        <v>10</v>
      </c>
      <c r="BN402">
        <f>MIN(Modell_vol30_2_bemutato_Wilensky4_table[[#This Row],[closest comp 1]:[closest comp 10]])</f>
        <v>5.5436234324437699</v>
      </c>
      <c r="BO402">
        <f>MAX(Modell_vol30_2_bemutato_Wilensky4_table[[#This Row],[closest comp 1]:[closest comp 10]])</f>
        <v>7.9331530665955601</v>
      </c>
      <c r="BQ402">
        <f>AVERAGE(BN402:BN451)</f>
        <v>5.373511036563178</v>
      </c>
      <c r="BR402">
        <f>AVERAGE(BO402:BO451)</f>
        <v>7.8281180761245484</v>
      </c>
    </row>
    <row r="403" spans="1:70" x14ac:dyDescent="0.25">
      <c r="A403" s="1">
        <v>402</v>
      </c>
      <c r="B403" s="1" t="s">
        <v>38</v>
      </c>
      <c r="C403" s="1" t="s">
        <v>22</v>
      </c>
      <c r="D403" s="1" t="s">
        <v>40</v>
      </c>
      <c r="E403" s="1" t="s">
        <v>28</v>
      </c>
      <c r="F403" s="1" t="s">
        <v>25</v>
      </c>
      <c r="G403" s="1" t="b">
        <v>0</v>
      </c>
      <c r="H403" s="1" t="b">
        <v>0</v>
      </c>
      <c r="I403" s="1" t="b">
        <v>0</v>
      </c>
      <c r="J403" s="1" t="b">
        <v>0</v>
      </c>
      <c r="K403" s="1" t="b">
        <v>0</v>
      </c>
      <c r="L403" s="1">
        <v>200</v>
      </c>
      <c r="M403" s="1">
        <v>10</v>
      </c>
      <c r="N403" s="1">
        <v>0</v>
      </c>
      <c r="O403" s="1">
        <v>1</v>
      </c>
      <c r="P403" s="1">
        <v>0</v>
      </c>
      <c r="Q403" s="1">
        <v>100</v>
      </c>
      <c r="R403" s="1">
        <v>0</v>
      </c>
      <c r="S403" s="1">
        <v>1</v>
      </c>
      <c r="T403" s="1">
        <v>1</v>
      </c>
      <c r="U403" s="1" t="b">
        <v>0</v>
      </c>
      <c r="V403" s="1">
        <v>120</v>
      </c>
      <c r="W403" s="1">
        <v>864.38</v>
      </c>
      <c r="X403" s="1">
        <v>752.75</v>
      </c>
      <c r="Y403" s="1">
        <v>904.24</v>
      </c>
      <c r="Z403" s="1">
        <v>854.3</v>
      </c>
      <c r="AA403" s="1">
        <v>897.93</v>
      </c>
      <c r="AB403" s="1">
        <v>763.21</v>
      </c>
      <c r="AC403" s="1">
        <v>913.9</v>
      </c>
      <c r="AD403" s="1">
        <v>828.55</v>
      </c>
      <c r="AE403" s="1">
        <v>786.34</v>
      </c>
      <c r="AF403" s="1">
        <v>781.62</v>
      </c>
      <c r="AG403" s="1">
        <v>194.55</v>
      </c>
      <c r="AH403" s="1">
        <v>195.53</v>
      </c>
      <c r="AI403" s="1">
        <v>194.07</v>
      </c>
      <c r="AJ403" s="1">
        <v>194.84</v>
      </c>
      <c r="AK403" s="1">
        <v>194.66</v>
      </c>
      <c r="AL403" s="1">
        <v>194.57</v>
      </c>
      <c r="AM403" s="1">
        <v>194.8</v>
      </c>
      <c r="AN403" s="1">
        <v>194.31</v>
      </c>
      <c r="AO403" s="1">
        <v>195.37</v>
      </c>
      <c r="AP403" s="1">
        <v>195.38</v>
      </c>
      <c r="AQ403" s="1">
        <v>7.7175370509950199</v>
      </c>
      <c r="AR403" s="1">
        <v>6.6457484285647199</v>
      </c>
      <c r="AS403" s="1">
        <v>6.5701264598095896</v>
      </c>
      <c r="AT403" s="1">
        <v>7.5042846326392896</v>
      </c>
      <c r="AU403" s="1">
        <v>7.7750822889886404</v>
      </c>
      <c r="AV403" s="1">
        <v>6.5569600109547599</v>
      </c>
      <c r="AW403" s="1">
        <v>6.9809201172725999</v>
      </c>
      <c r="AX403" s="1">
        <v>6.9780754960231404</v>
      </c>
      <c r="AY403" s="1">
        <v>5.8140653391928101</v>
      </c>
      <c r="AZ403" s="1">
        <v>6.87798366018934</v>
      </c>
      <c r="BA403" s="1">
        <v>29.659432028356001</v>
      </c>
      <c r="BB403" s="1">
        <v>30.634187830258998</v>
      </c>
      <c r="BC403" s="1">
        <v>30.4791724728607</v>
      </c>
      <c r="BD403" s="1">
        <v>28.932027052164401</v>
      </c>
      <c r="BE403" s="1">
        <v>29.256539656031901</v>
      </c>
      <c r="BF403" s="1">
        <v>29.737514324342801</v>
      </c>
      <c r="BG403" s="1">
        <v>28.3682505676916</v>
      </c>
      <c r="BH403" s="1">
        <v>30.498722962420899</v>
      </c>
      <c r="BI403" s="1">
        <v>31.944453986873398</v>
      </c>
      <c r="BJ403" s="1">
        <v>27.612527359048102</v>
      </c>
      <c r="BM403">
        <v>10</v>
      </c>
      <c r="BN403">
        <f>MIN(Modell_vol30_2_bemutato_Wilensky4_table[[#This Row],[closest comp 1]:[closest comp 10]])</f>
        <v>5.8140653391928101</v>
      </c>
      <c r="BO403">
        <f>MAX(Modell_vol30_2_bemutato_Wilensky4_table[[#This Row],[closest comp 1]:[closest comp 10]])</f>
        <v>7.7750822889886404</v>
      </c>
    </row>
    <row r="404" spans="1:70" x14ac:dyDescent="0.25">
      <c r="A404" s="1">
        <v>403</v>
      </c>
      <c r="B404" s="1" t="s">
        <v>38</v>
      </c>
      <c r="C404" s="1" t="s">
        <v>22</v>
      </c>
      <c r="D404" s="1" t="s">
        <v>40</v>
      </c>
      <c r="E404" s="1" t="s">
        <v>28</v>
      </c>
      <c r="F404" s="1" t="s">
        <v>25</v>
      </c>
      <c r="G404" s="1" t="b">
        <v>0</v>
      </c>
      <c r="H404" s="1" t="b">
        <v>0</v>
      </c>
      <c r="I404" s="1" t="b">
        <v>0</v>
      </c>
      <c r="J404" s="1" t="b">
        <v>0</v>
      </c>
      <c r="K404" s="1" t="b">
        <v>0</v>
      </c>
      <c r="L404" s="1">
        <v>200</v>
      </c>
      <c r="M404" s="1">
        <v>10</v>
      </c>
      <c r="N404" s="1">
        <v>0</v>
      </c>
      <c r="O404" s="1">
        <v>1</v>
      </c>
      <c r="P404" s="1">
        <v>0</v>
      </c>
      <c r="Q404" s="1">
        <v>100</v>
      </c>
      <c r="R404" s="1">
        <v>0</v>
      </c>
      <c r="S404" s="1">
        <v>1</v>
      </c>
      <c r="T404" s="1">
        <v>1</v>
      </c>
      <c r="U404" s="1" t="b">
        <v>0</v>
      </c>
      <c r="V404" s="1">
        <v>120</v>
      </c>
      <c r="W404" s="1">
        <v>832.79</v>
      </c>
      <c r="X404" s="1">
        <v>831.47</v>
      </c>
      <c r="Y404" s="1">
        <v>760.4</v>
      </c>
      <c r="Z404" s="1">
        <v>701.88</v>
      </c>
      <c r="AA404" s="1">
        <v>883.3</v>
      </c>
      <c r="AB404" s="1">
        <v>789.73</v>
      </c>
      <c r="AC404" s="1">
        <v>794.73</v>
      </c>
      <c r="AD404" s="1">
        <v>723.92</v>
      </c>
      <c r="AE404" s="1">
        <v>778.48</v>
      </c>
      <c r="AF404" s="1">
        <v>840.64</v>
      </c>
      <c r="AG404" s="1">
        <v>194.7</v>
      </c>
      <c r="AH404" s="1">
        <v>194.83</v>
      </c>
      <c r="AI404" s="1">
        <v>195.52</v>
      </c>
      <c r="AJ404" s="1">
        <v>195.54</v>
      </c>
      <c r="AK404" s="1">
        <v>195.02</v>
      </c>
      <c r="AL404" s="1">
        <v>194.65</v>
      </c>
      <c r="AM404" s="1">
        <v>195.05</v>
      </c>
      <c r="AN404" s="1">
        <v>195.17</v>
      </c>
      <c r="AO404" s="1">
        <v>194.94</v>
      </c>
      <c r="AP404" s="1">
        <v>194.78</v>
      </c>
      <c r="AQ404" s="1">
        <v>6.6324209752833596</v>
      </c>
      <c r="AR404" s="1">
        <v>6.5716466950378498</v>
      </c>
      <c r="AS404" s="1">
        <v>5.7308943873484397</v>
      </c>
      <c r="AT404" s="1">
        <v>6.0301089872966402</v>
      </c>
      <c r="AU404" s="1">
        <v>6.6221262594541201</v>
      </c>
      <c r="AV404" s="1">
        <v>7.4792841852959802</v>
      </c>
      <c r="AW404" s="1">
        <v>6.3380197369119102</v>
      </c>
      <c r="AX404" s="1">
        <v>7.3452086411603101</v>
      </c>
      <c r="AY404" s="1">
        <v>8.9331638239036799</v>
      </c>
      <c r="AZ404" s="1">
        <v>6.7237235041335204</v>
      </c>
      <c r="BA404" s="1">
        <v>32.215781191384998</v>
      </c>
      <c r="BB404" s="1">
        <v>30.733549806792698</v>
      </c>
      <c r="BC404" s="1">
        <v>31.676895428234801</v>
      </c>
      <c r="BD404" s="1">
        <v>31.702422649418398</v>
      </c>
      <c r="BE404" s="1">
        <v>30.932440382071398</v>
      </c>
      <c r="BF404" s="1">
        <v>28.597751776831402</v>
      </c>
      <c r="BG404" s="1">
        <v>30.193613508801</v>
      </c>
      <c r="BH404" s="1">
        <v>29.720881006622498</v>
      </c>
      <c r="BI404" s="1">
        <v>23.958357423635501</v>
      </c>
      <c r="BJ404" s="1">
        <v>30.4629604317123</v>
      </c>
      <c r="BM404">
        <v>10</v>
      </c>
      <c r="BN404">
        <f>MIN(Modell_vol30_2_bemutato_Wilensky4_table[[#This Row],[closest comp 1]:[closest comp 10]])</f>
        <v>5.7308943873484397</v>
      </c>
      <c r="BO404">
        <f>MAX(Modell_vol30_2_bemutato_Wilensky4_table[[#This Row],[closest comp 1]:[closest comp 10]])</f>
        <v>8.9331638239036799</v>
      </c>
    </row>
    <row r="405" spans="1:70" x14ac:dyDescent="0.25">
      <c r="A405" s="1">
        <v>404</v>
      </c>
      <c r="B405" s="1" t="s">
        <v>38</v>
      </c>
      <c r="C405" s="1" t="s">
        <v>22</v>
      </c>
      <c r="D405" s="1" t="s">
        <v>40</v>
      </c>
      <c r="E405" s="1" t="s">
        <v>28</v>
      </c>
      <c r="F405" s="1" t="s">
        <v>25</v>
      </c>
      <c r="G405" s="1" t="b">
        <v>0</v>
      </c>
      <c r="H405" s="1" t="b">
        <v>0</v>
      </c>
      <c r="I405" s="1" t="b">
        <v>0</v>
      </c>
      <c r="J405" s="1" t="b">
        <v>0</v>
      </c>
      <c r="K405" s="1" t="b">
        <v>0</v>
      </c>
      <c r="L405" s="1">
        <v>200</v>
      </c>
      <c r="M405" s="1">
        <v>10</v>
      </c>
      <c r="N405" s="1">
        <v>0</v>
      </c>
      <c r="O405" s="1">
        <v>1</v>
      </c>
      <c r="P405" s="1">
        <v>0</v>
      </c>
      <c r="Q405" s="1">
        <v>100</v>
      </c>
      <c r="R405" s="1">
        <v>0</v>
      </c>
      <c r="S405" s="1">
        <v>1</v>
      </c>
      <c r="T405" s="1">
        <v>1</v>
      </c>
      <c r="U405" s="1" t="b">
        <v>0</v>
      </c>
      <c r="V405" s="1">
        <v>120</v>
      </c>
      <c r="W405" s="1">
        <v>806.82</v>
      </c>
      <c r="X405" s="1">
        <v>750.2</v>
      </c>
      <c r="Y405" s="1">
        <v>800.62</v>
      </c>
      <c r="Z405" s="1">
        <v>766.67</v>
      </c>
      <c r="AA405" s="1">
        <v>809.31</v>
      </c>
      <c r="AB405" s="1">
        <v>829.42</v>
      </c>
      <c r="AC405" s="1">
        <v>790.09</v>
      </c>
      <c r="AD405" s="1">
        <v>680.15</v>
      </c>
      <c r="AE405" s="1">
        <v>771.78</v>
      </c>
      <c r="AF405" s="1">
        <v>809.87</v>
      </c>
      <c r="AG405" s="1">
        <v>194.93</v>
      </c>
      <c r="AH405" s="1">
        <v>195.21</v>
      </c>
      <c r="AI405" s="1">
        <v>194.09</v>
      </c>
      <c r="AJ405" s="1">
        <v>194.79</v>
      </c>
      <c r="AK405" s="1">
        <v>195.36</v>
      </c>
      <c r="AL405" s="1">
        <v>195.1</v>
      </c>
      <c r="AM405" s="1">
        <v>194.71</v>
      </c>
      <c r="AN405" s="1">
        <v>196.34</v>
      </c>
      <c r="AO405" s="1">
        <v>194.77</v>
      </c>
      <c r="AP405" s="1">
        <v>195.79</v>
      </c>
      <c r="AQ405" s="1">
        <v>6.5577975362878602</v>
      </c>
      <c r="AR405" s="1">
        <v>6.9341977453828996</v>
      </c>
      <c r="AS405" s="1">
        <v>6.81605805615236</v>
      </c>
      <c r="AT405" s="1">
        <v>6.3834001225468997</v>
      </c>
      <c r="AU405" s="1">
        <v>7.6058826355632601</v>
      </c>
      <c r="AV405" s="1">
        <v>6.5893674421895598</v>
      </c>
      <c r="AW405" s="1">
        <v>6.4691654466550998</v>
      </c>
      <c r="AX405" s="1">
        <v>5.6580145822857002</v>
      </c>
      <c r="AY405" s="1">
        <v>6.9470066978978497</v>
      </c>
      <c r="AZ405" s="1">
        <v>5.67175219622799</v>
      </c>
      <c r="BA405" s="1">
        <v>28.8207596171458</v>
      </c>
      <c r="BB405" s="1">
        <v>31.120031760849699</v>
      </c>
      <c r="BC405" s="1">
        <v>32.559409618693799</v>
      </c>
      <c r="BD405" s="1">
        <v>31.623135836335301</v>
      </c>
      <c r="BE405" s="1">
        <v>28.377464561030301</v>
      </c>
      <c r="BF405" s="1">
        <v>28.855296995751701</v>
      </c>
      <c r="BG405" s="1">
        <v>31.844375914213099</v>
      </c>
      <c r="BH405" s="1">
        <v>28.6156886295683</v>
      </c>
      <c r="BI405" s="1">
        <v>29.031639164697999</v>
      </c>
      <c r="BJ405" s="1">
        <v>29.853581245494901</v>
      </c>
      <c r="BM405">
        <v>10</v>
      </c>
      <c r="BN405">
        <f>MIN(Modell_vol30_2_bemutato_Wilensky4_table[[#This Row],[closest comp 1]:[closest comp 10]])</f>
        <v>5.6580145822857002</v>
      </c>
      <c r="BO405">
        <f>MAX(Modell_vol30_2_bemutato_Wilensky4_table[[#This Row],[closest comp 1]:[closest comp 10]])</f>
        <v>7.6058826355632601</v>
      </c>
    </row>
    <row r="406" spans="1:70" x14ac:dyDescent="0.25">
      <c r="A406" s="1">
        <v>405</v>
      </c>
      <c r="B406" s="1" t="s">
        <v>38</v>
      </c>
      <c r="C406" s="1" t="s">
        <v>22</v>
      </c>
      <c r="D406" s="1" t="s">
        <v>40</v>
      </c>
      <c r="E406" s="1" t="s">
        <v>28</v>
      </c>
      <c r="F406" s="1" t="s">
        <v>25</v>
      </c>
      <c r="G406" s="1" t="b">
        <v>0</v>
      </c>
      <c r="H406" s="1" t="b">
        <v>0</v>
      </c>
      <c r="I406" s="1" t="b">
        <v>0</v>
      </c>
      <c r="J406" s="1" t="b">
        <v>0</v>
      </c>
      <c r="K406" s="1" t="b">
        <v>0</v>
      </c>
      <c r="L406" s="1">
        <v>200</v>
      </c>
      <c r="M406" s="1">
        <v>10</v>
      </c>
      <c r="N406" s="1">
        <v>0</v>
      </c>
      <c r="O406" s="1">
        <v>1</v>
      </c>
      <c r="P406" s="1">
        <v>0</v>
      </c>
      <c r="Q406" s="1">
        <v>100</v>
      </c>
      <c r="R406" s="1">
        <v>0</v>
      </c>
      <c r="S406" s="1">
        <v>1</v>
      </c>
      <c r="T406" s="1">
        <v>1</v>
      </c>
      <c r="U406" s="1" t="b">
        <v>0</v>
      </c>
      <c r="V406" s="1">
        <v>120</v>
      </c>
      <c r="W406" s="1">
        <v>779.35</v>
      </c>
      <c r="X406" s="1">
        <v>799.51</v>
      </c>
      <c r="Y406" s="1">
        <v>753.53</v>
      </c>
      <c r="Z406" s="1">
        <v>791.8</v>
      </c>
      <c r="AA406" s="1">
        <v>759.01</v>
      </c>
      <c r="AB406" s="1">
        <v>777.37</v>
      </c>
      <c r="AC406" s="1">
        <v>772.99</v>
      </c>
      <c r="AD406" s="1">
        <v>868.43</v>
      </c>
      <c r="AE406" s="1">
        <v>758.13</v>
      </c>
      <c r="AF406" s="1">
        <v>717.37</v>
      </c>
      <c r="AG406" s="1">
        <v>195.54</v>
      </c>
      <c r="AH406" s="1">
        <v>195.46</v>
      </c>
      <c r="AI406" s="1">
        <v>194.84</v>
      </c>
      <c r="AJ406" s="1">
        <v>194.28</v>
      </c>
      <c r="AK406" s="1">
        <v>194.98</v>
      </c>
      <c r="AL406" s="1">
        <v>194.8</v>
      </c>
      <c r="AM406" s="1">
        <v>195.68</v>
      </c>
      <c r="AN406" s="1">
        <v>194.96</v>
      </c>
      <c r="AO406" s="1">
        <v>195.18</v>
      </c>
      <c r="AP406" s="1">
        <v>195.45</v>
      </c>
      <c r="AQ406" s="1">
        <v>5.2031724387553</v>
      </c>
      <c r="AR406" s="1">
        <v>5.5627730690967399</v>
      </c>
      <c r="AS406" s="1">
        <v>6.6779498325404996</v>
      </c>
      <c r="AT406" s="1">
        <v>7.6454154957725997</v>
      </c>
      <c r="AU406" s="1">
        <v>6.7813946639561999</v>
      </c>
      <c r="AV406" s="1">
        <v>7.8941720995329598</v>
      </c>
      <c r="AW406" s="1">
        <v>5.6087476238857104</v>
      </c>
      <c r="AX406" s="1">
        <v>6.6711381933703802</v>
      </c>
      <c r="AY406" s="1">
        <v>6.4169824040536101</v>
      </c>
      <c r="AZ406" s="1">
        <v>6.0761554442764201</v>
      </c>
      <c r="BA406" s="1">
        <v>31.087158547984099</v>
      </c>
      <c r="BB406" s="1">
        <v>31.580302582780099</v>
      </c>
      <c r="BC406" s="1">
        <v>29.462789328091301</v>
      </c>
      <c r="BD406" s="1">
        <v>32.272824205649599</v>
      </c>
      <c r="BE406" s="1">
        <v>30.3363776222598</v>
      </c>
      <c r="BF406" s="1">
        <v>28.8225521686302</v>
      </c>
      <c r="BG406" s="1">
        <v>30.0237913869538</v>
      </c>
      <c r="BH406" s="1">
        <v>31.250761141478399</v>
      </c>
      <c r="BI406" s="1">
        <v>30.332283388209301</v>
      </c>
      <c r="BJ406" s="1">
        <v>31.754357981811498</v>
      </c>
      <c r="BM406">
        <v>10</v>
      </c>
      <c r="BN406">
        <f>MIN(Modell_vol30_2_bemutato_Wilensky4_table[[#This Row],[closest comp 1]:[closest comp 10]])</f>
        <v>5.2031724387553</v>
      </c>
      <c r="BO406">
        <f>MAX(Modell_vol30_2_bemutato_Wilensky4_table[[#This Row],[closest comp 1]:[closest comp 10]])</f>
        <v>7.8941720995329598</v>
      </c>
    </row>
    <row r="407" spans="1:70" x14ac:dyDescent="0.25">
      <c r="A407" s="1">
        <v>406</v>
      </c>
      <c r="B407" s="1" t="s">
        <v>38</v>
      </c>
      <c r="C407" s="1" t="s">
        <v>22</v>
      </c>
      <c r="D407" s="1" t="s">
        <v>40</v>
      </c>
      <c r="E407" s="1" t="s">
        <v>28</v>
      </c>
      <c r="F407" s="1" t="s">
        <v>25</v>
      </c>
      <c r="G407" s="1" t="b">
        <v>0</v>
      </c>
      <c r="H407" s="1" t="b">
        <v>0</v>
      </c>
      <c r="I407" s="1" t="b">
        <v>0</v>
      </c>
      <c r="J407" s="1" t="b">
        <v>0</v>
      </c>
      <c r="K407" s="1" t="b">
        <v>0</v>
      </c>
      <c r="L407" s="1">
        <v>200</v>
      </c>
      <c r="M407" s="1">
        <v>10</v>
      </c>
      <c r="N407" s="1">
        <v>0</v>
      </c>
      <c r="O407" s="1">
        <v>1</v>
      </c>
      <c r="P407" s="1">
        <v>0</v>
      </c>
      <c r="Q407" s="1">
        <v>100</v>
      </c>
      <c r="R407" s="1">
        <v>0</v>
      </c>
      <c r="S407" s="1">
        <v>1</v>
      </c>
      <c r="T407" s="1">
        <v>1</v>
      </c>
      <c r="U407" s="1" t="b">
        <v>0</v>
      </c>
      <c r="V407" s="1">
        <v>120</v>
      </c>
      <c r="W407" s="1">
        <v>856.38</v>
      </c>
      <c r="X407" s="1">
        <v>804.84</v>
      </c>
      <c r="Y407" s="1">
        <v>754.5</v>
      </c>
      <c r="Z407" s="1">
        <v>836.42</v>
      </c>
      <c r="AA407" s="1">
        <v>802.18</v>
      </c>
      <c r="AB407" s="1">
        <v>875.58</v>
      </c>
      <c r="AC407" s="1">
        <v>717.56</v>
      </c>
      <c r="AD407" s="1">
        <v>847.95</v>
      </c>
      <c r="AE407" s="1">
        <v>825.79</v>
      </c>
      <c r="AF407" s="1">
        <v>830.51</v>
      </c>
      <c r="AG407" s="1">
        <v>194.84</v>
      </c>
      <c r="AH407" s="1">
        <v>194.45</v>
      </c>
      <c r="AI407" s="1">
        <v>195.86</v>
      </c>
      <c r="AJ407" s="1">
        <v>195.61</v>
      </c>
      <c r="AK407" s="1">
        <v>194.58</v>
      </c>
      <c r="AL407" s="1">
        <v>193.89</v>
      </c>
      <c r="AM407" s="1">
        <v>195.22</v>
      </c>
      <c r="AN407" s="1">
        <v>195.04</v>
      </c>
      <c r="AO407" s="1">
        <v>194.65</v>
      </c>
      <c r="AP407" s="1">
        <v>194.77</v>
      </c>
      <c r="AQ407" s="1">
        <v>7.8245305473666296</v>
      </c>
      <c r="AR407" s="1">
        <v>7.0201814627408803</v>
      </c>
      <c r="AS407" s="1">
        <v>5.2232988084235501</v>
      </c>
      <c r="AT407" s="1">
        <v>7.2391980534849401</v>
      </c>
      <c r="AU407" s="1">
        <v>6.5628949197046396</v>
      </c>
      <c r="AV407" s="1">
        <v>7.0658678629990499</v>
      </c>
      <c r="AW407" s="1">
        <v>6.0521131471517098</v>
      </c>
      <c r="AX407" s="1">
        <v>7.1065689929270004</v>
      </c>
      <c r="AY407" s="1">
        <v>7.44193635763442</v>
      </c>
      <c r="AZ407" s="1">
        <v>6.57462951758564</v>
      </c>
      <c r="BA407" s="1">
        <v>25.944104674066001</v>
      </c>
      <c r="BB407" s="1">
        <v>30.675090904079301</v>
      </c>
      <c r="BC407" s="1">
        <v>30.038684110816298</v>
      </c>
      <c r="BD407" s="1">
        <v>29.750765999423599</v>
      </c>
      <c r="BE407" s="1">
        <v>31.1068894252513</v>
      </c>
      <c r="BF407" s="1">
        <v>32.528166580362402</v>
      </c>
      <c r="BG407" s="1">
        <v>30.4409205210174</v>
      </c>
      <c r="BH407" s="1">
        <v>29.700041150129501</v>
      </c>
      <c r="BI407" s="1">
        <v>28.676833920985501</v>
      </c>
      <c r="BJ407" s="1">
        <v>31.005064935880998</v>
      </c>
      <c r="BM407">
        <v>10</v>
      </c>
      <c r="BN407">
        <f>MIN(Modell_vol30_2_bemutato_Wilensky4_table[[#This Row],[closest comp 1]:[closest comp 10]])</f>
        <v>5.2232988084235501</v>
      </c>
      <c r="BO407">
        <f>MAX(Modell_vol30_2_bemutato_Wilensky4_table[[#This Row],[closest comp 1]:[closest comp 10]])</f>
        <v>7.8245305473666296</v>
      </c>
    </row>
    <row r="408" spans="1:70" x14ac:dyDescent="0.25">
      <c r="A408" s="1">
        <v>407</v>
      </c>
      <c r="B408" s="1" t="s">
        <v>38</v>
      </c>
      <c r="C408" s="1" t="s">
        <v>22</v>
      </c>
      <c r="D408" s="1" t="s">
        <v>40</v>
      </c>
      <c r="E408" s="1" t="s">
        <v>28</v>
      </c>
      <c r="F408" s="1" t="s">
        <v>25</v>
      </c>
      <c r="G408" s="1" t="b">
        <v>0</v>
      </c>
      <c r="H408" s="1" t="b">
        <v>0</v>
      </c>
      <c r="I408" s="1" t="b">
        <v>0</v>
      </c>
      <c r="J408" s="1" t="b">
        <v>0</v>
      </c>
      <c r="K408" s="1" t="b">
        <v>0</v>
      </c>
      <c r="L408" s="1">
        <v>200</v>
      </c>
      <c r="M408" s="1">
        <v>10</v>
      </c>
      <c r="N408" s="1">
        <v>0</v>
      </c>
      <c r="O408" s="1">
        <v>1</v>
      </c>
      <c r="P408" s="1">
        <v>0</v>
      </c>
      <c r="Q408" s="1">
        <v>100</v>
      </c>
      <c r="R408" s="1">
        <v>0</v>
      </c>
      <c r="S408" s="1">
        <v>1</v>
      </c>
      <c r="T408" s="1">
        <v>1</v>
      </c>
      <c r="U408" s="1" t="b">
        <v>0</v>
      </c>
      <c r="V408" s="1">
        <v>120</v>
      </c>
      <c r="W408" s="1">
        <v>854.92</v>
      </c>
      <c r="X408" s="1">
        <v>874.17</v>
      </c>
      <c r="Y408" s="1">
        <v>689.39</v>
      </c>
      <c r="Z408" s="1">
        <v>723.51</v>
      </c>
      <c r="AA408" s="1">
        <v>720.52</v>
      </c>
      <c r="AB408" s="1">
        <v>819.85</v>
      </c>
      <c r="AC408" s="1">
        <v>753.98</v>
      </c>
      <c r="AD408" s="1">
        <v>718.2</v>
      </c>
      <c r="AE408" s="1">
        <v>845.85</v>
      </c>
      <c r="AF408" s="1">
        <v>764.57</v>
      </c>
      <c r="AG408" s="1">
        <v>195.01</v>
      </c>
      <c r="AH408" s="1">
        <v>194.7</v>
      </c>
      <c r="AI408" s="1">
        <v>194.99</v>
      </c>
      <c r="AJ408" s="1">
        <v>195.36</v>
      </c>
      <c r="AK408" s="1">
        <v>195.63</v>
      </c>
      <c r="AL408" s="1">
        <v>195.15</v>
      </c>
      <c r="AM408" s="1">
        <v>195.18</v>
      </c>
      <c r="AN408" s="1">
        <v>195.53</v>
      </c>
      <c r="AO408" s="1">
        <v>194.95</v>
      </c>
      <c r="AP408" s="1">
        <v>194.98</v>
      </c>
      <c r="AQ408" s="1">
        <v>6.7773081574385401</v>
      </c>
      <c r="AR408" s="1">
        <v>6.7016831962017402</v>
      </c>
      <c r="AS408" s="1">
        <v>6.0885671116092004</v>
      </c>
      <c r="AT408" s="1">
        <v>5.7071289314109999</v>
      </c>
      <c r="AU408" s="1">
        <v>5.9373281779943996</v>
      </c>
      <c r="AV408" s="1">
        <v>6.3295749928249601</v>
      </c>
      <c r="AW408" s="1">
        <v>7.2009795615071202</v>
      </c>
      <c r="AX408" s="1">
        <v>6.8824961894024703</v>
      </c>
      <c r="AY408" s="1">
        <v>8.4938491457923302</v>
      </c>
      <c r="AZ408" s="1">
        <v>6.6359436787334802</v>
      </c>
      <c r="BA408" s="1">
        <v>30.632671527342801</v>
      </c>
      <c r="BB408" s="1">
        <v>30.733529591334602</v>
      </c>
      <c r="BC408" s="1">
        <v>31.945562272838298</v>
      </c>
      <c r="BD408" s="1">
        <v>31.534024879074099</v>
      </c>
      <c r="BE408" s="1">
        <v>32.038376490796203</v>
      </c>
      <c r="BF408" s="1">
        <v>31.558672458768299</v>
      </c>
      <c r="BG408" s="1">
        <v>29.0430818539832</v>
      </c>
      <c r="BH408" s="1">
        <v>28.586626441194099</v>
      </c>
      <c r="BI408" s="1">
        <v>25.704834385239799</v>
      </c>
      <c r="BJ408" s="1">
        <v>31.8440985687837</v>
      </c>
      <c r="BM408">
        <v>10</v>
      </c>
      <c r="BN408">
        <f>MIN(Modell_vol30_2_bemutato_Wilensky4_table[[#This Row],[closest comp 1]:[closest comp 10]])</f>
        <v>5.7071289314109999</v>
      </c>
      <c r="BO408">
        <f>MAX(Modell_vol30_2_bemutato_Wilensky4_table[[#This Row],[closest comp 1]:[closest comp 10]])</f>
        <v>8.4938491457923302</v>
      </c>
    </row>
    <row r="409" spans="1:70" x14ac:dyDescent="0.25">
      <c r="A409" s="1">
        <v>408</v>
      </c>
      <c r="B409" s="1" t="s">
        <v>38</v>
      </c>
      <c r="C409" s="1" t="s">
        <v>22</v>
      </c>
      <c r="D409" s="1" t="s">
        <v>40</v>
      </c>
      <c r="E409" s="1" t="s">
        <v>28</v>
      </c>
      <c r="F409" s="1" t="s">
        <v>25</v>
      </c>
      <c r="G409" s="1" t="b">
        <v>0</v>
      </c>
      <c r="H409" s="1" t="b">
        <v>0</v>
      </c>
      <c r="I409" s="1" t="b">
        <v>0</v>
      </c>
      <c r="J409" s="1" t="b">
        <v>0</v>
      </c>
      <c r="K409" s="1" t="b">
        <v>0</v>
      </c>
      <c r="L409" s="1">
        <v>200</v>
      </c>
      <c r="M409" s="1">
        <v>10</v>
      </c>
      <c r="N409" s="1">
        <v>0</v>
      </c>
      <c r="O409" s="1">
        <v>1</v>
      </c>
      <c r="P409" s="1">
        <v>0</v>
      </c>
      <c r="Q409" s="1">
        <v>100</v>
      </c>
      <c r="R409" s="1">
        <v>0</v>
      </c>
      <c r="S409" s="1">
        <v>1</v>
      </c>
      <c r="T409" s="1">
        <v>1</v>
      </c>
      <c r="U409" s="1" t="b">
        <v>0</v>
      </c>
      <c r="V409" s="1">
        <v>120</v>
      </c>
      <c r="W409" s="1">
        <v>778.55</v>
      </c>
      <c r="X409" s="1">
        <v>823.24</v>
      </c>
      <c r="Y409" s="1">
        <v>850.2</v>
      </c>
      <c r="Z409" s="1">
        <v>886.58</v>
      </c>
      <c r="AA409" s="1">
        <v>783.19</v>
      </c>
      <c r="AB409" s="1">
        <v>766.59</v>
      </c>
      <c r="AC409" s="1">
        <v>788.99</v>
      </c>
      <c r="AD409" s="1">
        <v>689.31</v>
      </c>
      <c r="AE409" s="1">
        <v>799.9</v>
      </c>
      <c r="AF409" s="1">
        <v>937.1</v>
      </c>
      <c r="AG409" s="1">
        <v>194.41</v>
      </c>
      <c r="AH409" s="1">
        <v>194.48</v>
      </c>
      <c r="AI409" s="1">
        <v>195.38</v>
      </c>
      <c r="AJ409" s="1">
        <v>194.94</v>
      </c>
      <c r="AK409" s="1">
        <v>194.69</v>
      </c>
      <c r="AL409" s="1">
        <v>194.98</v>
      </c>
      <c r="AM409" s="1">
        <v>195.77</v>
      </c>
      <c r="AN409" s="1">
        <v>194.75</v>
      </c>
      <c r="AO409" s="1">
        <v>194.89</v>
      </c>
      <c r="AP409" s="1">
        <v>194.97</v>
      </c>
      <c r="AQ409" s="1">
        <v>7.0138514219703501</v>
      </c>
      <c r="AR409" s="1">
        <v>7.7503215038361999</v>
      </c>
      <c r="AS409" s="1">
        <v>6.8764052391647104</v>
      </c>
      <c r="AT409" s="1">
        <v>6.24449979102216</v>
      </c>
      <c r="AU409" s="1">
        <v>6.8514072949372498</v>
      </c>
      <c r="AV409" s="1">
        <v>6.4388397810677001</v>
      </c>
      <c r="AW409" s="1">
        <v>5.6756621319500198</v>
      </c>
      <c r="AX409" s="1">
        <v>5.8853766231756302</v>
      </c>
      <c r="AY409" s="1">
        <v>8.8055243777753702</v>
      </c>
      <c r="AZ409" s="1">
        <v>6.5663227344141903</v>
      </c>
      <c r="BA409" s="1">
        <v>30.933306996159502</v>
      </c>
      <c r="BB409" s="1">
        <v>28.3771892971711</v>
      </c>
      <c r="BC409" s="1">
        <v>29.750897567904001</v>
      </c>
      <c r="BD409" s="1">
        <v>28.384366110139698</v>
      </c>
      <c r="BE409" s="1">
        <v>29.965121385999399</v>
      </c>
      <c r="BF409" s="1">
        <v>29.0952125963084</v>
      </c>
      <c r="BG409" s="1">
        <v>31.004407633143199</v>
      </c>
      <c r="BH409" s="1">
        <v>31.3660461050214</v>
      </c>
      <c r="BI409" s="1">
        <v>25.6217932829536</v>
      </c>
      <c r="BJ409" s="1">
        <v>31.330278653887</v>
      </c>
      <c r="BM409">
        <v>10</v>
      </c>
      <c r="BN409">
        <f>MIN(Modell_vol30_2_bemutato_Wilensky4_table[[#This Row],[closest comp 1]:[closest comp 10]])</f>
        <v>5.6756621319500198</v>
      </c>
      <c r="BO409">
        <f>MAX(Modell_vol30_2_bemutato_Wilensky4_table[[#This Row],[closest comp 1]:[closest comp 10]])</f>
        <v>8.8055243777753702</v>
      </c>
    </row>
    <row r="410" spans="1:70" x14ac:dyDescent="0.25">
      <c r="A410" s="1">
        <v>409</v>
      </c>
      <c r="B410" s="1" t="s">
        <v>38</v>
      </c>
      <c r="C410" s="1" t="s">
        <v>22</v>
      </c>
      <c r="D410" s="1" t="s">
        <v>40</v>
      </c>
      <c r="E410" s="1" t="s">
        <v>28</v>
      </c>
      <c r="F410" s="1" t="s">
        <v>25</v>
      </c>
      <c r="G410" s="1" t="b">
        <v>0</v>
      </c>
      <c r="H410" s="1" t="b">
        <v>0</v>
      </c>
      <c r="I410" s="1" t="b">
        <v>0</v>
      </c>
      <c r="J410" s="1" t="b">
        <v>0</v>
      </c>
      <c r="K410" s="1" t="b">
        <v>0</v>
      </c>
      <c r="L410" s="1">
        <v>200</v>
      </c>
      <c r="M410" s="1">
        <v>10</v>
      </c>
      <c r="N410" s="1">
        <v>0</v>
      </c>
      <c r="O410" s="1">
        <v>1</v>
      </c>
      <c r="P410" s="1">
        <v>0</v>
      </c>
      <c r="Q410" s="1">
        <v>100</v>
      </c>
      <c r="R410" s="1">
        <v>0</v>
      </c>
      <c r="S410" s="1">
        <v>1</v>
      </c>
      <c r="T410" s="1">
        <v>1</v>
      </c>
      <c r="U410" s="1" t="b">
        <v>0</v>
      </c>
      <c r="V410" s="1">
        <v>120</v>
      </c>
      <c r="W410" s="1">
        <v>717.26</v>
      </c>
      <c r="X410" s="1">
        <v>710.01</v>
      </c>
      <c r="Y410" s="1">
        <v>881.07</v>
      </c>
      <c r="Z410" s="1">
        <v>860.76</v>
      </c>
      <c r="AA410" s="1">
        <v>832.87</v>
      </c>
      <c r="AB410" s="1">
        <v>838.14</v>
      </c>
      <c r="AC410" s="1">
        <v>873.28</v>
      </c>
      <c r="AD410" s="1">
        <v>638.66</v>
      </c>
      <c r="AE410" s="1">
        <v>979.8</v>
      </c>
      <c r="AF410" s="1">
        <v>860.73</v>
      </c>
      <c r="AG410" s="1">
        <v>195.66</v>
      </c>
      <c r="AH410" s="1">
        <v>195.65</v>
      </c>
      <c r="AI410" s="1">
        <v>194.5</v>
      </c>
      <c r="AJ410" s="1">
        <v>194.97</v>
      </c>
      <c r="AK410" s="1">
        <v>194.74</v>
      </c>
      <c r="AL410" s="1">
        <v>194.59</v>
      </c>
      <c r="AM410" s="1">
        <v>194.25</v>
      </c>
      <c r="AN410" s="1">
        <v>194.85</v>
      </c>
      <c r="AO410" s="1">
        <v>194.79</v>
      </c>
      <c r="AP410" s="1">
        <v>194.83</v>
      </c>
      <c r="AQ410" s="1">
        <v>6.0407939070607704</v>
      </c>
      <c r="AR410" s="1">
        <v>5.8775048357271897</v>
      </c>
      <c r="AS410" s="1">
        <v>6.7726582076067698</v>
      </c>
      <c r="AT410" s="1">
        <v>6.7283430945031499</v>
      </c>
      <c r="AU410" s="1">
        <v>7.5210365194762101</v>
      </c>
      <c r="AV410" s="1">
        <v>7.6184015795363997</v>
      </c>
      <c r="AW410" s="1">
        <v>7.0606683635291603</v>
      </c>
      <c r="AX410" s="1">
        <v>6.0182626076716899</v>
      </c>
      <c r="AY410" s="1">
        <v>7.5030207376203704</v>
      </c>
      <c r="AZ410" s="1">
        <v>6.8151131249971204</v>
      </c>
      <c r="BA410" s="1">
        <v>29.960428981379302</v>
      </c>
      <c r="BB410" s="1">
        <v>28.738612944216101</v>
      </c>
      <c r="BC410" s="1">
        <v>29.118968373361199</v>
      </c>
      <c r="BD410" s="1">
        <v>29.629279066408898</v>
      </c>
      <c r="BE410" s="1">
        <v>29.8536177398293</v>
      </c>
      <c r="BF410" s="1">
        <v>30.286225874074599</v>
      </c>
      <c r="BG410" s="1">
        <v>31.773122524715799</v>
      </c>
      <c r="BH410" s="1">
        <v>32.077744991468997</v>
      </c>
      <c r="BI410" s="1">
        <v>27.197926265181799</v>
      </c>
      <c r="BJ410" s="1">
        <v>28.304268132631702</v>
      </c>
      <c r="BM410">
        <v>10</v>
      </c>
      <c r="BN410">
        <f>MIN(Modell_vol30_2_bemutato_Wilensky4_table[[#This Row],[closest comp 1]:[closest comp 10]])</f>
        <v>5.8775048357271897</v>
      </c>
      <c r="BO410">
        <f>MAX(Modell_vol30_2_bemutato_Wilensky4_table[[#This Row],[closest comp 1]:[closest comp 10]])</f>
        <v>7.6184015795363997</v>
      </c>
    </row>
    <row r="411" spans="1:70" x14ac:dyDescent="0.25">
      <c r="A411" s="1">
        <v>410</v>
      </c>
      <c r="B411" s="1" t="s">
        <v>38</v>
      </c>
      <c r="C411" s="1" t="s">
        <v>22</v>
      </c>
      <c r="D411" s="1" t="s">
        <v>40</v>
      </c>
      <c r="E411" s="1" t="s">
        <v>28</v>
      </c>
      <c r="F411" s="1" t="s">
        <v>25</v>
      </c>
      <c r="G411" s="1" t="b">
        <v>0</v>
      </c>
      <c r="H411" s="1" t="b">
        <v>0</v>
      </c>
      <c r="I411" s="1" t="b">
        <v>0</v>
      </c>
      <c r="J411" s="1" t="b">
        <v>0</v>
      </c>
      <c r="K411" s="1" t="b">
        <v>0</v>
      </c>
      <c r="L411" s="1">
        <v>200</v>
      </c>
      <c r="M411" s="1">
        <v>10</v>
      </c>
      <c r="N411" s="1">
        <v>0</v>
      </c>
      <c r="O411" s="1">
        <v>1</v>
      </c>
      <c r="P411" s="1">
        <v>0</v>
      </c>
      <c r="Q411" s="1">
        <v>100</v>
      </c>
      <c r="R411" s="1">
        <v>0</v>
      </c>
      <c r="S411" s="1">
        <v>1</v>
      </c>
      <c r="T411" s="1">
        <v>1</v>
      </c>
      <c r="U411" s="1" t="b">
        <v>0</v>
      </c>
      <c r="V411" s="1">
        <v>120</v>
      </c>
      <c r="W411" s="1">
        <v>787.46</v>
      </c>
      <c r="X411" s="1">
        <v>1039.04</v>
      </c>
      <c r="Y411" s="1">
        <v>909.38</v>
      </c>
      <c r="Z411" s="1">
        <v>840.53</v>
      </c>
      <c r="AA411" s="1">
        <v>933.38</v>
      </c>
      <c r="AB411" s="1">
        <v>693.05</v>
      </c>
      <c r="AC411" s="1">
        <v>864.39</v>
      </c>
      <c r="AD411" s="1">
        <v>829.28</v>
      </c>
      <c r="AE411" s="1">
        <v>691.29</v>
      </c>
      <c r="AF411" s="1">
        <v>856.97</v>
      </c>
      <c r="AG411" s="1">
        <v>195.47</v>
      </c>
      <c r="AH411" s="1">
        <v>193.92</v>
      </c>
      <c r="AI411" s="1">
        <v>194.17</v>
      </c>
      <c r="AJ411" s="1">
        <v>194.81</v>
      </c>
      <c r="AK411" s="1">
        <v>193.89</v>
      </c>
      <c r="AL411" s="1">
        <v>195.38</v>
      </c>
      <c r="AM411" s="1">
        <v>195.07</v>
      </c>
      <c r="AN411" s="1">
        <v>194.69</v>
      </c>
      <c r="AO411" s="1">
        <v>195.41</v>
      </c>
      <c r="AP411" s="1">
        <v>195.03</v>
      </c>
      <c r="AQ411" s="1">
        <v>6.7539511340884699</v>
      </c>
      <c r="AR411" s="1">
        <v>8.1124851532042896</v>
      </c>
      <c r="AS411" s="1">
        <v>7.2145687075096196</v>
      </c>
      <c r="AT411" s="1">
        <v>7.2484405037491202</v>
      </c>
      <c r="AU411" s="1">
        <v>6.2138887568430903</v>
      </c>
      <c r="AV411" s="1">
        <v>7.1731368326364002</v>
      </c>
      <c r="AW411" s="1">
        <v>7.4327227981183803</v>
      </c>
      <c r="AX411" s="1">
        <v>7.65258242943752</v>
      </c>
      <c r="AY411" s="1">
        <v>5.66159737557496</v>
      </c>
      <c r="AZ411" s="1">
        <v>6.1927964303729901</v>
      </c>
      <c r="BA411" s="1">
        <v>27.0691267240618</v>
      </c>
      <c r="BB411" s="1">
        <v>31.290364105050202</v>
      </c>
      <c r="BC411" s="1">
        <v>30.804507769586301</v>
      </c>
      <c r="BD411" s="1">
        <v>27.911907806573002</v>
      </c>
      <c r="BE411" s="1">
        <v>32.380213651601203</v>
      </c>
      <c r="BF411" s="1">
        <v>28.9711496508308</v>
      </c>
      <c r="BG411" s="1">
        <v>28.4722077954813</v>
      </c>
      <c r="BH411" s="1">
        <v>28.818510516482799</v>
      </c>
      <c r="BI411" s="1">
        <v>30.982434390768699</v>
      </c>
      <c r="BJ411" s="1">
        <v>28.906251664078301</v>
      </c>
      <c r="BM411">
        <v>10</v>
      </c>
      <c r="BN411">
        <f>MIN(Modell_vol30_2_bemutato_Wilensky4_table[[#This Row],[closest comp 1]:[closest comp 10]])</f>
        <v>5.66159737557496</v>
      </c>
      <c r="BO411">
        <f>MAX(Modell_vol30_2_bemutato_Wilensky4_table[[#This Row],[closest comp 1]:[closest comp 10]])</f>
        <v>8.1124851532042896</v>
      </c>
    </row>
    <row r="412" spans="1:70" x14ac:dyDescent="0.25">
      <c r="A412" s="1">
        <v>411</v>
      </c>
      <c r="B412" s="1" t="s">
        <v>38</v>
      </c>
      <c r="C412" s="1" t="s">
        <v>22</v>
      </c>
      <c r="D412" s="1" t="s">
        <v>40</v>
      </c>
      <c r="E412" s="1" t="s">
        <v>28</v>
      </c>
      <c r="F412" s="1" t="s">
        <v>25</v>
      </c>
      <c r="G412" s="1" t="b">
        <v>0</v>
      </c>
      <c r="H412" s="1" t="b">
        <v>0</v>
      </c>
      <c r="I412" s="1" t="b">
        <v>0</v>
      </c>
      <c r="J412" s="1" t="b">
        <v>0</v>
      </c>
      <c r="K412" s="1" t="b">
        <v>0</v>
      </c>
      <c r="L412" s="1">
        <v>200</v>
      </c>
      <c r="M412" s="1">
        <v>10</v>
      </c>
      <c r="N412" s="1">
        <v>0</v>
      </c>
      <c r="O412" s="1">
        <v>1</v>
      </c>
      <c r="P412" s="1">
        <v>0</v>
      </c>
      <c r="Q412" s="1">
        <v>100</v>
      </c>
      <c r="R412" s="1">
        <v>0</v>
      </c>
      <c r="S412" s="1">
        <v>1</v>
      </c>
      <c r="T412" s="1">
        <v>1</v>
      </c>
      <c r="U412" s="1" t="b">
        <v>0</v>
      </c>
      <c r="V412" s="1">
        <v>120</v>
      </c>
      <c r="W412" s="1">
        <v>734.79</v>
      </c>
      <c r="X412" s="1">
        <v>643.61</v>
      </c>
      <c r="Y412" s="1">
        <v>830.03</v>
      </c>
      <c r="Z412" s="1">
        <v>656.38</v>
      </c>
      <c r="AA412" s="1">
        <v>855.75</v>
      </c>
      <c r="AB412" s="1">
        <v>815.99</v>
      </c>
      <c r="AC412" s="1">
        <v>890.2</v>
      </c>
      <c r="AD412" s="1">
        <v>681.31</v>
      </c>
      <c r="AE412" s="1">
        <v>823.26</v>
      </c>
      <c r="AF412" s="1">
        <v>730.63</v>
      </c>
      <c r="AG412" s="1">
        <v>194.7</v>
      </c>
      <c r="AH412" s="1">
        <v>196.34</v>
      </c>
      <c r="AI412" s="1">
        <v>194.48</v>
      </c>
      <c r="AJ412" s="1">
        <v>195.33</v>
      </c>
      <c r="AK412" s="1">
        <v>194.42</v>
      </c>
      <c r="AL412" s="1">
        <v>195.19</v>
      </c>
      <c r="AM412" s="1">
        <v>193.91</v>
      </c>
      <c r="AN412" s="1">
        <v>195.82</v>
      </c>
      <c r="AO412" s="1">
        <v>195.51</v>
      </c>
      <c r="AP412" s="1">
        <v>195.79</v>
      </c>
      <c r="AQ412" s="1">
        <v>6.44299731482272</v>
      </c>
      <c r="AR412" s="1">
        <v>4.7634017277528704</v>
      </c>
      <c r="AS412" s="1">
        <v>7.9625113757258399</v>
      </c>
      <c r="AT412" s="1">
        <v>5.6067680407851297</v>
      </c>
      <c r="AU412" s="1">
        <v>6.28746711007327</v>
      </c>
      <c r="AV412" s="1">
        <v>6.3436192319926299</v>
      </c>
      <c r="AW412" s="1">
        <v>8.2220505683949003</v>
      </c>
      <c r="AX412" s="1">
        <v>5.52208864120513</v>
      </c>
      <c r="AY412" s="1">
        <v>6.8575811318034097</v>
      </c>
      <c r="AZ412" s="1">
        <v>6.3570588106213801</v>
      </c>
      <c r="BA412" s="1">
        <v>31.0354390795267</v>
      </c>
      <c r="BB412" s="1">
        <v>28.7771186517434</v>
      </c>
      <c r="BC412" s="1">
        <v>29.040944135246502</v>
      </c>
      <c r="BD412" s="1">
        <v>30.469530154792</v>
      </c>
      <c r="BE412" s="1">
        <v>31.871217568891499</v>
      </c>
      <c r="BF412" s="1">
        <v>30.821804211752099</v>
      </c>
      <c r="BG412" s="1">
        <v>28.6011720690652</v>
      </c>
      <c r="BH412" s="1">
        <v>31.284785683115899</v>
      </c>
      <c r="BI412" s="1">
        <v>28.136486808371799</v>
      </c>
      <c r="BJ412" s="1">
        <v>27.282700823249701</v>
      </c>
      <c r="BM412">
        <v>10</v>
      </c>
      <c r="BN412">
        <f>MIN(Modell_vol30_2_bemutato_Wilensky4_table[[#This Row],[closest comp 1]:[closest comp 10]])</f>
        <v>4.7634017277528704</v>
      </c>
      <c r="BO412">
        <f>MAX(Modell_vol30_2_bemutato_Wilensky4_table[[#This Row],[closest comp 1]:[closest comp 10]])</f>
        <v>8.2220505683949003</v>
      </c>
    </row>
    <row r="413" spans="1:70" x14ac:dyDescent="0.25">
      <c r="A413" s="1">
        <v>412</v>
      </c>
      <c r="B413" s="1" t="s">
        <v>38</v>
      </c>
      <c r="C413" s="1" t="s">
        <v>22</v>
      </c>
      <c r="D413" s="1" t="s">
        <v>40</v>
      </c>
      <c r="E413" s="1" t="s">
        <v>28</v>
      </c>
      <c r="F413" s="1" t="s">
        <v>25</v>
      </c>
      <c r="G413" s="1" t="b">
        <v>0</v>
      </c>
      <c r="H413" s="1" t="b">
        <v>0</v>
      </c>
      <c r="I413" s="1" t="b">
        <v>0</v>
      </c>
      <c r="J413" s="1" t="b">
        <v>0</v>
      </c>
      <c r="K413" s="1" t="b">
        <v>0</v>
      </c>
      <c r="L413" s="1">
        <v>200</v>
      </c>
      <c r="M413" s="1">
        <v>10</v>
      </c>
      <c r="N413" s="1">
        <v>0</v>
      </c>
      <c r="O413" s="1">
        <v>1</v>
      </c>
      <c r="P413" s="1">
        <v>0</v>
      </c>
      <c r="Q413" s="1">
        <v>100</v>
      </c>
      <c r="R413" s="1">
        <v>0</v>
      </c>
      <c r="S413" s="1">
        <v>1</v>
      </c>
      <c r="T413" s="1">
        <v>1</v>
      </c>
      <c r="U413" s="1" t="b">
        <v>0</v>
      </c>
      <c r="V413" s="1">
        <v>120</v>
      </c>
      <c r="W413" s="1">
        <v>808.5</v>
      </c>
      <c r="X413" s="1">
        <v>656.58</v>
      </c>
      <c r="Y413" s="1">
        <v>870.1</v>
      </c>
      <c r="Z413" s="1">
        <v>769.82</v>
      </c>
      <c r="AA413" s="1">
        <v>745.26</v>
      </c>
      <c r="AB413" s="1">
        <v>762.86</v>
      </c>
      <c r="AC413" s="1">
        <v>771.27</v>
      </c>
      <c r="AD413" s="1">
        <v>727.13</v>
      </c>
      <c r="AE413" s="1">
        <v>719.84</v>
      </c>
      <c r="AF413" s="1">
        <v>788.94</v>
      </c>
      <c r="AG413" s="1">
        <v>194.63</v>
      </c>
      <c r="AH413" s="1">
        <v>195.23</v>
      </c>
      <c r="AI413" s="1">
        <v>194.75</v>
      </c>
      <c r="AJ413" s="1">
        <v>195.83</v>
      </c>
      <c r="AK413" s="1">
        <v>194.99</v>
      </c>
      <c r="AL413" s="1">
        <v>195.49</v>
      </c>
      <c r="AM413" s="1">
        <v>195.53</v>
      </c>
      <c r="AN413" s="1">
        <v>195.17</v>
      </c>
      <c r="AO413" s="1">
        <v>195.01</v>
      </c>
      <c r="AP413" s="1">
        <v>195.23</v>
      </c>
      <c r="AQ413" s="1">
        <v>7.8533477705577202</v>
      </c>
      <c r="AR413" s="1">
        <v>7.11760227341267</v>
      </c>
      <c r="AS413" s="1">
        <v>6.95517631948288</v>
      </c>
      <c r="AT413" s="1">
        <v>5.4177301754833396</v>
      </c>
      <c r="AU413" s="1">
        <v>6.37678515539994</v>
      </c>
      <c r="AV413" s="1">
        <v>6.9785040251741099</v>
      </c>
      <c r="AW413" s="1">
        <v>5.8883127054875102</v>
      </c>
      <c r="AX413" s="1">
        <v>7.1347697540315798</v>
      </c>
      <c r="AY413" s="1">
        <v>6.20917461984748</v>
      </c>
      <c r="AZ413" s="1">
        <v>6.2965552729443397</v>
      </c>
      <c r="BA413" s="1">
        <v>27.645892639018101</v>
      </c>
      <c r="BB413" s="1">
        <v>27.5165050403169</v>
      </c>
      <c r="BC413" s="1">
        <v>30.2466412250483</v>
      </c>
      <c r="BD413" s="1">
        <v>30.7661196193724</v>
      </c>
      <c r="BE413" s="1">
        <v>31.079213002095599</v>
      </c>
      <c r="BF413" s="1">
        <v>28.6231099093858</v>
      </c>
      <c r="BG413" s="1">
        <v>30.973174596930502</v>
      </c>
      <c r="BH413" s="1">
        <v>29.7405163126598</v>
      </c>
      <c r="BI413" s="1">
        <v>32.676919689396897</v>
      </c>
      <c r="BJ413" s="1">
        <v>30.327646042649199</v>
      </c>
      <c r="BM413">
        <v>10</v>
      </c>
      <c r="BN413">
        <f>MIN(Modell_vol30_2_bemutato_Wilensky4_table[[#This Row],[closest comp 1]:[closest comp 10]])</f>
        <v>5.4177301754833396</v>
      </c>
      <c r="BO413">
        <f>MAX(Modell_vol30_2_bemutato_Wilensky4_table[[#This Row],[closest comp 1]:[closest comp 10]])</f>
        <v>7.8533477705577202</v>
      </c>
    </row>
    <row r="414" spans="1:70" x14ac:dyDescent="0.25">
      <c r="A414" s="1">
        <v>413</v>
      </c>
      <c r="B414" s="1" t="s">
        <v>38</v>
      </c>
      <c r="C414" s="1" t="s">
        <v>22</v>
      </c>
      <c r="D414" s="1" t="s">
        <v>40</v>
      </c>
      <c r="E414" s="1" t="s">
        <v>28</v>
      </c>
      <c r="F414" s="1" t="s">
        <v>25</v>
      </c>
      <c r="G414" s="1" t="b">
        <v>0</v>
      </c>
      <c r="H414" s="1" t="b">
        <v>0</v>
      </c>
      <c r="I414" s="1" t="b">
        <v>0</v>
      </c>
      <c r="J414" s="1" t="b">
        <v>0</v>
      </c>
      <c r="K414" s="1" t="b">
        <v>0</v>
      </c>
      <c r="L414" s="1">
        <v>200</v>
      </c>
      <c r="M414" s="1">
        <v>10</v>
      </c>
      <c r="N414" s="1">
        <v>0</v>
      </c>
      <c r="O414" s="1">
        <v>1</v>
      </c>
      <c r="P414" s="1">
        <v>0</v>
      </c>
      <c r="Q414" s="1">
        <v>100</v>
      </c>
      <c r="R414" s="1">
        <v>0</v>
      </c>
      <c r="S414" s="1">
        <v>1</v>
      </c>
      <c r="T414" s="1">
        <v>1</v>
      </c>
      <c r="U414" s="1" t="b">
        <v>0</v>
      </c>
      <c r="V414" s="1">
        <v>120</v>
      </c>
      <c r="W414" s="1">
        <v>720.14</v>
      </c>
      <c r="X414" s="1">
        <v>676.3</v>
      </c>
      <c r="Y414" s="1">
        <v>847.98</v>
      </c>
      <c r="Z414" s="1">
        <v>746.35</v>
      </c>
      <c r="AA414" s="1">
        <v>812.33</v>
      </c>
      <c r="AB414" s="1">
        <v>810.31</v>
      </c>
      <c r="AC414" s="1">
        <v>802.84</v>
      </c>
      <c r="AD414" s="1">
        <v>746.98</v>
      </c>
      <c r="AE414" s="1">
        <v>852.45</v>
      </c>
      <c r="AF414" s="1">
        <v>744.24</v>
      </c>
      <c r="AG414" s="1">
        <v>194.16</v>
      </c>
      <c r="AH414" s="1">
        <v>195.34</v>
      </c>
      <c r="AI414" s="1">
        <v>195.25</v>
      </c>
      <c r="AJ414" s="1">
        <v>195.07</v>
      </c>
      <c r="AK414" s="1">
        <v>195.57</v>
      </c>
      <c r="AL414" s="1">
        <v>194.95</v>
      </c>
      <c r="AM414" s="1">
        <v>194.85</v>
      </c>
      <c r="AN414" s="1">
        <v>195.07</v>
      </c>
      <c r="AO414" s="1">
        <v>195.04</v>
      </c>
      <c r="AP414" s="1">
        <v>195.49</v>
      </c>
      <c r="AQ414" s="1">
        <v>7.38537509779181</v>
      </c>
      <c r="AR414" s="1">
        <v>6.4620832884201604</v>
      </c>
      <c r="AS414" s="1">
        <v>7.0507498093113297</v>
      </c>
      <c r="AT414" s="1">
        <v>7.0354301482509198</v>
      </c>
      <c r="AU414" s="1">
        <v>6.8903376428787597</v>
      </c>
      <c r="AV414" s="1">
        <v>6.4185706297988601</v>
      </c>
      <c r="AW414" s="1">
        <v>7.2703034812711804</v>
      </c>
      <c r="AX414" s="1">
        <v>6.6745972729415302</v>
      </c>
      <c r="AY414" s="1">
        <v>7.2724773412258399</v>
      </c>
      <c r="AZ414" s="1">
        <v>6.6894910939554801</v>
      </c>
      <c r="BA414" s="1">
        <v>34.4713370371677</v>
      </c>
      <c r="BB414" s="1">
        <v>28.485849436761502</v>
      </c>
      <c r="BC414" s="1">
        <v>30.529209197192898</v>
      </c>
      <c r="BD414" s="1">
        <v>30.7866861183495</v>
      </c>
      <c r="BE414" s="1">
        <v>28.802855145791199</v>
      </c>
      <c r="BF414" s="1">
        <v>33.595421601905002</v>
      </c>
      <c r="BG414" s="1">
        <v>33.192721358172399</v>
      </c>
      <c r="BH414" s="1">
        <v>30.019342402477399</v>
      </c>
      <c r="BI414" s="1">
        <v>29.8890020409203</v>
      </c>
      <c r="BJ414" s="1">
        <v>28.629382914902699</v>
      </c>
      <c r="BM414">
        <v>10</v>
      </c>
      <c r="BN414">
        <f>MIN(Modell_vol30_2_bemutato_Wilensky4_table[[#This Row],[closest comp 1]:[closest comp 10]])</f>
        <v>6.4185706297988601</v>
      </c>
      <c r="BO414">
        <f>MAX(Modell_vol30_2_bemutato_Wilensky4_table[[#This Row],[closest comp 1]:[closest comp 10]])</f>
        <v>7.38537509779181</v>
      </c>
    </row>
    <row r="415" spans="1:70" x14ac:dyDescent="0.25">
      <c r="A415" s="1">
        <v>414</v>
      </c>
      <c r="B415" s="1" t="s">
        <v>38</v>
      </c>
      <c r="C415" s="1" t="s">
        <v>22</v>
      </c>
      <c r="D415" s="1" t="s">
        <v>40</v>
      </c>
      <c r="E415" s="1" t="s">
        <v>28</v>
      </c>
      <c r="F415" s="1" t="s">
        <v>25</v>
      </c>
      <c r="G415" s="1" t="b">
        <v>0</v>
      </c>
      <c r="H415" s="1" t="b">
        <v>0</v>
      </c>
      <c r="I415" s="1" t="b">
        <v>0</v>
      </c>
      <c r="J415" s="1" t="b">
        <v>0</v>
      </c>
      <c r="K415" s="1" t="b">
        <v>0</v>
      </c>
      <c r="L415" s="1">
        <v>200</v>
      </c>
      <c r="M415" s="1">
        <v>10</v>
      </c>
      <c r="N415" s="1">
        <v>0</v>
      </c>
      <c r="O415" s="1">
        <v>1</v>
      </c>
      <c r="P415" s="1">
        <v>0</v>
      </c>
      <c r="Q415" s="1">
        <v>100</v>
      </c>
      <c r="R415" s="1">
        <v>0</v>
      </c>
      <c r="S415" s="1">
        <v>1</v>
      </c>
      <c r="T415" s="1">
        <v>1</v>
      </c>
      <c r="U415" s="1" t="b">
        <v>0</v>
      </c>
      <c r="V415" s="1">
        <v>120</v>
      </c>
      <c r="W415" s="1">
        <v>681.99</v>
      </c>
      <c r="X415" s="1">
        <v>785.92</v>
      </c>
      <c r="Y415" s="1">
        <v>718.73</v>
      </c>
      <c r="Z415" s="1">
        <v>738</v>
      </c>
      <c r="AA415" s="1">
        <v>718.84</v>
      </c>
      <c r="AB415" s="1">
        <v>795.11</v>
      </c>
      <c r="AC415" s="1">
        <v>754.08</v>
      </c>
      <c r="AD415" s="1">
        <v>997.56</v>
      </c>
      <c r="AE415" s="1">
        <v>705.23</v>
      </c>
      <c r="AF415" s="1">
        <v>729.8</v>
      </c>
      <c r="AG415" s="1">
        <v>195.19</v>
      </c>
      <c r="AH415" s="1">
        <v>195.38</v>
      </c>
      <c r="AI415" s="1">
        <v>194.88</v>
      </c>
      <c r="AJ415" s="1">
        <v>195.71</v>
      </c>
      <c r="AK415" s="1">
        <v>195.29</v>
      </c>
      <c r="AL415" s="1">
        <v>195.25</v>
      </c>
      <c r="AM415" s="1">
        <v>195.47</v>
      </c>
      <c r="AN415" s="1">
        <v>195.19</v>
      </c>
      <c r="AO415" s="1">
        <v>195.04</v>
      </c>
      <c r="AP415" s="1">
        <v>195.3</v>
      </c>
      <c r="AQ415" s="1">
        <v>7.6395731497915698</v>
      </c>
      <c r="AR415" s="1">
        <v>5.7718463294122904</v>
      </c>
      <c r="AS415" s="1">
        <v>5.7599237385656501</v>
      </c>
      <c r="AT415" s="1">
        <v>5.4171140353245404</v>
      </c>
      <c r="AU415" s="1">
        <v>7.1819783840919396</v>
      </c>
      <c r="AV415" s="1">
        <v>6.0196601314055398</v>
      </c>
      <c r="AW415" s="1">
        <v>6.53325152887823</v>
      </c>
      <c r="AX415" s="1">
        <v>7.0415442741528098</v>
      </c>
      <c r="AY415" s="1">
        <v>6.4549857817936598</v>
      </c>
      <c r="AZ415" s="1">
        <v>6.0992215900339204</v>
      </c>
      <c r="BA415" s="1">
        <v>28.606611724109499</v>
      </c>
      <c r="BB415" s="1">
        <v>29.624251731504199</v>
      </c>
      <c r="BC415" s="1">
        <v>32.495338377668801</v>
      </c>
      <c r="BD415" s="1">
        <v>30.839932730752999</v>
      </c>
      <c r="BE415" s="1">
        <v>28.3023711933904</v>
      </c>
      <c r="BF415" s="1">
        <v>28.642427270680599</v>
      </c>
      <c r="BG415" s="1">
        <v>27.3274272680557</v>
      </c>
      <c r="BH415" s="1">
        <v>28.7087392092069</v>
      </c>
      <c r="BI415" s="1">
        <v>30.570562617492399</v>
      </c>
      <c r="BJ415" s="1">
        <v>29.3836875657448</v>
      </c>
      <c r="BM415">
        <v>10</v>
      </c>
      <c r="BN415">
        <f>MIN(Modell_vol30_2_bemutato_Wilensky4_table[[#This Row],[closest comp 1]:[closest comp 10]])</f>
        <v>5.4171140353245404</v>
      </c>
      <c r="BO415">
        <f>MAX(Modell_vol30_2_bemutato_Wilensky4_table[[#This Row],[closest comp 1]:[closest comp 10]])</f>
        <v>7.6395731497915698</v>
      </c>
    </row>
    <row r="416" spans="1:70" x14ac:dyDescent="0.25">
      <c r="A416" s="1">
        <v>415</v>
      </c>
      <c r="B416" s="1" t="s">
        <v>38</v>
      </c>
      <c r="C416" s="1" t="s">
        <v>22</v>
      </c>
      <c r="D416" s="1" t="s">
        <v>40</v>
      </c>
      <c r="E416" s="1" t="s">
        <v>28</v>
      </c>
      <c r="F416" s="1" t="s">
        <v>25</v>
      </c>
      <c r="G416" s="1" t="b">
        <v>0</v>
      </c>
      <c r="H416" s="1" t="b">
        <v>0</v>
      </c>
      <c r="I416" s="1" t="b">
        <v>0</v>
      </c>
      <c r="J416" s="1" t="b">
        <v>0</v>
      </c>
      <c r="K416" s="1" t="b">
        <v>0</v>
      </c>
      <c r="L416" s="1">
        <v>200</v>
      </c>
      <c r="M416" s="1">
        <v>10</v>
      </c>
      <c r="N416" s="1">
        <v>0</v>
      </c>
      <c r="O416" s="1">
        <v>1</v>
      </c>
      <c r="P416" s="1">
        <v>0</v>
      </c>
      <c r="Q416" s="1">
        <v>100</v>
      </c>
      <c r="R416" s="1">
        <v>0</v>
      </c>
      <c r="S416" s="1">
        <v>1</v>
      </c>
      <c r="T416" s="1">
        <v>1</v>
      </c>
      <c r="U416" s="1" t="b">
        <v>0</v>
      </c>
      <c r="V416" s="1">
        <v>120</v>
      </c>
      <c r="W416" s="1">
        <v>832.6</v>
      </c>
      <c r="X416" s="1">
        <v>847.31</v>
      </c>
      <c r="Y416" s="1">
        <v>957.23</v>
      </c>
      <c r="Z416" s="1">
        <v>727.4</v>
      </c>
      <c r="AA416" s="1">
        <v>775.28</v>
      </c>
      <c r="AB416" s="1">
        <v>796.33</v>
      </c>
      <c r="AC416" s="1">
        <v>802.82</v>
      </c>
      <c r="AD416" s="1">
        <v>828.62</v>
      </c>
      <c r="AE416" s="1">
        <v>794.36</v>
      </c>
      <c r="AF416" s="1">
        <v>712.41</v>
      </c>
      <c r="AG416" s="1">
        <v>194.6</v>
      </c>
      <c r="AH416" s="1">
        <v>194.44</v>
      </c>
      <c r="AI416" s="1">
        <v>194.02</v>
      </c>
      <c r="AJ416" s="1">
        <v>195.24</v>
      </c>
      <c r="AK416" s="1">
        <v>195.62</v>
      </c>
      <c r="AL416" s="1">
        <v>194.63</v>
      </c>
      <c r="AM416" s="1">
        <v>195.25</v>
      </c>
      <c r="AN416" s="1">
        <v>194.54</v>
      </c>
      <c r="AO416" s="1">
        <v>195.25</v>
      </c>
      <c r="AP416" s="1">
        <v>195.79</v>
      </c>
      <c r="AQ416" s="1">
        <v>8.2476783490017898</v>
      </c>
      <c r="AR416" s="1">
        <v>6.7157912190769702</v>
      </c>
      <c r="AS416" s="1">
        <v>7.8313958512259001</v>
      </c>
      <c r="AT416" s="1">
        <v>5.9123861288978299</v>
      </c>
      <c r="AU416" s="1">
        <v>5.7875812532500204</v>
      </c>
      <c r="AV416" s="1">
        <v>7.0107642293155203</v>
      </c>
      <c r="AW416" s="1">
        <v>6.8047380973618203</v>
      </c>
      <c r="AX416" s="1">
        <v>8.17287636278237</v>
      </c>
      <c r="AY416" s="1">
        <v>6.38917156063457</v>
      </c>
      <c r="AZ416" s="1">
        <v>5.7738278856171297</v>
      </c>
      <c r="BA416" s="1">
        <v>27.5269929578335</v>
      </c>
      <c r="BB416" s="1">
        <v>32.093756119305802</v>
      </c>
      <c r="BC416" s="1">
        <v>32.136519161466303</v>
      </c>
      <c r="BD416" s="1">
        <v>30.9426565948317</v>
      </c>
      <c r="BE416" s="1">
        <v>31.551906031580899</v>
      </c>
      <c r="BF416" s="1">
        <v>31.404906073046501</v>
      </c>
      <c r="BG416" s="1">
        <v>29.7902972530126</v>
      </c>
      <c r="BH416" s="1">
        <v>26.5968921895346</v>
      </c>
      <c r="BI416" s="1">
        <v>30.493205885732401</v>
      </c>
      <c r="BJ416" s="1">
        <v>30.729501324519902</v>
      </c>
      <c r="BM416">
        <v>10</v>
      </c>
      <c r="BN416">
        <f>MIN(Modell_vol30_2_bemutato_Wilensky4_table[[#This Row],[closest comp 1]:[closest comp 10]])</f>
        <v>5.7738278856171297</v>
      </c>
      <c r="BO416">
        <f>MAX(Modell_vol30_2_bemutato_Wilensky4_table[[#This Row],[closest comp 1]:[closest comp 10]])</f>
        <v>8.2476783490017898</v>
      </c>
    </row>
    <row r="417" spans="1:67" x14ac:dyDescent="0.25">
      <c r="A417" s="1">
        <v>416</v>
      </c>
      <c r="B417" s="1" t="s">
        <v>38</v>
      </c>
      <c r="C417" s="1" t="s">
        <v>22</v>
      </c>
      <c r="D417" s="1" t="s">
        <v>40</v>
      </c>
      <c r="E417" s="1" t="s">
        <v>28</v>
      </c>
      <c r="F417" s="1" t="s">
        <v>25</v>
      </c>
      <c r="G417" s="1" t="b">
        <v>0</v>
      </c>
      <c r="H417" s="1" t="b">
        <v>0</v>
      </c>
      <c r="I417" s="1" t="b">
        <v>0</v>
      </c>
      <c r="J417" s="1" t="b">
        <v>0</v>
      </c>
      <c r="K417" s="1" t="b">
        <v>0</v>
      </c>
      <c r="L417" s="1">
        <v>200</v>
      </c>
      <c r="M417" s="1">
        <v>10</v>
      </c>
      <c r="N417" s="1">
        <v>0</v>
      </c>
      <c r="O417" s="1">
        <v>1</v>
      </c>
      <c r="P417" s="1">
        <v>0</v>
      </c>
      <c r="Q417" s="1">
        <v>100</v>
      </c>
      <c r="R417" s="1">
        <v>0</v>
      </c>
      <c r="S417" s="1">
        <v>1</v>
      </c>
      <c r="T417" s="1">
        <v>1</v>
      </c>
      <c r="U417" s="1" t="b">
        <v>0</v>
      </c>
      <c r="V417" s="1">
        <v>120</v>
      </c>
      <c r="W417" s="1">
        <v>721.5</v>
      </c>
      <c r="X417" s="1">
        <v>724.97</v>
      </c>
      <c r="Y417" s="1">
        <v>595.54999999999995</v>
      </c>
      <c r="Z417" s="1">
        <v>764.24</v>
      </c>
      <c r="AA417" s="1">
        <v>610.13</v>
      </c>
      <c r="AB417" s="1">
        <v>750.4</v>
      </c>
      <c r="AC417" s="1">
        <v>685.33</v>
      </c>
      <c r="AD417" s="1">
        <v>787.9</v>
      </c>
      <c r="AE417" s="1">
        <v>722.49</v>
      </c>
      <c r="AF417" s="1">
        <v>726.88</v>
      </c>
      <c r="AG417" s="1">
        <v>195.71</v>
      </c>
      <c r="AH417" s="1">
        <v>194.62</v>
      </c>
      <c r="AI417" s="1">
        <v>196.28</v>
      </c>
      <c r="AJ417" s="1">
        <v>196.11</v>
      </c>
      <c r="AK417" s="1">
        <v>196.37</v>
      </c>
      <c r="AL417" s="1">
        <v>194.83</v>
      </c>
      <c r="AM417" s="1">
        <v>195.41</v>
      </c>
      <c r="AN417" s="1">
        <v>194.61</v>
      </c>
      <c r="AO417" s="1">
        <v>195.79</v>
      </c>
      <c r="AP417" s="1">
        <v>195.02</v>
      </c>
      <c r="AQ417" s="1">
        <v>5.1818180564603598</v>
      </c>
      <c r="AR417" s="1">
        <v>8.0261491316862905</v>
      </c>
      <c r="AS417" s="1">
        <v>4.4256161741669002</v>
      </c>
      <c r="AT417" s="1">
        <v>5.2616746705890503</v>
      </c>
      <c r="AU417" s="1">
        <v>5.4336665737143504</v>
      </c>
      <c r="AV417" s="1">
        <v>5.9557356760746103</v>
      </c>
      <c r="AW417" s="1">
        <v>5.6627128371687601</v>
      </c>
      <c r="AX417" s="1">
        <v>6.6106408291971297</v>
      </c>
      <c r="AY417" s="1">
        <v>5.7777518814614801</v>
      </c>
      <c r="AZ417" s="1">
        <v>5.8823596817607102</v>
      </c>
      <c r="BA417" s="1">
        <v>30.2405088604824</v>
      </c>
      <c r="BB417" s="1">
        <v>29.837184861013998</v>
      </c>
      <c r="BC417" s="1">
        <v>28.770951173976002</v>
      </c>
      <c r="BD417" s="1">
        <v>30.538707048722198</v>
      </c>
      <c r="BE417" s="1">
        <v>28.7105666650769</v>
      </c>
      <c r="BF417" s="1">
        <v>32.600764941976401</v>
      </c>
      <c r="BG417" s="1">
        <v>32.464652403434798</v>
      </c>
      <c r="BH417" s="1">
        <v>30.539498381644201</v>
      </c>
      <c r="BI417" s="1">
        <v>28.335733323680302</v>
      </c>
      <c r="BJ417" s="1">
        <v>31.911020696581701</v>
      </c>
      <c r="BM417">
        <v>10</v>
      </c>
      <c r="BN417">
        <f>MIN(Modell_vol30_2_bemutato_Wilensky4_table[[#This Row],[closest comp 1]:[closest comp 10]])</f>
        <v>4.4256161741669002</v>
      </c>
      <c r="BO417">
        <f>MAX(Modell_vol30_2_bemutato_Wilensky4_table[[#This Row],[closest comp 1]:[closest comp 10]])</f>
        <v>8.0261491316862905</v>
      </c>
    </row>
    <row r="418" spans="1:67" x14ac:dyDescent="0.25">
      <c r="A418" s="1">
        <v>417</v>
      </c>
      <c r="B418" s="1" t="s">
        <v>38</v>
      </c>
      <c r="C418" s="1" t="s">
        <v>22</v>
      </c>
      <c r="D418" s="1" t="s">
        <v>40</v>
      </c>
      <c r="E418" s="1" t="s">
        <v>28</v>
      </c>
      <c r="F418" s="1" t="s">
        <v>25</v>
      </c>
      <c r="G418" s="1" t="b">
        <v>0</v>
      </c>
      <c r="H418" s="1" t="b">
        <v>0</v>
      </c>
      <c r="I418" s="1" t="b">
        <v>0</v>
      </c>
      <c r="J418" s="1" t="b">
        <v>0</v>
      </c>
      <c r="K418" s="1" t="b">
        <v>0</v>
      </c>
      <c r="L418" s="1">
        <v>200</v>
      </c>
      <c r="M418" s="1">
        <v>10</v>
      </c>
      <c r="N418" s="1">
        <v>0</v>
      </c>
      <c r="O418" s="1">
        <v>1</v>
      </c>
      <c r="P418" s="1">
        <v>0</v>
      </c>
      <c r="Q418" s="1">
        <v>100</v>
      </c>
      <c r="R418" s="1">
        <v>0</v>
      </c>
      <c r="S418" s="1">
        <v>1</v>
      </c>
      <c r="T418" s="1">
        <v>1</v>
      </c>
      <c r="U418" s="1" t="b">
        <v>0</v>
      </c>
      <c r="V418" s="1">
        <v>120</v>
      </c>
      <c r="W418" s="1">
        <v>698.67</v>
      </c>
      <c r="X418" s="1">
        <v>783.16</v>
      </c>
      <c r="Y418" s="1">
        <v>763.92</v>
      </c>
      <c r="Z418" s="1">
        <v>821.1</v>
      </c>
      <c r="AA418" s="1">
        <v>684.03</v>
      </c>
      <c r="AB418" s="1">
        <v>736.87</v>
      </c>
      <c r="AC418" s="1">
        <v>674.76</v>
      </c>
      <c r="AD418" s="1">
        <v>816.54</v>
      </c>
      <c r="AE418" s="1">
        <v>875.15</v>
      </c>
      <c r="AF418" s="1">
        <v>769.84</v>
      </c>
      <c r="AG418" s="1">
        <v>195.33</v>
      </c>
      <c r="AH418" s="1">
        <v>195.72</v>
      </c>
      <c r="AI418" s="1">
        <v>195.63</v>
      </c>
      <c r="AJ418" s="1">
        <v>195.06</v>
      </c>
      <c r="AK418" s="1">
        <v>195.58</v>
      </c>
      <c r="AL418" s="1">
        <v>195.26</v>
      </c>
      <c r="AM418" s="1">
        <v>196.01</v>
      </c>
      <c r="AN418" s="1">
        <v>194.58</v>
      </c>
      <c r="AO418" s="1">
        <v>194.91</v>
      </c>
      <c r="AP418" s="1">
        <v>194.19</v>
      </c>
      <c r="AQ418" s="1">
        <v>6.9087859777882601</v>
      </c>
      <c r="AR418" s="1">
        <v>6.2628618924411104</v>
      </c>
      <c r="AS418" s="1">
        <v>5.7992617247606901</v>
      </c>
      <c r="AT418" s="1">
        <v>6.5520340974146496</v>
      </c>
      <c r="AU418" s="1">
        <v>5.74193949460168</v>
      </c>
      <c r="AV418" s="1">
        <v>5.5403372070403503</v>
      </c>
      <c r="AW418" s="1">
        <v>5.0274362685931404</v>
      </c>
      <c r="AX418" s="1">
        <v>6.7683264856548302</v>
      </c>
      <c r="AY418" s="1">
        <v>7.5514800594476501</v>
      </c>
      <c r="AZ418" s="1">
        <v>6.4665932345608104</v>
      </c>
      <c r="BA418" s="1">
        <v>27.784292334370701</v>
      </c>
      <c r="BB418" s="1">
        <v>31.111692950929001</v>
      </c>
      <c r="BC418" s="1">
        <v>29.425169090959201</v>
      </c>
      <c r="BD418" s="1">
        <v>29.4445328789302</v>
      </c>
      <c r="BE418" s="1">
        <v>29.887882955195</v>
      </c>
      <c r="BF418" s="1">
        <v>32.1113017482907</v>
      </c>
      <c r="BG418" s="1">
        <v>29.989179100189801</v>
      </c>
      <c r="BH418" s="1">
        <v>31.6777183474228</v>
      </c>
      <c r="BI418" s="1">
        <v>29.581559600350801</v>
      </c>
      <c r="BJ418" s="1">
        <v>32.8435304818437</v>
      </c>
      <c r="BM418">
        <v>10</v>
      </c>
      <c r="BN418">
        <f>MIN(Modell_vol30_2_bemutato_Wilensky4_table[[#This Row],[closest comp 1]:[closest comp 10]])</f>
        <v>5.0274362685931404</v>
      </c>
      <c r="BO418">
        <f>MAX(Modell_vol30_2_bemutato_Wilensky4_table[[#This Row],[closest comp 1]:[closest comp 10]])</f>
        <v>7.5514800594476501</v>
      </c>
    </row>
    <row r="419" spans="1:67" x14ac:dyDescent="0.25">
      <c r="A419" s="1">
        <v>418</v>
      </c>
      <c r="B419" s="1" t="s">
        <v>38</v>
      </c>
      <c r="C419" s="1" t="s">
        <v>22</v>
      </c>
      <c r="D419" s="1" t="s">
        <v>40</v>
      </c>
      <c r="E419" s="1" t="s">
        <v>28</v>
      </c>
      <c r="F419" s="1" t="s">
        <v>25</v>
      </c>
      <c r="G419" s="1" t="b">
        <v>0</v>
      </c>
      <c r="H419" s="1" t="b">
        <v>0</v>
      </c>
      <c r="I419" s="1" t="b">
        <v>0</v>
      </c>
      <c r="J419" s="1" t="b">
        <v>0</v>
      </c>
      <c r="K419" s="1" t="b">
        <v>0</v>
      </c>
      <c r="L419" s="1">
        <v>200</v>
      </c>
      <c r="M419" s="1">
        <v>10</v>
      </c>
      <c r="N419" s="1">
        <v>0</v>
      </c>
      <c r="O419" s="1">
        <v>1</v>
      </c>
      <c r="P419" s="1">
        <v>0</v>
      </c>
      <c r="Q419" s="1">
        <v>100</v>
      </c>
      <c r="R419" s="1">
        <v>0</v>
      </c>
      <c r="S419" s="1">
        <v>1</v>
      </c>
      <c r="T419" s="1">
        <v>1</v>
      </c>
      <c r="U419" s="1" t="b">
        <v>0</v>
      </c>
      <c r="V419" s="1">
        <v>120</v>
      </c>
      <c r="W419" s="1">
        <v>738</v>
      </c>
      <c r="X419" s="1">
        <v>709.45</v>
      </c>
      <c r="Y419" s="1">
        <v>817.17</v>
      </c>
      <c r="Z419" s="1">
        <v>810.28</v>
      </c>
      <c r="AA419" s="1">
        <v>815.18</v>
      </c>
      <c r="AB419" s="1">
        <v>750.7</v>
      </c>
      <c r="AC419" s="1">
        <v>853.9</v>
      </c>
      <c r="AD419" s="1">
        <v>810.39</v>
      </c>
      <c r="AE419" s="1">
        <v>718.51</v>
      </c>
      <c r="AF419" s="1">
        <v>884.99</v>
      </c>
      <c r="AG419" s="1">
        <v>195.37</v>
      </c>
      <c r="AH419" s="1">
        <v>196.1</v>
      </c>
      <c r="AI419" s="1">
        <v>195.21</v>
      </c>
      <c r="AJ419" s="1">
        <v>195.02</v>
      </c>
      <c r="AK419" s="1">
        <v>195.25</v>
      </c>
      <c r="AL419" s="1">
        <v>195</v>
      </c>
      <c r="AM419" s="1">
        <v>193.83</v>
      </c>
      <c r="AN419" s="1">
        <v>194.83</v>
      </c>
      <c r="AO419" s="1">
        <v>195.35</v>
      </c>
      <c r="AP419" s="1">
        <v>194.63</v>
      </c>
      <c r="AQ419" s="1">
        <v>6.9094194961299698</v>
      </c>
      <c r="AR419" s="1">
        <v>5.6785793127901902</v>
      </c>
      <c r="AS419" s="1">
        <v>6.6426231947410699</v>
      </c>
      <c r="AT419" s="1">
        <v>7.0540374506501902</v>
      </c>
      <c r="AU419" s="1">
        <v>5.1920864588172204</v>
      </c>
      <c r="AV419" s="1">
        <v>5.5770627499791301</v>
      </c>
      <c r="AW419" s="1">
        <v>7.2630581043509403</v>
      </c>
      <c r="AX419" s="1">
        <v>5.8544856600824904</v>
      </c>
      <c r="AY419" s="1">
        <v>6.9732898772931602</v>
      </c>
      <c r="AZ419" s="1">
        <v>7.1289191982040503</v>
      </c>
      <c r="BA419" s="1">
        <v>27.141166901353699</v>
      </c>
      <c r="BB419" s="1">
        <v>29.3991588279277</v>
      </c>
      <c r="BC419" s="1">
        <v>29.7475228947259</v>
      </c>
      <c r="BD419" s="1">
        <v>28.295276216529601</v>
      </c>
      <c r="BE419" s="1">
        <v>30.813634753683498</v>
      </c>
      <c r="BF419" s="1">
        <v>32.151961955620699</v>
      </c>
      <c r="BG419" s="1">
        <v>31.144759546903298</v>
      </c>
      <c r="BH419" s="1">
        <v>31.370555256030201</v>
      </c>
      <c r="BI419" s="1">
        <v>26.837770530196099</v>
      </c>
      <c r="BJ419" s="1">
        <v>28.803401502356301</v>
      </c>
      <c r="BM419">
        <v>10</v>
      </c>
      <c r="BN419">
        <f>MIN(Modell_vol30_2_bemutato_Wilensky4_table[[#This Row],[closest comp 1]:[closest comp 10]])</f>
        <v>5.1920864588172204</v>
      </c>
      <c r="BO419">
        <f>MAX(Modell_vol30_2_bemutato_Wilensky4_table[[#This Row],[closest comp 1]:[closest comp 10]])</f>
        <v>7.2630581043509403</v>
      </c>
    </row>
    <row r="420" spans="1:67" x14ac:dyDescent="0.25">
      <c r="A420" s="1">
        <v>419</v>
      </c>
      <c r="B420" s="1" t="s">
        <v>38</v>
      </c>
      <c r="C420" s="1" t="s">
        <v>22</v>
      </c>
      <c r="D420" s="1" t="s">
        <v>40</v>
      </c>
      <c r="E420" s="1" t="s">
        <v>28</v>
      </c>
      <c r="F420" s="1" t="s">
        <v>25</v>
      </c>
      <c r="G420" s="1" t="b">
        <v>0</v>
      </c>
      <c r="H420" s="1" t="b">
        <v>0</v>
      </c>
      <c r="I420" s="1" t="b">
        <v>0</v>
      </c>
      <c r="J420" s="1" t="b">
        <v>0</v>
      </c>
      <c r="K420" s="1" t="b">
        <v>0</v>
      </c>
      <c r="L420" s="1">
        <v>200</v>
      </c>
      <c r="M420" s="1">
        <v>10</v>
      </c>
      <c r="N420" s="1">
        <v>0</v>
      </c>
      <c r="O420" s="1">
        <v>1</v>
      </c>
      <c r="P420" s="1">
        <v>0</v>
      </c>
      <c r="Q420" s="1">
        <v>100</v>
      </c>
      <c r="R420" s="1">
        <v>0</v>
      </c>
      <c r="S420" s="1">
        <v>1</v>
      </c>
      <c r="T420" s="1">
        <v>1</v>
      </c>
      <c r="U420" s="1" t="b">
        <v>0</v>
      </c>
      <c r="V420" s="1">
        <v>120</v>
      </c>
      <c r="W420" s="1">
        <v>660.75</v>
      </c>
      <c r="X420" s="1">
        <v>673.21</v>
      </c>
      <c r="Y420" s="1">
        <v>749.77</v>
      </c>
      <c r="Z420" s="1">
        <v>676.39</v>
      </c>
      <c r="AA420" s="1">
        <v>723.82</v>
      </c>
      <c r="AB420" s="1">
        <v>794.66</v>
      </c>
      <c r="AC420" s="1">
        <v>769.3</v>
      </c>
      <c r="AD420" s="1">
        <v>806.62</v>
      </c>
      <c r="AE420" s="1">
        <v>712.18</v>
      </c>
      <c r="AF420" s="1">
        <v>726.74</v>
      </c>
      <c r="AG420" s="1">
        <v>195.99</v>
      </c>
      <c r="AH420" s="1">
        <v>195.39</v>
      </c>
      <c r="AI420" s="1">
        <v>195.41</v>
      </c>
      <c r="AJ420" s="1">
        <v>195.65</v>
      </c>
      <c r="AK420" s="1">
        <v>195.17</v>
      </c>
      <c r="AL420" s="1">
        <v>193.99</v>
      </c>
      <c r="AM420" s="1">
        <v>195.71</v>
      </c>
      <c r="AN420" s="1">
        <v>195.68</v>
      </c>
      <c r="AO420" s="1">
        <v>195.39</v>
      </c>
      <c r="AP420" s="1">
        <v>195.99</v>
      </c>
      <c r="AQ420" s="1">
        <v>6.49088118188227</v>
      </c>
      <c r="AR420" s="1">
        <v>5.2629543570244701</v>
      </c>
      <c r="AS420" s="1">
        <v>6.8767889697604998</v>
      </c>
      <c r="AT420" s="1">
        <v>6.1453826655690102</v>
      </c>
      <c r="AU420" s="1">
        <v>5.9577534673363903</v>
      </c>
      <c r="AV420" s="1">
        <v>6.9547057438911697</v>
      </c>
      <c r="AW420" s="1">
        <v>5.7954736243198299</v>
      </c>
      <c r="AX420" s="1">
        <v>6.0938824409731298</v>
      </c>
      <c r="AY420" s="1">
        <v>6.18187074666809</v>
      </c>
      <c r="AZ420" s="1">
        <v>6.5734645589001897</v>
      </c>
      <c r="BA420" s="1">
        <v>26.493295677416</v>
      </c>
      <c r="BB420" s="1">
        <v>31.528593891802199</v>
      </c>
      <c r="BC420" s="1">
        <v>29.118168102222199</v>
      </c>
      <c r="BD420" s="1">
        <v>27.583125694192301</v>
      </c>
      <c r="BE420" s="1">
        <v>30.539765101532801</v>
      </c>
      <c r="BF420" s="1">
        <v>30.713797192534699</v>
      </c>
      <c r="BG420" s="1">
        <v>28.435733777443101</v>
      </c>
      <c r="BH420" s="1">
        <v>30.281463839800299</v>
      </c>
      <c r="BI420" s="1">
        <v>27.7510574814474</v>
      </c>
      <c r="BJ420" s="1">
        <v>28.551852977633999</v>
      </c>
      <c r="BM420">
        <v>10</v>
      </c>
      <c r="BN420">
        <f>MIN(Modell_vol30_2_bemutato_Wilensky4_table[[#This Row],[closest comp 1]:[closest comp 10]])</f>
        <v>5.2629543570244701</v>
      </c>
      <c r="BO420">
        <f>MAX(Modell_vol30_2_bemutato_Wilensky4_table[[#This Row],[closest comp 1]:[closest comp 10]])</f>
        <v>6.9547057438911697</v>
      </c>
    </row>
    <row r="421" spans="1:67" x14ac:dyDescent="0.25">
      <c r="A421" s="1">
        <v>420</v>
      </c>
      <c r="B421" s="1" t="s">
        <v>38</v>
      </c>
      <c r="C421" s="1" t="s">
        <v>22</v>
      </c>
      <c r="D421" s="1" t="s">
        <v>40</v>
      </c>
      <c r="E421" s="1" t="s">
        <v>28</v>
      </c>
      <c r="F421" s="1" t="s">
        <v>25</v>
      </c>
      <c r="G421" s="1" t="b">
        <v>0</v>
      </c>
      <c r="H421" s="1" t="b">
        <v>0</v>
      </c>
      <c r="I421" s="1" t="b">
        <v>0</v>
      </c>
      <c r="J421" s="1" t="b">
        <v>0</v>
      </c>
      <c r="K421" s="1" t="b">
        <v>0</v>
      </c>
      <c r="L421" s="1">
        <v>200</v>
      </c>
      <c r="M421" s="1">
        <v>10</v>
      </c>
      <c r="N421" s="1">
        <v>0</v>
      </c>
      <c r="O421" s="1">
        <v>1</v>
      </c>
      <c r="P421" s="1">
        <v>0</v>
      </c>
      <c r="Q421" s="1">
        <v>100</v>
      </c>
      <c r="R421" s="1">
        <v>0</v>
      </c>
      <c r="S421" s="1">
        <v>1</v>
      </c>
      <c r="T421" s="1">
        <v>1</v>
      </c>
      <c r="U421" s="1" t="b">
        <v>0</v>
      </c>
      <c r="V421" s="1">
        <v>120</v>
      </c>
      <c r="W421" s="1">
        <v>610.79</v>
      </c>
      <c r="X421" s="1">
        <v>615.91999999999996</v>
      </c>
      <c r="Y421" s="1">
        <v>776.57</v>
      </c>
      <c r="Z421" s="1">
        <v>609.41</v>
      </c>
      <c r="AA421" s="1">
        <v>694.89</v>
      </c>
      <c r="AB421" s="1">
        <v>719</v>
      </c>
      <c r="AC421" s="1">
        <v>712.05</v>
      </c>
      <c r="AD421" s="1">
        <v>763.36</v>
      </c>
      <c r="AE421" s="1">
        <v>850.55</v>
      </c>
      <c r="AF421" s="1">
        <v>818.39</v>
      </c>
      <c r="AG421" s="1">
        <v>196.68</v>
      </c>
      <c r="AH421" s="1">
        <v>196.28</v>
      </c>
      <c r="AI421" s="1">
        <v>195.1</v>
      </c>
      <c r="AJ421" s="1">
        <v>195.7</v>
      </c>
      <c r="AK421" s="1">
        <v>195.36</v>
      </c>
      <c r="AL421" s="1">
        <v>195.04</v>
      </c>
      <c r="AM421" s="1">
        <v>195.01</v>
      </c>
      <c r="AN421" s="1">
        <v>195.41</v>
      </c>
      <c r="AO421" s="1">
        <v>194.43</v>
      </c>
      <c r="AP421" s="1">
        <v>194.89</v>
      </c>
      <c r="AQ421" s="1">
        <v>4.3110986734674501</v>
      </c>
      <c r="AR421" s="1">
        <v>4.20100066744671</v>
      </c>
      <c r="AS421" s="1">
        <v>7.42541271994721</v>
      </c>
      <c r="AT421" s="1">
        <v>5.7113313588860004</v>
      </c>
      <c r="AU421" s="1">
        <v>6.67084591640916</v>
      </c>
      <c r="AV421" s="1">
        <v>5.7640613265650904</v>
      </c>
      <c r="AW421" s="1">
        <v>8.18752252531681</v>
      </c>
      <c r="AX421" s="1">
        <v>6.9156176402089997</v>
      </c>
      <c r="AY421" s="1">
        <v>8.2024486631892994</v>
      </c>
      <c r="AZ421" s="1">
        <v>5.9775795192637204</v>
      </c>
      <c r="BA421" s="1">
        <v>29.527917494904401</v>
      </c>
      <c r="BB421" s="1">
        <v>31.3398581253267</v>
      </c>
      <c r="BC421" s="1">
        <v>27.896796354545501</v>
      </c>
      <c r="BD421" s="1">
        <v>31.134420335467901</v>
      </c>
      <c r="BE421" s="1">
        <v>30.547797345334398</v>
      </c>
      <c r="BF421" s="1">
        <v>31.652124516789801</v>
      </c>
      <c r="BG421" s="1">
        <v>25.1403702296594</v>
      </c>
      <c r="BH421" s="1">
        <v>28.7949744650589</v>
      </c>
      <c r="BI421" s="1">
        <v>29.029782998925398</v>
      </c>
      <c r="BJ421" s="1">
        <v>30.182441900170002</v>
      </c>
      <c r="BM421">
        <v>10</v>
      </c>
      <c r="BN421">
        <f>MIN(Modell_vol30_2_bemutato_Wilensky4_table[[#This Row],[closest comp 1]:[closest comp 10]])</f>
        <v>4.20100066744671</v>
      </c>
      <c r="BO421">
        <f>MAX(Modell_vol30_2_bemutato_Wilensky4_table[[#This Row],[closest comp 1]:[closest comp 10]])</f>
        <v>8.2024486631892994</v>
      </c>
    </row>
    <row r="422" spans="1:67" x14ac:dyDescent="0.25">
      <c r="A422" s="1">
        <v>421</v>
      </c>
      <c r="B422" s="1" t="s">
        <v>38</v>
      </c>
      <c r="C422" s="1" t="s">
        <v>22</v>
      </c>
      <c r="D422" s="1" t="s">
        <v>40</v>
      </c>
      <c r="E422" s="1" t="s">
        <v>28</v>
      </c>
      <c r="F422" s="1" t="s">
        <v>25</v>
      </c>
      <c r="G422" s="1" t="b">
        <v>0</v>
      </c>
      <c r="H422" s="1" t="b">
        <v>0</v>
      </c>
      <c r="I422" s="1" t="b">
        <v>0</v>
      </c>
      <c r="J422" s="1" t="b">
        <v>0</v>
      </c>
      <c r="K422" s="1" t="b">
        <v>0</v>
      </c>
      <c r="L422" s="1">
        <v>200</v>
      </c>
      <c r="M422" s="1">
        <v>10</v>
      </c>
      <c r="N422" s="1">
        <v>0</v>
      </c>
      <c r="O422" s="1">
        <v>1</v>
      </c>
      <c r="P422" s="1">
        <v>0</v>
      </c>
      <c r="Q422" s="1">
        <v>100</v>
      </c>
      <c r="R422" s="1">
        <v>0</v>
      </c>
      <c r="S422" s="1">
        <v>1</v>
      </c>
      <c r="T422" s="1">
        <v>1</v>
      </c>
      <c r="U422" s="1" t="b">
        <v>0</v>
      </c>
      <c r="V422" s="1">
        <v>120</v>
      </c>
      <c r="W422" s="1">
        <v>779.15</v>
      </c>
      <c r="X422" s="1">
        <v>759.25</v>
      </c>
      <c r="Y422" s="1">
        <v>938.29</v>
      </c>
      <c r="Z422" s="1">
        <v>692.84</v>
      </c>
      <c r="AA422" s="1">
        <v>655.88</v>
      </c>
      <c r="AB422" s="1">
        <v>803.34</v>
      </c>
      <c r="AC422" s="1">
        <v>927.6</v>
      </c>
      <c r="AD422" s="1">
        <v>784.72</v>
      </c>
      <c r="AE422" s="1">
        <v>806.85</v>
      </c>
      <c r="AF422" s="1">
        <v>675.55</v>
      </c>
      <c r="AG422" s="1">
        <v>194.95</v>
      </c>
      <c r="AH422" s="1">
        <v>195.13</v>
      </c>
      <c r="AI422" s="1">
        <v>194.2</v>
      </c>
      <c r="AJ422" s="1">
        <v>195.27</v>
      </c>
      <c r="AK422" s="1">
        <v>195.73</v>
      </c>
      <c r="AL422" s="1">
        <v>194.8</v>
      </c>
      <c r="AM422" s="1">
        <v>194.8</v>
      </c>
      <c r="AN422" s="1">
        <v>194.98</v>
      </c>
      <c r="AO422" s="1">
        <v>195.4</v>
      </c>
      <c r="AP422" s="1">
        <v>196</v>
      </c>
      <c r="AQ422" s="1">
        <v>6.4944949365498896</v>
      </c>
      <c r="AR422" s="1">
        <v>6.3492168867918704</v>
      </c>
      <c r="AS422" s="1">
        <v>7.0746432329625701</v>
      </c>
      <c r="AT422" s="1">
        <v>6.1927581648048804</v>
      </c>
      <c r="AU422" s="1">
        <v>6.55220968377522</v>
      </c>
      <c r="AV422" s="1">
        <v>6.1213238051535104</v>
      </c>
      <c r="AW422" s="1">
        <v>6.0968742610175397</v>
      </c>
      <c r="AX422" s="1">
        <v>7.4312936178485298</v>
      </c>
      <c r="AY422" s="1">
        <v>6.3052932740759102</v>
      </c>
      <c r="AZ422" s="1">
        <v>5.6785632810253004</v>
      </c>
      <c r="BA422" s="1">
        <v>31.0831060849289</v>
      </c>
      <c r="BB422" s="1">
        <v>29.5400867773931</v>
      </c>
      <c r="BC422" s="1">
        <v>30.623506983255201</v>
      </c>
      <c r="BD422" s="1">
        <v>29.743779784738301</v>
      </c>
      <c r="BE422" s="1">
        <v>27.562651602337699</v>
      </c>
      <c r="BF422" s="1">
        <v>30.4316028319599</v>
      </c>
      <c r="BG422" s="1">
        <v>30.5658049352392</v>
      </c>
      <c r="BH422" s="1">
        <v>28.2759469603097</v>
      </c>
      <c r="BI422" s="1">
        <v>28.404724341489601</v>
      </c>
      <c r="BJ422" s="1">
        <v>27.525795918686399</v>
      </c>
      <c r="BM422">
        <v>10</v>
      </c>
      <c r="BN422">
        <f>MIN(Modell_vol30_2_bemutato_Wilensky4_table[[#This Row],[closest comp 1]:[closest comp 10]])</f>
        <v>5.6785632810253004</v>
      </c>
      <c r="BO422">
        <f>MAX(Modell_vol30_2_bemutato_Wilensky4_table[[#This Row],[closest comp 1]:[closest comp 10]])</f>
        <v>7.4312936178485298</v>
      </c>
    </row>
    <row r="423" spans="1:67" x14ac:dyDescent="0.25">
      <c r="A423" s="1">
        <v>422</v>
      </c>
      <c r="B423" s="1" t="s">
        <v>38</v>
      </c>
      <c r="C423" s="1" t="s">
        <v>22</v>
      </c>
      <c r="D423" s="1" t="s">
        <v>40</v>
      </c>
      <c r="E423" s="1" t="s">
        <v>28</v>
      </c>
      <c r="F423" s="1" t="s">
        <v>25</v>
      </c>
      <c r="G423" s="1" t="b">
        <v>0</v>
      </c>
      <c r="H423" s="1" t="b">
        <v>0</v>
      </c>
      <c r="I423" s="1" t="b">
        <v>0</v>
      </c>
      <c r="J423" s="1" t="b">
        <v>0</v>
      </c>
      <c r="K423" s="1" t="b">
        <v>0</v>
      </c>
      <c r="L423" s="1">
        <v>200</v>
      </c>
      <c r="M423" s="1">
        <v>10</v>
      </c>
      <c r="N423" s="1">
        <v>0</v>
      </c>
      <c r="O423" s="1">
        <v>1</v>
      </c>
      <c r="P423" s="1">
        <v>0</v>
      </c>
      <c r="Q423" s="1">
        <v>100</v>
      </c>
      <c r="R423" s="1">
        <v>0</v>
      </c>
      <c r="S423" s="1">
        <v>1</v>
      </c>
      <c r="T423" s="1">
        <v>1</v>
      </c>
      <c r="U423" s="1" t="b">
        <v>0</v>
      </c>
      <c r="V423" s="1">
        <v>120</v>
      </c>
      <c r="W423" s="1">
        <v>860.87</v>
      </c>
      <c r="X423" s="1">
        <v>719.52</v>
      </c>
      <c r="Y423" s="1">
        <v>727.42</v>
      </c>
      <c r="Z423" s="1">
        <v>841.66</v>
      </c>
      <c r="AA423" s="1">
        <v>807.33</v>
      </c>
      <c r="AB423" s="1">
        <v>838.6</v>
      </c>
      <c r="AC423" s="1">
        <v>771.79</v>
      </c>
      <c r="AD423" s="1">
        <v>747.75</v>
      </c>
      <c r="AE423" s="1">
        <v>946.34</v>
      </c>
      <c r="AF423" s="1">
        <v>765.69</v>
      </c>
      <c r="AG423" s="1">
        <v>194.36</v>
      </c>
      <c r="AH423" s="1">
        <v>195.41</v>
      </c>
      <c r="AI423" s="1">
        <v>195.54</v>
      </c>
      <c r="AJ423" s="1">
        <v>194.46</v>
      </c>
      <c r="AK423" s="1">
        <v>195.58</v>
      </c>
      <c r="AL423" s="1">
        <v>194.33</v>
      </c>
      <c r="AM423" s="1">
        <v>195.34</v>
      </c>
      <c r="AN423" s="1">
        <v>195.27</v>
      </c>
      <c r="AO423" s="1">
        <v>194.53</v>
      </c>
      <c r="AP423" s="1">
        <v>194.77</v>
      </c>
      <c r="AQ423" s="1">
        <v>7.2174241807775799</v>
      </c>
      <c r="AR423" s="1">
        <v>7.7212108498850496</v>
      </c>
      <c r="AS423" s="1">
        <v>6.2860504075064201</v>
      </c>
      <c r="AT423" s="1">
        <v>7.2302448831000898</v>
      </c>
      <c r="AU423" s="1">
        <v>6.22379335102318</v>
      </c>
      <c r="AV423" s="1">
        <v>6.9474585230505204</v>
      </c>
      <c r="AW423" s="1">
        <v>6.0039727459455303</v>
      </c>
      <c r="AX423" s="1">
        <v>6.3655545822984099</v>
      </c>
      <c r="AY423" s="1">
        <v>7.5477615065643304</v>
      </c>
      <c r="AZ423" s="1">
        <v>6.5800016935306003</v>
      </c>
      <c r="BA423" s="1">
        <v>31.7838077348359</v>
      </c>
      <c r="BB423" s="1">
        <v>26.526131476307299</v>
      </c>
      <c r="BC423" s="1">
        <v>28.775009458235701</v>
      </c>
      <c r="BD423" s="1">
        <v>29.657378824479999</v>
      </c>
      <c r="BE423" s="1">
        <v>29.757776805584498</v>
      </c>
      <c r="BF423" s="1">
        <v>32.642259133208</v>
      </c>
      <c r="BG423" s="1">
        <v>30.2804821889289</v>
      </c>
      <c r="BH423" s="1">
        <v>31.447824871248201</v>
      </c>
      <c r="BI423" s="1">
        <v>30.612479106709799</v>
      </c>
      <c r="BJ423" s="1">
        <v>29.104017287267901</v>
      </c>
      <c r="BM423">
        <v>10</v>
      </c>
      <c r="BN423">
        <f>MIN(Modell_vol30_2_bemutato_Wilensky4_table[[#This Row],[closest comp 1]:[closest comp 10]])</f>
        <v>6.0039727459455303</v>
      </c>
      <c r="BO423">
        <f>MAX(Modell_vol30_2_bemutato_Wilensky4_table[[#This Row],[closest comp 1]:[closest comp 10]])</f>
        <v>7.7212108498850496</v>
      </c>
    </row>
    <row r="424" spans="1:67" x14ac:dyDescent="0.25">
      <c r="A424" s="1">
        <v>423</v>
      </c>
      <c r="B424" s="1" t="s">
        <v>38</v>
      </c>
      <c r="C424" s="1" t="s">
        <v>22</v>
      </c>
      <c r="D424" s="1" t="s">
        <v>40</v>
      </c>
      <c r="E424" s="1" t="s">
        <v>28</v>
      </c>
      <c r="F424" s="1" t="s">
        <v>25</v>
      </c>
      <c r="G424" s="1" t="b">
        <v>0</v>
      </c>
      <c r="H424" s="1" t="b">
        <v>0</v>
      </c>
      <c r="I424" s="1" t="b">
        <v>0</v>
      </c>
      <c r="J424" s="1" t="b">
        <v>0</v>
      </c>
      <c r="K424" s="1" t="b">
        <v>0</v>
      </c>
      <c r="L424" s="1">
        <v>200</v>
      </c>
      <c r="M424" s="1">
        <v>10</v>
      </c>
      <c r="N424" s="1">
        <v>0</v>
      </c>
      <c r="O424" s="1">
        <v>1</v>
      </c>
      <c r="P424" s="1">
        <v>0</v>
      </c>
      <c r="Q424" s="1">
        <v>100</v>
      </c>
      <c r="R424" s="1">
        <v>0</v>
      </c>
      <c r="S424" s="1">
        <v>1</v>
      </c>
      <c r="T424" s="1">
        <v>1</v>
      </c>
      <c r="U424" s="1" t="b">
        <v>0</v>
      </c>
      <c r="V424" s="1">
        <v>120</v>
      </c>
      <c r="W424" s="1">
        <v>832.2</v>
      </c>
      <c r="X424" s="1">
        <v>798.99</v>
      </c>
      <c r="Y424" s="1">
        <v>832.68</v>
      </c>
      <c r="Z424" s="1">
        <v>1151.6199999999999</v>
      </c>
      <c r="AA424" s="1">
        <v>932.26</v>
      </c>
      <c r="AB424" s="1">
        <v>704.1</v>
      </c>
      <c r="AC424" s="1">
        <v>723.37</v>
      </c>
      <c r="AD424" s="1">
        <v>979.82</v>
      </c>
      <c r="AE424" s="1">
        <v>790.43</v>
      </c>
      <c r="AF424" s="1">
        <v>797.76</v>
      </c>
      <c r="AG424" s="1">
        <v>194.69</v>
      </c>
      <c r="AH424" s="1">
        <v>195.02</v>
      </c>
      <c r="AI424" s="1">
        <v>195.12</v>
      </c>
      <c r="AJ424" s="1">
        <v>192.96</v>
      </c>
      <c r="AK424" s="1">
        <v>194.48</v>
      </c>
      <c r="AL424" s="1">
        <v>195.19</v>
      </c>
      <c r="AM424" s="1">
        <v>195.16</v>
      </c>
      <c r="AN424" s="1">
        <v>194</v>
      </c>
      <c r="AO424" s="1">
        <v>194.68</v>
      </c>
      <c r="AP424" s="1">
        <v>195.7</v>
      </c>
      <c r="AQ424" s="1">
        <v>6.7735873413011403</v>
      </c>
      <c r="AR424" s="1">
        <v>5.5691139341653004</v>
      </c>
      <c r="AS424" s="1">
        <v>7.1745689893618101</v>
      </c>
      <c r="AT424" s="1">
        <v>8.6537672226189901</v>
      </c>
      <c r="AU424" s="1">
        <v>7.5662281145795696</v>
      </c>
      <c r="AV424" s="1">
        <v>7.18441272170777</v>
      </c>
      <c r="AW424" s="1">
        <v>6.0601658488321499</v>
      </c>
      <c r="AX424" s="1">
        <v>7.8769879273194201</v>
      </c>
      <c r="AY424" s="1">
        <v>7.3474529734698502</v>
      </c>
      <c r="AZ424" s="1">
        <v>6.5877618652941301</v>
      </c>
      <c r="BA424" s="1">
        <v>30.754356925974399</v>
      </c>
      <c r="BB424" s="1">
        <v>32.289394493291397</v>
      </c>
      <c r="BC424" s="1">
        <v>27.876201543298201</v>
      </c>
      <c r="BD424" s="1">
        <v>31.133865357943701</v>
      </c>
      <c r="BE424" s="1">
        <v>27.841148752470499</v>
      </c>
      <c r="BF424" s="1">
        <v>28.8680377383772</v>
      </c>
      <c r="BG424" s="1">
        <v>28.041513349730199</v>
      </c>
      <c r="BH424" s="1">
        <v>32.613143427919098</v>
      </c>
      <c r="BI424" s="1">
        <v>30.294963007140201</v>
      </c>
      <c r="BJ424" s="1">
        <v>28.743326669544299</v>
      </c>
      <c r="BM424">
        <v>10</v>
      </c>
      <c r="BN424">
        <f>MIN(Modell_vol30_2_bemutato_Wilensky4_table[[#This Row],[closest comp 1]:[closest comp 10]])</f>
        <v>5.5691139341653004</v>
      </c>
      <c r="BO424">
        <f>MAX(Modell_vol30_2_bemutato_Wilensky4_table[[#This Row],[closest comp 1]:[closest comp 10]])</f>
        <v>8.6537672226189901</v>
      </c>
    </row>
    <row r="425" spans="1:67" x14ac:dyDescent="0.25">
      <c r="A425" s="1">
        <v>424</v>
      </c>
      <c r="B425" s="1" t="s">
        <v>38</v>
      </c>
      <c r="C425" s="1" t="s">
        <v>22</v>
      </c>
      <c r="D425" s="1" t="s">
        <v>40</v>
      </c>
      <c r="E425" s="1" t="s">
        <v>28</v>
      </c>
      <c r="F425" s="1" t="s">
        <v>25</v>
      </c>
      <c r="G425" s="1" t="b">
        <v>0</v>
      </c>
      <c r="H425" s="1" t="b">
        <v>0</v>
      </c>
      <c r="I425" s="1" t="b">
        <v>0</v>
      </c>
      <c r="J425" s="1" t="b">
        <v>0</v>
      </c>
      <c r="K425" s="1" t="b">
        <v>0</v>
      </c>
      <c r="L425" s="1">
        <v>200</v>
      </c>
      <c r="M425" s="1">
        <v>10</v>
      </c>
      <c r="N425" s="1">
        <v>0</v>
      </c>
      <c r="O425" s="1">
        <v>1</v>
      </c>
      <c r="P425" s="1">
        <v>0</v>
      </c>
      <c r="Q425" s="1">
        <v>100</v>
      </c>
      <c r="R425" s="1">
        <v>0</v>
      </c>
      <c r="S425" s="1">
        <v>1</v>
      </c>
      <c r="T425" s="1">
        <v>1</v>
      </c>
      <c r="U425" s="1" t="b">
        <v>0</v>
      </c>
      <c r="V425" s="1">
        <v>120</v>
      </c>
      <c r="W425" s="1">
        <v>839.87</v>
      </c>
      <c r="X425" s="1">
        <v>831.61</v>
      </c>
      <c r="Y425" s="1">
        <v>732.56</v>
      </c>
      <c r="Z425" s="1">
        <v>757.84</v>
      </c>
      <c r="AA425" s="1">
        <v>950.03</v>
      </c>
      <c r="AB425" s="1">
        <v>931.07</v>
      </c>
      <c r="AC425" s="1">
        <v>829.24</v>
      </c>
      <c r="AD425" s="1">
        <v>908.16</v>
      </c>
      <c r="AE425" s="1">
        <v>762.28</v>
      </c>
      <c r="AF425" s="1">
        <v>737.25</v>
      </c>
      <c r="AG425" s="1">
        <v>195.09</v>
      </c>
      <c r="AH425" s="1">
        <v>195.18</v>
      </c>
      <c r="AI425" s="1">
        <v>194.87</v>
      </c>
      <c r="AJ425" s="1">
        <v>195.26</v>
      </c>
      <c r="AK425" s="1">
        <v>194.24</v>
      </c>
      <c r="AL425" s="1">
        <v>194.8</v>
      </c>
      <c r="AM425" s="1">
        <v>194.41</v>
      </c>
      <c r="AN425" s="1">
        <v>194.61</v>
      </c>
      <c r="AO425" s="1">
        <v>194.85</v>
      </c>
      <c r="AP425" s="1">
        <v>194.97</v>
      </c>
      <c r="AQ425" s="1">
        <v>6.9963212844895901</v>
      </c>
      <c r="AR425" s="1">
        <v>6.4082984882792502</v>
      </c>
      <c r="AS425" s="1">
        <v>6.3434288653380797</v>
      </c>
      <c r="AT425" s="1">
        <v>6.2519086289952899</v>
      </c>
      <c r="AU425" s="1">
        <v>6.3296151710705901</v>
      </c>
      <c r="AV425" s="1">
        <v>7.1958947042582802</v>
      </c>
      <c r="AW425" s="1">
        <v>7.1708336840288398</v>
      </c>
      <c r="AX425" s="1">
        <v>7.0890532656318701</v>
      </c>
      <c r="AY425" s="1">
        <v>7.9113867956135104</v>
      </c>
      <c r="AZ425" s="1">
        <v>6.6498694592291097</v>
      </c>
      <c r="BA425" s="1">
        <v>28.760039705126399</v>
      </c>
      <c r="BB425" s="1">
        <v>29.235333854601901</v>
      </c>
      <c r="BC425" s="1">
        <v>30.467231147175799</v>
      </c>
      <c r="BD425" s="1">
        <v>29.169829085802899</v>
      </c>
      <c r="BE425" s="1">
        <v>31.434017698328699</v>
      </c>
      <c r="BF425" s="1">
        <v>28.124184817536001</v>
      </c>
      <c r="BG425" s="1">
        <v>31.2143425143847</v>
      </c>
      <c r="BH425" s="1">
        <v>30.3335053259453</v>
      </c>
      <c r="BI425" s="1">
        <v>26.5084775714298</v>
      </c>
      <c r="BJ425" s="1">
        <v>30.847020725381402</v>
      </c>
      <c r="BM425">
        <v>10</v>
      </c>
      <c r="BN425">
        <f>MIN(Modell_vol30_2_bemutato_Wilensky4_table[[#This Row],[closest comp 1]:[closest comp 10]])</f>
        <v>6.2519086289952899</v>
      </c>
      <c r="BO425">
        <f>MAX(Modell_vol30_2_bemutato_Wilensky4_table[[#This Row],[closest comp 1]:[closest comp 10]])</f>
        <v>7.9113867956135104</v>
      </c>
    </row>
    <row r="426" spans="1:67" x14ac:dyDescent="0.25">
      <c r="A426" s="1">
        <v>425</v>
      </c>
      <c r="B426" s="1" t="s">
        <v>38</v>
      </c>
      <c r="C426" s="1" t="s">
        <v>22</v>
      </c>
      <c r="D426" s="1" t="s">
        <v>40</v>
      </c>
      <c r="E426" s="1" t="s">
        <v>28</v>
      </c>
      <c r="F426" s="1" t="s">
        <v>25</v>
      </c>
      <c r="G426" s="1" t="b">
        <v>0</v>
      </c>
      <c r="H426" s="1" t="b">
        <v>0</v>
      </c>
      <c r="I426" s="1" t="b">
        <v>0</v>
      </c>
      <c r="J426" s="1" t="b">
        <v>0</v>
      </c>
      <c r="K426" s="1" t="b">
        <v>0</v>
      </c>
      <c r="L426" s="1">
        <v>200</v>
      </c>
      <c r="M426" s="1">
        <v>10</v>
      </c>
      <c r="N426" s="1">
        <v>0</v>
      </c>
      <c r="O426" s="1">
        <v>1</v>
      </c>
      <c r="P426" s="1">
        <v>0</v>
      </c>
      <c r="Q426" s="1">
        <v>100</v>
      </c>
      <c r="R426" s="1">
        <v>0</v>
      </c>
      <c r="S426" s="1">
        <v>1</v>
      </c>
      <c r="T426" s="1">
        <v>1</v>
      </c>
      <c r="U426" s="1" t="b">
        <v>0</v>
      </c>
      <c r="V426" s="1">
        <v>120</v>
      </c>
      <c r="W426" s="1">
        <v>729.67</v>
      </c>
      <c r="X426" s="1">
        <v>581.89</v>
      </c>
      <c r="Y426" s="1">
        <v>792.79</v>
      </c>
      <c r="Z426" s="1">
        <v>769.39</v>
      </c>
      <c r="AA426" s="1">
        <v>667.02</v>
      </c>
      <c r="AB426" s="1">
        <v>837.75</v>
      </c>
      <c r="AC426" s="1">
        <v>707.02</v>
      </c>
      <c r="AD426" s="1">
        <v>714.82</v>
      </c>
      <c r="AE426" s="1">
        <v>878.43</v>
      </c>
      <c r="AF426" s="1">
        <v>740.99</v>
      </c>
      <c r="AG426" s="1">
        <v>195</v>
      </c>
      <c r="AH426" s="1">
        <v>196.38</v>
      </c>
      <c r="AI426" s="1">
        <v>194.92</v>
      </c>
      <c r="AJ426" s="1">
        <v>195.74</v>
      </c>
      <c r="AK426" s="1">
        <v>195.75</v>
      </c>
      <c r="AL426" s="1">
        <v>194.84</v>
      </c>
      <c r="AM426" s="1">
        <v>195.58</v>
      </c>
      <c r="AN426" s="1">
        <v>195.38</v>
      </c>
      <c r="AO426" s="1">
        <v>194.2</v>
      </c>
      <c r="AP426" s="1">
        <v>195.36</v>
      </c>
      <c r="AQ426" s="1">
        <v>6.7273677767864903</v>
      </c>
      <c r="AR426" s="1">
        <v>5.0344200450932801</v>
      </c>
      <c r="AS426" s="1">
        <v>6.7452413155106496</v>
      </c>
      <c r="AT426" s="1">
        <v>5.7154108888798802</v>
      </c>
      <c r="AU426" s="1">
        <v>5.8402609825921399</v>
      </c>
      <c r="AV426" s="1">
        <v>5.9559473112051897</v>
      </c>
      <c r="AW426" s="1">
        <v>6.0025212576675901</v>
      </c>
      <c r="AX426" s="1">
        <v>5.9106549275480003</v>
      </c>
      <c r="AY426" s="1">
        <v>7.3256478222984702</v>
      </c>
      <c r="AZ426" s="1">
        <v>6.3062627584576099</v>
      </c>
      <c r="BA426" s="1">
        <v>31.863294052478199</v>
      </c>
      <c r="BB426" s="1">
        <v>29.637571848606299</v>
      </c>
      <c r="BC426" s="1">
        <v>29.8260304426774</v>
      </c>
      <c r="BD426" s="1">
        <v>30.677356384565599</v>
      </c>
      <c r="BE426" s="1">
        <v>29.3193945073346</v>
      </c>
      <c r="BF426" s="1">
        <v>31.734937194661601</v>
      </c>
      <c r="BG426" s="1">
        <v>31.286122926163198</v>
      </c>
      <c r="BH426" s="1">
        <v>29.607051191073801</v>
      </c>
      <c r="BI426" s="1">
        <v>30.047115276470599</v>
      </c>
      <c r="BJ426" s="1">
        <v>28.825409696123899</v>
      </c>
      <c r="BM426">
        <v>10</v>
      </c>
      <c r="BN426">
        <f>MIN(Modell_vol30_2_bemutato_Wilensky4_table[[#This Row],[closest comp 1]:[closest comp 10]])</f>
        <v>5.0344200450932801</v>
      </c>
      <c r="BO426">
        <f>MAX(Modell_vol30_2_bemutato_Wilensky4_table[[#This Row],[closest comp 1]:[closest comp 10]])</f>
        <v>7.3256478222984702</v>
      </c>
    </row>
    <row r="427" spans="1:67" x14ac:dyDescent="0.25">
      <c r="A427" s="1">
        <v>426</v>
      </c>
      <c r="B427" s="1" t="s">
        <v>38</v>
      </c>
      <c r="C427" s="1" t="s">
        <v>22</v>
      </c>
      <c r="D427" s="1" t="s">
        <v>40</v>
      </c>
      <c r="E427" s="1" t="s">
        <v>28</v>
      </c>
      <c r="F427" s="1" t="s">
        <v>25</v>
      </c>
      <c r="G427" s="1" t="b">
        <v>0</v>
      </c>
      <c r="H427" s="1" t="b">
        <v>0</v>
      </c>
      <c r="I427" s="1" t="b">
        <v>0</v>
      </c>
      <c r="J427" s="1" t="b">
        <v>0</v>
      </c>
      <c r="K427" s="1" t="b">
        <v>0</v>
      </c>
      <c r="L427" s="1">
        <v>200</v>
      </c>
      <c r="M427" s="1">
        <v>10</v>
      </c>
      <c r="N427" s="1">
        <v>0</v>
      </c>
      <c r="O427" s="1">
        <v>1</v>
      </c>
      <c r="P427" s="1">
        <v>0</v>
      </c>
      <c r="Q427" s="1">
        <v>100</v>
      </c>
      <c r="R427" s="1">
        <v>0</v>
      </c>
      <c r="S427" s="1">
        <v>1</v>
      </c>
      <c r="T427" s="1">
        <v>1</v>
      </c>
      <c r="U427" s="1" t="b">
        <v>0</v>
      </c>
      <c r="V427" s="1">
        <v>120</v>
      </c>
      <c r="W427" s="1">
        <v>821.22</v>
      </c>
      <c r="X427" s="1">
        <v>933.5</v>
      </c>
      <c r="Y427" s="1">
        <v>735.31</v>
      </c>
      <c r="Z427" s="1">
        <v>783.4</v>
      </c>
      <c r="AA427" s="1">
        <v>811.79</v>
      </c>
      <c r="AB427" s="1">
        <v>796.8</v>
      </c>
      <c r="AC427" s="1">
        <v>820.95</v>
      </c>
      <c r="AD427" s="1">
        <v>780.6</v>
      </c>
      <c r="AE427" s="1">
        <v>721.43</v>
      </c>
      <c r="AF427" s="1">
        <v>760</v>
      </c>
      <c r="AG427" s="1">
        <v>195</v>
      </c>
      <c r="AH427" s="1">
        <v>194.82</v>
      </c>
      <c r="AI427" s="1">
        <v>195.58</v>
      </c>
      <c r="AJ427" s="1">
        <v>195.14</v>
      </c>
      <c r="AK427" s="1">
        <v>195.05</v>
      </c>
      <c r="AL427" s="1">
        <v>194.97</v>
      </c>
      <c r="AM427" s="1">
        <v>194.43</v>
      </c>
      <c r="AN427" s="1">
        <v>195.06</v>
      </c>
      <c r="AO427" s="1">
        <v>195.09</v>
      </c>
      <c r="AP427" s="1">
        <v>194.76</v>
      </c>
      <c r="AQ427" s="1">
        <v>7.7129886917944201</v>
      </c>
      <c r="AR427" s="1">
        <v>6.9050381704713404</v>
      </c>
      <c r="AS427" s="1">
        <v>5.5530299247336297</v>
      </c>
      <c r="AT427" s="1">
        <v>6.2924584168826501</v>
      </c>
      <c r="AU427" s="1">
        <v>6.31193289355204</v>
      </c>
      <c r="AV427" s="1">
        <v>5.9735074609320398</v>
      </c>
      <c r="AW427" s="1">
        <v>7.6013725418906697</v>
      </c>
      <c r="AX427" s="1">
        <v>6.6471121778791096</v>
      </c>
      <c r="AY427" s="1">
        <v>6.6764503026978002</v>
      </c>
      <c r="AZ427" s="1">
        <v>6.3848648600829998</v>
      </c>
      <c r="BA427" s="1">
        <v>26.002357420435398</v>
      </c>
      <c r="BB427" s="1">
        <v>31.363085761578901</v>
      </c>
      <c r="BC427" s="1">
        <v>29.774072096433098</v>
      </c>
      <c r="BD427" s="1">
        <v>29.017159913682001</v>
      </c>
      <c r="BE427" s="1">
        <v>30.623818503102601</v>
      </c>
      <c r="BF427" s="1">
        <v>32.134328267154203</v>
      </c>
      <c r="BG427" s="1">
        <v>29.429817538094799</v>
      </c>
      <c r="BH427" s="1">
        <v>30.296973548939899</v>
      </c>
      <c r="BI427" s="1">
        <v>29.087814118545001</v>
      </c>
      <c r="BJ427" s="1">
        <v>30.628197447105599</v>
      </c>
      <c r="BM427">
        <v>10</v>
      </c>
      <c r="BN427">
        <f>MIN(Modell_vol30_2_bemutato_Wilensky4_table[[#This Row],[closest comp 1]:[closest comp 10]])</f>
        <v>5.5530299247336297</v>
      </c>
      <c r="BO427">
        <f>MAX(Modell_vol30_2_bemutato_Wilensky4_table[[#This Row],[closest comp 1]:[closest comp 10]])</f>
        <v>7.7129886917944201</v>
      </c>
    </row>
    <row r="428" spans="1:67" x14ac:dyDescent="0.25">
      <c r="A428" s="1">
        <v>427</v>
      </c>
      <c r="B428" s="1" t="s">
        <v>38</v>
      </c>
      <c r="C428" s="1" t="s">
        <v>22</v>
      </c>
      <c r="D428" s="1" t="s">
        <v>40</v>
      </c>
      <c r="E428" s="1" t="s">
        <v>28</v>
      </c>
      <c r="F428" s="1" t="s">
        <v>25</v>
      </c>
      <c r="G428" s="1" t="b">
        <v>0</v>
      </c>
      <c r="H428" s="1" t="b">
        <v>0</v>
      </c>
      <c r="I428" s="1" t="b">
        <v>0</v>
      </c>
      <c r="J428" s="1" t="b">
        <v>0</v>
      </c>
      <c r="K428" s="1" t="b">
        <v>0</v>
      </c>
      <c r="L428" s="1">
        <v>200</v>
      </c>
      <c r="M428" s="1">
        <v>10</v>
      </c>
      <c r="N428" s="1">
        <v>0</v>
      </c>
      <c r="O428" s="1">
        <v>1</v>
      </c>
      <c r="P428" s="1">
        <v>0</v>
      </c>
      <c r="Q428" s="1">
        <v>100</v>
      </c>
      <c r="R428" s="1">
        <v>0</v>
      </c>
      <c r="S428" s="1">
        <v>1</v>
      </c>
      <c r="T428" s="1">
        <v>1</v>
      </c>
      <c r="U428" s="1" t="b">
        <v>0</v>
      </c>
      <c r="V428" s="1">
        <v>120</v>
      </c>
      <c r="W428" s="1">
        <v>910.78</v>
      </c>
      <c r="X428" s="1">
        <v>712.4</v>
      </c>
      <c r="Y428" s="1">
        <v>739.13</v>
      </c>
      <c r="Z428" s="1">
        <v>787.37</v>
      </c>
      <c r="AA428" s="1">
        <v>874.6</v>
      </c>
      <c r="AB428" s="1">
        <v>984.83</v>
      </c>
      <c r="AC428" s="1">
        <v>779.16</v>
      </c>
      <c r="AD428" s="1">
        <v>826.26</v>
      </c>
      <c r="AE428" s="1">
        <v>851.21</v>
      </c>
      <c r="AF428" s="1">
        <v>791.91</v>
      </c>
      <c r="AG428" s="1">
        <v>194.62</v>
      </c>
      <c r="AH428" s="1">
        <v>195.17</v>
      </c>
      <c r="AI428" s="1">
        <v>194.24</v>
      </c>
      <c r="AJ428" s="1">
        <v>195.41</v>
      </c>
      <c r="AK428" s="1">
        <v>194.79</v>
      </c>
      <c r="AL428" s="1">
        <v>194.75</v>
      </c>
      <c r="AM428" s="1">
        <v>195.28</v>
      </c>
      <c r="AN428" s="1">
        <v>195.01</v>
      </c>
      <c r="AO428" s="1">
        <v>194.85</v>
      </c>
      <c r="AP428" s="1">
        <v>194.06</v>
      </c>
      <c r="AQ428" s="1">
        <v>6.5619068910404303</v>
      </c>
      <c r="AR428" s="1">
        <v>6.8611770360053201</v>
      </c>
      <c r="AS428" s="1">
        <v>7.8353631802800603</v>
      </c>
      <c r="AT428" s="1">
        <v>6.1957027401285103</v>
      </c>
      <c r="AU428" s="1">
        <v>8.1288070155104997</v>
      </c>
      <c r="AV428" s="1">
        <v>7.6678785854453499</v>
      </c>
      <c r="AW428" s="1">
        <v>5.2848461633103296</v>
      </c>
      <c r="AX428" s="1">
        <v>6.9006249154130801</v>
      </c>
      <c r="AY428" s="1">
        <v>6.8298687697660299</v>
      </c>
      <c r="AZ428" s="1">
        <v>6.4782769802111799</v>
      </c>
      <c r="BA428" s="1">
        <v>29.3747726241638</v>
      </c>
      <c r="BB428" s="1">
        <v>30.048859782754999</v>
      </c>
      <c r="BC428" s="1">
        <v>32.749320882272997</v>
      </c>
      <c r="BD428" s="1">
        <v>29.6504817657605</v>
      </c>
      <c r="BE428" s="1">
        <v>26.528491492881599</v>
      </c>
      <c r="BF428" s="1">
        <v>31.035471051896</v>
      </c>
      <c r="BG428" s="1">
        <v>31.346200583587301</v>
      </c>
      <c r="BH428" s="1">
        <v>28.148058114741598</v>
      </c>
      <c r="BI428" s="1">
        <v>28.284925095355899</v>
      </c>
      <c r="BJ428" s="1">
        <v>32.877818064603801</v>
      </c>
      <c r="BM428">
        <v>10</v>
      </c>
      <c r="BN428">
        <f>MIN(Modell_vol30_2_bemutato_Wilensky4_table[[#This Row],[closest comp 1]:[closest comp 10]])</f>
        <v>5.2848461633103296</v>
      </c>
      <c r="BO428">
        <f>MAX(Modell_vol30_2_bemutato_Wilensky4_table[[#This Row],[closest comp 1]:[closest comp 10]])</f>
        <v>8.1288070155104997</v>
      </c>
    </row>
    <row r="429" spans="1:67" x14ac:dyDescent="0.25">
      <c r="A429" s="1">
        <v>428</v>
      </c>
      <c r="B429" s="1" t="s">
        <v>38</v>
      </c>
      <c r="C429" s="1" t="s">
        <v>22</v>
      </c>
      <c r="D429" s="1" t="s">
        <v>40</v>
      </c>
      <c r="E429" s="1" t="s">
        <v>28</v>
      </c>
      <c r="F429" s="1" t="s">
        <v>25</v>
      </c>
      <c r="G429" s="1" t="b">
        <v>0</v>
      </c>
      <c r="H429" s="1" t="b">
        <v>0</v>
      </c>
      <c r="I429" s="1" t="b">
        <v>0</v>
      </c>
      <c r="J429" s="1" t="b">
        <v>0</v>
      </c>
      <c r="K429" s="1" t="b">
        <v>0</v>
      </c>
      <c r="L429" s="1">
        <v>200</v>
      </c>
      <c r="M429" s="1">
        <v>10</v>
      </c>
      <c r="N429" s="1">
        <v>0</v>
      </c>
      <c r="O429" s="1">
        <v>1</v>
      </c>
      <c r="P429" s="1">
        <v>0</v>
      </c>
      <c r="Q429" s="1">
        <v>100</v>
      </c>
      <c r="R429" s="1">
        <v>0</v>
      </c>
      <c r="S429" s="1">
        <v>1</v>
      </c>
      <c r="T429" s="1">
        <v>1</v>
      </c>
      <c r="U429" s="1" t="b">
        <v>0</v>
      </c>
      <c r="V429" s="1">
        <v>120</v>
      </c>
      <c r="W429" s="1">
        <v>758.79</v>
      </c>
      <c r="X429" s="1">
        <v>652.28</v>
      </c>
      <c r="Y429" s="1">
        <v>699.98</v>
      </c>
      <c r="Z429" s="1">
        <v>702.87</v>
      </c>
      <c r="AA429" s="1">
        <v>867.87</v>
      </c>
      <c r="AB429" s="1">
        <v>808.67</v>
      </c>
      <c r="AC429" s="1">
        <v>742.9</v>
      </c>
      <c r="AD429" s="1">
        <v>670.09</v>
      </c>
      <c r="AE429" s="1">
        <v>781.49</v>
      </c>
      <c r="AF429" s="1">
        <v>722.95</v>
      </c>
      <c r="AG429" s="1">
        <v>195.28</v>
      </c>
      <c r="AH429" s="1">
        <v>196.04</v>
      </c>
      <c r="AI429" s="1">
        <v>195.63</v>
      </c>
      <c r="AJ429" s="1">
        <v>195.22</v>
      </c>
      <c r="AK429" s="1">
        <v>194.94</v>
      </c>
      <c r="AL429" s="1">
        <v>194.71</v>
      </c>
      <c r="AM429" s="1">
        <v>195.19</v>
      </c>
      <c r="AN429" s="1">
        <v>196.24</v>
      </c>
      <c r="AO429" s="1">
        <v>194.26</v>
      </c>
      <c r="AP429" s="1">
        <v>195.57</v>
      </c>
      <c r="AQ429" s="1">
        <v>7.3060365966523602</v>
      </c>
      <c r="AR429" s="1">
        <v>5.35646608452483</v>
      </c>
      <c r="AS429" s="1">
        <v>7.0951286364398998</v>
      </c>
      <c r="AT429" s="1">
        <v>6.7755007783699304</v>
      </c>
      <c r="AU429" s="1">
        <v>6.8982880554435404</v>
      </c>
      <c r="AV429" s="1">
        <v>7.4874095322627001</v>
      </c>
      <c r="AW429" s="1">
        <v>6.7156547525460004</v>
      </c>
      <c r="AX429" s="1">
        <v>4.8685682264688301</v>
      </c>
      <c r="AY429" s="1">
        <v>7.4604697341430697</v>
      </c>
      <c r="AZ429" s="1">
        <v>5.7693274593693102</v>
      </c>
      <c r="BA429" s="1">
        <v>27.883709833396299</v>
      </c>
      <c r="BB429" s="1">
        <v>31.242725178215299</v>
      </c>
      <c r="BC429" s="1">
        <v>27.671820322431302</v>
      </c>
      <c r="BD429" s="1">
        <v>29.491143312594399</v>
      </c>
      <c r="BE429" s="1">
        <v>30.094191424420501</v>
      </c>
      <c r="BF429" s="1">
        <v>30.981446255734699</v>
      </c>
      <c r="BG429" s="1">
        <v>29.899527171924198</v>
      </c>
      <c r="BH429" s="1">
        <v>29.608833867856301</v>
      </c>
      <c r="BI429" s="1">
        <v>33.2241580897593</v>
      </c>
      <c r="BJ429" s="1">
        <v>30.167554216305</v>
      </c>
      <c r="BM429">
        <v>10</v>
      </c>
      <c r="BN429">
        <f>MIN(Modell_vol30_2_bemutato_Wilensky4_table[[#This Row],[closest comp 1]:[closest comp 10]])</f>
        <v>4.8685682264688301</v>
      </c>
      <c r="BO429">
        <f>MAX(Modell_vol30_2_bemutato_Wilensky4_table[[#This Row],[closest comp 1]:[closest comp 10]])</f>
        <v>7.4874095322627001</v>
      </c>
    </row>
    <row r="430" spans="1:67" x14ac:dyDescent="0.25">
      <c r="A430" s="1">
        <v>429</v>
      </c>
      <c r="B430" s="1" t="s">
        <v>38</v>
      </c>
      <c r="C430" s="1" t="s">
        <v>22</v>
      </c>
      <c r="D430" s="1" t="s">
        <v>40</v>
      </c>
      <c r="E430" s="1" t="s">
        <v>28</v>
      </c>
      <c r="F430" s="1" t="s">
        <v>25</v>
      </c>
      <c r="G430" s="1" t="b">
        <v>0</v>
      </c>
      <c r="H430" s="1" t="b">
        <v>0</v>
      </c>
      <c r="I430" s="1" t="b">
        <v>0</v>
      </c>
      <c r="J430" s="1" t="b">
        <v>0</v>
      </c>
      <c r="K430" s="1" t="b">
        <v>0</v>
      </c>
      <c r="L430" s="1">
        <v>200</v>
      </c>
      <c r="M430" s="1">
        <v>10</v>
      </c>
      <c r="N430" s="1">
        <v>0</v>
      </c>
      <c r="O430" s="1">
        <v>1</v>
      </c>
      <c r="P430" s="1">
        <v>0</v>
      </c>
      <c r="Q430" s="1">
        <v>100</v>
      </c>
      <c r="R430" s="1">
        <v>0</v>
      </c>
      <c r="S430" s="1">
        <v>1</v>
      </c>
      <c r="T430" s="1">
        <v>1</v>
      </c>
      <c r="U430" s="1" t="b">
        <v>0</v>
      </c>
      <c r="V430" s="1">
        <v>120</v>
      </c>
      <c r="W430" s="1">
        <v>812.57</v>
      </c>
      <c r="X430" s="1">
        <v>827.24</v>
      </c>
      <c r="Y430" s="1">
        <v>775.66</v>
      </c>
      <c r="Z430" s="1">
        <v>876.46</v>
      </c>
      <c r="AA430" s="1">
        <v>741.96</v>
      </c>
      <c r="AB430" s="1">
        <v>934.11</v>
      </c>
      <c r="AC430" s="1">
        <v>846.67</v>
      </c>
      <c r="AD430" s="1">
        <v>804.27</v>
      </c>
      <c r="AE430" s="1">
        <v>824.8</v>
      </c>
      <c r="AF430" s="1">
        <v>709.3</v>
      </c>
      <c r="AG430" s="1">
        <v>194.59</v>
      </c>
      <c r="AH430" s="1">
        <v>194.76</v>
      </c>
      <c r="AI430" s="1">
        <v>195.59</v>
      </c>
      <c r="AJ430" s="1">
        <v>194.92</v>
      </c>
      <c r="AK430" s="1">
        <v>194.16</v>
      </c>
      <c r="AL430" s="1">
        <v>194.26</v>
      </c>
      <c r="AM430" s="1">
        <v>194.78</v>
      </c>
      <c r="AN430" s="1">
        <v>195.02</v>
      </c>
      <c r="AO430" s="1">
        <v>195.26</v>
      </c>
      <c r="AP430" s="1">
        <v>195.42</v>
      </c>
      <c r="AQ430" s="1">
        <v>7.5613256151262398</v>
      </c>
      <c r="AR430" s="1">
        <v>8.2691609420480301</v>
      </c>
      <c r="AS430" s="1">
        <v>5.9468228090853099</v>
      </c>
      <c r="AT430" s="1">
        <v>6.8368658242588696</v>
      </c>
      <c r="AU430" s="1">
        <v>6.5384760161670004</v>
      </c>
      <c r="AV430" s="1">
        <v>7.6245485522021799</v>
      </c>
      <c r="AW430" s="1">
        <v>6.8233538210575997</v>
      </c>
      <c r="AX430" s="1">
        <v>7.9310271788228999</v>
      </c>
      <c r="AY430" s="1">
        <v>6.15122214972771</v>
      </c>
      <c r="AZ430" s="1">
        <v>6.5181862720252397</v>
      </c>
      <c r="BA430" s="1">
        <v>29.0952266926001</v>
      </c>
      <c r="BB430" s="1">
        <v>26.631949594739801</v>
      </c>
      <c r="BC430" s="1">
        <v>30.324672847557999</v>
      </c>
      <c r="BD430" s="1">
        <v>30.0817821342734</v>
      </c>
      <c r="BE430" s="1">
        <v>29.903357384509501</v>
      </c>
      <c r="BF430" s="1">
        <v>30.5147106207144</v>
      </c>
      <c r="BG430" s="1">
        <v>31.923814034334999</v>
      </c>
      <c r="BH430" s="1">
        <v>25.589493250236998</v>
      </c>
      <c r="BI430" s="1">
        <v>28.432044059060299</v>
      </c>
      <c r="BJ430" s="1">
        <v>31.503318435654201</v>
      </c>
      <c r="BM430">
        <v>10</v>
      </c>
      <c r="BN430">
        <f>MIN(Modell_vol30_2_bemutato_Wilensky4_table[[#This Row],[closest comp 1]:[closest comp 10]])</f>
        <v>5.9468228090853099</v>
      </c>
      <c r="BO430">
        <f>MAX(Modell_vol30_2_bemutato_Wilensky4_table[[#This Row],[closest comp 1]:[closest comp 10]])</f>
        <v>8.2691609420480301</v>
      </c>
    </row>
    <row r="431" spans="1:67" x14ac:dyDescent="0.25">
      <c r="A431" s="1">
        <v>430</v>
      </c>
      <c r="B431" s="1" t="s">
        <v>38</v>
      </c>
      <c r="C431" s="1" t="s">
        <v>22</v>
      </c>
      <c r="D431" s="1" t="s">
        <v>40</v>
      </c>
      <c r="E431" s="1" t="s">
        <v>28</v>
      </c>
      <c r="F431" s="1" t="s">
        <v>25</v>
      </c>
      <c r="G431" s="1" t="b">
        <v>0</v>
      </c>
      <c r="H431" s="1" t="b">
        <v>0</v>
      </c>
      <c r="I431" s="1" t="b">
        <v>0</v>
      </c>
      <c r="J431" s="1" t="b">
        <v>0</v>
      </c>
      <c r="K431" s="1" t="b">
        <v>0</v>
      </c>
      <c r="L431" s="1">
        <v>200</v>
      </c>
      <c r="M431" s="1">
        <v>10</v>
      </c>
      <c r="N431" s="1">
        <v>0</v>
      </c>
      <c r="O431" s="1">
        <v>1</v>
      </c>
      <c r="P431" s="1">
        <v>0</v>
      </c>
      <c r="Q431" s="1">
        <v>100</v>
      </c>
      <c r="R431" s="1">
        <v>0</v>
      </c>
      <c r="S431" s="1">
        <v>1</v>
      </c>
      <c r="T431" s="1">
        <v>1</v>
      </c>
      <c r="U431" s="1" t="b">
        <v>0</v>
      </c>
      <c r="V431" s="1">
        <v>120</v>
      </c>
      <c r="W431" s="1">
        <v>819.66</v>
      </c>
      <c r="X431" s="1">
        <v>693.17</v>
      </c>
      <c r="Y431" s="1">
        <v>764.63</v>
      </c>
      <c r="Z431" s="1">
        <v>800.05</v>
      </c>
      <c r="AA431" s="1">
        <v>771.26</v>
      </c>
      <c r="AB431" s="1">
        <v>755.27</v>
      </c>
      <c r="AC431" s="1">
        <v>806.97</v>
      </c>
      <c r="AD431" s="1">
        <v>672.05</v>
      </c>
      <c r="AE431" s="1">
        <v>895.79</v>
      </c>
      <c r="AF431" s="1">
        <v>736.79</v>
      </c>
      <c r="AG431" s="1">
        <v>195.14</v>
      </c>
      <c r="AH431" s="1">
        <v>195.25</v>
      </c>
      <c r="AI431" s="1">
        <v>195.11</v>
      </c>
      <c r="AJ431" s="1">
        <v>195.23</v>
      </c>
      <c r="AK431" s="1">
        <v>194.98</v>
      </c>
      <c r="AL431" s="1">
        <v>195.05</v>
      </c>
      <c r="AM431" s="1">
        <v>195.59</v>
      </c>
      <c r="AN431" s="1">
        <v>195.89</v>
      </c>
      <c r="AO431" s="1">
        <v>194.18</v>
      </c>
      <c r="AP431" s="1">
        <v>195.13</v>
      </c>
      <c r="AQ431" s="1">
        <v>6.3174870255364004</v>
      </c>
      <c r="AR431" s="1">
        <v>6.7984022372793698</v>
      </c>
      <c r="AS431" s="1">
        <v>6.6289067366195704</v>
      </c>
      <c r="AT431" s="1">
        <v>6.02263828188969</v>
      </c>
      <c r="AU431" s="1">
        <v>6.4212507201276496</v>
      </c>
      <c r="AV431" s="1">
        <v>6.0841406100849804</v>
      </c>
      <c r="AW431" s="1">
        <v>6.74172334620207</v>
      </c>
      <c r="AX431" s="1">
        <v>6.5607204134705004</v>
      </c>
      <c r="AY431" s="1">
        <v>7.4222339856459003</v>
      </c>
      <c r="AZ431" s="1">
        <v>6.7888163068923504</v>
      </c>
      <c r="BA431" s="1">
        <v>29.419067205029801</v>
      </c>
      <c r="BB431" s="1">
        <v>30.7169654407538</v>
      </c>
      <c r="BC431" s="1">
        <v>32.875278730828803</v>
      </c>
      <c r="BD431" s="1">
        <v>29.844323815767002</v>
      </c>
      <c r="BE431" s="1">
        <v>31.334903399534198</v>
      </c>
      <c r="BF431" s="1">
        <v>30.904085229023099</v>
      </c>
      <c r="BG431" s="1">
        <v>27.4168663283697</v>
      </c>
      <c r="BH431" s="1">
        <v>28.6299137513518</v>
      </c>
      <c r="BI431" s="1">
        <v>30.687402579006701</v>
      </c>
      <c r="BJ431" s="1">
        <v>31.403516108749599</v>
      </c>
      <c r="BM431">
        <v>10</v>
      </c>
      <c r="BN431">
        <f>MIN(Modell_vol30_2_bemutato_Wilensky4_table[[#This Row],[closest comp 1]:[closest comp 10]])</f>
        <v>6.02263828188969</v>
      </c>
      <c r="BO431">
        <f>MAX(Modell_vol30_2_bemutato_Wilensky4_table[[#This Row],[closest comp 1]:[closest comp 10]])</f>
        <v>7.4222339856459003</v>
      </c>
    </row>
    <row r="432" spans="1:67" x14ac:dyDescent="0.25">
      <c r="A432" s="1">
        <v>431</v>
      </c>
      <c r="B432" s="1" t="s">
        <v>38</v>
      </c>
      <c r="C432" s="1" t="s">
        <v>22</v>
      </c>
      <c r="D432" s="1" t="s">
        <v>40</v>
      </c>
      <c r="E432" s="1" t="s">
        <v>28</v>
      </c>
      <c r="F432" s="1" t="s">
        <v>25</v>
      </c>
      <c r="G432" s="1" t="b">
        <v>0</v>
      </c>
      <c r="H432" s="1" t="b">
        <v>0</v>
      </c>
      <c r="I432" s="1" t="b">
        <v>0</v>
      </c>
      <c r="J432" s="1" t="b">
        <v>0</v>
      </c>
      <c r="K432" s="1" t="b">
        <v>0</v>
      </c>
      <c r="L432" s="1">
        <v>200</v>
      </c>
      <c r="M432" s="1">
        <v>10</v>
      </c>
      <c r="N432" s="1">
        <v>0</v>
      </c>
      <c r="O432" s="1">
        <v>1</v>
      </c>
      <c r="P432" s="1">
        <v>0</v>
      </c>
      <c r="Q432" s="1">
        <v>100</v>
      </c>
      <c r="R432" s="1">
        <v>0</v>
      </c>
      <c r="S432" s="1">
        <v>1</v>
      </c>
      <c r="T432" s="1">
        <v>1</v>
      </c>
      <c r="U432" s="1" t="b">
        <v>0</v>
      </c>
      <c r="V432" s="1">
        <v>120</v>
      </c>
      <c r="W432" s="1">
        <v>785.54</v>
      </c>
      <c r="X432" s="1">
        <v>736.46</v>
      </c>
      <c r="Y432" s="1">
        <v>786.39</v>
      </c>
      <c r="Z432" s="1">
        <v>661.47</v>
      </c>
      <c r="AA432" s="1">
        <v>697.38</v>
      </c>
      <c r="AB432" s="1">
        <v>733.8</v>
      </c>
      <c r="AC432" s="1">
        <v>531.83000000000004</v>
      </c>
      <c r="AD432" s="1">
        <v>725.82</v>
      </c>
      <c r="AE432" s="1">
        <v>655.78</v>
      </c>
      <c r="AF432" s="1">
        <v>657.79</v>
      </c>
      <c r="AG432" s="1">
        <v>194.95</v>
      </c>
      <c r="AH432" s="1">
        <v>196.4</v>
      </c>
      <c r="AI432" s="1">
        <v>195.25</v>
      </c>
      <c r="AJ432" s="1">
        <v>196.12</v>
      </c>
      <c r="AK432" s="1">
        <v>195.26</v>
      </c>
      <c r="AL432" s="1">
        <v>195.11</v>
      </c>
      <c r="AM432" s="1">
        <v>196.85</v>
      </c>
      <c r="AN432" s="1">
        <v>194.93</v>
      </c>
      <c r="AO432" s="1">
        <v>195.83</v>
      </c>
      <c r="AP432" s="1">
        <v>194.72</v>
      </c>
      <c r="AQ432" s="1">
        <v>8.0064354366230894</v>
      </c>
      <c r="AR432" s="1">
        <v>5.2477148067597099</v>
      </c>
      <c r="AS432" s="1">
        <v>7.1708662192062098</v>
      </c>
      <c r="AT432" s="1">
        <v>4.6744161355765597</v>
      </c>
      <c r="AU432" s="1">
        <v>8.3921179334841192</v>
      </c>
      <c r="AV432" s="1">
        <v>6.2924278626436996</v>
      </c>
      <c r="AW432" s="1">
        <v>3.3171999467926399</v>
      </c>
      <c r="AX432" s="1">
        <v>7.5584363902520399</v>
      </c>
      <c r="AY432" s="1">
        <v>5.1202975221211799</v>
      </c>
      <c r="AZ432" s="1">
        <v>6.8390967144961001</v>
      </c>
      <c r="BA432" s="1">
        <v>29.240976257900101</v>
      </c>
      <c r="BB432" s="1">
        <v>29.971350114498801</v>
      </c>
      <c r="BC432" s="1">
        <v>28.7631436218788</v>
      </c>
      <c r="BD432" s="1">
        <v>32.335814850252198</v>
      </c>
      <c r="BE432" s="1">
        <v>23.7247851116398</v>
      </c>
      <c r="BF432" s="1">
        <v>32.673939536023802</v>
      </c>
      <c r="BG432" s="1">
        <v>32.2048147494422</v>
      </c>
      <c r="BH432" s="1">
        <v>29.5255691403752</v>
      </c>
      <c r="BI432" s="1">
        <v>30.359061045640299</v>
      </c>
      <c r="BJ432" s="1">
        <v>30.543937036408298</v>
      </c>
      <c r="BM432">
        <v>10</v>
      </c>
      <c r="BN432">
        <f>MIN(Modell_vol30_2_bemutato_Wilensky4_table[[#This Row],[closest comp 1]:[closest comp 10]])</f>
        <v>3.3171999467926399</v>
      </c>
      <c r="BO432">
        <f>MAX(Modell_vol30_2_bemutato_Wilensky4_table[[#This Row],[closest comp 1]:[closest comp 10]])</f>
        <v>8.3921179334841192</v>
      </c>
    </row>
    <row r="433" spans="1:67" x14ac:dyDescent="0.25">
      <c r="A433" s="1">
        <v>432</v>
      </c>
      <c r="B433" s="1" t="s">
        <v>38</v>
      </c>
      <c r="C433" s="1" t="s">
        <v>22</v>
      </c>
      <c r="D433" s="1" t="s">
        <v>40</v>
      </c>
      <c r="E433" s="1" t="s">
        <v>28</v>
      </c>
      <c r="F433" s="1" t="s">
        <v>25</v>
      </c>
      <c r="G433" s="1" t="b">
        <v>0</v>
      </c>
      <c r="H433" s="1" t="b">
        <v>0</v>
      </c>
      <c r="I433" s="1" t="b">
        <v>0</v>
      </c>
      <c r="J433" s="1" t="b">
        <v>0</v>
      </c>
      <c r="K433" s="1" t="b">
        <v>0</v>
      </c>
      <c r="L433" s="1">
        <v>200</v>
      </c>
      <c r="M433" s="1">
        <v>10</v>
      </c>
      <c r="N433" s="1">
        <v>0</v>
      </c>
      <c r="O433" s="1">
        <v>1</v>
      </c>
      <c r="P433" s="1">
        <v>0</v>
      </c>
      <c r="Q433" s="1">
        <v>100</v>
      </c>
      <c r="R433" s="1">
        <v>0</v>
      </c>
      <c r="S433" s="1">
        <v>1</v>
      </c>
      <c r="T433" s="1">
        <v>1</v>
      </c>
      <c r="U433" s="1" t="b">
        <v>0</v>
      </c>
      <c r="V433" s="1">
        <v>120</v>
      </c>
      <c r="W433" s="1">
        <v>713.85</v>
      </c>
      <c r="X433" s="1">
        <v>904.92</v>
      </c>
      <c r="Y433" s="1">
        <v>718.87</v>
      </c>
      <c r="Z433" s="1">
        <v>692.01</v>
      </c>
      <c r="AA433" s="1">
        <v>722.22</v>
      </c>
      <c r="AB433" s="1">
        <v>840.9</v>
      </c>
      <c r="AC433" s="1">
        <v>844.6</v>
      </c>
      <c r="AD433" s="1">
        <v>764.04</v>
      </c>
      <c r="AE433" s="1">
        <v>678.92</v>
      </c>
      <c r="AF433" s="1">
        <v>698.45</v>
      </c>
      <c r="AG433" s="1">
        <v>195.16</v>
      </c>
      <c r="AH433" s="1">
        <v>194.37</v>
      </c>
      <c r="AI433" s="1">
        <v>194.99</v>
      </c>
      <c r="AJ433" s="1">
        <v>195.71</v>
      </c>
      <c r="AK433" s="1">
        <v>195.73</v>
      </c>
      <c r="AL433" s="1">
        <v>194.84</v>
      </c>
      <c r="AM433" s="1">
        <v>195.25</v>
      </c>
      <c r="AN433" s="1">
        <v>194.94</v>
      </c>
      <c r="AO433" s="1">
        <v>195.86</v>
      </c>
      <c r="AP433" s="1">
        <v>195.8</v>
      </c>
      <c r="AQ433" s="1">
        <v>5.3773535608738703</v>
      </c>
      <c r="AR433" s="1">
        <v>6.7288873577007999</v>
      </c>
      <c r="AS433" s="1">
        <v>6.2178697600550503</v>
      </c>
      <c r="AT433" s="1">
        <v>6.0621408924528604</v>
      </c>
      <c r="AU433" s="1">
        <v>5.3043853385969699</v>
      </c>
      <c r="AV433" s="1">
        <v>7.17538790670074</v>
      </c>
      <c r="AW433" s="1">
        <v>5.3439355371290604</v>
      </c>
      <c r="AX433" s="1">
        <v>6.3738585941617796</v>
      </c>
      <c r="AY433" s="1">
        <v>5.4289875191114501</v>
      </c>
      <c r="AZ433" s="1">
        <v>5.2872552470121503</v>
      </c>
      <c r="BA433" s="1">
        <v>31.0210477517378</v>
      </c>
      <c r="BB433" s="1">
        <v>29.032708720765999</v>
      </c>
      <c r="BC433" s="1">
        <v>32.105136530084003</v>
      </c>
      <c r="BD433" s="1">
        <v>29.391803456157898</v>
      </c>
      <c r="BE433" s="1">
        <v>29.334686840404</v>
      </c>
      <c r="BF433" s="1">
        <v>28.297932583553202</v>
      </c>
      <c r="BG433" s="1">
        <v>28.273301077434201</v>
      </c>
      <c r="BH433" s="1">
        <v>30.854943095706901</v>
      </c>
      <c r="BI433" s="1">
        <v>29.8902965604393</v>
      </c>
      <c r="BJ433" s="1">
        <v>28.748973131175902</v>
      </c>
      <c r="BM433">
        <v>10</v>
      </c>
      <c r="BN433">
        <f>MIN(Modell_vol30_2_bemutato_Wilensky4_table[[#This Row],[closest comp 1]:[closest comp 10]])</f>
        <v>5.2872552470121503</v>
      </c>
      <c r="BO433">
        <f>MAX(Modell_vol30_2_bemutato_Wilensky4_table[[#This Row],[closest comp 1]:[closest comp 10]])</f>
        <v>7.17538790670074</v>
      </c>
    </row>
    <row r="434" spans="1:67" x14ac:dyDescent="0.25">
      <c r="A434" s="1">
        <v>433</v>
      </c>
      <c r="B434" s="1" t="s">
        <v>38</v>
      </c>
      <c r="C434" s="1" t="s">
        <v>22</v>
      </c>
      <c r="D434" s="1" t="s">
        <v>40</v>
      </c>
      <c r="E434" s="1" t="s">
        <v>28</v>
      </c>
      <c r="F434" s="1" t="s">
        <v>25</v>
      </c>
      <c r="G434" s="1" t="b">
        <v>0</v>
      </c>
      <c r="H434" s="1" t="b">
        <v>0</v>
      </c>
      <c r="I434" s="1" t="b">
        <v>0</v>
      </c>
      <c r="J434" s="1" t="b">
        <v>0</v>
      </c>
      <c r="K434" s="1" t="b">
        <v>0</v>
      </c>
      <c r="L434" s="1">
        <v>200</v>
      </c>
      <c r="M434" s="1">
        <v>10</v>
      </c>
      <c r="N434" s="1">
        <v>0</v>
      </c>
      <c r="O434" s="1">
        <v>1</v>
      </c>
      <c r="P434" s="1">
        <v>0</v>
      </c>
      <c r="Q434" s="1">
        <v>100</v>
      </c>
      <c r="R434" s="1">
        <v>0</v>
      </c>
      <c r="S434" s="1">
        <v>1</v>
      </c>
      <c r="T434" s="1">
        <v>1</v>
      </c>
      <c r="U434" s="1" t="b">
        <v>0</v>
      </c>
      <c r="V434" s="1">
        <v>120</v>
      </c>
      <c r="W434" s="1">
        <v>776.51</v>
      </c>
      <c r="X434" s="1">
        <v>845.39</v>
      </c>
      <c r="Y434" s="1">
        <v>605.17999999999995</v>
      </c>
      <c r="Z434" s="1">
        <v>768</v>
      </c>
      <c r="AA434" s="1">
        <v>758.63</v>
      </c>
      <c r="AB434" s="1">
        <v>687.85</v>
      </c>
      <c r="AC434" s="1">
        <v>750.87</v>
      </c>
      <c r="AD434" s="1">
        <v>725.32</v>
      </c>
      <c r="AE434" s="1">
        <v>707.34</v>
      </c>
      <c r="AF434" s="1">
        <v>752.83</v>
      </c>
      <c r="AG434" s="1">
        <v>195.19</v>
      </c>
      <c r="AH434" s="1">
        <v>194.86</v>
      </c>
      <c r="AI434" s="1">
        <v>196.57</v>
      </c>
      <c r="AJ434" s="1">
        <v>195.52</v>
      </c>
      <c r="AK434" s="1">
        <v>194.92</v>
      </c>
      <c r="AL434" s="1">
        <v>195.06</v>
      </c>
      <c r="AM434" s="1">
        <v>194.82</v>
      </c>
      <c r="AN434" s="1">
        <v>195.88</v>
      </c>
      <c r="AO434" s="1">
        <v>195.22</v>
      </c>
      <c r="AP434" s="1">
        <v>195.03</v>
      </c>
      <c r="AQ434" s="1">
        <v>5.90037104435629</v>
      </c>
      <c r="AR434" s="1">
        <v>7.2771386785805596</v>
      </c>
      <c r="AS434" s="1">
        <v>4.9693388379909598</v>
      </c>
      <c r="AT434" s="1">
        <v>5.70854667770808</v>
      </c>
      <c r="AU434" s="1">
        <v>6.53332820341579</v>
      </c>
      <c r="AV434" s="1">
        <v>6.7150921858858599</v>
      </c>
      <c r="AW434" s="1">
        <v>6.7699482600577001</v>
      </c>
      <c r="AX434" s="1">
        <v>4.9953184307207197</v>
      </c>
      <c r="AY434" s="1">
        <v>7.9845597695885999</v>
      </c>
      <c r="AZ434" s="1">
        <v>7.1165731318780701</v>
      </c>
      <c r="BA434" s="1">
        <v>30.9720922587363</v>
      </c>
      <c r="BB434" s="1">
        <v>32.246532423357799</v>
      </c>
      <c r="BC434" s="1">
        <v>29.051765082211201</v>
      </c>
      <c r="BD434" s="1">
        <v>31.4679480454923</v>
      </c>
      <c r="BE434" s="1">
        <v>28.727435770477001</v>
      </c>
      <c r="BF434" s="1">
        <v>29.0767885250375</v>
      </c>
      <c r="BG434" s="1">
        <v>29.757104424445799</v>
      </c>
      <c r="BH434" s="1">
        <v>29.7996138233758</v>
      </c>
      <c r="BI434" s="1">
        <v>28.757288193119599</v>
      </c>
      <c r="BJ434" s="1">
        <v>28.48017259045</v>
      </c>
      <c r="BM434">
        <v>10</v>
      </c>
      <c r="BN434">
        <f>MIN(Modell_vol30_2_bemutato_Wilensky4_table[[#This Row],[closest comp 1]:[closest comp 10]])</f>
        <v>4.9693388379909598</v>
      </c>
      <c r="BO434">
        <f>MAX(Modell_vol30_2_bemutato_Wilensky4_table[[#This Row],[closest comp 1]:[closest comp 10]])</f>
        <v>7.9845597695885999</v>
      </c>
    </row>
    <row r="435" spans="1:67" x14ac:dyDescent="0.25">
      <c r="A435" s="1">
        <v>434</v>
      </c>
      <c r="B435" s="1" t="s">
        <v>38</v>
      </c>
      <c r="C435" s="1" t="s">
        <v>22</v>
      </c>
      <c r="D435" s="1" t="s">
        <v>40</v>
      </c>
      <c r="E435" s="1" t="s">
        <v>28</v>
      </c>
      <c r="F435" s="1" t="s">
        <v>25</v>
      </c>
      <c r="G435" s="1" t="b">
        <v>0</v>
      </c>
      <c r="H435" s="1" t="b">
        <v>0</v>
      </c>
      <c r="I435" s="1" t="b">
        <v>0</v>
      </c>
      <c r="J435" s="1" t="b">
        <v>0</v>
      </c>
      <c r="K435" s="1" t="b">
        <v>0</v>
      </c>
      <c r="L435" s="1">
        <v>200</v>
      </c>
      <c r="M435" s="1">
        <v>10</v>
      </c>
      <c r="N435" s="1">
        <v>0</v>
      </c>
      <c r="O435" s="1">
        <v>1</v>
      </c>
      <c r="P435" s="1">
        <v>0</v>
      </c>
      <c r="Q435" s="1">
        <v>100</v>
      </c>
      <c r="R435" s="1">
        <v>0</v>
      </c>
      <c r="S435" s="1">
        <v>1</v>
      </c>
      <c r="T435" s="1">
        <v>1</v>
      </c>
      <c r="U435" s="1" t="b">
        <v>0</v>
      </c>
      <c r="V435" s="1">
        <v>120</v>
      </c>
      <c r="W435" s="1">
        <v>881.61</v>
      </c>
      <c r="X435" s="1">
        <v>699.82</v>
      </c>
      <c r="Y435" s="1">
        <v>740.76</v>
      </c>
      <c r="Z435" s="1">
        <v>834.16</v>
      </c>
      <c r="AA435" s="1">
        <v>618.84</v>
      </c>
      <c r="AB435" s="1">
        <v>797</v>
      </c>
      <c r="AC435" s="1">
        <v>706.56</v>
      </c>
      <c r="AD435" s="1">
        <v>805.78</v>
      </c>
      <c r="AE435" s="1">
        <v>657.31</v>
      </c>
      <c r="AF435" s="1">
        <v>728.92</v>
      </c>
      <c r="AG435" s="1">
        <v>194.44</v>
      </c>
      <c r="AH435" s="1">
        <v>195.28</v>
      </c>
      <c r="AI435" s="1">
        <v>195.63</v>
      </c>
      <c r="AJ435" s="1">
        <v>195.1</v>
      </c>
      <c r="AK435" s="1">
        <v>196.12</v>
      </c>
      <c r="AL435" s="1">
        <v>195.17</v>
      </c>
      <c r="AM435" s="1">
        <v>195.55</v>
      </c>
      <c r="AN435" s="1">
        <v>195.01</v>
      </c>
      <c r="AO435" s="1">
        <v>195.55</v>
      </c>
      <c r="AP435" s="1">
        <v>195.59</v>
      </c>
      <c r="AQ435" s="1">
        <v>6.5016448779798797</v>
      </c>
      <c r="AR435" s="1">
        <v>6.5036156630781301</v>
      </c>
      <c r="AS435" s="1">
        <v>6.5746771214197404</v>
      </c>
      <c r="AT435" s="1">
        <v>6.3918712611231996</v>
      </c>
      <c r="AU435" s="1">
        <v>5.7007976819571198</v>
      </c>
      <c r="AV435" s="1">
        <v>7.0029012185678603</v>
      </c>
      <c r="AW435" s="1">
        <v>6.2016858277457096</v>
      </c>
      <c r="AX435" s="1">
        <v>7.1289422040018096</v>
      </c>
      <c r="AY435" s="1">
        <v>5.6147303757994402</v>
      </c>
      <c r="AZ435" s="1">
        <v>6.6268116822502803</v>
      </c>
      <c r="BA435" s="1">
        <v>32.378131154581503</v>
      </c>
      <c r="BB435" s="1">
        <v>31.344877170692801</v>
      </c>
      <c r="BC435" s="1">
        <v>28.496371499127498</v>
      </c>
      <c r="BD435" s="1">
        <v>28.984070427431199</v>
      </c>
      <c r="BE435" s="1">
        <v>30.345740808606799</v>
      </c>
      <c r="BF435" s="1">
        <v>30.191741042971199</v>
      </c>
      <c r="BG435" s="1">
        <v>29.200893218093601</v>
      </c>
      <c r="BH435" s="1">
        <v>31.401737283564898</v>
      </c>
      <c r="BI435" s="1">
        <v>30.281123280952698</v>
      </c>
      <c r="BJ435" s="1">
        <v>26.925956002703099</v>
      </c>
      <c r="BM435">
        <v>10</v>
      </c>
      <c r="BN435">
        <f>MIN(Modell_vol30_2_bemutato_Wilensky4_table[[#This Row],[closest comp 1]:[closest comp 10]])</f>
        <v>5.6147303757994402</v>
      </c>
      <c r="BO435">
        <f>MAX(Modell_vol30_2_bemutato_Wilensky4_table[[#This Row],[closest comp 1]:[closest comp 10]])</f>
        <v>7.1289422040018096</v>
      </c>
    </row>
    <row r="436" spans="1:67" x14ac:dyDescent="0.25">
      <c r="A436" s="1">
        <v>435</v>
      </c>
      <c r="B436" s="1" t="s">
        <v>38</v>
      </c>
      <c r="C436" s="1" t="s">
        <v>22</v>
      </c>
      <c r="D436" s="1" t="s">
        <v>40</v>
      </c>
      <c r="E436" s="1" t="s">
        <v>28</v>
      </c>
      <c r="F436" s="1" t="s">
        <v>25</v>
      </c>
      <c r="G436" s="1" t="b">
        <v>0</v>
      </c>
      <c r="H436" s="1" t="b">
        <v>0</v>
      </c>
      <c r="I436" s="1" t="b">
        <v>0</v>
      </c>
      <c r="J436" s="1" t="b">
        <v>0</v>
      </c>
      <c r="K436" s="1" t="b">
        <v>0</v>
      </c>
      <c r="L436" s="1">
        <v>200</v>
      </c>
      <c r="M436" s="1">
        <v>10</v>
      </c>
      <c r="N436" s="1">
        <v>0</v>
      </c>
      <c r="O436" s="1">
        <v>1</v>
      </c>
      <c r="P436" s="1">
        <v>0</v>
      </c>
      <c r="Q436" s="1">
        <v>100</v>
      </c>
      <c r="R436" s="1">
        <v>0</v>
      </c>
      <c r="S436" s="1">
        <v>1</v>
      </c>
      <c r="T436" s="1">
        <v>1</v>
      </c>
      <c r="U436" s="1" t="b">
        <v>0</v>
      </c>
      <c r="V436" s="1">
        <v>120</v>
      </c>
      <c r="W436" s="1">
        <v>706.72</v>
      </c>
      <c r="X436" s="1">
        <v>836.79</v>
      </c>
      <c r="Y436" s="1">
        <v>856.14</v>
      </c>
      <c r="Z436" s="1">
        <v>769.54</v>
      </c>
      <c r="AA436" s="1">
        <v>796.92</v>
      </c>
      <c r="AB436" s="1">
        <v>718.13</v>
      </c>
      <c r="AC436" s="1">
        <v>775.23</v>
      </c>
      <c r="AD436" s="1">
        <v>722.11</v>
      </c>
      <c r="AE436" s="1">
        <v>804</v>
      </c>
      <c r="AF436" s="1">
        <v>776.79</v>
      </c>
      <c r="AG436" s="1">
        <v>194.55</v>
      </c>
      <c r="AH436" s="1">
        <v>194.96</v>
      </c>
      <c r="AI436" s="1">
        <v>194.78</v>
      </c>
      <c r="AJ436" s="1">
        <v>195.21</v>
      </c>
      <c r="AK436" s="1">
        <v>195.25</v>
      </c>
      <c r="AL436" s="1">
        <v>195.55</v>
      </c>
      <c r="AM436" s="1">
        <v>194.95</v>
      </c>
      <c r="AN436" s="1">
        <v>194.96</v>
      </c>
      <c r="AO436" s="1">
        <v>194.8</v>
      </c>
      <c r="AP436" s="1">
        <v>195.44</v>
      </c>
      <c r="AQ436" s="1">
        <v>7.3056629203904402</v>
      </c>
      <c r="AR436" s="1">
        <v>6.3819339608741998</v>
      </c>
      <c r="AS436" s="1">
        <v>6.5926769096670697</v>
      </c>
      <c r="AT436" s="1">
        <v>7.2461920553206101</v>
      </c>
      <c r="AU436" s="1">
        <v>7.0076393641496297</v>
      </c>
      <c r="AV436" s="1">
        <v>6.7957389128235501</v>
      </c>
      <c r="AW436" s="1">
        <v>6.6256077723632298</v>
      </c>
      <c r="AX436" s="1">
        <v>5.9786310913619198</v>
      </c>
      <c r="AY436" s="1">
        <v>7.4298305477970601</v>
      </c>
      <c r="AZ436" s="1">
        <v>5.5130422100920402</v>
      </c>
      <c r="BA436" s="1">
        <v>30.252057569633301</v>
      </c>
      <c r="BB436" s="1">
        <v>30.786921156748502</v>
      </c>
      <c r="BC436" s="1">
        <v>33.218552412312597</v>
      </c>
      <c r="BD436" s="1">
        <v>28.7409777637363</v>
      </c>
      <c r="BE436" s="1">
        <v>28.368455823583101</v>
      </c>
      <c r="BF436" s="1">
        <v>30.0285089764334</v>
      </c>
      <c r="BG436" s="1">
        <v>28.695756805104999</v>
      </c>
      <c r="BH436" s="1">
        <v>30.875131722602699</v>
      </c>
      <c r="BI436" s="1">
        <v>29.556605530469401</v>
      </c>
      <c r="BJ436" s="1">
        <v>30.571772503858401</v>
      </c>
      <c r="BM436">
        <v>10</v>
      </c>
      <c r="BN436">
        <f>MIN(Modell_vol30_2_bemutato_Wilensky4_table[[#This Row],[closest comp 1]:[closest comp 10]])</f>
        <v>5.5130422100920402</v>
      </c>
      <c r="BO436">
        <f>MAX(Modell_vol30_2_bemutato_Wilensky4_table[[#This Row],[closest comp 1]:[closest comp 10]])</f>
        <v>7.4298305477970601</v>
      </c>
    </row>
    <row r="437" spans="1:67" x14ac:dyDescent="0.25">
      <c r="A437" s="1">
        <v>436</v>
      </c>
      <c r="B437" s="1" t="s">
        <v>38</v>
      </c>
      <c r="C437" s="1" t="s">
        <v>22</v>
      </c>
      <c r="D437" s="1" t="s">
        <v>40</v>
      </c>
      <c r="E437" s="1" t="s">
        <v>28</v>
      </c>
      <c r="F437" s="1" t="s">
        <v>25</v>
      </c>
      <c r="G437" s="1" t="b">
        <v>0</v>
      </c>
      <c r="H437" s="1" t="b">
        <v>0</v>
      </c>
      <c r="I437" s="1" t="b">
        <v>0</v>
      </c>
      <c r="J437" s="1" t="b">
        <v>0</v>
      </c>
      <c r="K437" s="1" t="b">
        <v>0</v>
      </c>
      <c r="L437" s="1">
        <v>200</v>
      </c>
      <c r="M437" s="1">
        <v>10</v>
      </c>
      <c r="N437" s="1">
        <v>0</v>
      </c>
      <c r="O437" s="1">
        <v>1</v>
      </c>
      <c r="P437" s="1">
        <v>0</v>
      </c>
      <c r="Q437" s="1">
        <v>100</v>
      </c>
      <c r="R437" s="1">
        <v>0</v>
      </c>
      <c r="S437" s="1">
        <v>1</v>
      </c>
      <c r="T437" s="1">
        <v>1</v>
      </c>
      <c r="U437" s="1" t="b">
        <v>0</v>
      </c>
      <c r="V437" s="1">
        <v>120</v>
      </c>
      <c r="W437" s="1">
        <v>788.19</v>
      </c>
      <c r="X437" s="1">
        <v>938.01</v>
      </c>
      <c r="Y437" s="1">
        <v>885.42</v>
      </c>
      <c r="Z437" s="1">
        <v>857.91</v>
      </c>
      <c r="AA437" s="1">
        <v>860.48</v>
      </c>
      <c r="AB437" s="1">
        <v>860.49</v>
      </c>
      <c r="AC437" s="1">
        <v>844.38</v>
      </c>
      <c r="AD437" s="1">
        <v>663.64</v>
      </c>
      <c r="AE437" s="1">
        <v>724.13</v>
      </c>
      <c r="AF437" s="1">
        <v>839.26</v>
      </c>
      <c r="AG437" s="1">
        <v>194.64</v>
      </c>
      <c r="AH437" s="1">
        <v>193.79</v>
      </c>
      <c r="AI437" s="1">
        <v>194.58</v>
      </c>
      <c r="AJ437" s="1">
        <v>195.12</v>
      </c>
      <c r="AK437" s="1">
        <v>195.39</v>
      </c>
      <c r="AL437" s="1">
        <v>194.33</v>
      </c>
      <c r="AM437" s="1">
        <v>195.05</v>
      </c>
      <c r="AN437" s="1">
        <v>195.54</v>
      </c>
      <c r="AO437" s="1">
        <v>195.21</v>
      </c>
      <c r="AP437" s="1">
        <v>194.05</v>
      </c>
      <c r="AQ437" s="1">
        <v>6.9059798111165103</v>
      </c>
      <c r="AR437" s="1">
        <v>7.39788050719452</v>
      </c>
      <c r="AS437" s="1">
        <v>8.0140960996744504</v>
      </c>
      <c r="AT437" s="1">
        <v>7.3059752825240301</v>
      </c>
      <c r="AU437" s="1">
        <v>6.6372908958803798</v>
      </c>
      <c r="AV437" s="1">
        <v>7.2448932779030804</v>
      </c>
      <c r="AW437" s="1">
        <v>7.1312814675126104</v>
      </c>
      <c r="AX437" s="1">
        <v>5.4556340358835396</v>
      </c>
      <c r="AY437" s="1">
        <v>6.61830820299833</v>
      </c>
      <c r="AZ437" s="1">
        <v>7.5155814943351</v>
      </c>
      <c r="BA437" s="1">
        <v>29.6074528106199</v>
      </c>
      <c r="BB437" s="1">
        <v>33.103625589622503</v>
      </c>
      <c r="BC437" s="1">
        <v>28.369664244764898</v>
      </c>
      <c r="BD437" s="1">
        <v>30.584153969817599</v>
      </c>
      <c r="BE437" s="1">
        <v>32.403253025240502</v>
      </c>
      <c r="BF437" s="1">
        <v>30.5187162176016</v>
      </c>
      <c r="BG437" s="1">
        <v>29.313543692469899</v>
      </c>
      <c r="BH437" s="1">
        <v>32.218749368259203</v>
      </c>
      <c r="BI437" s="1">
        <v>31.580619434418299</v>
      </c>
      <c r="BJ437" s="1">
        <v>32.991389763146799</v>
      </c>
      <c r="BM437">
        <v>10</v>
      </c>
      <c r="BN437">
        <f>MIN(Modell_vol30_2_bemutato_Wilensky4_table[[#This Row],[closest comp 1]:[closest comp 10]])</f>
        <v>5.4556340358835396</v>
      </c>
      <c r="BO437">
        <f>MAX(Modell_vol30_2_bemutato_Wilensky4_table[[#This Row],[closest comp 1]:[closest comp 10]])</f>
        <v>8.0140960996744504</v>
      </c>
    </row>
    <row r="438" spans="1:67" x14ac:dyDescent="0.25">
      <c r="A438" s="1">
        <v>437</v>
      </c>
      <c r="B438" s="1" t="s">
        <v>38</v>
      </c>
      <c r="C438" s="1" t="s">
        <v>22</v>
      </c>
      <c r="D438" s="1" t="s">
        <v>40</v>
      </c>
      <c r="E438" s="1" t="s">
        <v>28</v>
      </c>
      <c r="F438" s="1" t="s">
        <v>25</v>
      </c>
      <c r="G438" s="1" t="b">
        <v>0</v>
      </c>
      <c r="H438" s="1" t="b">
        <v>0</v>
      </c>
      <c r="I438" s="1" t="b">
        <v>0</v>
      </c>
      <c r="J438" s="1" t="b">
        <v>0</v>
      </c>
      <c r="K438" s="1" t="b">
        <v>0</v>
      </c>
      <c r="L438" s="1">
        <v>200</v>
      </c>
      <c r="M438" s="1">
        <v>10</v>
      </c>
      <c r="N438" s="1">
        <v>0</v>
      </c>
      <c r="O438" s="1">
        <v>1</v>
      </c>
      <c r="P438" s="1">
        <v>0</v>
      </c>
      <c r="Q438" s="1">
        <v>100</v>
      </c>
      <c r="R438" s="1">
        <v>0</v>
      </c>
      <c r="S438" s="1">
        <v>1</v>
      </c>
      <c r="T438" s="1">
        <v>1</v>
      </c>
      <c r="U438" s="1" t="b">
        <v>0</v>
      </c>
      <c r="V438" s="1">
        <v>120</v>
      </c>
      <c r="W438" s="1">
        <v>789.68</v>
      </c>
      <c r="X438" s="1">
        <v>765.16</v>
      </c>
      <c r="Y438" s="1">
        <v>692.63</v>
      </c>
      <c r="Z438" s="1">
        <v>766.74</v>
      </c>
      <c r="AA438" s="1">
        <v>797.3</v>
      </c>
      <c r="AB438" s="1">
        <v>767.86</v>
      </c>
      <c r="AC438" s="1">
        <v>708.24</v>
      </c>
      <c r="AD438" s="1">
        <v>748.92</v>
      </c>
      <c r="AE438" s="1">
        <v>792.1</v>
      </c>
      <c r="AF438" s="1">
        <v>748.52</v>
      </c>
      <c r="AG438" s="1">
        <v>194.9</v>
      </c>
      <c r="AH438" s="1">
        <v>194.59</v>
      </c>
      <c r="AI438" s="1">
        <v>195.72</v>
      </c>
      <c r="AJ438" s="1">
        <v>195.41</v>
      </c>
      <c r="AK438" s="1">
        <v>195.13</v>
      </c>
      <c r="AL438" s="1">
        <v>194.95</v>
      </c>
      <c r="AM438" s="1">
        <v>195.47</v>
      </c>
      <c r="AN438" s="1">
        <v>195.67</v>
      </c>
      <c r="AO438" s="1">
        <v>195.49</v>
      </c>
      <c r="AP438" s="1">
        <v>195.04</v>
      </c>
      <c r="AQ438" s="1">
        <v>7.4055565743722003</v>
      </c>
      <c r="AR438" s="1">
        <v>7.7560750102949303</v>
      </c>
      <c r="AS438" s="1">
        <v>4.9068434486163603</v>
      </c>
      <c r="AT438" s="1">
        <v>6.1857195431677496</v>
      </c>
      <c r="AU438" s="1">
        <v>6.7493732139926301</v>
      </c>
      <c r="AV438" s="1">
        <v>6.1226951276917099</v>
      </c>
      <c r="AW438" s="1">
        <v>5.2498505317766</v>
      </c>
      <c r="AX438" s="1">
        <v>5.8666274328599899</v>
      </c>
      <c r="AY438" s="1">
        <v>5.9426530319755502</v>
      </c>
      <c r="AZ438" s="1">
        <v>6.92419315411931</v>
      </c>
      <c r="BA438" s="1">
        <v>28.721114736648602</v>
      </c>
      <c r="BB438" s="1">
        <v>28.847045380891199</v>
      </c>
      <c r="BC438" s="1">
        <v>31.374797406071998</v>
      </c>
      <c r="BD438" s="1">
        <v>30.6578815273859</v>
      </c>
      <c r="BE438" s="1">
        <v>27.237283035681799</v>
      </c>
      <c r="BF438" s="1">
        <v>31.184100834162798</v>
      </c>
      <c r="BG438" s="1">
        <v>31.452700621300401</v>
      </c>
      <c r="BH438" s="1">
        <v>30.809701372401499</v>
      </c>
      <c r="BI438" s="1">
        <v>28.391306870827901</v>
      </c>
      <c r="BJ438" s="1">
        <v>30.7240587944754</v>
      </c>
      <c r="BM438">
        <v>10</v>
      </c>
      <c r="BN438">
        <f>MIN(Modell_vol30_2_bemutato_Wilensky4_table[[#This Row],[closest comp 1]:[closest comp 10]])</f>
        <v>4.9068434486163603</v>
      </c>
      <c r="BO438">
        <f>MAX(Modell_vol30_2_bemutato_Wilensky4_table[[#This Row],[closest comp 1]:[closest comp 10]])</f>
        <v>7.7560750102949303</v>
      </c>
    </row>
    <row r="439" spans="1:67" x14ac:dyDescent="0.25">
      <c r="A439" s="1">
        <v>438</v>
      </c>
      <c r="B439" s="1" t="s">
        <v>38</v>
      </c>
      <c r="C439" s="1" t="s">
        <v>22</v>
      </c>
      <c r="D439" s="1" t="s">
        <v>40</v>
      </c>
      <c r="E439" s="1" t="s">
        <v>28</v>
      </c>
      <c r="F439" s="1" t="s">
        <v>25</v>
      </c>
      <c r="G439" s="1" t="b">
        <v>0</v>
      </c>
      <c r="H439" s="1" t="b">
        <v>0</v>
      </c>
      <c r="I439" s="1" t="b">
        <v>0</v>
      </c>
      <c r="J439" s="1" t="b">
        <v>0</v>
      </c>
      <c r="K439" s="1" t="b">
        <v>0</v>
      </c>
      <c r="L439" s="1">
        <v>200</v>
      </c>
      <c r="M439" s="1">
        <v>10</v>
      </c>
      <c r="N439" s="1">
        <v>0</v>
      </c>
      <c r="O439" s="1">
        <v>1</v>
      </c>
      <c r="P439" s="1">
        <v>0</v>
      </c>
      <c r="Q439" s="1">
        <v>100</v>
      </c>
      <c r="R439" s="1">
        <v>0</v>
      </c>
      <c r="S439" s="1">
        <v>1</v>
      </c>
      <c r="T439" s="1">
        <v>1</v>
      </c>
      <c r="U439" s="1" t="b">
        <v>0</v>
      </c>
      <c r="V439" s="1">
        <v>120</v>
      </c>
      <c r="W439" s="1">
        <v>980.61</v>
      </c>
      <c r="X439" s="1">
        <v>949.21</v>
      </c>
      <c r="Y439" s="1">
        <v>766.34</v>
      </c>
      <c r="Z439" s="1">
        <v>754.74</v>
      </c>
      <c r="AA439" s="1">
        <v>675.7</v>
      </c>
      <c r="AB439" s="1">
        <v>763</v>
      </c>
      <c r="AC439" s="1">
        <v>679.32</v>
      </c>
      <c r="AD439" s="1">
        <v>763.02</v>
      </c>
      <c r="AE439" s="1">
        <v>813.51</v>
      </c>
      <c r="AF439" s="1">
        <v>840</v>
      </c>
      <c r="AG439" s="1">
        <v>194.49</v>
      </c>
      <c r="AH439" s="1">
        <v>194.73</v>
      </c>
      <c r="AI439" s="1">
        <v>195.63</v>
      </c>
      <c r="AJ439" s="1">
        <v>195.46</v>
      </c>
      <c r="AK439" s="1">
        <v>195.72</v>
      </c>
      <c r="AL439" s="1">
        <v>194.5</v>
      </c>
      <c r="AM439" s="1">
        <v>195.6</v>
      </c>
      <c r="AN439" s="1">
        <v>195.24</v>
      </c>
      <c r="AO439" s="1">
        <v>194.98</v>
      </c>
      <c r="AP439" s="1">
        <v>194.27</v>
      </c>
      <c r="AQ439" s="1">
        <v>6.9451664846580297</v>
      </c>
      <c r="AR439" s="1">
        <v>6.3412963985115098</v>
      </c>
      <c r="AS439" s="1">
        <v>6.2399276932075303</v>
      </c>
      <c r="AT439" s="1">
        <v>6.5217432599779999</v>
      </c>
      <c r="AU439" s="1">
        <v>5.6261538263070197</v>
      </c>
      <c r="AV439" s="1">
        <v>7.8632615641120598</v>
      </c>
      <c r="AW439" s="1">
        <v>5.2988290314074096</v>
      </c>
      <c r="AX439" s="1">
        <v>6.02929837517088</v>
      </c>
      <c r="AY439" s="1">
        <v>6.7594967603580098</v>
      </c>
      <c r="AZ439" s="1">
        <v>6.8106505221709597</v>
      </c>
      <c r="BA439" s="1">
        <v>31.677167376011699</v>
      </c>
      <c r="BB439" s="1">
        <v>30.416789620132601</v>
      </c>
      <c r="BC439" s="1">
        <v>28.057713518930701</v>
      </c>
      <c r="BD439" s="1">
        <v>28.7236375888696</v>
      </c>
      <c r="BE439" s="1">
        <v>31.3636902179157</v>
      </c>
      <c r="BF439" s="1">
        <v>29.267843052090299</v>
      </c>
      <c r="BG439" s="1">
        <v>30.936905755920598</v>
      </c>
      <c r="BH439" s="1">
        <v>30.172180208842299</v>
      </c>
      <c r="BI439" s="1">
        <v>28.385430154906899</v>
      </c>
      <c r="BJ439" s="1">
        <v>32.242904244358002</v>
      </c>
      <c r="BM439">
        <v>10</v>
      </c>
      <c r="BN439">
        <f>MIN(Modell_vol30_2_bemutato_Wilensky4_table[[#This Row],[closest comp 1]:[closest comp 10]])</f>
        <v>5.2988290314074096</v>
      </c>
      <c r="BO439">
        <f>MAX(Modell_vol30_2_bemutato_Wilensky4_table[[#This Row],[closest comp 1]:[closest comp 10]])</f>
        <v>7.8632615641120598</v>
      </c>
    </row>
    <row r="440" spans="1:67" x14ac:dyDescent="0.25">
      <c r="A440" s="1">
        <v>439</v>
      </c>
      <c r="B440" s="1" t="s">
        <v>38</v>
      </c>
      <c r="C440" s="1" t="s">
        <v>22</v>
      </c>
      <c r="D440" s="1" t="s">
        <v>40</v>
      </c>
      <c r="E440" s="1" t="s">
        <v>28</v>
      </c>
      <c r="F440" s="1" t="s">
        <v>25</v>
      </c>
      <c r="G440" s="1" t="b">
        <v>0</v>
      </c>
      <c r="H440" s="1" t="b">
        <v>0</v>
      </c>
      <c r="I440" s="1" t="b">
        <v>0</v>
      </c>
      <c r="J440" s="1" t="b">
        <v>0</v>
      </c>
      <c r="K440" s="1" t="b">
        <v>0</v>
      </c>
      <c r="L440" s="1">
        <v>200</v>
      </c>
      <c r="M440" s="1">
        <v>10</v>
      </c>
      <c r="N440" s="1">
        <v>0</v>
      </c>
      <c r="O440" s="1">
        <v>1</v>
      </c>
      <c r="P440" s="1">
        <v>0</v>
      </c>
      <c r="Q440" s="1">
        <v>100</v>
      </c>
      <c r="R440" s="1">
        <v>0</v>
      </c>
      <c r="S440" s="1">
        <v>1</v>
      </c>
      <c r="T440" s="1">
        <v>1</v>
      </c>
      <c r="U440" s="1" t="b">
        <v>0</v>
      </c>
      <c r="V440" s="1">
        <v>120</v>
      </c>
      <c r="W440" s="1">
        <v>843.09</v>
      </c>
      <c r="X440" s="1">
        <v>673.81</v>
      </c>
      <c r="Y440" s="1">
        <v>666.95</v>
      </c>
      <c r="Z440" s="1">
        <v>809.68</v>
      </c>
      <c r="AA440" s="1">
        <v>652.92999999999995</v>
      </c>
      <c r="AB440" s="1">
        <v>748.54</v>
      </c>
      <c r="AC440" s="1">
        <v>776.84</v>
      </c>
      <c r="AD440" s="1">
        <v>866.97</v>
      </c>
      <c r="AE440" s="1">
        <v>909.52</v>
      </c>
      <c r="AF440" s="1">
        <v>836.06</v>
      </c>
      <c r="AG440" s="1">
        <v>194.54</v>
      </c>
      <c r="AH440" s="1">
        <v>194.85</v>
      </c>
      <c r="AI440" s="1">
        <v>195.65</v>
      </c>
      <c r="AJ440" s="1">
        <v>194.95</v>
      </c>
      <c r="AK440" s="1">
        <v>195.89</v>
      </c>
      <c r="AL440" s="1">
        <v>195.06</v>
      </c>
      <c r="AM440" s="1">
        <v>196.18</v>
      </c>
      <c r="AN440" s="1">
        <v>194.56</v>
      </c>
      <c r="AO440" s="1">
        <v>194.5</v>
      </c>
      <c r="AP440" s="1">
        <v>194.77</v>
      </c>
      <c r="AQ440" s="1">
        <v>7.8463153247991402</v>
      </c>
      <c r="AR440" s="1">
        <v>6.33901144644814</v>
      </c>
      <c r="AS440" s="1">
        <v>6.4482987042251203</v>
      </c>
      <c r="AT440" s="1">
        <v>6.2434057254086799</v>
      </c>
      <c r="AU440" s="1">
        <v>4.4439761315646598</v>
      </c>
      <c r="AV440" s="1">
        <v>6.6521384830312904</v>
      </c>
      <c r="AW440" s="1">
        <v>5.6471397551963696</v>
      </c>
      <c r="AX440" s="1">
        <v>6.61401852338774</v>
      </c>
      <c r="AY440" s="1">
        <v>6.7384274087243696</v>
      </c>
      <c r="AZ440" s="1">
        <v>6.4113160452031197</v>
      </c>
      <c r="BA440" s="1">
        <v>26.627457196630498</v>
      </c>
      <c r="BB440" s="1">
        <v>31.257206531235202</v>
      </c>
      <c r="BC440" s="1">
        <v>27.582855372049401</v>
      </c>
      <c r="BD440" s="1">
        <v>28.690229695850299</v>
      </c>
      <c r="BE440" s="1">
        <v>30.0894262299771</v>
      </c>
      <c r="BF440" s="1">
        <v>31.559442562046002</v>
      </c>
      <c r="BG440" s="1">
        <v>29.032530406074901</v>
      </c>
      <c r="BH440" s="1">
        <v>29.865564459696699</v>
      </c>
      <c r="BI440" s="1">
        <v>30.7785854999062</v>
      </c>
      <c r="BJ440" s="1">
        <v>31.6577346853507</v>
      </c>
      <c r="BM440">
        <v>10</v>
      </c>
      <c r="BN440">
        <f>MIN(Modell_vol30_2_bemutato_Wilensky4_table[[#This Row],[closest comp 1]:[closest comp 10]])</f>
        <v>4.4439761315646598</v>
      </c>
      <c r="BO440">
        <f>MAX(Modell_vol30_2_bemutato_Wilensky4_table[[#This Row],[closest comp 1]:[closest comp 10]])</f>
        <v>7.8463153247991402</v>
      </c>
    </row>
    <row r="441" spans="1:67" x14ac:dyDescent="0.25">
      <c r="A441" s="1">
        <v>440</v>
      </c>
      <c r="B441" s="1" t="s">
        <v>38</v>
      </c>
      <c r="C441" s="1" t="s">
        <v>22</v>
      </c>
      <c r="D441" s="1" t="s">
        <v>40</v>
      </c>
      <c r="E441" s="1" t="s">
        <v>28</v>
      </c>
      <c r="F441" s="1" t="s">
        <v>25</v>
      </c>
      <c r="G441" s="1" t="b">
        <v>0</v>
      </c>
      <c r="H441" s="1" t="b">
        <v>0</v>
      </c>
      <c r="I441" s="1" t="b">
        <v>0</v>
      </c>
      <c r="J441" s="1" t="b">
        <v>0</v>
      </c>
      <c r="K441" s="1" t="b">
        <v>0</v>
      </c>
      <c r="L441" s="1">
        <v>200</v>
      </c>
      <c r="M441" s="1">
        <v>10</v>
      </c>
      <c r="N441" s="1">
        <v>0</v>
      </c>
      <c r="O441" s="1">
        <v>1</v>
      </c>
      <c r="P441" s="1">
        <v>0</v>
      </c>
      <c r="Q441" s="1">
        <v>100</v>
      </c>
      <c r="R441" s="1">
        <v>0</v>
      </c>
      <c r="S441" s="1">
        <v>1</v>
      </c>
      <c r="T441" s="1">
        <v>1</v>
      </c>
      <c r="U441" s="1" t="b">
        <v>0</v>
      </c>
      <c r="V441" s="1">
        <v>120</v>
      </c>
      <c r="W441" s="1">
        <v>943.61</v>
      </c>
      <c r="X441" s="1">
        <v>688.46</v>
      </c>
      <c r="Y441" s="1">
        <v>686.59</v>
      </c>
      <c r="Z441" s="1">
        <v>797.05</v>
      </c>
      <c r="AA441" s="1">
        <v>720.77</v>
      </c>
      <c r="AB441" s="1">
        <v>822.55</v>
      </c>
      <c r="AC441" s="1">
        <v>786.55</v>
      </c>
      <c r="AD441" s="1">
        <v>659.62</v>
      </c>
      <c r="AE441" s="1">
        <v>750.26</v>
      </c>
      <c r="AF441" s="1">
        <v>673.75</v>
      </c>
      <c r="AG441" s="1">
        <v>194.54</v>
      </c>
      <c r="AH441" s="1">
        <v>195.56</v>
      </c>
      <c r="AI441" s="1">
        <v>194.84</v>
      </c>
      <c r="AJ441" s="1">
        <v>195.35</v>
      </c>
      <c r="AK441" s="1">
        <v>194.88</v>
      </c>
      <c r="AL441" s="1">
        <v>195.73</v>
      </c>
      <c r="AM441" s="1">
        <v>194.24</v>
      </c>
      <c r="AN441" s="1">
        <v>195.67</v>
      </c>
      <c r="AO441" s="1">
        <v>195.42</v>
      </c>
      <c r="AP441" s="1">
        <v>196.34</v>
      </c>
      <c r="AQ441" s="1">
        <v>6.8577599130928002</v>
      </c>
      <c r="AR441" s="1">
        <v>7.0385865714840596</v>
      </c>
      <c r="AS441" s="1">
        <v>6.4323326061702799</v>
      </c>
      <c r="AT441" s="1">
        <v>5.9442946284223996</v>
      </c>
      <c r="AU441" s="1">
        <v>6.8965426704998096</v>
      </c>
      <c r="AV441" s="1">
        <v>5.5658068592569201</v>
      </c>
      <c r="AW441" s="1">
        <v>7.6946597809335904</v>
      </c>
      <c r="AX441" s="1">
        <v>5.2029788196324303</v>
      </c>
      <c r="AY441" s="1">
        <v>5.8356041524435902</v>
      </c>
      <c r="AZ441" s="1">
        <v>5.6192024538488701</v>
      </c>
      <c r="BA441" s="1">
        <v>32.563508522805002</v>
      </c>
      <c r="BB441" s="1">
        <v>26.2518255753956</v>
      </c>
      <c r="BC441" s="1">
        <v>30.160323758977299</v>
      </c>
      <c r="BD441" s="1">
        <v>30.5416984084776</v>
      </c>
      <c r="BE441" s="1">
        <v>31.272118151855501</v>
      </c>
      <c r="BF441" s="1">
        <v>31.1438989304397</v>
      </c>
      <c r="BG441" s="1">
        <v>30.997235234313699</v>
      </c>
      <c r="BH441" s="1">
        <v>33.295565279478403</v>
      </c>
      <c r="BI441" s="1">
        <v>32.452117456583501</v>
      </c>
      <c r="BJ441" s="1">
        <v>29.2064366773286</v>
      </c>
      <c r="BM441">
        <v>10</v>
      </c>
      <c r="BN441">
        <f>MIN(Modell_vol30_2_bemutato_Wilensky4_table[[#This Row],[closest comp 1]:[closest comp 10]])</f>
        <v>5.2029788196324303</v>
      </c>
      <c r="BO441">
        <f>MAX(Modell_vol30_2_bemutato_Wilensky4_table[[#This Row],[closest comp 1]:[closest comp 10]])</f>
        <v>7.6946597809335904</v>
      </c>
    </row>
    <row r="442" spans="1:67" x14ac:dyDescent="0.25">
      <c r="A442" s="1">
        <v>441</v>
      </c>
      <c r="B442" s="1" t="s">
        <v>38</v>
      </c>
      <c r="C442" s="1" t="s">
        <v>22</v>
      </c>
      <c r="D442" s="1" t="s">
        <v>40</v>
      </c>
      <c r="E442" s="1" t="s">
        <v>28</v>
      </c>
      <c r="F442" s="1" t="s">
        <v>25</v>
      </c>
      <c r="G442" s="1" t="b">
        <v>0</v>
      </c>
      <c r="H442" s="1" t="b">
        <v>0</v>
      </c>
      <c r="I442" s="1" t="b">
        <v>0</v>
      </c>
      <c r="J442" s="1" t="b">
        <v>0</v>
      </c>
      <c r="K442" s="1" t="b">
        <v>0</v>
      </c>
      <c r="L442" s="1">
        <v>200</v>
      </c>
      <c r="M442" s="1">
        <v>10</v>
      </c>
      <c r="N442" s="1">
        <v>0</v>
      </c>
      <c r="O442" s="1">
        <v>1</v>
      </c>
      <c r="P442" s="1">
        <v>0</v>
      </c>
      <c r="Q442" s="1">
        <v>100</v>
      </c>
      <c r="R442" s="1">
        <v>0</v>
      </c>
      <c r="S442" s="1">
        <v>1</v>
      </c>
      <c r="T442" s="1">
        <v>1</v>
      </c>
      <c r="U442" s="1" t="b">
        <v>0</v>
      </c>
      <c r="V442" s="1">
        <v>120</v>
      </c>
      <c r="W442" s="1">
        <v>775.98</v>
      </c>
      <c r="X442" s="1">
        <v>825.82</v>
      </c>
      <c r="Y442" s="1">
        <v>809.12</v>
      </c>
      <c r="Z442" s="1">
        <v>937.59</v>
      </c>
      <c r="AA442" s="1">
        <v>957.36</v>
      </c>
      <c r="AB442" s="1">
        <v>825.43</v>
      </c>
      <c r="AC442" s="1">
        <v>1011.8</v>
      </c>
      <c r="AD442" s="1">
        <v>883.67</v>
      </c>
      <c r="AE442" s="1">
        <v>754.8</v>
      </c>
      <c r="AF442" s="1">
        <v>787.53</v>
      </c>
      <c r="AG442" s="1">
        <v>194.54</v>
      </c>
      <c r="AH442" s="1">
        <v>194.53</v>
      </c>
      <c r="AI442" s="1">
        <v>195.05</v>
      </c>
      <c r="AJ442" s="1">
        <v>194.45</v>
      </c>
      <c r="AK442" s="1">
        <v>194.11</v>
      </c>
      <c r="AL442" s="1">
        <v>194.64</v>
      </c>
      <c r="AM442" s="1">
        <v>194.34</v>
      </c>
      <c r="AN442" s="1">
        <v>194.36</v>
      </c>
      <c r="AO442" s="1">
        <v>194.84</v>
      </c>
      <c r="AP442" s="1">
        <v>195.49</v>
      </c>
      <c r="AQ442" s="1">
        <v>6.3362959859571903</v>
      </c>
      <c r="AR442" s="1">
        <v>8.24137988223052</v>
      </c>
      <c r="AS442" s="1">
        <v>6.2537729963378599</v>
      </c>
      <c r="AT442" s="1">
        <v>7.96910638929565</v>
      </c>
      <c r="AU442" s="1">
        <v>7.96993749966851</v>
      </c>
      <c r="AV442" s="1">
        <v>7.6328011361397801</v>
      </c>
      <c r="AW442" s="1">
        <v>7.7673885237456597</v>
      </c>
      <c r="AX442" s="1">
        <v>7.3938972127023197</v>
      </c>
      <c r="AY442" s="1">
        <v>5.9207272885388997</v>
      </c>
      <c r="AZ442" s="1">
        <v>6.5972510126044002</v>
      </c>
      <c r="BA442" s="1">
        <v>33.466590033157097</v>
      </c>
      <c r="BB442" s="1">
        <v>28.6360867147134</v>
      </c>
      <c r="BC442" s="1">
        <v>28.625523271772199</v>
      </c>
      <c r="BD442" s="1">
        <v>31.706736049614999</v>
      </c>
      <c r="BE442" s="1">
        <v>31.214846091052401</v>
      </c>
      <c r="BF442" s="1">
        <v>28.118325745643698</v>
      </c>
      <c r="BG442" s="1">
        <v>28.979811070976599</v>
      </c>
      <c r="BH442" s="1">
        <v>31.016358928299798</v>
      </c>
      <c r="BI442" s="1">
        <v>30.917995955922699</v>
      </c>
      <c r="BJ442" s="1">
        <v>29.988360649813501</v>
      </c>
      <c r="BM442">
        <v>10</v>
      </c>
      <c r="BN442">
        <f>MIN(Modell_vol30_2_bemutato_Wilensky4_table[[#This Row],[closest comp 1]:[closest comp 10]])</f>
        <v>5.9207272885388997</v>
      </c>
      <c r="BO442">
        <f>MAX(Modell_vol30_2_bemutato_Wilensky4_table[[#This Row],[closest comp 1]:[closest comp 10]])</f>
        <v>8.24137988223052</v>
      </c>
    </row>
    <row r="443" spans="1:67" x14ac:dyDescent="0.25">
      <c r="A443" s="1">
        <v>442</v>
      </c>
      <c r="B443" s="1" t="s">
        <v>38</v>
      </c>
      <c r="C443" s="1" t="s">
        <v>22</v>
      </c>
      <c r="D443" s="1" t="s">
        <v>40</v>
      </c>
      <c r="E443" s="1" t="s">
        <v>28</v>
      </c>
      <c r="F443" s="1" t="s">
        <v>25</v>
      </c>
      <c r="G443" s="1" t="b">
        <v>0</v>
      </c>
      <c r="H443" s="1" t="b">
        <v>0</v>
      </c>
      <c r="I443" s="1" t="b">
        <v>0</v>
      </c>
      <c r="J443" s="1" t="b">
        <v>0</v>
      </c>
      <c r="K443" s="1" t="b">
        <v>0</v>
      </c>
      <c r="L443" s="1">
        <v>200</v>
      </c>
      <c r="M443" s="1">
        <v>10</v>
      </c>
      <c r="N443" s="1">
        <v>0</v>
      </c>
      <c r="O443" s="1">
        <v>1</v>
      </c>
      <c r="P443" s="1">
        <v>0</v>
      </c>
      <c r="Q443" s="1">
        <v>100</v>
      </c>
      <c r="R443" s="1">
        <v>0</v>
      </c>
      <c r="S443" s="1">
        <v>1</v>
      </c>
      <c r="T443" s="1">
        <v>1</v>
      </c>
      <c r="U443" s="1" t="b">
        <v>0</v>
      </c>
      <c r="V443" s="1">
        <v>120</v>
      </c>
      <c r="W443" s="1">
        <v>989</v>
      </c>
      <c r="X443" s="1">
        <v>753.22</v>
      </c>
      <c r="Y443" s="1">
        <v>865.93</v>
      </c>
      <c r="Z443" s="1">
        <v>747.5</v>
      </c>
      <c r="AA443" s="1">
        <v>780.01</v>
      </c>
      <c r="AB443" s="1">
        <v>775.02</v>
      </c>
      <c r="AC443" s="1">
        <v>918.98</v>
      </c>
      <c r="AD443" s="1">
        <v>1013.02</v>
      </c>
      <c r="AE443" s="1">
        <v>743.04</v>
      </c>
      <c r="AF443" s="1">
        <v>879.67</v>
      </c>
      <c r="AG443" s="1">
        <v>193.86</v>
      </c>
      <c r="AH443" s="1">
        <v>195.59</v>
      </c>
      <c r="AI443" s="1">
        <v>194.77</v>
      </c>
      <c r="AJ443" s="1">
        <v>194.32</v>
      </c>
      <c r="AK443" s="1">
        <v>195.15</v>
      </c>
      <c r="AL443" s="1">
        <v>194.41</v>
      </c>
      <c r="AM443" s="1">
        <v>194.89</v>
      </c>
      <c r="AN443" s="1">
        <v>194.21</v>
      </c>
      <c r="AO443" s="1">
        <v>195.48</v>
      </c>
      <c r="AP443" s="1">
        <v>194.61</v>
      </c>
      <c r="AQ443" s="1">
        <v>8.0961169387636893</v>
      </c>
      <c r="AR443" s="1">
        <v>6.3460374784879896</v>
      </c>
      <c r="AS443" s="1">
        <v>6.7124892555754103</v>
      </c>
      <c r="AT443" s="1">
        <v>7.0790979212796099</v>
      </c>
      <c r="AU443" s="1">
        <v>7.5485949058617097</v>
      </c>
      <c r="AV443" s="1">
        <v>6.4481241607707096</v>
      </c>
      <c r="AW443" s="1">
        <v>7.04106163071034</v>
      </c>
      <c r="AX443" s="1">
        <v>7.2722704267338498</v>
      </c>
      <c r="AY443" s="1">
        <v>5.9737509116160403</v>
      </c>
      <c r="AZ443" s="1">
        <v>8.3815459246567006</v>
      </c>
      <c r="BA443" s="1">
        <v>32.687670521782103</v>
      </c>
      <c r="BB443" s="1">
        <v>27.3618370847256</v>
      </c>
      <c r="BC443" s="1">
        <v>28.111813788788901</v>
      </c>
      <c r="BD443" s="1">
        <v>33.215186783075303</v>
      </c>
      <c r="BE443" s="1">
        <v>27.719658584070999</v>
      </c>
      <c r="BF443" s="1">
        <v>30.570806476965402</v>
      </c>
      <c r="BG443" s="1">
        <v>29.6367225983305</v>
      </c>
      <c r="BH443" s="1">
        <v>31.008118419074499</v>
      </c>
      <c r="BI443" s="1">
        <v>30.1373051398012</v>
      </c>
      <c r="BJ443" s="1">
        <v>28.4853856381831</v>
      </c>
      <c r="BM443">
        <v>10</v>
      </c>
      <c r="BN443">
        <f>MIN(Modell_vol30_2_bemutato_Wilensky4_table[[#This Row],[closest comp 1]:[closest comp 10]])</f>
        <v>5.9737509116160403</v>
      </c>
      <c r="BO443">
        <f>MAX(Modell_vol30_2_bemutato_Wilensky4_table[[#This Row],[closest comp 1]:[closest comp 10]])</f>
        <v>8.3815459246567006</v>
      </c>
    </row>
    <row r="444" spans="1:67" x14ac:dyDescent="0.25">
      <c r="A444" s="1">
        <v>443</v>
      </c>
      <c r="B444" s="1" t="s">
        <v>38</v>
      </c>
      <c r="C444" s="1" t="s">
        <v>22</v>
      </c>
      <c r="D444" s="1" t="s">
        <v>40</v>
      </c>
      <c r="E444" s="1" t="s">
        <v>28</v>
      </c>
      <c r="F444" s="1" t="s">
        <v>25</v>
      </c>
      <c r="G444" s="1" t="b">
        <v>0</v>
      </c>
      <c r="H444" s="1" t="b">
        <v>0</v>
      </c>
      <c r="I444" s="1" t="b">
        <v>0</v>
      </c>
      <c r="J444" s="1" t="b">
        <v>0</v>
      </c>
      <c r="K444" s="1" t="b">
        <v>0</v>
      </c>
      <c r="L444" s="1">
        <v>200</v>
      </c>
      <c r="M444" s="1">
        <v>10</v>
      </c>
      <c r="N444" s="1">
        <v>0</v>
      </c>
      <c r="O444" s="1">
        <v>1</v>
      </c>
      <c r="P444" s="1">
        <v>0</v>
      </c>
      <c r="Q444" s="1">
        <v>100</v>
      </c>
      <c r="R444" s="1">
        <v>0</v>
      </c>
      <c r="S444" s="1">
        <v>1</v>
      </c>
      <c r="T444" s="1">
        <v>1</v>
      </c>
      <c r="U444" s="1" t="b">
        <v>0</v>
      </c>
      <c r="V444" s="1">
        <v>120</v>
      </c>
      <c r="W444" s="1">
        <v>699.42</v>
      </c>
      <c r="X444" s="1">
        <v>794.44</v>
      </c>
      <c r="Y444" s="1">
        <v>818.63</v>
      </c>
      <c r="Z444" s="1">
        <v>798.73</v>
      </c>
      <c r="AA444" s="1">
        <v>590.64</v>
      </c>
      <c r="AB444" s="1">
        <v>694.61</v>
      </c>
      <c r="AC444" s="1">
        <v>794.34</v>
      </c>
      <c r="AD444" s="1">
        <v>810.32</v>
      </c>
      <c r="AE444" s="1">
        <v>686.5</v>
      </c>
      <c r="AF444" s="1">
        <v>794.55</v>
      </c>
      <c r="AG444" s="1">
        <v>195.19</v>
      </c>
      <c r="AH444" s="1">
        <v>194.86</v>
      </c>
      <c r="AI444" s="1">
        <v>195.33</v>
      </c>
      <c r="AJ444" s="1">
        <v>194.66</v>
      </c>
      <c r="AK444" s="1">
        <v>196.22</v>
      </c>
      <c r="AL444" s="1">
        <v>195.42</v>
      </c>
      <c r="AM444" s="1">
        <v>195.63</v>
      </c>
      <c r="AN444" s="1">
        <v>195.01</v>
      </c>
      <c r="AO444" s="1">
        <v>195.81</v>
      </c>
      <c r="AP444" s="1">
        <v>194.62</v>
      </c>
      <c r="AQ444" s="1">
        <v>7.0833628785557501</v>
      </c>
      <c r="AR444" s="1">
        <v>7.1332558259413599</v>
      </c>
      <c r="AS444" s="1">
        <v>6.63445892581574</v>
      </c>
      <c r="AT444" s="1">
        <v>6.0002189161728197</v>
      </c>
      <c r="AU444" s="1">
        <v>4.90950144783395</v>
      </c>
      <c r="AV444" s="1">
        <v>6.3187836163229703</v>
      </c>
      <c r="AW444" s="1">
        <v>6.8020227365000796</v>
      </c>
      <c r="AX444" s="1">
        <v>6.89894665810787</v>
      </c>
      <c r="AY444" s="1">
        <v>6.1507240280111901</v>
      </c>
      <c r="AZ444" s="1">
        <v>7.2143269774505399</v>
      </c>
      <c r="BA444" s="1">
        <v>29.474883891164701</v>
      </c>
      <c r="BB444" s="1">
        <v>30.378793144403598</v>
      </c>
      <c r="BC444" s="1">
        <v>28.650898233110901</v>
      </c>
      <c r="BD444" s="1">
        <v>32.203875493638499</v>
      </c>
      <c r="BE444" s="1">
        <v>30.938032548723399</v>
      </c>
      <c r="BF444" s="1">
        <v>27.579738560172299</v>
      </c>
      <c r="BG444" s="1">
        <v>31.662064611339702</v>
      </c>
      <c r="BH444" s="1">
        <v>30.3553491931963</v>
      </c>
      <c r="BI444" s="1">
        <v>27.538874600410701</v>
      </c>
      <c r="BJ444" s="1">
        <v>29.203595371488699</v>
      </c>
      <c r="BM444">
        <v>10</v>
      </c>
      <c r="BN444">
        <f>MIN(Modell_vol30_2_bemutato_Wilensky4_table[[#This Row],[closest comp 1]:[closest comp 10]])</f>
        <v>4.90950144783395</v>
      </c>
      <c r="BO444">
        <f>MAX(Modell_vol30_2_bemutato_Wilensky4_table[[#This Row],[closest comp 1]:[closest comp 10]])</f>
        <v>7.2143269774505399</v>
      </c>
    </row>
    <row r="445" spans="1:67" x14ac:dyDescent="0.25">
      <c r="A445" s="1">
        <v>444</v>
      </c>
      <c r="B445" s="1" t="s">
        <v>38</v>
      </c>
      <c r="C445" s="1" t="s">
        <v>22</v>
      </c>
      <c r="D445" s="1" t="s">
        <v>40</v>
      </c>
      <c r="E445" s="1" t="s">
        <v>28</v>
      </c>
      <c r="F445" s="1" t="s">
        <v>25</v>
      </c>
      <c r="G445" s="1" t="b">
        <v>0</v>
      </c>
      <c r="H445" s="1" t="b">
        <v>0</v>
      </c>
      <c r="I445" s="1" t="b">
        <v>0</v>
      </c>
      <c r="J445" s="1" t="b">
        <v>0</v>
      </c>
      <c r="K445" s="1" t="b">
        <v>0</v>
      </c>
      <c r="L445" s="1">
        <v>200</v>
      </c>
      <c r="M445" s="1">
        <v>10</v>
      </c>
      <c r="N445" s="1">
        <v>0</v>
      </c>
      <c r="O445" s="1">
        <v>1</v>
      </c>
      <c r="P445" s="1">
        <v>0</v>
      </c>
      <c r="Q445" s="1">
        <v>100</v>
      </c>
      <c r="R445" s="1">
        <v>0</v>
      </c>
      <c r="S445" s="1">
        <v>1</v>
      </c>
      <c r="T445" s="1">
        <v>1</v>
      </c>
      <c r="U445" s="1" t="b">
        <v>0</v>
      </c>
      <c r="V445" s="1">
        <v>120</v>
      </c>
      <c r="W445" s="1">
        <v>806.26</v>
      </c>
      <c r="X445" s="1">
        <v>852.31</v>
      </c>
      <c r="Y445" s="1">
        <v>767.68</v>
      </c>
      <c r="Z445" s="1">
        <v>730.43</v>
      </c>
      <c r="AA445" s="1">
        <v>773.71</v>
      </c>
      <c r="AB445" s="1">
        <v>694.24</v>
      </c>
      <c r="AC445" s="1">
        <v>694.53</v>
      </c>
      <c r="AD445" s="1">
        <v>737.19</v>
      </c>
      <c r="AE445" s="1">
        <v>703.38</v>
      </c>
      <c r="AF445" s="1">
        <v>732.61</v>
      </c>
      <c r="AG445" s="1">
        <v>194.7</v>
      </c>
      <c r="AH445" s="1">
        <v>195.15</v>
      </c>
      <c r="AI445" s="1">
        <v>195.46</v>
      </c>
      <c r="AJ445" s="1">
        <v>195.59</v>
      </c>
      <c r="AK445" s="1">
        <v>195.38</v>
      </c>
      <c r="AL445" s="1">
        <v>195.19</v>
      </c>
      <c r="AM445" s="1">
        <v>194.88</v>
      </c>
      <c r="AN445" s="1">
        <v>195.59</v>
      </c>
      <c r="AO445" s="1">
        <v>195.41</v>
      </c>
      <c r="AP445" s="1">
        <v>195.26</v>
      </c>
      <c r="AQ445" s="1">
        <v>7.6235626634060196</v>
      </c>
      <c r="AR445" s="1">
        <v>6.0594581409286103</v>
      </c>
      <c r="AS445" s="1">
        <v>6.5698474640112297</v>
      </c>
      <c r="AT445" s="1">
        <v>5.6242444340034004</v>
      </c>
      <c r="AU445" s="1">
        <v>6.19020290931351</v>
      </c>
      <c r="AV445" s="1">
        <v>5.7962102133687301</v>
      </c>
      <c r="AW445" s="1">
        <v>6.3469647472411399</v>
      </c>
      <c r="AX445" s="1">
        <v>5.7762350893529604</v>
      </c>
      <c r="AY445" s="1">
        <v>4.71375130423686</v>
      </c>
      <c r="AZ445" s="1">
        <v>6.5902937470974701</v>
      </c>
      <c r="BA445" s="1">
        <v>27.9404453677516</v>
      </c>
      <c r="BB445" s="1">
        <v>29.640065678215599</v>
      </c>
      <c r="BC445" s="1">
        <v>30.555308108117401</v>
      </c>
      <c r="BD445" s="1">
        <v>29.971540688797099</v>
      </c>
      <c r="BE445" s="1">
        <v>28.213777280988602</v>
      </c>
      <c r="BF445" s="1">
        <v>30.383190187867299</v>
      </c>
      <c r="BG445" s="1">
        <v>31.328015350496099</v>
      </c>
      <c r="BH445" s="1">
        <v>29.7804543459164</v>
      </c>
      <c r="BI445" s="1">
        <v>32.257183043492297</v>
      </c>
      <c r="BJ445" s="1">
        <v>30.188074952869101</v>
      </c>
      <c r="BM445">
        <v>10</v>
      </c>
      <c r="BN445">
        <f>MIN(Modell_vol30_2_bemutato_Wilensky4_table[[#This Row],[closest comp 1]:[closest comp 10]])</f>
        <v>4.71375130423686</v>
      </c>
      <c r="BO445">
        <f>MAX(Modell_vol30_2_bemutato_Wilensky4_table[[#This Row],[closest comp 1]:[closest comp 10]])</f>
        <v>7.6235626634060196</v>
      </c>
    </row>
    <row r="446" spans="1:67" x14ac:dyDescent="0.25">
      <c r="A446" s="1">
        <v>445</v>
      </c>
      <c r="B446" s="1" t="s">
        <v>38</v>
      </c>
      <c r="C446" s="1" t="s">
        <v>22</v>
      </c>
      <c r="D446" s="1" t="s">
        <v>40</v>
      </c>
      <c r="E446" s="1" t="s">
        <v>28</v>
      </c>
      <c r="F446" s="1" t="s">
        <v>25</v>
      </c>
      <c r="G446" s="1" t="b">
        <v>0</v>
      </c>
      <c r="H446" s="1" t="b">
        <v>0</v>
      </c>
      <c r="I446" s="1" t="b">
        <v>0</v>
      </c>
      <c r="J446" s="1" t="b">
        <v>0</v>
      </c>
      <c r="K446" s="1" t="b">
        <v>0</v>
      </c>
      <c r="L446" s="1">
        <v>200</v>
      </c>
      <c r="M446" s="1">
        <v>10</v>
      </c>
      <c r="N446" s="1">
        <v>0</v>
      </c>
      <c r="O446" s="1">
        <v>1</v>
      </c>
      <c r="P446" s="1">
        <v>0</v>
      </c>
      <c r="Q446" s="1">
        <v>100</v>
      </c>
      <c r="R446" s="1">
        <v>0</v>
      </c>
      <c r="S446" s="1">
        <v>1</v>
      </c>
      <c r="T446" s="1">
        <v>1</v>
      </c>
      <c r="U446" s="1" t="b">
        <v>0</v>
      </c>
      <c r="V446" s="1">
        <v>120</v>
      </c>
      <c r="W446" s="1">
        <v>765.07</v>
      </c>
      <c r="X446" s="1">
        <v>800.69</v>
      </c>
      <c r="Y446" s="1">
        <v>717.99</v>
      </c>
      <c r="Z446" s="1">
        <v>864.58</v>
      </c>
      <c r="AA446" s="1">
        <v>737.4</v>
      </c>
      <c r="AB446" s="1">
        <v>675.98</v>
      </c>
      <c r="AC446" s="1">
        <v>749.55</v>
      </c>
      <c r="AD446" s="1">
        <v>711.88</v>
      </c>
      <c r="AE446" s="1">
        <v>847.32</v>
      </c>
      <c r="AF446" s="1">
        <v>733.76</v>
      </c>
      <c r="AG446" s="1">
        <v>195.52</v>
      </c>
      <c r="AH446" s="1">
        <v>194.57</v>
      </c>
      <c r="AI446" s="1">
        <v>195.18</v>
      </c>
      <c r="AJ446" s="1">
        <v>194.41</v>
      </c>
      <c r="AK446" s="1">
        <v>195.84</v>
      </c>
      <c r="AL446" s="1">
        <v>195.49</v>
      </c>
      <c r="AM446" s="1">
        <v>195.33</v>
      </c>
      <c r="AN446" s="1">
        <v>195.38</v>
      </c>
      <c r="AO446" s="1">
        <v>195.08</v>
      </c>
      <c r="AP446" s="1">
        <v>195.33</v>
      </c>
      <c r="AQ446" s="1">
        <v>6.86756971590441</v>
      </c>
      <c r="AR446" s="1">
        <v>7.2983503774822598</v>
      </c>
      <c r="AS446" s="1">
        <v>6.16495583049256</v>
      </c>
      <c r="AT446" s="1">
        <v>6.8294427432946998</v>
      </c>
      <c r="AU446" s="1">
        <v>5.9453611575116501</v>
      </c>
      <c r="AV446" s="1">
        <v>5.8850193676651399</v>
      </c>
      <c r="AW446" s="1">
        <v>6.3312542059689401</v>
      </c>
      <c r="AX446" s="1">
        <v>5.8737613908424304</v>
      </c>
      <c r="AY446" s="1">
        <v>6.4424731592853499</v>
      </c>
      <c r="AZ446" s="1">
        <v>5.74712460100631</v>
      </c>
      <c r="BA446" s="1">
        <v>27.290609363014401</v>
      </c>
      <c r="BB446" s="1">
        <v>30.407541347752399</v>
      </c>
      <c r="BC446" s="1">
        <v>31.484536408140102</v>
      </c>
      <c r="BD446" s="1">
        <v>31.359384610353501</v>
      </c>
      <c r="BE446" s="1">
        <v>28.0516910269581</v>
      </c>
      <c r="BF446" s="1">
        <v>30.808129994851601</v>
      </c>
      <c r="BG446" s="1">
        <v>27.932485594077701</v>
      </c>
      <c r="BH446" s="1">
        <v>31.631492621801002</v>
      </c>
      <c r="BI446" s="1">
        <v>30.019863008048699</v>
      </c>
      <c r="BJ446" s="1">
        <v>31.5558564154165</v>
      </c>
      <c r="BM446">
        <v>10</v>
      </c>
      <c r="BN446">
        <f>MIN(Modell_vol30_2_bemutato_Wilensky4_table[[#This Row],[closest comp 1]:[closest comp 10]])</f>
        <v>5.74712460100631</v>
      </c>
      <c r="BO446">
        <f>MAX(Modell_vol30_2_bemutato_Wilensky4_table[[#This Row],[closest comp 1]:[closest comp 10]])</f>
        <v>7.2983503774822598</v>
      </c>
    </row>
    <row r="447" spans="1:67" x14ac:dyDescent="0.25">
      <c r="A447" s="1">
        <v>446</v>
      </c>
      <c r="B447" s="1" t="s">
        <v>38</v>
      </c>
      <c r="C447" s="1" t="s">
        <v>22</v>
      </c>
      <c r="D447" s="1" t="s">
        <v>40</v>
      </c>
      <c r="E447" s="1" t="s">
        <v>28</v>
      </c>
      <c r="F447" s="1" t="s">
        <v>25</v>
      </c>
      <c r="G447" s="1" t="b">
        <v>0</v>
      </c>
      <c r="H447" s="1" t="b">
        <v>0</v>
      </c>
      <c r="I447" s="1" t="b">
        <v>0</v>
      </c>
      <c r="J447" s="1" t="b">
        <v>0</v>
      </c>
      <c r="K447" s="1" t="b">
        <v>0</v>
      </c>
      <c r="L447" s="1">
        <v>200</v>
      </c>
      <c r="M447" s="1">
        <v>10</v>
      </c>
      <c r="N447" s="1">
        <v>0</v>
      </c>
      <c r="O447" s="1">
        <v>1</v>
      </c>
      <c r="P447" s="1">
        <v>0</v>
      </c>
      <c r="Q447" s="1">
        <v>100</v>
      </c>
      <c r="R447" s="1">
        <v>0</v>
      </c>
      <c r="S447" s="1">
        <v>1</v>
      </c>
      <c r="T447" s="1">
        <v>1</v>
      </c>
      <c r="U447" s="1" t="b">
        <v>0</v>
      </c>
      <c r="V447" s="1">
        <v>120</v>
      </c>
      <c r="W447" s="1">
        <v>831.95</v>
      </c>
      <c r="X447" s="1">
        <v>740</v>
      </c>
      <c r="Y447" s="1">
        <v>667.41</v>
      </c>
      <c r="Z447" s="1">
        <v>757.81</v>
      </c>
      <c r="AA447" s="1">
        <v>815.01</v>
      </c>
      <c r="AB447" s="1">
        <v>747.99</v>
      </c>
      <c r="AC447" s="1">
        <v>1013.06</v>
      </c>
      <c r="AD447" s="1">
        <v>750.56</v>
      </c>
      <c r="AE447" s="1">
        <v>707.14</v>
      </c>
      <c r="AF447" s="1">
        <v>753.93</v>
      </c>
      <c r="AG447" s="1">
        <v>194.96</v>
      </c>
      <c r="AH447" s="1">
        <v>194.98</v>
      </c>
      <c r="AI447" s="1">
        <v>195.41</v>
      </c>
      <c r="AJ447" s="1">
        <v>195.04</v>
      </c>
      <c r="AK447" s="1">
        <v>195.23</v>
      </c>
      <c r="AL447" s="1">
        <v>195.48</v>
      </c>
      <c r="AM447" s="1">
        <v>193.79</v>
      </c>
      <c r="AN447" s="1">
        <v>195.6</v>
      </c>
      <c r="AO447" s="1">
        <v>195.51</v>
      </c>
      <c r="AP447" s="1">
        <v>195.18</v>
      </c>
      <c r="AQ447" s="1">
        <v>7.4809483627757496</v>
      </c>
      <c r="AR447" s="1">
        <v>7.1840723406912801</v>
      </c>
      <c r="AS447" s="1">
        <v>6.2152393737059803</v>
      </c>
      <c r="AT447" s="1">
        <v>6.4949376667817704</v>
      </c>
      <c r="AU447" s="1">
        <v>7.3233040009514099</v>
      </c>
      <c r="AV447" s="1">
        <v>6.4040306611735698</v>
      </c>
      <c r="AW447" s="1">
        <v>7.1865853709450596</v>
      </c>
      <c r="AX447" s="1">
        <v>5.9571092148383098</v>
      </c>
      <c r="AY447" s="1">
        <v>5.54750820050337</v>
      </c>
      <c r="AZ447" s="1">
        <v>6.1156910706141403</v>
      </c>
      <c r="BA447" s="1">
        <v>28.926904179176699</v>
      </c>
      <c r="BB447" s="1">
        <v>28.7680607507905</v>
      </c>
      <c r="BC447" s="1">
        <v>28.532362525070901</v>
      </c>
      <c r="BD447" s="1">
        <v>28.455971458788898</v>
      </c>
      <c r="BE447" s="1">
        <v>27.6776581010954</v>
      </c>
      <c r="BF447" s="1">
        <v>30.150788813483601</v>
      </c>
      <c r="BG447" s="1">
        <v>30.2478349738624</v>
      </c>
      <c r="BH447" s="1">
        <v>26.302267018785699</v>
      </c>
      <c r="BI447" s="1">
        <v>29.882394232920799</v>
      </c>
      <c r="BJ447" s="1">
        <v>29.9293275003735</v>
      </c>
      <c r="BM447">
        <v>10</v>
      </c>
      <c r="BN447">
        <f>MIN(Modell_vol30_2_bemutato_Wilensky4_table[[#This Row],[closest comp 1]:[closest comp 10]])</f>
        <v>5.54750820050337</v>
      </c>
      <c r="BO447">
        <f>MAX(Modell_vol30_2_bemutato_Wilensky4_table[[#This Row],[closest comp 1]:[closest comp 10]])</f>
        <v>7.4809483627757496</v>
      </c>
    </row>
    <row r="448" spans="1:67" x14ac:dyDescent="0.25">
      <c r="A448" s="1">
        <v>447</v>
      </c>
      <c r="B448" s="1" t="s">
        <v>38</v>
      </c>
      <c r="C448" s="1" t="s">
        <v>22</v>
      </c>
      <c r="D448" s="1" t="s">
        <v>40</v>
      </c>
      <c r="E448" s="1" t="s">
        <v>28</v>
      </c>
      <c r="F448" s="1" t="s">
        <v>25</v>
      </c>
      <c r="G448" s="1" t="b">
        <v>0</v>
      </c>
      <c r="H448" s="1" t="b">
        <v>0</v>
      </c>
      <c r="I448" s="1" t="b">
        <v>0</v>
      </c>
      <c r="J448" s="1" t="b">
        <v>0</v>
      </c>
      <c r="K448" s="1" t="b">
        <v>0</v>
      </c>
      <c r="L448" s="1">
        <v>200</v>
      </c>
      <c r="M448" s="1">
        <v>10</v>
      </c>
      <c r="N448" s="1">
        <v>0</v>
      </c>
      <c r="O448" s="1">
        <v>1</v>
      </c>
      <c r="P448" s="1">
        <v>0</v>
      </c>
      <c r="Q448" s="1">
        <v>100</v>
      </c>
      <c r="R448" s="1">
        <v>0</v>
      </c>
      <c r="S448" s="1">
        <v>1</v>
      </c>
      <c r="T448" s="1">
        <v>1</v>
      </c>
      <c r="U448" s="1" t="b">
        <v>0</v>
      </c>
      <c r="V448" s="1">
        <v>120</v>
      </c>
      <c r="W448" s="1">
        <v>841.89</v>
      </c>
      <c r="X448" s="1">
        <v>860.39</v>
      </c>
      <c r="Y448" s="1">
        <v>815.19</v>
      </c>
      <c r="Z448" s="1">
        <v>719.63</v>
      </c>
      <c r="AA448" s="1">
        <v>654.21</v>
      </c>
      <c r="AB448" s="1">
        <v>742.51</v>
      </c>
      <c r="AC448" s="1">
        <v>780.54</v>
      </c>
      <c r="AD448" s="1">
        <v>920.83</v>
      </c>
      <c r="AE448" s="1">
        <v>647.64</v>
      </c>
      <c r="AF448" s="1">
        <v>811.2</v>
      </c>
      <c r="AG448" s="1">
        <v>194.89</v>
      </c>
      <c r="AH448" s="1">
        <v>194.61</v>
      </c>
      <c r="AI448" s="1">
        <v>195.31</v>
      </c>
      <c r="AJ448" s="1">
        <v>194.69</v>
      </c>
      <c r="AK448" s="1">
        <v>195.73</v>
      </c>
      <c r="AL448" s="1">
        <v>195.45</v>
      </c>
      <c r="AM448" s="1">
        <v>194.65</v>
      </c>
      <c r="AN448" s="1">
        <v>195.03</v>
      </c>
      <c r="AO448" s="1">
        <v>195.45</v>
      </c>
      <c r="AP448" s="1">
        <v>195.41</v>
      </c>
      <c r="AQ448" s="1">
        <v>6.6707276302052598</v>
      </c>
      <c r="AR448" s="1">
        <v>6.8814190800440302</v>
      </c>
      <c r="AS448" s="1">
        <v>6.0785763688611896</v>
      </c>
      <c r="AT448" s="1">
        <v>7.6579962482377599</v>
      </c>
      <c r="AU448" s="1">
        <v>5.53168535184804</v>
      </c>
      <c r="AV448" s="1">
        <v>6.82860167885738</v>
      </c>
      <c r="AW448" s="1">
        <v>6.3706238407878297</v>
      </c>
      <c r="AX448" s="1">
        <v>6.8147833316722704</v>
      </c>
      <c r="AY448" s="1">
        <v>6.9722986067692601</v>
      </c>
      <c r="AZ448" s="1">
        <v>6.27687802046038</v>
      </c>
      <c r="BA448" s="1">
        <v>32.8737421640459</v>
      </c>
      <c r="BB448" s="1">
        <v>29.995276007605401</v>
      </c>
      <c r="BC448" s="1">
        <v>31.6382440873349</v>
      </c>
      <c r="BD448" s="1">
        <v>30.409271873111699</v>
      </c>
      <c r="BE448" s="1">
        <v>31.817667111531598</v>
      </c>
      <c r="BF448" s="1">
        <v>26.3775296840886</v>
      </c>
      <c r="BG448" s="1">
        <v>33.049286204909102</v>
      </c>
      <c r="BH448" s="1">
        <v>29.553902199471501</v>
      </c>
      <c r="BI448" s="1">
        <v>29.292478186453199</v>
      </c>
      <c r="BJ448" s="1">
        <v>30.727820627496399</v>
      </c>
      <c r="BM448">
        <v>10</v>
      </c>
      <c r="BN448">
        <f>MIN(Modell_vol30_2_bemutato_Wilensky4_table[[#This Row],[closest comp 1]:[closest comp 10]])</f>
        <v>5.53168535184804</v>
      </c>
      <c r="BO448">
        <f>MAX(Modell_vol30_2_bemutato_Wilensky4_table[[#This Row],[closest comp 1]:[closest comp 10]])</f>
        <v>7.6579962482377599</v>
      </c>
    </row>
    <row r="449" spans="1:67" x14ac:dyDescent="0.25">
      <c r="A449" s="1">
        <v>448</v>
      </c>
      <c r="B449" s="1" t="s">
        <v>38</v>
      </c>
      <c r="C449" s="1" t="s">
        <v>22</v>
      </c>
      <c r="D449" s="1" t="s">
        <v>40</v>
      </c>
      <c r="E449" s="1" t="s">
        <v>28</v>
      </c>
      <c r="F449" s="1" t="s">
        <v>25</v>
      </c>
      <c r="G449" s="1" t="b">
        <v>0</v>
      </c>
      <c r="H449" s="1" t="b">
        <v>0</v>
      </c>
      <c r="I449" s="1" t="b">
        <v>0</v>
      </c>
      <c r="J449" s="1" t="b">
        <v>0</v>
      </c>
      <c r="K449" s="1" t="b">
        <v>0</v>
      </c>
      <c r="L449" s="1">
        <v>200</v>
      </c>
      <c r="M449" s="1">
        <v>10</v>
      </c>
      <c r="N449" s="1">
        <v>0</v>
      </c>
      <c r="O449" s="1">
        <v>1</v>
      </c>
      <c r="P449" s="1">
        <v>0</v>
      </c>
      <c r="Q449" s="1">
        <v>100</v>
      </c>
      <c r="R449" s="1">
        <v>0</v>
      </c>
      <c r="S449" s="1">
        <v>1</v>
      </c>
      <c r="T449" s="1">
        <v>1</v>
      </c>
      <c r="U449" s="1" t="b">
        <v>0</v>
      </c>
      <c r="V449" s="1">
        <v>120</v>
      </c>
      <c r="W449" s="1">
        <v>766.33</v>
      </c>
      <c r="X449" s="1">
        <v>903.1</v>
      </c>
      <c r="Y449" s="1">
        <v>749.33</v>
      </c>
      <c r="Z449" s="1">
        <v>772.85</v>
      </c>
      <c r="AA449" s="1">
        <v>806.58</v>
      </c>
      <c r="AB449" s="1">
        <v>754.92</v>
      </c>
      <c r="AC449" s="1">
        <v>864.07</v>
      </c>
      <c r="AD449" s="1">
        <v>668.02</v>
      </c>
      <c r="AE449" s="1">
        <v>840.3</v>
      </c>
      <c r="AF449" s="1">
        <v>932.27</v>
      </c>
      <c r="AG449" s="1">
        <v>195.05</v>
      </c>
      <c r="AH449" s="1">
        <v>194.22</v>
      </c>
      <c r="AI449" s="1">
        <v>195.07</v>
      </c>
      <c r="AJ449" s="1">
        <v>195</v>
      </c>
      <c r="AK449" s="1">
        <v>195.8</v>
      </c>
      <c r="AL449" s="1">
        <v>195.59</v>
      </c>
      <c r="AM449" s="1">
        <v>194.62</v>
      </c>
      <c r="AN449" s="1">
        <v>195.12</v>
      </c>
      <c r="AO449" s="1">
        <v>194.23</v>
      </c>
      <c r="AP449" s="1">
        <v>194.78</v>
      </c>
      <c r="AQ449" s="1">
        <v>6.7827968268905403</v>
      </c>
      <c r="AR449" s="1">
        <v>6.8138674287288703</v>
      </c>
      <c r="AS449" s="1">
        <v>7.0237354229608604</v>
      </c>
      <c r="AT449" s="1">
        <v>6.7879104177831397</v>
      </c>
      <c r="AU449" s="1">
        <v>6.2437268458270303</v>
      </c>
      <c r="AV449" s="1">
        <v>6.2778911695531701</v>
      </c>
      <c r="AW449" s="1">
        <v>6.5492912448157803</v>
      </c>
      <c r="AX449" s="1">
        <v>6.14479935179435</v>
      </c>
      <c r="AY449" s="1">
        <v>6.47740877781085</v>
      </c>
      <c r="AZ449" s="1">
        <v>7.84878110791922</v>
      </c>
      <c r="BA449" s="1">
        <v>27.312212422731999</v>
      </c>
      <c r="BB449" s="1">
        <v>30.971696854516999</v>
      </c>
      <c r="BC449" s="1">
        <v>26.4609986191847</v>
      </c>
      <c r="BD449" s="1">
        <v>31.345201580528801</v>
      </c>
      <c r="BE449" s="1">
        <v>29.5079521847798</v>
      </c>
      <c r="BF449" s="1">
        <v>29.490517652653299</v>
      </c>
      <c r="BG449" s="1">
        <v>29.854022338333699</v>
      </c>
      <c r="BH449" s="1">
        <v>30.360510815173299</v>
      </c>
      <c r="BI449" s="1">
        <v>31.823287972674301</v>
      </c>
      <c r="BJ449" s="1">
        <v>28.034063253560301</v>
      </c>
      <c r="BM449">
        <v>10</v>
      </c>
      <c r="BN449">
        <f>MIN(Modell_vol30_2_bemutato_Wilensky4_table[[#This Row],[closest comp 1]:[closest comp 10]])</f>
        <v>6.14479935179435</v>
      </c>
      <c r="BO449">
        <f>MAX(Modell_vol30_2_bemutato_Wilensky4_table[[#This Row],[closest comp 1]:[closest comp 10]])</f>
        <v>7.84878110791922</v>
      </c>
    </row>
    <row r="450" spans="1:67" x14ac:dyDescent="0.25">
      <c r="A450" s="1">
        <v>449</v>
      </c>
      <c r="B450" s="1" t="s">
        <v>38</v>
      </c>
      <c r="C450" s="1" t="s">
        <v>22</v>
      </c>
      <c r="D450" s="1" t="s">
        <v>40</v>
      </c>
      <c r="E450" s="1" t="s">
        <v>28</v>
      </c>
      <c r="F450" s="1" t="s">
        <v>25</v>
      </c>
      <c r="G450" s="1" t="b">
        <v>0</v>
      </c>
      <c r="H450" s="1" t="b">
        <v>0</v>
      </c>
      <c r="I450" s="1" t="b">
        <v>0</v>
      </c>
      <c r="J450" s="1" t="b">
        <v>0</v>
      </c>
      <c r="K450" s="1" t="b">
        <v>0</v>
      </c>
      <c r="L450" s="1">
        <v>200</v>
      </c>
      <c r="M450" s="1">
        <v>10</v>
      </c>
      <c r="N450" s="1">
        <v>0</v>
      </c>
      <c r="O450" s="1">
        <v>1</v>
      </c>
      <c r="P450" s="1">
        <v>0</v>
      </c>
      <c r="Q450" s="1">
        <v>100</v>
      </c>
      <c r="R450" s="1">
        <v>0</v>
      </c>
      <c r="S450" s="1">
        <v>1</v>
      </c>
      <c r="T450" s="1">
        <v>1</v>
      </c>
      <c r="U450" s="1" t="b">
        <v>0</v>
      </c>
      <c r="V450" s="1">
        <v>120</v>
      </c>
      <c r="W450" s="1">
        <v>680.84</v>
      </c>
      <c r="X450" s="1">
        <v>635.28</v>
      </c>
      <c r="Y450" s="1">
        <v>768.99</v>
      </c>
      <c r="Z450" s="1">
        <v>591.07000000000005</v>
      </c>
      <c r="AA450" s="1">
        <v>792.06</v>
      </c>
      <c r="AB450" s="1">
        <v>743.61</v>
      </c>
      <c r="AC450" s="1">
        <v>810.19</v>
      </c>
      <c r="AD450" s="1">
        <v>707.02</v>
      </c>
      <c r="AE450" s="1">
        <v>796.96</v>
      </c>
      <c r="AF450" s="1">
        <v>914.36</v>
      </c>
      <c r="AG450" s="1">
        <v>196.23</v>
      </c>
      <c r="AH450" s="1">
        <v>195.49</v>
      </c>
      <c r="AI450" s="1">
        <v>195.09</v>
      </c>
      <c r="AJ450" s="1">
        <v>195.7</v>
      </c>
      <c r="AK450" s="1">
        <v>194.62</v>
      </c>
      <c r="AL450" s="1">
        <v>196.11</v>
      </c>
      <c r="AM450" s="1">
        <v>195.34</v>
      </c>
      <c r="AN450" s="1">
        <v>195.22</v>
      </c>
      <c r="AO450" s="1">
        <v>194.56</v>
      </c>
      <c r="AP450" s="1">
        <v>194.63</v>
      </c>
      <c r="AQ450" s="1">
        <v>4.5468357297846804</v>
      </c>
      <c r="AR450" s="1">
        <v>6.7753336846466397</v>
      </c>
      <c r="AS450" s="1">
        <v>6.7837966533607297</v>
      </c>
      <c r="AT450" s="1">
        <v>6.80402767317839</v>
      </c>
      <c r="AU450" s="1">
        <v>7.4668191583362802</v>
      </c>
      <c r="AV450" s="1">
        <v>5.87709600525152</v>
      </c>
      <c r="AW450" s="1">
        <v>6.4490774815414698</v>
      </c>
      <c r="AX450" s="1">
        <v>7.2385999133964196</v>
      </c>
      <c r="AY450" s="1">
        <v>6.5342390843553604</v>
      </c>
      <c r="AZ450" s="1">
        <v>6.2754393279323901</v>
      </c>
      <c r="BA450" s="1">
        <v>30.337094263348</v>
      </c>
      <c r="BB450" s="1">
        <v>28.400236408220199</v>
      </c>
      <c r="BC450" s="1">
        <v>30.9417013896132</v>
      </c>
      <c r="BD450" s="1">
        <v>27.343067066776701</v>
      </c>
      <c r="BE450" s="1">
        <v>30.040302364655101</v>
      </c>
      <c r="BF450" s="1">
        <v>28.5731530660298</v>
      </c>
      <c r="BG450" s="1">
        <v>30.905242575895201</v>
      </c>
      <c r="BH450" s="1">
        <v>28.700486125718001</v>
      </c>
      <c r="BI450" s="1">
        <v>33.038337299169498</v>
      </c>
      <c r="BJ450" s="1">
        <v>32.090873370931099</v>
      </c>
      <c r="BM450">
        <v>10</v>
      </c>
      <c r="BN450">
        <f>MIN(Modell_vol30_2_bemutato_Wilensky4_table[[#This Row],[closest comp 1]:[closest comp 10]])</f>
        <v>4.5468357297846804</v>
      </c>
      <c r="BO450">
        <f>MAX(Modell_vol30_2_bemutato_Wilensky4_table[[#This Row],[closest comp 1]:[closest comp 10]])</f>
        <v>7.4668191583362802</v>
      </c>
    </row>
    <row r="451" spans="1:67" x14ac:dyDescent="0.25">
      <c r="A451" s="1">
        <v>450</v>
      </c>
      <c r="B451" s="1" t="s">
        <v>38</v>
      </c>
      <c r="C451" s="1" t="s">
        <v>22</v>
      </c>
      <c r="D451" s="1" t="s">
        <v>40</v>
      </c>
      <c r="E451" s="1" t="s">
        <v>28</v>
      </c>
      <c r="F451" s="1" t="s">
        <v>25</v>
      </c>
      <c r="G451" s="1" t="b">
        <v>0</v>
      </c>
      <c r="H451" s="1" t="b">
        <v>0</v>
      </c>
      <c r="I451" s="1" t="b">
        <v>0</v>
      </c>
      <c r="J451" s="1" t="b">
        <v>0</v>
      </c>
      <c r="K451" s="1" t="b">
        <v>0</v>
      </c>
      <c r="L451" s="1">
        <v>200</v>
      </c>
      <c r="M451" s="1">
        <v>10</v>
      </c>
      <c r="N451" s="1">
        <v>0</v>
      </c>
      <c r="O451" s="1">
        <v>1</v>
      </c>
      <c r="P451" s="1">
        <v>0</v>
      </c>
      <c r="Q451" s="1">
        <v>100</v>
      </c>
      <c r="R451" s="1">
        <v>0</v>
      </c>
      <c r="S451" s="1">
        <v>1</v>
      </c>
      <c r="T451" s="1">
        <v>1</v>
      </c>
      <c r="U451" s="1" t="b">
        <v>0</v>
      </c>
      <c r="V451" s="1">
        <v>120</v>
      </c>
      <c r="W451" s="1">
        <v>788.77</v>
      </c>
      <c r="X451" s="1">
        <v>860.39</v>
      </c>
      <c r="Y451" s="1">
        <v>867.97</v>
      </c>
      <c r="Z451" s="1">
        <v>856.71</v>
      </c>
      <c r="AA451" s="1">
        <v>838.99</v>
      </c>
      <c r="AB451" s="1">
        <v>693.69</v>
      </c>
      <c r="AC451" s="1">
        <v>819.17</v>
      </c>
      <c r="AD451" s="1">
        <v>755.64</v>
      </c>
      <c r="AE451" s="1">
        <v>783.48</v>
      </c>
      <c r="AF451" s="1">
        <v>880.74</v>
      </c>
      <c r="AG451" s="1">
        <v>194.82</v>
      </c>
      <c r="AH451" s="1">
        <v>194.2</v>
      </c>
      <c r="AI451" s="1">
        <v>195.54</v>
      </c>
      <c r="AJ451" s="1">
        <v>195.26</v>
      </c>
      <c r="AK451" s="1">
        <v>194.81</v>
      </c>
      <c r="AL451" s="1">
        <v>194.92</v>
      </c>
      <c r="AM451" s="1">
        <v>194.79</v>
      </c>
      <c r="AN451" s="1">
        <v>195.32</v>
      </c>
      <c r="AO451" s="1">
        <v>195.01</v>
      </c>
      <c r="AP451" s="1">
        <v>194.35</v>
      </c>
      <c r="AQ451" s="1">
        <v>6.4621456178672796</v>
      </c>
      <c r="AR451" s="1">
        <v>7.4786805663440701</v>
      </c>
      <c r="AS451" s="1">
        <v>6.8431322230309801</v>
      </c>
      <c r="AT451" s="1">
        <v>6.2731231221792099</v>
      </c>
      <c r="AU451" s="1">
        <v>6.2909466564315997</v>
      </c>
      <c r="AV451" s="1">
        <v>6.8364114015747202</v>
      </c>
      <c r="AW451" s="1">
        <v>6.0327985108186102</v>
      </c>
      <c r="AX451" s="1">
        <v>5.4214548723543903</v>
      </c>
      <c r="AY451" s="1">
        <v>8.5009291304575498</v>
      </c>
      <c r="AZ451" s="1">
        <v>6.6290844763569501</v>
      </c>
      <c r="BA451" s="1">
        <v>30.0832482803986</v>
      </c>
      <c r="BB451" s="1">
        <v>30.982035730266102</v>
      </c>
      <c r="BC451" s="1">
        <v>28.6019448062485</v>
      </c>
      <c r="BD451" s="1">
        <v>29.651208455829899</v>
      </c>
      <c r="BE451" s="1">
        <v>31.0741133586362</v>
      </c>
      <c r="BF451" s="1">
        <v>31.302816846631799</v>
      </c>
      <c r="BG451" s="1">
        <v>29.507165982038799</v>
      </c>
      <c r="BH451" s="1">
        <v>31.056672307301898</v>
      </c>
      <c r="BI451" s="1">
        <v>24.671610570310701</v>
      </c>
      <c r="BJ451" s="1">
        <v>31.6736040994254</v>
      </c>
      <c r="BM451">
        <v>10</v>
      </c>
      <c r="BN451">
        <f>MIN(Modell_vol30_2_bemutato_Wilensky4_table[[#This Row],[closest comp 1]:[closest comp 10]])</f>
        <v>5.4214548723543903</v>
      </c>
      <c r="BO451">
        <f>MAX(Modell_vol30_2_bemutato_Wilensky4_table[[#This Row],[closest comp 1]:[closest comp 10]])</f>
        <v>8.5009291304575498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28B89-9C1B-497A-9FC3-6977FBE3D358}">
  <dimension ref="A1:BW904"/>
  <sheetViews>
    <sheetView topLeftCell="AR429" zoomScale="40" zoomScaleNormal="40" workbookViewId="0">
      <selection activeCell="CU458" sqref="CU458"/>
    </sheetView>
  </sheetViews>
  <sheetFormatPr defaultRowHeight="15" x14ac:dyDescent="0.25"/>
  <cols>
    <col min="1" max="1" width="15.140625" bestFit="1" customWidth="1"/>
    <col min="2" max="2" width="11.5703125" bestFit="1" customWidth="1"/>
    <col min="3" max="3" width="21.28515625" bestFit="1" customWidth="1"/>
    <col min="4" max="4" width="15.85546875" bestFit="1" customWidth="1"/>
    <col min="5" max="5" width="19" bestFit="1" customWidth="1"/>
    <col min="6" max="6" width="13.7109375" bestFit="1" customWidth="1"/>
    <col min="7" max="7" width="13.42578125" bestFit="1" customWidth="1"/>
    <col min="8" max="8" width="16.140625" bestFit="1" customWidth="1"/>
    <col min="9" max="9" width="12" bestFit="1" customWidth="1"/>
    <col min="10" max="10" width="20.7109375" bestFit="1" customWidth="1"/>
    <col min="11" max="11" width="21.85546875" bestFit="1" customWidth="1"/>
    <col min="12" max="12" width="19.85546875" bestFit="1" customWidth="1"/>
    <col min="13" max="13" width="23.85546875" bestFit="1" customWidth="1"/>
    <col min="14" max="14" width="19" bestFit="1" customWidth="1"/>
    <col min="15" max="15" width="15.42578125" bestFit="1" customWidth="1"/>
    <col min="16" max="16" width="14.42578125" bestFit="1" customWidth="1"/>
    <col min="17" max="17" width="17.42578125" bestFit="1" customWidth="1"/>
    <col min="18" max="18" width="16.5703125" bestFit="1" customWidth="1"/>
    <col min="19" max="19" width="18" bestFit="1" customWidth="1"/>
    <col min="20" max="20" width="32.140625" bestFit="1" customWidth="1"/>
    <col min="21" max="21" width="14.140625" bestFit="1" customWidth="1"/>
    <col min="22" max="22" width="8.5703125" bestFit="1" customWidth="1"/>
    <col min="23" max="24" width="9.7109375" bestFit="1" customWidth="1"/>
    <col min="25" max="25" width="11.28515625" bestFit="1" customWidth="1"/>
    <col min="26" max="26" width="10.85546875" bestFit="1" customWidth="1"/>
    <col min="27" max="28" width="10.42578125" bestFit="1" customWidth="1"/>
    <col min="29" max="30" width="20.140625" bestFit="1" customWidth="1"/>
    <col min="31" max="32" width="11.5703125" bestFit="1" customWidth="1"/>
    <col min="33" max="34" width="10.7109375" bestFit="1" customWidth="1"/>
    <col min="35" max="36" width="21.7109375" bestFit="1" customWidth="1"/>
    <col min="37" max="38" width="8.42578125" bestFit="1" customWidth="1"/>
    <col min="41" max="41" width="7.7109375" bestFit="1" customWidth="1"/>
    <col min="42" max="42" width="6.85546875" bestFit="1" customWidth="1"/>
    <col min="43" max="43" width="7.7109375" bestFit="1" customWidth="1"/>
    <col min="44" max="44" width="6.85546875" bestFit="1" customWidth="1"/>
    <col min="45" max="45" width="9.28515625" bestFit="1" customWidth="1"/>
    <col min="46" max="46" width="6.85546875" bestFit="1" customWidth="1"/>
    <col min="47" max="47" width="8.7109375" bestFit="1" customWidth="1"/>
    <col min="48" max="48" width="6.85546875" bestFit="1" customWidth="1"/>
    <col min="49" max="49" width="8.5703125" bestFit="1" customWidth="1"/>
    <col min="50" max="50" width="6.85546875" bestFit="1" customWidth="1"/>
    <col min="51" max="51" width="8.5703125" bestFit="1" customWidth="1"/>
    <col min="52" max="52" width="6.85546875" bestFit="1" customWidth="1"/>
    <col min="53" max="53" width="9.42578125" customWidth="1"/>
    <col min="54" max="54" width="6.85546875" bestFit="1" customWidth="1"/>
    <col min="55" max="55" width="9.42578125" customWidth="1"/>
    <col min="56" max="56" width="6.85546875" bestFit="1" customWidth="1"/>
    <col min="57" max="57" width="9.42578125" bestFit="1" customWidth="1"/>
    <col min="58" max="58" width="6.85546875" bestFit="1" customWidth="1"/>
    <col min="59" max="59" width="9.42578125" bestFit="1" customWidth="1"/>
    <col min="60" max="60" width="6.85546875" bestFit="1" customWidth="1"/>
    <col min="61" max="61" width="8.7109375" bestFit="1" customWidth="1"/>
    <col min="62" max="62" width="6.85546875" bestFit="1" customWidth="1"/>
    <col min="63" max="63" width="8.7109375" bestFit="1" customWidth="1"/>
    <col min="64" max="64" width="6.85546875" bestFit="1" customWidth="1"/>
    <col min="65" max="65" width="9.42578125" customWidth="1"/>
    <col min="66" max="66" width="6.85546875" bestFit="1" customWidth="1"/>
    <col min="67" max="67" width="9.42578125" customWidth="1"/>
    <col min="71" max="75" width="11.28515625" customWidth="1"/>
  </cols>
  <sheetData>
    <row r="1" spans="1:6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74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99</v>
      </c>
      <c r="X1" t="s">
        <v>100</v>
      </c>
      <c r="Y1" t="s">
        <v>197</v>
      </c>
      <c r="Z1" t="s">
        <v>198</v>
      </c>
      <c r="AA1" t="s">
        <v>199</v>
      </c>
      <c r="AB1" t="s">
        <v>200</v>
      </c>
      <c r="AC1" t="s">
        <v>201</v>
      </c>
      <c r="AD1" t="s">
        <v>202</v>
      </c>
      <c r="AE1" t="s">
        <v>203</v>
      </c>
      <c r="AF1" t="s">
        <v>204</v>
      </c>
      <c r="AG1" t="s">
        <v>205</v>
      </c>
      <c r="AH1" t="s">
        <v>206</v>
      </c>
      <c r="AI1" t="s">
        <v>207</v>
      </c>
      <c r="AJ1" t="s">
        <v>208</v>
      </c>
      <c r="AK1" t="s">
        <v>103</v>
      </c>
      <c r="AL1" t="s">
        <v>104</v>
      </c>
      <c r="AO1" t="s">
        <v>99</v>
      </c>
      <c r="AQ1" t="s">
        <v>100</v>
      </c>
      <c r="AS1" t="s">
        <v>197</v>
      </c>
      <c r="AU1" t="s">
        <v>198</v>
      </c>
      <c r="AW1" t="s">
        <v>199</v>
      </c>
      <c r="AY1" t="s">
        <v>200</v>
      </c>
      <c r="BA1" t="s">
        <v>201</v>
      </c>
      <c r="BC1" t="s">
        <v>202</v>
      </c>
      <c r="BE1" t="s">
        <v>203</v>
      </c>
      <c r="BG1" t="s">
        <v>204</v>
      </c>
      <c r="BI1" t="s">
        <v>205</v>
      </c>
      <c r="BK1" t="s">
        <v>206</v>
      </c>
      <c r="BM1" t="s">
        <v>207</v>
      </c>
      <c r="BO1" t="s">
        <v>208</v>
      </c>
    </row>
    <row r="2" spans="1:67" x14ac:dyDescent="0.25">
      <c r="A2" s="1">
        <v>1</v>
      </c>
      <c r="B2" s="1" t="s">
        <v>21</v>
      </c>
      <c r="C2" s="1" t="s">
        <v>22</v>
      </c>
      <c r="D2" s="1" t="s">
        <v>23</v>
      </c>
      <c r="E2" s="1" t="s">
        <v>42</v>
      </c>
      <c r="F2" s="1" t="s">
        <v>43</v>
      </c>
      <c r="G2" s="1" t="b">
        <v>1</v>
      </c>
      <c r="H2" s="1" t="b">
        <v>1</v>
      </c>
      <c r="I2" s="1" t="b">
        <v>0</v>
      </c>
      <c r="J2" s="1" t="b">
        <v>1</v>
      </c>
      <c r="K2" s="1" t="b">
        <v>0</v>
      </c>
      <c r="L2" s="1">
        <v>200</v>
      </c>
      <c r="M2" s="1">
        <v>2</v>
      </c>
      <c r="N2" s="1">
        <v>0</v>
      </c>
      <c r="O2" s="1">
        <v>1</v>
      </c>
      <c r="P2" s="1">
        <v>2</v>
      </c>
      <c r="Q2" s="1">
        <v>100</v>
      </c>
      <c r="R2" s="1">
        <v>100</v>
      </c>
      <c r="S2" s="1">
        <v>1</v>
      </c>
      <c r="T2" s="1">
        <v>1</v>
      </c>
      <c r="U2" s="1" t="b">
        <v>1</v>
      </c>
      <c r="V2" s="1">
        <v>251</v>
      </c>
      <c r="W2" s="50">
        <v>3463.6</v>
      </c>
      <c r="X2" s="50">
        <v>2238.2800000000002</v>
      </c>
      <c r="Y2" s="54">
        <v>165</v>
      </c>
      <c r="Z2" s="54">
        <v>172</v>
      </c>
      <c r="AA2" s="50">
        <v>134.12</v>
      </c>
      <c r="AB2" s="50">
        <v>147</v>
      </c>
      <c r="AC2" s="16">
        <v>1.23058252317957</v>
      </c>
      <c r="AD2" s="16">
        <v>1.17059365131905</v>
      </c>
      <c r="AE2" s="50">
        <v>34</v>
      </c>
      <c r="AF2" s="50">
        <v>28</v>
      </c>
      <c r="AG2" s="50">
        <v>34.51</v>
      </c>
      <c r="AH2" s="50">
        <v>27.49</v>
      </c>
      <c r="AI2" s="16">
        <v>0.98664140808283396</v>
      </c>
      <c r="AJ2" s="16">
        <v>1.0208135135906</v>
      </c>
      <c r="AK2" s="1">
        <v>-20</v>
      </c>
      <c r="AL2" s="1">
        <v>20</v>
      </c>
      <c r="AN2" s="6" cm="1">
        <f t="array" ref="AN2:AN11">W2:W11/AO2-1</f>
        <v>1.8381688309623279E-3</v>
      </c>
      <c r="AO2" s="23">
        <f>AVERAGE(W2:W11)</f>
        <v>3457.2449999999999</v>
      </c>
      <c r="AP2" s="6" cm="1">
        <f t="array" ref="AP2:AP11">X2:X11/AQ2-1</f>
        <v>4.5378066026411368E-3</v>
      </c>
      <c r="AQ2" s="23">
        <f t="shared" ref="AQ2" si="0">AVERAGE(X2:X11)</f>
        <v>2228.1689999999999</v>
      </c>
      <c r="AR2" s="6" cm="1">
        <f t="array" ref="AR2:AR11">Y2:Y11/AS2-1</f>
        <v>-1.210653753026536E-3</v>
      </c>
      <c r="AS2" s="23">
        <f>AVERAGE(Y2:Y11)</f>
        <v>165.2</v>
      </c>
      <c r="AT2" s="6" cm="1">
        <f t="array" ref="AT2:AT11">Z2:Z11/AU2-1</f>
        <v>0</v>
      </c>
      <c r="AU2" s="23">
        <f>AVERAGE(Z2:Z11)</f>
        <v>172</v>
      </c>
      <c r="AV2" s="6" cm="1">
        <f t="array" ref="AV2:AV11">AA2:AA11/AW2-1</f>
        <v>-9.3857545103770423E-4</v>
      </c>
      <c r="AW2" s="23">
        <f>AVERAGE(AA2:AA11)</f>
        <v>134.24600000000001</v>
      </c>
      <c r="AX2" s="6" cm="1">
        <f t="array" ref="AX2:AX11">AB2:AB11/AY2-1</f>
        <v>-1.4943621790515227E-3</v>
      </c>
      <c r="AY2" s="23">
        <f>AVERAGE(AB2:AB11)</f>
        <v>147.21999999999997</v>
      </c>
      <c r="AZ2" s="6" cm="1">
        <f t="array" ref="AZ2:AZ11">AC2:AC11/BA2-1</f>
        <v>-3.7660560636088025E-4</v>
      </c>
      <c r="BA2" s="23">
        <f>AVERAGE(AC2:AC11)</f>
        <v>1.2310461420583581</v>
      </c>
      <c r="BB2" s="6" cm="1">
        <f t="array" ref="BB2:BB11">AD2:AD11/BC2-1</f>
        <v>1.6306834507255896E-3</v>
      </c>
      <c r="BC2" s="23">
        <f>AVERAGE(AD2:AD11)</f>
        <v>1.1686878913156182</v>
      </c>
      <c r="BD2" s="6" cm="1">
        <f t="array" ref="BD2:BD11">AE2:AE11/BE2-1</f>
        <v>-5.76073924613274E-3</v>
      </c>
      <c r="BE2" s="23">
        <f>AVERAGE(AE2:AE11)</f>
        <v>34.197000000000003</v>
      </c>
      <c r="BF2" s="6" cm="1">
        <f t="array" ref="BF2:BF11">AF2:AF11/BG2-1</f>
        <v>7.0855663057944884E-3</v>
      </c>
      <c r="BG2" s="23">
        <f>AVERAGE(AF2:AF11)</f>
        <v>27.802999999999997</v>
      </c>
      <c r="BH2" s="6" cm="1">
        <f t="array" ref="BH2:BH11">AG2:AG11/BI2-1</f>
        <v>1.4490653528453912E-4</v>
      </c>
      <c r="BI2" s="23">
        <f t="shared" ref="BI2" si="1">AVERAGE(AG2:AG11)</f>
        <v>34.505000000000003</v>
      </c>
      <c r="BJ2" s="6" cm="1">
        <f t="array" ref="BJ2:BJ11">AH2:AH11/BK2-1</f>
        <v>-1.8185124568104172E-4</v>
      </c>
      <c r="BK2" s="23">
        <f t="shared" ref="BK2" si="2">AVERAGE(AH2:AH11)</f>
        <v>27.494999999999997</v>
      </c>
      <c r="BL2" s="6" cm="1">
        <f t="array" ref="BL2:BL11">AI2:AI11/BM2-1</f>
        <v>-6.1414116248841299E-3</v>
      </c>
      <c r="BM2" s="22">
        <f t="shared" ref="BM2" si="3">AVERAGE(AI2:AI11)</f>
        <v>0.99273822214075602</v>
      </c>
      <c r="BN2" s="6" cm="1">
        <f t="array" ref="BN2:BN11">AJ2:AJ11/BO2-1</f>
        <v>6.8711166799357848E-3</v>
      </c>
      <c r="BO2" s="22">
        <f t="shared" ref="BO2" si="4">AVERAGE(AJ2:AJ11)</f>
        <v>1.0138472508344842</v>
      </c>
    </row>
    <row r="3" spans="1:67" x14ac:dyDescent="0.25">
      <c r="A3" s="1">
        <v>2</v>
      </c>
      <c r="B3" s="1" t="s">
        <v>21</v>
      </c>
      <c r="C3" s="1" t="s">
        <v>22</v>
      </c>
      <c r="D3" s="1" t="s">
        <v>23</v>
      </c>
      <c r="E3" s="1" t="s">
        <v>42</v>
      </c>
      <c r="F3" s="1" t="s">
        <v>43</v>
      </c>
      <c r="G3" s="1" t="b">
        <v>1</v>
      </c>
      <c r="H3" s="1" t="b">
        <v>1</v>
      </c>
      <c r="I3" s="1" t="b">
        <v>0</v>
      </c>
      <c r="J3" s="1" t="b">
        <v>1</v>
      </c>
      <c r="K3" s="1" t="b">
        <v>0</v>
      </c>
      <c r="L3" s="1">
        <v>200</v>
      </c>
      <c r="M3" s="1">
        <v>2</v>
      </c>
      <c r="N3" s="1">
        <v>0</v>
      </c>
      <c r="O3" s="1">
        <v>1</v>
      </c>
      <c r="P3" s="1">
        <v>2</v>
      </c>
      <c r="Q3" s="1">
        <v>100</v>
      </c>
      <c r="R3" s="1">
        <v>100</v>
      </c>
      <c r="S3" s="1">
        <v>1</v>
      </c>
      <c r="T3" s="1">
        <v>1</v>
      </c>
      <c r="U3" s="1" t="b">
        <v>1</v>
      </c>
      <c r="V3" s="1">
        <v>251</v>
      </c>
      <c r="W3" s="50">
        <v>3489.88</v>
      </c>
      <c r="X3" s="50">
        <v>2254.14</v>
      </c>
      <c r="Y3" s="54">
        <v>165</v>
      </c>
      <c r="Z3" s="54">
        <v>172</v>
      </c>
      <c r="AA3" s="50">
        <v>133.44</v>
      </c>
      <c r="AB3" s="50">
        <v>146.34</v>
      </c>
      <c r="AC3" s="16">
        <v>1.2367922863301599</v>
      </c>
      <c r="AD3" s="16">
        <v>1.1756774166284001</v>
      </c>
      <c r="AE3" s="50">
        <v>34</v>
      </c>
      <c r="AF3" s="50">
        <v>28</v>
      </c>
      <c r="AG3" s="50">
        <v>34.57</v>
      </c>
      <c r="AH3" s="50">
        <v>27.43</v>
      </c>
      <c r="AI3" s="16">
        <v>0.98523893065998203</v>
      </c>
      <c r="AJ3" s="16">
        <v>1.0235694321642601</v>
      </c>
      <c r="AK3" s="1">
        <v>-20</v>
      </c>
      <c r="AL3" s="1">
        <v>20</v>
      </c>
      <c r="AN3" s="6">
        <v>9.4395971358698372E-3</v>
      </c>
      <c r="AP3" s="6">
        <v>1.1655758607179267E-2</v>
      </c>
      <c r="AR3" s="6">
        <v>-1.210653753026536E-3</v>
      </c>
      <c r="AT3" s="6">
        <v>0</v>
      </c>
      <c r="AV3" s="6">
        <v>-6.003903282034595E-3</v>
      </c>
      <c r="AX3" s="6">
        <v>-5.9774487162068679E-3</v>
      </c>
      <c r="AZ3" s="6">
        <v>4.6676920348363016E-3</v>
      </c>
      <c r="BB3" s="6">
        <v>5.9806603326004737E-3</v>
      </c>
      <c r="BD3" s="6">
        <v>-5.76073924613274E-3</v>
      </c>
      <c r="BF3" s="6">
        <v>7.0855663057944884E-3</v>
      </c>
      <c r="BH3" s="6">
        <v>1.8837849587016731E-3</v>
      </c>
      <c r="BJ3" s="6">
        <v>-2.3640661938533203E-3</v>
      </c>
      <c r="BL3" s="6">
        <v>-7.5541480256521298E-3</v>
      </c>
      <c r="BN3" s="6">
        <v>9.5893945777074663E-3</v>
      </c>
    </row>
    <row r="4" spans="1:67" x14ac:dyDescent="0.25">
      <c r="A4" s="1">
        <v>3</v>
      </c>
      <c r="B4" s="1" t="s">
        <v>21</v>
      </c>
      <c r="C4" s="1" t="s">
        <v>22</v>
      </c>
      <c r="D4" s="1" t="s">
        <v>23</v>
      </c>
      <c r="E4" s="1" t="s">
        <v>42</v>
      </c>
      <c r="F4" s="1" t="s">
        <v>43</v>
      </c>
      <c r="G4" s="1" t="b">
        <v>1</v>
      </c>
      <c r="H4" s="1" t="b">
        <v>1</v>
      </c>
      <c r="I4" s="1" t="b">
        <v>0</v>
      </c>
      <c r="J4" s="1" t="b">
        <v>1</v>
      </c>
      <c r="K4" s="1" t="b">
        <v>0</v>
      </c>
      <c r="L4" s="1">
        <v>200</v>
      </c>
      <c r="M4" s="1">
        <v>2</v>
      </c>
      <c r="N4" s="1">
        <v>0</v>
      </c>
      <c r="O4" s="1">
        <v>1</v>
      </c>
      <c r="P4" s="1">
        <v>2</v>
      </c>
      <c r="Q4" s="1">
        <v>100</v>
      </c>
      <c r="R4" s="1">
        <v>100</v>
      </c>
      <c r="S4" s="1">
        <v>1</v>
      </c>
      <c r="T4" s="1">
        <v>1</v>
      </c>
      <c r="U4" s="1" t="b">
        <v>1</v>
      </c>
      <c r="V4" s="1">
        <v>251</v>
      </c>
      <c r="W4" s="50">
        <v>3456.49</v>
      </c>
      <c r="X4" s="50">
        <v>2205.0500000000002</v>
      </c>
      <c r="Y4" s="54">
        <v>165</v>
      </c>
      <c r="Z4" s="54">
        <v>172</v>
      </c>
      <c r="AA4" s="50">
        <v>135.30000000000001</v>
      </c>
      <c r="AB4" s="50">
        <v>147.21</v>
      </c>
      <c r="AC4" s="16">
        <v>1.21988067593778</v>
      </c>
      <c r="AD4" s="16">
        <v>1.16863100624253</v>
      </c>
      <c r="AE4" s="50">
        <v>34</v>
      </c>
      <c r="AF4" s="50">
        <v>28</v>
      </c>
      <c r="AG4" s="50">
        <v>35.06</v>
      </c>
      <c r="AH4" s="50">
        <v>26.94</v>
      </c>
      <c r="AI4" s="16">
        <v>0.97131778268026103</v>
      </c>
      <c r="AJ4" s="16">
        <v>1.0421051728891499</v>
      </c>
      <c r="AK4" s="1">
        <v>-20</v>
      </c>
      <c r="AL4" s="1">
        <v>20</v>
      </c>
      <c r="AN4" s="6">
        <v>-2.183819775573026E-4</v>
      </c>
      <c r="AP4" s="6">
        <v>-1.0375783883538325E-2</v>
      </c>
      <c r="AR4" s="6">
        <v>-1.210653753026536E-3</v>
      </c>
      <c r="AT4" s="6">
        <v>0</v>
      </c>
      <c r="AV4" s="6">
        <v>7.851258138044992E-3</v>
      </c>
      <c r="AX4" s="6">
        <v>-6.7925553593028987E-5</v>
      </c>
      <c r="AZ4" s="6">
        <v>-9.0699005822063583E-3</v>
      </c>
      <c r="BB4" s="6">
        <v>-4.8674306896590025E-5</v>
      </c>
      <c r="BD4" s="6">
        <v>-5.76073924613274E-3</v>
      </c>
      <c r="BF4" s="6">
        <v>7.0855663057944884E-3</v>
      </c>
      <c r="BH4" s="6">
        <v>1.6084625416606269E-2</v>
      </c>
      <c r="BJ4" s="6">
        <v>-2.018548827059452E-2</v>
      </c>
      <c r="BL4" s="6">
        <v>-2.1577127769195403E-2</v>
      </c>
      <c r="BN4" s="6">
        <v>2.7871971868944634E-2</v>
      </c>
    </row>
    <row r="5" spans="1:67" x14ac:dyDescent="0.25">
      <c r="A5" s="1">
        <v>4</v>
      </c>
      <c r="B5" s="1" t="s">
        <v>21</v>
      </c>
      <c r="C5" s="1" t="s">
        <v>22</v>
      </c>
      <c r="D5" s="1" t="s">
        <v>23</v>
      </c>
      <c r="E5" s="1" t="s">
        <v>42</v>
      </c>
      <c r="F5" s="1" t="s">
        <v>43</v>
      </c>
      <c r="G5" s="1" t="b">
        <v>1</v>
      </c>
      <c r="H5" s="1" t="b">
        <v>1</v>
      </c>
      <c r="I5" s="1" t="b">
        <v>0</v>
      </c>
      <c r="J5" s="1" t="b">
        <v>1</v>
      </c>
      <c r="K5" s="1" t="b">
        <v>0</v>
      </c>
      <c r="L5" s="1">
        <v>200</v>
      </c>
      <c r="M5" s="1">
        <v>2</v>
      </c>
      <c r="N5" s="1">
        <v>0</v>
      </c>
      <c r="O5" s="1">
        <v>1</v>
      </c>
      <c r="P5" s="1">
        <v>2</v>
      </c>
      <c r="Q5" s="1">
        <v>100</v>
      </c>
      <c r="R5" s="1">
        <v>100</v>
      </c>
      <c r="S5" s="1">
        <v>1</v>
      </c>
      <c r="T5" s="1">
        <v>1</v>
      </c>
      <c r="U5" s="1" t="b">
        <v>1</v>
      </c>
      <c r="V5" s="1">
        <v>251</v>
      </c>
      <c r="W5" s="50">
        <v>3474.99</v>
      </c>
      <c r="X5" s="50">
        <v>2213.4899999999998</v>
      </c>
      <c r="Y5" s="54">
        <v>166</v>
      </c>
      <c r="Z5" s="54">
        <v>172</v>
      </c>
      <c r="AA5" s="50">
        <v>133.99</v>
      </c>
      <c r="AB5" s="50">
        <v>146.68</v>
      </c>
      <c r="AC5" s="16">
        <v>1.2394807957752001</v>
      </c>
      <c r="AD5" s="16">
        <v>1.17295838192861</v>
      </c>
      <c r="AE5" s="50">
        <v>35.01</v>
      </c>
      <c r="AF5" s="50">
        <v>26.99</v>
      </c>
      <c r="AG5" s="50">
        <v>34.64</v>
      </c>
      <c r="AH5" s="50">
        <v>27.36</v>
      </c>
      <c r="AI5" s="16">
        <v>1.01229972953231</v>
      </c>
      <c r="AJ5" s="16">
        <v>0.988995040208833</v>
      </c>
      <c r="AK5" s="1">
        <v>-20</v>
      </c>
      <c r="AL5" s="1">
        <v>20</v>
      </c>
      <c r="AN5" s="6">
        <v>5.132699591726908E-3</v>
      </c>
      <c r="AP5" s="6">
        <v>-6.5879203956252796E-3</v>
      </c>
      <c r="AR5" s="6">
        <v>4.8426150121065881E-3</v>
      </c>
      <c r="AT5" s="6">
        <v>0</v>
      </c>
      <c r="AV5" s="6">
        <v>-1.9069469481399759E-3</v>
      </c>
      <c r="AX5" s="6">
        <v>-3.6679798940358888E-3</v>
      </c>
      <c r="AZ5" s="6">
        <v>6.8516145972716824E-3</v>
      </c>
      <c r="BB5" s="6">
        <v>3.654089894081558E-3</v>
      </c>
      <c r="BD5" s="6">
        <v>2.377401526449674E-2</v>
      </c>
      <c r="BF5" s="6">
        <v>-2.9241448764521727E-2</v>
      </c>
      <c r="BH5" s="6">
        <v>3.9124764526878852E-3</v>
      </c>
      <c r="BJ5" s="6">
        <v>-4.9099836333877933E-3</v>
      </c>
      <c r="BL5" s="6">
        <v>1.9704597803609447E-2</v>
      </c>
      <c r="BN5" s="6">
        <v>-2.4512776066804687E-2</v>
      </c>
    </row>
    <row r="6" spans="1:67" x14ac:dyDescent="0.25">
      <c r="A6" s="1">
        <v>5</v>
      </c>
      <c r="B6" s="1" t="s">
        <v>21</v>
      </c>
      <c r="C6" s="1" t="s">
        <v>22</v>
      </c>
      <c r="D6" s="1" t="s">
        <v>23</v>
      </c>
      <c r="E6" s="1" t="s">
        <v>42</v>
      </c>
      <c r="F6" s="1" t="s">
        <v>43</v>
      </c>
      <c r="G6" s="1" t="b">
        <v>1</v>
      </c>
      <c r="H6" s="1" t="b">
        <v>1</v>
      </c>
      <c r="I6" s="1" t="b">
        <v>0</v>
      </c>
      <c r="J6" s="1" t="b">
        <v>1</v>
      </c>
      <c r="K6" s="1" t="b">
        <v>0</v>
      </c>
      <c r="L6" s="1">
        <v>200</v>
      </c>
      <c r="M6" s="1">
        <v>2</v>
      </c>
      <c r="N6" s="1">
        <v>0</v>
      </c>
      <c r="O6" s="1">
        <v>1</v>
      </c>
      <c r="P6" s="1">
        <v>2</v>
      </c>
      <c r="Q6" s="1">
        <v>100</v>
      </c>
      <c r="R6" s="1">
        <v>100</v>
      </c>
      <c r="S6" s="1">
        <v>1</v>
      </c>
      <c r="T6" s="1">
        <v>1</v>
      </c>
      <c r="U6" s="1" t="b">
        <v>1</v>
      </c>
      <c r="V6" s="1">
        <v>251</v>
      </c>
      <c r="W6" s="50">
        <v>3491.41</v>
      </c>
      <c r="X6" s="50">
        <v>2248.85</v>
      </c>
      <c r="Y6" s="54">
        <v>165</v>
      </c>
      <c r="Z6" s="54">
        <v>172</v>
      </c>
      <c r="AA6" s="50">
        <v>133.4</v>
      </c>
      <c r="AB6" s="50">
        <v>146.54</v>
      </c>
      <c r="AC6" s="16">
        <v>1.2373021003573299</v>
      </c>
      <c r="AD6" s="16">
        <v>1.1739590938684099</v>
      </c>
      <c r="AE6" s="50">
        <v>34</v>
      </c>
      <c r="AF6" s="50">
        <v>28</v>
      </c>
      <c r="AG6" s="50">
        <v>34.58</v>
      </c>
      <c r="AH6" s="50">
        <v>27.42</v>
      </c>
      <c r="AI6" s="16">
        <v>0.98476490052275201</v>
      </c>
      <c r="AJ6" s="16">
        <v>1.02364510361306</v>
      </c>
      <c r="AK6" s="1">
        <v>-20</v>
      </c>
      <c r="AL6" s="1">
        <v>20</v>
      </c>
      <c r="AN6" s="6">
        <v>9.8821460440321474E-3</v>
      </c>
      <c r="AP6" s="6">
        <v>9.2816119423617671E-3</v>
      </c>
      <c r="AR6" s="6">
        <v>-1.210653753026536E-3</v>
      </c>
      <c r="AT6" s="6">
        <v>0</v>
      </c>
      <c r="AV6" s="6">
        <v>-6.3018637426813795E-3</v>
      </c>
      <c r="AX6" s="6">
        <v>-4.6189376443416252E-3</v>
      </c>
      <c r="AZ6" s="6">
        <v>5.081822756465959E-3</v>
      </c>
      <c r="BB6" s="6">
        <v>4.5103595168234367E-3</v>
      </c>
      <c r="BD6" s="6">
        <v>-5.76073924613274E-3</v>
      </c>
      <c r="BF6" s="6">
        <v>7.0855663057944884E-3</v>
      </c>
      <c r="BH6" s="6">
        <v>2.1735980292709733E-3</v>
      </c>
      <c r="BJ6" s="6">
        <v>-2.7277686852152927E-3</v>
      </c>
      <c r="BL6" s="6">
        <v>-8.0316456445186368E-3</v>
      </c>
      <c r="BN6" s="6">
        <v>9.6640324965238111E-3</v>
      </c>
    </row>
    <row r="7" spans="1:67" x14ac:dyDescent="0.25">
      <c r="A7" s="1">
        <v>6</v>
      </c>
      <c r="B7" s="1" t="s">
        <v>21</v>
      </c>
      <c r="C7" s="1" t="s">
        <v>22</v>
      </c>
      <c r="D7" s="1" t="s">
        <v>23</v>
      </c>
      <c r="E7" s="1" t="s">
        <v>42</v>
      </c>
      <c r="F7" s="1" t="s">
        <v>43</v>
      </c>
      <c r="G7" s="1" t="b">
        <v>1</v>
      </c>
      <c r="H7" s="1" t="b">
        <v>1</v>
      </c>
      <c r="I7" s="1" t="b">
        <v>0</v>
      </c>
      <c r="J7" s="1" t="b">
        <v>1</v>
      </c>
      <c r="K7" s="1" t="b">
        <v>0</v>
      </c>
      <c r="L7" s="1">
        <v>200</v>
      </c>
      <c r="M7" s="1">
        <v>2</v>
      </c>
      <c r="N7" s="1">
        <v>0</v>
      </c>
      <c r="O7" s="1">
        <v>1</v>
      </c>
      <c r="P7" s="1">
        <v>2</v>
      </c>
      <c r="Q7" s="1">
        <v>100</v>
      </c>
      <c r="R7" s="1">
        <v>100</v>
      </c>
      <c r="S7" s="1">
        <v>1</v>
      </c>
      <c r="T7" s="1">
        <v>1</v>
      </c>
      <c r="U7" s="1" t="b">
        <v>1</v>
      </c>
      <c r="V7" s="1">
        <v>251</v>
      </c>
      <c r="W7" s="50">
        <v>3402.98</v>
      </c>
      <c r="X7" s="50">
        <v>2162.46</v>
      </c>
      <c r="Y7" s="54">
        <v>166</v>
      </c>
      <c r="Z7" s="54">
        <v>172</v>
      </c>
      <c r="AA7" s="50">
        <v>135.96</v>
      </c>
      <c r="AB7" s="50">
        <v>148.66999999999999</v>
      </c>
      <c r="AC7" s="16">
        <v>1.2213804999981599</v>
      </c>
      <c r="AD7" s="16">
        <v>1.1571034358718999</v>
      </c>
      <c r="AE7" s="50">
        <v>34.96</v>
      </c>
      <c r="AF7" s="50">
        <v>27.04</v>
      </c>
      <c r="AG7" s="50">
        <v>34.61</v>
      </c>
      <c r="AH7" s="50">
        <v>27.39</v>
      </c>
      <c r="AI7" s="16">
        <v>1.0117494186304701</v>
      </c>
      <c r="AJ7" s="16">
        <v>0.98969570381416805</v>
      </c>
      <c r="AK7" s="1">
        <v>-20</v>
      </c>
      <c r="AL7" s="1">
        <v>20</v>
      </c>
      <c r="AN7" s="6">
        <v>-1.5696023857146302E-2</v>
      </c>
      <c r="AP7" s="6">
        <v>-2.9490132929773205E-2</v>
      </c>
      <c r="AR7" s="6">
        <v>4.8426150121065881E-3</v>
      </c>
      <c r="AT7" s="6">
        <v>0</v>
      </c>
      <c r="AV7" s="6">
        <v>1.276760573871849E-2</v>
      </c>
      <c r="AX7" s="6">
        <v>9.8492052710230649E-3</v>
      </c>
      <c r="AZ7" s="6">
        <v>-7.8515676463896122E-3</v>
      </c>
      <c r="BB7" s="6">
        <v>-9.9123602886630469E-3</v>
      </c>
      <c r="BD7" s="6">
        <v>2.2311898704564737E-2</v>
      </c>
      <c r="BF7" s="6">
        <v>-2.7443081681832848E-2</v>
      </c>
      <c r="BH7" s="6">
        <v>3.0430372409795403E-3</v>
      </c>
      <c r="BJ7" s="6">
        <v>-3.818876159301543E-3</v>
      </c>
      <c r="BL7" s="6">
        <v>1.9150261434195626E-2</v>
      </c>
      <c r="BN7" s="6">
        <v>-2.3821682211435102E-2</v>
      </c>
    </row>
    <row r="8" spans="1:67" x14ac:dyDescent="0.25">
      <c r="A8" s="1">
        <v>7</v>
      </c>
      <c r="B8" s="1" t="s">
        <v>21</v>
      </c>
      <c r="C8" s="1" t="s">
        <v>22</v>
      </c>
      <c r="D8" s="1" t="s">
        <v>23</v>
      </c>
      <c r="E8" s="1" t="s">
        <v>42</v>
      </c>
      <c r="F8" s="1" t="s">
        <v>43</v>
      </c>
      <c r="G8" s="1" t="b">
        <v>1</v>
      </c>
      <c r="H8" s="1" t="b">
        <v>1</v>
      </c>
      <c r="I8" s="1" t="b">
        <v>0</v>
      </c>
      <c r="J8" s="1" t="b">
        <v>1</v>
      </c>
      <c r="K8" s="1" t="b">
        <v>0</v>
      </c>
      <c r="L8" s="1">
        <v>200</v>
      </c>
      <c r="M8" s="1">
        <v>2</v>
      </c>
      <c r="N8" s="1">
        <v>0</v>
      </c>
      <c r="O8" s="1">
        <v>1</v>
      </c>
      <c r="P8" s="1">
        <v>2</v>
      </c>
      <c r="Q8" s="1">
        <v>100</v>
      </c>
      <c r="R8" s="1">
        <v>100</v>
      </c>
      <c r="S8" s="1">
        <v>1</v>
      </c>
      <c r="T8" s="1">
        <v>1</v>
      </c>
      <c r="U8" s="1" t="b">
        <v>1</v>
      </c>
      <c r="V8" s="1">
        <v>251</v>
      </c>
      <c r="W8" s="50">
        <v>3468.79</v>
      </c>
      <c r="X8" s="50">
        <v>2273.63</v>
      </c>
      <c r="Y8" s="54">
        <v>165</v>
      </c>
      <c r="Z8" s="54">
        <v>172</v>
      </c>
      <c r="AA8" s="50">
        <v>132.86000000000001</v>
      </c>
      <c r="AB8" s="50">
        <v>146.83000000000001</v>
      </c>
      <c r="AC8" s="16">
        <v>1.24213912029367</v>
      </c>
      <c r="AD8" s="16">
        <v>1.1715866145364</v>
      </c>
      <c r="AE8" s="50">
        <v>34</v>
      </c>
      <c r="AF8" s="50">
        <v>28</v>
      </c>
      <c r="AG8" s="50">
        <v>33.96</v>
      </c>
      <c r="AH8" s="50">
        <v>28.04</v>
      </c>
      <c r="AI8" s="16">
        <v>1.00278484150258</v>
      </c>
      <c r="AJ8" s="16">
        <v>1.0009078843539301</v>
      </c>
      <c r="AK8" s="1">
        <v>-20</v>
      </c>
      <c r="AL8" s="1">
        <v>20</v>
      </c>
      <c r="AN8" s="6">
        <v>3.3393641468857371E-3</v>
      </c>
      <c r="AP8" s="6">
        <v>2.040285095071348E-2</v>
      </c>
      <c r="AR8" s="6">
        <v>-1.210653753026536E-3</v>
      </c>
      <c r="AT8" s="6">
        <v>0</v>
      </c>
      <c r="AV8" s="6">
        <v>-1.032432996141408E-2</v>
      </c>
      <c r="AX8" s="6">
        <v>-2.6490965901369012E-3</v>
      </c>
      <c r="AZ8" s="6">
        <v>9.0110174235744633E-3</v>
      </c>
      <c r="BB8" s="6">
        <v>2.4803227981755605E-3</v>
      </c>
      <c r="BD8" s="6">
        <v>-5.76073924613274E-3</v>
      </c>
      <c r="BF8" s="6">
        <v>7.0855663057944884E-3</v>
      </c>
      <c r="BH8" s="6">
        <v>-1.5794812346036857E-2</v>
      </c>
      <c r="BJ8" s="6">
        <v>1.9821785779232659E-2</v>
      </c>
      <c r="BL8" s="6">
        <v>1.0120109347819151E-2</v>
      </c>
      <c r="BN8" s="6">
        <v>-1.2762639016778876E-2</v>
      </c>
    </row>
    <row r="9" spans="1:67" x14ac:dyDescent="0.25">
      <c r="A9" s="1">
        <v>8</v>
      </c>
      <c r="B9" s="1" t="s">
        <v>21</v>
      </c>
      <c r="C9" s="1" t="s">
        <v>22</v>
      </c>
      <c r="D9" s="1" t="s">
        <v>23</v>
      </c>
      <c r="E9" s="1" t="s">
        <v>42</v>
      </c>
      <c r="F9" s="1" t="s">
        <v>43</v>
      </c>
      <c r="G9" s="1" t="b">
        <v>1</v>
      </c>
      <c r="H9" s="1" t="b">
        <v>1</v>
      </c>
      <c r="I9" s="1" t="b">
        <v>0</v>
      </c>
      <c r="J9" s="1" t="b">
        <v>1</v>
      </c>
      <c r="K9" s="1" t="b">
        <v>0</v>
      </c>
      <c r="L9" s="1">
        <v>200</v>
      </c>
      <c r="M9" s="1">
        <v>2</v>
      </c>
      <c r="N9" s="1">
        <v>0</v>
      </c>
      <c r="O9" s="1">
        <v>1</v>
      </c>
      <c r="P9" s="1">
        <v>2</v>
      </c>
      <c r="Q9" s="1">
        <v>100</v>
      </c>
      <c r="R9" s="1">
        <v>100</v>
      </c>
      <c r="S9" s="1">
        <v>1</v>
      </c>
      <c r="T9" s="1">
        <v>1</v>
      </c>
      <c r="U9" s="1" t="b">
        <v>1</v>
      </c>
      <c r="V9" s="1">
        <v>251</v>
      </c>
      <c r="W9" s="50">
        <v>3437.1</v>
      </c>
      <c r="X9" s="50">
        <v>2230.94</v>
      </c>
      <c r="Y9" s="54">
        <v>165</v>
      </c>
      <c r="Z9" s="54">
        <v>172</v>
      </c>
      <c r="AA9" s="50">
        <v>134.38</v>
      </c>
      <c r="AB9" s="50">
        <v>147.76</v>
      </c>
      <c r="AC9" s="16">
        <v>1.22845054649246</v>
      </c>
      <c r="AD9" s="16">
        <v>1.16464826975528</v>
      </c>
      <c r="AE9" s="50">
        <v>34</v>
      </c>
      <c r="AF9" s="50">
        <v>28</v>
      </c>
      <c r="AG9" s="50">
        <v>34.26</v>
      </c>
      <c r="AH9" s="50">
        <v>27.74</v>
      </c>
      <c r="AI9" s="16">
        <v>0.99434832278974805</v>
      </c>
      <c r="AJ9" s="16">
        <v>1.0123566121267999</v>
      </c>
      <c r="AK9" s="1">
        <v>-20</v>
      </c>
      <c r="AL9" s="1">
        <v>20</v>
      </c>
      <c r="AN9" s="6">
        <v>-5.8268939574719347E-3</v>
      </c>
      <c r="AP9" s="6">
        <v>1.2436220053326785E-3</v>
      </c>
      <c r="AR9" s="6">
        <v>-1.210653753026536E-3</v>
      </c>
      <c r="AT9" s="6">
        <v>0</v>
      </c>
      <c r="AV9" s="6">
        <v>9.9816754316695011E-4</v>
      </c>
      <c r="AX9" s="6">
        <v>3.6679798940362218E-3</v>
      </c>
      <c r="AZ9" s="6">
        <v>-2.1084470169071556E-3</v>
      </c>
      <c r="BB9" s="6">
        <v>-3.4565443779782656E-3</v>
      </c>
      <c r="BD9" s="6">
        <v>-5.76073924613274E-3</v>
      </c>
      <c r="BF9" s="6">
        <v>7.0855663057944884E-3</v>
      </c>
      <c r="BH9" s="6">
        <v>-7.1004202289524088E-3</v>
      </c>
      <c r="BJ9" s="6">
        <v>8.9107110383706001E-3</v>
      </c>
      <c r="BL9" s="6">
        <v>1.6218783694255112E-3</v>
      </c>
      <c r="BN9" s="6">
        <v>-1.4702793803084147E-3</v>
      </c>
    </row>
    <row r="10" spans="1:67" x14ac:dyDescent="0.25">
      <c r="A10" s="1">
        <v>9</v>
      </c>
      <c r="B10" s="1" t="s">
        <v>21</v>
      </c>
      <c r="C10" s="1" t="s">
        <v>22</v>
      </c>
      <c r="D10" s="1" t="s">
        <v>23</v>
      </c>
      <c r="E10" s="1" t="s">
        <v>42</v>
      </c>
      <c r="F10" s="1" t="s">
        <v>43</v>
      </c>
      <c r="G10" s="1" t="b">
        <v>1</v>
      </c>
      <c r="H10" s="1" t="b">
        <v>1</v>
      </c>
      <c r="I10" s="1" t="b">
        <v>0</v>
      </c>
      <c r="J10" s="1" t="b">
        <v>1</v>
      </c>
      <c r="K10" s="1" t="b">
        <v>0</v>
      </c>
      <c r="L10" s="1">
        <v>200</v>
      </c>
      <c r="M10" s="1">
        <v>2</v>
      </c>
      <c r="N10" s="1">
        <v>0</v>
      </c>
      <c r="O10" s="1">
        <v>1</v>
      </c>
      <c r="P10" s="1">
        <v>2</v>
      </c>
      <c r="Q10" s="1">
        <v>100</v>
      </c>
      <c r="R10" s="1">
        <v>100</v>
      </c>
      <c r="S10" s="1">
        <v>1</v>
      </c>
      <c r="T10" s="1">
        <v>1</v>
      </c>
      <c r="U10" s="1" t="b">
        <v>1</v>
      </c>
      <c r="V10" s="1">
        <v>251</v>
      </c>
      <c r="W10" s="50">
        <v>3402.07</v>
      </c>
      <c r="X10" s="50">
        <v>2199.89</v>
      </c>
      <c r="Y10" s="54">
        <v>165</v>
      </c>
      <c r="Z10" s="54">
        <v>172</v>
      </c>
      <c r="AA10" s="50">
        <v>135.43</v>
      </c>
      <c r="AB10" s="50">
        <v>148.85</v>
      </c>
      <c r="AC10" s="16">
        <v>1.21888856148054</v>
      </c>
      <c r="AD10" s="16">
        <v>1.15599678126177</v>
      </c>
      <c r="AE10" s="50">
        <v>34</v>
      </c>
      <c r="AF10" s="50">
        <v>28</v>
      </c>
      <c r="AG10" s="50">
        <v>34.28</v>
      </c>
      <c r="AH10" s="50">
        <v>27.72</v>
      </c>
      <c r="AI10" s="16">
        <v>0.99355044552412997</v>
      </c>
      <c r="AJ10" s="16">
        <v>1.01282367619609</v>
      </c>
      <c r="AK10" s="1">
        <v>-20</v>
      </c>
      <c r="AL10" s="1">
        <v>20</v>
      </c>
      <c r="AN10" s="6">
        <v>-1.595923922082465E-2</v>
      </c>
      <c r="AP10" s="6">
        <v>-1.269158667946646E-2</v>
      </c>
      <c r="AR10" s="6">
        <v>-1.210653753026536E-3</v>
      </c>
      <c r="AT10" s="6">
        <v>0</v>
      </c>
      <c r="AV10" s="6">
        <v>8.8196296351474857E-3</v>
      </c>
      <c r="AX10" s="6">
        <v>1.1071865235701805E-2</v>
      </c>
      <c r="AZ10" s="6">
        <v>-9.8758122563058492E-3</v>
      </c>
      <c r="BB10" s="6">
        <v>-1.0859280863739884E-2</v>
      </c>
      <c r="BD10" s="6">
        <v>-5.76073924613274E-3</v>
      </c>
      <c r="BF10" s="6">
        <v>7.0855663057944884E-3</v>
      </c>
      <c r="BH10" s="6">
        <v>-6.5207940878133641E-3</v>
      </c>
      <c r="BJ10" s="6">
        <v>8.1833060556464332E-3</v>
      </c>
      <c r="BL10" s="6">
        <v>8.1816471377771371E-4</v>
      </c>
      <c r="BN10" s="6">
        <v>-1.0095945297002862E-3</v>
      </c>
    </row>
    <row r="11" spans="1:67" x14ac:dyDescent="0.25">
      <c r="A11" s="1">
        <v>10</v>
      </c>
      <c r="B11" s="1" t="s">
        <v>21</v>
      </c>
      <c r="C11" s="1" t="s">
        <v>22</v>
      </c>
      <c r="D11" s="1" t="s">
        <v>23</v>
      </c>
      <c r="E11" s="1" t="s">
        <v>42</v>
      </c>
      <c r="F11" s="1" t="s">
        <v>43</v>
      </c>
      <c r="G11" s="1" t="b">
        <v>1</v>
      </c>
      <c r="H11" s="1" t="b">
        <v>1</v>
      </c>
      <c r="I11" s="1" t="b">
        <v>0</v>
      </c>
      <c r="J11" s="1" t="b">
        <v>1</v>
      </c>
      <c r="K11" s="1" t="b">
        <v>0</v>
      </c>
      <c r="L11" s="1">
        <v>200</v>
      </c>
      <c r="M11" s="1">
        <v>2</v>
      </c>
      <c r="N11" s="1">
        <v>0</v>
      </c>
      <c r="O11" s="1">
        <v>1</v>
      </c>
      <c r="P11" s="1">
        <v>2</v>
      </c>
      <c r="Q11" s="1">
        <v>100</v>
      </c>
      <c r="R11" s="1">
        <v>100</v>
      </c>
      <c r="S11" s="1">
        <v>1</v>
      </c>
      <c r="T11" s="1">
        <v>1</v>
      </c>
      <c r="U11" s="1" t="b">
        <v>1</v>
      </c>
      <c r="V11" s="1">
        <v>251</v>
      </c>
      <c r="W11" s="50">
        <v>3485.14</v>
      </c>
      <c r="X11" s="50">
        <v>2254.96</v>
      </c>
      <c r="Y11" s="54">
        <v>165</v>
      </c>
      <c r="Z11" s="54">
        <v>172</v>
      </c>
      <c r="AA11" s="50">
        <v>133.58000000000001</v>
      </c>
      <c r="AB11" s="50">
        <v>146.32</v>
      </c>
      <c r="AC11" s="16">
        <v>1.23556431073871</v>
      </c>
      <c r="AD11" s="16">
        <v>1.1757242617438299</v>
      </c>
      <c r="AE11" s="50">
        <v>34</v>
      </c>
      <c r="AF11" s="50">
        <v>28</v>
      </c>
      <c r="AG11" s="50">
        <v>34.58</v>
      </c>
      <c r="AH11" s="50">
        <v>27.42</v>
      </c>
      <c r="AI11" s="16">
        <v>0.98468644148249396</v>
      </c>
      <c r="AJ11" s="16">
        <v>1.02356036938795</v>
      </c>
      <c r="AK11" s="1">
        <v>-20</v>
      </c>
      <c r="AL11" s="1">
        <v>20</v>
      </c>
      <c r="AN11" s="6">
        <v>8.0685632635233429E-3</v>
      </c>
      <c r="AP11" s="6">
        <v>1.2023773780175606E-2</v>
      </c>
      <c r="AR11" s="6">
        <v>-1.210653753026536E-3</v>
      </c>
      <c r="AT11" s="6">
        <v>0</v>
      </c>
      <c r="AV11" s="6">
        <v>-4.9610416697704052E-3</v>
      </c>
      <c r="AX11" s="6">
        <v>-6.11329982339337E-3</v>
      </c>
      <c r="AZ11" s="6">
        <v>3.6701862960208942E-3</v>
      </c>
      <c r="BB11" s="6">
        <v>6.0207438448691697E-3</v>
      </c>
      <c r="BD11" s="6">
        <v>-5.76073924613274E-3</v>
      </c>
      <c r="BF11" s="6">
        <v>7.0855663057944884E-3</v>
      </c>
      <c r="BH11" s="6">
        <v>2.1735980292709733E-3</v>
      </c>
      <c r="BJ11" s="6">
        <v>-2.7277686852152927E-3</v>
      </c>
      <c r="BL11" s="6">
        <v>-8.1106786045762602E-3</v>
      </c>
      <c r="BN11" s="6">
        <v>9.5804555819143378E-3</v>
      </c>
    </row>
    <row r="12" spans="1:67" x14ac:dyDescent="0.25">
      <c r="A12" s="3">
        <v>11</v>
      </c>
      <c r="B12" s="3" t="s">
        <v>21</v>
      </c>
      <c r="C12" s="3" t="s">
        <v>22</v>
      </c>
      <c r="D12" s="3" t="s">
        <v>23</v>
      </c>
      <c r="E12" s="3" t="s">
        <v>44</v>
      </c>
      <c r="F12" s="3" t="s">
        <v>43</v>
      </c>
      <c r="G12" s="3" t="b">
        <v>1</v>
      </c>
      <c r="H12" s="3" t="b">
        <v>1</v>
      </c>
      <c r="I12" s="3" t="b">
        <v>0</v>
      </c>
      <c r="J12" s="3" t="b">
        <v>1</v>
      </c>
      <c r="K12" s="3" t="b">
        <v>0</v>
      </c>
      <c r="L12" s="3">
        <v>200</v>
      </c>
      <c r="M12" s="3">
        <v>2</v>
      </c>
      <c r="N12" s="3">
        <v>0</v>
      </c>
      <c r="O12" s="3">
        <v>1</v>
      </c>
      <c r="P12" s="3">
        <v>2</v>
      </c>
      <c r="Q12" s="3">
        <v>100</v>
      </c>
      <c r="R12" s="3">
        <v>100</v>
      </c>
      <c r="S12" s="3">
        <v>1</v>
      </c>
      <c r="T12" s="3">
        <v>1</v>
      </c>
      <c r="U12" s="3" t="b">
        <v>1</v>
      </c>
      <c r="V12" s="3">
        <v>251</v>
      </c>
      <c r="W12" s="51">
        <v>3115.63</v>
      </c>
      <c r="X12" s="51">
        <v>2489.62</v>
      </c>
      <c r="Y12" s="53">
        <v>167</v>
      </c>
      <c r="Z12" s="53">
        <v>170</v>
      </c>
      <c r="AA12" s="51">
        <v>137.82</v>
      </c>
      <c r="AB12" s="51">
        <v>144.82</v>
      </c>
      <c r="AC12" s="17">
        <v>1.2119733653965501</v>
      </c>
      <c r="AD12" s="17">
        <v>1.17427135065111</v>
      </c>
      <c r="AE12" s="51">
        <v>33.07</v>
      </c>
      <c r="AF12" s="51">
        <v>28.93</v>
      </c>
      <c r="AG12" s="51">
        <v>32.57</v>
      </c>
      <c r="AH12" s="51">
        <v>29.43</v>
      </c>
      <c r="AI12" s="17">
        <v>1.0172530343288</v>
      </c>
      <c r="AJ12" s="17">
        <v>0.985259038457731</v>
      </c>
      <c r="AK12" s="3">
        <v>-20</v>
      </c>
      <c r="AL12" s="3">
        <v>15</v>
      </c>
      <c r="AN12" s="6" cm="1">
        <f t="array" ref="AN12:AN21">W12:W21/AO12-1</f>
        <v>-1.8661169230373975E-3</v>
      </c>
      <c r="AO12" s="23">
        <f>AVERAGE(W12:W21)</f>
        <v>3121.4549999999999</v>
      </c>
      <c r="AP12" s="6" cm="1">
        <f t="array" ref="AP12:AP21">X12:X21/AQ12-1</f>
        <v>-2.925997806903613E-3</v>
      </c>
      <c r="AQ12" s="23">
        <f t="shared" ref="AQ12" si="5">AVERAGE(X12:X21)</f>
        <v>2496.9260000000004</v>
      </c>
      <c r="AR12" s="6" cm="1">
        <f t="array" ref="AR12:AR21">Y12:Y21/AS12-1</f>
        <v>0</v>
      </c>
      <c r="AS12" s="23">
        <f>AVERAGE(Y12:Y21)</f>
        <v>167</v>
      </c>
      <c r="AT12" s="6" cm="1">
        <f t="array" ref="AT12:AT21">Z12:Z21/AU12-1</f>
        <v>0</v>
      </c>
      <c r="AU12" s="23">
        <f>AVERAGE(Z12:Z21)</f>
        <v>170</v>
      </c>
      <c r="AV12" s="6" cm="1">
        <f t="array" ref="AV12:AV21">AA12:AA21/AW12-1</f>
        <v>4.7185220137180295E-4</v>
      </c>
      <c r="AW12" s="23">
        <f>AVERAGE(AA12:AA21)</f>
        <v>137.75500000000002</v>
      </c>
      <c r="AX12" s="6" cm="1">
        <f t="array" ref="AX12:AX21">AB12:AB21/AY12-1</f>
        <v>2.4989789490443837E-3</v>
      </c>
      <c r="AY12" s="23">
        <f>AVERAGE(AB12:AB21)</f>
        <v>144.45899999999997</v>
      </c>
      <c r="AZ12" s="6" cm="1">
        <f t="array" ref="AZ12:AZ21">AC12:AC21/BA12-1</f>
        <v>-5.9443570654149624E-4</v>
      </c>
      <c r="BA12" s="23">
        <f>AVERAGE(AC12:AC21)</f>
        <v>1.2126942341504461</v>
      </c>
      <c r="BB12" s="6" cm="1">
        <f t="array" ref="BB12:BB21">AD12:AD21/BC12-1</f>
        <v>-2.458933561434451E-3</v>
      </c>
      <c r="BC12" s="23">
        <f>AVERAGE(AD12:AD21)</f>
        <v>1.1771659234476524</v>
      </c>
      <c r="BD12" s="6" cm="1">
        <f t="array" ref="BD12:BD21">AE12:AE21/BE12-1</f>
        <v>2.0301184740780798E-3</v>
      </c>
      <c r="BE12" s="23">
        <f>AVERAGE(AE12:AE21)</f>
        <v>33.003</v>
      </c>
      <c r="BF12" s="6" cm="1">
        <f t="array" ref="BF12:BF21">AF12:AF21/BG12-1</f>
        <v>-2.310583853502246E-3</v>
      </c>
      <c r="BG12" s="23">
        <f>AVERAGE(AF12:AF21)</f>
        <v>28.997000000000003</v>
      </c>
      <c r="BH12" s="6" cm="1">
        <f t="array" ref="BH12:BH21">AG12:AG21/BI12-1</f>
        <v>-3.243971110295063E-3</v>
      </c>
      <c r="BI12" s="23">
        <f t="shared" ref="BI12" si="6">AVERAGE(AG12:AG21)</f>
        <v>32.676000000000002</v>
      </c>
      <c r="BJ12" s="6" cm="1">
        <f t="array" ref="BJ12:BJ21">AH12:AH21/BK12-1</f>
        <v>3.6147865229845255E-3</v>
      </c>
      <c r="BK12" s="23">
        <f t="shared" ref="BK12" si="7">AVERAGE(AH12:AH21)</f>
        <v>29.324000000000002</v>
      </c>
      <c r="BL12" s="6" cm="1">
        <f t="array" ref="BL12:BL21">AI12:AI21/BM12-1</f>
        <v>5.1561802703239401E-3</v>
      </c>
      <c r="BM12" s="22">
        <f t="shared" ref="BM12" si="8">AVERAGE(AI12:AI21)</f>
        <v>1.0120348004577984</v>
      </c>
      <c r="BN12" s="6" cm="1">
        <f t="array" ref="BN12:BN21">AJ12:AJ21/BO12-1</f>
        <v>-6.1291902186261238E-3</v>
      </c>
      <c r="BO12" s="22">
        <f t="shared" ref="BO12" si="9">AVERAGE(AJ12:AJ21)</f>
        <v>0.99133511997848367</v>
      </c>
    </row>
    <row r="13" spans="1:67" x14ac:dyDescent="0.25">
      <c r="A13" s="3">
        <v>12</v>
      </c>
      <c r="B13" s="3" t="s">
        <v>21</v>
      </c>
      <c r="C13" s="3" t="s">
        <v>22</v>
      </c>
      <c r="D13" s="3" t="s">
        <v>23</v>
      </c>
      <c r="E13" s="3" t="s">
        <v>44</v>
      </c>
      <c r="F13" s="3" t="s">
        <v>43</v>
      </c>
      <c r="G13" s="3" t="b">
        <v>1</v>
      </c>
      <c r="H13" s="3" t="b">
        <v>1</v>
      </c>
      <c r="I13" s="3" t="b">
        <v>0</v>
      </c>
      <c r="J13" s="3" t="b">
        <v>1</v>
      </c>
      <c r="K13" s="3" t="b">
        <v>0</v>
      </c>
      <c r="L13" s="3">
        <v>200</v>
      </c>
      <c r="M13" s="3">
        <v>2</v>
      </c>
      <c r="N13" s="3">
        <v>0</v>
      </c>
      <c r="O13" s="3">
        <v>1</v>
      </c>
      <c r="P13" s="3">
        <v>2</v>
      </c>
      <c r="Q13" s="3">
        <v>100</v>
      </c>
      <c r="R13" s="3">
        <v>100</v>
      </c>
      <c r="S13" s="3">
        <v>1</v>
      </c>
      <c r="T13" s="3">
        <v>1</v>
      </c>
      <c r="U13" s="3" t="b">
        <v>1</v>
      </c>
      <c r="V13" s="3">
        <v>251</v>
      </c>
      <c r="W13" s="51">
        <v>3124.42</v>
      </c>
      <c r="X13" s="51">
        <v>2513.8200000000002</v>
      </c>
      <c r="Y13" s="53">
        <v>167</v>
      </c>
      <c r="Z13" s="53">
        <v>170</v>
      </c>
      <c r="AA13" s="51">
        <v>137.30000000000001</v>
      </c>
      <c r="AB13" s="51">
        <v>144.26</v>
      </c>
      <c r="AC13" s="17">
        <v>1.2166890735682701</v>
      </c>
      <c r="AD13" s="17">
        <v>1.17869388849172</v>
      </c>
      <c r="AE13" s="51">
        <v>32.96</v>
      </c>
      <c r="AF13" s="51">
        <v>29.04</v>
      </c>
      <c r="AG13" s="51">
        <v>32.51</v>
      </c>
      <c r="AH13" s="51">
        <v>29.49</v>
      </c>
      <c r="AI13" s="17">
        <v>1.01566299396102</v>
      </c>
      <c r="AJ13" s="17">
        <v>0.986868801449447</v>
      </c>
      <c r="AK13" s="3">
        <v>-20</v>
      </c>
      <c r="AL13" s="3">
        <v>15</v>
      </c>
      <c r="AN13" s="6">
        <v>9.4987754108255551E-4</v>
      </c>
      <c r="AP13" s="6">
        <v>6.7659193744626922E-3</v>
      </c>
      <c r="AR13" s="6">
        <v>0</v>
      </c>
      <c r="AT13" s="6">
        <v>0</v>
      </c>
      <c r="AV13" s="6">
        <v>-3.3029654096040639E-3</v>
      </c>
      <c r="AX13" s="6">
        <v>-1.377553492686423E-3</v>
      </c>
      <c r="AZ13" s="6">
        <v>3.2941852161296747E-3</v>
      </c>
      <c r="BB13" s="6">
        <v>1.2980031222722399E-3</v>
      </c>
      <c r="BD13" s="6">
        <v>-1.3029118564978903E-3</v>
      </c>
      <c r="BF13" s="6">
        <v>1.4829120253818662E-3</v>
      </c>
      <c r="BH13" s="6">
        <v>-5.0801811727262391E-3</v>
      </c>
      <c r="BJ13" s="6">
        <v>5.6608921020324665E-3</v>
      </c>
      <c r="BL13" s="6">
        <v>3.5850481639370102E-3</v>
      </c>
      <c r="BN13" s="6">
        <v>-4.5053569060820031E-3</v>
      </c>
    </row>
    <row r="14" spans="1:67" x14ac:dyDescent="0.25">
      <c r="A14" s="3">
        <v>13</v>
      </c>
      <c r="B14" s="3" t="s">
        <v>21</v>
      </c>
      <c r="C14" s="3" t="s">
        <v>22</v>
      </c>
      <c r="D14" s="3" t="s">
        <v>23</v>
      </c>
      <c r="E14" s="3" t="s">
        <v>44</v>
      </c>
      <c r="F14" s="3" t="s">
        <v>43</v>
      </c>
      <c r="G14" s="3" t="b">
        <v>1</v>
      </c>
      <c r="H14" s="3" t="b">
        <v>1</v>
      </c>
      <c r="I14" s="3" t="b">
        <v>0</v>
      </c>
      <c r="J14" s="3" t="b">
        <v>1</v>
      </c>
      <c r="K14" s="3" t="b">
        <v>0</v>
      </c>
      <c r="L14" s="3">
        <v>200</v>
      </c>
      <c r="M14" s="3">
        <v>2</v>
      </c>
      <c r="N14" s="3">
        <v>0</v>
      </c>
      <c r="O14" s="3">
        <v>1</v>
      </c>
      <c r="P14" s="3">
        <v>2</v>
      </c>
      <c r="Q14" s="3">
        <v>100</v>
      </c>
      <c r="R14" s="3">
        <v>100</v>
      </c>
      <c r="S14" s="3">
        <v>1</v>
      </c>
      <c r="T14" s="3">
        <v>1</v>
      </c>
      <c r="U14" s="3" t="b">
        <v>1</v>
      </c>
      <c r="V14" s="3">
        <v>251</v>
      </c>
      <c r="W14" s="51">
        <v>3141.22</v>
      </c>
      <c r="X14" s="51">
        <v>2521.19</v>
      </c>
      <c r="Y14" s="53">
        <v>167</v>
      </c>
      <c r="Z14" s="53">
        <v>170</v>
      </c>
      <c r="AA14" s="51">
        <v>136.84</v>
      </c>
      <c r="AB14" s="51">
        <v>143.96</v>
      </c>
      <c r="AC14" s="17">
        <v>1.2205906678674701</v>
      </c>
      <c r="AD14" s="17">
        <v>1.1811456266320399</v>
      </c>
      <c r="AE14" s="51">
        <v>33.11</v>
      </c>
      <c r="AF14" s="51">
        <v>28.89</v>
      </c>
      <c r="AG14" s="51">
        <v>32.450000000000003</v>
      </c>
      <c r="AH14" s="51">
        <v>29.55</v>
      </c>
      <c r="AI14" s="17">
        <v>1.02192959258483</v>
      </c>
      <c r="AJ14" s="17">
        <v>0.97948323644437396</v>
      </c>
      <c r="AK14" s="3">
        <v>-20</v>
      </c>
      <c r="AL14" s="3">
        <v>15</v>
      </c>
      <c r="AN14" s="6">
        <v>6.3319830015169387E-3</v>
      </c>
      <c r="AP14" s="6">
        <v>9.7175486978788861E-3</v>
      </c>
      <c r="AR14" s="6">
        <v>0</v>
      </c>
      <c r="AT14" s="6">
        <v>0</v>
      </c>
      <c r="AV14" s="6">
        <v>-6.6422271423905999E-3</v>
      </c>
      <c r="AX14" s="6">
        <v>-3.4542673007563751E-3</v>
      </c>
      <c r="AZ14" s="6">
        <v>6.5114795590297536E-3</v>
      </c>
      <c r="BB14" s="6">
        <v>3.380749565644825E-3</v>
      </c>
      <c r="BD14" s="6">
        <v>3.2421295033784325E-3</v>
      </c>
      <c r="BF14" s="6">
        <v>-3.6900369003690647E-3</v>
      </c>
      <c r="BH14" s="6">
        <v>-6.9163912351573043E-3</v>
      </c>
      <c r="BJ14" s="6">
        <v>7.7069976810804075E-3</v>
      </c>
      <c r="BL14" s="6">
        <v>9.7771263622117299E-3</v>
      </c>
      <c r="BN14" s="6">
        <v>-1.1955476301865442E-2</v>
      </c>
    </row>
    <row r="15" spans="1:67" x14ac:dyDescent="0.25">
      <c r="A15" s="3">
        <v>14</v>
      </c>
      <c r="B15" s="3" t="s">
        <v>21</v>
      </c>
      <c r="C15" s="3" t="s">
        <v>22</v>
      </c>
      <c r="D15" s="3" t="s">
        <v>23</v>
      </c>
      <c r="E15" s="3" t="s">
        <v>44</v>
      </c>
      <c r="F15" s="3" t="s">
        <v>43</v>
      </c>
      <c r="G15" s="3" t="b">
        <v>1</v>
      </c>
      <c r="H15" s="3" t="b">
        <v>1</v>
      </c>
      <c r="I15" s="3" t="b">
        <v>0</v>
      </c>
      <c r="J15" s="3" t="b">
        <v>1</v>
      </c>
      <c r="K15" s="3" t="b">
        <v>0</v>
      </c>
      <c r="L15" s="3">
        <v>200</v>
      </c>
      <c r="M15" s="3">
        <v>2</v>
      </c>
      <c r="N15" s="3">
        <v>0</v>
      </c>
      <c r="O15" s="3">
        <v>1</v>
      </c>
      <c r="P15" s="3">
        <v>2</v>
      </c>
      <c r="Q15" s="3">
        <v>100</v>
      </c>
      <c r="R15" s="3">
        <v>100</v>
      </c>
      <c r="S15" s="3">
        <v>1</v>
      </c>
      <c r="T15" s="3">
        <v>1</v>
      </c>
      <c r="U15" s="3" t="b">
        <v>1</v>
      </c>
      <c r="V15" s="3">
        <v>251</v>
      </c>
      <c r="W15" s="51">
        <v>3152.4</v>
      </c>
      <c r="X15" s="51">
        <v>2517.2800000000002</v>
      </c>
      <c r="Y15" s="53">
        <v>167</v>
      </c>
      <c r="Z15" s="53">
        <v>170</v>
      </c>
      <c r="AA15" s="51">
        <v>137.09</v>
      </c>
      <c r="AB15" s="51">
        <v>143.47999999999999</v>
      </c>
      <c r="AC15" s="17">
        <v>1.2186989200075</v>
      </c>
      <c r="AD15" s="17">
        <v>1.1852383929489101</v>
      </c>
      <c r="AE15" s="51">
        <v>32.979999999999997</v>
      </c>
      <c r="AF15" s="51">
        <v>29.02</v>
      </c>
      <c r="AG15" s="51">
        <v>32.840000000000003</v>
      </c>
      <c r="AH15" s="51">
        <v>29.16</v>
      </c>
      <c r="AI15" s="17">
        <v>1.00624866788745</v>
      </c>
      <c r="AJ15" s="17">
        <v>0.99769724638439905</v>
      </c>
      <c r="AK15" s="3">
        <v>-20</v>
      </c>
      <c r="AL15" s="3">
        <v>15</v>
      </c>
      <c r="AN15" s="6">
        <v>9.9136460400679471E-3</v>
      </c>
      <c r="AP15" s="6">
        <v>8.1516232359308827E-3</v>
      </c>
      <c r="AR15" s="6">
        <v>0</v>
      </c>
      <c r="AT15" s="6">
        <v>0</v>
      </c>
      <c r="AV15" s="6">
        <v>-4.8274109832675549E-3</v>
      </c>
      <c r="AX15" s="6">
        <v>-6.7770093936686537E-3</v>
      </c>
      <c r="AZ15" s="6">
        <v>4.9515250324090321E-3</v>
      </c>
      <c r="BB15" s="6">
        <v>6.8575460268296418E-3</v>
      </c>
      <c r="BD15" s="6">
        <v>-6.9690634184782496E-4</v>
      </c>
      <c r="BF15" s="6">
        <v>7.9318550194829029E-4</v>
      </c>
      <c r="BH15" s="6">
        <v>5.0189741706452295E-3</v>
      </c>
      <c r="BJ15" s="6">
        <v>-5.5926885827308759E-3</v>
      </c>
      <c r="BL15" s="6">
        <v>-5.717325696439457E-3</v>
      </c>
      <c r="BN15" s="6">
        <v>6.4177353124073022E-3</v>
      </c>
    </row>
    <row r="16" spans="1:67" x14ac:dyDescent="0.25">
      <c r="A16" s="3">
        <v>15</v>
      </c>
      <c r="B16" s="3" t="s">
        <v>21</v>
      </c>
      <c r="C16" s="3" t="s">
        <v>22</v>
      </c>
      <c r="D16" s="3" t="s">
        <v>23</v>
      </c>
      <c r="E16" s="3" t="s">
        <v>44</v>
      </c>
      <c r="F16" s="3" t="s">
        <v>43</v>
      </c>
      <c r="G16" s="3" t="b">
        <v>1</v>
      </c>
      <c r="H16" s="3" t="b">
        <v>1</v>
      </c>
      <c r="I16" s="3" t="b">
        <v>0</v>
      </c>
      <c r="J16" s="3" t="b">
        <v>1</v>
      </c>
      <c r="K16" s="3" t="b">
        <v>0</v>
      </c>
      <c r="L16" s="3">
        <v>200</v>
      </c>
      <c r="M16" s="3">
        <v>2</v>
      </c>
      <c r="N16" s="3">
        <v>0</v>
      </c>
      <c r="O16" s="3">
        <v>1</v>
      </c>
      <c r="P16" s="3">
        <v>2</v>
      </c>
      <c r="Q16" s="3">
        <v>100</v>
      </c>
      <c r="R16" s="3">
        <v>100</v>
      </c>
      <c r="S16" s="3">
        <v>1</v>
      </c>
      <c r="T16" s="3">
        <v>1</v>
      </c>
      <c r="U16" s="3" t="b">
        <v>1</v>
      </c>
      <c r="V16" s="3">
        <v>251</v>
      </c>
      <c r="W16" s="51">
        <v>3101.32</v>
      </c>
      <c r="X16" s="51">
        <v>2512.2800000000002</v>
      </c>
      <c r="Y16" s="53">
        <v>167</v>
      </c>
      <c r="Z16" s="53">
        <v>170</v>
      </c>
      <c r="AA16" s="51">
        <v>137.49</v>
      </c>
      <c r="AB16" s="51">
        <v>144.81</v>
      </c>
      <c r="AC16" s="17">
        <v>1.2148920506499199</v>
      </c>
      <c r="AD16" s="17">
        <v>1.1742782688245501</v>
      </c>
      <c r="AE16" s="51">
        <v>32.96</v>
      </c>
      <c r="AF16" s="51">
        <v>29.04</v>
      </c>
      <c r="AG16" s="51">
        <v>32.229999999999997</v>
      </c>
      <c r="AH16" s="51">
        <v>29.77</v>
      </c>
      <c r="AI16" s="17">
        <v>1.02471181197307</v>
      </c>
      <c r="AJ16" s="17">
        <v>0.97779222748063099</v>
      </c>
      <c r="AK16" s="3">
        <v>-20</v>
      </c>
      <c r="AL16" s="3">
        <v>15</v>
      </c>
      <c r="AN16" s="6">
        <v>-6.4505174670145271E-3</v>
      </c>
      <c r="AP16" s="6">
        <v>6.1491610083759252E-3</v>
      </c>
      <c r="AR16" s="6">
        <v>0</v>
      </c>
      <c r="AT16" s="6">
        <v>0</v>
      </c>
      <c r="AV16" s="6">
        <v>-1.923705128670572E-3</v>
      </c>
      <c r="AX16" s="6">
        <v>2.4297551554421926E-3</v>
      </c>
      <c r="AZ16" s="6">
        <v>1.8123418398319213E-3</v>
      </c>
      <c r="BB16" s="6">
        <v>-2.453056587507163E-3</v>
      </c>
      <c r="BD16" s="6">
        <v>-1.3029118564978903E-3</v>
      </c>
      <c r="BF16" s="6">
        <v>1.4829120253818662E-3</v>
      </c>
      <c r="BH16" s="6">
        <v>-1.3649161464071691E-2</v>
      </c>
      <c r="BJ16" s="6">
        <v>1.5209384804255821E-2</v>
      </c>
      <c r="BL16" s="6">
        <v>1.2526260470032469E-2</v>
      </c>
      <c r="BN16" s="6">
        <v>-1.366126572631321E-2</v>
      </c>
    </row>
    <row r="17" spans="1:67" x14ac:dyDescent="0.25">
      <c r="A17" s="3">
        <v>16</v>
      </c>
      <c r="B17" s="3" t="s">
        <v>21</v>
      </c>
      <c r="C17" s="3" t="s">
        <v>22</v>
      </c>
      <c r="D17" s="3" t="s">
        <v>23</v>
      </c>
      <c r="E17" s="3" t="s">
        <v>44</v>
      </c>
      <c r="F17" s="3" t="s">
        <v>43</v>
      </c>
      <c r="G17" s="3" t="b">
        <v>1</v>
      </c>
      <c r="H17" s="3" t="b">
        <v>1</v>
      </c>
      <c r="I17" s="3" t="b">
        <v>0</v>
      </c>
      <c r="J17" s="3" t="b">
        <v>1</v>
      </c>
      <c r="K17" s="3" t="b">
        <v>0</v>
      </c>
      <c r="L17" s="3">
        <v>200</v>
      </c>
      <c r="M17" s="3">
        <v>2</v>
      </c>
      <c r="N17" s="3">
        <v>0</v>
      </c>
      <c r="O17" s="3">
        <v>1</v>
      </c>
      <c r="P17" s="3">
        <v>2</v>
      </c>
      <c r="Q17" s="3">
        <v>100</v>
      </c>
      <c r="R17" s="3">
        <v>100</v>
      </c>
      <c r="S17" s="3">
        <v>1</v>
      </c>
      <c r="T17" s="3">
        <v>1</v>
      </c>
      <c r="U17" s="3" t="b">
        <v>1</v>
      </c>
      <c r="V17" s="3">
        <v>251</v>
      </c>
      <c r="W17" s="51">
        <v>3128.1</v>
      </c>
      <c r="X17" s="51">
        <v>2499.3000000000002</v>
      </c>
      <c r="Y17" s="53">
        <v>167</v>
      </c>
      <c r="Z17" s="53">
        <v>170</v>
      </c>
      <c r="AA17" s="51">
        <v>137.75</v>
      </c>
      <c r="AB17" s="51">
        <v>144.16999999999999</v>
      </c>
      <c r="AC17" s="17">
        <v>1.2129560281762199</v>
      </c>
      <c r="AD17" s="17">
        <v>1.1795816029086299</v>
      </c>
      <c r="AE17" s="51">
        <v>33.04</v>
      </c>
      <c r="AF17" s="51">
        <v>28.96</v>
      </c>
      <c r="AG17" s="51">
        <v>32.770000000000003</v>
      </c>
      <c r="AH17" s="51">
        <v>29.23</v>
      </c>
      <c r="AI17" s="17">
        <v>1.01047787255175</v>
      </c>
      <c r="AJ17" s="17">
        <v>0.99357180051388905</v>
      </c>
      <c r="AK17" s="3">
        <v>-20</v>
      </c>
      <c r="AL17" s="3">
        <v>15</v>
      </c>
      <c r="AN17" s="6">
        <v>2.1288149276539325E-3</v>
      </c>
      <c r="AP17" s="6">
        <v>9.5076906564295349E-4</v>
      </c>
      <c r="AR17" s="6">
        <v>0</v>
      </c>
      <c r="AT17" s="6">
        <v>0</v>
      </c>
      <c r="AV17" s="6">
        <v>-3.6296323182583023E-5</v>
      </c>
      <c r="AX17" s="6">
        <v>-2.0005676351074753E-3</v>
      </c>
      <c r="AZ17" s="6">
        <v>2.1587801640476911E-4</v>
      </c>
      <c r="BB17" s="6">
        <v>2.0521146703793569E-3</v>
      </c>
      <c r="BD17" s="6">
        <v>1.1211102021027042E-3</v>
      </c>
      <c r="BF17" s="6">
        <v>-1.2759940683519932E-3</v>
      </c>
      <c r="BH17" s="6">
        <v>2.8767290978088944E-3</v>
      </c>
      <c r="BJ17" s="6">
        <v>-3.2055654071750928E-3</v>
      </c>
      <c r="BL17" s="6">
        <v>-1.5384134076654732E-3</v>
      </c>
      <c r="BN17" s="6">
        <v>2.2562305020061846E-3</v>
      </c>
    </row>
    <row r="18" spans="1:67" x14ac:dyDescent="0.25">
      <c r="A18" s="3">
        <v>17</v>
      </c>
      <c r="B18" s="3" t="s">
        <v>21</v>
      </c>
      <c r="C18" s="3" t="s">
        <v>22</v>
      </c>
      <c r="D18" s="3" t="s">
        <v>23</v>
      </c>
      <c r="E18" s="3" t="s">
        <v>44</v>
      </c>
      <c r="F18" s="3" t="s">
        <v>43</v>
      </c>
      <c r="G18" s="3" t="b">
        <v>1</v>
      </c>
      <c r="H18" s="3" t="b">
        <v>1</v>
      </c>
      <c r="I18" s="3" t="b">
        <v>0</v>
      </c>
      <c r="J18" s="3" t="b">
        <v>1</v>
      </c>
      <c r="K18" s="3" t="b">
        <v>0</v>
      </c>
      <c r="L18" s="3">
        <v>200</v>
      </c>
      <c r="M18" s="3">
        <v>2</v>
      </c>
      <c r="N18" s="3">
        <v>0</v>
      </c>
      <c r="O18" s="3">
        <v>1</v>
      </c>
      <c r="P18" s="3">
        <v>2</v>
      </c>
      <c r="Q18" s="3">
        <v>100</v>
      </c>
      <c r="R18" s="3">
        <v>100</v>
      </c>
      <c r="S18" s="3">
        <v>1</v>
      </c>
      <c r="T18" s="3">
        <v>1</v>
      </c>
      <c r="U18" s="3" t="b">
        <v>1</v>
      </c>
      <c r="V18" s="3">
        <v>251</v>
      </c>
      <c r="W18" s="51">
        <v>3134.59</v>
      </c>
      <c r="X18" s="51">
        <v>2504.06</v>
      </c>
      <c r="Y18" s="53">
        <v>167</v>
      </c>
      <c r="Z18" s="53">
        <v>170</v>
      </c>
      <c r="AA18" s="51">
        <v>137.37</v>
      </c>
      <c r="AB18" s="51">
        <v>144.18</v>
      </c>
      <c r="AC18" s="17">
        <v>1.21608501109207</v>
      </c>
      <c r="AD18" s="17">
        <v>1.1793774071438401</v>
      </c>
      <c r="AE18" s="51">
        <v>32.99</v>
      </c>
      <c r="AF18" s="51">
        <v>29.01</v>
      </c>
      <c r="AG18" s="51">
        <v>32.700000000000003</v>
      </c>
      <c r="AH18" s="51">
        <v>29.3</v>
      </c>
      <c r="AI18" s="17">
        <v>1.01121008386247</v>
      </c>
      <c r="AJ18" s="17">
        <v>0.99305565685293196</v>
      </c>
      <c r="AK18" s="3">
        <v>-20</v>
      </c>
      <c r="AL18" s="3">
        <v>15</v>
      </c>
      <c r="AN18" s="6">
        <v>4.207973525166997E-3</v>
      </c>
      <c r="AP18" s="6">
        <v>2.8571131062753441E-3</v>
      </c>
      <c r="AR18" s="6">
        <v>0</v>
      </c>
      <c r="AT18" s="6">
        <v>0</v>
      </c>
      <c r="AV18" s="6">
        <v>-2.794816885049678E-3</v>
      </c>
      <c r="AX18" s="6">
        <v>-1.9313438415049511E-3</v>
      </c>
      <c r="AZ18" s="6">
        <v>2.7960691542328053E-3</v>
      </c>
      <c r="BB18" s="6">
        <v>1.8786507935184549E-3</v>
      </c>
      <c r="BD18" s="6">
        <v>-3.9390358452251473E-4</v>
      </c>
      <c r="BF18" s="6">
        <v>4.4832224023161338E-4</v>
      </c>
      <c r="BH18" s="6">
        <v>7.3448402497255927E-4</v>
      </c>
      <c r="BJ18" s="6">
        <v>-8.184422316191986E-4</v>
      </c>
      <c r="BL18" s="6">
        <v>-8.1490932422012552E-4</v>
      </c>
      <c r="BN18" s="6">
        <v>1.7355754272940782E-3</v>
      </c>
    </row>
    <row r="19" spans="1:67" x14ac:dyDescent="0.25">
      <c r="A19" s="3">
        <v>18</v>
      </c>
      <c r="B19" s="3" t="s">
        <v>21</v>
      </c>
      <c r="C19" s="3" t="s">
        <v>22</v>
      </c>
      <c r="D19" s="3" t="s">
        <v>23</v>
      </c>
      <c r="E19" s="3" t="s">
        <v>44</v>
      </c>
      <c r="F19" s="3" t="s">
        <v>43</v>
      </c>
      <c r="G19" s="3" t="b">
        <v>1</v>
      </c>
      <c r="H19" s="3" t="b">
        <v>1</v>
      </c>
      <c r="I19" s="3" t="b">
        <v>0</v>
      </c>
      <c r="J19" s="3" t="b">
        <v>1</v>
      </c>
      <c r="K19" s="3" t="b">
        <v>0</v>
      </c>
      <c r="L19" s="3">
        <v>200</v>
      </c>
      <c r="M19" s="3">
        <v>2</v>
      </c>
      <c r="N19" s="3">
        <v>0</v>
      </c>
      <c r="O19" s="3">
        <v>1</v>
      </c>
      <c r="P19" s="3">
        <v>2</v>
      </c>
      <c r="Q19" s="3">
        <v>100</v>
      </c>
      <c r="R19" s="3">
        <v>100</v>
      </c>
      <c r="S19" s="3">
        <v>1</v>
      </c>
      <c r="T19" s="3">
        <v>1</v>
      </c>
      <c r="U19" s="3" t="b">
        <v>1</v>
      </c>
      <c r="V19" s="3">
        <v>251</v>
      </c>
      <c r="W19" s="51">
        <v>3143.5</v>
      </c>
      <c r="X19" s="51">
        <v>2487.54</v>
      </c>
      <c r="Y19" s="53">
        <v>167</v>
      </c>
      <c r="Z19" s="53">
        <v>170</v>
      </c>
      <c r="AA19" s="51">
        <v>138.07</v>
      </c>
      <c r="AB19" s="51">
        <v>143.82</v>
      </c>
      <c r="AC19" s="17">
        <v>1.2098665840527201</v>
      </c>
      <c r="AD19" s="17">
        <v>1.1821987754265799</v>
      </c>
      <c r="AE19" s="51">
        <v>33</v>
      </c>
      <c r="AF19" s="51">
        <v>29</v>
      </c>
      <c r="AG19" s="51">
        <v>33.200000000000003</v>
      </c>
      <c r="AH19" s="51">
        <v>28.8</v>
      </c>
      <c r="AI19" s="17">
        <v>0.99534196635643402</v>
      </c>
      <c r="AJ19" s="17">
        <v>1.0088162819856299</v>
      </c>
      <c r="AK19" s="3">
        <v>-20</v>
      </c>
      <c r="AL19" s="3">
        <v>15</v>
      </c>
      <c r="AN19" s="6">
        <v>7.0624115997186543E-3</v>
      </c>
      <c r="AP19" s="6">
        <v>-3.7590220935663776E-3</v>
      </c>
      <c r="AR19" s="6">
        <v>0</v>
      </c>
      <c r="AT19" s="6">
        <v>0</v>
      </c>
      <c r="AV19" s="6">
        <v>2.2866683604949589E-3</v>
      </c>
      <c r="AX19" s="6">
        <v>-4.4234004111891601E-3</v>
      </c>
      <c r="AZ19" s="6">
        <v>-2.3317090310954747E-3</v>
      </c>
      <c r="BB19" s="6">
        <v>4.2753972729583367E-3</v>
      </c>
      <c r="BD19" s="6">
        <v>-9.0900827197537559E-5</v>
      </c>
      <c r="BF19" s="6">
        <v>1.0345897851493646E-4</v>
      </c>
      <c r="BH19" s="6">
        <v>1.6036234545232064E-2</v>
      </c>
      <c r="BJ19" s="6">
        <v>-1.7869322057018189E-2</v>
      </c>
      <c r="BL19" s="6">
        <v>-1.6494328153353277E-2</v>
      </c>
      <c r="BN19" s="6">
        <v>1.7633958138722594E-2</v>
      </c>
    </row>
    <row r="20" spans="1:67" x14ac:dyDescent="0.25">
      <c r="A20" s="3">
        <v>19</v>
      </c>
      <c r="B20" s="3" t="s">
        <v>21</v>
      </c>
      <c r="C20" s="3" t="s">
        <v>22</v>
      </c>
      <c r="D20" s="3" t="s">
        <v>23</v>
      </c>
      <c r="E20" s="3" t="s">
        <v>44</v>
      </c>
      <c r="F20" s="3" t="s">
        <v>43</v>
      </c>
      <c r="G20" s="3" t="b">
        <v>1</v>
      </c>
      <c r="H20" s="3" t="b">
        <v>1</v>
      </c>
      <c r="I20" s="3" t="b">
        <v>0</v>
      </c>
      <c r="J20" s="3" t="b">
        <v>1</v>
      </c>
      <c r="K20" s="3" t="b">
        <v>0</v>
      </c>
      <c r="L20" s="3">
        <v>200</v>
      </c>
      <c r="M20" s="3">
        <v>2</v>
      </c>
      <c r="N20" s="3">
        <v>0</v>
      </c>
      <c r="O20" s="3">
        <v>1</v>
      </c>
      <c r="P20" s="3">
        <v>2</v>
      </c>
      <c r="Q20" s="3">
        <v>100</v>
      </c>
      <c r="R20" s="3">
        <v>100</v>
      </c>
      <c r="S20" s="3">
        <v>1</v>
      </c>
      <c r="T20" s="3">
        <v>1</v>
      </c>
      <c r="U20" s="3" t="b">
        <v>1</v>
      </c>
      <c r="V20" s="3">
        <v>251</v>
      </c>
      <c r="W20" s="51">
        <v>3086.98</v>
      </c>
      <c r="X20" s="51">
        <v>2443.2399999999998</v>
      </c>
      <c r="Y20" s="53">
        <v>167</v>
      </c>
      <c r="Z20" s="53">
        <v>170</v>
      </c>
      <c r="AA20" s="51">
        <v>139.38</v>
      </c>
      <c r="AB20" s="51">
        <v>145.69999999999999</v>
      </c>
      <c r="AC20" s="17">
        <v>1.1984707906038199</v>
      </c>
      <c r="AD20" s="17">
        <v>1.16728382111424</v>
      </c>
      <c r="AE20" s="51">
        <v>33.020000000000003</v>
      </c>
      <c r="AF20" s="51">
        <v>28.98</v>
      </c>
      <c r="AG20" s="51">
        <v>32.96</v>
      </c>
      <c r="AH20" s="51">
        <v>29.04</v>
      </c>
      <c r="AI20" s="17">
        <v>1.00403345600214</v>
      </c>
      <c r="AJ20" s="17">
        <v>1.0008025286315001</v>
      </c>
      <c r="AK20" s="3">
        <v>-20</v>
      </c>
      <c r="AL20" s="3">
        <v>15</v>
      </c>
      <c r="AN20" s="6">
        <v>-1.1044528913599527E-2</v>
      </c>
      <c r="AP20" s="6">
        <v>-2.1500837429703767E-2</v>
      </c>
      <c r="AR20" s="6">
        <v>0</v>
      </c>
      <c r="AT20" s="6">
        <v>0</v>
      </c>
      <c r="AV20" s="6">
        <v>1.1796305034299737E-2</v>
      </c>
      <c r="AX20" s="6">
        <v>8.5906727860500798E-3</v>
      </c>
      <c r="AZ20" s="6">
        <v>-1.1728796217614135E-2</v>
      </c>
      <c r="BB20" s="6">
        <v>-8.394825348384094E-3</v>
      </c>
      <c r="BD20" s="6">
        <v>5.1510468745274984E-4</v>
      </c>
      <c r="BF20" s="6">
        <v>-5.8626754491852839E-4</v>
      </c>
      <c r="BH20" s="6">
        <v>8.6913942955073598E-3</v>
      </c>
      <c r="BJ20" s="6">
        <v>-9.6848997408267579E-3</v>
      </c>
      <c r="BL20" s="6">
        <v>-7.9061949767329498E-3</v>
      </c>
      <c r="BN20" s="6">
        <v>9.5501596404876654E-3</v>
      </c>
    </row>
    <row r="21" spans="1:67" x14ac:dyDescent="0.25">
      <c r="A21" s="3">
        <v>20</v>
      </c>
      <c r="B21" s="3" t="s">
        <v>21</v>
      </c>
      <c r="C21" s="3" t="s">
        <v>22</v>
      </c>
      <c r="D21" s="3" t="s">
        <v>23</v>
      </c>
      <c r="E21" s="3" t="s">
        <v>44</v>
      </c>
      <c r="F21" s="3" t="s">
        <v>43</v>
      </c>
      <c r="G21" s="3" t="b">
        <v>1</v>
      </c>
      <c r="H21" s="3" t="b">
        <v>1</v>
      </c>
      <c r="I21" s="3" t="b">
        <v>0</v>
      </c>
      <c r="J21" s="3" t="b">
        <v>1</v>
      </c>
      <c r="K21" s="3" t="b">
        <v>0</v>
      </c>
      <c r="L21" s="3">
        <v>200</v>
      </c>
      <c r="M21" s="3">
        <v>2</v>
      </c>
      <c r="N21" s="3">
        <v>0</v>
      </c>
      <c r="O21" s="3">
        <v>1</v>
      </c>
      <c r="P21" s="3">
        <v>2</v>
      </c>
      <c r="Q21" s="3">
        <v>100</v>
      </c>
      <c r="R21" s="3">
        <v>100</v>
      </c>
      <c r="S21" s="3">
        <v>1</v>
      </c>
      <c r="T21" s="3">
        <v>1</v>
      </c>
      <c r="U21" s="3" t="b">
        <v>1</v>
      </c>
      <c r="V21" s="3">
        <v>251</v>
      </c>
      <c r="W21" s="51">
        <v>3086.39</v>
      </c>
      <c r="X21" s="51">
        <v>2480.9299999999998</v>
      </c>
      <c r="Y21" s="53">
        <v>167</v>
      </c>
      <c r="Z21" s="53">
        <v>170</v>
      </c>
      <c r="AA21" s="51">
        <v>138.44</v>
      </c>
      <c r="AB21" s="51">
        <v>145.38999999999999</v>
      </c>
      <c r="AC21" s="17">
        <v>1.2067198500899201</v>
      </c>
      <c r="AD21" s="17">
        <v>1.1695901003349001</v>
      </c>
      <c r="AE21" s="51">
        <v>32.9</v>
      </c>
      <c r="AF21" s="51">
        <v>29.1</v>
      </c>
      <c r="AG21" s="51">
        <v>32.53</v>
      </c>
      <c r="AH21" s="51">
        <v>29.47</v>
      </c>
      <c r="AI21" s="17">
        <v>1.01347852507002</v>
      </c>
      <c r="AJ21" s="17">
        <v>0.99000438158430304</v>
      </c>
      <c r="AK21" s="3">
        <v>-20</v>
      </c>
      <c r="AL21" s="3">
        <v>15</v>
      </c>
      <c r="AN21" s="6">
        <v>-1.1233543331555351E-2</v>
      </c>
      <c r="AP21" s="6">
        <v>-6.4062771583941469E-3</v>
      </c>
      <c r="AR21" s="6">
        <v>0</v>
      </c>
      <c r="AT21" s="6">
        <v>0</v>
      </c>
      <c r="AV21" s="6">
        <v>4.9725962759969988E-3</v>
      </c>
      <c r="AX21" s="6">
        <v>6.4447351843777145E-3</v>
      </c>
      <c r="AZ21" s="6">
        <v>-4.9265378627872947E-3</v>
      </c>
      <c r="BB21" s="6">
        <v>-6.4356459542801447E-3</v>
      </c>
      <c r="BD21" s="6">
        <v>-3.1209284004485305E-3</v>
      </c>
      <c r="BF21" s="6">
        <v>3.5520915956821497E-3</v>
      </c>
      <c r="BH21" s="6">
        <v>-4.4681111519158101E-3</v>
      </c>
      <c r="BJ21" s="6">
        <v>4.9788569090163382E-3</v>
      </c>
      <c r="BL21" s="6">
        <v>1.4265562919066888E-3</v>
      </c>
      <c r="BN21" s="6">
        <v>-1.342369868031601E-3</v>
      </c>
    </row>
    <row r="22" spans="1:67" x14ac:dyDescent="0.25">
      <c r="A22" s="1">
        <v>21</v>
      </c>
      <c r="B22" s="1" t="s">
        <v>21</v>
      </c>
      <c r="C22" s="1" t="s">
        <v>22</v>
      </c>
      <c r="D22" s="1" t="s">
        <v>23</v>
      </c>
      <c r="E22" s="1" t="s">
        <v>45</v>
      </c>
      <c r="F22" s="1" t="s">
        <v>43</v>
      </c>
      <c r="G22" s="1" t="b">
        <v>1</v>
      </c>
      <c r="H22" s="1" t="b">
        <v>1</v>
      </c>
      <c r="I22" s="1" t="b">
        <v>0</v>
      </c>
      <c r="J22" s="1" t="b">
        <v>1</v>
      </c>
      <c r="K22" s="1" t="b">
        <v>0</v>
      </c>
      <c r="L22" s="1">
        <v>200</v>
      </c>
      <c r="M22" s="1">
        <v>2</v>
      </c>
      <c r="N22" s="1">
        <v>0</v>
      </c>
      <c r="O22" s="1">
        <v>1</v>
      </c>
      <c r="P22" s="1">
        <v>2</v>
      </c>
      <c r="Q22" s="1">
        <v>100</v>
      </c>
      <c r="R22" s="1">
        <v>100</v>
      </c>
      <c r="S22" s="1">
        <v>1</v>
      </c>
      <c r="T22" s="1">
        <v>1</v>
      </c>
      <c r="U22" s="1" t="b">
        <v>1</v>
      </c>
      <c r="V22" s="1">
        <v>251</v>
      </c>
      <c r="W22" s="50">
        <v>2716.73</v>
      </c>
      <c r="X22" s="50">
        <v>2743.97</v>
      </c>
      <c r="Y22" s="54">
        <v>169</v>
      </c>
      <c r="Z22" s="54">
        <v>169</v>
      </c>
      <c r="AA22" s="50">
        <v>142.58000000000001</v>
      </c>
      <c r="AB22" s="50">
        <v>143.12</v>
      </c>
      <c r="AC22" s="16">
        <v>1.1858291600175901</v>
      </c>
      <c r="AD22" s="16">
        <v>1.18126835817427</v>
      </c>
      <c r="AE22" s="50">
        <v>30.98</v>
      </c>
      <c r="AF22" s="50">
        <v>31.02</v>
      </c>
      <c r="AG22" s="50">
        <v>30.63</v>
      </c>
      <c r="AH22" s="50">
        <v>31.37</v>
      </c>
      <c r="AI22" s="16">
        <v>1.0143348931579801</v>
      </c>
      <c r="AJ22" s="16">
        <v>0.99161151277625403</v>
      </c>
      <c r="AK22" s="1">
        <v>-20</v>
      </c>
      <c r="AL22" s="1">
        <v>10</v>
      </c>
      <c r="AN22" s="6" cm="1">
        <f t="array" ref="AN22:AN31">W22:W31/AO22-1</f>
        <v>-2.2879902630753457E-2</v>
      </c>
      <c r="AO22" s="23">
        <f>AVERAGE(W22:W31)</f>
        <v>2780.3439999999996</v>
      </c>
      <c r="AP22" s="6" cm="1">
        <f t="array" ref="AP22:AP31">X22:X31/AQ22-1</f>
        <v>-1.3483498317798381E-2</v>
      </c>
      <c r="AQ22" s="23">
        <f t="shared" ref="AQ22" si="10">AVERAGE(X22:X31)</f>
        <v>2781.4739999999997</v>
      </c>
      <c r="AR22" s="6" cm="1">
        <f t="array" ref="AR22:AR31">Y22:Y31/AS22-1</f>
        <v>5.9206631142694199E-4</v>
      </c>
      <c r="AS22" s="23">
        <f>AVERAGE(Y22:Y31)</f>
        <v>168.9</v>
      </c>
      <c r="AT22" s="6" cm="1">
        <f t="array" ref="AT22:AT31">Z22:Z31/AU22-1</f>
        <v>5.9206631142694199E-4</v>
      </c>
      <c r="AU22" s="23">
        <f>AVERAGE(Z22:Z31)</f>
        <v>168.9</v>
      </c>
      <c r="AV22" s="6" cm="1">
        <f t="array" ref="AV22:AV31">AA22:AA31/AW22-1</f>
        <v>9.2015855039635497E-3</v>
      </c>
      <c r="AW22" s="23">
        <f>AVERAGE(AA22:AA31)</f>
        <v>141.28000000000003</v>
      </c>
      <c r="AX22" s="6" cm="1">
        <f t="array" ref="AX22:AX31">AB22:AB31/AY22-1</f>
        <v>1.2192707007270265E-2</v>
      </c>
      <c r="AY22" s="23">
        <f>AVERAGE(AB22:AB31)</f>
        <v>141.39600000000002</v>
      </c>
      <c r="AZ22" s="6" cm="1">
        <f t="array" ref="AZ22:AZ31">AC22:AC31/BA22-1</f>
        <v>-8.3649438716377755E-3</v>
      </c>
      <c r="BA22" s="23">
        <f>AVERAGE(AC22:AC31)</f>
        <v>1.1958322294972299</v>
      </c>
      <c r="BB22" s="6" cm="1">
        <f t="array" ref="BB22:BB31">AD22:AD31/BC22-1</f>
        <v>-1.1424251665129059E-2</v>
      </c>
      <c r="BC22" s="23">
        <f>AVERAGE(AD22:AD31)</f>
        <v>1.1949194183288079</v>
      </c>
      <c r="BD22" s="6" cm="1">
        <f t="array" ref="BD22:BD31">AE22:AE31/BE22-1</f>
        <v>-1.9651428755516065E-3</v>
      </c>
      <c r="BE22" s="23">
        <f>AVERAGE(AE22:AE31)</f>
        <v>31.040999999999997</v>
      </c>
      <c r="BF22" s="6" cm="1">
        <f t="array" ref="BF22:BF31">AF22:AF31/BG22-1</f>
        <v>1.9703478794532714E-3</v>
      </c>
      <c r="BG22" s="23">
        <f>AVERAGE(AF22:AF31)</f>
        <v>30.959000000000003</v>
      </c>
      <c r="BH22" s="6" cm="1">
        <f t="array" ref="BH22:BH31">AG22:AG31/BI22-1</f>
        <v>-9.7633518686149889E-3</v>
      </c>
      <c r="BI22" s="23">
        <f t="shared" ref="BI22" si="11">AVERAGE(AG22:AG31)</f>
        <v>30.931999999999999</v>
      </c>
      <c r="BJ22" s="6" cm="1">
        <f t="array" ref="BJ22:BJ31">AH22:AH31/BK22-1</f>
        <v>9.7206128492339783E-3</v>
      </c>
      <c r="BK22" s="23">
        <f t="shared" ref="BK22" si="12">AVERAGE(AH22:AH31)</f>
        <v>31.068000000000001</v>
      </c>
      <c r="BL22" s="6" cm="1">
        <f t="array" ref="BL22:BL31">AI22:AI31/BM22-1</f>
        <v>8.4532609933141156E-3</v>
      </c>
      <c r="BM22" s="22">
        <f t="shared" ref="BM22" si="13">AVERAGE(AI22:AI31)</f>
        <v>1.0058323299573375</v>
      </c>
      <c r="BN22" s="6" cm="1">
        <f t="array" ref="BN22:BN31">AJ22:AJ31/BO22-1</f>
        <v>-7.1603601588879906E-3</v>
      </c>
      <c r="BO22" s="22">
        <f t="shared" ref="BO22" si="14">AVERAGE(AJ22:AJ31)</f>
        <v>0.99876301568191361</v>
      </c>
    </row>
    <row r="23" spans="1:67" x14ac:dyDescent="0.25">
      <c r="A23" s="1">
        <v>22</v>
      </c>
      <c r="B23" s="1" t="s">
        <v>21</v>
      </c>
      <c r="C23" s="1" t="s">
        <v>22</v>
      </c>
      <c r="D23" s="1" t="s">
        <v>23</v>
      </c>
      <c r="E23" s="1" t="s">
        <v>45</v>
      </c>
      <c r="F23" s="1" t="s">
        <v>43</v>
      </c>
      <c r="G23" s="1" t="b">
        <v>1</v>
      </c>
      <c r="H23" s="1" t="b">
        <v>1</v>
      </c>
      <c r="I23" s="1" t="b">
        <v>0</v>
      </c>
      <c r="J23" s="1" t="b">
        <v>1</v>
      </c>
      <c r="K23" s="1" t="b">
        <v>0</v>
      </c>
      <c r="L23" s="1">
        <v>200</v>
      </c>
      <c r="M23" s="1">
        <v>2</v>
      </c>
      <c r="N23" s="1">
        <v>0</v>
      </c>
      <c r="O23" s="1">
        <v>1</v>
      </c>
      <c r="P23" s="1">
        <v>2</v>
      </c>
      <c r="Q23" s="1">
        <v>100</v>
      </c>
      <c r="R23" s="1">
        <v>100</v>
      </c>
      <c r="S23" s="1">
        <v>1</v>
      </c>
      <c r="T23" s="1">
        <v>1</v>
      </c>
      <c r="U23" s="1" t="b">
        <v>1</v>
      </c>
      <c r="V23" s="1">
        <v>251</v>
      </c>
      <c r="W23" s="50">
        <v>2784.95</v>
      </c>
      <c r="X23" s="50">
        <v>2815.73</v>
      </c>
      <c r="Y23" s="54">
        <v>169</v>
      </c>
      <c r="Z23" s="54">
        <v>169</v>
      </c>
      <c r="AA23" s="50">
        <v>140.21</v>
      </c>
      <c r="AB23" s="50">
        <v>141.02000000000001</v>
      </c>
      <c r="AC23" s="16">
        <v>1.20565578107989</v>
      </c>
      <c r="AD23" s="16">
        <v>1.1986962457721799</v>
      </c>
      <c r="AE23" s="50">
        <v>30.98</v>
      </c>
      <c r="AF23" s="50">
        <v>31.02</v>
      </c>
      <c r="AG23" s="50">
        <v>30.54</v>
      </c>
      <c r="AH23" s="50">
        <v>31.46</v>
      </c>
      <c r="AI23" s="16">
        <v>1.01658147890787</v>
      </c>
      <c r="AJ23" s="16">
        <v>0.98789370784380703</v>
      </c>
      <c r="AK23" s="1">
        <v>-20</v>
      </c>
      <c r="AL23" s="1">
        <v>10</v>
      </c>
      <c r="AN23" s="6">
        <v>1.6566295393665165E-3</v>
      </c>
      <c r="AP23" s="6">
        <v>1.2315772140958359E-2</v>
      </c>
      <c r="AR23" s="6">
        <v>5.9206631142694199E-4</v>
      </c>
      <c r="AT23" s="6">
        <v>5.9206631142694199E-4</v>
      </c>
      <c r="AV23" s="6">
        <v>-7.573612684031894E-3</v>
      </c>
      <c r="AX23" s="6">
        <v>-2.659198280007935E-3</v>
      </c>
      <c r="AZ23" s="6">
        <v>8.2148242373349945E-3</v>
      </c>
      <c r="BB23" s="6">
        <v>3.1607381932534651E-3</v>
      </c>
      <c r="BD23" s="6">
        <v>-1.9651428755516065E-3</v>
      </c>
      <c r="BF23" s="6">
        <v>1.9703478794532714E-3</v>
      </c>
      <c r="BH23" s="6">
        <v>-1.2672960041381076E-2</v>
      </c>
      <c r="BJ23" s="6">
        <v>1.2617484228144793E-2</v>
      </c>
      <c r="BL23" s="6">
        <v>1.0686819890735055E-2</v>
      </c>
      <c r="BN23" s="6">
        <v>-1.088276965350532E-2</v>
      </c>
    </row>
    <row r="24" spans="1:67" x14ac:dyDescent="0.25">
      <c r="A24" s="1">
        <v>23</v>
      </c>
      <c r="B24" s="1" t="s">
        <v>21</v>
      </c>
      <c r="C24" s="1" t="s">
        <v>22</v>
      </c>
      <c r="D24" s="1" t="s">
        <v>23</v>
      </c>
      <c r="E24" s="1" t="s">
        <v>45</v>
      </c>
      <c r="F24" s="1" t="s">
        <v>43</v>
      </c>
      <c r="G24" s="1" t="b">
        <v>1</v>
      </c>
      <c r="H24" s="1" t="b">
        <v>1</v>
      </c>
      <c r="I24" s="1" t="b">
        <v>0</v>
      </c>
      <c r="J24" s="1" t="b">
        <v>1</v>
      </c>
      <c r="K24" s="1" t="b">
        <v>0</v>
      </c>
      <c r="L24" s="1">
        <v>200</v>
      </c>
      <c r="M24" s="1">
        <v>2</v>
      </c>
      <c r="N24" s="1">
        <v>0</v>
      </c>
      <c r="O24" s="1">
        <v>1</v>
      </c>
      <c r="P24" s="1">
        <v>2</v>
      </c>
      <c r="Q24" s="1">
        <v>100</v>
      </c>
      <c r="R24" s="1">
        <v>100</v>
      </c>
      <c r="S24" s="1">
        <v>1</v>
      </c>
      <c r="T24" s="1">
        <v>1</v>
      </c>
      <c r="U24" s="1" t="b">
        <v>1</v>
      </c>
      <c r="V24" s="1">
        <v>251</v>
      </c>
      <c r="W24" s="50">
        <v>2799.42</v>
      </c>
      <c r="X24" s="50">
        <v>2773.78</v>
      </c>
      <c r="Y24" s="54">
        <v>169</v>
      </c>
      <c r="Z24" s="54">
        <v>169</v>
      </c>
      <c r="AA24" s="50">
        <v>141.36000000000001</v>
      </c>
      <c r="AB24" s="50">
        <v>140.79</v>
      </c>
      <c r="AC24" s="16">
        <v>1.1958046694158999</v>
      </c>
      <c r="AD24" s="16">
        <v>1.2006575736498</v>
      </c>
      <c r="AE24" s="50">
        <v>31.22</v>
      </c>
      <c r="AF24" s="50">
        <v>30.78</v>
      </c>
      <c r="AG24" s="50">
        <v>31.25</v>
      </c>
      <c r="AH24" s="50">
        <v>30.75</v>
      </c>
      <c r="AI24" s="16">
        <v>1.0006027422243999</v>
      </c>
      <c r="AJ24" s="16">
        <v>1.0026646203806799</v>
      </c>
      <c r="AK24" s="1">
        <v>-20</v>
      </c>
      <c r="AL24" s="1">
        <v>10</v>
      </c>
      <c r="AN24" s="6">
        <v>6.8610215138846797E-3</v>
      </c>
      <c r="AP24" s="6">
        <v>-2.7661592378714905E-3</v>
      </c>
      <c r="AR24" s="6">
        <v>5.9206631142694199E-4</v>
      </c>
      <c r="AT24" s="6">
        <v>5.9206631142694199E-4</v>
      </c>
      <c r="AV24" s="6">
        <v>5.6625141562838266E-4</v>
      </c>
      <c r="AX24" s="6">
        <v>-4.2858355257575642E-3</v>
      </c>
      <c r="AZ24" s="6">
        <v>-2.3046779180413424E-5</v>
      </c>
      <c r="BB24" s="6">
        <v>4.8021274346827791E-3</v>
      </c>
      <c r="BD24" s="6">
        <v>5.7665667987500946E-3</v>
      </c>
      <c r="BF24" s="6">
        <v>-5.7818404987242111E-3</v>
      </c>
      <c r="BH24" s="6">
        <v>1.0280615543773575E-2</v>
      </c>
      <c r="BJ24" s="6">
        <v>-1.0235612205484745E-2</v>
      </c>
      <c r="BL24" s="6">
        <v>-5.1992639102775851E-3</v>
      </c>
      <c r="BN24" s="6">
        <v>3.9064368999510712E-3</v>
      </c>
    </row>
    <row r="25" spans="1:67" x14ac:dyDescent="0.25">
      <c r="A25" s="1">
        <v>24</v>
      </c>
      <c r="B25" s="1" t="s">
        <v>21</v>
      </c>
      <c r="C25" s="1" t="s">
        <v>22</v>
      </c>
      <c r="D25" s="1" t="s">
        <v>23</v>
      </c>
      <c r="E25" s="1" t="s">
        <v>45</v>
      </c>
      <c r="F25" s="1" t="s">
        <v>43</v>
      </c>
      <c r="G25" s="1" t="b">
        <v>1</v>
      </c>
      <c r="H25" s="1" t="b">
        <v>1</v>
      </c>
      <c r="I25" s="1" t="b">
        <v>0</v>
      </c>
      <c r="J25" s="1" t="b">
        <v>1</v>
      </c>
      <c r="K25" s="1" t="b">
        <v>0</v>
      </c>
      <c r="L25" s="1">
        <v>200</v>
      </c>
      <c r="M25" s="1">
        <v>2</v>
      </c>
      <c r="N25" s="1">
        <v>0</v>
      </c>
      <c r="O25" s="1">
        <v>1</v>
      </c>
      <c r="P25" s="1">
        <v>2</v>
      </c>
      <c r="Q25" s="1">
        <v>100</v>
      </c>
      <c r="R25" s="1">
        <v>100</v>
      </c>
      <c r="S25" s="1">
        <v>1</v>
      </c>
      <c r="T25" s="1">
        <v>1</v>
      </c>
      <c r="U25" s="1" t="b">
        <v>1</v>
      </c>
      <c r="V25" s="1">
        <v>251</v>
      </c>
      <c r="W25" s="50">
        <v>2788.88</v>
      </c>
      <c r="X25" s="50">
        <v>2783.54</v>
      </c>
      <c r="Y25" s="54">
        <v>169</v>
      </c>
      <c r="Z25" s="54">
        <v>169</v>
      </c>
      <c r="AA25" s="50">
        <v>141</v>
      </c>
      <c r="AB25" s="50">
        <v>141.13</v>
      </c>
      <c r="AC25" s="16">
        <v>1.1989034708258199</v>
      </c>
      <c r="AD25" s="16">
        <v>1.1979399369135699</v>
      </c>
      <c r="AE25" s="50">
        <v>31.02</v>
      </c>
      <c r="AF25" s="50">
        <v>30.98</v>
      </c>
      <c r="AG25" s="50">
        <v>30.99</v>
      </c>
      <c r="AH25" s="50">
        <v>31.01</v>
      </c>
      <c r="AI25" s="16">
        <v>1.00330517309478</v>
      </c>
      <c r="AJ25" s="16">
        <v>1.0014672636094399</v>
      </c>
      <c r="AK25" s="1">
        <v>-20</v>
      </c>
      <c r="AL25" s="1">
        <v>10</v>
      </c>
      <c r="AN25" s="6">
        <v>3.0701236969239432E-3</v>
      </c>
      <c r="AP25" s="6">
        <v>7.4277163834723936E-4</v>
      </c>
      <c r="AR25" s="6">
        <v>5.9206631142694199E-4</v>
      </c>
      <c r="AT25" s="6">
        <v>5.9206631142694199E-4</v>
      </c>
      <c r="AV25" s="6">
        <v>-1.9818799547001165E-3</v>
      </c>
      <c r="AX25" s="6">
        <v>-1.8812413363886726E-3</v>
      </c>
      <c r="AZ25" s="6">
        <v>2.5682878022792455E-3</v>
      </c>
      <c r="BB25" s="6">
        <v>2.5278010704574694E-3</v>
      </c>
      <c r="BD25" s="6">
        <v>-6.7652459650135999E-4</v>
      </c>
      <c r="BF25" s="6">
        <v>6.7831648309035764E-4</v>
      </c>
      <c r="BH25" s="6">
        <v>1.8750808224492488E-3</v>
      </c>
      <c r="BJ25" s="6">
        <v>-1.8668726664091695E-3</v>
      </c>
      <c r="BL25" s="6">
        <v>-2.5125031153698796E-3</v>
      </c>
      <c r="BN25" s="6">
        <v>2.7075971827810186E-3</v>
      </c>
    </row>
    <row r="26" spans="1:67" x14ac:dyDescent="0.25">
      <c r="A26" s="1">
        <v>25</v>
      </c>
      <c r="B26" s="1" t="s">
        <v>21</v>
      </c>
      <c r="C26" s="1" t="s">
        <v>22</v>
      </c>
      <c r="D26" s="1" t="s">
        <v>23</v>
      </c>
      <c r="E26" s="1" t="s">
        <v>45</v>
      </c>
      <c r="F26" s="1" t="s">
        <v>43</v>
      </c>
      <c r="G26" s="1" t="b">
        <v>1</v>
      </c>
      <c r="H26" s="1" t="b">
        <v>1</v>
      </c>
      <c r="I26" s="1" t="b">
        <v>0</v>
      </c>
      <c r="J26" s="1" t="b">
        <v>1</v>
      </c>
      <c r="K26" s="1" t="b">
        <v>0</v>
      </c>
      <c r="L26" s="1">
        <v>200</v>
      </c>
      <c r="M26" s="1">
        <v>2</v>
      </c>
      <c r="N26" s="1">
        <v>0</v>
      </c>
      <c r="O26" s="1">
        <v>1</v>
      </c>
      <c r="P26" s="1">
        <v>2</v>
      </c>
      <c r="Q26" s="1">
        <v>100</v>
      </c>
      <c r="R26" s="1">
        <v>100</v>
      </c>
      <c r="S26" s="1">
        <v>1</v>
      </c>
      <c r="T26" s="1">
        <v>1</v>
      </c>
      <c r="U26" s="1" t="b">
        <v>1</v>
      </c>
      <c r="V26" s="1">
        <v>251</v>
      </c>
      <c r="W26" s="50">
        <v>2788.22</v>
      </c>
      <c r="X26" s="50">
        <v>2800.46</v>
      </c>
      <c r="Y26" s="54">
        <v>168</v>
      </c>
      <c r="Z26" s="54">
        <v>168</v>
      </c>
      <c r="AA26" s="50">
        <v>141.63999999999999</v>
      </c>
      <c r="AB26" s="50">
        <v>141.97999999999999</v>
      </c>
      <c r="AC26" s="16">
        <v>1.18632929888455</v>
      </c>
      <c r="AD26" s="16">
        <v>1.1836338346556301</v>
      </c>
      <c r="AE26" s="50">
        <v>31.04</v>
      </c>
      <c r="AF26" s="50">
        <v>30.96</v>
      </c>
      <c r="AG26" s="50">
        <v>30.77</v>
      </c>
      <c r="AH26" s="50">
        <v>31.23</v>
      </c>
      <c r="AI26" s="16">
        <v>1.0105747011895001</v>
      </c>
      <c r="AJ26" s="16">
        <v>0.99308831425178001</v>
      </c>
      <c r="AK26" s="1">
        <v>-20</v>
      </c>
      <c r="AL26" s="1">
        <v>10</v>
      </c>
      <c r="AN26" s="6">
        <v>2.8327429987080599E-3</v>
      </c>
      <c r="AP26" s="6">
        <v>6.8258772147431479E-3</v>
      </c>
      <c r="AR26" s="6">
        <v>-5.3285968028419228E-3</v>
      </c>
      <c r="AT26" s="6">
        <v>-5.3285968028419228E-3</v>
      </c>
      <c r="AV26" s="6">
        <v>2.5481313703281661E-3</v>
      </c>
      <c r="AX26" s="6">
        <v>4.1302441370334453E-3</v>
      </c>
      <c r="AZ26" s="6">
        <v>-7.946708892998533E-3</v>
      </c>
      <c r="BB26" s="6">
        <v>-9.4446399481578069E-3</v>
      </c>
      <c r="BD26" s="6">
        <v>-3.2215456976181223E-5</v>
      </c>
      <c r="BF26" s="6">
        <v>3.2300784909011782E-5</v>
      </c>
      <c r="BH26" s="6">
        <v>-5.2372947109788903E-3</v>
      </c>
      <c r="BJ26" s="6">
        <v>5.2143684820393776E-3</v>
      </c>
      <c r="BL26" s="6">
        <v>4.7148725398036273E-3</v>
      </c>
      <c r="BN26" s="6">
        <v>-5.6817296405986539E-3</v>
      </c>
    </row>
    <row r="27" spans="1:67" x14ac:dyDescent="0.25">
      <c r="A27" s="1">
        <v>26</v>
      </c>
      <c r="B27" s="1" t="s">
        <v>21</v>
      </c>
      <c r="C27" s="1" t="s">
        <v>22</v>
      </c>
      <c r="D27" s="1" t="s">
        <v>23</v>
      </c>
      <c r="E27" s="1" t="s">
        <v>45</v>
      </c>
      <c r="F27" s="1" t="s">
        <v>43</v>
      </c>
      <c r="G27" s="1" t="b">
        <v>1</v>
      </c>
      <c r="H27" s="1" t="b">
        <v>1</v>
      </c>
      <c r="I27" s="1" t="b">
        <v>0</v>
      </c>
      <c r="J27" s="1" t="b">
        <v>1</v>
      </c>
      <c r="K27" s="1" t="b">
        <v>0</v>
      </c>
      <c r="L27" s="1">
        <v>200</v>
      </c>
      <c r="M27" s="1">
        <v>2</v>
      </c>
      <c r="N27" s="1">
        <v>0</v>
      </c>
      <c r="O27" s="1">
        <v>1</v>
      </c>
      <c r="P27" s="1">
        <v>2</v>
      </c>
      <c r="Q27" s="1">
        <v>100</v>
      </c>
      <c r="R27" s="1">
        <v>100</v>
      </c>
      <c r="S27" s="1">
        <v>1</v>
      </c>
      <c r="T27" s="1">
        <v>1</v>
      </c>
      <c r="U27" s="1" t="b">
        <v>1</v>
      </c>
      <c r="V27" s="1">
        <v>251</v>
      </c>
      <c r="W27" s="50">
        <v>2737.61</v>
      </c>
      <c r="X27" s="50">
        <v>2734.05</v>
      </c>
      <c r="Y27" s="54">
        <v>170</v>
      </c>
      <c r="Z27" s="54">
        <v>170</v>
      </c>
      <c r="AA27" s="50">
        <v>141.66999999999999</v>
      </c>
      <c r="AB27" s="50">
        <v>141.71</v>
      </c>
      <c r="AC27" s="16">
        <v>1.2002605109358799</v>
      </c>
      <c r="AD27" s="16">
        <v>1.19995312529221</v>
      </c>
      <c r="AE27" s="50">
        <v>31.03</v>
      </c>
      <c r="AF27" s="50">
        <v>30.97</v>
      </c>
      <c r="AG27" s="50">
        <v>31</v>
      </c>
      <c r="AH27" s="50">
        <v>31</v>
      </c>
      <c r="AI27" s="16">
        <v>1.00323017587305</v>
      </c>
      <c r="AJ27" s="16">
        <v>1.0012976910556599</v>
      </c>
      <c r="AK27" s="1">
        <v>-20</v>
      </c>
      <c r="AL27" s="1">
        <v>10</v>
      </c>
      <c r="AN27" s="6">
        <v>-1.5370040541745733E-2</v>
      </c>
      <c r="AP27" s="6">
        <v>-1.7049952651004285E-2</v>
      </c>
      <c r="AR27" s="6">
        <v>6.5127294256956958E-3</v>
      </c>
      <c r="AT27" s="6">
        <v>6.5127294256956958E-3</v>
      </c>
      <c r="AV27" s="6">
        <v>2.760475651188754E-3</v>
      </c>
      <c r="AX27" s="6">
        <v>2.2207134572405085E-3</v>
      </c>
      <c r="AZ27" s="6">
        <v>3.7030959104622507E-3</v>
      </c>
      <c r="BB27" s="6">
        <v>4.2125911473112065E-3</v>
      </c>
      <c r="BD27" s="6">
        <v>-3.5437002673865958E-4</v>
      </c>
      <c r="BF27" s="6">
        <v>3.5530863399957369E-4</v>
      </c>
      <c r="BH27" s="6">
        <v>2.1983706194232955E-3</v>
      </c>
      <c r="BJ27" s="6">
        <v>-2.1887472640659267E-3</v>
      </c>
      <c r="BL27" s="6">
        <v>-2.5870654648751934E-3</v>
      </c>
      <c r="BN27" s="6">
        <v>2.537814610621858E-3</v>
      </c>
    </row>
    <row r="28" spans="1:67" x14ac:dyDescent="0.25">
      <c r="A28" s="1">
        <v>27</v>
      </c>
      <c r="B28" s="1" t="s">
        <v>21</v>
      </c>
      <c r="C28" s="1" t="s">
        <v>22</v>
      </c>
      <c r="D28" s="1" t="s">
        <v>23</v>
      </c>
      <c r="E28" s="1" t="s">
        <v>45</v>
      </c>
      <c r="F28" s="1" t="s">
        <v>43</v>
      </c>
      <c r="G28" s="1" t="b">
        <v>1</v>
      </c>
      <c r="H28" s="1" t="b">
        <v>1</v>
      </c>
      <c r="I28" s="1" t="b">
        <v>0</v>
      </c>
      <c r="J28" s="1" t="b">
        <v>1</v>
      </c>
      <c r="K28" s="1" t="b">
        <v>0</v>
      </c>
      <c r="L28" s="1">
        <v>200</v>
      </c>
      <c r="M28" s="1">
        <v>2</v>
      </c>
      <c r="N28" s="1">
        <v>0</v>
      </c>
      <c r="O28" s="1">
        <v>1</v>
      </c>
      <c r="P28" s="1">
        <v>2</v>
      </c>
      <c r="Q28" s="1">
        <v>100</v>
      </c>
      <c r="R28" s="1">
        <v>100</v>
      </c>
      <c r="S28" s="1">
        <v>1</v>
      </c>
      <c r="T28" s="1">
        <v>1</v>
      </c>
      <c r="U28" s="1" t="b">
        <v>1</v>
      </c>
      <c r="V28" s="1">
        <v>251</v>
      </c>
      <c r="W28" s="50">
        <v>2761.42</v>
      </c>
      <c r="X28" s="50">
        <v>2755.74</v>
      </c>
      <c r="Y28" s="54">
        <v>170</v>
      </c>
      <c r="Z28" s="54">
        <v>170</v>
      </c>
      <c r="AA28" s="50">
        <v>141.02000000000001</v>
      </c>
      <c r="AB28" s="50">
        <v>140.91999999999999</v>
      </c>
      <c r="AC28" s="16">
        <v>1.2057698573133999</v>
      </c>
      <c r="AD28" s="16">
        <v>1.20672805057418</v>
      </c>
      <c r="AE28" s="50">
        <v>31.07</v>
      </c>
      <c r="AF28" s="50">
        <v>30.93</v>
      </c>
      <c r="AG28" s="50">
        <v>31.03</v>
      </c>
      <c r="AH28" s="50">
        <v>30.97</v>
      </c>
      <c r="AI28" s="16">
        <v>1.00325151141144</v>
      </c>
      <c r="AJ28" s="16">
        <v>1.0005917031504501</v>
      </c>
      <c r="AK28" s="1">
        <v>-20</v>
      </c>
      <c r="AL28" s="1">
        <v>10</v>
      </c>
      <c r="AN28" s="6">
        <v>-6.8063520197498839E-3</v>
      </c>
      <c r="AP28" s="6">
        <v>-9.2519290131778398E-3</v>
      </c>
      <c r="AR28" s="6">
        <v>6.5127294256956958E-3</v>
      </c>
      <c r="AT28" s="6">
        <v>6.5127294256956958E-3</v>
      </c>
      <c r="AV28" s="6">
        <v>-1.8403171007929098E-3</v>
      </c>
      <c r="AX28" s="6">
        <v>-3.366431865116648E-3</v>
      </c>
      <c r="AZ28" s="6">
        <v>8.3102190851205293E-3</v>
      </c>
      <c r="BB28" s="6">
        <v>9.8823670150807175E-3</v>
      </c>
      <c r="BD28" s="6">
        <v>9.3424825231158692E-4</v>
      </c>
      <c r="BF28" s="6">
        <v>-9.3672276236322904E-4</v>
      </c>
      <c r="BH28" s="6">
        <v>3.1682400103454356E-3</v>
      </c>
      <c r="BJ28" s="6">
        <v>-3.1543710570363093E-3</v>
      </c>
      <c r="BL28" s="6">
        <v>-2.5658536408419419E-3</v>
      </c>
      <c r="BN28" s="6">
        <v>1.8309523278532414E-3</v>
      </c>
    </row>
    <row r="29" spans="1:67" x14ac:dyDescent="0.25">
      <c r="A29" s="1">
        <v>28</v>
      </c>
      <c r="B29" s="1" t="s">
        <v>21</v>
      </c>
      <c r="C29" s="1" t="s">
        <v>22</v>
      </c>
      <c r="D29" s="1" t="s">
        <v>23</v>
      </c>
      <c r="E29" s="1" t="s">
        <v>45</v>
      </c>
      <c r="F29" s="1" t="s">
        <v>43</v>
      </c>
      <c r="G29" s="1" t="b">
        <v>1</v>
      </c>
      <c r="H29" s="1" t="b">
        <v>1</v>
      </c>
      <c r="I29" s="1" t="b">
        <v>0</v>
      </c>
      <c r="J29" s="1" t="b">
        <v>1</v>
      </c>
      <c r="K29" s="1" t="b">
        <v>0</v>
      </c>
      <c r="L29" s="1">
        <v>200</v>
      </c>
      <c r="M29" s="1">
        <v>2</v>
      </c>
      <c r="N29" s="1">
        <v>0</v>
      </c>
      <c r="O29" s="1">
        <v>1</v>
      </c>
      <c r="P29" s="1">
        <v>2</v>
      </c>
      <c r="Q29" s="1">
        <v>100</v>
      </c>
      <c r="R29" s="1">
        <v>100</v>
      </c>
      <c r="S29" s="1">
        <v>1</v>
      </c>
      <c r="T29" s="1">
        <v>1</v>
      </c>
      <c r="U29" s="1" t="b">
        <v>1</v>
      </c>
      <c r="V29" s="1">
        <v>251</v>
      </c>
      <c r="W29" s="50">
        <v>2827.94</v>
      </c>
      <c r="X29" s="50">
        <v>2807.54</v>
      </c>
      <c r="Y29" s="54">
        <v>168</v>
      </c>
      <c r="Z29" s="54">
        <v>168</v>
      </c>
      <c r="AA29" s="50">
        <v>141.22999999999999</v>
      </c>
      <c r="AB29" s="50">
        <v>140.88</v>
      </c>
      <c r="AC29" s="16">
        <v>1.1898687890631701</v>
      </c>
      <c r="AD29" s="16">
        <v>1.1928840571280499</v>
      </c>
      <c r="AE29" s="50">
        <v>31</v>
      </c>
      <c r="AF29" s="50">
        <v>31</v>
      </c>
      <c r="AG29" s="50">
        <v>31.26</v>
      </c>
      <c r="AH29" s="50">
        <v>30.74</v>
      </c>
      <c r="AI29" s="16">
        <v>0.99369537443155498</v>
      </c>
      <c r="AJ29" s="16">
        <v>1.01066280375585</v>
      </c>
      <c r="AK29" s="1">
        <v>-20</v>
      </c>
      <c r="AL29" s="1">
        <v>10</v>
      </c>
      <c r="AN29" s="6">
        <v>1.7118745018602111E-2</v>
      </c>
      <c r="AP29" s="6">
        <v>9.3712901864264619E-3</v>
      </c>
      <c r="AR29" s="6">
        <v>-5.3285968028419228E-3</v>
      </c>
      <c r="AT29" s="6">
        <v>-5.3285968028419228E-3</v>
      </c>
      <c r="AV29" s="6">
        <v>-3.5390713476812774E-4</v>
      </c>
      <c r="AX29" s="6">
        <v>-3.6493252991599556E-3</v>
      </c>
      <c r="AZ29" s="6">
        <v>-4.9868537466724039E-3</v>
      </c>
      <c r="BB29" s="6">
        <v>-1.7033459909828741E-3</v>
      </c>
      <c r="BD29" s="6">
        <v>-1.3208337360264277E-3</v>
      </c>
      <c r="BF29" s="6">
        <v>1.3243321812719255E-3</v>
      </c>
      <c r="BH29" s="6">
        <v>1.0603905340747621E-2</v>
      </c>
      <c r="BJ29" s="6">
        <v>-1.0557486803141614E-2</v>
      </c>
      <c r="BL29" s="6">
        <v>-1.2066579254116139E-2</v>
      </c>
      <c r="BN29" s="6">
        <v>1.191452615594879E-2</v>
      </c>
    </row>
    <row r="30" spans="1:67" x14ac:dyDescent="0.25">
      <c r="A30" s="1">
        <v>29</v>
      </c>
      <c r="B30" s="1" t="s">
        <v>21</v>
      </c>
      <c r="C30" s="1" t="s">
        <v>22</v>
      </c>
      <c r="D30" s="1" t="s">
        <v>23</v>
      </c>
      <c r="E30" s="1" t="s">
        <v>45</v>
      </c>
      <c r="F30" s="1" t="s">
        <v>43</v>
      </c>
      <c r="G30" s="1" t="b">
        <v>1</v>
      </c>
      <c r="H30" s="1" t="b">
        <v>1</v>
      </c>
      <c r="I30" s="1" t="b">
        <v>0</v>
      </c>
      <c r="J30" s="1" t="b">
        <v>1</v>
      </c>
      <c r="K30" s="1" t="b">
        <v>0</v>
      </c>
      <c r="L30" s="1">
        <v>200</v>
      </c>
      <c r="M30" s="1">
        <v>2</v>
      </c>
      <c r="N30" s="1">
        <v>0</v>
      </c>
      <c r="O30" s="1">
        <v>1</v>
      </c>
      <c r="P30" s="1">
        <v>2</v>
      </c>
      <c r="Q30" s="1">
        <v>100</v>
      </c>
      <c r="R30" s="1">
        <v>100</v>
      </c>
      <c r="S30" s="1">
        <v>1</v>
      </c>
      <c r="T30" s="1">
        <v>1</v>
      </c>
      <c r="U30" s="1" t="b">
        <v>1</v>
      </c>
      <c r="V30" s="1">
        <v>251</v>
      </c>
      <c r="W30" s="50">
        <v>2803.88</v>
      </c>
      <c r="X30" s="50">
        <v>2820.34</v>
      </c>
      <c r="Y30" s="54">
        <v>168</v>
      </c>
      <c r="Z30" s="54">
        <v>168</v>
      </c>
      <c r="AA30" s="50">
        <v>140.97</v>
      </c>
      <c r="AB30" s="50">
        <v>141.47</v>
      </c>
      <c r="AC30" s="16">
        <v>1.1919353040112499</v>
      </c>
      <c r="AD30" s="16">
        <v>1.18784587276403</v>
      </c>
      <c r="AE30" s="50">
        <v>30.98</v>
      </c>
      <c r="AF30" s="50">
        <v>31.02</v>
      </c>
      <c r="AG30" s="50">
        <v>30.73</v>
      </c>
      <c r="AH30" s="50">
        <v>31.27</v>
      </c>
      <c r="AI30" s="16">
        <v>1.01091369271636</v>
      </c>
      <c r="AJ30" s="16">
        <v>0.994606812354215</v>
      </c>
      <c r="AK30" s="1">
        <v>-20</v>
      </c>
      <c r="AL30" s="1">
        <v>10</v>
      </c>
      <c r="AN30" s="6">
        <v>8.4651395654640194E-3</v>
      </c>
      <c r="AP30" s="6">
        <v>1.3973166745402166E-2</v>
      </c>
      <c r="AR30" s="6">
        <v>-5.3285968028419228E-3</v>
      </c>
      <c r="AT30" s="6">
        <v>-5.3285968028419228E-3</v>
      </c>
      <c r="AV30" s="6">
        <v>-2.1942242355608155E-3</v>
      </c>
      <c r="AX30" s="6">
        <v>5.2335285298021894E-4</v>
      </c>
      <c r="AZ30" s="6">
        <v>-3.2587560276898797E-3</v>
      </c>
      <c r="BB30" s="6">
        <v>-5.9196841697248814E-3</v>
      </c>
      <c r="BD30" s="6">
        <v>-1.9651428755516065E-3</v>
      </c>
      <c r="BF30" s="6">
        <v>1.9703478794532714E-3</v>
      </c>
      <c r="BH30" s="6">
        <v>-6.5304538988748551E-3</v>
      </c>
      <c r="BJ30" s="6">
        <v>6.5018668726664064E-3</v>
      </c>
      <c r="BL30" s="6">
        <v>5.0518984205230044E-3</v>
      </c>
      <c r="BN30" s="6">
        <v>-4.1613508534463772E-3</v>
      </c>
    </row>
    <row r="31" spans="1:67" x14ac:dyDescent="0.25">
      <c r="A31" s="1">
        <v>30</v>
      </c>
      <c r="B31" s="1" t="s">
        <v>21</v>
      </c>
      <c r="C31" s="1" t="s">
        <v>22</v>
      </c>
      <c r="D31" s="1" t="s">
        <v>23</v>
      </c>
      <c r="E31" s="1" t="s">
        <v>45</v>
      </c>
      <c r="F31" s="1" t="s">
        <v>43</v>
      </c>
      <c r="G31" s="1" t="b">
        <v>1</v>
      </c>
      <c r="H31" s="1" t="b">
        <v>1</v>
      </c>
      <c r="I31" s="1" t="b">
        <v>0</v>
      </c>
      <c r="J31" s="1" t="b">
        <v>1</v>
      </c>
      <c r="K31" s="1" t="b">
        <v>0</v>
      </c>
      <c r="L31" s="1">
        <v>200</v>
      </c>
      <c r="M31" s="1">
        <v>2</v>
      </c>
      <c r="N31" s="1">
        <v>0</v>
      </c>
      <c r="O31" s="1">
        <v>1</v>
      </c>
      <c r="P31" s="1">
        <v>2</v>
      </c>
      <c r="Q31" s="1">
        <v>100</v>
      </c>
      <c r="R31" s="1">
        <v>100</v>
      </c>
      <c r="S31" s="1">
        <v>1</v>
      </c>
      <c r="T31" s="1">
        <v>1</v>
      </c>
      <c r="U31" s="1" t="b">
        <v>1</v>
      </c>
      <c r="V31" s="1">
        <v>251</v>
      </c>
      <c r="W31" s="50">
        <v>2794.39</v>
      </c>
      <c r="X31" s="50">
        <v>2779.59</v>
      </c>
      <c r="Y31" s="54">
        <v>169</v>
      </c>
      <c r="Z31" s="54">
        <v>169</v>
      </c>
      <c r="AA31" s="50">
        <v>141.12</v>
      </c>
      <c r="AB31" s="50">
        <v>140.94</v>
      </c>
      <c r="AC31" s="16">
        <v>1.1979654534248501</v>
      </c>
      <c r="AD31" s="16">
        <v>1.1995871283641599</v>
      </c>
      <c r="AE31" s="50">
        <v>31.09</v>
      </c>
      <c r="AF31" s="50">
        <v>30.91</v>
      </c>
      <c r="AG31" s="50">
        <v>31.12</v>
      </c>
      <c r="AH31" s="50">
        <v>30.88</v>
      </c>
      <c r="AI31" s="16">
        <v>1.00183355656644</v>
      </c>
      <c r="AJ31" s="16">
        <v>1.003745727641</v>
      </c>
      <c r="AK31" s="1">
        <v>-20</v>
      </c>
      <c r="AL31" s="1">
        <v>10</v>
      </c>
      <c r="AN31" s="6">
        <v>5.051892859300855E-3</v>
      </c>
      <c r="AP31" s="6">
        <v>-6.7733870602404433E-4</v>
      </c>
      <c r="AR31" s="6">
        <v>5.9206631142694199E-4</v>
      </c>
      <c r="AT31" s="6">
        <v>5.9206631142694199E-4</v>
      </c>
      <c r="AV31" s="6">
        <v>-1.1325028312572094E-3</v>
      </c>
      <c r="AX31" s="6">
        <v>-3.2249851480948832E-3</v>
      </c>
      <c r="AZ31" s="6">
        <v>1.7838822829829848E-3</v>
      </c>
      <c r="BB31" s="6">
        <v>3.9062969132095393E-3</v>
      </c>
      <c r="BD31" s="6">
        <v>1.5785573918367657E-3</v>
      </c>
      <c r="BF31" s="6">
        <v>-1.5827384605446859E-3</v>
      </c>
      <c r="BH31" s="6">
        <v>6.0778481831114117E-3</v>
      </c>
      <c r="BJ31" s="6">
        <v>-6.0512424359470129E-3</v>
      </c>
      <c r="BL31" s="6">
        <v>-3.9755864588952861E-3</v>
      </c>
      <c r="BN31" s="6">
        <v>4.9888831292821401E-3</v>
      </c>
    </row>
    <row r="32" spans="1:67" x14ac:dyDescent="0.25">
      <c r="A32" s="3">
        <v>31</v>
      </c>
      <c r="B32" s="3" t="s">
        <v>21</v>
      </c>
      <c r="C32" s="3" t="s">
        <v>22</v>
      </c>
      <c r="D32" s="3" t="s">
        <v>23</v>
      </c>
      <c r="E32" s="3" t="s">
        <v>46</v>
      </c>
      <c r="F32" s="3" t="s">
        <v>43</v>
      </c>
      <c r="G32" s="3" t="b">
        <v>1</v>
      </c>
      <c r="H32" s="3" t="b">
        <v>1</v>
      </c>
      <c r="I32" s="3" t="b">
        <v>0</v>
      </c>
      <c r="J32" s="3" t="b">
        <v>1</v>
      </c>
      <c r="K32" s="3" t="b">
        <v>0</v>
      </c>
      <c r="L32" s="3">
        <v>200</v>
      </c>
      <c r="M32" s="3">
        <v>2</v>
      </c>
      <c r="N32" s="3">
        <v>0</v>
      </c>
      <c r="O32" s="3">
        <v>1</v>
      </c>
      <c r="P32" s="3">
        <v>2</v>
      </c>
      <c r="Q32" s="3">
        <v>100</v>
      </c>
      <c r="R32" s="3">
        <v>100</v>
      </c>
      <c r="S32" s="3">
        <v>1</v>
      </c>
      <c r="T32" s="3">
        <v>1</v>
      </c>
      <c r="U32" s="3" t="b">
        <v>1</v>
      </c>
      <c r="V32" s="3">
        <v>251</v>
      </c>
      <c r="W32" s="51">
        <v>2480.89</v>
      </c>
      <c r="X32" s="51">
        <v>3116.07</v>
      </c>
      <c r="Y32" s="53">
        <v>170</v>
      </c>
      <c r="Z32" s="53">
        <v>167</v>
      </c>
      <c r="AA32" s="51">
        <v>144.78</v>
      </c>
      <c r="AB32" s="51">
        <v>138.19</v>
      </c>
      <c r="AC32" s="17">
        <v>1.17450135228264</v>
      </c>
      <c r="AD32" s="17">
        <v>1.20871404493556</v>
      </c>
      <c r="AE32" s="51">
        <v>28.86</v>
      </c>
      <c r="AF32" s="51">
        <v>33.14</v>
      </c>
      <c r="AG32" s="51">
        <v>29.27</v>
      </c>
      <c r="AH32" s="51">
        <v>32.729999999999997</v>
      </c>
      <c r="AI32" s="17">
        <v>0.987455534554742</v>
      </c>
      <c r="AJ32" s="17">
        <v>1.0137325275662501</v>
      </c>
      <c r="AK32" s="3">
        <v>-20</v>
      </c>
      <c r="AL32" s="3">
        <v>5</v>
      </c>
      <c r="AN32" s="6" cm="1">
        <f t="array" ref="AN32:AN41">W32:W41/AO32-1</f>
        <v>-2.8024062427900454E-3</v>
      </c>
      <c r="AO32" s="23">
        <f>AVERAGE(W32:W41)</f>
        <v>2487.8620000000001</v>
      </c>
      <c r="AP32" s="6" cm="1">
        <f t="array" ref="AP32:AP41">X32:X41/AQ32-1</f>
        <v>8.1225845428090082E-4</v>
      </c>
      <c r="AQ32" s="23">
        <f t="shared" ref="AQ32" si="15">AVERAGE(X32:X41)</f>
        <v>3113.5410000000002</v>
      </c>
      <c r="AR32" s="6" cm="1">
        <f t="array" ref="AR32:AR41">Y32:Y41/AS32-1</f>
        <v>-1.7615971814445297E-3</v>
      </c>
      <c r="AS32" s="23">
        <f>AVERAGE(Y32:Y41)</f>
        <v>170.3</v>
      </c>
      <c r="AT32" s="6" cm="1">
        <f t="array" ref="AT32:AT41">Z32:Z41/AU32-1</f>
        <v>-1.7931858936043321E-3</v>
      </c>
      <c r="AU32" s="23">
        <f>AVERAGE(Z32:Z41)</f>
        <v>167.3</v>
      </c>
      <c r="AV32" s="6" cm="1">
        <f t="array" ref="AV32:AV41">AA32:AA41/AW32-1</f>
        <v>3.1317554459286967E-3</v>
      </c>
      <c r="AW32" s="23">
        <f>AVERAGE(AA32:AA41)</f>
        <v>144.328</v>
      </c>
      <c r="AX32" s="6" cm="1">
        <f t="array" ref="AX32:AX41">AB32:AB41/AY32-1</f>
        <v>2.5028111284413068E-3</v>
      </c>
      <c r="AY32" s="23">
        <f>AVERAGE(AB32:AB41)</f>
        <v>137.845</v>
      </c>
      <c r="AZ32" s="6" cm="1">
        <f t="array" ref="AZ32:AZ41">AC32:AC41/BA32-1</f>
        <v>-4.9274891290783662E-3</v>
      </c>
      <c r="BA32" s="23">
        <f>AVERAGE(AC32:AC41)</f>
        <v>1.180317353209442</v>
      </c>
      <c r="BB32" s="6" cm="1">
        <f t="array" ref="BB32:BB41">AD32:AD41/BC32-1</f>
        <v>-4.3999134874710411E-3</v>
      </c>
      <c r="BC32" s="23">
        <f>AVERAGE(AD32:AD41)</f>
        <v>1.2140557853601082</v>
      </c>
      <c r="BD32" s="6" cm="1">
        <f t="array" ref="BD32:BD41">AE32:AE41/BE32-1</f>
        <v>-6.0272085414156962E-3</v>
      </c>
      <c r="BE32" s="23">
        <f>AVERAGE(AE32:AE41)</f>
        <v>29.035000000000004</v>
      </c>
      <c r="BF32" s="6" cm="1">
        <f t="array" ref="BF32:BF41">AF32:AF41/BG32-1</f>
        <v>5.3086607007433173E-3</v>
      </c>
      <c r="BG32" s="23">
        <f>AVERAGE(AF32:AF41)</f>
        <v>32.964999999999996</v>
      </c>
      <c r="BH32" s="6" cm="1">
        <f t="array" ref="BH32:BH41">AG32:AG41/BI32-1</f>
        <v>1.4369782400436293E-3</v>
      </c>
      <c r="BI32" s="23">
        <f t="shared" ref="BI32" si="16">AVERAGE(AG32:AG41)</f>
        <v>29.228000000000002</v>
      </c>
      <c r="BJ32" s="6" cm="1">
        <f t="array" ref="BJ32:BJ41">AH32:AH41/BK32-1</f>
        <v>-1.2815818381545219E-3</v>
      </c>
      <c r="BK32" s="23">
        <f t="shared" ref="BK32" si="17">AVERAGE(AH32:AH41)</f>
        <v>32.771999999999998</v>
      </c>
      <c r="BL32" s="6" cm="1">
        <f t="array" ref="BL32:BL41">AI32:AI41/BM32-1</f>
        <v>-8.2513223682837422E-3</v>
      </c>
      <c r="BM32" s="22">
        <f t="shared" ref="BM32" si="18">AVERAGE(AI32:AI41)</f>
        <v>0.9956711380879012</v>
      </c>
      <c r="BN32" s="6" cm="1">
        <f t="array" ref="BN32:BN41">AJ32:AJ41/BO32-1</f>
        <v>5.9569238583361273E-3</v>
      </c>
      <c r="BO32" s="22">
        <f t="shared" ref="BO32" si="19">AVERAGE(AJ32:AJ41)</f>
        <v>1.007729559311636</v>
      </c>
    </row>
    <row r="33" spans="1:67" x14ac:dyDescent="0.25">
      <c r="A33" s="3">
        <v>32</v>
      </c>
      <c r="B33" s="3" t="s">
        <v>21</v>
      </c>
      <c r="C33" s="3" t="s">
        <v>22</v>
      </c>
      <c r="D33" s="3" t="s">
        <v>23</v>
      </c>
      <c r="E33" s="3" t="s">
        <v>46</v>
      </c>
      <c r="F33" s="3" t="s">
        <v>43</v>
      </c>
      <c r="G33" s="3" t="b">
        <v>1</v>
      </c>
      <c r="H33" s="3" t="b">
        <v>1</v>
      </c>
      <c r="I33" s="3" t="b">
        <v>0</v>
      </c>
      <c r="J33" s="3" t="b">
        <v>1</v>
      </c>
      <c r="K33" s="3" t="b">
        <v>0</v>
      </c>
      <c r="L33" s="3">
        <v>200</v>
      </c>
      <c r="M33" s="3">
        <v>2</v>
      </c>
      <c r="N33" s="3">
        <v>0</v>
      </c>
      <c r="O33" s="3">
        <v>1</v>
      </c>
      <c r="P33" s="3">
        <v>2</v>
      </c>
      <c r="Q33" s="3">
        <v>100</v>
      </c>
      <c r="R33" s="3">
        <v>100</v>
      </c>
      <c r="S33" s="3">
        <v>1</v>
      </c>
      <c r="T33" s="3">
        <v>1</v>
      </c>
      <c r="U33" s="3" t="b">
        <v>1</v>
      </c>
      <c r="V33" s="3">
        <v>251</v>
      </c>
      <c r="W33" s="51">
        <v>2489.11</v>
      </c>
      <c r="X33" s="51">
        <v>3113.08</v>
      </c>
      <c r="Y33" s="53">
        <v>170</v>
      </c>
      <c r="Z33" s="53">
        <v>167</v>
      </c>
      <c r="AA33" s="51">
        <v>144.82</v>
      </c>
      <c r="AB33" s="51">
        <v>137.91999999999999</v>
      </c>
      <c r="AC33" s="17">
        <v>1.1744701871766501</v>
      </c>
      <c r="AD33" s="17">
        <v>1.21133509423449</v>
      </c>
      <c r="AE33" s="51">
        <v>28.95</v>
      </c>
      <c r="AF33" s="51">
        <v>33.049999999999997</v>
      </c>
      <c r="AG33" s="51">
        <v>29.41</v>
      </c>
      <c r="AH33" s="51">
        <v>32.590000000000003</v>
      </c>
      <c r="AI33" s="17">
        <v>0.98649488170133304</v>
      </c>
      <c r="AJ33" s="17">
        <v>1.01590400719783</v>
      </c>
      <c r="AK33" s="3">
        <v>-20</v>
      </c>
      <c r="AL33" s="3">
        <v>5</v>
      </c>
      <c r="AN33" s="6">
        <v>5.0163554087800932E-4</v>
      </c>
      <c r="AP33" s="6">
        <v>-1.4806292899316453E-4</v>
      </c>
      <c r="AR33" s="6">
        <v>-1.7615971814445297E-3</v>
      </c>
      <c r="AT33" s="6">
        <v>-1.7931858936043321E-3</v>
      </c>
      <c r="AV33" s="6">
        <v>3.4089019455683101E-3</v>
      </c>
      <c r="AX33" s="6">
        <v>5.4408937574801364E-4</v>
      </c>
      <c r="AZ33" s="6">
        <v>-4.9538931346664317E-3</v>
      </c>
      <c r="BB33" s="6">
        <v>-2.2409935016380889E-3</v>
      </c>
      <c r="BD33" s="6">
        <v>-2.9275012915448428E-3</v>
      </c>
      <c r="BF33" s="6">
        <v>2.578492340361116E-3</v>
      </c>
      <c r="BH33" s="6">
        <v>6.226905706856467E-3</v>
      </c>
      <c r="BJ33" s="6">
        <v>-5.5535212986694837E-3</v>
      </c>
      <c r="BL33" s="6">
        <v>-9.2161518352237293E-3</v>
      </c>
      <c r="BN33" s="6">
        <v>8.1117476515999432E-3</v>
      </c>
    </row>
    <row r="34" spans="1:67" x14ac:dyDescent="0.25">
      <c r="A34" s="3">
        <v>33</v>
      </c>
      <c r="B34" s="3" t="s">
        <v>21</v>
      </c>
      <c r="C34" s="3" t="s">
        <v>22</v>
      </c>
      <c r="D34" s="3" t="s">
        <v>23</v>
      </c>
      <c r="E34" s="3" t="s">
        <v>46</v>
      </c>
      <c r="F34" s="3" t="s">
        <v>43</v>
      </c>
      <c r="G34" s="3" t="b">
        <v>1</v>
      </c>
      <c r="H34" s="3" t="b">
        <v>1</v>
      </c>
      <c r="I34" s="3" t="b">
        <v>0</v>
      </c>
      <c r="J34" s="3" t="b">
        <v>1</v>
      </c>
      <c r="K34" s="3" t="b">
        <v>0</v>
      </c>
      <c r="L34" s="3">
        <v>200</v>
      </c>
      <c r="M34" s="3">
        <v>2</v>
      </c>
      <c r="N34" s="3">
        <v>0</v>
      </c>
      <c r="O34" s="3">
        <v>1</v>
      </c>
      <c r="P34" s="3">
        <v>2</v>
      </c>
      <c r="Q34" s="3">
        <v>100</v>
      </c>
      <c r="R34" s="3">
        <v>100</v>
      </c>
      <c r="S34" s="3">
        <v>1</v>
      </c>
      <c r="T34" s="3">
        <v>1</v>
      </c>
      <c r="U34" s="3" t="b">
        <v>1</v>
      </c>
      <c r="V34" s="3">
        <v>251</v>
      </c>
      <c r="W34" s="51">
        <v>2498.31</v>
      </c>
      <c r="X34" s="51">
        <v>3121.52</v>
      </c>
      <c r="Y34" s="53">
        <v>170</v>
      </c>
      <c r="Z34" s="53">
        <v>167</v>
      </c>
      <c r="AA34" s="51">
        <v>144.13</v>
      </c>
      <c r="AB34" s="51">
        <v>138.02000000000001</v>
      </c>
      <c r="AC34" s="17">
        <v>1.1797863957738699</v>
      </c>
      <c r="AD34" s="17">
        <v>1.2104304198129801</v>
      </c>
      <c r="AE34" s="51">
        <v>29.15</v>
      </c>
      <c r="AF34" s="51">
        <v>32.85</v>
      </c>
      <c r="AG34" s="51">
        <v>29.09</v>
      </c>
      <c r="AH34" s="51">
        <v>32.909999999999997</v>
      </c>
      <c r="AI34" s="17">
        <v>1.00464427818195</v>
      </c>
      <c r="AJ34" s="17">
        <v>1.0002933925820201</v>
      </c>
      <c r="AK34" s="3">
        <v>-20</v>
      </c>
      <c r="AL34" s="3">
        <v>5</v>
      </c>
      <c r="AN34" s="6">
        <v>4.1995898486331118E-3</v>
      </c>
      <c r="AP34" s="6">
        <v>2.5626770291444778E-3</v>
      </c>
      <c r="AR34" s="6">
        <v>-1.7615971814445297E-3</v>
      </c>
      <c r="AT34" s="6">
        <v>-1.7931858936043321E-3</v>
      </c>
      <c r="AV34" s="6">
        <v>-1.3718751732165746E-3</v>
      </c>
      <c r="AX34" s="6">
        <v>1.2695418767456612E-3</v>
      </c>
      <c r="AZ34" s="6">
        <v>-4.4984294616046139E-4</v>
      </c>
      <c r="BB34" s="6">
        <v>-2.9861605956210679E-3</v>
      </c>
      <c r="BD34" s="6">
        <v>3.9607370415013499E-3</v>
      </c>
      <c r="BF34" s="6">
        <v>-3.4885484604882944E-3</v>
      </c>
      <c r="BH34" s="6">
        <v>-4.7214999315725592E-3</v>
      </c>
      <c r="BJ34" s="6">
        <v>4.2109117539361751E-3</v>
      </c>
      <c r="BL34" s="6">
        <v>9.0121524575683676E-3</v>
      </c>
      <c r="BN34" s="6">
        <v>-7.3791293119310764E-3</v>
      </c>
    </row>
    <row r="35" spans="1:67" x14ac:dyDescent="0.25">
      <c r="A35" s="3">
        <v>34</v>
      </c>
      <c r="B35" s="3" t="s">
        <v>21</v>
      </c>
      <c r="C35" s="3" t="s">
        <v>22</v>
      </c>
      <c r="D35" s="3" t="s">
        <v>23</v>
      </c>
      <c r="E35" s="3" t="s">
        <v>46</v>
      </c>
      <c r="F35" s="3" t="s">
        <v>43</v>
      </c>
      <c r="G35" s="3" t="b">
        <v>1</v>
      </c>
      <c r="H35" s="3" t="b">
        <v>1</v>
      </c>
      <c r="I35" s="3" t="b">
        <v>0</v>
      </c>
      <c r="J35" s="3" t="b">
        <v>1</v>
      </c>
      <c r="K35" s="3" t="b">
        <v>0</v>
      </c>
      <c r="L35" s="3">
        <v>200</v>
      </c>
      <c r="M35" s="3">
        <v>2</v>
      </c>
      <c r="N35" s="3">
        <v>0</v>
      </c>
      <c r="O35" s="3">
        <v>1</v>
      </c>
      <c r="P35" s="3">
        <v>2</v>
      </c>
      <c r="Q35" s="3">
        <v>100</v>
      </c>
      <c r="R35" s="3">
        <v>100</v>
      </c>
      <c r="S35" s="3">
        <v>1</v>
      </c>
      <c r="T35" s="3">
        <v>1</v>
      </c>
      <c r="U35" s="3" t="b">
        <v>1</v>
      </c>
      <c r="V35" s="3">
        <v>251</v>
      </c>
      <c r="W35" s="51">
        <v>2510.19</v>
      </c>
      <c r="X35" s="51">
        <v>3143.96</v>
      </c>
      <c r="Y35" s="53">
        <v>170</v>
      </c>
      <c r="Z35" s="53">
        <v>167</v>
      </c>
      <c r="AA35" s="51">
        <v>143.84</v>
      </c>
      <c r="AB35" s="51">
        <v>137.24</v>
      </c>
      <c r="AC35" s="17">
        <v>1.18215984949042</v>
      </c>
      <c r="AD35" s="17">
        <v>1.21723851943299</v>
      </c>
      <c r="AE35" s="51">
        <v>29.11</v>
      </c>
      <c r="AF35" s="51">
        <v>32.89</v>
      </c>
      <c r="AG35" s="51">
        <v>29.17</v>
      </c>
      <c r="AH35" s="51">
        <v>32.83</v>
      </c>
      <c r="AI35" s="17">
        <v>1.00059541934243</v>
      </c>
      <c r="AJ35" s="17">
        <v>1.0039728676922599</v>
      </c>
      <c r="AK35" s="3">
        <v>-20</v>
      </c>
      <c r="AL35" s="3">
        <v>5</v>
      </c>
      <c r="AN35" s="6">
        <v>8.9747743242993838E-3</v>
      </c>
      <c r="AP35" s="6">
        <v>9.7699050695012613E-3</v>
      </c>
      <c r="AR35" s="6">
        <v>-1.7615971814445297E-3</v>
      </c>
      <c r="AT35" s="6">
        <v>-1.7931858936043321E-3</v>
      </c>
      <c r="AV35" s="6">
        <v>-3.3811872956044375E-3</v>
      </c>
      <c r="AX35" s="6">
        <v>-4.3889876310347908E-3</v>
      </c>
      <c r="AZ35" s="6">
        <v>1.5610177008480441E-3</v>
      </c>
      <c r="BB35" s="6">
        <v>2.6215715218866897E-3</v>
      </c>
      <c r="BD35" s="6">
        <v>2.5830893748921557E-3</v>
      </c>
      <c r="BF35" s="6">
        <v>-2.2751403003183901E-3</v>
      </c>
      <c r="BH35" s="6">
        <v>-1.9843985219651916E-3</v>
      </c>
      <c r="BJ35" s="6">
        <v>1.7698034907847049E-3</v>
      </c>
      <c r="BL35" s="6">
        <v>4.9456904656144385E-3</v>
      </c>
      <c r="BN35" s="6">
        <v>-3.7278767747392916E-3</v>
      </c>
    </row>
    <row r="36" spans="1:67" x14ac:dyDescent="0.25">
      <c r="A36" s="3">
        <v>35</v>
      </c>
      <c r="B36" s="3" t="s">
        <v>21</v>
      </c>
      <c r="C36" s="3" t="s">
        <v>22</v>
      </c>
      <c r="D36" s="3" t="s">
        <v>23</v>
      </c>
      <c r="E36" s="3" t="s">
        <v>46</v>
      </c>
      <c r="F36" s="3" t="s">
        <v>43</v>
      </c>
      <c r="G36" s="3" t="b">
        <v>1</v>
      </c>
      <c r="H36" s="3" t="b">
        <v>1</v>
      </c>
      <c r="I36" s="3" t="b">
        <v>0</v>
      </c>
      <c r="J36" s="3" t="b">
        <v>1</v>
      </c>
      <c r="K36" s="3" t="b">
        <v>0</v>
      </c>
      <c r="L36" s="3">
        <v>200</v>
      </c>
      <c r="M36" s="3">
        <v>2</v>
      </c>
      <c r="N36" s="3">
        <v>0</v>
      </c>
      <c r="O36" s="3">
        <v>1</v>
      </c>
      <c r="P36" s="3">
        <v>2</v>
      </c>
      <c r="Q36" s="3">
        <v>100</v>
      </c>
      <c r="R36" s="3">
        <v>100</v>
      </c>
      <c r="S36" s="3">
        <v>1</v>
      </c>
      <c r="T36" s="3">
        <v>1</v>
      </c>
      <c r="U36" s="3" t="b">
        <v>1</v>
      </c>
      <c r="V36" s="3">
        <v>251</v>
      </c>
      <c r="W36" s="51">
        <v>2463.13</v>
      </c>
      <c r="X36" s="51">
        <v>3096.73</v>
      </c>
      <c r="Y36" s="53">
        <v>171</v>
      </c>
      <c r="Z36" s="53">
        <v>168</v>
      </c>
      <c r="AA36" s="51">
        <v>144.15</v>
      </c>
      <c r="AB36" s="51">
        <v>137.99</v>
      </c>
      <c r="AC36" s="17">
        <v>1.1866838719784301</v>
      </c>
      <c r="AD36" s="17">
        <v>1.21784684557024</v>
      </c>
      <c r="AE36" s="51">
        <v>29.02</v>
      </c>
      <c r="AF36" s="51">
        <v>32.979999999999997</v>
      </c>
      <c r="AG36" s="51">
        <v>29.06</v>
      </c>
      <c r="AH36" s="51">
        <v>32.94</v>
      </c>
      <c r="AI36" s="17">
        <v>1.0007605278506899</v>
      </c>
      <c r="AJ36" s="17">
        <v>1.0028860427956101</v>
      </c>
      <c r="AK36" s="3">
        <v>-20</v>
      </c>
      <c r="AL36" s="3">
        <v>5</v>
      </c>
      <c r="AN36" s="6">
        <v>-9.941065862977938E-3</v>
      </c>
      <c r="AP36" s="6">
        <v>-5.3993186535844506E-3</v>
      </c>
      <c r="AR36" s="6">
        <v>4.1103934233703843E-3</v>
      </c>
      <c r="AT36" s="6">
        <v>4.1841004184099972E-3</v>
      </c>
      <c r="AV36" s="6">
        <v>-1.2333019233966569E-3</v>
      </c>
      <c r="AX36" s="6">
        <v>1.0519061264464558E-3</v>
      </c>
      <c r="AZ36" s="6">
        <v>5.3939042340407362E-3</v>
      </c>
      <c r="BB36" s="6">
        <v>3.1226408669575711E-3</v>
      </c>
      <c r="BD36" s="6">
        <v>-5.1661787497858658E-4</v>
      </c>
      <c r="BF36" s="6">
        <v>4.5502806006370022E-4</v>
      </c>
      <c r="BH36" s="6">
        <v>-5.7479129601752943E-3</v>
      </c>
      <c r="BJ36" s="6">
        <v>5.1263273526180875E-3</v>
      </c>
      <c r="BL36" s="6">
        <v>5.1115168132345179E-3</v>
      </c>
      <c r="BN36" s="6">
        <v>-4.8063654293661884E-3</v>
      </c>
    </row>
    <row r="37" spans="1:67" x14ac:dyDescent="0.25">
      <c r="A37" s="3">
        <v>36</v>
      </c>
      <c r="B37" s="3" t="s">
        <v>21</v>
      </c>
      <c r="C37" s="3" t="s">
        <v>22</v>
      </c>
      <c r="D37" s="3" t="s">
        <v>23</v>
      </c>
      <c r="E37" s="3" t="s">
        <v>46</v>
      </c>
      <c r="F37" s="3" t="s">
        <v>43</v>
      </c>
      <c r="G37" s="3" t="b">
        <v>1</v>
      </c>
      <c r="H37" s="3" t="b">
        <v>1</v>
      </c>
      <c r="I37" s="3" t="b">
        <v>0</v>
      </c>
      <c r="J37" s="3" t="b">
        <v>1</v>
      </c>
      <c r="K37" s="3" t="b">
        <v>0</v>
      </c>
      <c r="L37" s="3">
        <v>200</v>
      </c>
      <c r="M37" s="3">
        <v>2</v>
      </c>
      <c r="N37" s="3">
        <v>0</v>
      </c>
      <c r="O37" s="3">
        <v>1</v>
      </c>
      <c r="P37" s="3">
        <v>2</v>
      </c>
      <c r="Q37" s="3">
        <v>100</v>
      </c>
      <c r="R37" s="3">
        <v>100</v>
      </c>
      <c r="S37" s="3">
        <v>1</v>
      </c>
      <c r="T37" s="3">
        <v>1</v>
      </c>
      <c r="U37" s="3" t="b">
        <v>1</v>
      </c>
      <c r="V37" s="3">
        <v>251</v>
      </c>
      <c r="W37" s="51">
        <v>2479.1799999999998</v>
      </c>
      <c r="X37" s="51">
        <v>3065.49</v>
      </c>
      <c r="Y37" s="53">
        <v>171</v>
      </c>
      <c r="Z37" s="53">
        <v>168</v>
      </c>
      <c r="AA37" s="51">
        <v>144.88999999999999</v>
      </c>
      <c r="AB37" s="51">
        <v>137.62</v>
      </c>
      <c r="AC37" s="17">
        <v>1.1807280721451401</v>
      </c>
      <c r="AD37" s="17">
        <v>1.22105330214124</v>
      </c>
      <c r="AE37" s="51">
        <v>29.05</v>
      </c>
      <c r="AF37" s="51">
        <v>32.950000000000003</v>
      </c>
      <c r="AG37" s="51">
        <v>29.75</v>
      </c>
      <c r="AH37" s="51">
        <v>32.25</v>
      </c>
      <c r="AI37" s="17">
        <v>0.978546270709577</v>
      </c>
      <c r="AJ37" s="17">
        <v>1.02352593619947</v>
      </c>
      <c r="AK37" s="3">
        <v>-20</v>
      </c>
      <c r="AL37" s="3">
        <v>5</v>
      </c>
      <c r="AN37" s="6">
        <v>-3.4897434021663454E-3</v>
      </c>
      <c r="AP37" s="6">
        <v>-1.5432910631336005E-2</v>
      </c>
      <c r="AR37" s="6">
        <v>4.1103934233703843E-3</v>
      </c>
      <c r="AT37" s="6">
        <v>4.1841004184099972E-3</v>
      </c>
      <c r="AV37" s="6">
        <v>3.8939083199378555E-3</v>
      </c>
      <c r="AX37" s="6">
        <v>-1.632268127244374E-3</v>
      </c>
      <c r="AZ37" s="6">
        <v>3.4797330953528771E-4</v>
      </c>
      <c r="BB37" s="6">
        <v>5.7637522637037364E-3</v>
      </c>
      <c r="BD37" s="6">
        <v>5.1661787497847556E-4</v>
      </c>
      <c r="BF37" s="6">
        <v>-4.5502806006347818E-4</v>
      </c>
      <c r="BH37" s="6">
        <v>1.7859586697687169E-2</v>
      </c>
      <c r="BJ37" s="6">
        <v>-1.5928231417063343E-2</v>
      </c>
      <c r="BL37" s="6">
        <v>-1.7199320863323431E-2</v>
      </c>
      <c r="BN37" s="6">
        <v>1.5675214388495506E-2</v>
      </c>
    </row>
    <row r="38" spans="1:67" x14ac:dyDescent="0.25">
      <c r="A38" s="3">
        <v>37</v>
      </c>
      <c r="B38" s="3" t="s">
        <v>21</v>
      </c>
      <c r="C38" s="3" t="s">
        <v>22</v>
      </c>
      <c r="D38" s="3" t="s">
        <v>23</v>
      </c>
      <c r="E38" s="3" t="s">
        <v>46</v>
      </c>
      <c r="F38" s="3" t="s">
        <v>43</v>
      </c>
      <c r="G38" s="3" t="b">
        <v>1</v>
      </c>
      <c r="H38" s="3" t="b">
        <v>1</v>
      </c>
      <c r="I38" s="3" t="b">
        <v>0</v>
      </c>
      <c r="J38" s="3" t="b">
        <v>1</v>
      </c>
      <c r="K38" s="3" t="b">
        <v>0</v>
      </c>
      <c r="L38" s="3">
        <v>200</v>
      </c>
      <c r="M38" s="3">
        <v>2</v>
      </c>
      <c r="N38" s="3">
        <v>0</v>
      </c>
      <c r="O38" s="3">
        <v>1</v>
      </c>
      <c r="P38" s="3">
        <v>2</v>
      </c>
      <c r="Q38" s="3">
        <v>100</v>
      </c>
      <c r="R38" s="3">
        <v>100</v>
      </c>
      <c r="S38" s="3">
        <v>1</v>
      </c>
      <c r="T38" s="3">
        <v>1</v>
      </c>
      <c r="U38" s="3" t="b">
        <v>1</v>
      </c>
      <c r="V38" s="3">
        <v>251</v>
      </c>
      <c r="W38" s="51">
        <v>2439.7199999999998</v>
      </c>
      <c r="X38" s="51">
        <v>3062.68</v>
      </c>
      <c r="Y38" s="53">
        <v>171</v>
      </c>
      <c r="Z38" s="53">
        <v>168</v>
      </c>
      <c r="AA38" s="51">
        <v>145</v>
      </c>
      <c r="AB38" s="51">
        <v>138.97</v>
      </c>
      <c r="AC38" s="17">
        <v>1.1796448563008</v>
      </c>
      <c r="AD38" s="17">
        <v>1.20915543689881</v>
      </c>
      <c r="AE38" s="51">
        <v>29.1</v>
      </c>
      <c r="AF38" s="51">
        <v>32.9</v>
      </c>
      <c r="AG38" s="51">
        <v>29.05</v>
      </c>
      <c r="AH38" s="51">
        <v>32.950000000000003</v>
      </c>
      <c r="AI38" s="17">
        <v>1.00404264209248</v>
      </c>
      <c r="AJ38" s="17">
        <v>1.00024371904186</v>
      </c>
      <c r="AK38" s="3">
        <v>-20</v>
      </c>
      <c r="AL38" s="3">
        <v>5</v>
      </c>
      <c r="AN38" s="6">
        <v>-1.935075176999379E-2</v>
      </c>
      <c r="AP38" s="6">
        <v>-1.633542002498134E-2</v>
      </c>
      <c r="AR38" s="6">
        <v>4.1103934233703843E-3</v>
      </c>
      <c r="AT38" s="6">
        <v>4.1841004184099972E-3</v>
      </c>
      <c r="AV38" s="6">
        <v>4.6560611939470142E-3</v>
      </c>
      <c r="AX38" s="6">
        <v>8.1613406362217589E-3</v>
      </c>
      <c r="AZ38" s="6">
        <v>-5.6975940141301695E-4</v>
      </c>
      <c r="BB38" s="6">
        <v>-4.0363453808217598E-3</v>
      </c>
      <c r="BD38" s="6">
        <v>2.2386774582399127E-3</v>
      </c>
      <c r="BF38" s="6">
        <v>-1.9717882602759973E-3</v>
      </c>
      <c r="BH38" s="6">
        <v>-6.090050636376132E-3</v>
      </c>
      <c r="BJ38" s="6">
        <v>5.4314658855121323E-3</v>
      </c>
      <c r="BL38" s="6">
        <v>8.4079006454436112E-3</v>
      </c>
      <c r="BN38" s="6">
        <v>-7.428421842552102E-3</v>
      </c>
    </row>
    <row r="39" spans="1:67" x14ac:dyDescent="0.25">
      <c r="A39" s="3">
        <v>38</v>
      </c>
      <c r="B39" s="3" t="s">
        <v>21</v>
      </c>
      <c r="C39" s="3" t="s">
        <v>22</v>
      </c>
      <c r="D39" s="3" t="s">
        <v>23</v>
      </c>
      <c r="E39" s="3" t="s">
        <v>46</v>
      </c>
      <c r="F39" s="3" t="s">
        <v>43</v>
      </c>
      <c r="G39" s="3" t="b">
        <v>1</v>
      </c>
      <c r="H39" s="3" t="b">
        <v>1</v>
      </c>
      <c r="I39" s="3" t="b">
        <v>0</v>
      </c>
      <c r="J39" s="3" t="b">
        <v>1</v>
      </c>
      <c r="K39" s="3" t="b">
        <v>0</v>
      </c>
      <c r="L39" s="3">
        <v>200</v>
      </c>
      <c r="M39" s="3">
        <v>2</v>
      </c>
      <c r="N39" s="3">
        <v>0</v>
      </c>
      <c r="O39" s="3">
        <v>1</v>
      </c>
      <c r="P39" s="3">
        <v>2</v>
      </c>
      <c r="Q39" s="3">
        <v>100</v>
      </c>
      <c r="R39" s="3">
        <v>100</v>
      </c>
      <c r="S39" s="3">
        <v>1</v>
      </c>
      <c r="T39" s="3">
        <v>1</v>
      </c>
      <c r="U39" s="3" t="b">
        <v>1</v>
      </c>
      <c r="V39" s="3">
        <v>251</v>
      </c>
      <c r="W39" s="51">
        <v>2513.2600000000002</v>
      </c>
      <c r="X39" s="51">
        <v>3145.68</v>
      </c>
      <c r="Y39" s="53">
        <v>170</v>
      </c>
      <c r="Z39" s="53">
        <v>167</v>
      </c>
      <c r="AA39" s="51">
        <v>143.66999999999999</v>
      </c>
      <c r="AB39" s="51">
        <v>137.27000000000001</v>
      </c>
      <c r="AC39" s="17">
        <v>1.1836171478400099</v>
      </c>
      <c r="AD39" s="17">
        <v>1.21688065644712</v>
      </c>
      <c r="AE39" s="51">
        <v>29</v>
      </c>
      <c r="AF39" s="51">
        <v>33</v>
      </c>
      <c r="AG39" s="51">
        <v>29.2</v>
      </c>
      <c r="AH39" s="51">
        <v>32.799999999999997</v>
      </c>
      <c r="AI39" s="17">
        <v>0.99530835555084696</v>
      </c>
      <c r="AJ39" s="17">
        <v>1.00784617847627</v>
      </c>
      <c r="AK39" s="3">
        <v>-20</v>
      </c>
      <c r="AL39" s="3">
        <v>5</v>
      </c>
      <c r="AN39" s="6">
        <v>1.020876559873507E-2</v>
      </c>
      <c r="AP39" s="6">
        <v>1.032233074817368E-2</v>
      </c>
      <c r="AR39" s="6">
        <v>-1.7615971814445297E-3</v>
      </c>
      <c r="AT39" s="6">
        <v>-1.7931858936043321E-3</v>
      </c>
      <c r="AV39" s="6">
        <v>-4.5590599190733494E-3</v>
      </c>
      <c r="AX39" s="6">
        <v>-4.1713518807354744E-3</v>
      </c>
      <c r="AZ39" s="6">
        <v>2.7956842467793397E-3</v>
      </c>
      <c r="BB39" s="6">
        <v>2.3268050126492579E-3</v>
      </c>
      <c r="BD39" s="6">
        <v>-1.2054417082831836E-3</v>
      </c>
      <c r="BF39" s="6">
        <v>1.0617321401487079E-3</v>
      </c>
      <c r="BH39" s="6">
        <v>-9.5798549336256755E-4</v>
      </c>
      <c r="BJ39" s="6">
        <v>8.5438789210301458E-4</v>
      </c>
      <c r="BL39" s="6">
        <v>-3.6435980031612747E-4</v>
      </c>
      <c r="BN39" s="6">
        <v>1.1572466398002135E-4</v>
      </c>
    </row>
    <row r="40" spans="1:67" x14ac:dyDescent="0.25">
      <c r="A40" s="3">
        <v>39</v>
      </c>
      <c r="B40" s="3" t="s">
        <v>21</v>
      </c>
      <c r="C40" s="3" t="s">
        <v>22</v>
      </c>
      <c r="D40" s="3" t="s">
        <v>23</v>
      </c>
      <c r="E40" s="3" t="s">
        <v>46</v>
      </c>
      <c r="F40" s="3" t="s">
        <v>43</v>
      </c>
      <c r="G40" s="3" t="b">
        <v>1</v>
      </c>
      <c r="H40" s="3" t="b">
        <v>1</v>
      </c>
      <c r="I40" s="3" t="b">
        <v>0</v>
      </c>
      <c r="J40" s="3" t="b">
        <v>1</v>
      </c>
      <c r="K40" s="3" t="b">
        <v>0</v>
      </c>
      <c r="L40" s="3">
        <v>200</v>
      </c>
      <c r="M40" s="3">
        <v>2</v>
      </c>
      <c r="N40" s="3">
        <v>0</v>
      </c>
      <c r="O40" s="3">
        <v>1</v>
      </c>
      <c r="P40" s="3">
        <v>2</v>
      </c>
      <c r="Q40" s="3">
        <v>100</v>
      </c>
      <c r="R40" s="3">
        <v>100</v>
      </c>
      <c r="S40" s="3">
        <v>1</v>
      </c>
      <c r="T40" s="3">
        <v>1</v>
      </c>
      <c r="U40" s="3" t="b">
        <v>1</v>
      </c>
      <c r="V40" s="3">
        <v>251</v>
      </c>
      <c r="W40" s="51">
        <v>2494.69</v>
      </c>
      <c r="X40" s="51">
        <v>3119.55</v>
      </c>
      <c r="Y40" s="53">
        <v>170</v>
      </c>
      <c r="Z40" s="53">
        <v>167</v>
      </c>
      <c r="AA40" s="51">
        <v>144.34</v>
      </c>
      <c r="AB40" s="51">
        <v>138.01</v>
      </c>
      <c r="AC40" s="17">
        <v>1.17799760310126</v>
      </c>
      <c r="AD40" s="17">
        <v>1.2103939314456</v>
      </c>
      <c r="AE40" s="51">
        <v>29.08</v>
      </c>
      <c r="AF40" s="51">
        <v>32.92</v>
      </c>
      <c r="AG40" s="51">
        <v>29.17</v>
      </c>
      <c r="AH40" s="51">
        <v>32.83</v>
      </c>
      <c r="AI40" s="17">
        <v>0.99935151570301695</v>
      </c>
      <c r="AJ40" s="17">
        <v>1.0046531838786299</v>
      </c>
      <c r="AK40" s="3">
        <v>-20</v>
      </c>
      <c r="AL40" s="3">
        <v>5</v>
      </c>
      <c r="AN40" s="6">
        <v>2.7445252188424973E-3</v>
      </c>
      <c r="AP40" s="6">
        <v>1.9299569204322964E-3</v>
      </c>
      <c r="AR40" s="6">
        <v>-1.7615971814445297E-3</v>
      </c>
      <c r="AT40" s="6">
        <v>-1.7931858936043321E-3</v>
      </c>
      <c r="AV40" s="6">
        <v>8.3143949891839597E-5</v>
      </c>
      <c r="AX40" s="6">
        <v>1.196996626645852E-3</v>
      </c>
      <c r="AZ40" s="6">
        <v>-1.9653613512283785E-3</v>
      </c>
      <c r="BB40" s="6">
        <v>-3.0162155303448124E-3</v>
      </c>
      <c r="BD40" s="6">
        <v>1.5498536249352046E-3</v>
      </c>
      <c r="BF40" s="6">
        <v>-1.3650841801909896E-3</v>
      </c>
      <c r="BH40" s="6">
        <v>-1.9843985219651916E-3</v>
      </c>
      <c r="BJ40" s="6">
        <v>1.7698034907847049E-3</v>
      </c>
      <c r="BL40" s="6">
        <v>3.696378728204941E-3</v>
      </c>
      <c r="BN40" s="6">
        <v>-3.0527787982199683E-3</v>
      </c>
    </row>
    <row r="41" spans="1:67" x14ac:dyDescent="0.25">
      <c r="A41" s="3">
        <v>40</v>
      </c>
      <c r="B41" s="3" t="s">
        <v>21</v>
      </c>
      <c r="C41" s="3" t="s">
        <v>22</v>
      </c>
      <c r="D41" s="3" t="s">
        <v>23</v>
      </c>
      <c r="E41" s="3" t="s">
        <v>46</v>
      </c>
      <c r="F41" s="3" t="s">
        <v>43</v>
      </c>
      <c r="G41" s="3" t="b">
        <v>1</v>
      </c>
      <c r="H41" s="3" t="b">
        <v>1</v>
      </c>
      <c r="I41" s="3" t="b">
        <v>0</v>
      </c>
      <c r="J41" s="3" t="b">
        <v>1</v>
      </c>
      <c r="K41" s="3" t="b">
        <v>0</v>
      </c>
      <c r="L41" s="3">
        <v>200</v>
      </c>
      <c r="M41" s="3">
        <v>2</v>
      </c>
      <c r="N41" s="3">
        <v>0</v>
      </c>
      <c r="O41" s="3">
        <v>1</v>
      </c>
      <c r="P41" s="3">
        <v>2</v>
      </c>
      <c r="Q41" s="3">
        <v>100</v>
      </c>
      <c r="R41" s="3">
        <v>100</v>
      </c>
      <c r="S41" s="3">
        <v>1</v>
      </c>
      <c r="T41" s="3">
        <v>1</v>
      </c>
      <c r="U41" s="3" t="b">
        <v>1</v>
      </c>
      <c r="V41" s="3">
        <v>251</v>
      </c>
      <c r="W41" s="51">
        <v>2510.14</v>
      </c>
      <c r="X41" s="51">
        <v>3150.65</v>
      </c>
      <c r="Y41" s="53">
        <v>170</v>
      </c>
      <c r="Z41" s="53">
        <v>167</v>
      </c>
      <c r="AA41" s="51">
        <v>143.66</v>
      </c>
      <c r="AB41" s="51">
        <v>137.22</v>
      </c>
      <c r="AC41" s="17">
        <v>1.1835841960052</v>
      </c>
      <c r="AD41" s="17">
        <v>1.21750960268205</v>
      </c>
      <c r="AE41" s="51">
        <v>29.03</v>
      </c>
      <c r="AF41" s="51">
        <v>32.97</v>
      </c>
      <c r="AG41" s="51">
        <v>29.11</v>
      </c>
      <c r="AH41" s="51">
        <v>32.89</v>
      </c>
      <c r="AI41" s="17">
        <v>0.99951195519194702</v>
      </c>
      <c r="AJ41" s="17">
        <v>1.00423773768616</v>
      </c>
      <c r="AK41" s="3">
        <v>-20</v>
      </c>
      <c r="AL41" s="3">
        <v>5</v>
      </c>
      <c r="AN41" s="6">
        <v>8.9546767465398247E-3</v>
      </c>
      <c r="AP41" s="6">
        <v>1.1918584017361455E-2</v>
      </c>
      <c r="AR41" s="6">
        <v>-1.7615971814445297E-3</v>
      </c>
      <c r="AT41" s="6">
        <v>-1.7931858936043321E-3</v>
      </c>
      <c r="AV41" s="6">
        <v>-4.6283465439831417E-3</v>
      </c>
      <c r="AX41" s="6">
        <v>-4.5340781312344092E-3</v>
      </c>
      <c r="AZ41" s="6">
        <v>2.7677664713434691E-3</v>
      </c>
      <c r="BB41" s="6">
        <v>2.8448588306981826E-3</v>
      </c>
      <c r="BD41" s="6">
        <v>-1.7220595832623253E-4</v>
      </c>
      <c r="BF41" s="6">
        <v>1.5167602002130742E-4</v>
      </c>
      <c r="BH41" s="6">
        <v>-4.0372245791707728E-3</v>
      </c>
      <c r="BJ41" s="6">
        <v>3.6006346881485296E-3</v>
      </c>
      <c r="BL41" s="6">
        <v>3.8575157570819307E-3</v>
      </c>
      <c r="BN41" s="6">
        <v>-3.4650384056028605E-3</v>
      </c>
    </row>
    <row r="42" spans="1:67" x14ac:dyDescent="0.25">
      <c r="A42" s="1">
        <v>41</v>
      </c>
      <c r="B42" s="1" t="s">
        <v>21</v>
      </c>
      <c r="C42" s="1" t="s">
        <v>22</v>
      </c>
      <c r="D42" s="1" t="s">
        <v>23</v>
      </c>
      <c r="E42" s="1" t="s">
        <v>47</v>
      </c>
      <c r="F42" s="1" t="s">
        <v>43</v>
      </c>
      <c r="G42" s="1" t="b">
        <v>1</v>
      </c>
      <c r="H42" s="1" t="b">
        <v>1</v>
      </c>
      <c r="I42" s="1" t="b">
        <v>0</v>
      </c>
      <c r="J42" s="1" t="b">
        <v>1</v>
      </c>
      <c r="K42" s="1" t="b">
        <v>0</v>
      </c>
      <c r="L42" s="1">
        <v>200</v>
      </c>
      <c r="M42" s="1">
        <v>2</v>
      </c>
      <c r="N42" s="1">
        <v>0</v>
      </c>
      <c r="O42" s="1">
        <v>1</v>
      </c>
      <c r="P42" s="1">
        <v>2</v>
      </c>
      <c r="Q42" s="1">
        <v>100</v>
      </c>
      <c r="R42" s="1">
        <v>100</v>
      </c>
      <c r="S42" s="1">
        <v>1</v>
      </c>
      <c r="T42" s="1">
        <v>1</v>
      </c>
      <c r="U42" s="1" t="b">
        <v>1</v>
      </c>
      <c r="V42" s="1">
        <v>251</v>
      </c>
      <c r="W42" s="50">
        <v>2162.71</v>
      </c>
      <c r="X42" s="50">
        <v>3380.27</v>
      </c>
      <c r="Y42" s="54">
        <v>173</v>
      </c>
      <c r="Z42" s="54">
        <v>166</v>
      </c>
      <c r="AA42" s="50">
        <v>148.46</v>
      </c>
      <c r="AB42" s="50">
        <v>135.78</v>
      </c>
      <c r="AC42" s="16">
        <v>1.1657232379648299</v>
      </c>
      <c r="AD42" s="16">
        <v>1.2231992988267599</v>
      </c>
      <c r="AE42" s="50">
        <v>28</v>
      </c>
      <c r="AF42" s="50">
        <v>34</v>
      </c>
      <c r="AG42" s="50">
        <v>27.32</v>
      </c>
      <c r="AH42" s="50">
        <v>34.68</v>
      </c>
      <c r="AI42" s="16">
        <v>1.02849893994276</v>
      </c>
      <c r="AJ42" s="16">
        <v>0.98251784092042904</v>
      </c>
      <c r="AK42" s="1">
        <v>-20</v>
      </c>
      <c r="AL42" s="1">
        <v>0</v>
      </c>
      <c r="AN42" s="6" cm="1">
        <f t="array" ref="AN42:AN51">W42:W51/AO42-1</f>
        <v>-1.651324247177044E-2</v>
      </c>
      <c r="AO42" s="23">
        <f>AVERAGE(W42:W51)</f>
        <v>2199.0230000000001</v>
      </c>
      <c r="AP42" s="6" cm="1">
        <f t="array" ref="AP42:AP51">X42:X51/AQ42-1</f>
        <v>-1.3734545973367651E-2</v>
      </c>
      <c r="AQ42" s="23">
        <f t="shared" ref="AQ42" si="20">AVERAGE(X42:X51)</f>
        <v>3427.3429999999998</v>
      </c>
      <c r="AR42" s="6" cm="1">
        <f t="array" ref="AR42:AR51">Y42:Y51/AS42-1</f>
        <v>2.3174971031285629E-3</v>
      </c>
      <c r="AS42" s="23">
        <f>AVERAGE(Y42:Y51)</f>
        <v>172.6</v>
      </c>
      <c r="AT42" s="6" cm="1">
        <f t="array" ref="AT42:AT51">Z42:Z51/AU42-1</f>
        <v>6.027727546713546E-4</v>
      </c>
      <c r="AU42" s="23">
        <f>AVERAGE(Z42:Z51)</f>
        <v>165.9</v>
      </c>
      <c r="AV42" s="6" cm="1">
        <f t="array" ref="AV42:AV51">AA42:AA51/AW42-1</f>
        <v>6.4470642469272033E-3</v>
      </c>
      <c r="AW42" s="23">
        <f>AVERAGE(AA42:AA51)</f>
        <v>147.50900000000001</v>
      </c>
      <c r="AX42" s="6" cm="1">
        <f t="array" ref="AX42:AX51">AB42:AB51/AY42-1</f>
        <v>9.0740864602145699E-3</v>
      </c>
      <c r="AY42" s="23">
        <f>AVERAGE(AB42:AB51)</f>
        <v>134.559</v>
      </c>
      <c r="AZ42" s="6" cm="1">
        <f t="array" ref="AZ42:AZ51">AC42:AC51/BA42-1</f>
        <v>-4.0737908957154678E-3</v>
      </c>
      <c r="BA42" s="23">
        <f>AVERAGE(AC42:AC51)</f>
        <v>1.170491575890203</v>
      </c>
      <c r="BB42" s="6" cm="1">
        <f t="array" ref="BB42:BB51">AD42:AD51/BC42-1</f>
        <v>-8.3036544863916983E-3</v>
      </c>
      <c r="BC42" s="23">
        <f>AVERAGE(AD42:AD51)</f>
        <v>1.2334413697907238</v>
      </c>
      <c r="BD42" s="6" cm="1">
        <f t="array" ref="BD42:BD51">AE42:AE51/BE42-1</f>
        <v>1.1304944558818253E-2</v>
      </c>
      <c r="BE42" s="23">
        <f>AVERAGE(AE42:AE51)</f>
        <v>27.687000000000001</v>
      </c>
      <c r="BF42" s="6" cm="1">
        <f t="array" ref="BF42:BF51">AF42:AF51/BG42-1</f>
        <v>-9.1219071488940484E-3</v>
      </c>
      <c r="BG42" s="23">
        <f>AVERAGE(AF42:AF51)</f>
        <v>34.313000000000002</v>
      </c>
      <c r="BH42" s="6" cm="1">
        <f t="array" ref="BH42:BH51">AG42:AG51/BI42-1</f>
        <v>-5.641492265696102E-3</v>
      </c>
      <c r="BI42" s="23">
        <f t="shared" ref="BI42" si="21">AVERAGE(AG42:AG51)</f>
        <v>27.475000000000001</v>
      </c>
      <c r="BJ42" s="6" cm="1">
        <f t="array" ref="BJ42:BJ51">AH42:AH51/BK42-1</f>
        <v>4.489500362056642E-3</v>
      </c>
      <c r="BK42" s="23">
        <f t="shared" ref="BK42" si="22">AVERAGE(AH42:AH51)</f>
        <v>34.524999999999991</v>
      </c>
      <c r="BL42" s="6" cm="1">
        <f t="array" ref="BL42:BL51">AI42:AI51/BM42-1</f>
        <v>1.7512676186179021E-2</v>
      </c>
      <c r="BM42" s="22">
        <f t="shared" ref="BM42" si="23">AVERAGE(AI42:AI51)</f>
        <v>1.0107971763042398</v>
      </c>
      <c r="BN42" s="6" cm="1">
        <f t="array" ref="BN42:BN51">AJ42:AJ51/BO42-1</f>
        <v>-1.3315042946960842E-2</v>
      </c>
      <c r="BO42" s="22">
        <f t="shared" ref="BO42" si="24">AVERAGE(AJ42:AJ51)</f>
        <v>0.99577664977780123</v>
      </c>
    </row>
    <row r="43" spans="1:67" x14ac:dyDescent="0.25">
      <c r="A43" s="1">
        <v>42</v>
      </c>
      <c r="B43" s="1" t="s">
        <v>21</v>
      </c>
      <c r="C43" s="1" t="s">
        <v>22</v>
      </c>
      <c r="D43" s="1" t="s">
        <v>23</v>
      </c>
      <c r="E43" s="1" t="s">
        <v>47</v>
      </c>
      <c r="F43" s="1" t="s">
        <v>43</v>
      </c>
      <c r="G43" s="1" t="b">
        <v>1</v>
      </c>
      <c r="H43" s="1" t="b">
        <v>1</v>
      </c>
      <c r="I43" s="1" t="b">
        <v>0</v>
      </c>
      <c r="J43" s="1" t="b">
        <v>1</v>
      </c>
      <c r="K43" s="1" t="b">
        <v>0</v>
      </c>
      <c r="L43" s="1">
        <v>200</v>
      </c>
      <c r="M43" s="1">
        <v>2</v>
      </c>
      <c r="N43" s="1">
        <v>0</v>
      </c>
      <c r="O43" s="1">
        <v>1</v>
      </c>
      <c r="P43" s="1">
        <v>2</v>
      </c>
      <c r="Q43" s="1">
        <v>100</v>
      </c>
      <c r="R43" s="1">
        <v>100</v>
      </c>
      <c r="S43" s="1">
        <v>1</v>
      </c>
      <c r="T43" s="1">
        <v>1</v>
      </c>
      <c r="U43" s="1" t="b">
        <v>1</v>
      </c>
      <c r="V43" s="1">
        <v>251</v>
      </c>
      <c r="W43" s="50">
        <v>2189.62</v>
      </c>
      <c r="X43" s="50">
        <v>3389.34</v>
      </c>
      <c r="Y43" s="54">
        <v>173</v>
      </c>
      <c r="Z43" s="54">
        <v>166</v>
      </c>
      <c r="AA43" s="50">
        <v>148.33000000000001</v>
      </c>
      <c r="AB43" s="50">
        <v>134.69</v>
      </c>
      <c r="AC43" s="16">
        <v>1.1667154318858901</v>
      </c>
      <c r="AD43" s="16">
        <v>1.2327646029302599</v>
      </c>
      <c r="AE43" s="50">
        <v>28</v>
      </c>
      <c r="AF43" s="50">
        <v>34</v>
      </c>
      <c r="AG43" s="50">
        <v>27.79</v>
      </c>
      <c r="AH43" s="50">
        <v>34.21</v>
      </c>
      <c r="AI43" s="16">
        <v>1.01028122605364</v>
      </c>
      <c r="AJ43" s="16">
        <v>0.99555886747991995</v>
      </c>
      <c r="AK43" s="1">
        <v>-20</v>
      </c>
      <c r="AL43" s="1">
        <v>0</v>
      </c>
      <c r="AN43" s="6">
        <v>-4.2759898373051497E-3</v>
      </c>
      <c r="AP43" s="6">
        <v>-1.1088181136232889E-2</v>
      </c>
      <c r="AR43" s="6">
        <v>2.3174971031285629E-3</v>
      </c>
      <c r="AT43" s="6">
        <v>6.027727546713546E-4</v>
      </c>
      <c r="AV43" s="6">
        <v>5.5657620890927628E-3</v>
      </c>
      <c r="AX43" s="6">
        <v>9.7355063578064005E-4</v>
      </c>
      <c r="AZ43" s="6">
        <v>-3.2261180533836864E-3</v>
      </c>
      <c r="BB43" s="6">
        <v>-5.4868182391087927E-4</v>
      </c>
      <c r="BD43" s="6">
        <v>1.1304944558818253E-2</v>
      </c>
      <c r="BF43" s="6">
        <v>-9.1219071488940484E-3</v>
      </c>
      <c r="BH43" s="6">
        <v>1.1464968152866239E-2</v>
      </c>
      <c r="BJ43" s="6">
        <v>-9.1238233164371296E-3</v>
      </c>
      <c r="BL43" s="6">
        <v>-5.1043895125058025E-4</v>
      </c>
      <c r="BN43" s="6">
        <v>-2.1870596978734724E-4</v>
      </c>
    </row>
    <row r="44" spans="1:67" x14ac:dyDescent="0.25">
      <c r="A44" s="1">
        <v>43</v>
      </c>
      <c r="B44" s="1" t="s">
        <v>21</v>
      </c>
      <c r="C44" s="1" t="s">
        <v>22</v>
      </c>
      <c r="D44" s="1" t="s">
        <v>23</v>
      </c>
      <c r="E44" s="1" t="s">
        <v>47</v>
      </c>
      <c r="F44" s="1" t="s">
        <v>43</v>
      </c>
      <c r="G44" s="1" t="b">
        <v>1</v>
      </c>
      <c r="H44" s="1" t="b">
        <v>1</v>
      </c>
      <c r="I44" s="1" t="b">
        <v>0</v>
      </c>
      <c r="J44" s="1" t="b">
        <v>1</v>
      </c>
      <c r="K44" s="1" t="b">
        <v>0</v>
      </c>
      <c r="L44" s="1">
        <v>200</v>
      </c>
      <c r="M44" s="1">
        <v>2</v>
      </c>
      <c r="N44" s="1">
        <v>0</v>
      </c>
      <c r="O44" s="1">
        <v>1</v>
      </c>
      <c r="P44" s="1">
        <v>2</v>
      </c>
      <c r="Q44" s="1">
        <v>100</v>
      </c>
      <c r="R44" s="1">
        <v>100</v>
      </c>
      <c r="S44" s="1">
        <v>1</v>
      </c>
      <c r="T44" s="1">
        <v>1</v>
      </c>
      <c r="U44" s="1" t="b">
        <v>1</v>
      </c>
      <c r="V44" s="1">
        <v>385</v>
      </c>
      <c r="W44" s="50">
        <v>2191.85</v>
      </c>
      <c r="X44" s="50">
        <v>3433.27</v>
      </c>
      <c r="Y44" s="54">
        <v>172</v>
      </c>
      <c r="Z44" s="54">
        <v>166</v>
      </c>
      <c r="AA44" s="50">
        <v>147.79</v>
      </c>
      <c r="AB44" s="50">
        <v>134.86000000000001</v>
      </c>
      <c r="AC44" s="16">
        <v>1.1642821485611199</v>
      </c>
      <c r="AD44" s="16">
        <v>1.2317383779337501</v>
      </c>
      <c r="AE44" s="50">
        <v>27.02</v>
      </c>
      <c r="AF44" s="50">
        <v>34.979999999999997</v>
      </c>
      <c r="AG44" s="50">
        <v>27.51</v>
      </c>
      <c r="AH44" s="50">
        <v>34.49</v>
      </c>
      <c r="AI44" s="16">
        <v>0.98537663012205701</v>
      </c>
      <c r="AJ44" s="16">
        <v>1.0162408433557799</v>
      </c>
      <c r="AK44" s="1">
        <v>-20</v>
      </c>
      <c r="AL44" s="1">
        <v>0</v>
      </c>
      <c r="AN44" s="6">
        <v>-3.261903126979715E-3</v>
      </c>
      <c r="AP44" s="6">
        <v>1.7293279371222159E-3</v>
      </c>
      <c r="AR44" s="6">
        <v>-3.4762456546928444E-3</v>
      </c>
      <c r="AT44" s="6">
        <v>6.027727546713546E-4</v>
      </c>
      <c r="AV44" s="6">
        <v>1.9049685103957881E-3</v>
      </c>
      <c r="AX44" s="6">
        <v>2.2369369570227615E-3</v>
      </c>
      <c r="AZ44" s="6">
        <v>-5.3049739587921474E-3</v>
      </c>
      <c r="BB44" s="6">
        <v>-1.3806832644689404E-3</v>
      </c>
      <c r="BD44" s="6">
        <v>-2.4090728500740455E-2</v>
      </c>
      <c r="BF44" s="6">
        <v>1.9438696703873104E-2</v>
      </c>
      <c r="BH44" s="6">
        <v>1.2738853503184711E-3</v>
      </c>
      <c r="BJ44" s="6">
        <v>-1.0137581462704714E-3</v>
      </c>
      <c r="BL44" s="6">
        <v>-2.5149007909902821E-2</v>
      </c>
      <c r="BN44" s="6">
        <v>2.0550987596008596E-2</v>
      </c>
    </row>
    <row r="45" spans="1:67" x14ac:dyDescent="0.25">
      <c r="A45" s="1">
        <v>44</v>
      </c>
      <c r="B45" s="1" t="s">
        <v>21</v>
      </c>
      <c r="C45" s="1" t="s">
        <v>22</v>
      </c>
      <c r="D45" s="1" t="s">
        <v>23</v>
      </c>
      <c r="E45" s="1" t="s">
        <v>47</v>
      </c>
      <c r="F45" s="1" t="s">
        <v>43</v>
      </c>
      <c r="G45" s="1" t="b">
        <v>1</v>
      </c>
      <c r="H45" s="1" t="b">
        <v>1</v>
      </c>
      <c r="I45" s="1" t="b">
        <v>0</v>
      </c>
      <c r="J45" s="1" t="b">
        <v>1</v>
      </c>
      <c r="K45" s="1" t="b">
        <v>0</v>
      </c>
      <c r="L45" s="1">
        <v>200</v>
      </c>
      <c r="M45" s="1">
        <v>2</v>
      </c>
      <c r="N45" s="1">
        <v>0</v>
      </c>
      <c r="O45" s="1">
        <v>1</v>
      </c>
      <c r="P45" s="1">
        <v>2</v>
      </c>
      <c r="Q45" s="1">
        <v>100</v>
      </c>
      <c r="R45" s="1">
        <v>100</v>
      </c>
      <c r="S45" s="1">
        <v>1</v>
      </c>
      <c r="T45" s="1">
        <v>1</v>
      </c>
      <c r="U45" s="1" t="b">
        <v>1</v>
      </c>
      <c r="V45" s="1">
        <v>251</v>
      </c>
      <c r="W45" s="50">
        <v>2226.52</v>
      </c>
      <c r="X45" s="50">
        <v>3435.48</v>
      </c>
      <c r="Y45" s="54">
        <v>173</v>
      </c>
      <c r="Z45" s="54">
        <v>166</v>
      </c>
      <c r="AA45" s="50">
        <v>146.85</v>
      </c>
      <c r="AB45" s="50">
        <v>133.44999999999999</v>
      </c>
      <c r="AC45" s="16">
        <v>1.1783471256995299</v>
      </c>
      <c r="AD45" s="16">
        <v>1.24431702763501</v>
      </c>
      <c r="AE45" s="50">
        <v>28</v>
      </c>
      <c r="AF45" s="50">
        <v>34</v>
      </c>
      <c r="AG45" s="50">
        <v>27.71</v>
      </c>
      <c r="AH45" s="50">
        <v>34.29</v>
      </c>
      <c r="AI45" s="16">
        <v>1.01441488405921</v>
      </c>
      <c r="AJ45" s="16">
        <v>0.99412177438556804</v>
      </c>
      <c r="AK45" s="1">
        <v>-20</v>
      </c>
      <c r="AL45" s="1">
        <v>0</v>
      </c>
      <c r="AN45" s="6">
        <v>1.2504189360456719E-2</v>
      </c>
      <c r="AP45" s="6">
        <v>2.3741423020691155E-3</v>
      </c>
      <c r="AR45" s="6">
        <v>2.3174971031285629E-3</v>
      </c>
      <c r="AT45" s="6">
        <v>6.027727546713546E-4</v>
      </c>
      <c r="AV45" s="6">
        <v>-4.4675240154838924E-3</v>
      </c>
      <c r="AX45" s="6">
        <v>-8.2417378250433382E-3</v>
      </c>
      <c r="AZ45" s="6">
        <v>6.7113253705841647E-3</v>
      </c>
      <c r="BB45" s="6">
        <v>8.817328582169548E-3</v>
      </c>
      <c r="BD45" s="6">
        <v>1.1304944558818253E-2</v>
      </c>
      <c r="BF45" s="6">
        <v>-9.1219071488940484E-3</v>
      </c>
      <c r="BH45" s="6">
        <v>8.5532302092812262E-3</v>
      </c>
      <c r="BJ45" s="6">
        <v>-6.8066618392467193E-3</v>
      </c>
      <c r="BL45" s="6">
        <v>3.5790639702788507E-3</v>
      </c>
      <c r="BN45" s="6">
        <v>-1.6618941532746678E-3</v>
      </c>
    </row>
    <row r="46" spans="1:67" x14ac:dyDescent="0.25">
      <c r="A46" s="1">
        <v>45</v>
      </c>
      <c r="B46" s="1" t="s">
        <v>21</v>
      </c>
      <c r="C46" s="1" t="s">
        <v>22</v>
      </c>
      <c r="D46" s="1" t="s">
        <v>23</v>
      </c>
      <c r="E46" s="1" t="s">
        <v>47</v>
      </c>
      <c r="F46" s="1" t="s">
        <v>43</v>
      </c>
      <c r="G46" s="1" t="b">
        <v>1</v>
      </c>
      <c r="H46" s="1" t="b">
        <v>1</v>
      </c>
      <c r="I46" s="1" t="b">
        <v>0</v>
      </c>
      <c r="J46" s="1" t="b">
        <v>1</v>
      </c>
      <c r="K46" s="1" t="b">
        <v>0</v>
      </c>
      <c r="L46" s="1">
        <v>200</v>
      </c>
      <c r="M46" s="1">
        <v>2</v>
      </c>
      <c r="N46" s="1">
        <v>0</v>
      </c>
      <c r="O46" s="1">
        <v>1</v>
      </c>
      <c r="P46" s="1">
        <v>2</v>
      </c>
      <c r="Q46" s="1">
        <v>100</v>
      </c>
      <c r="R46" s="1">
        <v>100</v>
      </c>
      <c r="S46" s="1">
        <v>1</v>
      </c>
      <c r="T46" s="1">
        <v>1</v>
      </c>
      <c r="U46" s="1" t="b">
        <v>1</v>
      </c>
      <c r="V46" s="1">
        <v>251</v>
      </c>
      <c r="W46" s="50">
        <v>2221.08</v>
      </c>
      <c r="X46" s="50">
        <v>3456.66</v>
      </c>
      <c r="Y46" s="54">
        <v>173</v>
      </c>
      <c r="Z46" s="54">
        <v>166</v>
      </c>
      <c r="AA46" s="50">
        <v>146.08000000000001</v>
      </c>
      <c r="AB46" s="50">
        <v>133.84</v>
      </c>
      <c r="AC46" s="16">
        <v>1.18457424671917</v>
      </c>
      <c r="AD46" s="16">
        <v>1.24068968100102</v>
      </c>
      <c r="AE46" s="50">
        <v>28</v>
      </c>
      <c r="AF46" s="50">
        <v>34</v>
      </c>
      <c r="AG46" s="50">
        <v>27.2</v>
      </c>
      <c r="AH46" s="50">
        <v>34.799999999999997</v>
      </c>
      <c r="AI46" s="16">
        <v>1.03235817505939</v>
      </c>
      <c r="AJ46" s="16">
        <v>0.97866461695472695</v>
      </c>
      <c r="AK46" s="1">
        <v>-20</v>
      </c>
      <c r="AL46" s="1">
        <v>0</v>
      </c>
      <c r="AN46" s="6">
        <v>1.0030363484147209E-2</v>
      </c>
      <c r="AP46" s="6">
        <v>8.5538564421476782E-3</v>
      </c>
      <c r="AR46" s="6">
        <v>2.3174971031285629E-3</v>
      </c>
      <c r="AT46" s="6">
        <v>6.027727546713546E-4</v>
      </c>
      <c r="AV46" s="6">
        <v>-9.6875444888108175E-3</v>
      </c>
      <c r="AX46" s="6">
        <v>-5.3433809704293012E-3</v>
      </c>
      <c r="AZ46" s="6">
        <v>1.2031415790631828E-2</v>
      </c>
      <c r="BB46" s="6">
        <v>5.8764943254059343E-3</v>
      </c>
      <c r="BD46" s="6">
        <v>1.1304944558818253E-2</v>
      </c>
      <c r="BF46" s="6">
        <v>-9.1219071488940484E-3</v>
      </c>
      <c r="BH46" s="6">
        <v>-1.0009099181073733E-2</v>
      </c>
      <c r="BJ46" s="6">
        <v>7.9652425778422575E-3</v>
      </c>
      <c r="BL46" s="6">
        <v>2.1330687560864758E-2</v>
      </c>
      <c r="BN46" s="6">
        <v>-1.718460944720146E-2</v>
      </c>
    </row>
    <row r="47" spans="1:67" x14ac:dyDescent="0.25">
      <c r="A47" s="1">
        <v>46</v>
      </c>
      <c r="B47" s="1" t="s">
        <v>21</v>
      </c>
      <c r="C47" s="1" t="s">
        <v>22</v>
      </c>
      <c r="D47" s="1" t="s">
        <v>23</v>
      </c>
      <c r="E47" s="1" t="s">
        <v>47</v>
      </c>
      <c r="F47" s="1" t="s">
        <v>43</v>
      </c>
      <c r="G47" s="1" t="b">
        <v>1</v>
      </c>
      <c r="H47" s="1" t="b">
        <v>1</v>
      </c>
      <c r="I47" s="1" t="b">
        <v>0</v>
      </c>
      <c r="J47" s="1" t="b">
        <v>1</v>
      </c>
      <c r="K47" s="1" t="b">
        <v>0</v>
      </c>
      <c r="L47" s="1">
        <v>200</v>
      </c>
      <c r="M47" s="1">
        <v>2</v>
      </c>
      <c r="N47" s="1">
        <v>0</v>
      </c>
      <c r="O47" s="1">
        <v>1</v>
      </c>
      <c r="P47" s="1">
        <v>2</v>
      </c>
      <c r="Q47" s="1">
        <v>100</v>
      </c>
      <c r="R47" s="1">
        <v>100</v>
      </c>
      <c r="S47" s="1">
        <v>1</v>
      </c>
      <c r="T47" s="1">
        <v>1</v>
      </c>
      <c r="U47" s="1" t="b">
        <v>1</v>
      </c>
      <c r="V47" s="1">
        <v>251</v>
      </c>
      <c r="W47" s="50">
        <v>2244.84</v>
      </c>
      <c r="X47" s="50">
        <v>3477.52</v>
      </c>
      <c r="Y47" s="54">
        <v>172</v>
      </c>
      <c r="Z47" s="54">
        <v>165</v>
      </c>
      <c r="AA47" s="50">
        <v>146.57</v>
      </c>
      <c r="AB47" s="50">
        <v>133.91</v>
      </c>
      <c r="AC47" s="16">
        <v>1.1737910311156301</v>
      </c>
      <c r="AD47" s="16">
        <v>1.2324509030366699</v>
      </c>
      <c r="AE47" s="50">
        <v>28</v>
      </c>
      <c r="AF47" s="50">
        <v>34</v>
      </c>
      <c r="AG47" s="50">
        <v>27.37</v>
      </c>
      <c r="AH47" s="50">
        <v>34.630000000000003</v>
      </c>
      <c r="AI47" s="16">
        <v>1.02540551229761</v>
      </c>
      <c r="AJ47" s="16">
        <v>0.98328925809974099</v>
      </c>
      <c r="AK47" s="1">
        <v>-20</v>
      </c>
      <c r="AL47" s="1">
        <v>0</v>
      </c>
      <c r="AN47" s="6">
        <v>2.0835161796852519E-2</v>
      </c>
      <c r="AP47" s="6">
        <v>1.4640203796352003E-2</v>
      </c>
      <c r="AR47" s="6">
        <v>-3.4762456546928444E-3</v>
      </c>
      <c r="AT47" s="6">
        <v>-5.4249547920434127E-3</v>
      </c>
      <c r="AV47" s="6">
        <v>-6.3657132785119863E-3</v>
      </c>
      <c r="AX47" s="6">
        <v>-4.823163073447323E-3</v>
      </c>
      <c r="AZ47" s="6">
        <v>2.818862855050952E-3</v>
      </c>
      <c r="BB47" s="6">
        <v>-8.0301081049516387E-4</v>
      </c>
      <c r="BD47" s="6">
        <v>1.1304944558818253E-2</v>
      </c>
      <c r="BF47" s="6">
        <v>-9.1219071488940484E-3</v>
      </c>
      <c r="BH47" s="6">
        <v>-3.8216560509554132E-3</v>
      </c>
      <c r="BJ47" s="6">
        <v>3.0412744388128576E-3</v>
      </c>
      <c r="BL47" s="6">
        <v>1.4452292048126258E-2</v>
      </c>
      <c r="BN47" s="6">
        <v>-1.254035398484854E-2</v>
      </c>
    </row>
    <row r="48" spans="1:67" x14ac:dyDescent="0.25">
      <c r="A48" s="1">
        <v>47</v>
      </c>
      <c r="B48" s="1" t="s">
        <v>21</v>
      </c>
      <c r="C48" s="1" t="s">
        <v>22</v>
      </c>
      <c r="D48" s="1" t="s">
        <v>23</v>
      </c>
      <c r="E48" s="1" t="s">
        <v>47</v>
      </c>
      <c r="F48" s="1" t="s">
        <v>43</v>
      </c>
      <c r="G48" s="1" t="b">
        <v>1</v>
      </c>
      <c r="H48" s="1" t="b">
        <v>1</v>
      </c>
      <c r="I48" s="1" t="b">
        <v>0</v>
      </c>
      <c r="J48" s="1" t="b">
        <v>1</v>
      </c>
      <c r="K48" s="1" t="b">
        <v>0</v>
      </c>
      <c r="L48" s="1">
        <v>200</v>
      </c>
      <c r="M48" s="1">
        <v>2</v>
      </c>
      <c r="N48" s="1">
        <v>0</v>
      </c>
      <c r="O48" s="1">
        <v>1</v>
      </c>
      <c r="P48" s="1">
        <v>2</v>
      </c>
      <c r="Q48" s="1">
        <v>100</v>
      </c>
      <c r="R48" s="1">
        <v>100</v>
      </c>
      <c r="S48" s="1">
        <v>1</v>
      </c>
      <c r="T48" s="1">
        <v>1</v>
      </c>
      <c r="U48" s="1" t="b">
        <v>1</v>
      </c>
      <c r="V48" s="1">
        <v>251</v>
      </c>
      <c r="W48" s="50">
        <v>2183.48</v>
      </c>
      <c r="X48" s="50">
        <v>3372.8</v>
      </c>
      <c r="Y48" s="54">
        <v>173</v>
      </c>
      <c r="Z48" s="54">
        <v>166</v>
      </c>
      <c r="AA48" s="50">
        <v>148.72</v>
      </c>
      <c r="AB48" s="50">
        <v>135</v>
      </c>
      <c r="AC48" s="16">
        <v>1.1635270361741199</v>
      </c>
      <c r="AD48" s="16">
        <v>1.2301146720600999</v>
      </c>
      <c r="AE48" s="50">
        <v>28</v>
      </c>
      <c r="AF48" s="50">
        <v>34</v>
      </c>
      <c r="AG48" s="50">
        <v>27.86</v>
      </c>
      <c r="AH48" s="50">
        <v>34.14</v>
      </c>
      <c r="AI48" s="16">
        <v>1.00809242558208</v>
      </c>
      <c r="AJ48" s="16">
        <v>0.99786765619002404</v>
      </c>
      <c r="AK48" s="1">
        <v>-20</v>
      </c>
      <c r="AL48" s="1">
        <v>0</v>
      </c>
      <c r="AN48" s="6">
        <v>-7.0681388962280378E-3</v>
      </c>
      <c r="AP48" s="6">
        <v>-1.5914076881129113E-2</v>
      </c>
      <c r="AR48" s="6">
        <v>2.3174971031285629E-3</v>
      </c>
      <c r="AT48" s="6">
        <v>6.027727546713546E-4</v>
      </c>
      <c r="AV48" s="6">
        <v>8.2096685625960841E-3</v>
      </c>
      <c r="AX48" s="6">
        <v>3.2773727509864958E-3</v>
      </c>
      <c r="AZ48" s="6">
        <v>-5.9500981122280194E-3</v>
      </c>
      <c r="BB48" s="6">
        <v>-2.6970862272831519E-3</v>
      </c>
      <c r="BD48" s="6">
        <v>1.1304944558818253E-2</v>
      </c>
      <c r="BF48" s="6">
        <v>-9.1219071488940484E-3</v>
      </c>
      <c r="BH48" s="6">
        <v>1.4012738853503182E-2</v>
      </c>
      <c r="BJ48" s="6">
        <v>-1.1151339608978739E-2</v>
      </c>
      <c r="BL48" s="6">
        <v>-2.675859000763281E-3</v>
      </c>
      <c r="BN48" s="6">
        <v>2.0998749194303112E-3</v>
      </c>
    </row>
    <row r="49" spans="1:67" x14ac:dyDescent="0.25">
      <c r="A49" s="1">
        <v>48</v>
      </c>
      <c r="B49" s="1" t="s">
        <v>21</v>
      </c>
      <c r="C49" s="1" t="s">
        <v>22</v>
      </c>
      <c r="D49" s="1" t="s">
        <v>23</v>
      </c>
      <c r="E49" s="1" t="s">
        <v>47</v>
      </c>
      <c r="F49" s="1" t="s">
        <v>43</v>
      </c>
      <c r="G49" s="1" t="b">
        <v>1</v>
      </c>
      <c r="H49" s="1" t="b">
        <v>1</v>
      </c>
      <c r="I49" s="1" t="b">
        <v>0</v>
      </c>
      <c r="J49" s="1" t="b">
        <v>1</v>
      </c>
      <c r="K49" s="1" t="b">
        <v>0</v>
      </c>
      <c r="L49" s="1">
        <v>200</v>
      </c>
      <c r="M49" s="1">
        <v>2</v>
      </c>
      <c r="N49" s="1">
        <v>0</v>
      </c>
      <c r="O49" s="1">
        <v>1</v>
      </c>
      <c r="P49" s="1">
        <v>2</v>
      </c>
      <c r="Q49" s="1">
        <v>100</v>
      </c>
      <c r="R49" s="1">
        <v>100</v>
      </c>
      <c r="S49" s="1">
        <v>1</v>
      </c>
      <c r="T49" s="1">
        <v>1</v>
      </c>
      <c r="U49" s="1" t="b">
        <v>1</v>
      </c>
      <c r="V49" s="1">
        <v>251</v>
      </c>
      <c r="W49" s="50">
        <v>2230.5500000000002</v>
      </c>
      <c r="X49" s="50">
        <v>3463.65</v>
      </c>
      <c r="Y49" s="54">
        <v>173</v>
      </c>
      <c r="Z49" s="54">
        <v>166</v>
      </c>
      <c r="AA49" s="50">
        <v>146.05000000000001</v>
      </c>
      <c r="AB49" s="50">
        <v>133.36000000000001</v>
      </c>
      <c r="AC49" s="16">
        <v>1.18476270974496</v>
      </c>
      <c r="AD49" s="16">
        <v>1.2449787951848299</v>
      </c>
      <c r="AE49" s="50">
        <v>28</v>
      </c>
      <c r="AF49" s="50">
        <v>34</v>
      </c>
      <c r="AG49" s="50">
        <v>27.36</v>
      </c>
      <c r="AH49" s="50">
        <v>34.64</v>
      </c>
      <c r="AI49" s="16">
        <v>1.0256325375773601</v>
      </c>
      <c r="AJ49" s="16">
        <v>0.982864385061753</v>
      </c>
      <c r="AK49" s="1">
        <v>-20</v>
      </c>
      <c r="AL49" s="1">
        <v>0</v>
      </c>
      <c r="AN49" s="6">
        <v>1.4336821397502364E-2</v>
      </c>
      <c r="AP49" s="6">
        <v>1.0593337171097339E-2</v>
      </c>
      <c r="AR49" s="6">
        <v>2.3174971031285629E-3</v>
      </c>
      <c r="AT49" s="6">
        <v>6.027727546713546E-4</v>
      </c>
      <c r="AV49" s="6">
        <v>-9.890921909849637E-3</v>
      </c>
      <c r="AX49" s="6">
        <v>-8.9105894068771674E-3</v>
      </c>
      <c r="AZ49" s="6">
        <v>1.2192427650667303E-2</v>
      </c>
      <c r="BB49" s="6">
        <v>9.3538498680838522E-3</v>
      </c>
      <c r="BD49" s="6">
        <v>1.1304944558818253E-2</v>
      </c>
      <c r="BF49" s="6">
        <v>-9.1219071488940484E-3</v>
      </c>
      <c r="BH49" s="6">
        <v>-4.1856232939035953E-3</v>
      </c>
      <c r="BJ49" s="6">
        <v>3.3309196234614369E-3</v>
      </c>
      <c r="BL49" s="6">
        <v>1.4676892279579246E-2</v>
      </c>
      <c r="BN49" s="6">
        <v>-1.2967029020945042E-2</v>
      </c>
    </row>
    <row r="50" spans="1:67" x14ac:dyDescent="0.25">
      <c r="A50" s="1">
        <v>49</v>
      </c>
      <c r="B50" s="1" t="s">
        <v>21</v>
      </c>
      <c r="C50" s="1" t="s">
        <v>22</v>
      </c>
      <c r="D50" s="1" t="s">
        <v>23</v>
      </c>
      <c r="E50" s="1" t="s">
        <v>47</v>
      </c>
      <c r="F50" s="1" t="s">
        <v>43</v>
      </c>
      <c r="G50" s="1" t="b">
        <v>1</v>
      </c>
      <c r="H50" s="1" t="b">
        <v>1</v>
      </c>
      <c r="I50" s="1" t="b">
        <v>0</v>
      </c>
      <c r="J50" s="1" t="b">
        <v>1</v>
      </c>
      <c r="K50" s="1" t="b">
        <v>0</v>
      </c>
      <c r="L50" s="1">
        <v>200</v>
      </c>
      <c r="M50" s="1">
        <v>2</v>
      </c>
      <c r="N50" s="1">
        <v>0</v>
      </c>
      <c r="O50" s="1">
        <v>1</v>
      </c>
      <c r="P50" s="1">
        <v>2</v>
      </c>
      <c r="Q50" s="1">
        <v>100</v>
      </c>
      <c r="R50" s="1">
        <v>100</v>
      </c>
      <c r="S50" s="1">
        <v>1</v>
      </c>
      <c r="T50" s="1">
        <v>1</v>
      </c>
      <c r="U50" s="1" t="b">
        <v>1</v>
      </c>
      <c r="V50" s="1">
        <v>295</v>
      </c>
      <c r="W50" s="50">
        <v>2174.39</v>
      </c>
      <c r="X50" s="50">
        <v>3439.61</v>
      </c>
      <c r="Y50" s="54">
        <v>172</v>
      </c>
      <c r="Z50" s="54">
        <v>166</v>
      </c>
      <c r="AA50" s="50">
        <v>147.75</v>
      </c>
      <c r="AB50" s="50">
        <v>135.36000000000001</v>
      </c>
      <c r="AC50" s="16">
        <v>1.16458970865658</v>
      </c>
      <c r="AD50" s="16">
        <v>1.2269429559129399</v>
      </c>
      <c r="AE50" s="50">
        <v>27</v>
      </c>
      <c r="AF50" s="50">
        <v>35</v>
      </c>
      <c r="AG50" s="50">
        <v>27.17</v>
      </c>
      <c r="AH50" s="50">
        <v>34.83</v>
      </c>
      <c r="AI50" s="16">
        <v>0.99657532033738805</v>
      </c>
      <c r="AJ50" s="16">
        <v>1.00659563294044</v>
      </c>
      <c r="AK50" s="1">
        <v>-20</v>
      </c>
      <c r="AL50" s="1">
        <v>0</v>
      </c>
      <c r="AN50" s="6">
        <v>-1.1201792796164622E-2</v>
      </c>
      <c r="AP50" s="6">
        <v>3.5791573822638867E-3</v>
      </c>
      <c r="AR50" s="6">
        <v>-3.4762456546928444E-3</v>
      </c>
      <c r="AT50" s="6">
        <v>6.027727546713546E-4</v>
      </c>
      <c r="AV50" s="6">
        <v>1.6337986156775841E-3</v>
      </c>
      <c r="AX50" s="6">
        <v>5.9527790783227008E-3</v>
      </c>
      <c r="AZ50" s="6">
        <v>-5.0422124816528191E-3</v>
      </c>
      <c r="BB50" s="6">
        <v>-5.2685227177733385E-3</v>
      </c>
      <c r="BD50" s="6">
        <v>-2.4813089175425351E-2</v>
      </c>
      <c r="BF50" s="6">
        <v>2.0021566170256078E-2</v>
      </c>
      <c r="BH50" s="6">
        <v>-1.1101000909918057E-2</v>
      </c>
      <c r="BJ50" s="6">
        <v>8.8341781317886614E-3</v>
      </c>
      <c r="BL50" s="6">
        <v>-1.4069940340406317E-2</v>
      </c>
      <c r="BN50" s="6">
        <v>1.0864869310856839E-2</v>
      </c>
    </row>
    <row r="51" spans="1:67" x14ac:dyDescent="0.25">
      <c r="A51" s="1">
        <v>50</v>
      </c>
      <c r="B51" s="1" t="s">
        <v>21</v>
      </c>
      <c r="C51" s="1" t="s">
        <v>22</v>
      </c>
      <c r="D51" s="1" t="s">
        <v>23</v>
      </c>
      <c r="E51" s="1" t="s">
        <v>47</v>
      </c>
      <c r="F51" s="1" t="s">
        <v>43</v>
      </c>
      <c r="G51" s="1" t="b">
        <v>1</v>
      </c>
      <c r="H51" s="1" t="b">
        <v>1</v>
      </c>
      <c r="I51" s="1" t="b">
        <v>0</v>
      </c>
      <c r="J51" s="1" t="b">
        <v>1</v>
      </c>
      <c r="K51" s="1" t="b">
        <v>0</v>
      </c>
      <c r="L51" s="1">
        <v>200</v>
      </c>
      <c r="M51" s="1">
        <v>2</v>
      </c>
      <c r="N51" s="1">
        <v>0</v>
      </c>
      <c r="O51" s="1">
        <v>1</v>
      </c>
      <c r="P51" s="1">
        <v>2</v>
      </c>
      <c r="Q51" s="1">
        <v>100</v>
      </c>
      <c r="R51" s="1">
        <v>100</v>
      </c>
      <c r="S51" s="1">
        <v>1</v>
      </c>
      <c r="T51" s="1">
        <v>1</v>
      </c>
      <c r="U51" s="1" t="b">
        <v>1</v>
      </c>
      <c r="V51" s="1">
        <v>322</v>
      </c>
      <c r="W51" s="50">
        <v>2165.19</v>
      </c>
      <c r="X51" s="50">
        <v>3424.83</v>
      </c>
      <c r="Y51" s="54">
        <v>172</v>
      </c>
      <c r="Z51" s="54">
        <v>166</v>
      </c>
      <c r="AA51" s="50">
        <v>148.49</v>
      </c>
      <c r="AB51" s="50">
        <v>135.34</v>
      </c>
      <c r="AC51" s="16">
        <v>1.1586030823802</v>
      </c>
      <c r="AD51" s="16">
        <v>1.2272173833858999</v>
      </c>
      <c r="AE51" s="50">
        <v>26.85</v>
      </c>
      <c r="AF51" s="50">
        <v>35.15</v>
      </c>
      <c r="AG51" s="50">
        <v>27.46</v>
      </c>
      <c r="AH51" s="50">
        <v>34.54</v>
      </c>
      <c r="AI51" s="16">
        <v>0.98133611201090298</v>
      </c>
      <c r="AJ51" s="16">
        <v>1.0200456223896299</v>
      </c>
      <c r="AK51" s="1">
        <v>-20</v>
      </c>
      <c r="AL51" s="1">
        <v>0</v>
      </c>
      <c r="AN51" s="6">
        <v>-1.5385468910511624E-2</v>
      </c>
      <c r="AP51" s="6">
        <v>-7.3322104032191859E-4</v>
      </c>
      <c r="AR51" s="6">
        <v>-3.4762456546928444E-3</v>
      </c>
      <c r="AT51" s="6">
        <v>6.027727546713546E-4</v>
      </c>
      <c r="AV51" s="6">
        <v>6.6504416679660228E-3</v>
      </c>
      <c r="AX51" s="6">
        <v>5.8041453934705167E-3</v>
      </c>
      <c r="AZ51" s="6">
        <v>-1.0156838165162663E-2</v>
      </c>
      <c r="BB51" s="6">
        <v>-5.0460334453350519E-3</v>
      </c>
      <c r="BD51" s="6">
        <v>-3.0230794235561853E-2</v>
      </c>
      <c r="BF51" s="6">
        <v>2.4393087168128602E-2</v>
      </c>
      <c r="BH51" s="6">
        <v>-5.4595086442221774E-4</v>
      </c>
      <c r="BJ51" s="6">
        <v>4.3446777697342398E-4</v>
      </c>
      <c r="BL51" s="6">
        <v>-2.9146365842705246E-2</v>
      </c>
      <c r="BN51" s="6">
        <v>2.4371903696721597E-2</v>
      </c>
    </row>
    <row r="52" spans="1:67" x14ac:dyDescent="0.25">
      <c r="A52" s="3">
        <v>51</v>
      </c>
      <c r="B52" s="3" t="s">
        <v>21</v>
      </c>
      <c r="C52" s="3" t="s">
        <v>22</v>
      </c>
      <c r="D52" s="3" t="s">
        <v>23</v>
      </c>
      <c r="E52" s="3" t="s">
        <v>48</v>
      </c>
      <c r="F52" s="3" t="s">
        <v>43</v>
      </c>
      <c r="G52" s="3" t="b">
        <v>1</v>
      </c>
      <c r="H52" s="3" t="b">
        <v>1</v>
      </c>
      <c r="I52" s="3" t="b">
        <v>0</v>
      </c>
      <c r="J52" s="3" t="b">
        <v>1</v>
      </c>
      <c r="K52" s="3" t="b">
        <v>0</v>
      </c>
      <c r="L52" s="3">
        <v>200</v>
      </c>
      <c r="M52" s="3">
        <v>2</v>
      </c>
      <c r="N52" s="3">
        <v>0</v>
      </c>
      <c r="O52" s="3">
        <v>1</v>
      </c>
      <c r="P52" s="3">
        <v>2</v>
      </c>
      <c r="Q52" s="3">
        <v>100</v>
      </c>
      <c r="R52" s="3">
        <v>100</v>
      </c>
      <c r="S52" s="3">
        <v>1</v>
      </c>
      <c r="T52" s="3">
        <v>1</v>
      </c>
      <c r="U52" s="3" t="b">
        <v>1</v>
      </c>
      <c r="V52" s="3">
        <v>251</v>
      </c>
      <c r="W52" s="51">
        <v>3808.48</v>
      </c>
      <c r="X52" s="51">
        <v>1953.32</v>
      </c>
      <c r="Y52" s="53">
        <v>164</v>
      </c>
      <c r="Z52" s="53">
        <v>174</v>
      </c>
      <c r="AA52" s="51">
        <v>130.66</v>
      </c>
      <c r="AB52" s="51">
        <v>150.33000000000001</v>
      </c>
      <c r="AC52" s="17">
        <v>1.25550838070921</v>
      </c>
      <c r="AD52" s="17">
        <v>1.1576342682940499</v>
      </c>
      <c r="AE52" s="51">
        <v>36</v>
      </c>
      <c r="AF52" s="51">
        <v>26</v>
      </c>
      <c r="AG52" s="51">
        <v>36.26</v>
      </c>
      <c r="AH52" s="51">
        <v>25.74</v>
      </c>
      <c r="AI52" s="17">
        <v>0.99438274694930895</v>
      </c>
      <c r="AJ52" s="17">
        <v>1.0132558629776001</v>
      </c>
      <c r="AK52" s="3">
        <v>-15</v>
      </c>
      <c r="AL52" s="3">
        <v>20</v>
      </c>
      <c r="AN52" s="6" cm="1">
        <f t="array" ref="AN52:AN61">W52:W61/AO52-1</f>
        <v>1.3230100687589008E-3</v>
      </c>
      <c r="AO52" s="23">
        <f>AVERAGE(W52:W61)</f>
        <v>3803.4479999999994</v>
      </c>
      <c r="AP52" s="6" cm="1">
        <f t="array" ref="AP52:AP61">X52:X61/AQ52-1</f>
        <v>-5.2737824366138053E-3</v>
      </c>
      <c r="AQ52" s="23">
        <f t="shared" ref="AQ52" si="25">AVERAGE(X52:X61)</f>
        <v>1963.6759999999999</v>
      </c>
      <c r="AR52" s="6" cm="1">
        <f t="array" ref="AR52:AR61">Y52:Y61/AS52-1</f>
        <v>2.4449877750611915E-3</v>
      </c>
      <c r="AS52" s="23">
        <f>AVERAGE(Y52:Y61)</f>
        <v>163.6</v>
      </c>
      <c r="AT52" s="6" cm="1">
        <f t="array" ref="AT52:AT61">Z52:Z61/AU52-1</f>
        <v>2.3041474654377225E-3</v>
      </c>
      <c r="AU52" s="23">
        <f>AVERAGE(Z52:Z61)</f>
        <v>173.6</v>
      </c>
      <c r="AV52" s="6" cm="1">
        <f t="array" ref="AV52:AV61">AA52:AA61/AW52-1</f>
        <v>-1.0092360389014621E-3</v>
      </c>
      <c r="AW52" s="23">
        <f>AVERAGE(AA52:AA61)</f>
        <v>130.792</v>
      </c>
      <c r="AX52" s="6" cm="1">
        <f t="array" ref="AX52:AX61">AB52:AB61/AY52-1</f>
        <v>-2.5743441393861755E-3</v>
      </c>
      <c r="AY52" s="23">
        <f>AVERAGE(AB52:AB61)</f>
        <v>150.71800000000002</v>
      </c>
      <c r="AZ52" s="6" cm="1">
        <f t="array" ref="AZ52:AZ61">AC52:AC61/BA52-1</f>
        <v>3.3396311643705268E-3</v>
      </c>
      <c r="BA52" s="23">
        <f>AVERAGE(AC52:AC61)</f>
        <v>1.25132940204126</v>
      </c>
      <c r="BB52" s="6" cm="1">
        <f t="array" ref="BB52:BB61">AD52:AD61/BC52-1</f>
        <v>4.7611965369849241E-3</v>
      </c>
      <c r="BC52" s="23">
        <f>AVERAGE(AD52:AD61)</f>
        <v>1.1521486620740911</v>
      </c>
      <c r="BD52" s="6" cm="1">
        <f t="array" ref="BD52:BD61">AE52:AE61/BE52-1</f>
        <v>0</v>
      </c>
      <c r="BE52" s="23">
        <f>AVERAGE(AE52:AE61)</f>
        <v>36</v>
      </c>
      <c r="BF52" s="6" cm="1">
        <f t="array" ref="BF52:BF61">AF52:AF61/BG52-1</f>
        <v>0</v>
      </c>
      <c r="BG52" s="23">
        <f>AVERAGE(AF52:AF61)</f>
        <v>26</v>
      </c>
      <c r="BH52" s="6" cm="1">
        <f t="array" ref="BH52:BH61">AG52:AG61/BI52-1</f>
        <v>5.8531443313265541E-3</v>
      </c>
      <c r="BI52" s="23">
        <f t="shared" ref="BI52" si="26">AVERAGE(AG52:AG61)</f>
        <v>36.049000000000007</v>
      </c>
      <c r="BJ52" s="6" cm="1">
        <f t="array" ref="BJ52:BJ61">AH52:AH61/BK52-1</f>
        <v>-8.1307078725291193E-3</v>
      </c>
      <c r="BK52" s="23">
        <f t="shared" ref="BK52" si="27">AVERAGE(AH52:AH61)</f>
        <v>25.951000000000001</v>
      </c>
      <c r="BL52" s="6" cm="1">
        <f t="array" ref="BL52:BL61">AI52:AI61/BM52-1</f>
        <v>-6.0259124485206872E-3</v>
      </c>
      <c r="BM52" s="22">
        <f t="shared" ref="BM52" si="28">AVERAGE(AI52:AI61)</f>
        <v>1.0004111368726285</v>
      </c>
      <c r="BN52" s="6" cm="1">
        <f t="array" ref="BN52:BN61">AJ52:AJ61/BO52-1</f>
        <v>7.8810480585083109E-3</v>
      </c>
      <c r="BO52" s="22">
        <f t="shared" ref="BO52" si="29">AVERAGE(AJ52:AJ61)</f>
        <v>1.0053327869687056</v>
      </c>
    </row>
    <row r="53" spans="1:67" x14ac:dyDescent="0.25">
      <c r="A53" s="3">
        <v>52</v>
      </c>
      <c r="B53" s="3" t="s">
        <v>21</v>
      </c>
      <c r="C53" s="3" t="s">
        <v>22</v>
      </c>
      <c r="D53" s="3" t="s">
        <v>23</v>
      </c>
      <c r="E53" s="3" t="s">
        <v>48</v>
      </c>
      <c r="F53" s="3" t="s">
        <v>43</v>
      </c>
      <c r="G53" s="3" t="b">
        <v>1</v>
      </c>
      <c r="H53" s="3" t="b">
        <v>1</v>
      </c>
      <c r="I53" s="3" t="b">
        <v>0</v>
      </c>
      <c r="J53" s="3" t="b">
        <v>1</v>
      </c>
      <c r="K53" s="3" t="b">
        <v>0</v>
      </c>
      <c r="L53" s="3">
        <v>200</v>
      </c>
      <c r="M53" s="3">
        <v>2</v>
      </c>
      <c r="N53" s="3">
        <v>0</v>
      </c>
      <c r="O53" s="3">
        <v>1</v>
      </c>
      <c r="P53" s="3">
        <v>2</v>
      </c>
      <c r="Q53" s="3">
        <v>100</v>
      </c>
      <c r="R53" s="3">
        <v>100</v>
      </c>
      <c r="S53" s="3">
        <v>1</v>
      </c>
      <c r="T53" s="3">
        <v>1</v>
      </c>
      <c r="U53" s="3" t="b">
        <v>1</v>
      </c>
      <c r="V53" s="3">
        <v>251</v>
      </c>
      <c r="W53" s="51">
        <v>3811.09</v>
      </c>
      <c r="X53" s="51">
        <v>1965.71</v>
      </c>
      <c r="Y53" s="53">
        <v>163</v>
      </c>
      <c r="Z53" s="53">
        <v>173</v>
      </c>
      <c r="AA53" s="51">
        <v>131.37</v>
      </c>
      <c r="AB53" s="51">
        <v>151.01</v>
      </c>
      <c r="AC53" s="17">
        <v>1.2414319782347201</v>
      </c>
      <c r="AD53" s="17">
        <v>1.14591731340278</v>
      </c>
      <c r="AE53" s="51">
        <v>36</v>
      </c>
      <c r="AF53" s="51">
        <v>26</v>
      </c>
      <c r="AG53" s="51">
        <v>36.17</v>
      </c>
      <c r="AH53" s="51">
        <v>25.83</v>
      </c>
      <c r="AI53" s="17">
        <v>0.99755024384166102</v>
      </c>
      <c r="AJ53" s="17">
        <v>1.01130191145408</v>
      </c>
      <c r="AK53" s="3">
        <v>-15</v>
      </c>
      <c r="AL53" s="3">
        <v>20</v>
      </c>
      <c r="AN53" s="6">
        <v>2.0092295201619148E-3</v>
      </c>
      <c r="AP53" s="6">
        <v>1.0358124252678458E-3</v>
      </c>
      <c r="AR53" s="6">
        <v>-3.6674816625916762E-3</v>
      </c>
      <c r="AT53" s="6">
        <v>-3.4562211981566948E-3</v>
      </c>
      <c r="AV53" s="6">
        <v>4.4192305339776361E-3</v>
      </c>
      <c r="AX53" s="6">
        <v>1.9373930121151517E-3</v>
      </c>
      <c r="AZ53" s="6">
        <v>-7.9095270920626071E-3</v>
      </c>
      <c r="BB53" s="6">
        <v>-5.4084588876693873E-3</v>
      </c>
      <c r="BD53" s="6">
        <v>0</v>
      </c>
      <c r="BF53" s="6">
        <v>0</v>
      </c>
      <c r="BH53" s="6">
        <v>3.3565424838413183E-3</v>
      </c>
      <c r="BJ53" s="6">
        <v>-4.662633424530882E-3</v>
      </c>
      <c r="BL53" s="6">
        <v>-2.8597172957418593E-3</v>
      </c>
      <c r="BN53" s="6">
        <v>5.9374612692901785E-3</v>
      </c>
    </row>
    <row r="54" spans="1:67" x14ac:dyDescent="0.25">
      <c r="A54" s="3">
        <v>53</v>
      </c>
      <c r="B54" s="3" t="s">
        <v>21</v>
      </c>
      <c r="C54" s="3" t="s">
        <v>22</v>
      </c>
      <c r="D54" s="3" t="s">
        <v>23</v>
      </c>
      <c r="E54" s="3" t="s">
        <v>48</v>
      </c>
      <c r="F54" s="3" t="s">
        <v>43</v>
      </c>
      <c r="G54" s="3" t="b">
        <v>1</v>
      </c>
      <c r="H54" s="3" t="b">
        <v>1</v>
      </c>
      <c r="I54" s="3" t="b">
        <v>0</v>
      </c>
      <c r="J54" s="3" t="b">
        <v>1</v>
      </c>
      <c r="K54" s="3" t="b">
        <v>0</v>
      </c>
      <c r="L54" s="3">
        <v>200</v>
      </c>
      <c r="M54" s="3">
        <v>2</v>
      </c>
      <c r="N54" s="3">
        <v>0</v>
      </c>
      <c r="O54" s="3">
        <v>1</v>
      </c>
      <c r="P54" s="3">
        <v>2</v>
      </c>
      <c r="Q54" s="3">
        <v>100</v>
      </c>
      <c r="R54" s="3">
        <v>100</v>
      </c>
      <c r="S54" s="3">
        <v>1</v>
      </c>
      <c r="T54" s="3">
        <v>1</v>
      </c>
      <c r="U54" s="3" t="b">
        <v>1</v>
      </c>
      <c r="V54" s="3">
        <v>251</v>
      </c>
      <c r="W54" s="51">
        <v>3808.44</v>
      </c>
      <c r="X54" s="51">
        <v>1956.7</v>
      </c>
      <c r="Y54" s="53">
        <v>163</v>
      </c>
      <c r="Z54" s="53">
        <v>173</v>
      </c>
      <c r="AA54" s="51">
        <v>131.57</v>
      </c>
      <c r="AB54" s="51">
        <v>151.26</v>
      </c>
      <c r="AC54" s="17">
        <v>1.2392134527789</v>
      </c>
      <c r="AD54" s="17">
        <v>1.1441476335037699</v>
      </c>
      <c r="AE54" s="51">
        <v>36</v>
      </c>
      <c r="AF54" s="51">
        <v>26</v>
      </c>
      <c r="AG54" s="51">
        <v>36.200000000000003</v>
      </c>
      <c r="AH54" s="51">
        <v>25.8</v>
      </c>
      <c r="AI54" s="17">
        <v>0.99630844653213002</v>
      </c>
      <c r="AJ54" s="17">
        <v>1.0114089654306999</v>
      </c>
      <c r="AK54" s="3">
        <v>-15</v>
      </c>
      <c r="AL54" s="3">
        <v>20</v>
      </c>
      <c r="AN54" s="6">
        <v>1.312493295557271E-3</v>
      </c>
      <c r="AP54" s="6">
        <v>-3.5525208843005807E-3</v>
      </c>
      <c r="AR54" s="6">
        <v>-3.6674816625916762E-3</v>
      </c>
      <c r="AT54" s="6">
        <v>-3.4562211981566948E-3</v>
      </c>
      <c r="AV54" s="6">
        <v>5.9483760474645653E-3</v>
      </c>
      <c r="AX54" s="6">
        <v>3.5961199060494664E-3</v>
      </c>
      <c r="AZ54" s="6">
        <v>-9.6824619021941283E-3</v>
      </c>
      <c r="BB54" s="6">
        <v>-6.9444411417514118E-3</v>
      </c>
      <c r="BD54" s="6">
        <v>0</v>
      </c>
      <c r="BF54" s="6">
        <v>0</v>
      </c>
      <c r="BH54" s="6">
        <v>4.1887430996698782E-3</v>
      </c>
      <c r="BJ54" s="6">
        <v>-5.8186582405301834E-3</v>
      </c>
      <c r="BL54" s="6">
        <v>-4.1010042664297863E-3</v>
      </c>
      <c r="BN54" s="6">
        <v>6.0439473781763731E-3</v>
      </c>
    </row>
    <row r="55" spans="1:67" x14ac:dyDescent="0.25">
      <c r="A55" s="3">
        <v>54</v>
      </c>
      <c r="B55" s="3" t="s">
        <v>21</v>
      </c>
      <c r="C55" s="3" t="s">
        <v>22</v>
      </c>
      <c r="D55" s="3" t="s">
        <v>23</v>
      </c>
      <c r="E55" s="3" t="s">
        <v>48</v>
      </c>
      <c r="F55" s="3" t="s">
        <v>43</v>
      </c>
      <c r="G55" s="3" t="b">
        <v>1</v>
      </c>
      <c r="H55" s="3" t="b">
        <v>1</v>
      </c>
      <c r="I55" s="3" t="b">
        <v>0</v>
      </c>
      <c r="J55" s="3" t="b">
        <v>1</v>
      </c>
      <c r="K55" s="3" t="b">
        <v>0</v>
      </c>
      <c r="L55" s="3">
        <v>200</v>
      </c>
      <c r="M55" s="3">
        <v>2</v>
      </c>
      <c r="N55" s="3">
        <v>0</v>
      </c>
      <c r="O55" s="3">
        <v>1</v>
      </c>
      <c r="P55" s="3">
        <v>2</v>
      </c>
      <c r="Q55" s="3">
        <v>100</v>
      </c>
      <c r="R55" s="3">
        <v>100</v>
      </c>
      <c r="S55" s="3">
        <v>1</v>
      </c>
      <c r="T55" s="3">
        <v>1</v>
      </c>
      <c r="U55" s="3" t="b">
        <v>1</v>
      </c>
      <c r="V55" s="3">
        <v>251</v>
      </c>
      <c r="W55" s="51">
        <v>3775.89</v>
      </c>
      <c r="X55" s="51">
        <v>1957.93</v>
      </c>
      <c r="Y55" s="53">
        <v>164</v>
      </c>
      <c r="Z55" s="53">
        <v>174</v>
      </c>
      <c r="AA55" s="51">
        <v>130.62</v>
      </c>
      <c r="AB55" s="51">
        <v>151.09</v>
      </c>
      <c r="AC55" s="17">
        <v>1.2560398679246501</v>
      </c>
      <c r="AD55" s="17">
        <v>1.1519109771504701</v>
      </c>
      <c r="AE55" s="51">
        <v>36</v>
      </c>
      <c r="AF55" s="51">
        <v>26</v>
      </c>
      <c r="AG55" s="51">
        <v>35.770000000000003</v>
      </c>
      <c r="AH55" s="51">
        <v>26.23</v>
      </c>
      <c r="AI55" s="17">
        <v>1.0078673860655201</v>
      </c>
      <c r="AJ55" s="17">
        <v>0.99392682547615097</v>
      </c>
      <c r="AK55" s="3">
        <v>-15</v>
      </c>
      <c r="AL55" s="3">
        <v>20</v>
      </c>
      <c r="AN55" s="6">
        <v>-7.2455308972279031E-3</v>
      </c>
      <c r="AP55" s="6">
        <v>-2.9261446389322598E-3</v>
      </c>
      <c r="AR55" s="6">
        <v>2.4449877750611915E-3</v>
      </c>
      <c r="AT55" s="6">
        <v>2.3041474654377225E-3</v>
      </c>
      <c r="AV55" s="6">
        <v>-1.3150651415988479E-3</v>
      </c>
      <c r="AX55" s="6">
        <v>2.4681856181743012E-3</v>
      </c>
      <c r="AZ55" s="6">
        <v>3.7643692186133393E-3</v>
      </c>
      <c r="BB55" s="6">
        <v>-2.0629709641206695E-4</v>
      </c>
      <c r="BD55" s="6">
        <v>0</v>
      </c>
      <c r="BF55" s="6">
        <v>0</v>
      </c>
      <c r="BH55" s="6">
        <v>-7.7394657272047418E-3</v>
      </c>
      <c r="BJ55" s="6">
        <v>1.0751030788794358E-2</v>
      </c>
      <c r="BL55" s="6">
        <v>7.4531849137549067E-3</v>
      </c>
      <c r="BN55" s="6">
        <v>-1.1345458578891132E-2</v>
      </c>
    </row>
    <row r="56" spans="1:67" x14ac:dyDescent="0.25">
      <c r="A56" s="3">
        <v>55</v>
      </c>
      <c r="B56" s="3" t="s">
        <v>21</v>
      </c>
      <c r="C56" s="3" t="s">
        <v>22</v>
      </c>
      <c r="D56" s="3" t="s">
        <v>23</v>
      </c>
      <c r="E56" s="3" t="s">
        <v>48</v>
      </c>
      <c r="F56" s="3" t="s">
        <v>43</v>
      </c>
      <c r="G56" s="3" t="b">
        <v>1</v>
      </c>
      <c r="H56" s="3" t="b">
        <v>1</v>
      </c>
      <c r="I56" s="3" t="b">
        <v>0</v>
      </c>
      <c r="J56" s="3" t="b">
        <v>1</v>
      </c>
      <c r="K56" s="3" t="b">
        <v>0</v>
      </c>
      <c r="L56" s="3">
        <v>200</v>
      </c>
      <c r="M56" s="3">
        <v>2</v>
      </c>
      <c r="N56" s="3">
        <v>0</v>
      </c>
      <c r="O56" s="3">
        <v>1</v>
      </c>
      <c r="P56" s="3">
        <v>2</v>
      </c>
      <c r="Q56" s="3">
        <v>100</v>
      </c>
      <c r="R56" s="3">
        <v>100</v>
      </c>
      <c r="S56" s="3">
        <v>1</v>
      </c>
      <c r="T56" s="3">
        <v>1</v>
      </c>
      <c r="U56" s="3" t="b">
        <v>1</v>
      </c>
      <c r="V56" s="3">
        <v>251</v>
      </c>
      <c r="W56" s="51">
        <v>3800.98</v>
      </c>
      <c r="X56" s="51">
        <v>1985.76</v>
      </c>
      <c r="Y56" s="53">
        <v>164</v>
      </c>
      <c r="Z56" s="53">
        <v>174</v>
      </c>
      <c r="AA56" s="51">
        <v>129.66999999999999</v>
      </c>
      <c r="AB56" s="51">
        <v>150.22</v>
      </c>
      <c r="AC56" s="17">
        <v>1.26503447289833</v>
      </c>
      <c r="AD56" s="17">
        <v>1.15859010075205</v>
      </c>
      <c r="AE56" s="51">
        <v>36</v>
      </c>
      <c r="AF56" s="51">
        <v>26</v>
      </c>
      <c r="AG56" s="51">
        <v>35.64</v>
      </c>
      <c r="AH56" s="51">
        <v>26.36</v>
      </c>
      <c r="AI56" s="17">
        <v>1.0121595534621799</v>
      </c>
      <c r="AJ56" s="17">
        <v>0.99001564693843502</v>
      </c>
      <c r="AK56" s="3">
        <v>-15</v>
      </c>
      <c r="AL56" s="3">
        <v>20</v>
      </c>
      <c r="AN56" s="6">
        <v>-6.4888490653725039E-4</v>
      </c>
      <c r="AP56" s="6">
        <v>1.1246254473752382E-2</v>
      </c>
      <c r="AR56" s="6">
        <v>2.4449877750611915E-3</v>
      </c>
      <c r="AT56" s="6">
        <v>2.3041474654377225E-3</v>
      </c>
      <c r="AV56" s="6">
        <v>-8.5785063306624831E-3</v>
      </c>
      <c r="AX56" s="6">
        <v>-3.3041839727173672E-3</v>
      </c>
      <c r="AZ56" s="6">
        <v>1.0952408562216576E-2</v>
      </c>
      <c r="BB56" s="6">
        <v>5.5908051538793302E-3</v>
      </c>
      <c r="BD56" s="6">
        <v>0</v>
      </c>
      <c r="BF56" s="6">
        <v>0</v>
      </c>
      <c r="BH56" s="6">
        <v>-1.1345668395794761E-2</v>
      </c>
      <c r="BJ56" s="6">
        <v>1.5760471658124775E-2</v>
      </c>
      <c r="BL56" s="6">
        <v>1.1743588367356672E-2</v>
      </c>
      <c r="BN56" s="6">
        <v>-1.5235890273165298E-2</v>
      </c>
    </row>
    <row r="57" spans="1:67" x14ac:dyDescent="0.25">
      <c r="A57" s="3">
        <v>56</v>
      </c>
      <c r="B57" s="3" t="s">
        <v>21</v>
      </c>
      <c r="C57" s="3" t="s">
        <v>22</v>
      </c>
      <c r="D57" s="3" t="s">
        <v>23</v>
      </c>
      <c r="E57" s="3" t="s">
        <v>48</v>
      </c>
      <c r="F57" s="3" t="s">
        <v>43</v>
      </c>
      <c r="G57" s="3" t="b">
        <v>1</v>
      </c>
      <c r="H57" s="3" t="b">
        <v>1</v>
      </c>
      <c r="I57" s="3" t="b">
        <v>0</v>
      </c>
      <c r="J57" s="3" t="b">
        <v>1</v>
      </c>
      <c r="K57" s="3" t="b">
        <v>0</v>
      </c>
      <c r="L57" s="3">
        <v>200</v>
      </c>
      <c r="M57" s="3">
        <v>2</v>
      </c>
      <c r="N57" s="3">
        <v>0</v>
      </c>
      <c r="O57" s="3">
        <v>1</v>
      </c>
      <c r="P57" s="3">
        <v>2</v>
      </c>
      <c r="Q57" s="3">
        <v>100</v>
      </c>
      <c r="R57" s="3">
        <v>100</v>
      </c>
      <c r="S57" s="3">
        <v>1</v>
      </c>
      <c r="T57" s="3">
        <v>1</v>
      </c>
      <c r="U57" s="3" t="b">
        <v>1</v>
      </c>
      <c r="V57" s="3">
        <v>251</v>
      </c>
      <c r="W57" s="51">
        <v>3854.59</v>
      </c>
      <c r="X57" s="51">
        <v>1994.47</v>
      </c>
      <c r="Y57" s="53">
        <v>163</v>
      </c>
      <c r="Z57" s="53">
        <v>173</v>
      </c>
      <c r="AA57" s="51">
        <v>130.13</v>
      </c>
      <c r="AB57" s="51">
        <v>149.97</v>
      </c>
      <c r="AC57" s="17">
        <v>1.2530255805574799</v>
      </c>
      <c r="AD57" s="17">
        <v>1.15388320165337</v>
      </c>
      <c r="AE57" s="51">
        <v>36</v>
      </c>
      <c r="AF57" s="51">
        <v>26</v>
      </c>
      <c r="AG57" s="51">
        <v>36.130000000000003</v>
      </c>
      <c r="AH57" s="51">
        <v>25.87</v>
      </c>
      <c r="AI57" s="17">
        <v>0.99832541408470099</v>
      </c>
      <c r="AJ57" s="17">
        <v>1.00869031753964</v>
      </c>
      <c r="AK57" s="3">
        <v>-15</v>
      </c>
      <c r="AL57" s="3">
        <v>20</v>
      </c>
      <c r="AN57" s="6">
        <v>1.3446220376879259E-2</v>
      </c>
      <c r="AP57" s="6">
        <v>1.5681813089328367E-2</v>
      </c>
      <c r="AR57" s="6">
        <v>-3.6674816625916762E-3</v>
      </c>
      <c r="AT57" s="6">
        <v>-3.4562211981566948E-3</v>
      </c>
      <c r="AV57" s="6">
        <v>-5.061471649642213E-3</v>
      </c>
      <c r="AX57" s="6">
        <v>-4.9629108666517929E-3</v>
      </c>
      <c r="AZ57" s="6">
        <v>1.3555012081174489E-3</v>
      </c>
      <c r="BB57" s="6">
        <v>1.5054824402229716E-3</v>
      </c>
      <c r="BD57" s="6">
        <v>0</v>
      </c>
      <c r="BF57" s="6">
        <v>0</v>
      </c>
      <c r="BH57" s="6">
        <v>2.2469416627366456E-3</v>
      </c>
      <c r="BJ57" s="6">
        <v>-3.1212670031983691E-3</v>
      </c>
      <c r="BL57" s="6">
        <v>-2.0848656227955287E-3</v>
      </c>
      <c r="BN57" s="6">
        <v>3.3397205526919382E-3</v>
      </c>
    </row>
    <row r="58" spans="1:67" x14ac:dyDescent="0.25">
      <c r="A58" s="3">
        <v>57</v>
      </c>
      <c r="B58" s="3" t="s">
        <v>21</v>
      </c>
      <c r="C58" s="3" t="s">
        <v>22</v>
      </c>
      <c r="D58" s="3" t="s">
        <v>23</v>
      </c>
      <c r="E58" s="3" t="s">
        <v>48</v>
      </c>
      <c r="F58" s="3" t="s">
        <v>43</v>
      </c>
      <c r="G58" s="3" t="b">
        <v>1</v>
      </c>
      <c r="H58" s="3" t="b">
        <v>1</v>
      </c>
      <c r="I58" s="3" t="b">
        <v>0</v>
      </c>
      <c r="J58" s="3" t="b">
        <v>1</v>
      </c>
      <c r="K58" s="3" t="b">
        <v>0</v>
      </c>
      <c r="L58" s="3">
        <v>200</v>
      </c>
      <c r="M58" s="3">
        <v>2</v>
      </c>
      <c r="N58" s="3">
        <v>0</v>
      </c>
      <c r="O58" s="3">
        <v>1</v>
      </c>
      <c r="P58" s="3">
        <v>2</v>
      </c>
      <c r="Q58" s="3">
        <v>100</v>
      </c>
      <c r="R58" s="3">
        <v>100</v>
      </c>
      <c r="S58" s="3">
        <v>1</v>
      </c>
      <c r="T58" s="3">
        <v>1</v>
      </c>
      <c r="U58" s="3" t="b">
        <v>1</v>
      </c>
      <c r="V58" s="3">
        <v>251</v>
      </c>
      <c r="W58" s="51">
        <v>3826.74</v>
      </c>
      <c r="X58" s="51">
        <v>1983.84</v>
      </c>
      <c r="Y58" s="53">
        <v>164</v>
      </c>
      <c r="Z58" s="53">
        <v>174</v>
      </c>
      <c r="AA58" s="51">
        <v>129.94999999999999</v>
      </c>
      <c r="AB58" s="51">
        <v>149.34</v>
      </c>
      <c r="AC58" s="17">
        <v>1.2623256072559299</v>
      </c>
      <c r="AD58" s="17">
        <v>1.1654862419552301</v>
      </c>
      <c r="AE58" s="51">
        <v>36</v>
      </c>
      <c r="AF58" s="51">
        <v>26</v>
      </c>
      <c r="AG58" s="51">
        <v>36.14</v>
      </c>
      <c r="AH58" s="51">
        <v>25.86</v>
      </c>
      <c r="AI58" s="17">
        <v>0.99769398754537997</v>
      </c>
      <c r="AJ58" s="17">
        <v>1.00841253976186</v>
      </c>
      <c r="AK58" s="3">
        <v>-15</v>
      </c>
      <c r="AL58" s="3">
        <v>20</v>
      </c>
      <c r="AN58" s="6">
        <v>6.1239170352795913E-3</v>
      </c>
      <c r="AP58" s="6">
        <v>1.0268496432201735E-2</v>
      </c>
      <c r="AR58" s="6">
        <v>2.4449877750611915E-3</v>
      </c>
      <c r="AT58" s="6">
        <v>2.3041474654377225E-3</v>
      </c>
      <c r="AV58" s="6">
        <v>-6.4377026117806713E-3</v>
      </c>
      <c r="AX58" s="6">
        <v>-9.142902639366346E-3</v>
      </c>
      <c r="AZ58" s="6">
        <v>8.7876183495185778E-3</v>
      </c>
      <c r="BB58" s="6">
        <v>1.1576266431736926E-2</v>
      </c>
      <c r="BD58" s="6">
        <v>0</v>
      </c>
      <c r="BF58" s="6">
        <v>0</v>
      </c>
      <c r="BH58" s="6">
        <v>2.5243418680127583E-3</v>
      </c>
      <c r="BJ58" s="6">
        <v>-3.5066086085314696E-3</v>
      </c>
      <c r="BL58" s="6">
        <v>-2.7160326660722323E-3</v>
      </c>
      <c r="BN58" s="6">
        <v>3.0634162469129755E-3</v>
      </c>
    </row>
    <row r="59" spans="1:67" x14ac:dyDescent="0.25">
      <c r="A59" s="3">
        <v>58</v>
      </c>
      <c r="B59" s="3" t="s">
        <v>21</v>
      </c>
      <c r="C59" s="3" t="s">
        <v>22</v>
      </c>
      <c r="D59" s="3" t="s">
        <v>23</v>
      </c>
      <c r="E59" s="3" t="s">
        <v>48</v>
      </c>
      <c r="F59" s="3" t="s">
        <v>43</v>
      </c>
      <c r="G59" s="3" t="b">
        <v>1</v>
      </c>
      <c r="H59" s="3" t="b">
        <v>1</v>
      </c>
      <c r="I59" s="3" t="b">
        <v>0</v>
      </c>
      <c r="J59" s="3" t="b">
        <v>1</v>
      </c>
      <c r="K59" s="3" t="b">
        <v>0</v>
      </c>
      <c r="L59" s="3">
        <v>200</v>
      </c>
      <c r="M59" s="3">
        <v>2</v>
      </c>
      <c r="N59" s="3">
        <v>0</v>
      </c>
      <c r="O59" s="3">
        <v>1</v>
      </c>
      <c r="P59" s="3">
        <v>2</v>
      </c>
      <c r="Q59" s="3">
        <v>100</v>
      </c>
      <c r="R59" s="3">
        <v>100</v>
      </c>
      <c r="S59" s="3">
        <v>1</v>
      </c>
      <c r="T59" s="3">
        <v>1</v>
      </c>
      <c r="U59" s="3" t="b">
        <v>1</v>
      </c>
      <c r="V59" s="3">
        <v>251</v>
      </c>
      <c r="W59" s="51">
        <v>3764.55</v>
      </c>
      <c r="X59" s="51">
        <v>1932.23</v>
      </c>
      <c r="Y59" s="53">
        <v>164</v>
      </c>
      <c r="Z59" s="53">
        <v>174</v>
      </c>
      <c r="AA59" s="51">
        <v>131.47</v>
      </c>
      <c r="AB59" s="51">
        <v>151.54</v>
      </c>
      <c r="AC59" s="17">
        <v>1.2478380663123401</v>
      </c>
      <c r="AD59" s="17">
        <v>1.1484665423256399</v>
      </c>
      <c r="AE59" s="51">
        <v>36</v>
      </c>
      <c r="AF59" s="51">
        <v>26</v>
      </c>
      <c r="AG59" s="51">
        <v>36.049999999999997</v>
      </c>
      <c r="AH59" s="51">
        <v>25.95</v>
      </c>
      <c r="AI59" s="17">
        <v>1.00031191434287</v>
      </c>
      <c r="AJ59" s="17">
        <v>1.00532145759731</v>
      </c>
      <c r="AK59" s="3">
        <v>-15</v>
      </c>
      <c r="AL59" s="3">
        <v>20</v>
      </c>
      <c r="AN59" s="6">
        <v>-1.0227036099875519E-2</v>
      </c>
      <c r="AP59" s="6">
        <v>-1.601384342427159E-2</v>
      </c>
      <c r="AR59" s="6">
        <v>2.4449877750611915E-3</v>
      </c>
      <c r="AT59" s="6">
        <v>2.3041474654377225E-3</v>
      </c>
      <c r="AV59" s="6">
        <v>5.1838032907212117E-3</v>
      </c>
      <c r="AX59" s="6">
        <v>5.4538940272559344E-3</v>
      </c>
      <c r="AZ59" s="6">
        <v>-2.7901012500981537E-3</v>
      </c>
      <c r="BB59" s="6">
        <v>-3.1958720863526358E-3</v>
      </c>
      <c r="BD59" s="6">
        <v>0</v>
      </c>
      <c r="BF59" s="6">
        <v>0</v>
      </c>
      <c r="BH59" s="6">
        <v>2.7740020527300402E-5</v>
      </c>
      <c r="BJ59" s="6">
        <v>-3.8534160533343353E-5</v>
      </c>
      <c r="BL59" s="6">
        <v>-9.9181752482913055E-5</v>
      </c>
      <c r="BN59" s="6">
        <v>-1.1269274754144298E-5</v>
      </c>
    </row>
    <row r="60" spans="1:67" x14ac:dyDescent="0.25">
      <c r="A60" s="3">
        <v>59</v>
      </c>
      <c r="B60" s="3" t="s">
        <v>21</v>
      </c>
      <c r="C60" s="3" t="s">
        <v>22</v>
      </c>
      <c r="D60" s="3" t="s">
        <v>23</v>
      </c>
      <c r="E60" s="3" t="s">
        <v>48</v>
      </c>
      <c r="F60" s="3" t="s">
        <v>43</v>
      </c>
      <c r="G60" s="3" t="b">
        <v>1</v>
      </c>
      <c r="H60" s="3" t="b">
        <v>1</v>
      </c>
      <c r="I60" s="3" t="b">
        <v>0</v>
      </c>
      <c r="J60" s="3" t="b">
        <v>1</v>
      </c>
      <c r="K60" s="3" t="b">
        <v>0</v>
      </c>
      <c r="L60" s="3">
        <v>200</v>
      </c>
      <c r="M60" s="3">
        <v>2</v>
      </c>
      <c r="N60" s="3">
        <v>0</v>
      </c>
      <c r="O60" s="3">
        <v>1</v>
      </c>
      <c r="P60" s="3">
        <v>2</v>
      </c>
      <c r="Q60" s="3">
        <v>100</v>
      </c>
      <c r="R60" s="3">
        <v>100</v>
      </c>
      <c r="S60" s="3">
        <v>1</v>
      </c>
      <c r="T60" s="3">
        <v>1</v>
      </c>
      <c r="U60" s="3" t="b">
        <v>1</v>
      </c>
      <c r="V60" s="3">
        <v>251</v>
      </c>
      <c r="W60" s="51">
        <v>3776.37</v>
      </c>
      <c r="X60" s="51">
        <v>1941.19</v>
      </c>
      <c r="Y60" s="53">
        <v>164</v>
      </c>
      <c r="Z60" s="53">
        <v>174</v>
      </c>
      <c r="AA60" s="51">
        <v>131.22999999999999</v>
      </c>
      <c r="AB60" s="51">
        <v>151.12</v>
      </c>
      <c r="AC60" s="17">
        <v>1.25020656559123</v>
      </c>
      <c r="AD60" s="17">
        <v>1.1517238993436001</v>
      </c>
      <c r="AE60" s="51">
        <v>36</v>
      </c>
      <c r="AF60" s="51">
        <v>26</v>
      </c>
      <c r="AG60" s="51">
        <v>36.090000000000003</v>
      </c>
      <c r="AH60" s="51">
        <v>25.91</v>
      </c>
      <c r="AI60" s="17">
        <v>0.99905227631543303</v>
      </c>
      <c r="AJ60" s="17">
        <v>1.00646034125794</v>
      </c>
      <c r="AK60" s="3">
        <v>-15</v>
      </c>
      <c r="AL60" s="3">
        <v>20</v>
      </c>
      <c r="AN60" s="6">
        <v>-7.1193296188089006E-3</v>
      </c>
      <c r="AP60" s="6">
        <v>-1.1450972563701867E-2</v>
      </c>
      <c r="AR60" s="6">
        <v>2.4449877750611915E-3</v>
      </c>
      <c r="AT60" s="6">
        <v>2.3041474654377225E-3</v>
      </c>
      <c r="AV60" s="6">
        <v>3.3488286745366747E-3</v>
      </c>
      <c r="AX60" s="6">
        <v>2.6672328454464544E-3</v>
      </c>
      <c r="AZ60" s="6">
        <v>-8.9731484627331159E-4</v>
      </c>
      <c r="BB60" s="6">
        <v>-3.6867007225116488E-4</v>
      </c>
      <c r="BD60" s="6">
        <v>0</v>
      </c>
      <c r="BF60" s="6">
        <v>0</v>
      </c>
      <c r="BH60" s="6">
        <v>1.1373408416321951E-3</v>
      </c>
      <c r="BJ60" s="6">
        <v>-1.5799005818658562E-3</v>
      </c>
      <c r="BL60" s="6">
        <v>-1.3583021091142511E-3</v>
      </c>
      <c r="BN60" s="6">
        <v>1.1215731784042227E-3</v>
      </c>
    </row>
    <row r="61" spans="1:67" x14ac:dyDescent="0.25">
      <c r="A61" s="3">
        <v>60</v>
      </c>
      <c r="B61" s="3" t="s">
        <v>21</v>
      </c>
      <c r="C61" s="3" t="s">
        <v>22</v>
      </c>
      <c r="D61" s="3" t="s">
        <v>23</v>
      </c>
      <c r="E61" s="3" t="s">
        <v>48</v>
      </c>
      <c r="F61" s="3" t="s">
        <v>43</v>
      </c>
      <c r="G61" s="3" t="b">
        <v>1</v>
      </c>
      <c r="H61" s="3" t="b">
        <v>1</v>
      </c>
      <c r="I61" s="3" t="b">
        <v>0</v>
      </c>
      <c r="J61" s="3" t="b">
        <v>1</v>
      </c>
      <c r="K61" s="3" t="b">
        <v>0</v>
      </c>
      <c r="L61" s="3">
        <v>200</v>
      </c>
      <c r="M61" s="3">
        <v>2</v>
      </c>
      <c r="N61" s="3">
        <v>0</v>
      </c>
      <c r="O61" s="3">
        <v>1</v>
      </c>
      <c r="P61" s="3">
        <v>2</v>
      </c>
      <c r="Q61" s="3">
        <v>100</v>
      </c>
      <c r="R61" s="3">
        <v>100</v>
      </c>
      <c r="S61" s="3">
        <v>1</v>
      </c>
      <c r="T61" s="3">
        <v>1</v>
      </c>
      <c r="U61" s="3" t="b">
        <v>1</v>
      </c>
      <c r="V61" s="3">
        <v>251</v>
      </c>
      <c r="W61" s="51">
        <v>3807.35</v>
      </c>
      <c r="X61" s="51">
        <v>1965.61</v>
      </c>
      <c r="Y61" s="53">
        <v>163</v>
      </c>
      <c r="Z61" s="53">
        <v>173</v>
      </c>
      <c r="AA61" s="51">
        <v>131.25</v>
      </c>
      <c r="AB61" s="51">
        <v>151.30000000000001</v>
      </c>
      <c r="AC61" s="17">
        <v>1.2426700481498101</v>
      </c>
      <c r="AD61" s="17">
        <v>1.14372644235995</v>
      </c>
      <c r="AE61" s="51">
        <v>36</v>
      </c>
      <c r="AF61" s="51">
        <v>26</v>
      </c>
      <c r="AG61" s="51">
        <v>36.04</v>
      </c>
      <c r="AH61" s="51">
        <v>25.96</v>
      </c>
      <c r="AI61" s="17">
        <v>1.0004593995871001</v>
      </c>
      <c r="AJ61" s="17">
        <v>1.0045340012533399</v>
      </c>
      <c r="AK61" s="3">
        <v>-15</v>
      </c>
      <c r="AL61" s="3">
        <v>20</v>
      </c>
      <c r="AN61" s="6">
        <v>1.0259112258141911E-3</v>
      </c>
      <c r="AP61" s="6">
        <v>9.8488752727021733E-4</v>
      </c>
      <c r="AR61" s="6">
        <v>-3.6674816625916762E-3</v>
      </c>
      <c r="AT61" s="6">
        <v>-3.4562211981566948E-3</v>
      </c>
      <c r="AV61" s="6">
        <v>3.5017432258852565E-3</v>
      </c>
      <c r="AX61" s="6">
        <v>3.8615162090791522E-3</v>
      </c>
      <c r="AZ61" s="6">
        <v>-6.9201234122079347E-3</v>
      </c>
      <c r="BB61" s="6">
        <v>-7.3100112783878179E-3</v>
      </c>
      <c r="BD61" s="6">
        <v>0</v>
      </c>
      <c r="BF61" s="6">
        <v>0</v>
      </c>
      <c r="BH61" s="6">
        <v>-2.4966018474870122E-4</v>
      </c>
      <c r="BJ61" s="6">
        <v>3.4680744479986814E-4</v>
      </c>
      <c r="BL61" s="6">
        <v>4.8242880044790937E-5</v>
      </c>
      <c r="BN61" s="6">
        <v>-7.9454855717397965E-4</v>
      </c>
    </row>
    <row r="62" spans="1:67" x14ac:dyDescent="0.25">
      <c r="A62" s="1">
        <v>61</v>
      </c>
      <c r="B62" s="1" t="s">
        <v>21</v>
      </c>
      <c r="C62" s="1" t="s">
        <v>22</v>
      </c>
      <c r="D62" s="1" t="s">
        <v>23</v>
      </c>
      <c r="E62" s="1" t="s">
        <v>49</v>
      </c>
      <c r="F62" s="1" t="s">
        <v>43</v>
      </c>
      <c r="G62" s="1" t="b">
        <v>1</v>
      </c>
      <c r="H62" s="1" t="b">
        <v>1</v>
      </c>
      <c r="I62" s="1" t="b">
        <v>0</v>
      </c>
      <c r="J62" s="1" t="b">
        <v>1</v>
      </c>
      <c r="K62" s="1" t="b">
        <v>0</v>
      </c>
      <c r="L62" s="1">
        <v>200</v>
      </c>
      <c r="M62" s="1">
        <v>2</v>
      </c>
      <c r="N62" s="1">
        <v>0</v>
      </c>
      <c r="O62" s="1">
        <v>1</v>
      </c>
      <c r="P62" s="1">
        <v>2</v>
      </c>
      <c r="Q62" s="1">
        <v>100</v>
      </c>
      <c r="R62" s="1">
        <v>100</v>
      </c>
      <c r="S62" s="1">
        <v>1</v>
      </c>
      <c r="T62" s="1">
        <v>1</v>
      </c>
      <c r="U62" s="1" t="b">
        <v>1</v>
      </c>
      <c r="V62" s="1">
        <v>251</v>
      </c>
      <c r="W62" s="50">
        <v>3431.67</v>
      </c>
      <c r="X62" s="50">
        <v>2215.87</v>
      </c>
      <c r="Y62" s="54">
        <v>166</v>
      </c>
      <c r="Z62" s="54">
        <v>173</v>
      </c>
      <c r="AA62" s="50">
        <v>133.88999999999999</v>
      </c>
      <c r="AB62" s="50">
        <v>146.96</v>
      </c>
      <c r="AC62" s="16">
        <v>1.2402808103807901</v>
      </c>
      <c r="AD62" s="16">
        <v>1.1775155824667201</v>
      </c>
      <c r="AE62" s="50">
        <v>34</v>
      </c>
      <c r="AF62" s="50">
        <v>28</v>
      </c>
      <c r="AG62" s="50">
        <v>34.450000000000003</v>
      </c>
      <c r="AH62" s="50">
        <v>27.55</v>
      </c>
      <c r="AI62" s="16">
        <v>0.98869235644426601</v>
      </c>
      <c r="AJ62" s="16">
        <v>1.0190685395929</v>
      </c>
      <c r="AK62" s="1">
        <v>-15</v>
      </c>
      <c r="AL62" s="1">
        <v>15</v>
      </c>
      <c r="AN62" s="6" cm="1">
        <f t="array" ref="AN62:AN71">W62:W71/AO62-1</f>
        <v>-4.8711485796010257E-3</v>
      </c>
      <c r="AO62" s="23">
        <f>AVERAGE(W62:W71)</f>
        <v>3448.4679999999998</v>
      </c>
      <c r="AP62" s="6" cm="1">
        <f t="array" ref="AP62:AP71">X62:X71/AQ62-1</f>
        <v>-2.1947599543217233E-3</v>
      </c>
      <c r="AQ62" s="23">
        <f t="shared" ref="AQ62" si="30">AVERAGE(X62:X71)</f>
        <v>2220.7440000000001</v>
      </c>
      <c r="AR62" s="6" cm="1">
        <f t="array" ref="AR62:AR71">Y62:Y71/AS62-1</f>
        <v>2.4154589371980784E-3</v>
      </c>
      <c r="AS62" s="23">
        <f>AVERAGE(Y62:Y71)</f>
        <v>165.6</v>
      </c>
      <c r="AT62" s="6" cm="1">
        <f t="array" ref="AT62:AT71">Z62:Z71/AU62-1</f>
        <v>4.6457607433216808E-3</v>
      </c>
      <c r="AU62" s="23">
        <f>AVERAGE(Z62:Z71)</f>
        <v>172.2</v>
      </c>
      <c r="AV62" s="6" cm="1">
        <f t="array" ref="AV62:AV71">AA62:AA71/AW62-1</f>
        <v>-1.2159369801499897E-3</v>
      </c>
      <c r="AW62" s="23">
        <f>AVERAGE(AA62:AA71)</f>
        <v>134.05300000000003</v>
      </c>
      <c r="AX62" s="6" cm="1">
        <f t="array" ref="AX62:AX71">AB62:AB71/AY62-1</f>
        <v>-2.4504313709515779E-3</v>
      </c>
      <c r="AY62" s="23">
        <f>AVERAGE(AB62:AB71)</f>
        <v>147.32099999999997</v>
      </c>
      <c r="AZ62" s="6" cm="1">
        <f t="array" ref="AZ62:AZ71">AC62:AC71/BA62-1</f>
        <v>3.6689210917550952E-3</v>
      </c>
      <c r="BA62" s="23">
        <f>AVERAGE(AC62:AC71)</f>
        <v>1.2357469523233389</v>
      </c>
      <c r="BB62" s="6" cm="1">
        <f t="array" ref="BB62:BB71">AD62:AD71/BC62-1</f>
        <v>7.054878458983449E-3</v>
      </c>
      <c r="BC62" s="23">
        <f>AVERAGE(AD62:AD71)</f>
        <v>1.1692665490768279</v>
      </c>
      <c r="BD62" s="6" cm="1">
        <f t="array" ref="BD62:BD71">AE62:AE71/BE62-1</f>
        <v>-1.2230905551843585E-2</v>
      </c>
      <c r="BE62" s="23">
        <f>AVERAGE(AE62:AE71)</f>
        <v>34.421000000000006</v>
      </c>
      <c r="BF62" s="6" cm="1">
        <f t="array" ref="BF62:BF71">AF62:AF71/BG62-1</f>
        <v>1.5265238043439044E-2</v>
      </c>
      <c r="BG62" s="23">
        <f>AVERAGE(AF62:AF71)</f>
        <v>27.578999999999997</v>
      </c>
      <c r="BH62" s="6" cm="1">
        <f t="array" ref="BH62:BH71">AG62:AG71/BI62-1</f>
        <v>2.6193247962749133E-3</v>
      </c>
      <c r="BI62" s="23">
        <f t="shared" ref="BI62" si="31">AVERAGE(AG62:AG71)</f>
        <v>34.36</v>
      </c>
      <c r="BJ62" s="6" cm="1">
        <f t="array" ref="BJ62:BJ71">AH62:AH71/BK62-1</f>
        <v>-3.2561505065124008E-3</v>
      </c>
      <c r="BK62" s="23">
        <f t="shared" ref="BK62" si="32">AVERAGE(AH62:AH71)</f>
        <v>27.640000000000004</v>
      </c>
      <c r="BL62" s="6" cm="1">
        <f t="array" ref="BL62:BL71">AI62:AI71/BM62-1</f>
        <v>-1.4869512108878435E-2</v>
      </c>
      <c r="BM62" s="22">
        <f t="shared" ref="BM62" si="33">AVERAGE(AI62:AI71)</f>
        <v>1.0036156312254323</v>
      </c>
      <c r="BN62" s="6" cm="1">
        <f t="array" ref="BN62:BN71">AJ62:AJ71/BO62-1</f>
        <v>1.8438200162326668E-2</v>
      </c>
      <c r="BO62" s="22">
        <f t="shared" ref="BO62" si="34">AVERAGE(AJ62:AJ71)</f>
        <v>1.0006189275210542</v>
      </c>
    </row>
    <row r="63" spans="1:67" x14ac:dyDescent="0.25">
      <c r="A63" s="1">
        <v>62</v>
      </c>
      <c r="B63" s="1" t="s">
        <v>21</v>
      </c>
      <c r="C63" s="1" t="s">
        <v>22</v>
      </c>
      <c r="D63" s="1" t="s">
        <v>23</v>
      </c>
      <c r="E63" s="1" t="s">
        <v>49</v>
      </c>
      <c r="F63" s="1" t="s">
        <v>43</v>
      </c>
      <c r="G63" s="1" t="b">
        <v>1</v>
      </c>
      <c r="H63" s="1" t="b">
        <v>1</v>
      </c>
      <c r="I63" s="1" t="b">
        <v>0</v>
      </c>
      <c r="J63" s="1" t="b">
        <v>1</v>
      </c>
      <c r="K63" s="1" t="b">
        <v>0</v>
      </c>
      <c r="L63" s="1">
        <v>200</v>
      </c>
      <c r="M63" s="1">
        <v>2</v>
      </c>
      <c r="N63" s="1">
        <v>0</v>
      </c>
      <c r="O63" s="1">
        <v>1</v>
      </c>
      <c r="P63" s="1">
        <v>2</v>
      </c>
      <c r="Q63" s="1">
        <v>100</v>
      </c>
      <c r="R63" s="1">
        <v>100</v>
      </c>
      <c r="S63" s="1">
        <v>1</v>
      </c>
      <c r="T63" s="1">
        <v>1</v>
      </c>
      <c r="U63" s="1" t="b">
        <v>1</v>
      </c>
      <c r="V63" s="1">
        <v>251</v>
      </c>
      <c r="W63" s="50">
        <v>3426.89</v>
      </c>
      <c r="X63" s="50">
        <v>2191.83</v>
      </c>
      <c r="Y63" s="54">
        <v>166</v>
      </c>
      <c r="Z63" s="54">
        <v>172</v>
      </c>
      <c r="AA63" s="50">
        <v>134.81</v>
      </c>
      <c r="AB63" s="50">
        <v>148.02000000000001</v>
      </c>
      <c r="AC63" s="16">
        <v>1.23200264835496</v>
      </c>
      <c r="AD63" s="16">
        <v>1.1622907439852901</v>
      </c>
      <c r="AE63" s="50">
        <v>35.090000000000003</v>
      </c>
      <c r="AF63" s="50">
        <v>26.91</v>
      </c>
      <c r="AG63" s="50">
        <v>34.31</v>
      </c>
      <c r="AH63" s="50">
        <v>27.69</v>
      </c>
      <c r="AI63" s="16">
        <v>1.0247707971064901</v>
      </c>
      <c r="AJ63" s="16">
        <v>0.97477757710710899</v>
      </c>
      <c r="AK63" s="1">
        <v>-15</v>
      </c>
      <c r="AL63" s="1">
        <v>15</v>
      </c>
      <c r="AN63" s="6">
        <v>-6.2572713448406647E-3</v>
      </c>
      <c r="AP63" s="6">
        <v>-1.3019960877976078E-2</v>
      </c>
      <c r="AR63" s="6">
        <v>2.4154589371980784E-3</v>
      </c>
      <c r="AT63" s="6">
        <v>-1.1614401858303092E-3</v>
      </c>
      <c r="AV63" s="6">
        <v>5.6470202084248911E-3</v>
      </c>
      <c r="AX63" s="6">
        <v>4.7447410756107367E-3</v>
      </c>
      <c r="AZ63" s="6">
        <v>-3.029992476484944E-3</v>
      </c>
      <c r="BB63" s="6">
        <v>-5.9659665258067207E-3</v>
      </c>
      <c r="BD63" s="6">
        <v>1.943580953487678E-2</v>
      </c>
      <c r="BF63" s="6">
        <v>-2.4257587294680638E-2</v>
      </c>
      <c r="BH63" s="6">
        <v>-1.4551804423748038E-3</v>
      </c>
      <c r="BJ63" s="6">
        <v>1.8089725036178894E-3</v>
      </c>
      <c r="BL63" s="6">
        <v>2.1078952163416265E-2</v>
      </c>
      <c r="BN63" s="6">
        <v>-2.5825366383948833E-2</v>
      </c>
    </row>
    <row r="64" spans="1:67" x14ac:dyDescent="0.25">
      <c r="A64" s="1">
        <v>63</v>
      </c>
      <c r="B64" s="1" t="s">
        <v>21</v>
      </c>
      <c r="C64" s="1" t="s">
        <v>22</v>
      </c>
      <c r="D64" s="1" t="s">
        <v>23</v>
      </c>
      <c r="E64" s="1" t="s">
        <v>49</v>
      </c>
      <c r="F64" s="1" t="s">
        <v>43</v>
      </c>
      <c r="G64" s="1" t="b">
        <v>1</v>
      </c>
      <c r="H64" s="1" t="b">
        <v>1</v>
      </c>
      <c r="I64" s="1" t="b">
        <v>0</v>
      </c>
      <c r="J64" s="1" t="b">
        <v>1</v>
      </c>
      <c r="K64" s="1" t="b">
        <v>0</v>
      </c>
      <c r="L64" s="1">
        <v>200</v>
      </c>
      <c r="M64" s="1">
        <v>2</v>
      </c>
      <c r="N64" s="1">
        <v>0</v>
      </c>
      <c r="O64" s="1">
        <v>1</v>
      </c>
      <c r="P64" s="1">
        <v>2</v>
      </c>
      <c r="Q64" s="1">
        <v>100</v>
      </c>
      <c r="R64" s="1">
        <v>100</v>
      </c>
      <c r="S64" s="1">
        <v>1</v>
      </c>
      <c r="T64" s="1">
        <v>1</v>
      </c>
      <c r="U64" s="1" t="b">
        <v>1</v>
      </c>
      <c r="V64" s="1">
        <v>251</v>
      </c>
      <c r="W64" s="50">
        <v>3467.68</v>
      </c>
      <c r="X64" s="50">
        <v>2257.7399999999998</v>
      </c>
      <c r="Y64" s="54">
        <v>165</v>
      </c>
      <c r="Z64" s="54">
        <v>172</v>
      </c>
      <c r="AA64" s="50">
        <v>133.5</v>
      </c>
      <c r="AB64" s="50">
        <v>146.77000000000001</v>
      </c>
      <c r="AC64" s="16">
        <v>1.2362907925203199</v>
      </c>
      <c r="AD64" s="16">
        <v>1.1722654768613701</v>
      </c>
      <c r="AE64" s="50">
        <v>34</v>
      </c>
      <c r="AF64" s="50">
        <v>28</v>
      </c>
      <c r="AG64" s="50">
        <v>34.270000000000003</v>
      </c>
      <c r="AH64" s="50">
        <v>27.73</v>
      </c>
      <c r="AI64" s="16">
        <v>0.99409073153810001</v>
      </c>
      <c r="AJ64" s="16">
        <v>1.0127512427546901</v>
      </c>
      <c r="AK64" s="1">
        <v>-15</v>
      </c>
      <c r="AL64" s="1">
        <v>15</v>
      </c>
      <c r="AN64" s="6">
        <v>5.5711695744313783E-3</v>
      </c>
      <c r="AP64" s="6">
        <v>1.6659281754222821E-2</v>
      </c>
      <c r="AR64" s="6">
        <v>-3.6231884057971175E-3</v>
      </c>
      <c r="AT64" s="6">
        <v>-1.1614401858303092E-3</v>
      </c>
      <c r="AV64" s="6">
        <v>-4.125234049219495E-3</v>
      </c>
      <c r="AX64" s="6">
        <v>-3.7401320925052328E-3</v>
      </c>
      <c r="AZ64" s="6">
        <v>4.4009025954583336E-4</v>
      </c>
      <c r="BB64" s="6">
        <v>2.5647939615736082E-3</v>
      </c>
      <c r="BD64" s="6">
        <v>-1.2230905551843585E-2</v>
      </c>
      <c r="BF64" s="6">
        <v>1.5265238043439044E-2</v>
      </c>
      <c r="BH64" s="6">
        <v>-2.6193247962745803E-3</v>
      </c>
      <c r="BJ64" s="6">
        <v>3.2561505065120677E-3</v>
      </c>
      <c r="BL64" s="6">
        <v>-9.4905852310234184E-3</v>
      </c>
      <c r="BN64" s="6">
        <v>1.2124810854510448E-2</v>
      </c>
    </row>
    <row r="65" spans="1:67" x14ac:dyDescent="0.25">
      <c r="A65" s="1">
        <v>64</v>
      </c>
      <c r="B65" s="1" t="s">
        <v>21</v>
      </c>
      <c r="C65" s="1" t="s">
        <v>22</v>
      </c>
      <c r="D65" s="1" t="s">
        <v>23</v>
      </c>
      <c r="E65" s="1" t="s">
        <v>49</v>
      </c>
      <c r="F65" s="1" t="s">
        <v>43</v>
      </c>
      <c r="G65" s="1" t="b">
        <v>1</v>
      </c>
      <c r="H65" s="1" t="b">
        <v>1</v>
      </c>
      <c r="I65" s="1" t="b">
        <v>0</v>
      </c>
      <c r="J65" s="1" t="b">
        <v>1</v>
      </c>
      <c r="K65" s="1" t="b">
        <v>0</v>
      </c>
      <c r="L65" s="1">
        <v>200</v>
      </c>
      <c r="M65" s="1">
        <v>2</v>
      </c>
      <c r="N65" s="1">
        <v>0</v>
      </c>
      <c r="O65" s="1">
        <v>1</v>
      </c>
      <c r="P65" s="1">
        <v>2</v>
      </c>
      <c r="Q65" s="1">
        <v>100</v>
      </c>
      <c r="R65" s="1">
        <v>100</v>
      </c>
      <c r="S65" s="1">
        <v>1</v>
      </c>
      <c r="T65" s="1">
        <v>1</v>
      </c>
      <c r="U65" s="1" t="b">
        <v>1</v>
      </c>
      <c r="V65" s="1">
        <v>251</v>
      </c>
      <c r="W65" s="50">
        <v>3470.28</v>
      </c>
      <c r="X65" s="50">
        <v>2237.04</v>
      </c>
      <c r="Y65" s="54">
        <v>166</v>
      </c>
      <c r="Z65" s="54">
        <v>173</v>
      </c>
      <c r="AA65" s="50">
        <v>133.03</v>
      </c>
      <c r="AB65" s="50">
        <v>145.94</v>
      </c>
      <c r="AC65" s="16">
        <v>1.2481725209050201</v>
      </c>
      <c r="AD65" s="16">
        <v>1.18569460338107</v>
      </c>
      <c r="AE65" s="50">
        <v>34</v>
      </c>
      <c r="AF65" s="50">
        <v>28</v>
      </c>
      <c r="AG65" s="50">
        <v>34.58</v>
      </c>
      <c r="AH65" s="50">
        <v>27.42</v>
      </c>
      <c r="AI65" s="16">
        <v>0.98472921264432201</v>
      </c>
      <c r="AJ65" s="16">
        <v>1.0236677881627101</v>
      </c>
      <c r="AK65" s="1">
        <v>-15</v>
      </c>
      <c r="AL65" s="1">
        <v>15</v>
      </c>
      <c r="AN65" s="6">
        <v>6.3251275638922522E-3</v>
      </c>
      <c r="AP65" s="6">
        <v>7.3380812916752358E-3</v>
      </c>
      <c r="AR65" s="6">
        <v>2.4154589371980784E-3</v>
      </c>
      <c r="AT65" s="6">
        <v>4.6457607433216808E-3</v>
      </c>
      <c r="AV65" s="6">
        <v>-7.631310004252212E-3</v>
      </c>
      <c r="AX65" s="6">
        <v>-9.3740878761342517E-3</v>
      </c>
      <c r="AZ65" s="6">
        <v>1.0055107607847891E-2</v>
      </c>
      <c r="BB65" s="6">
        <v>1.4049879659357778E-2</v>
      </c>
      <c r="BD65" s="6">
        <v>-1.2230905551843585E-2</v>
      </c>
      <c r="BF65" s="6">
        <v>1.5265238043439044E-2</v>
      </c>
      <c r="BH65" s="6">
        <v>6.40279394644927E-3</v>
      </c>
      <c r="BJ65" s="6">
        <v>-7.9594790159190909E-3</v>
      </c>
      <c r="BL65" s="6">
        <v>-1.8818378265043179E-2</v>
      </c>
      <c r="BN65" s="6">
        <v>2.3034603891370908E-2</v>
      </c>
    </row>
    <row r="66" spans="1:67" x14ac:dyDescent="0.25">
      <c r="A66" s="1">
        <v>65</v>
      </c>
      <c r="B66" s="1" t="s">
        <v>21</v>
      </c>
      <c r="C66" s="1" t="s">
        <v>22</v>
      </c>
      <c r="D66" s="1" t="s">
        <v>23</v>
      </c>
      <c r="E66" s="1" t="s">
        <v>49</v>
      </c>
      <c r="F66" s="1" t="s">
        <v>43</v>
      </c>
      <c r="G66" s="1" t="b">
        <v>1</v>
      </c>
      <c r="H66" s="1" t="b">
        <v>1</v>
      </c>
      <c r="I66" s="1" t="b">
        <v>0</v>
      </c>
      <c r="J66" s="1" t="b">
        <v>1</v>
      </c>
      <c r="K66" s="1" t="b">
        <v>0</v>
      </c>
      <c r="L66" s="1">
        <v>200</v>
      </c>
      <c r="M66" s="1">
        <v>2</v>
      </c>
      <c r="N66" s="1">
        <v>0</v>
      </c>
      <c r="O66" s="1">
        <v>1</v>
      </c>
      <c r="P66" s="1">
        <v>2</v>
      </c>
      <c r="Q66" s="1">
        <v>100</v>
      </c>
      <c r="R66" s="1">
        <v>100</v>
      </c>
      <c r="S66" s="1">
        <v>1</v>
      </c>
      <c r="T66" s="1">
        <v>1</v>
      </c>
      <c r="U66" s="1" t="b">
        <v>1</v>
      </c>
      <c r="V66" s="1">
        <v>251</v>
      </c>
      <c r="W66" s="50">
        <v>3443.25</v>
      </c>
      <c r="X66" s="50">
        <v>2228.73</v>
      </c>
      <c r="Y66" s="54">
        <v>165</v>
      </c>
      <c r="Z66" s="54">
        <v>172</v>
      </c>
      <c r="AA66" s="50">
        <v>134.4</v>
      </c>
      <c r="AB66" s="50">
        <v>147.66</v>
      </c>
      <c r="AC66" s="16">
        <v>1.2279538351764201</v>
      </c>
      <c r="AD66" s="16">
        <v>1.16507051107939</v>
      </c>
      <c r="AE66" s="50">
        <v>34</v>
      </c>
      <c r="AF66" s="50">
        <v>28</v>
      </c>
      <c r="AG66" s="50">
        <v>34.369999999999997</v>
      </c>
      <c r="AH66" s="50">
        <v>27.63</v>
      </c>
      <c r="AI66" s="16">
        <v>0.99094157204025501</v>
      </c>
      <c r="AJ66" s="16">
        <v>1.0160506729541201</v>
      </c>
      <c r="AK66" s="1">
        <v>-15</v>
      </c>
      <c r="AL66" s="1">
        <v>15</v>
      </c>
      <c r="AN66" s="6">
        <v>-1.5131356880794256E-3</v>
      </c>
      <c r="AP66" s="6">
        <v>3.5960921204785112E-3</v>
      </c>
      <c r="AR66" s="6">
        <v>-3.6231884057971175E-3</v>
      </c>
      <c r="AT66" s="6">
        <v>-1.1614401858303092E-3</v>
      </c>
      <c r="AV66" s="6">
        <v>2.5885284178643886E-3</v>
      </c>
      <c r="AX66" s="6">
        <v>2.3010976031931918E-3</v>
      </c>
      <c r="AZ66" s="6">
        <v>-6.3064020771136375E-3</v>
      </c>
      <c r="BB66" s="6">
        <v>-3.5886068927147852E-3</v>
      </c>
      <c r="BD66" s="6">
        <v>-1.2230905551843585E-2</v>
      </c>
      <c r="BF66" s="6">
        <v>1.5265238043439044E-2</v>
      </c>
      <c r="BH66" s="6">
        <v>2.9103608847491635E-4</v>
      </c>
      <c r="BJ66" s="6">
        <v>-3.6179450072382213E-4</v>
      </c>
      <c r="BL66" s="6">
        <v>-1.2628399549439062E-2</v>
      </c>
      <c r="BN66" s="6">
        <v>1.5422200208921488E-2</v>
      </c>
    </row>
    <row r="67" spans="1:67" x14ac:dyDescent="0.25">
      <c r="A67" s="1">
        <v>66</v>
      </c>
      <c r="B67" s="1" t="s">
        <v>21</v>
      </c>
      <c r="C67" s="1" t="s">
        <v>22</v>
      </c>
      <c r="D67" s="1" t="s">
        <v>23</v>
      </c>
      <c r="E67" s="1" t="s">
        <v>49</v>
      </c>
      <c r="F67" s="1" t="s">
        <v>43</v>
      </c>
      <c r="G67" s="1" t="b">
        <v>1</v>
      </c>
      <c r="H67" s="1" t="b">
        <v>1</v>
      </c>
      <c r="I67" s="1" t="b">
        <v>0</v>
      </c>
      <c r="J67" s="1" t="b">
        <v>1</v>
      </c>
      <c r="K67" s="1" t="b">
        <v>0</v>
      </c>
      <c r="L67" s="1">
        <v>200</v>
      </c>
      <c r="M67" s="1">
        <v>2</v>
      </c>
      <c r="N67" s="1">
        <v>0</v>
      </c>
      <c r="O67" s="1">
        <v>1</v>
      </c>
      <c r="P67" s="1">
        <v>2</v>
      </c>
      <c r="Q67" s="1">
        <v>100</v>
      </c>
      <c r="R67" s="1">
        <v>100</v>
      </c>
      <c r="S67" s="1">
        <v>1</v>
      </c>
      <c r="T67" s="1">
        <v>1</v>
      </c>
      <c r="U67" s="1" t="b">
        <v>1</v>
      </c>
      <c r="V67" s="1">
        <v>251</v>
      </c>
      <c r="W67" s="50">
        <v>3485.72</v>
      </c>
      <c r="X67" s="50">
        <v>2224.66</v>
      </c>
      <c r="Y67" s="54">
        <v>166</v>
      </c>
      <c r="Z67" s="54">
        <v>172</v>
      </c>
      <c r="AA67" s="50">
        <v>133.58000000000001</v>
      </c>
      <c r="AB67" s="50">
        <v>146.37</v>
      </c>
      <c r="AC67" s="16">
        <v>1.24314424782647</v>
      </c>
      <c r="AD67" s="16">
        <v>1.1755668638260801</v>
      </c>
      <c r="AE67" s="50">
        <v>35.020000000000003</v>
      </c>
      <c r="AF67" s="50">
        <v>26.98</v>
      </c>
      <c r="AG67" s="50">
        <v>34.57</v>
      </c>
      <c r="AH67" s="50">
        <v>27.43</v>
      </c>
      <c r="AI67" s="16">
        <v>1.0148625430192699</v>
      </c>
      <c r="AJ67" s="16">
        <v>0.98635178939834101</v>
      </c>
      <c r="AK67" s="1">
        <v>-15</v>
      </c>
      <c r="AL67" s="1">
        <v>15</v>
      </c>
      <c r="AN67" s="6">
        <v>1.0802478085921052E-2</v>
      </c>
      <c r="AP67" s="6">
        <v>1.7633729957167166E-3</v>
      </c>
      <c r="AR67" s="6">
        <v>2.4154589371980784E-3</v>
      </c>
      <c r="AT67" s="6">
        <v>-1.1614401858303092E-3</v>
      </c>
      <c r="AV67" s="6">
        <v>-3.5284551632563943E-3</v>
      </c>
      <c r="AX67" s="6">
        <v>-6.4552915063023075E-3</v>
      </c>
      <c r="AZ67" s="6">
        <v>5.9860924513901459E-3</v>
      </c>
      <c r="BB67" s="6">
        <v>5.3882622009724379E-3</v>
      </c>
      <c r="BD67" s="6">
        <v>1.7402167281601155E-2</v>
      </c>
      <c r="BF67" s="6">
        <v>-2.1719424199572068E-2</v>
      </c>
      <c r="BH67" s="6">
        <v>6.1117578579743537E-3</v>
      </c>
      <c r="BJ67" s="6">
        <v>-7.5976845151954908E-3</v>
      </c>
      <c r="BL67" s="6">
        <v>1.1206393607186893E-2</v>
      </c>
      <c r="BN67" s="6">
        <v>-1.4258313260232636E-2</v>
      </c>
    </row>
    <row r="68" spans="1:67" x14ac:dyDescent="0.25">
      <c r="A68" s="1">
        <v>67</v>
      </c>
      <c r="B68" s="1" t="s">
        <v>21</v>
      </c>
      <c r="C68" s="1" t="s">
        <v>22</v>
      </c>
      <c r="D68" s="1" t="s">
        <v>23</v>
      </c>
      <c r="E68" s="1" t="s">
        <v>49</v>
      </c>
      <c r="F68" s="1" t="s">
        <v>43</v>
      </c>
      <c r="G68" s="1" t="b">
        <v>1</v>
      </c>
      <c r="H68" s="1" t="b">
        <v>1</v>
      </c>
      <c r="I68" s="1" t="b">
        <v>0</v>
      </c>
      <c r="J68" s="1" t="b">
        <v>1</v>
      </c>
      <c r="K68" s="1" t="b">
        <v>0</v>
      </c>
      <c r="L68" s="1">
        <v>200</v>
      </c>
      <c r="M68" s="1">
        <v>2</v>
      </c>
      <c r="N68" s="1">
        <v>0</v>
      </c>
      <c r="O68" s="1">
        <v>1</v>
      </c>
      <c r="P68" s="1">
        <v>2</v>
      </c>
      <c r="Q68" s="1">
        <v>100</v>
      </c>
      <c r="R68" s="1">
        <v>100</v>
      </c>
      <c r="S68" s="1">
        <v>1</v>
      </c>
      <c r="T68" s="1">
        <v>1</v>
      </c>
      <c r="U68" s="1" t="b">
        <v>1</v>
      </c>
      <c r="V68" s="1">
        <v>251</v>
      </c>
      <c r="W68" s="50">
        <v>3449.81</v>
      </c>
      <c r="X68" s="50">
        <v>2204.5500000000002</v>
      </c>
      <c r="Y68" s="54">
        <v>166</v>
      </c>
      <c r="Z68" s="54">
        <v>172</v>
      </c>
      <c r="AA68" s="50">
        <v>134.19999999999999</v>
      </c>
      <c r="AB68" s="50">
        <v>147.54</v>
      </c>
      <c r="AC68" s="16">
        <v>1.2373066604713101</v>
      </c>
      <c r="AD68" s="16">
        <v>1.16610581858186</v>
      </c>
      <c r="AE68" s="50">
        <v>35.07</v>
      </c>
      <c r="AF68" s="50">
        <v>26.93</v>
      </c>
      <c r="AG68" s="50">
        <v>34.32</v>
      </c>
      <c r="AH68" s="50">
        <v>27.68</v>
      </c>
      <c r="AI68" s="16">
        <v>1.02329836372348</v>
      </c>
      <c r="AJ68" s="16">
        <v>0.97499683171234897</v>
      </c>
      <c r="AK68" s="1">
        <v>-15</v>
      </c>
      <c r="AL68" s="1">
        <v>15</v>
      </c>
      <c r="AN68" s="6">
        <v>3.8915831609864782E-4</v>
      </c>
      <c r="AP68" s="6">
        <v>-7.2921507386713991E-3</v>
      </c>
      <c r="AR68" s="6">
        <v>2.4154589371980784E-3</v>
      </c>
      <c r="AT68" s="6">
        <v>-1.1614401858303092E-3</v>
      </c>
      <c r="AV68" s="6">
        <v>1.0965812029568589E-3</v>
      </c>
      <c r="AX68" s="6">
        <v>1.4865497790541582E-3</v>
      </c>
      <c r="AZ68" s="6">
        <v>1.26215819916764E-3</v>
      </c>
      <c r="BB68" s="6">
        <v>-2.7031736240666904E-3</v>
      </c>
      <c r="BD68" s="6">
        <v>1.885476889108384E-2</v>
      </c>
      <c r="BF68" s="6">
        <v>-2.3532397838935348E-2</v>
      </c>
      <c r="BH68" s="6">
        <v>-1.1641443538998875E-3</v>
      </c>
      <c r="BJ68" s="6">
        <v>1.4471780028941783E-3</v>
      </c>
      <c r="BL68" s="6">
        <v>1.9611823377057913E-2</v>
      </c>
      <c r="BN68" s="6">
        <v>-2.5606247397479964E-2</v>
      </c>
    </row>
    <row r="69" spans="1:67" x14ac:dyDescent="0.25">
      <c r="A69" s="1">
        <v>68</v>
      </c>
      <c r="B69" s="1" t="s">
        <v>21</v>
      </c>
      <c r="C69" s="1" t="s">
        <v>22</v>
      </c>
      <c r="D69" s="1" t="s">
        <v>23</v>
      </c>
      <c r="E69" s="1" t="s">
        <v>49</v>
      </c>
      <c r="F69" s="1" t="s">
        <v>43</v>
      </c>
      <c r="G69" s="1" t="b">
        <v>1</v>
      </c>
      <c r="H69" s="1" t="b">
        <v>1</v>
      </c>
      <c r="I69" s="1" t="b">
        <v>0</v>
      </c>
      <c r="J69" s="1" t="b">
        <v>1</v>
      </c>
      <c r="K69" s="1" t="b">
        <v>0</v>
      </c>
      <c r="L69" s="1">
        <v>200</v>
      </c>
      <c r="M69" s="1">
        <v>2</v>
      </c>
      <c r="N69" s="1">
        <v>0</v>
      </c>
      <c r="O69" s="1">
        <v>1</v>
      </c>
      <c r="P69" s="1">
        <v>2</v>
      </c>
      <c r="Q69" s="1">
        <v>100</v>
      </c>
      <c r="R69" s="1">
        <v>100</v>
      </c>
      <c r="S69" s="1">
        <v>1</v>
      </c>
      <c r="T69" s="1">
        <v>1</v>
      </c>
      <c r="U69" s="1" t="b">
        <v>1</v>
      </c>
      <c r="V69" s="1">
        <v>251</v>
      </c>
      <c r="W69" s="50">
        <v>3421.34</v>
      </c>
      <c r="X69" s="50">
        <v>2183.7600000000002</v>
      </c>
      <c r="Y69" s="54">
        <v>166</v>
      </c>
      <c r="Z69" s="54">
        <v>172</v>
      </c>
      <c r="AA69" s="50">
        <v>134.9</v>
      </c>
      <c r="AB69" s="50">
        <v>148.38</v>
      </c>
      <c r="AC69" s="16">
        <v>1.23094172037295</v>
      </c>
      <c r="AD69" s="16">
        <v>1.15959925677193</v>
      </c>
      <c r="AE69" s="50">
        <v>35.03</v>
      </c>
      <c r="AF69" s="50">
        <v>26.97</v>
      </c>
      <c r="AG69" s="50">
        <v>34.28</v>
      </c>
      <c r="AH69" s="50">
        <v>27.72</v>
      </c>
      <c r="AI69" s="16">
        <v>1.0238061678446699</v>
      </c>
      <c r="AJ69" s="16">
        <v>0.97589169081515303</v>
      </c>
      <c r="AK69" s="1">
        <v>-15</v>
      </c>
      <c r="AL69" s="1">
        <v>15</v>
      </c>
      <c r="AN69" s="6">
        <v>-7.8666816684973551E-3</v>
      </c>
      <c r="AP69" s="6">
        <v>-1.6653878159751834E-2</v>
      </c>
      <c r="AR69" s="6">
        <v>2.4154589371980784E-3</v>
      </c>
      <c r="AT69" s="6">
        <v>-1.1614401858303092E-3</v>
      </c>
      <c r="AV69" s="6">
        <v>6.3183964551332128E-3</v>
      </c>
      <c r="AX69" s="6">
        <v>7.1883845480280595E-3</v>
      </c>
      <c r="AZ69" s="6">
        <v>-3.8885242171582401E-3</v>
      </c>
      <c r="BB69" s="6">
        <v>-8.2678259397145348E-3</v>
      </c>
      <c r="BD69" s="6">
        <v>1.7692687603497737E-2</v>
      </c>
      <c r="BF69" s="6">
        <v>-2.2082018927444769E-2</v>
      </c>
      <c r="BH69" s="6">
        <v>-2.3282887077996639E-3</v>
      </c>
      <c r="BJ69" s="6">
        <v>2.8943560057885787E-3</v>
      </c>
      <c r="BL69" s="6">
        <v>2.0117798080311555E-2</v>
      </c>
      <c r="BN69" s="6">
        <v>-2.4711941805019344E-2</v>
      </c>
    </row>
    <row r="70" spans="1:67" x14ac:dyDescent="0.25">
      <c r="A70" s="1">
        <v>69</v>
      </c>
      <c r="B70" s="1" t="s">
        <v>21</v>
      </c>
      <c r="C70" s="1" t="s">
        <v>22</v>
      </c>
      <c r="D70" s="1" t="s">
        <v>23</v>
      </c>
      <c r="E70" s="1" t="s">
        <v>49</v>
      </c>
      <c r="F70" s="1" t="s">
        <v>43</v>
      </c>
      <c r="G70" s="1" t="b">
        <v>1</v>
      </c>
      <c r="H70" s="1" t="b">
        <v>1</v>
      </c>
      <c r="I70" s="1" t="b">
        <v>0</v>
      </c>
      <c r="J70" s="1" t="b">
        <v>1</v>
      </c>
      <c r="K70" s="1" t="b">
        <v>0</v>
      </c>
      <c r="L70" s="1">
        <v>200</v>
      </c>
      <c r="M70" s="1">
        <v>2</v>
      </c>
      <c r="N70" s="1">
        <v>0</v>
      </c>
      <c r="O70" s="1">
        <v>1</v>
      </c>
      <c r="P70" s="1">
        <v>2</v>
      </c>
      <c r="Q70" s="1">
        <v>100</v>
      </c>
      <c r="R70" s="1">
        <v>100</v>
      </c>
      <c r="S70" s="1">
        <v>1</v>
      </c>
      <c r="T70" s="1">
        <v>1</v>
      </c>
      <c r="U70" s="1" t="b">
        <v>1</v>
      </c>
      <c r="V70" s="1">
        <v>251</v>
      </c>
      <c r="W70" s="50">
        <v>3427.96</v>
      </c>
      <c r="X70" s="50">
        <v>2212.02</v>
      </c>
      <c r="Y70" s="54">
        <v>165</v>
      </c>
      <c r="Z70" s="54">
        <v>172</v>
      </c>
      <c r="AA70" s="50">
        <v>134.75</v>
      </c>
      <c r="AB70" s="50">
        <v>148.32</v>
      </c>
      <c r="AC70" s="16">
        <v>1.2247622841471999</v>
      </c>
      <c r="AD70" s="16">
        <v>1.15999541164863</v>
      </c>
      <c r="AE70" s="50">
        <v>34</v>
      </c>
      <c r="AF70" s="50">
        <v>28</v>
      </c>
      <c r="AG70" s="50">
        <v>34.32</v>
      </c>
      <c r="AH70" s="50">
        <v>27.68</v>
      </c>
      <c r="AI70" s="16">
        <v>0.99286752322405902</v>
      </c>
      <c r="AJ70" s="16">
        <v>1.01502820607893</v>
      </c>
      <c r="AK70" s="1">
        <v>-15</v>
      </c>
      <c r="AL70" s="1">
        <v>15</v>
      </c>
      <c r="AN70" s="6">
        <v>-5.946988633793282E-3</v>
      </c>
      <c r="AP70" s="6">
        <v>-3.9284131804476763E-3</v>
      </c>
      <c r="AR70" s="6">
        <v>-3.6231884057971175E-3</v>
      </c>
      <c r="AT70" s="6">
        <v>-1.1614401858303092E-3</v>
      </c>
      <c r="AV70" s="6">
        <v>5.1994360439526766E-3</v>
      </c>
      <c r="AX70" s="6">
        <v>6.7811106359583206E-3</v>
      </c>
      <c r="AZ70" s="6">
        <v>-8.8890918609887404E-3</v>
      </c>
      <c r="BB70" s="6">
        <v>-7.929019636726764E-3</v>
      </c>
      <c r="BD70" s="6">
        <v>-1.2230905551843585E-2</v>
      </c>
      <c r="BF70" s="6">
        <v>1.5265238043439044E-2</v>
      </c>
      <c r="BH70" s="6">
        <v>-1.1641443538998875E-3</v>
      </c>
      <c r="BJ70" s="6">
        <v>1.4471780028941783E-3</v>
      </c>
      <c r="BL70" s="6">
        <v>-1.0709386808024912E-2</v>
      </c>
      <c r="BN70" s="6">
        <v>1.4400365775184332E-2</v>
      </c>
    </row>
    <row r="71" spans="1:67" x14ac:dyDescent="0.25">
      <c r="A71" s="1">
        <v>70</v>
      </c>
      <c r="B71" s="1" t="s">
        <v>21</v>
      </c>
      <c r="C71" s="1" t="s">
        <v>22</v>
      </c>
      <c r="D71" s="1" t="s">
        <v>23</v>
      </c>
      <c r="E71" s="1" t="s">
        <v>49</v>
      </c>
      <c r="F71" s="1" t="s">
        <v>43</v>
      </c>
      <c r="G71" s="1" t="b">
        <v>1</v>
      </c>
      <c r="H71" s="1" t="b">
        <v>1</v>
      </c>
      <c r="I71" s="1" t="b">
        <v>0</v>
      </c>
      <c r="J71" s="1" t="b">
        <v>1</v>
      </c>
      <c r="K71" s="1" t="b">
        <v>0</v>
      </c>
      <c r="L71" s="1">
        <v>200</v>
      </c>
      <c r="M71" s="1">
        <v>2</v>
      </c>
      <c r="N71" s="1">
        <v>0</v>
      </c>
      <c r="O71" s="1">
        <v>1</v>
      </c>
      <c r="P71" s="1">
        <v>2</v>
      </c>
      <c r="Q71" s="1">
        <v>100</v>
      </c>
      <c r="R71" s="1">
        <v>100</v>
      </c>
      <c r="S71" s="1">
        <v>1</v>
      </c>
      <c r="T71" s="1">
        <v>1</v>
      </c>
      <c r="U71" s="1" t="b">
        <v>1</v>
      </c>
      <c r="V71" s="1">
        <v>251</v>
      </c>
      <c r="W71" s="50">
        <v>3460.08</v>
      </c>
      <c r="X71" s="50">
        <v>2251.2399999999998</v>
      </c>
      <c r="Y71" s="54">
        <v>165</v>
      </c>
      <c r="Z71" s="54">
        <v>172</v>
      </c>
      <c r="AA71" s="50">
        <v>133.47</v>
      </c>
      <c r="AB71" s="50">
        <v>147.25</v>
      </c>
      <c r="AC71" s="16">
        <v>1.23661400307795</v>
      </c>
      <c r="AD71" s="16">
        <v>1.1685612221659401</v>
      </c>
      <c r="AE71" s="50">
        <v>34</v>
      </c>
      <c r="AF71" s="50">
        <v>28</v>
      </c>
      <c r="AG71" s="50">
        <v>34.130000000000003</v>
      </c>
      <c r="AH71" s="50">
        <v>27.87</v>
      </c>
      <c r="AI71" s="16">
        <v>0.99809704466941296</v>
      </c>
      <c r="AJ71" s="16">
        <v>1.0076049366342399</v>
      </c>
      <c r="AK71" s="1">
        <v>-15</v>
      </c>
      <c r="AL71" s="1">
        <v>15</v>
      </c>
      <c r="AN71" s="6">
        <v>3.3672923744689776E-3</v>
      </c>
      <c r="AP71" s="6">
        <v>1.3732334749074981E-2</v>
      </c>
      <c r="AR71" s="6">
        <v>-3.6231884057971175E-3</v>
      </c>
      <c r="AT71" s="6">
        <v>-1.1614401858303092E-3</v>
      </c>
      <c r="AV71" s="6">
        <v>-4.3490261314557133E-3</v>
      </c>
      <c r="AX71" s="6">
        <v>-4.8194079594876538E-4</v>
      </c>
      <c r="AZ71" s="6">
        <v>7.0164102204017809E-4</v>
      </c>
      <c r="BB71" s="6">
        <v>-6.0322166185700077E-4</v>
      </c>
      <c r="BD71" s="6">
        <v>-1.2230905551843585E-2</v>
      </c>
      <c r="BF71" s="6">
        <v>1.5265238043439044E-2</v>
      </c>
      <c r="BH71" s="6">
        <v>-6.6938300349241864E-3</v>
      </c>
      <c r="BJ71" s="6">
        <v>8.3212735166424689E-3</v>
      </c>
      <c r="BL71" s="6">
        <v>-5.4987052655617319E-3</v>
      </c>
      <c r="BN71" s="6">
        <v>6.9816879543673771E-3</v>
      </c>
    </row>
    <row r="72" spans="1:67" x14ac:dyDescent="0.25">
      <c r="A72" s="3">
        <v>71</v>
      </c>
      <c r="B72" s="3" t="s">
        <v>21</v>
      </c>
      <c r="C72" s="3" t="s">
        <v>22</v>
      </c>
      <c r="D72" s="3" t="s">
        <v>23</v>
      </c>
      <c r="E72" s="3" t="s">
        <v>50</v>
      </c>
      <c r="F72" s="3" t="s">
        <v>43</v>
      </c>
      <c r="G72" s="3" t="b">
        <v>1</v>
      </c>
      <c r="H72" s="3" t="b">
        <v>1</v>
      </c>
      <c r="I72" s="3" t="b">
        <v>0</v>
      </c>
      <c r="J72" s="3" t="b">
        <v>1</v>
      </c>
      <c r="K72" s="3" t="b">
        <v>0</v>
      </c>
      <c r="L72" s="3">
        <v>200</v>
      </c>
      <c r="M72" s="3">
        <v>2</v>
      </c>
      <c r="N72" s="3">
        <v>0</v>
      </c>
      <c r="O72" s="3">
        <v>1</v>
      </c>
      <c r="P72" s="3">
        <v>2</v>
      </c>
      <c r="Q72" s="3">
        <v>100</v>
      </c>
      <c r="R72" s="3">
        <v>100</v>
      </c>
      <c r="S72" s="3">
        <v>1</v>
      </c>
      <c r="T72" s="3">
        <v>1</v>
      </c>
      <c r="U72" s="3" t="b">
        <v>1</v>
      </c>
      <c r="V72" s="3">
        <v>251</v>
      </c>
      <c r="W72" s="51">
        <v>3168.71</v>
      </c>
      <c r="X72" s="51">
        <v>2540.0300000000002</v>
      </c>
      <c r="Y72" s="53">
        <v>167</v>
      </c>
      <c r="Z72" s="53">
        <v>170</v>
      </c>
      <c r="AA72" s="51">
        <v>136.25</v>
      </c>
      <c r="AB72" s="51">
        <v>143.04</v>
      </c>
      <c r="AC72" s="17">
        <v>1.22602399182327</v>
      </c>
      <c r="AD72" s="17">
        <v>1.1887685547791</v>
      </c>
      <c r="AE72" s="51">
        <v>33</v>
      </c>
      <c r="AF72" s="51">
        <v>29</v>
      </c>
      <c r="AG72" s="51">
        <v>32.65</v>
      </c>
      <c r="AH72" s="51">
        <v>29.35</v>
      </c>
      <c r="AI72" s="17">
        <v>1.01291500237722</v>
      </c>
      <c r="AJ72" s="17">
        <v>0.99072175069296897</v>
      </c>
      <c r="AK72" s="3">
        <v>-15</v>
      </c>
      <c r="AL72" s="3">
        <v>10</v>
      </c>
      <c r="AN72" s="6" cm="1">
        <f t="array" ref="AN72:AN81">W72:W81/AO72-1</f>
        <v>1.3876565789141093E-2</v>
      </c>
      <c r="AO72" s="23">
        <f>AVERAGE(W72:W81)</f>
        <v>3125.3409999999999</v>
      </c>
      <c r="AP72" s="6" cm="1">
        <f t="array" ref="AP72:AP81">X72:X81/AQ72-1</f>
        <v>1.7529339751437556E-2</v>
      </c>
      <c r="AQ72" s="23">
        <f t="shared" ref="AQ72" si="35">AVERAGE(X72:X81)</f>
        <v>2496.2719999999999</v>
      </c>
      <c r="AR72" s="6" cm="1">
        <f t="array" ref="AR72:AR81">Y72:Y81/AS72-1</f>
        <v>-1.1961722488037507E-3</v>
      </c>
      <c r="AS72" s="23">
        <f>AVERAGE(Y72:Y81)</f>
        <v>167.2</v>
      </c>
      <c r="AT72" s="6" cm="1">
        <f t="array" ref="AT72:AT81">Z72:Z81/AU72-1</f>
        <v>-1.1750881316098249E-3</v>
      </c>
      <c r="AU72" s="23">
        <f>AVERAGE(Z72:Z81)</f>
        <v>170.2</v>
      </c>
      <c r="AV72" s="6" cm="1">
        <f t="array" ref="AV72:AV81">AA72:AA81/AW72-1</f>
        <v>-9.8254385837415192E-3</v>
      </c>
      <c r="AW72" s="23">
        <f>AVERAGE(AA72:AA81)</f>
        <v>137.602</v>
      </c>
      <c r="AX72" s="6" cm="1">
        <f t="array" ref="AX72:AX81">AB72:AB81/AY72-1</f>
        <v>-7.4524334901535649E-3</v>
      </c>
      <c r="AY72" s="23">
        <f>AVERAGE(AB72:AB81)</f>
        <v>144.11399999999998</v>
      </c>
      <c r="AZ72" s="6" cm="1">
        <f t="array" ref="AZ72:AZ81">AC72:AC81/BA72-1</f>
        <v>8.6334045287426164E-3</v>
      </c>
      <c r="BA72" s="23">
        <f>AVERAGE(AC72:AC81)</f>
        <v>1.2155298310748468</v>
      </c>
      <c r="BB72" s="6" cm="1">
        <f t="array" ref="BB72:BB81">AD72:AD81/BC72-1</f>
        <v>6.2461115376182264E-3</v>
      </c>
      <c r="BC72" s="23">
        <f>AVERAGE(AD72:AD81)</f>
        <v>1.1813894644149969</v>
      </c>
      <c r="BD72" s="6" cm="1">
        <f t="array" ref="BD72:BD81">AE72:AE81/BE72-1</f>
        <v>1.5153811183510335E-4</v>
      </c>
      <c r="BE72" s="23">
        <f>AVERAGE(AE72:AE81)</f>
        <v>32.994999999999997</v>
      </c>
      <c r="BF72" s="6" cm="1">
        <f t="array" ref="BF72:BF81">AF72:AF81/BG72-1</f>
        <v>-1.7238407171160652E-4</v>
      </c>
      <c r="BG72" s="23">
        <f>AVERAGE(AF72:AF81)</f>
        <v>29.004999999999995</v>
      </c>
      <c r="BH72" s="6" cm="1">
        <f t="array" ref="BH72:BH81">AG72:AG81/BI72-1</f>
        <v>-3.6922889139788806E-3</v>
      </c>
      <c r="BI72" s="23">
        <f t="shared" ref="BI72" si="36">AVERAGE(AG72:AG81)</f>
        <v>32.771000000000001</v>
      </c>
      <c r="BJ72" s="6" cm="1">
        <f t="array" ref="BJ72:BJ81">AH72:AH81/BK72-1</f>
        <v>4.1397242464675799E-3</v>
      </c>
      <c r="BK72" s="23">
        <f t="shared" ref="BK72" si="37">AVERAGE(AH72:AH81)</f>
        <v>29.229000000000003</v>
      </c>
      <c r="BL72" s="6" cm="1">
        <f t="array" ref="BL72:BL81">AI72:AI81/BM72-1</f>
        <v>3.9597416612291436E-3</v>
      </c>
      <c r="BM72" s="22">
        <f t="shared" ref="BM72" si="38">AVERAGE(AI72:AI81)</f>
        <v>1.0089199400577287</v>
      </c>
      <c r="BN72" s="6" cm="1">
        <f t="array" ref="BN72:BN81">AJ72:AJ81/BO72-1</f>
        <v>-4.211561945811515E-3</v>
      </c>
      <c r="BO72" s="22">
        <f t="shared" ref="BO72" si="39">AVERAGE(AJ72:AJ81)</f>
        <v>0.99491188372188777</v>
      </c>
    </row>
    <row r="73" spans="1:67" x14ac:dyDescent="0.25">
      <c r="A73" s="3">
        <v>72</v>
      </c>
      <c r="B73" s="3" t="s">
        <v>21</v>
      </c>
      <c r="C73" s="3" t="s">
        <v>22</v>
      </c>
      <c r="D73" s="3" t="s">
        <v>23</v>
      </c>
      <c r="E73" s="3" t="s">
        <v>50</v>
      </c>
      <c r="F73" s="3" t="s">
        <v>43</v>
      </c>
      <c r="G73" s="3" t="b">
        <v>1</v>
      </c>
      <c r="H73" s="3" t="b">
        <v>1</v>
      </c>
      <c r="I73" s="3" t="b">
        <v>0</v>
      </c>
      <c r="J73" s="3" t="b">
        <v>1</v>
      </c>
      <c r="K73" s="3" t="b">
        <v>0</v>
      </c>
      <c r="L73" s="3">
        <v>200</v>
      </c>
      <c r="M73" s="3">
        <v>2</v>
      </c>
      <c r="N73" s="3">
        <v>0</v>
      </c>
      <c r="O73" s="3">
        <v>1</v>
      </c>
      <c r="P73" s="3">
        <v>2</v>
      </c>
      <c r="Q73" s="3">
        <v>100</v>
      </c>
      <c r="R73" s="3">
        <v>100</v>
      </c>
      <c r="S73" s="3">
        <v>1</v>
      </c>
      <c r="T73" s="3">
        <v>1</v>
      </c>
      <c r="U73" s="3" t="b">
        <v>1</v>
      </c>
      <c r="V73" s="3">
        <v>251</v>
      </c>
      <c r="W73" s="51">
        <v>3139.13</v>
      </c>
      <c r="X73" s="51">
        <v>2492.3000000000002</v>
      </c>
      <c r="Y73" s="53">
        <v>168</v>
      </c>
      <c r="Z73" s="53">
        <v>171</v>
      </c>
      <c r="AA73" s="51">
        <v>136.91999999999999</v>
      </c>
      <c r="AB73" s="51">
        <v>142.96</v>
      </c>
      <c r="AC73" s="17">
        <v>1.22721361646195</v>
      </c>
      <c r="AD73" s="17">
        <v>1.1963542979256501</v>
      </c>
      <c r="AE73" s="51">
        <v>32.97</v>
      </c>
      <c r="AF73" s="51">
        <v>29.03</v>
      </c>
      <c r="AG73" s="51">
        <v>33.049999999999997</v>
      </c>
      <c r="AH73" s="51">
        <v>28.95</v>
      </c>
      <c r="AI73" s="17">
        <v>0.99878563898677697</v>
      </c>
      <c r="AJ73" s="17">
        <v>1.0043456336077301</v>
      </c>
      <c r="AK73" s="3">
        <v>-15</v>
      </c>
      <c r="AL73" s="3">
        <v>10</v>
      </c>
      <c r="AN73" s="6">
        <v>4.4119985627169012E-3</v>
      </c>
      <c r="AP73" s="6">
        <v>-1.5911727568148626E-3</v>
      </c>
      <c r="AR73" s="6">
        <v>4.784688995215447E-3</v>
      </c>
      <c r="AT73" s="6">
        <v>4.7003525264395218E-3</v>
      </c>
      <c r="AV73" s="6">
        <v>-4.9563233092543291E-3</v>
      </c>
      <c r="AX73" s="6">
        <v>-8.0075495788054507E-3</v>
      </c>
      <c r="AZ73" s="6">
        <v>9.6120926763036962E-3</v>
      </c>
      <c r="BB73" s="6">
        <v>1.2667146577325816E-2</v>
      </c>
      <c r="BD73" s="6">
        <v>-7.5769055917562778E-4</v>
      </c>
      <c r="BF73" s="6">
        <v>8.6192035855914284E-4</v>
      </c>
      <c r="BH73" s="6">
        <v>8.5136248512402979E-3</v>
      </c>
      <c r="BJ73" s="6">
        <v>-9.5453145848302112E-3</v>
      </c>
      <c r="BL73" s="6">
        <v>-1.0044702922980986E-2</v>
      </c>
      <c r="BN73" s="6">
        <v>9.4819953808888968E-3</v>
      </c>
    </row>
    <row r="74" spans="1:67" x14ac:dyDescent="0.25">
      <c r="A74" s="3">
        <v>73</v>
      </c>
      <c r="B74" s="3" t="s">
        <v>21</v>
      </c>
      <c r="C74" s="3" t="s">
        <v>22</v>
      </c>
      <c r="D74" s="3" t="s">
        <v>23</v>
      </c>
      <c r="E74" s="3" t="s">
        <v>50</v>
      </c>
      <c r="F74" s="3" t="s">
        <v>43</v>
      </c>
      <c r="G74" s="3" t="b">
        <v>1</v>
      </c>
      <c r="H74" s="3" t="b">
        <v>1</v>
      </c>
      <c r="I74" s="3" t="b">
        <v>0</v>
      </c>
      <c r="J74" s="3" t="b">
        <v>1</v>
      </c>
      <c r="K74" s="3" t="b">
        <v>0</v>
      </c>
      <c r="L74" s="3">
        <v>200</v>
      </c>
      <c r="M74" s="3">
        <v>2</v>
      </c>
      <c r="N74" s="3">
        <v>0</v>
      </c>
      <c r="O74" s="3">
        <v>1</v>
      </c>
      <c r="P74" s="3">
        <v>2</v>
      </c>
      <c r="Q74" s="3">
        <v>100</v>
      </c>
      <c r="R74" s="3">
        <v>100</v>
      </c>
      <c r="S74" s="3">
        <v>1</v>
      </c>
      <c r="T74" s="3">
        <v>1</v>
      </c>
      <c r="U74" s="3" t="b">
        <v>1</v>
      </c>
      <c r="V74" s="3">
        <v>251</v>
      </c>
      <c r="W74" s="51">
        <v>3128.22</v>
      </c>
      <c r="X74" s="51">
        <v>2502.46</v>
      </c>
      <c r="Y74" s="53">
        <v>167</v>
      </c>
      <c r="Z74" s="53">
        <v>170</v>
      </c>
      <c r="AA74" s="51">
        <v>137.54</v>
      </c>
      <c r="AB74" s="51">
        <v>144.31</v>
      </c>
      <c r="AC74" s="17">
        <v>1.21447048434973</v>
      </c>
      <c r="AD74" s="17">
        <v>1.1783540702065001</v>
      </c>
      <c r="AE74" s="51">
        <v>33.06</v>
      </c>
      <c r="AF74" s="51">
        <v>28.94</v>
      </c>
      <c r="AG74" s="51">
        <v>32.630000000000003</v>
      </c>
      <c r="AH74" s="51">
        <v>29.37</v>
      </c>
      <c r="AI74" s="17">
        <v>1.0149200886610701</v>
      </c>
      <c r="AJ74" s="17">
        <v>0.98745079638412503</v>
      </c>
      <c r="AK74" s="3">
        <v>-15</v>
      </c>
      <c r="AL74" s="3">
        <v>10</v>
      </c>
      <c r="AN74" s="6">
        <v>9.2117948089498469E-4</v>
      </c>
      <c r="AP74" s="6">
        <v>2.4788965305062582E-3</v>
      </c>
      <c r="AR74" s="6">
        <v>-1.1961722488037507E-3</v>
      </c>
      <c r="AT74" s="6">
        <v>-1.1750881316098249E-3</v>
      </c>
      <c r="AV74" s="6">
        <v>-4.5057484629595912E-4</v>
      </c>
      <c r="AX74" s="6">
        <v>1.3600344171977863E-3</v>
      </c>
      <c r="AZ74" s="6">
        <v>-8.7151026493526018E-4</v>
      </c>
      <c r="BB74" s="6">
        <v>-2.5693425410729942E-3</v>
      </c>
      <c r="BD74" s="6">
        <v>1.9699954538567876E-3</v>
      </c>
      <c r="BF74" s="6">
        <v>-2.2409929322528832E-3</v>
      </c>
      <c r="BH74" s="6">
        <v>-4.3025846022397563E-3</v>
      </c>
      <c r="BJ74" s="6">
        <v>4.8239761880324306E-3</v>
      </c>
      <c r="BL74" s="6">
        <v>5.9471008205052023E-3</v>
      </c>
      <c r="BN74" s="6">
        <v>-7.4992443650903073E-3</v>
      </c>
    </row>
    <row r="75" spans="1:67" x14ac:dyDescent="0.25">
      <c r="A75" s="3">
        <v>74</v>
      </c>
      <c r="B75" s="3" t="s">
        <v>21</v>
      </c>
      <c r="C75" s="3" t="s">
        <v>22</v>
      </c>
      <c r="D75" s="3" t="s">
        <v>23</v>
      </c>
      <c r="E75" s="3" t="s">
        <v>50</v>
      </c>
      <c r="F75" s="3" t="s">
        <v>43</v>
      </c>
      <c r="G75" s="3" t="b">
        <v>1</v>
      </c>
      <c r="H75" s="3" t="b">
        <v>1</v>
      </c>
      <c r="I75" s="3" t="b">
        <v>0</v>
      </c>
      <c r="J75" s="3" t="b">
        <v>1</v>
      </c>
      <c r="K75" s="3" t="b">
        <v>0</v>
      </c>
      <c r="L75" s="3">
        <v>200</v>
      </c>
      <c r="M75" s="3">
        <v>2</v>
      </c>
      <c r="N75" s="3">
        <v>0</v>
      </c>
      <c r="O75" s="3">
        <v>1</v>
      </c>
      <c r="P75" s="3">
        <v>2</v>
      </c>
      <c r="Q75" s="3">
        <v>100</v>
      </c>
      <c r="R75" s="3">
        <v>100</v>
      </c>
      <c r="S75" s="3">
        <v>1</v>
      </c>
      <c r="T75" s="3">
        <v>1</v>
      </c>
      <c r="U75" s="3" t="b">
        <v>1</v>
      </c>
      <c r="V75" s="3">
        <v>251</v>
      </c>
      <c r="W75" s="51">
        <v>3084.53</v>
      </c>
      <c r="X75" s="51">
        <v>2453.2399999999998</v>
      </c>
      <c r="Y75" s="53">
        <v>167</v>
      </c>
      <c r="Z75" s="53">
        <v>170</v>
      </c>
      <c r="AA75" s="51">
        <v>139.38</v>
      </c>
      <c r="AB75" s="51">
        <v>145.38999999999999</v>
      </c>
      <c r="AC75" s="17">
        <v>1.1987052839812</v>
      </c>
      <c r="AD75" s="17">
        <v>1.1697594863415599</v>
      </c>
      <c r="AE75" s="51">
        <v>32.950000000000003</v>
      </c>
      <c r="AF75" s="51">
        <v>29.05</v>
      </c>
      <c r="AG75" s="51">
        <v>32.99</v>
      </c>
      <c r="AH75" s="51">
        <v>29.01</v>
      </c>
      <c r="AI75" s="17">
        <v>1.0017480019990399</v>
      </c>
      <c r="AJ75" s="17">
        <v>1.0051136304005099</v>
      </c>
      <c r="AK75" s="3">
        <v>-15</v>
      </c>
      <c r="AL75" s="3">
        <v>10</v>
      </c>
      <c r="AN75" s="6">
        <v>-1.305809510066247E-2</v>
      </c>
      <c r="AP75" s="6">
        <v>-1.7238506060237135E-2</v>
      </c>
      <c r="AR75" s="6">
        <v>-1.1961722488037507E-3</v>
      </c>
      <c r="AT75" s="6">
        <v>-1.1750881316098249E-3</v>
      </c>
      <c r="AV75" s="6">
        <v>1.2921323817967734E-2</v>
      </c>
      <c r="AX75" s="6">
        <v>8.8541016140000206E-3</v>
      </c>
      <c r="AZ75" s="6">
        <v>-1.3841328006544695E-2</v>
      </c>
      <c r="BB75" s="6">
        <v>-9.844321812363499E-3</v>
      </c>
      <c r="BD75" s="6">
        <v>-1.3638430065159302E-3</v>
      </c>
      <c r="BF75" s="6">
        <v>1.5514566454062351E-3</v>
      </c>
      <c r="BH75" s="6">
        <v>6.6827377864575599E-3</v>
      </c>
      <c r="BJ75" s="6">
        <v>-7.4925587601355481E-3</v>
      </c>
      <c r="BL75" s="6">
        <v>-7.108530393678647E-3</v>
      </c>
      <c r="BN75" s="6">
        <v>1.0253919814947166E-2</v>
      </c>
    </row>
    <row r="76" spans="1:67" x14ac:dyDescent="0.25">
      <c r="A76" s="3">
        <v>75</v>
      </c>
      <c r="B76" s="3" t="s">
        <v>21</v>
      </c>
      <c r="C76" s="3" t="s">
        <v>22</v>
      </c>
      <c r="D76" s="3" t="s">
        <v>23</v>
      </c>
      <c r="E76" s="3" t="s">
        <v>50</v>
      </c>
      <c r="F76" s="3" t="s">
        <v>43</v>
      </c>
      <c r="G76" s="3" t="b">
        <v>1</v>
      </c>
      <c r="H76" s="3" t="b">
        <v>1</v>
      </c>
      <c r="I76" s="3" t="b">
        <v>0</v>
      </c>
      <c r="J76" s="3" t="b">
        <v>1</v>
      </c>
      <c r="K76" s="3" t="b">
        <v>0</v>
      </c>
      <c r="L76" s="3">
        <v>200</v>
      </c>
      <c r="M76" s="3">
        <v>2</v>
      </c>
      <c r="N76" s="3">
        <v>0</v>
      </c>
      <c r="O76" s="3">
        <v>1</v>
      </c>
      <c r="P76" s="3">
        <v>2</v>
      </c>
      <c r="Q76" s="3">
        <v>100</v>
      </c>
      <c r="R76" s="3">
        <v>100</v>
      </c>
      <c r="S76" s="3">
        <v>1</v>
      </c>
      <c r="T76" s="3">
        <v>1</v>
      </c>
      <c r="U76" s="3" t="b">
        <v>1</v>
      </c>
      <c r="V76" s="3">
        <v>251</v>
      </c>
      <c r="W76" s="51">
        <v>3119.66</v>
      </c>
      <c r="X76" s="51">
        <v>2491.86</v>
      </c>
      <c r="Y76" s="53">
        <v>168</v>
      </c>
      <c r="Z76" s="53">
        <v>171</v>
      </c>
      <c r="AA76" s="51">
        <v>137.02000000000001</v>
      </c>
      <c r="AB76" s="51">
        <v>143.43</v>
      </c>
      <c r="AC76" s="17">
        <v>1.2264889299067001</v>
      </c>
      <c r="AD76" s="17">
        <v>1.1925972747204301</v>
      </c>
      <c r="AE76" s="51">
        <v>32.880000000000003</v>
      </c>
      <c r="AF76" s="51">
        <v>29.12</v>
      </c>
      <c r="AG76" s="51">
        <v>32.85</v>
      </c>
      <c r="AH76" s="51">
        <v>29.15</v>
      </c>
      <c r="AI76" s="17">
        <v>1.0028542457305401</v>
      </c>
      <c r="AJ76" s="17">
        <v>1.00144558338913</v>
      </c>
      <c r="AK76" s="3">
        <v>-15</v>
      </c>
      <c r="AL76" s="3">
        <v>10</v>
      </c>
      <c r="AN76" s="6">
        <v>-1.817721650213544E-3</v>
      </c>
      <c r="AP76" s="6">
        <v>-1.7674355999666158E-3</v>
      </c>
      <c r="AR76" s="6">
        <v>4.784688995215447E-3</v>
      </c>
      <c r="AT76" s="6">
        <v>4.7003525264395218E-3</v>
      </c>
      <c r="AV76" s="6">
        <v>-4.2295896861963556E-3</v>
      </c>
      <c r="AX76" s="6">
        <v>-4.7462425579747336E-3</v>
      </c>
      <c r="AZ76" s="6">
        <v>9.0159028200587077E-3</v>
      </c>
      <c r="BB76" s="6">
        <v>9.486973299684065E-3</v>
      </c>
      <c r="BD76" s="6">
        <v>-3.4853765722077101E-3</v>
      </c>
      <c r="BF76" s="6">
        <v>3.9648336493709468E-3</v>
      </c>
      <c r="BH76" s="6">
        <v>2.4106679686308752E-3</v>
      </c>
      <c r="BJ76" s="6">
        <v>-2.7027951691814822E-3</v>
      </c>
      <c r="BL76" s="6">
        <v>-6.0120670494842043E-3</v>
      </c>
      <c r="BN76" s="6">
        <v>6.5671139064096273E-3</v>
      </c>
    </row>
    <row r="77" spans="1:67" x14ac:dyDescent="0.25">
      <c r="A77" s="3">
        <v>76</v>
      </c>
      <c r="B77" s="3" t="s">
        <v>21</v>
      </c>
      <c r="C77" s="3" t="s">
        <v>22</v>
      </c>
      <c r="D77" s="3" t="s">
        <v>23</v>
      </c>
      <c r="E77" s="3" t="s">
        <v>50</v>
      </c>
      <c r="F77" s="3" t="s">
        <v>43</v>
      </c>
      <c r="G77" s="3" t="b">
        <v>1</v>
      </c>
      <c r="H77" s="3" t="b">
        <v>1</v>
      </c>
      <c r="I77" s="3" t="b">
        <v>0</v>
      </c>
      <c r="J77" s="3" t="b">
        <v>1</v>
      </c>
      <c r="K77" s="3" t="b">
        <v>0</v>
      </c>
      <c r="L77" s="3">
        <v>200</v>
      </c>
      <c r="M77" s="3">
        <v>2</v>
      </c>
      <c r="N77" s="3">
        <v>0</v>
      </c>
      <c r="O77" s="3">
        <v>1</v>
      </c>
      <c r="P77" s="3">
        <v>2</v>
      </c>
      <c r="Q77" s="3">
        <v>100</v>
      </c>
      <c r="R77" s="3">
        <v>100</v>
      </c>
      <c r="S77" s="3">
        <v>1</v>
      </c>
      <c r="T77" s="3">
        <v>1</v>
      </c>
      <c r="U77" s="3" t="b">
        <v>1</v>
      </c>
      <c r="V77" s="3">
        <v>251</v>
      </c>
      <c r="W77" s="51">
        <v>3147.84</v>
      </c>
      <c r="X77" s="51">
        <v>2505.61</v>
      </c>
      <c r="Y77" s="53">
        <v>167</v>
      </c>
      <c r="Z77" s="53">
        <v>170</v>
      </c>
      <c r="AA77" s="51">
        <v>137.31</v>
      </c>
      <c r="AB77" s="51">
        <v>143.80000000000001</v>
      </c>
      <c r="AC77" s="17">
        <v>1.2165365494334801</v>
      </c>
      <c r="AD77" s="17">
        <v>1.1824939049430601</v>
      </c>
      <c r="AE77" s="51">
        <v>33.11</v>
      </c>
      <c r="AF77" s="51">
        <v>28.89</v>
      </c>
      <c r="AG77" s="51">
        <v>32.81</v>
      </c>
      <c r="AH77" s="51">
        <v>29.19</v>
      </c>
      <c r="AI77" s="17">
        <v>1.01124514629898</v>
      </c>
      <c r="AJ77" s="17">
        <v>0.99234154048635403</v>
      </c>
      <c r="AK77" s="3">
        <v>-15</v>
      </c>
      <c r="AL77" s="3">
        <v>10</v>
      </c>
      <c r="AN77" s="6">
        <v>7.1988944566370172E-3</v>
      </c>
      <c r="AP77" s="6">
        <v>3.7407782485243679E-3</v>
      </c>
      <c r="AR77" s="6">
        <v>-1.1961722488037507E-3</v>
      </c>
      <c r="AT77" s="6">
        <v>-1.1750881316098249E-3</v>
      </c>
      <c r="AV77" s="6">
        <v>-2.1220621793287542E-3</v>
      </c>
      <c r="AX77" s="6">
        <v>-2.1788306479589847E-3</v>
      </c>
      <c r="AZ77" s="6">
        <v>8.28213617549034E-4</v>
      </c>
      <c r="BB77" s="6">
        <v>9.3486573338452672E-4</v>
      </c>
      <c r="BD77" s="6">
        <v>3.4853765722080432E-3</v>
      </c>
      <c r="BF77" s="6">
        <v>-3.9648336493706138E-3</v>
      </c>
      <c r="BH77" s="6">
        <v>1.1900765921089018E-3</v>
      </c>
      <c r="BJ77" s="6">
        <v>-1.3342912860515588E-3</v>
      </c>
      <c r="BL77" s="6">
        <v>2.304648911110041E-3</v>
      </c>
      <c r="BN77" s="6">
        <v>-2.5834883245321461E-3</v>
      </c>
    </row>
    <row r="78" spans="1:67" x14ac:dyDescent="0.25">
      <c r="A78" s="3">
        <v>77</v>
      </c>
      <c r="B78" s="3" t="s">
        <v>21</v>
      </c>
      <c r="C78" s="3" t="s">
        <v>22</v>
      </c>
      <c r="D78" s="3" t="s">
        <v>23</v>
      </c>
      <c r="E78" s="3" t="s">
        <v>50</v>
      </c>
      <c r="F78" s="3" t="s">
        <v>43</v>
      </c>
      <c r="G78" s="3" t="b">
        <v>1</v>
      </c>
      <c r="H78" s="3" t="b">
        <v>1</v>
      </c>
      <c r="I78" s="3" t="b">
        <v>0</v>
      </c>
      <c r="J78" s="3" t="b">
        <v>1</v>
      </c>
      <c r="K78" s="3" t="b">
        <v>0</v>
      </c>
      <c r="L78" s="3">
        <v>200</v>
      </c>
      <c r="M78" s="3">
        <v>2</v>
      </c>
      <c r="N78" s="3">
        <v>0</v>
      </c>
      <c r="O78" s="3">
        <v>1</v>
      </c>
      <c r="P78" s="3">
        <v>2</v>
      </c>
      <c r="Q78" s="3">
        <v>100</v>
      </c>
      <c r="R78" s="3">
        <v>100</v>
      </c>
      <c r="S78" s="3">
        <v>1</v>
      </c>
      <c r="T78" s="3">
        <v>1</v>
      </c>
      <c r="U78" s="3" t="b">
        <v>1</v>
      </c>
      <c r="V78" s="3">
        <v>251</v>
      </c>
      <c r="W78" s="51">
        <v>3115.72</v>
      </c>
      <c r="X78" s="51">
        <v>2508.3000000000002</v>
      </c>
      <c r="Y78" s="53">
        <v>167</v>
      </c>
      <c r="Z78" s="53">
        <v>170</v>
      </c>
      <c r="AA78" s="51">
        <v>137.36000000000001</v>
      </c>
      <c r="AB78" s="51">
        <v>144.62</v>
      </c>
      <c r="AC78" s="17">
        <v>1.2161805253775499</v>
      </c>
      <c r="AD78" s="17">
        <v>1.1757611400752701</v>
      </c>
      <c r="AE78" s="51">
        <v>33.04</v>
      </c>
      <c r="AF78" s="51">
        <v>28.96</v>
      </c>
      <c r="AG78" s="51">
        <v>32.369999999999997</v>
      </c>
      <c r="AH78" s="51">
        <v>29.63</v>
      </c>
      <c r="AI78" s="17">
        <v>1.02286111658739</v>
      </c>
      <c r="AJ78" s="17">
        <v>0.97985595914920198</v>
      </c>
      <c r="AK78" s="3">
        <v>-15</v>
      </c>
      <c r="AL78" s="3">
        <v>10</v>
      </c>
      <c r="AN78" s="6">
        <v>-3.0783840867284473E-3</v>
      </c>
      <c r="AP78" s="6">
        <v>4.8183851759744378E-3</v>
      </c>
      <c r="AR78" s="6">
        <v>-1.1961722488037507E-3</v>
      </c>
      <c r="AT78" s="6">
        <v>-1.1750881316098249E-3</v>
      </c>
      <c r="AV78" s="6">
        <v>-1.7586953677998229E-3</v>
      </c>
      <c r="AX78" s="6">
        <v>3.5111092607242878E-3</v>
      </c>
      <c r="AZ78" s="6">
        <v>5.3531742789703074E-4</v>
      </c>
      <c r="BB78" s="6">
        <v>-4.7641565370771799E-3</v>
      </c>
      <c r="BD78" s="6">
        <v>1.3638430065161522E-3</v>
      </c>
      <c r="BF78" s="6">
        <v>-1.551456645405791E-3</v>
      </c>
      <c r="BH78" s="6">
        <v>-1.2236428549632361E-2</v>
      </c>
      <c r="BJ78" s="6">
        <v>1.3719251428375712E-2</v>
      </c>
      <c r="BL78" s="6">
        <v>1.381792149817529E-2</v>
      </c>
      <c r="BN78" s="6">
        <v>-1.5132922642719593E-2</v>
      </c>
    </row>
    <row r="79" spans="1:67" x14ac:dyDescent="0.25">
      <c r="A79" s="3">
        <v>78</v>
      </c>
      <c r="B79" s="3" t="s">
        <v>21</v>
      </c>
      <c r="C79" s="3" t="s">
        <v>22</v>
      </c>
      <c r="D79" s="3" t="s">
        <v>23</v>
      </c>
      <c r="E79" s="3" t="s">
        <v>50</v>
      </c>
      <c r="F79" s="3" t="s">
        <v>43</v>
      </c>
      <c r="G79" s="3" t="b">
        <v>1</v>
      </c>
      <c r="H79" s="3" t="b">
        <v>1</v>
      </c>
      <c r="I79" s="3" t="b">
        <v>0</v>
      </c>
      <c r="J79" s="3" t="b">
        <v>1</v>
      </c>
      <c r="K79" s="3" t="b">
        <v>0</v>
      </c>
      <c r="L79" s="3">
        <v>200</v>
      </c>
      <c r="M79" s="3">
        <v>2</v>
      </c>
      <c r="N79" s="3">
        <v>0</v>
      </c>
      <c r="O79" s="3">
        <v>1</v>
      </c>
      <c r="P79" s="3">
        <v>2</v>
      </c>
      <c r="Q79" s="3">
        <v>100</v>
      </c>
      <c r="R79" s="3">
        <v>100</v>
      </c>
      <c r="S79" s="3">
        <v>1</v>
      </c>
      <c r="T79" s="3">
        <v>1</v>
      </c>
      <c r="U79" s="3" t="b">
        <v>1</v>
      </c>
      <c r="V79" s="3">
        <v>251</v>
      </c>
      <c r="W79" s="51">
        <v>3116.86</v>
      </c>
      <c r="X79" s="51">
        <v>2485.5100000000002</v>
      </c>
      <c r="Y79" s="53">
        <v>167</v>
      </c>
      <c r="Z79" s="53">
        <v>170</v>
      </c>
      <c r="AA79" s="51">
        <v>138.08000000000001</v>
      </c>
      <c r="AB79" s="51">
        <v>144.66</v>
      </c>
      <c r="AC79" s="17">
        <v>1.2098216064778</v>
      </c>
      <c r="AD79" s="17">
        <v>1.17551917411992</v>
      </c>
      <c r="AE79" s="51">
        <v>33.049999999999997</v>
      </c>
      <c r="AF79" s="51">
        <v>28.95</v>
      </c>
      <c r="AG79" s="51">
        <v>32.75</v>
      </c>
      <c r="AH79" s="51">
        <v>29.25</v>
      </c>
      <c r="AI79" s="17">
        <v>1.01122745167995</v>
      </c>
      <c r="AJ79" s="17">
        <v>0.99232213703776595</v>
      </c>
      <c r="AK79" s="3">
        <v>-15</v>
      </c>
      <c r="AL79" s="3">
        <v>10</v>
      </c>
      <c r="AN79" s="6">
        <v>-2.7136238893611386E-3</v>
      </c>
      <c r="AP79" s="6">
        <v>-4.3112289045423857E-3</v>
      </c>
      <c r="AR79" s="6">
        <v>-1.1961722488037507E-3</v>
      </c>
      <c r="AT79" s="6">
        <v>-1.1750881316098249E-3</v>
      </c>
      <c r="AV79" s="6">
        <v>3.4737867182164095E-3</v>
      </c>
      <c r="AX79" s="6">
        <v>3.7886673050502306E-3</v>
      </c>
      <c r="AZ79" s="6">
        <v>-4.6960793977381954E-3</v>
      </c>
      <c r="BB79" s="6">
        <v>-4.9689712596038271E-3</v>
      </c>
      <c r="BD79" s="6">
        <v>1.6669192301863589E-3</v>
      </c>
      <c r="BF79" s="6">
        <v>-1.8962247888293371E-3</v>
      </c>
      <c r="BH79" s="6">
        <v>-6.4081047267405822E-4</v>
      </c>
      <c r="BJ79" s="6">
        <v>7.1846453864310433E-4</v>
      </c>
      <c r="BL79" s="6">
        <v>2.2871107315900474E-3</v>
      </c>
      <c r="BN79" s="6">
        <v>-2.6029910050262561E-3</v>
      </c>
    </row>
    <row r="80" spans="1:67" x14ac:dyDescent="0.25">
      <c r="A80" s="3">
        <v>79</v>
      </c>
      <c r="B80" s="3" t="s">
        <v>21</v>
      </c>
      <c r="C80" s="3" t="s">
        <v>22</v>
      </c>
      <c r="D80" s="3" t="s">
        <v>23</v>
      </c>
      <c r="E80" s="3" t="s">
        <v>50</v>
      </c>
      <c r="F80" s="3" t="s">
        <v>43</v>
      </c>
      <c r="G80" s="3" t="b">
        <v>1</v>
      </c>
      <c r="H80" s="3" t="b">
        <v>1</v>
      </c>
      <c r="I80" s="3" t="b">
        <v>0</v>
      </c>
      <c r="J80" s="3" t="b">
        <v>1</v>
      </c>
      <c r="K80" s="3" t="b">
        <v>0</v>
      </c>
      <c r="L80" s="3">
        <v>200</v>
      </c>
      <c r="M80" s="3">
        <v>2</v>
      </c>
      <c r="N80" s="3">
        <v>0</v>
      </c>
      <c r="O80" s="3">
        <v>1</v>
      </c>
      <c r="P80" s="3">
        <v>2</v>
      </c>
      <c r="Q80" s="3">
        <v>100</v>
      </c>
      <c r="R80" s="3">
        <v>100</v>
      </c>
      <c r="S80" s="3">
        <v>1</v>
      </c>
      <c r="T80" s="3">
        <v>1</v>
      </c>
      <c r="U80" s="3" t="b">
        <v>1</v>
      </c>
      <c r="V80" s="3">
        <v>251</v>
      </c>
      <c r="W80" s="51">
        <v>3129.05</v>
      </c>
      <c r="X80" s="51">
        <v>2498.1799999999998</v>
      </c>
      <c r="Y80" s="53">
        <v>167</v>
      </c>
      <c r="Z80" s="53">
        <v>170</v>
      </c>
      <c r="AA80" s="51">
        <v>137.88999999999999</v>
      </c>
      <c r="AB80" s="51">
        <v>144.04</v>
      </c>
      <c r="AC80" s="17">
        <v>1.2114732994166399</v>
      </c>
      <c r="AD80" s="17">
        <v>1.18045541581869</v>
      </c>
      <c r="AE80" s="51">
        <v>32.950000000000003</v>
      </c>
      <c r="AF80" s="51">
        <v>29.05</v>
      </c>
      <c r="AG80" s="51">
        <v>32.909999999999997</v>
      </c>
      <c r="AH80" s="51">
        <v>29.09</v>
      </c>
      <c r="AI80" s="17">
        <v>1.00324622375832</v>
      </c>
      <c r="AJ80" s="17">
        <v>1.0013009628513601</v>
      </c>
      <c r="AK80" s="3">
        <v>-15</v>
      </c>
      <c r="AL80" s="3">
        <v>10</v>
      </c>
      <c r="AN80" s="6">
        <v>1.1867505017852942E-3</v>
      </c>
      <c r="AP80" s="6">
        <v>7.6433978348511289E-4</v>
      </c>
      <c r="AR80" s="6">
        <v>-1.1961722488037507E-3</v>
      </c>
      <c r="AT80" s="6">
        <v>-1.1750881316098249E-3</v>
      </c>
      <c r="AV80" s="6">
        <v>2.0929928344064486E-3</v>
      </c>
      <c r="AX80" s="6">
        <v>-5.1348238200299434E-4</v>
      </c>
      <c r="AZ80" s="6">
        <v>-3.3372538908565952E-3</v>
      </c>
      <c r="BB80" s="6">
        <v>-7.9063562393411058E-4</v>
      </c>
      <c r="BD80" s="6">
        <v>-1.3638430065159302E-3</v>
      </c>
      <c r="BF80" s="6">
        <v>1.5514566454062351E-3</v>
      </c>
      <c r="BH80" s="6">
        <v>4.2415550334136132E-3</v>
      </c>
      <c r="BJ80" s="6">
        <v>-4.7555509938760343E-3</v>
      </c>
      <c r="BL80" s="6">
        <v>-5.6235545300890033E-3</v>
      </c>
      <c r="BN80" s="6">
        <v>6.4217537593089791E-3</v>
      </c>
    </row>
    <row r="81" spans="1:67" x14ac:dyDescent="0.25">
      <c r="A81" s="3">
        <v>80</v>
      </c>
      <c r="B81" s="3" t="s">
        <v>21</v>
      </c>
      <c r="C81" s="3" t="s">
        <v>22</v>
      </c>
      <c r="D81" s="3" t="s">
        <v>23</v>
      </c>
      <c r="E81" s="3" t="s">
        <v>50</v>
      </c>
      <c r="F81" s="3" t="s">
        <v>43</v>
      </c>
      <c r="G81" s="3" t="b">
        <v>1</v>
      </c>
      <c r="H81" s="3" t="b">
        <v>1</v>
      </c>
      <c r="I81" s="3" t="b">
        <v>0</v>
      </c>
      <c r="J81" s="3" t="b">
        <v>1</v>
      </c>
      <c r="K81" s="3" t="b">
        <v>0</v>
      </c>
      <c r="L81" s="3">
        <v>200</v>
      </c>
      <c r="M81" s="3">
        <v>2</v>
      </c>
      <c r="N81" s="3">
        <v>0</v>
      </c>
      <c r="O81" s="3">
        <v>1</v>
      </c>
      <c r="P81" s="3">
        <v>2</v>
      </c>
      <c r="Q81" s="3">
        <v>100</v>
      </c>
      <c r="R81" s="3">
        <v>100</v>
      </c>
      <c r="S81" s="3">
        <v>1</v>
      </c>
      <c r="T81" s="3">
        <v>1</v>
      </c>
      <c r="U81" s="3" t="b">
        <v>1</v>
      </c>
      <c r="V81" s="3">
        <v>251</v>
      </c>
      <c r="W81" s="51">
        <v>3103.69</v>
      </c>
      <c r="X81" s="51">
        <v>2485.23</v>
      </c>
      <c r="Y81" s="53">
        <v>167</v>
      </c>
      <c r="Z81" s="53">
        <v>170</v>
      </c>
      <c r="AA81" s="51">
        <v>138.27000000000001</v>
      </c>
      <c r="AB81" s="51">
        <v>144.88999999999999</v>
      </c>
      <c r="AC81" s="17">
        <v>1.20838402352015</v>
      </c>
      <c r="AD81" s="17">
        <v>1.1738313252197901</v>
      </c>
      <c r="AE81" s="51">
        <v>32.94</v>
      </c>
      <c r="AF81" s="51">
        <v>29.06</v>
      </c>
      <c r="AG81" s="51">
        <v>32.700000000000003</v>
      </c>
      <c r="AH81" s="51">
        <v>29.3</v>
      </c>
      <c r="AI81" s="17">
        <v>1.0093964844979999</v>
      </c>
      <c r="AJ81" s="17">
        <v>0.99422084321973103</v>
      </c>
      <c r="AK81" s="3">
        <v>-15</v>
      </c>
      <c r="AL81" s="3">
        <v>10</v>
      </c>
      <c r="AN81" s="6">
        <v>-6.9275640642092462E-3</v>
      </c>
      <c r="AP81" s="6">
        <v>-4.4233961683662892E-3</v>
      </c>
      <c r="AR81" s="6">
        <v>-1.1961722488037507E-3</v>
      </c>
      <c r="AT81" s="6">
        <v>-1.1750881316098249E-3</v>
      </c>
      <c r="AV81" s="6">
        <v>4.8545806020261484E-3</v>
      </c>
      <c r="AX81" s="6">
        <v>5.3846260599248463E-3</v>
      </c>
      <c r="AZ81" s="6">
        <v>-5.8787595104745627E-3</v>
      </c>
      <c r="BB81" s="6">
        <v>-6.3976693739600243E-3</v>
      </c>
      <c r="BD81" s="6">
        <v>-1.6669192301863589E-3</v>
      </c>
      <c r="BF81" s="6">
        <v>1.8962247888296702E-3</v>
      </c>
      <c r="BH81" s="6">
        <v>-2.1665496933263029E-3</v>
      </c>
      <c r="BJ81" s="6">
        <v>2.4290943925553421E-3</v>
      </c>
      <c r="BL81" s="6">
        <v>4.7233127362322769E-4</v>
      </c>
      <c r="BN81" s="6">
        <v>-6.9457457837529546E-4</v>
      </c>
    </row>
    <row r="82" spans="1:67" x14ac:dyDescent="0.25">
      <c r="A82" s="1">
        <v>81</v>
      </c>
      <c r="B82" s="1" t="s">
        <v>21</v>
      </c>
      <c r="C82" s="1" t="s">
        <v>22</v>
      </c>
      <c r="D82" s="1" t="s">
        <v>23</v>
      </c>
      <c r="E82" s="1" t="s">
        <v>51</v>
      </c>
      <c r="F82" s="1" t="s">
        <v>43</v>
      </c>
      <c r="G82" s="1" t="b">
        <v>1</v>
      </c>
      <c r="H82" s="1" t="b">
        <v>1</v>
      </c>
      <c r="I82" s="1" t="b">
        <v>0</v>
      </c>
      <c r="J82" s="1" t="b">
        <v>1</v>
      </c>
      <c r="K82" s="1" t="b">
        <v>0</v>
      </c>
      <c r="L82" s="1">
        <v>200</v>
      </c>
      <c r="M82" s="1">
        <v>2</v>
      </c>
      <c r="N82" s="1">
        <v>0</v>
      </c>
      <c r="O82" s="1">
        <v>1</v>
      </c>
      <c r="P82" s="1">
        <v>2</v>
      </c>
      <c r="Q82" s="1">
        <v>100</v>
      </c>
      <c r="R82" s="1">
        <v>100</v>
      </c>
      <c r="S82" s="1">
        <v>1</v>
      </c>
      <c r="T82" s="1">
        <v>1</v>
      </c>
      <c r="U82" s="1" t="b">
        <v>1</v>
      </c>
      <c r="V82" s="1">
        <v>251</v>
      </c>
      <c r="W82" s="50">
        <v>2799.17</v>
      </c>
      <c r="X82" s="50">
        <v>2790.73</v>
      </c>
      <c r="Y82" s="54">
        <v>168</v>
      </c>
      <c r="Z82" s="54">
        <v>168</v>
      </c>
      <c r="AA82" s="50">
        <v>142.03</v>
      </c>
      <c r="AB82" s="50">
        <v>141.56</v>
      </c>
      <c r="AC82" s="16">
        <v>1.1831736047058401</v>
      </c>
      <c r="AD82" s="16">
        <v>1.18701159615894</v>
      </c>
      <c r="AE82" s="50">
        <v>30.97</v>
      </c>
      <c r="AF82" s="50">
        <v>31.03</v>
      </c>
      <c r="AG82" s="50">
        <v>31.22</v>
      </c>
      <c r="AH82" s="50">
        <v>30.78</v>
      </c>
      <c r="AI82" s="16">
        <v>0.99406673772502097</v>
      </c>
      <c r="AJ82" s="16">
        <v>1.0103074955889899</v>
      </c>
      <c r="AK82" s="1">
        <v>-15</v>
      </c>
      <c r="AL82" s="1">
        <v>5</v>
      </c>
      <c r="AN82" s="6" cm="1">
        <f t="array" ref="AN82:AN91">W82:W91/AO82-1</f>
        <v>-3.539551452718448E-3</v>
      </c>
      <c r="AO82" s="23">
        <f>AVERAGE(W82:W91)</f>
        <v>2809.1130000000003</v>
      </c>
      <c r="AP82" s="6" cm="1">
        <f t="array" ref="AP82:AP91">X82:X91/AQ82-1</f>
        <v>-4.373545525865441E-3</v>
      </c>
      <c r="AQ82" s="23">
        <f t="shared" ref="AQ82" si="40">AVERAGE(X82:X91)</f>
        <v>2802.989</v>
      </c>
      <c r="AR82" s="6" cm="1">
        <f t="array" ref="AR82:AR91">Y82:Y91/AS82-1</f>
        <v>-1.7825311942959443E-3</v>
      </c>
      <c r="AS82" s="23">
        <f>AVERAGE(Y82:Y91)</f>
        <v>168.3</v>
      </c>
      <c r="AT82" s="6" cm="1">
        <f t="array" ref="AT82:AT91">Z82:Z91/AU82-1</f>
        <v>-1.7825311942959443E-3</v>
      </c>
      <c r="AU82" s="23">
        <f>AVERAGE(Z82:Z91)</f>
        <v>168.3</v>
      </c>
      <c r="AV82" s="6" cm="1">
        <f t="array" ref="AV82:AV91">AA82:AA91/AW82-1</f>
        <v>5.6431570525301566E-3</v>
      </c>
      <c r="AW82" s="23">
        <f>AVERAGE(AA82:AA91)</f>
        <v>141.233</v>
      </c>
      <c r="AX82" s="6" cm="1">
        <f t="array" ref="AX82:AX91">AB82:AB91/AY82-1</f>
        <v>3.8007714998864461E-3</v>
      </c>
      <c r="AY82" s="23">
        <f>AVERAGE(AB82:AB91)</f>
        <v>141.024</v>
      </c>
      <c r="AZ82" s="6" cm="1">
        <f t="array" ref="AZ82:AZ91">AC82:AC91/BA82-1</f>
        <v>-7.41480065685729E-3</v>
      </c>
      <c r="BA82" s="23">
        <f>AVERAGE(AC82:AC91)</f>
        <v>1.192012137082864</v>
      </c>
      <c r="BB82" s="6" cm="1">
        <f t="array" ref="BB82:BB91">AD82:AD91/BC82-1</f>
        <v>-5.6365537491394058E-3</v>
      </c>
      <c r="BC82" s="23">
        <f>AVERAGE(AD82:AD91)</f>
        <v>1.193740176828139</v>
      </c>
      <c r="BD82" s="6" cm="1">
        <f t="array" ref="BD82:BD91">AE82:AE91/BE82-1</f>
        <v>-1.5152980623530654E-3</v>
      </c>
      <c r="BE82" s="23">
        <f>AVERAGE(AE82:AE91)</f>
        <v>31.017000000000003</v>
      </c>
      <c r="BF82" s="6" cm="1">
        <f t="array" ref="BF82:BF91">AF82:AF91/BG82-1</f>
        <v>1.5169609140497364E-3</v>
      </c>
      <c r="BG82" s="23">
        <f>AVERAGE(AF82:AF91)</f>
        <v>30.982999999999997</v>
      </c>
      <c r="BH82" s="6" cm="1">
        <f t="array" ref="BH82:BH91">AG82:AG91/BI82-1</f>
        <v>3.8262435291469554E-3</v>
      </c>
      <c r="BI82" s="23">
        <f t="shared" ref="BI82" si="41">AVERAGE(AG82:AG91)</f>
        <v>31.100999999999999</v>
      </c>
      <c r="BJ82" s="6" cm="1">
        <f t="array" ref="BJ82:BJ91">AH82:AH91/BK82-1</f>
        <v>-3.851257322243451E-3</v>
      </c>
      <c r="BK82" s="23">
        <f t="shared" ref="BK82" si="42">AVERAGE(AH82:AH91)</f>
        <v>30.899000000000001</v>
      </c>
      <c r="BL82" s="6" cm="1">
        <f t="array" ref="BL82:BL91">AI82:AI91/BM82-1</f>
        <v>-5.5462326604015511E-3</v>
      </c>
      <c r="BM82" s="22">
        <f t="shared" ref="BM82" si="43">AVERAGE(AI82:AI91)</f>
        <v>0.99961081185743517</v>
      </c>
      <c r="BN82" s="6" cm="1">
        <f t="array" ref="BN82:BN91">AJ82:AJ91/BO82-1</f>
        <v>5.160061967591778E-3</v>
      </c>
      <c r="BO82" s="22">
        <f t="shared" ref="BO82" si="44">AVERAGE(AJ82:AJ91)</f>
        <v>1.005121008898147</v>
      </c>
    </row>
    <row r="83" spans="1:67" x14ac:dyDescent="0.25">
      <c r="A83" s="1">
        <v>82</v>
      </c>
      <c r="B83" s="1" t="s">
        <v>21</v>
      </c>
      <c r="C83" s="1" t="s">
        <v>22</v>
      </c>
      <c r="D83" s="1" t="s">
        <v>23</v>
      </c>
      <c r="E83" s="1" t="s">
        <v>51</v>
      </c>
      <c r="F83" s="1" t="s">
        <v>43</v>
      </c>
      <c r="G83" s="1" t="b">
        <v>1</v>
      </c>
      <c r="H83" s="1" t="b">
        <v>1</v>
      </c>
      <c r="I83" s="1" t="b">
        <v>0</v>
      </c>
      <c r="J83" s="1" t="b">
        <v>1</v>
      </c>
      <c r="K83" s="1" t="b">
        <v>0</v>
      </c>
      <c r="L83" s="1">
        <v>200</v>
      </c>
      <c r="M83" s="1">
        <v>2</v>
      </c>
      <c r="N83" s="1">
        <v>0</v>
      </c>
      <c r="O83" s="1">
        <v>1</v>
      </c>
      <c r="P83" s="1">
        <v>2</v>
      </c>
      <c r="Q83" s="1">
        <v>100</v>
      </c>
      <c r="R83" s="1">
        <v>100</v>
      </c>
      <c r="S83" s="1">
        <v>1</v>
      </c>
      <c r="T83" s="1">
        <v>1</v>
      </c>
      <c r="U83" s="1" t="b">
        <v>1</v>
      </c>
      <c r="V83" s="1">
        <v>251</v>
      </c>
      <c r="W83" s="50">
        <v>2803.51</v>
      </c>
      <c r="X83" s="50">
        <v>2794.27</v>
      </c>
      <c r="Y83" s="54">
        <v>169</v>
      </c>
      <c r="Z83" s="54">
        <v>169</v>
      </c>
      <c r="AA83" s="50">
        <v>140.68</v>
      </c>
      <c r="AB83" s="50">
        <v>140.65</v>
      </c>
      <c r="AC83" s="16">
        <v>1.20165668287356</v>
      </c>
      <c r="AD83" s="16">
        <v>1.20184172575367</v>
      </c>
      <c r="AE83" s="50">
        <v>31.08</v>
      </c>
      <c r="AF83" s="50">
        <v>30.92</v>
      </c>
      <c r="AG83" s="50">
        <v>31.05</v>
      </c>
      <c r="AH83" s="50">
        <v>30.95</v>
      </c>
      <c r="AI83" s="16">
        <v>1.0028335761015801</v>
      </c>
      <c r="AJ83" s="16">
        <v>1.00093202488802</v>
      </c>
      <c r="AK83" s="1">
        <v>-15</v>
      </c>
      <c r="AL83" s="1">
        <v>5</v>
      </c>
      <c r="AN83" s="6">
        <v>-1.9945797837253032E-3</v>
      </c>
      <c r="AP83" s="6">
        <v>-3.1106079973913792E-3</v>
      </c>
      <c r="AR83" s="6">
        <v>4.1592394533569443E-3</v>
      </c>
      <c r="AT83" s="6">
        <v>4.1592394533569443E-3</v>
      </c>
      <c r="AV83" s="6">
        <v>-3.9155154956702631E-3</v>
      </c>
      <c r="AX83" s="6">
        <v>-2.6520308599954356E-3</v>
      </c>
      <c r="AZ83" s="6">
        <v>8.0909795216501657E-3</v>
      </c>
      <c r="BB83" s="6">
        <v>6.7866936899596553E-3</v>
      </c>
      <c r="BD83" s="6">
        <v>2.0311442112388445E-3</v>
      </c>
      <c r="BF83" s="6">
        <v>-2.033373140108985E-3</v>
      </c>
      <c r="BH83" s="6">
        <v>-1.6398186553486793E-3</v>
      </c>
      <c r="BJ83" s="6">
        <v>1.6505388523899711E-3</v>
      </c>
      <c r="BL83" s="6">
        <v>3.224018994108846E-3</v>
      </c>
      <c r="BN83" s="6">
        <v>-4.167641481018447E-3</v>
      </c>
    </row>
    <row r="84" spans="1:67" x14ac:dyDescent="0.25">
      <c r="A84" s="1">
        <v>83</v>
      </c>
      <c r="B84" s="1" t="s">
        <v>21</v>
      </c>
      <c r="C84" s="1" t="s">
        <v>22</v>
      </c>
      <c r="D84" s="1" t="s">
        <v>23</v>
      </c>
      <c r="E84" s="1" t="s">
        <v>51</v>
      </c>
      <c r="F84" s="1" t="s">
        <v>43</v>
      </c>
      <c r="G84" s="1" t="b">
        <v>1</v>
      </c>
      <c r="H84" s="1" t="b">
        <v>1</v>
      </c>
      <c r="I84" s="1" t="b">
        <v>0</v>
      </c>
      <c r="J84" s="1" t="b">
        <v>1</v>
      </c>
      <c r="K84" s="1" t="b">
        <v>0</v>
      </c>
      <c r="L84" s="1">
        <v>200</v>
      </c>
      <c r="M84" s="1">
        <v>2</v>
      </c>
      <c r="N84" s="1">
        <v>0</v>
      </c>
      <c r="O84" s="1">
        <v>1</v>
      </c>
      <c r="P84" s="1">
        <v>2</v>
      </c>
      <c r="Q84" s="1">
        <v>100</v>
      </c>
      <c r="R84" s="1">
        <v>100</v>
      </c>
      <c r="S84" s="1">
        <v>1</v>
      </c>
      <c r="T84" s="1">
        <v>1</v>
      </c>
      <c r="U84" s="1" t="b">
        <v>1</v>
      </c>
      <c r="V84" s="1">
        <v>251</v>
      </c>
      <c r="W84" s="50">
        <v>2819.52</v>
      </c>
      <c r="X84" s="50">
        <v>2815.94</v>
      </c>
      <c r="Y84" s="54">
        <v>168</v>
      </c>
      <c r="Z84" s="54">
        <v>168</v>
      </c>
      <c r="AA84" s="50">
        <v>141.1</v>
      </c>
      <c r="AB84" s="50">
        <v>140.99</v>
      </c>
      <c r="AC84" s="16">
        <v>1.19110771113049</v>
      </c>
      <c r="AD84" s="16">
        <v>1.1919182960215</v>
      </c>
      <c r="AE84" s="50">
        <v>31.14</v>
      </c>
      <c r="AF84" s="50">
        <v>30.86</v>
      </c>
      <c r="AG84" s="50">
        <v>30.99</v>
      </c>
      <c r="AH84" s="50">
        <v>31.01</v>
      </c>
      <c r="AI84" s="16">
        <v>1.00764317911662</v>
      </c>
      <c r="AJ84" s="16">
        <v>0.99795015845351098</v>
      </c>
      <c r="AK84" s="1">
        <v>-15</v>
      </c>
      <c r="AL84" s="1">
        <v>5</v>
      </c>
      <c r="AN84" s="6">
        <v>3.7047281472832871E-3</v>
      </c>
      <c r="AP84" s="6">
        <v>4.6204248393411085E-3</v>
      </c>
      <c r="AR84" s="6">
        <v>-1.7825311942959443E-3</v>
      </c>
      <c r="AT84" s="6">
        <v>-1.7825311942959443E-3</v>
      </c>
      <c r="AV84" s="6">
        <v>-9.4170625845246825E-4</v>
      </c>
      <c r="AX84" s="6">
        <v>-2.4109371454494877E-4</v>
      </c>
      <c r="AZ84" s="6">
        <v>-7.5873887877297985E-4</v>
      </c>
      <c r="BB84" s="6">
        <v>-1.5261954334819805E-3</v>
      </c>
      <c r="BD84" s="6">
        <v>3.965567269561765E-3</v>
      </c>
      <c r="BF84" s="6">
        <v>-3.9699189878319441E-3</v>
      </c>
      <c r="BH84" s="6">
        <v>-3.5690170734060667E-3</v>
      </c>
      <c r="BJ84" s="6">
        <v>3.5923492669664991E-3</v>
      </c>
      <c r="BL84" s="6">
        <v>8.0354945783944753E-3</v>
      </c>
      <c r="BN84" s="6">
        <v>-7.1343155512161305E-3</v>
      </c>
    </row>
    <row r="85" spans="1:67" x14ac:dyDescent="0.25">
      <c r="A85" s="1">
        <v>84</v>
      </c>
      <c r="B85" s="1" t="s">
        <v>21</v>
      </c>
      <c r="C85" s="1" t="s">
        <v>22</v>
      </c>
      <c r="D85" s="1" t="s">
        <v>23</v>
      </c>
      <c r="E85" s="1" t="s">
        <v>51</v>
      </c>
      <c r="F85" s="1" t="s">
        <v>43</v>
      </c>
      <c r="G85" s="1" t="b">
        <v>1</v>
      </c>
      <c r="H85" s="1" t="b">
        <v>1</v>
      </c>
      <c r="I85" s="1" t="b">
        <v>0</v>
      </c>
      <c r="J85" s="1" t="b">
        <v>1</v>
      </c>
      <c r="K85" s="1" t="b">
        <v>0</v>
      </c>
      <c r="L85" s="1">
        <v>200</v>
      </c>
      <c r="M85" s="1">
        <v>2</v>
      </c>
      <c r="N85" s="1">
        <v>0</v>
      </c>
      <c r="O85" s="1">
        <v>1</v>
      </c>
      <c r="P85" s="1">
        <v>2</v>
      </c>
      <c r="Q85" s="1">
        <v>100</v>
      </c>
      <c r="R85" s="1">
        <v>100</v>
      </c>
      <c r="S85" s="1">
        <v>1</v>
      </c>
      <c r="T85" s="1">
        <v>1</v>
      </c>
      <c r="U85" s="1" t="b">
        <v>1</v>
      </c>
      <c r="V85" s="1">
        <v>251</v>
      </c>
      <c r="W85" s="50">
        <v>2828.37</v>
      </c>
      <c r="X85" s="50">
        <v>2813.27</v>
      </c>
      <c r="Y85" s="54">
        <v>168</v>
      </c>
      <c r="Z85" s="54">
        <v>168</v>
      </c>
      <c r="AA85" s="50">
        <v>141.22999999999999</v>
      </c>
      <c r="AB85" s="50">
        <v>140.68</v>
      </c>
      <c r="AC85" s="16">
        <v>1.18988524200962</v>
      </c>
      <c r="AD85" s="16">
        <v>1.1945550170360899</v>
      </c>
      <c r="AE85" s="50">
        <v>31.04</v>
      </c>
      <c r="AF85" s="50">
        <v>30.96</v>
      </c>
      <c r="AG85" s="50">
        <v>31.25</v>
      </c>
      <c r="AH85" s="50">
        <v>30.75</v>
      </c>
      <c r="AI85" s="16">
        <v>0.99521057705871196</v>
      </c>
      <c r="AJ85" s="16">
        <v>1.00887505736921</v>
      </c>
      <c r="AK85" s="1">
        <v>-15</v>
      </c>
      <c r="AL85" s="1">
        <v>5</v>
      </c>
      <c r="AN85" s="6">
        <v>6.8551888087091672E-3</v>
      </c>
      <c r="AP85" s="6">
        <v>3.6678702627801485E-3</v>
      </c>
      <c r="AR85" s="6">
        <v>-1.7825311942959443E-3</v>
      </c>
      <c r="AT85" s="6">
        <v>-1.7825311942959443E-3</v>
      </c>
      <c r="AV85" s="6">
        <v>-2.1241494551627049E-5</v>
      </c>
      <c r="AX85" s="6">
        <v>-2.4393011118674091E-3</v>
      </c>
      <c r="AZ85" s="6">
        <v>-1.7842897795059542E-3</v>
      </c>
      <c r="BB85" s="6">
        <v>6.8259427283079432E-4</v>
      </c>
      <c r="BD85" s="6">
        <v>7.4152883902356415E-4</v>
      </c>
      <c r="BF85" s="6">
        <v>-7.4234257496030853E-4</v>
      </c>
      <c r="BH85" s="6">
        <v>4.7908427381757601E-3</v>
      </c>
      <c r="BJ85" s="6">
        <v>-4.822162529531715E-3</v>
      </c>
      <c r="BL85" s="6">
        <v>-4.4019479846830745E-3</v>
      </c>
      <c r="BN85" s="6">
        <v>3.7349219027651426E-3</v>
      </c>
    </row>
    <row r="86" spans="1:67" x14ac:dyDescent="0.25">
      <c r="A86" s="1">
        <v>85</v>
      </c>
      <c r="B86" s="1" t="s">
        <v>21</v>
      </c>
      <c r="C86" s="1" t="s">
        <v>22</v>
      </c>
      <c r="D86" s="1" t="s">
        <v>23</v>
      </c>
      <c r="E86" s="1" t="s">
        <v>51</v>
      </c>
      <c r="F86" s="1" t="s">
        <v>43</v>
      </c>
      <c r="G86" s="1" t="b">
        <v>1</v>
      </c>
      <c r="H86" s="1" t="b">
        <v>1</v>
      </c>
      <c r="I86" s="1" t="b">
        <v>0</v>
      </c>
      <c r="J86" s="1" t="b">
        <v>1</v>
      </c>
      <c r="K86" s="1" t="b">
        <v>0</v>
      </c>
      <c r="L86" s="1">
        <v>200</v>
      </c>
      <c r="M86" s="1">
        <v>2</v>
      </c>
      <c r="N86" s="1">
        <v>0</v>
      </c>
      <c r="O86" s="1">
        <v>1</v>
      </c>
      <c r="P86" s="1">
        <v>2</v>
      </c>
      <c r="Q86" s="1">
        <v>100</v>
      </c>
      <c r="R86" s="1">
        <v>100</v>
      </c>
      <c r="S86" s="1">
        <v>1</v>
      </c>
      <c r="T86" s="1">
        <v>1</v>
      </c>
      <c r="U86" s="1" t="b">
        <v>1</v>
      </c>
      <c r="V86" s="1">
        <v>251</v>
      </c>
      <c r="W86" s="50">
        <v>2851.96</v>
      </c>
      <c r="X86" s="50">
        <v>2836.04</v>
      </c>
      <c r="Y86" s="54">
        <v>168</v>
      </c>
      <c r="Z86" s="54">
        <v>168</v>
      </c>
      <c r="AA86" s="50">
        <v>140.38999999999999</v>
      </c>
      <c r="AB86" s="50">
        <v>140.05000000000001</v>
      </c>
      <c r="AC86" s="16">
        <v>1.19706206418147</v>
      </c>
      <c r="AD86" s="16">
        <v>1.1999258646477799</v>
      </c>
      <c r="AE86" s="50">
        <v>31.05</v>
      </c>
      <c r="AF86" s="50">
        <v>30.95</v>
      </c>
      <c r="AG86" s="50">
        <v>31.2</v>
      </c>
      <c r="AH86" s="50">
        <v>30.8</v>
      </c>
      <c r="AI86" s="16">
        <v>0.99682303268072903</v>
      </c>
      <c r="AJ86" s="16">
        <v>1.0066801070407101</v>
      </c>
      <c r="AK86" s="1">
        <v>-15</v>
      </c>
      <c r="AL86" s="1">
        <v>5</v>
      </c>
      <c r="AN86" s="6">
        <v>1.5252857396623076E-2</v>
      </c>
      <c r="AP86" s="6">
        <v>1.1791341314575154E-2</v>
      </c>
      <c r="AR86" s="6">
        <v>-1.7825311942959443E-3</v>
      </c>
      <c r="AT86" s="6">
        <v>-1.7825311942959443E-3</v>
      </c>
      <c r="AV86" s="6">
        <v>-5.9688599689875499E-3</v>
      </c>
      <c r="AX86" s="6">
        <v>-6.9066258225549682E-3</v>
      </c>
      <c r="AZ86" s="6">
        <v>4.2364728860599943E-3</v>
      </c>
      <c r="BB86" s="6">
        <v>5.1817706563892507E-3</v>
      </c>
      <c r="BD86" s="6">
        <v>1.0639326820776063E-3</v>
      </c>
      <c r="BF86" s="6">
        <v>-1.0651002162475054E-3</v>
      </c>
      <c r="BH86" s="6">
        <v>3.183177389794567E-3</v>
      </c>
      <c r="BJ86" s="6">
        <v>-3.2039871840512379E-3</v>
      </c>
      <c r="BL86" s="6">
        <v>-2.7888645697279335E-3</v>
      </c>
      <c r="BN86" s="6">
        <v>1.5511546657174247E-3</v>
      </c>
    </row>
    <row r="87" spans="1:67" x14ac:dyDescent="0.25">
      <c r="A87" s="1">
        <v>86</v>
      </c>
      <c r="B87" s="1" t="s">
        <v>21</v>
      </c>
      <c r="C87" s="1" t="s">
        <v>22</v>
      </c>
      <c r="D87" s="1" t="s">
        <v>23</v>
      </c>
      <c r="E87" s="1" t="s">
        <v>51</v>
      </c>
      <c r="F87" s="1" t="s">
        <v>43</v>
      </c>
      <c r="G87" s="1" t="b">
        <v>1</v>
      </c>
      <c r="H87" s="1" t="b">
        <v>1</v>
      </c>
      <c r="I87" s="1" t="b">
        <v>0</v>
      </c>
      <c r="J87" s="1" t="b">
        <v>1</v>
      </c>
      <c r="K87" s="1" t="b">
        <v>0</v>
      </c>
      <c r="L87" s="1">
        <v>200</v>
      </c>
      <c r="M87" s="1">
        <v>2</v>
      </c>
      <c r="N87" s="1">
        <v>0</v>
      </c>
      <c r="O87" s="1">
        <v>1</v>
      </c>
      <c r="P87" s="1">
        <v>2</v>
      </c>
      <c r="Q87" s="1">
        <v>100</v>
      </c>
      <c r="R87" s="1">
        <v>100</v>
      </c>
      <c r="S87" s="1">
        <v>1</v>
      </c>
      <c r="T87" s="1">
        <v>1</v>
      </c>
      <c r="U87" s="1" t="b">
        <v>1</v>
      </c>
      <c r="V87" s="1">
        <v>251</v>
      </c>
      <c r="W87" s="50">
        <v>2782.06</v>
      </c>
      <c r="X87" s="50">
        <v>2784.98</v>
      </c>
      <c r="Y87" s="54">
        <v>168</v>
      </c>
      <c r="Z87" s="54">
        <v>168</v>
      </c>
      <c r="AA87" s="50">
        <v>142.06</v>
      </c>
      <c r="AB87" s="50">
        <v>142.19999999999999</v>
      </c>
      <c r="AC87" s="16">
        <v>1.18286759089022</v>
      </c>
      <c r="AD87" s="16">
        <v>1.18187953482546</v>
      </c>
      <c r="AE87" s="50">
        <v>30.97</v>
      </c>
      <c r="AF87" s="50">
        <v>31.03</v>
      </c>
      <c r="AG87" s="50">
        <v>30.94</v>
      </c>
      <c r="AH87" s="50">
        <v>31.06</v>
      </c>
      <c r="AI87" s="16">
        <v>1.0042929661870399</v>
      </c>
      <c r="AJ87" s="16">
        <v>1.0025027598170899</v>
      </c>
      <c r="AK87" s="1">
        <v>-15</v>
      </c>
      <c r="AL87" s="1">
        <v>5</v>
      </c>
      <c r="AN87" s="6">
        <v>-9.6304420648084532E-3</v>
      </c>
      <c r="AP87" s="6">
        <v>-6.4249271046015188E-3</v>
      </c>
      <c r="AR87" s="6">
        <v>-1.7825311942959443E-3</v>
      </c>
      <c r="AT87" s="6">
        <v>-1.7825311942959443E-3</v>
      </c>
      <c r="AV87" s="6">
        <v>5.855571998045761E-3</v>
      </c>
      <c r="AX87" s="6">
        <v>8.3390061266166438E-3</v>
      </c>
      <c r="AZ87" s="6">
        <v>-7.6715210425817304E-3</v>
      </c>
      <c r="BB87" s="6">
        <v>-9.9356980965435993E-3</v>
      </c>
      <c r="BD87" s="6">
        <v>-1.5152980623530654E-3</v>
      </c>
      <c r="BF87" s="6">
        <v>1.5169609140497364E-3</v>
      </c>
      <c r="BH87" s="6">
        <v>-5.1766824217870377E-3</v>
      </c>
      <c r="BJ87" s="6">
        <v>5.2105246124469762E-3</v>
      </c>
      <c r="BL87" s="6">
        <v>4.6839772780213895E-3</v>
      </c>
      <c r="BN87" s="6">
        <v>-2.6049093172645366E-3</v>
      </c>
    </row>
    <row r="88" spans="1:67" x14ac:dyDescent="0.25">
      <c r="A88" s="1">
        <v>87</v>
      </c>
      <c r="B88" s="1" t="s">
        <v>21</v>
      </c>
      <c r="C88" s="1" t="s">
        <v>22</v>
      </c>
      <c r="D88" s="1" t="s">
        <v>23</v>
      </c>
      <c r="E88" s="1" t="s">
        <v>51</v>
      </c>
      <c r="F88" s="1" t="s">
        <v>43</v>
      </c>
      <c r="G88" s="1" t="b">
        <v>1</v>
      </c>
      <c r="H88" s="1" t="b">
        <v>1</v>
      </c>
      <c r="I88" s="1" t="b">
        <v>0</v>
      </c>
      <c r="J88" s="1" t="b">
        <v>1</v>
      </c>
      <c r="K88" s="1" t="b">
        <v>0</v>
      </c>
      <c r="L88" s="1">
        <v>200</v>
      </c>
      <c r="M88" s="1">
        <v>2</v>
      </c>
      <c r="N88" s="1">
        <v>0</v>
      </c>
      <c r="O88" s="1">
        <v>1</v>
      </c>
      <c r="P88" s="1">
        <v>2</v>
      </c>
      <c r="Q88" s="1">
        <v>100</v>
      </c>
      <c r="R88" s="1">
        <v>100</v>
      </c>
      <c r="S88" s="1">
        <v>1</v>
      </c>
      <c r="T88" s="1">
        <v>1</v>
      </c>
      <c r="U88" s="1" t="b">
        <v>1</v>
      </c>
      <c r="V88" s="1">
        <v>251</v>
      </c>
      <c r="W88" s="50">
        <v>2805.03</v>
      </c>
      <c r="X88" s="50">
        <v>2806.41</v>
      </c>
      <c r="Y88" s="54">
        <v>169</v>
      </c>
      <c r="Z88" s="54">
        <v>169</v>
      </c>
      <c r="AA88" s="50">
        <v>140.41999999999999</v>
      </c>
      <c r="AB88" s="50">
        <v>140.47999999999999</v>
      </c>
      <c r="AC88" s="16">
        <v>1.20379875186471</v>
      </c>
      <c r="AD88" s="16">
        <v>1.2031479029878001</v>
      </c>
      <c r="AE88" s="50">
        <v>31.04</v>
      </c>
      <c r="AF88" s="50">
        <v>30.96</v>
      </c>
      <c r="AG88" s="50">
        <v>30.96</v>
      </c>
      <c r="AH88" s="50">
        <v>31.04</v>
      </c>
      <c r="AI88" s="16">
        <v>1.0044103483010101</v>
      </c>
      <c r="AJ88" s="16">
        <v>0.99926155007613104</v>
      </c>
      <c r="AK88" s="1">
        <v>-15</v>
      </c>
      <c r="AL88" s="1">
        <v>5</v>
      </c>
      <c r="AN88" s="6">
        <v>-1.453483715322279E-3</v>
      </c>
      <c r="AP88" s="6">
        <v>1.2204828488444619E-3</v>
      </c>
      <c r="AR88" s="6">
        <v>4.1592394533569443E-3</v>
      </c>
      <c r="AT88" s="6">
        <v>4.1592394533569443E-3</v>
      </c>
      <c r="AV88" s="6">
        <v>-5.7564450234719455E-3</v>
      </c>
      <c r="AX88" s="6">
        <v>-3.8574994327207346E-3</v>
      </c>
      <c r="AZ88" s="6">
        <v>9.8879989684421687E-3</v>
      </c>
      <c r="BB88" s="6">
        <v>7.8808825758533985E-3</v>
      </c>
      <c r="BD88" s="6">
        <v>7.4152883902356415E-4</v>
      </c>
      <c r="BF88" s="6">
        <v>-7.4234257496030853E-4</v>
      </c>
      <c r="BH88" s="6">
        <v>-4.5336162824345383E-3</v>
      </c>
      <c r="BJ88" s="6">
        <v>4.5632544742548742E-3</v>
      </c>
      <c r="BL88" s="6">
        <v>4.8014050935050179E-3</v>
      </c>
      <c r="BN88" s="6">
        <v>-5.8296053610891185E-3</v>
      </c>
    </row>
    <row r="89" spans="1:67" x14ac:dyDescent="0.25">
      <c r="A89" s="1">
        <v>88</v>
      </c>
      <c r="B89" s="1" t="s">
        <v>21</v>
      </c>
      <c r="C89" s="1" t="s">
        <v>22</v>
      </c>
      <c r="D89" s="1" t="s">
        <v>23</v>
      </c>
      <c r="E89" s="1" t="s">
        <v>51</v>
      </c>
      <c r="F89" s="1" t="s">
        <v>43</v>
      </c>
      <c r="G89" s="1" t="b">
        <v>1</v>
      </c>
      <c r="H89" s="1" t="b">
        <v>1</v>
      </c>
      <c r="I89" s="1" t="b">
        <v>0</v>
      </c>
      <c r="J89" s="1" t="b">
        <v>1</v>
      </c>
      <c r="K89" s="1" t="b">
        <v>0</v>
      </c>
      <c r="L89" s="1">
        <v>200</v>
      </c>
      <c r="M89" s="1">
        <v>2</v>
      </c>
      <c r="N89" s="1">
        <v>0</v>
      </c>
      <c r="O89" s="1">
        <v>1</v>
      </c>
      <c r="P89" s="1">
        <v>2</v>
      </c>
      <c r="Q89" s="1">
        <v>100</v>
      </c>
      <c r="R89" s="1">
        <v>100</v>
      </c>
      <c r="S89" s="1">
        <v>1</v>
      </c>
      <c r="T89" s="1">
        <v>1</v>
      </c>
      <c r="U89" s="1" t="b">
        <v>1</v>
      </c>
      <c r="V89" s="1">
        <v>251</v>
      </c>
      <c r="W89" s="50">
        <v>2804.11</v>
      </c>
      <c r="X89" s="50">
        <v>2801.35</v>
      </c>
      <c r="Y89" s="54">
        <v>168</v>
      </c>
      <c r="Z89" s="54">
        <v>168</v>
      </c>
      <c r="AA89" s="50">
        <v>141.44999999999999</v>
      </c>
      <c r="AB89" s="50">
        <v>141.59</v>
      </c>
      <c r="AC89" s="16">
        <v>1.1880431999412</v>
      </c>
      <c r="AD89" s="16">
        <v>1.18698445340442</v>
      </c>
      <c r="AE89" s="50">
        <v>30.98</v>
      </c>
      <c r="AF89" s="50">
        <v>31.02</v>
      </c>
      <c r="AG89" s="50">
        <v>30.99</v>
      </c>
      <c r="AH89" s="50">
        <v>31.01</v>
      </c>
      <c r="AI89" s="16">
        <v>1.0024831312619</v>
      </c>
      <c r="AJ89" s="16">
        <v>1.00322113954428</v>
      </c>
      <c r="AK89" s="1">
        <v>-15</v>
      </c>
      <c r="AL89" s="1">
        <v>5</v>
      </c>
      <c r="AN89" s="6">
        <v>-1.7809892304083697E-3</v>
      </c>
      <c r="AP89" s="6">
        <v>-5.8473294044325552E-4</v>
      </c>
      <c r="AR89" s="6">
        <v>-1.7825311942959443E-3</v>
      </c>
      <c r="AT89" s="6">
        <v>-1.7825311942959443E-3</v>
      </c>
      <c r="AV89" s="6">
        <v>1.5364681058958052E-3</v>
      </c>
      <c r="AX89" s="6">
        <v>4.0135012480144727E-3</v>
      </c>
      <c r="AZ89" s="6">
        <v>-3.3296113505831837E-3</v>
      </c>
      <c r="BB89" s="6">
        <v>-5.6592913222285324E-3</v>
      </c>
      <c r="BD89" s="6">
        <v>-1.1928942192991343E-3</v>
      </c>
      <c r="BF89" s="6">
        <v>1.1942032727625396E-3</v>
      </c>
      <c r="BH89" s="6">
        <v>-3.5690170734060667E-3</v>
      </c>
      <c r="BJ89" s="6">
        <v>3.5923492669664991E-3</v>
      </c>
      <c r="BL89" s="6">
        <v>2.8734377123509347E-3</v>
      </c>
      <c r="BN89" s="6">
        <v>-1.8901896757184122E-3</v>
      </c>
    </row>
    <row r="90" spans="1:67" x14ac:dyDescent="0.25">
      <c r="A90" s="1">
        <v>89</v>
      </c>
      <c r="B90" s="1" t="s">
        <v>21</v>
      </c>
      <c r="C90" s="1" t="s">
        <v>22</v>
      </c>
      <c r="D90" s="1" t="s">
        <v>23</v>
      </c>
      <c r="E90" s="1" t="s">
        <v>51</v>
      </c>
      <c r="F90" s="1" t="s">
        <v>43</v>
      </c>
      <c r="G90" s="1" t="b">
        <v>1</v>
      </c>
      <c r="H90" s="1" t="b">
        <v>1</v>
      </c>
      <c r="I90" s="1" t="b">
        <v>0</v>
      </c>
      <c r="J90" s="1" t="b">
        <v>1</v>
      </c>
      <c r="K90" s="1" t="b">
        <v>0</v>
      </c>
      <c r="L90" s="1">
        <v>200</v>
      </c>
      <c r="M90" s="1">
        <v>2</v>
      </c>
      <c r="N90" s="1">
        <v>0</v>
      </c>
      <c r="O90" s="1">
        <v>1</v>
      </c>
      <c r="P90" s="1">
        <v>2</v>
      </c>
      <c r="Q90" s="1">
        <v>100</v>
      </c>
      <c r="R90" s="1">
        <v>100</v>
      </c>
      <c r="S90" s="1">
        <v>1</v>
      </c>
      <c r="T90" s="1">
        <v>1</v>
      </c>
      <c r="U90" s="1" t="b">
        <v>1</v>
      </c>
      <c r="V90" s="1">
        <v>251</v>
      </c>
      <c r="W90" s="50">
        <v>2775.22</v>
      </c>
      <c r="X90" s="50">
        <v>2771.08</v>
      </c>
      <c r="Y90" s="54">
        <v>169</v>
      </c>
      <c r="Z90" s="54">
        <v>169</v>
      </c>
      <c r="AA90" s="50">
        <v>141.63999999999999</v>
      </c>
      <c r="AB90" s="50">
        <v>141.35</v>
      </c>
      <c r="AC90" s="16">
        <v>1.1933989254828601</v>
      </c>
      <c r="AD90" s="16">
        <v>1.1957720934598</v>
      </c>
      <c r="AE90" s="50">
        <v>30.98</v>
      </c>
      <c r="AF90" s="50">
        <v>31.02</v>
      </c>
      <c r="AG90" s="50">
        <v>31.13</v>
      </c>
      <c r="AH90" s="50">
        <v>30.87</v>
      </c>
      <c r="AI90" s="16">
        <v>0.997507926694289</v>
      </c>
      <c r="AJ90" s="16">
        <v>1.00728756956063</v>
      </c>
      <c r="AK90" s="1">
        <v>-15</v>
      </c>
      <c r="AL90" s="1">
        <v>5</v>
      </c>
      <c r="AN90" s="6">
        <v>-1.206537437262245E-2</v>
      </c>
      <c r="AP90" s="6">
        <v>-1.1383919094937633E-2</v>
      </c>
      <c r="AR90" s="6">
        <v>4.1592394533569443E-3</v>
      </c>
      <c r="AT90" s="6">
        <v>4.1592394533569443E-3</v>
      </c>
      <c r="AV90" s="6">
        <v>2.8817627608277441E-3</v>
      </c>
      <c r="AX90" s="6">
        <v>2.3116632629907041E-3</v>
      </c>
      <c r="AZ90" s="6">
        <v>1.163401241357942E-3</v>
      </c>
      <c r="BB90" s="6">
        <v>1.7021431221824201E-3</v>
      </c>
      <c r="BD90" s="6">
        <v>-1.1928942192991343E-3</v>
      </c>
      <c r="BF90" s="6">
        <v>1.1942032727625396E-3</v>
      </c>
      <c r="BH90" s="6">
        <v>9.3244590206098543E-4</v>
      </c>
      <c r="BJ90" s="6">
        <v>-9.3854170037865892E-4</v>
      </c>
      <c r="BL90" s="6">
        <v>-2.1037038997594459E-3</v>
      </c>
      <c r="BN90" s="6">
        <v>2.1555222140448027E-3</v>
      </c>
    </row>
    <row r="91" spans="1:67" x14ac:dyDescent="0.25">
      <c r="A91" s="1">
        <v>90</v>
      </c>
      <c r="B91" s="1" t="s">
        <v>21</v>
      </c>
      <c r="C91" s="1" t="s">
        <v>22</v>
      </c>
      <c r="D91" s="1" t="s">
        <v>23</v>
      </c>
      <c r="E91" s="1" t="s">
        <v>51</v>
      </c>
      <c r="F91" s="1" t="s">
        <v>43</v>
      </c>
      <c r="G91" s="1" t="b">
        <v>1</v>
      </c>
      <c r="H91" s="1" t="b">
        <v>1</v>
      </c>
      <c r="I91" s="1" t="b">
        <v>0</v>
      </c>
      <c r="J91" s="1" t="b">
        <v>1</v>
      </c>
      <c r="K91" s="1" t="b">
        <v>0</v>
      </c>
      <c r="L91" s="1">
        <v>200</v>
      </c>
      <c r="M91" s="1">
        <v>2</v>
      </c>
      <c r="N91" s="1">
        <v>0</v>
      </c>
      <c r="O91" s="1">
        <v>1</v>
      </c>
      <c r="P91" s="1">
        <v>2</v>
      </c>
      <c r="Q91" s="1">
        <v>100</v>
      </c>
      <c r="R91" s="1">
        <v>100</v>
      </c>
      <c r="S91" s="1">
        <v>1</v>
      </c>
      <c r="T91" s="1">
        <v>1</v>
      </c>
      <c r="U91" s="1" t="b">
        <v>1</v>
      </c>
      <c r="V91" s="1">
        <v>251</v>
      </c>
      <c r="W91" s="50">
        <v>2822.18</v>
      </c>
      <c r="X91" s="50">
        <v>2815.82</v>
      </c>
      <c r="Y91" s="54">
        <v>168</v>
      </c>
      <c r="Z91" s="54">
        <v>168</v>
      </c>
      <c r="AA91" s="50">
        <v>141.33000000000001</v>
      </c>
      <c r="AB91" s="50">
        <v>140.69</v>
      </c>
      <c r="AC91" s="16">
        <v>1.1891275977486699</v>
      </c>
      <c r="AD91" s="16">
        <v>1.19436528398593</v>
      </c>
      <c r="AE91" s="50">
        <v>30.92</v>
      </c>
      <c r="AF91" s="50">
        <v>31.08</v>
      </c>
      <c r="AG91" s="50">
        <v>31.28</v>
      </c>
      <c r="AH91" s="50">
        <v>30.72</v>
      </c>
      <c r="AI91" s="16">
        <v>0.99083664344744804</v>
      </c>
      <c r="AJ91" s="16">
        <v>1.0141922266429</v>
      </c>
      <c r="AK91" s="1">
        <v>-15</v>
      </c>
      <c r="AL91" s="1">
        <v>5</v>
      </c>
      <c r="AN91" s="6">
        <v>4.6516462669887737E-3</v>
      </c>
      <c r="AP91" s="6">
        <v>4.5776133976980216E-3</v>
      </c>
      <c r="AR91" s="6">
        <v>-1.7825311942959443E-3</v>
      </c>
      <c r="AT91" s="6">
        <v>-1.7825311942959443E-3</v>
      </c>
      <c r="AV91" s="6">
        <v>6.8680832383383184E-4</v>
      </c>
      <c r="AX91" s="6">
        <v>-2.3683911958248816E-3</v>
      </c>
      <c r="AZ91" s="6">
        <v>-2.4198909092093546E-3</v>
      </c>
      <c r="BB91" s="6">
        <v>5.2365428417755489E-4</v>
      </c>
      <c r="BD91" s="6">
        <v>-3.1273172776219438E-3</v>
      </c>
      <c r="BF91" s="6">
        <v>3.1307491204854987E-3</v>
      </c>
      <c r="BH91" s="6">
        <v>5.7554419472043428E-3</v>
      </c>
      <c r="BJ91" s="6">
        <v>-5.793067736819979E-3</v>
      </c>
      <c r="BL91" s="6">
        <v>-8.7775845418112119E-3</v>
      </c>
      <c r="BN91" s="6">
        <v>9.0250006361891622E-3</v>
      </c>
    </row>
    <row r="92" spans="1:67" x14ac:dyDescent="0.25">
      <c r="A92" s="3">
        <v>91</v>
      </c>
      <c r="B92" s="3" t="s">
        <v>21</v>
      </c>
      <c r="C92" s="3" t="s">
        <v>22</v>
      </c>
      <c r="D92" s="3" t="s">
        <v>23</v>
      </c>
      <c r="E92" s="3" t="s">
        <v>52</v>
      </c>
      <c r="F92" s="3" t="s">
        <v>43</v>
      </c>
      <c r="G92" s="3" t="b">
        <v>1</v>
      </c>
      <c r="H92" s="3" t="b">
        <v>1</v>
      </c>
      <c r="I92" s="3" t="b">
        <v>0</v>
      </c>
      <c r="J92" s="3" t="b">
        <v>1</v>
      </c>
      <c r="K92" s="3" t="b">
        <v>0</v>
      </c>
      <c r="L92" s="3">
        <v>200</v>
      </c>
      <c r="M92" s="3">
        <v>2</v>
      </c>
      <c r="N92" s="3">
        <v>0</v>
      </c>
      <c r="O92" s="3">
        <v>1</v>
      </c>
      <c r="P92" s="3">
        <v>2</v>
      </c>
      <c r="Q92" s="3">
        <v>100</v>
      </c>
      <c r="R92" s="3">
        <v>100</v>
      </c>
      <c r="S92" s="3">
        <v>1</v>
      </c>
      <c r="T92" s="3">
        <v>1</v>
      </c>
      <c r="U92" s="3" t="b">
        <v>1</v>
      </c>
      <c r="V92" s="3">
        <v>2000</v>
      </c>
      <c r="W92" s="51">
        <v>2016.87</v>
      </c>
      <c r="X92" s="51">
        <v>1746.21</v>
      </c>
      <c r="Y92" s="53">
        <v>182.65</v>
      </c>
      <c r="Z92" s="53">
        <v>172.08</v>
      </c>
      <c r="AA92" s="51">
        <v>164.41</v>
      </c>
      <c r="AB92" s="51">
        <v>144.4</v>
      </c>
      <c r="AC92" s="17">
        <v>1.1167617380322801</v>
      </c>
      <c r="AD92" s="17">
        <v>1.1931611128820001</v>
      </c>
      <c r="AE92" s="51">
        <v>41.54</v>
      </c>
      <c r="AF92" s="51">
        <v>20.46</v>
      </c>
      <c r="AG92" s="51">
        <v>40.92</v>
      </c>
      <c r="AH92" s="51">
        <v>21.08</v>
      </c>
      <c r="AI92" s="17">
        <v>1.0914941405581</v>
      </c>
      <c r="AJ92" s="17">
        <v>21200.975534313598</v>
      </c>
      <c r="AK92" s="3">
        <v>-15</v>
      </c>
      <c r="AL92" s="3">
        <v>0</v>
      </c>
    </row>
    <row r="93" spans="1:67" x14ac:dyDescent="0.25">
      <c r="A93" s="3">
        <v>92</v>
      </c>
      <c r="B93" s="3" t="s">
        <v>21</v>
      </c>
      <c r="C93" s="3" t="s">
        <v>22</v>
      </c>
      <c r="D93" s="3" t="s">
        <v>23</v>
      </c>
      <c r="E93" s="3" t="s">
        <v>52</v>
      </c>
      <c r="F93" s="3" t="s">
        <v>43</v>
      </c>
      <c r="G93" s="3" t="b">
        <v>1</v>
      </c>
      <c r="H93" s="3" t="b">
        <v>1</v>
      </c>
      <c r="I93" s="3" t="b">
        <v>0</v>
      </c>
      <c r="J93" s="3" t="b">
        <v>1</v>
      </c>
      <c r="K93" s="3" t="b">
        <v>0</v>
      </c>
      <c r="L93" s="3">
        <v>200</v>
      </c>
      <c r="M93" s="3">
        <v>2</v>
      </c>
      <c r="N93" s="3">
        <v>0</v>
      </c>
      <c r="O93" s="3">
        <v>1</v>
      </c>
      <c r="P93" s="3">
        <v>2</v>
      </c>
      <c r="Q93" s="3">
        <v>100</v>
      </c>
      <c r="R93" s="3">
        <v>100</v>
      </c>
      <c r="S93" s="3">
        <v>1</v>
      </c>
      <c r="T93" s="3">
        <v>1</v>
      </c>
      <c r="U93" s="3" t="b">
        <v>1</v>
      </c>
      <c r="V93" s="3">
        <v>2000</v>
      </c>
      <c r="W93" s="51">
        <v>1952.48</v>
      </c>
      <c r="X93" s="51">
        <v>1604.38</v>
      </c>
      <c r="Y93" s="53">
        <v>180.9</v>
      </c>
      <c r="Z93" s="53">
        <v>171.41</v>
      </c>
      <c r="AA93" s="51">
        <v>169.83</v>
      </c>
      <c r="AB93" s="51">
        <v>146.18</v>
      </c>
      <c r="AC93" s="17">
        <v>1.07000132904509</v>
      </c>
      <c r="AD93" s="17">
        <v>1.1742276413135599</v>
      </c>
      <c r="AE93" s="51">
        <v>39.020000000000003</v>
      </c>
      <c r="AF93" s="51">
        <v>22.98</v>
      </c>
      <c r="AG93" s="51">
        <v>44.24</v>
      </c>
      <c r="AH93" s="51">
        <v>17.760000000000002</v>
      </c>
      <c r="AI93" s="17">
        <v>0.93995261368220595</v>
      </c>
      <c r="AJ93" s="17">
        <v>17001.3569594746</v>
      </c>
      <c r="AK93" s="3">
        <v>-15</v>
      </c>
      <c r="AL93" s="3">
        <v>0</v>
      </c>
    </row>
    <row r="94" spans="1:67" x14ac:dyDescent="0.25">
      <c r="A94" s="3">
        <v>93</v>
      </c>
      <c r="B94" s="3" t="s">
        <v>21</v>
      </c>
      <c r="C94" s="3" t="s">
        <v>22</v>
      </c>
      <c r="D94" s="3" t="s">
        <v>23</v>
      </c>
      <c r="E94" s="3" t="s">
        <v>52</v>
      </c>
      <c r="F94" s="3" t="s">
        <v>43</v>
      </c>
      <c r="G94" s="3" t="b">
        <v>1</v>
      </c>
      <c r="H94" s="3" t="b">
        <v>1</v>
      </c>
      <c r="I94" s="3" t="b">
        <v>0</v>
      </c>
      <c r="J94" s="3" t="b">
        <v>1</v>
      </c>
      <c r="K94" s="3" t="b">
        <v>0</v>
      </c>
      <c r="L94" s="3">
        <v>200</v>
      </c>
      <c r="M94" s="3">
        <v>2</v>
      </c>
      <c r="N94" s="3">
        <v>0</v>
      </c>
      <c r="O94" s="3">
        <v>1</v>
      </c>
      <c r="P94" s="3">
        <v>2</v>
      </c>
      <c r="Q94" s="3">
        <v>100</v>
      </c>
      <c r="R94" s="3">
        <v>100</v>
      </c>
      <c r="S94" s="3">
        <v>1</v>
      </c>
      <c r="T94" s="3">
        <v>1</v>
      </c>
      <c r="U94" s="3" t="b">
        <v>1</v>
      </c>
      <c r="V94" s="3">
        <v>2000</v>
      </c>
      <c r="W94" s="51">
        <v>1973.79</v>
      </c>
      <c r="X94" s="51">
        <v>1910.82</v>
      </c>
      <c r="Y94" s="53">
        <v>183.38</v>
      </c>
      <c r="Z94" s="53">
        <v>173.08</v>
      </c>
      <c r="AA94" s="51">
        <v>161.63</v>
      </c>
      <c r="AB94" s="51">
        <v>144.58000000000001</v>
      </c>
      <c r="AC94" s="17">
        <v>1.14110331022878</v>
      </c>
      <c r="AD94" s="17">
        <v>1.19894290511639</v>
      </c>
      <c r="AE94" s="51">
        <v>40.909999999999997</v>
      </c>
      <c r="AF94" s="51">
        <v>21.09</v>
      </c>
      <c r="AG94" s="51">
        <v>37.96</v>
      </c>
      <c r="AH94" s="51">
        <v>24.04</v>
      </c>
      <c r="AI94" s="17">
        <v>1.14614991972448</v>
      </c>
      <c r="AJ94" s="17">
        <v>15700.8833738373</v>
      </c>
      <c r="AK94" s="3">
        <v>-15</v>
      </c>
      <c r="AL94" s="3">
        <v>0</v>
      </c>
    </row>
    <row r="95" spans="1:67" x14ac:dyDescent="0.25">
      <c r="A95" s="3">
        <v>94</v>
      </c>
      <c r="B95" s="3" t="s">
        <v>21</v>
      </c>
      <c r="C95" s="3" t="s">
        <v>22</v>
      </c>
      <c r="D95" s="3" t="s">
        <v>23</v>
      </c>
      <c r="E95" s="3" t="s">
        <v>52</v>
      </c>
      <c r="F95" s="3" t="s">
        <v>43</v>
      </c>
      <c r="G95" s="3" t="b">
        <v>1</v>
      </c>
      <c r="H95" s="3" t="b">
        <v>1</v>
      </c>
      <c r="I95" s="3" t="b">
        <v>0</v>
      </c>
      <c r="J95" s="3" t="b">
        <v>1</v>
      </c>
      <c r="K95" s="3" t="b">
        <v>0</v>
      </c>
      <c r="L95" s="3">
        <v>200</v>
      </c>
      <c r="M95" s="3">
        <v>2</v>
      </c>
      <c r="N95" s="3">
        <v>0</v>
      </c>
      <c r="O95" s="3">
        <v>1</v>
      </c>
      <c r="P95" s="3">
        <v>2</v>
      </c>
      <c r="Q95" s="3">
        <v>100</v>
      </c>
      <c r="R95" s="3">
        <v>100</v>
      </c>
      <c r="S95" s="3">
        <v>1</v>
      </c>
      <c r="T95" s="3">
        <v>1</v>
      </c>
      <c r="U95" s="3" t="b">
        <v>1</v>
      </c>
      <c r="V95" s="3">
        <v>2000</v>
      </c>
      <c r="W95" s="51">
        <v>1960.37</v>
      </c>
      <c r="X95" s="51">
        <v>2058.83</v>
      </c>
      <c r="Y95" s="53">
        <v>182.12</v>
      </c>
      <c r="Z95" s="53">
        <v>172.41</v>
      </c>
      <c r="AA95" s="51">
        <v>160.21</v>
      </c>
      <c r="AB95" s="51">
        <v>145.66999999999999</v>
      </c>
      <c r="AC95" s="17">
        <v>1.14578919846631</v>
      </c>
      <c r="AD95" s="17">
        <v>1.1863370148799399</v>
      </c>
      <c r="AE95" s="51">
        <v>39.44</v>
      </c>
      <c r="AF95" s="51">
        <v>22.56</v>
      </c>
      <c r="AG95" s="51">
        <v>35.869999999999997</v>
      </c>
      <c r="AH95" s="51">
        <v>26.13</v>
      </c>
      <c r="AI95" s="17">
        <v>1.1807522134116599</v>
      </c>
      <c r="AJ95" s="17">
        <v>14500.928213192001</v>
      </c>
      <c r="AK95" s="3">
        <v>-15</v>
      </c>
      <c r="AL95" s="3">
        <v>0</v>
      </c>
    </row>
    <row r="96" spans="1:67" x14ac:dyDescent="0.25">
      <c r="A96" s="3">
        <v>95</v>
      </c>
      <c r="B96" s="3" t="s">
        <v>21</v>
      </c>
      <c r="C96" s="3" t="s">
        <v>22</v>
      </c>
      <c r="D96" s="3" t="s">
        <v>23</v>
      </c>
      <c r="E96" s="3" t="s">
        <v>52</v>
      </c>
      <c r="F96" s="3" t="s">
        <v>43</v>
      </c>
      <c r="G96" s="3" t="b">
        <v>1</v>
      </c>
      <c r="H96" s="3" t="b">
        <v>1</v>
      </c>
      <c r="I96" s="3" t="b">
        <v>0</v>
      </c>
      <c r="J96" s="3" t="b">
        <v>1</v>
      </c>
      <c r="K96" s="3" t="b">
        <v>0</v>
      </c>
      <c r="L96" s="3">
        <v>200</v>
      </c>
      <c r="M96" s="3">
        <v>2</v>
      </c>
      <c r="N96" s="3">
        <v>0</v>
      </c>
      <c r="O96" s="3">
        <v>1</v>
      </c>
      <c r="P96" s="3">
        <v>2</v>
      </c>
      <c r="Q96" s="3">
        <v>100</v>
      </c>
      <c r="R96" s="3">
        <v>100</v>
      </c>
      <c r="S96" s="3">
        <v>1</v>
      </c>
      <c r="T96" s="3">
        <v>1</v>
      </c>
      <c r="U96" s="3" t="b">
        <v>1</v>
      </c>
      <c r="V96" s="3">
        <v>2000</v>
      </c>
      <c r="W96" s="51">
        <v>1984.41</v>
      </c>
      <c r="X96" s="51">
        <v>1879.35</v>
      </c>
      <c r="Y96" s="53">
        <v>184.31</v>
      </c>
      <c r="Z96" s="53">
        <v>173.52</v>
      </c>
      <c r="AA96" s="51">
        <v>160.08000000000001</v>
      </c>
      <c r="AB96" s="51">
        <v>144.35</v>
      </c>
      <c r="AC96" s="17">
        <v>1.1602294931692601</v>
      </c>
      <c r="AD96" s="17">
        <v>1.20414095628484</v>
      </c>
      <c r="AE96" s="51">
        <v>41.58</v>
      </c>
      <c r="AF96" s="51">
        <v>20.420000000000002</v>
      </c>
      <c r="AG96" s="51">
        <v>37.96</v>
      </c>
      <c r="AH96" s="51">
        <v>24.04</v>
      </c>
      <c r="AI96" s="17">
        <v>1.1982285364077401</v>
      </c>
      <c r="AJ96" s="17">
        <v>10401.071795932299</v>
      </c>
      <c r="AK96" s="3">
        <v>-15</v>
      </c>
      <c r="AL96" s="3">
        <v>0</v>
      </c>
    </row>
    <row r="97" spans="1:67" x14ac:dyDescent="0.25">
      <c r="A97" s="3">
        <v>96</v>
      </c>
      <c r="B97" s="3" t="s">
        <v>21</v>
      </c>
      <c r="C97" s="3" t="s">
        <v>22</v>
      </c>
      <c r="D97" s="3" t="s">
        <v>23</v>
      </c>
      <c r="E97" s="3" t="s">
        <v>52</v>
      </c>
      <c r="F97" s="3" t="s">
        <v>43</v>
      </c>
      <c r="G97" s="3" t="b">
        <v>1</v>
      </c>
      <c r="H97" s="3" t="b">
        <v>1</v>
      </c>
      <c r="I97" s="3" t="b">
        <v>0</v>
      </c>
      <c r="J97" s="3" t="b">
        <v>1</v>
      </c>
      <c r="K97" s="3" t="b">
        <v>0</v>
      </c>
      <c r="L97" s="3">
        <v>200</v>
      </c>
      <c r="M97" s="3">
        <v>2</v>
      </c>
      <c r="N97" s="3">
        <v>0</v>
      </c>
      <c r="O97" s="3">
        <v>1</v>
      </c>
      <c r="P97" s="3">
        <v>2</v>
      </c>
      <c r="Q97" s="3">
        <v>100</v>
      </c>
      <c r="R97" s="3">
        <v>100</v>
      </c>
      <c r="S97" s="3">
        <v>1</v>
      </c>
      <c r="T97" s="3">
        <v>1</v>
      </c>
      <c r="U97" s="3" t="b">
        <v>1</v>
      </c>
      <c r="V97" s="3">
        <v>2000</v>
      </c>
      <c r="W97" s="51">
        <v>1992.73</v>
      </c>
      <c r="X97" s="51">
        <v>1821.91</v>
      </c>
      <c r="Y97" s="53">
        <v>181.94</v>
      </c>
      <c r="Z97" s="53">
        <v>172.1</v>
      </c>
      <c r="AA97" s="51">
        <v>164.08</v>
      </c>
      <c r="AB97" s="51">
        <v>144.93</v>
      </c>
      <c r="AC97" s="17">
        <v>1.1155100061913701</v>
      </c>
      <c r="AD97" s="17">
        <v>1.18902837260687</v>
      </c>
      <c r="AE97" s="51">
        <v>39.36</v>
      </c>
      <c r="AF97" s="51">
        <v>22.64</v>
      </c>
      <c r="AG97" s="51">
        <v>40.22</v>
      </c>
      <c r="AH97" s="51">
        <v>21.78</v>
      </c>
      <c r="AI97" s="17">
        <v>1.05974953278109</v>
      </c>
      <c r="AJ97" s="17">
        <v>17901.106416321702</v>
      </c>
      <c r="AK97" s="3">
        <v>-15</v>
      </c>
      <c r="AL97" s="3">
        <v>0</v>
      </c>
    </row>
    <row r="98" spans="1:67" x14ac:dyDescent="0.25">
      <c r="A98" s="3">
        <v>97</v>
      </c>
      <c r="B98" s="3" t="s">
        <v>21</v>
      </c>
      <c r="C98" s="3" t="s">
        <v>22</v>
      </c>
      <c r="D98" s="3" t="s">
        <v>23</v>
      </c>
      <c r="E98" s="3" t="s">
        <v>52</v>
      </c>
      <c r="F98" s="3" t="s">
        <v>43</v>
      </c>
      <c r="G98" s="3" t="b">
        <v>1</v>
      </c>
      <c r="H98" s="3" t="b">
        <v>1</v>
      </c>
      <c r="I98" s="3" t="b">
        <v>0</v>
      </c>
      <c r="J98" s="3" t="b">
        <v>1</v>
      </c>
      <c r="K98" s="3" t="b">
        <v>0</v>
      </c>
      <c r="L98" s="3">
        <v>200</v>
      </c>
      <c r="M98" s="3">
        <v>2</v>
      </c>
      <c r="N98" s="3">
        <v>0</v>
      </c>
      <c r="O98" s="3">
        <v>1</v>
      </c>
      <c r="P98" s="3">
        <v>2</v>
      </c>
      <c r="Q98" s="3">
        <v>100</v>
      </c>
      <c r="R98" s="3">
        <v>100</v>
      </c>
      <c r="S98" s="3">
        <v>1</v>
      </c>
      <c r="T98" s="3">
        <v>1</v>
      </c>
      <c r="U98" s="3" t="b">
        <v>1</v>
      </c>
      <c r="V98" s="3">
        <v>2000</v>
      </c>
      <c r="W98" s="51">
        <v>2041.82</v>
      </c>
      <c r="X98" s="51">
        <v>2108.88</v>
      </c>
      <c r="Y98" s="53">
        <v>185.13</v>
      </c>
      <c r="Z98" s="53">
        <v>173.27</v>
      </c>
      <c r="AA98" s="51">
        <v>155.71</v>
      </c>
      <c r="AB98" s="51">
        <v>142.68</v>
      </c>
      <c r="AC98" s="17">
        <v>1.19449327918288</v>
      </c>
      <c r="AD98" s="17">
        <v>1.2161065249512999</v>
      </c>
      <c r="AE98" s="51">
        <v>44.14</v>
      </c>
      <c r="AF98" s="51">
        <v>17.86</v>
      </c>
      <c r="AG98" s="51">
        <v>33.35</v>
      </c>
      <c r="AH98" s="51">
        <v>28.65</v>
      </c>
      <c r="AI98" s="17">
        <v>1.3720122943778501</v>
      </c>
      <c r="AJ98" s="17">
        <v>0.720372273952404</v>
      </c>
      <c r="AK98" s="3">
        <v>-15</v>
      </c>
      <c r="AL98" s="3">
        <v>0</v>
      </c>
    </row>
    <row r="99" spans="1:67" x14ac:dyDescent="0.25">
      <c r="A99" s="3">
        <v>98</v>
      </c>
      <c r="B99" s="3" t="s">
        <v>21</v>
      </c>
      <c r="C99" s="3" t="s">
        <v>22</v>
      </c>
      <c r="D99" s="3" t="s">
        <v>23</v>
      </c>
      <c r="E99" s="3" t="s">
        <v>52</v>
      </c>
      <c r="F99" s="3" t="s">
        <v>43</v>
      </c>
      <c r="G99" s="3" t="b">
        <v>1</v>
      </c>
      <c r="H99" s="3" t="b">
        <v>1</v>
      </c>
      <c r="I99" s="3" t="b">
        <v>0</v>
      </c>
      <c r="J99" s="3" t="b">
        <v>1</v>
      </c>
      <c r="K99" s="3" t="b">
        <v>0</v>
      </c>
      <c r="L99" s="3">
        <v>200</v>
      </c>
      <c r="M99" s="3">
        <v>2</v>
      </c>
      <c r="N99" s="3">
        <v>0</v>
      </c>
      <c r="O99" s="3">
        <v>1</v>
      </c>
      <c r="P99" s="3">
        <v>2</v>
      </c>
      <c r="Q99" s="3">
        <v>100</v>
      </c>
      <c r="R99" s="3">
        <v>100</v>
      </c>
      <c r="S99" s="3">
        <v>1</v>
      </c>
      <c r="T99" s="3">
        <v>1</v>
      </c>
      <c r="U99" s="3" t="b">
        <v>1</v>
      </c>
      <c r="V99" s="3">
        <v>2000</v>
      </c>
      <c r="W99" s="51">
        <v>2038.66</v>
      </c>
      <c r="X99" s="51">
        <v>1763</v>
      </c>
      <c r="Y99" s="53">
        <v>180.82</v>
      </c>
      <c r="Z99" s="53">
        <v>171.48</v>
      </c>
      <c r="AA99" s="51">
        <v>164.83</v>
      </c>
      <c r="AB99" s="51">
        <v>145.38999999999999</v>
      </c>
      <c r="AC99" s="17">
        <v>1.10290657229115</v>
      </c>
      <c r="AD99" s="17">
        <v>1.1811274955717399</v>
      </c>
      <c r="AE99" s="51">
        <v>38.659999999999997</v>
      </c>
      <c r="AF99" s="51">
        <v>23.34</v>
      </c>
      <c r="AG99" s="51">
        <v>41.43</v>
      </c>
      <c r="AH99" s="51">
        <v>20.57</v>
      </c>
      <c r="AI99" s="17">
        <v>1.0255248329208899</v>
      </c>
      <c r="AJ99" s="17">
        <v>28201.140938085598</v>
      </c>
      <c r="AK99" s="3">
        <v>-15</v>
      </c>
      <c r="AL99" s="3">
        <v>0</v>
      </c>
    </row>
    <row r="100" spans="1:67" x14ac:dyDescent="0.25">
      <c r="A100" s="3">
        <v>99</v>
      </c>
      <c r="B100" s="3" t="s">
        <v>21</v>
      </c>
      <c r="C100" s="3" t="s">
        <v>22</v>
      </c>
      <c r="D100" s="3" t="s">
        <v>23</v>
      </c>
      <c r="E100" s="3" t="s">
        <v>52</v>
      </c>
      <c r="F100" s="3" t="s">
        <v>43</v>
      </c>
      <c r="G100" s="3" t="b">
        <v>1</v>
      </c>
      <c r="H100" s="3" t="b">
        <v>1</v>
      </c>
      <c r="I100" s="3" t="b">
        <v>0</v>
      </c>
      <c r="J100" s="3" t="b">
        <v>1</v>
      </c>
      <c r="K100" s="3" t="b">
        <v>0</v>
      </c>
      <c r="L100" s="3">
        <v>200</v>
      </c>
      <c r="M100" s="3">
        <v>2</v>
      </c>
      <c r="N100" s="3">
        <v>0</v>
      </c>
      <c r="O100" s="3">
        <v>1</v>
      </c>
      <c r="P100" s="3">
        <v>2</v>
      </c>
      <c r="Q100" s="3">
        <v>100</v>
      </c>
      <c r="R100" s="3">
        <v>100</v>
      </c>
      <c r="S100" s="3">
        <v>1</v>
      </c>
      <c r="T100" s="3">
        <v>1</v>
      </c>
      <c r="U100" s="3" t="b">
        <v>1</v>
      </c>
      <c r="V100" s="3">
        <v>2000</v>
      </c>
      <c r="W100" s="51">
        <v>2059.3000000000002</v>
      </c>
      <c r="X100" s="51">
        <v>2002.86</v>
      </c>
      <c r="Y100" s="53">
        <v>179.3</v>
      </c>
      <c r="Z100" s="53">
        <v>171.25</v>
      </c>
      <c r="AA100" s="51">
        <v>162.9</v>
      </c>
      <c r="AB100" s="51">
        <v>144.43</v>
      </c>
      <c r="AC100" s="17">
        <v>1.10686564095437</v>
      </c>
      <c r="AD100" s="17">
        <v>1.18695770962381</v>
      </c>
      <c r="AE100" s="51">
        <v>35.92</v>
      </c>
      <c r="AF100" s="51">
        <v>26.08</v>
      </c>
      <c r="AG100" s="51">
        <v>39.33</v>
      </c>
      <c r="AH100" s="51">
        <v>22.67</v>
      </c>
      <c r="AI100" s="17">
        <v>0.98432035770287296</v>
      </c>
      <c r="AJ100" s="17">
        <v>19501.2633870965</v>
      </c>
      <c r="AK100" s="3">
        <v>-15</v>
      </c>
      <c r="AL100" s="3">
        <v>0</v>
      </c>
    </row>
    <row r="101" spans="1:67" x14ac:dyDescent="0.25">
      <c r="A101" s="3">
        <v>100</v>
      </c>
      <c r="B101" s="3" t="s">
        <v>21</v>
      </c>
      <c r="C101" s="3" t="s">
        <v>22</v>
      </c>
      <c r="D101" s="3" t="s">
        <v>23</v>
      </c>
      <c r="E101" s="3" t="s">
        <v>52</v>
      </c>
      <c r="F101" s="3" t="s">
        <v>43</v>
      </c>
      <c r="G101" s="3" t="b">
        <v>1</v>
      </c>
      <c r="H101" s="3" t="b">
        <v>1</v>
      </c>
      <c r="I101" s="3" t="b">
        <v>0</v>
      </c>
      <c r="J101" s="3" t="b">
        <v>1</v>
      </c>
      <c r="K101" s="3" t="b">
        <v>0</v>
      </c>
      <c r="L101" s="3">
        <v>200</v>
      </c>
      <c r="M101" s="3">
        <v>2</v>
      </c>
      <c r="N101" s="3">
        <v>0</v>
      </c>
      <c r="O101" s="3">
        <v>1</v>
      </c>
      <c r="P101" s="3">
        <v>2</v>
      </c>
      <c r="Q101" s="3">
        <v>100</v>
      </c>
      <c r="R101" s="3">
        <v>100</v>
      </c>
      <c r="S101" s="3">
        <v>1</v>
      </c>
      <c r="T101" s="3">
        <v>1</v>
      </c>
      <c r="U101" s="3" t="b">
        <v>1</v>
      </c>
      <c r="V101" s="3">
        <v>2000</v>
      </c>
      <c r="W101" s="51">
        <v>1936.87</v>
      </c>
      <c r="X101" s="51">
        <v>1818.2</v>
      </c>
      <c r="Y101" s="53">
        <v>182.17</v>
      </c>
      <c r="Z101" s="53">
        <v>172.34</v>
      </c>
      <c r="AA101" s="51">
        <v>165.45</v>
      </c>
      <c r="AB101" s="51">
        <v>145.61000000000001</v>
      </c>
      <c r="AC101" s="17">
        <v>1.10856824063798</v>
      </c>
      <c r="AD101" s="17">
        <v>1.18574414168092</v>
      </c>
      <c r="AE101" s="51">
        <v>39.33</v>
      </c>
      <c r="AF101" s="51">
        <v>22.67</v>
      </c>
      <c r="AG101" s="51">
        <v>40.14</v>
      </c>
      <c r="AH101" s="51">
        <v>21.86</v>
      </c>
      <c r="AI101" s="17">
        <v>1.06292065537933</v>
      </c>
      <c r="AJ101" s="17">
        <v>13401.1956948118</v>
      </c>
      <c r="AK101" s="3">
        <v>-15</v>
      </c>
      <c r="AL101" s="3">
        <v>0</v>
      </c>
    </row>
    <row r="102" spans="1:67" x14ac:dyDescent="0.25">
      <c r="A102" s="1">
        <v>101</v>
      </c>
      <c r="B102" s="1" t="s">
        <v>21</v>
      </c>
      <c r="C102" s="1" t="s">
        <v>22</v>
      </c>
      <c r="D102" s="1" t="s">
        <v>23</v>
      </c>
      <c r="E102" s="1" t="s">
        <v>53</v>
      </c>
      <c r="F102" s="1" t="s">
        <v>43</v>
      </c>
      <c r="G102" s="1" t="b">
        <v>1</v>
      </c>
      <c r="H102" s="1" t="b">
        <v>1</v>
      </c>
      <c r="I102" s="1" t="b">
        <v>0</v>
      </c>
      <c r="J102" s="1" t="b">
        <v>1</v>
      </c>
      <c r="K102" s="1" t="b">
        <v>0</v>
      </c>
      <c r="L102" s="1">
        <v>200</v>
      </c>
      <c r="M102" s="1">
        <v>2</v>
      </c>
      <c r="N102" s="1">
        <v>0</v>
      </c>
      <c r="O102" s="1">
        <v>1</v>
      </c>
      <c r="P102" s="1">
        <v>2</v>
      </c>
      <c r="Q102" s="1">
        <v>100</v>
      </c>
      <c r="R102" s="1">
        <v>100</v>
      </c>
      <c r="S102" s="1">
        <v>1</v>
      </c>
      <c r="T102" s="1">
        <v>1</v>
      </c>
      <c r="U102" s="1" t="b">
        <v>1</v>
      </c>
      <c r="V102" s="1">
        <v>265</v>
      </c>
      <c r="W102" s="50">
        <v>4170.59</v>
      </c>
      <c r="X102" s="50">
        <v>1721.79</v>
      </c>
      <c r="Y102" s="54">
        <v>163</v>
      </c>
      <c r="Z102" s="54">
        <v>176</v>
      </c>
      <c r="AA102" s="50">
        <v>126.22</v>
      </c>
      <c r="AB102" s="50">
        <v>153.22</v>
      </c>
      <c r="AC102" s="16">
        <v>1.2919290360193101</v>
      </c>
      <c r="AD102" s="16">
        <v>1.14893898251119</v>
      </c>
      <c r="AE102" s="50">
        <v>38</v>
      </c>
      <c r="AF102" s="50">
        <v>24</v>
      </c>
      <c r="AG102" s="50">
        <v>37.49</v>
      </c>
      <c r="AH102" s="50">
        <v>24.51</v>
      </c>
      <c r="AI102" s="16">
        <v>1.0147231651377999</v>
      </c>
      <c r="AJ102" s="16">
        <v>0.98182477425955506</v>
      </c>
      <c r="AK102" s="1">
        <v>-10</v>
      </c>
      <c r="AL102" s="1">
        <v>20</v>
      </c>
      <c r="AN102" s="6" cm="1">
        <f t="array" ref="AN102:AN111">W102:W111/AO102-1</f>
        <v>4.4041936751382238E-4</v>
      </c>
      <c r="AO102" s="23">
        <f>AVERAGE(W102:W111)</f>
        <v>4168.753999999999</v>
      </c>
      <c r="AP102" s="6" cm="1">
        <f t="array" ref="AP102:AP111">X102:X111/AQ102-1</f>
        <v>1.3987559505288516E-3</v>
      </c>
      <c r="AQ102" s="23">
        <f t="shared" ref="AQ102" si="45">AVERAGE(X102:X111)</f>
        <v>1719.3849999999998</v>
      </c>
      <c r="AR102" s="6" cm="1">
        <f t="array" ref="AR102:AR111">Y102:Y111/AS102-1</f>
        <v>3.0769230769229772E-3</v>
      </c>
      <c r="AS102" s="23">
        <f>AVERAGE(Y102:Y111)</f>
        <v>162.5</v>
      </c>
      <c r="AT102" s="6" cm="1">
        <f t="array" ref="AT102:AT111">Z102:Z111/AU102-1</f>
        <v>1.1376564277587597E-3</v>
      </c>
      <c r="AU102" s="23">
        <f>AVERAGE(Z102:Z111)</f>
        <v>175.8</v>
      </c>
      <c r="AV102" s="6" cm="1">
        <f t="array" ref="AV102:AV111">AA102:AA111/AW102-1</f>
        <v>-4.8174342234942324E-3</v>
      </c>
      <c r="AW102" s="23">
        <f>AVERAGE(AA102:AA111)</f>
        <v>126.83099999999999</v>
      </c>
      <c r="AX102" s="6" cm="1">
        <f t="array" ref="AX102:AX111">AB102:AB111/AY102-1</f>
        <v>-1.3621935879136737E-3</v>
      </c>
      <c r="AY102" s="23">
        <f>AVERAGE(AB102:AB111)</f>
        <v>153.429</v>
      </c>
      <c r="AZ102" s="6" cm="1">
        <f t="array" ref="AZ102:AZ111">AC102:AC111/BA102-1</f>
        <v>7.8614979094915327E-3</v>
      </c>
      <c r="BA102" s="23">
        <f>AVERAGE(AC102:AC111)</f>
        <v>1.281851761079307</v>
      </c>
      <c r="BB102" s="6" cm="1">
        <f t="array" ref="BB102:BB111">AD102:AD111/BC102-1</f>
        <v>2.4860315323551596E-3</v>
      </c>
      <c r="BC102" s="23">
        <f>AVERAGE(AD102:AD111)</f>
        <v>1.146089767210994</v>
      </c>
      <c r="BD102" s="6" cm="1">
        <f t="array" ref="BD102:BD111">AE102:AE111/BE102-1</f>
        <v>8.1447483617649308E-3</v>
      </c>
      <c r="BE102" s="23">
        <f>AVERAGE(AE102:AE111)</f>
        <v>37.692999999999998</v>
      </c>
      <c r="BF102" s="6" cm="1">
        <f t="array" ref="BF102:BF111">AF102:AF111/BG102-1</f>
        <v>-1.2630106553667586E-2</v>
      </c>
      <c r="BG102" s="23">
        <f>AVERAGE(AF102:AF111)</f>
        <v>24.306999999999999</v>
      </c>
      <c r="BH102" s="6" cm="1">
        <f t="array" ref="BH102:BH111">AG102:AG111/BI102-1</f>
        <v>-5.227266696738786E-3</v>
      </c>
      <c r="BI102" s="23">
        <f t="shared" ref="BI102" si="46">AVERAGE(AG102:AG111)</f>
        <v>37.686999999999998</v>
      </c>
      <c r="BJ102" s="6" cm="1">
        <f t="array" ref="BJ102:BJ111">AH102:AH111/BK102-1</f>
        <v>8.1026611277918992E-3</v>
      </c>
      <c r="BK102" s="23">
        <f t="shared" ref="BK102" si="47">AVERAGE(AH102:AH111)</f>
        <v>24.312999999999995</v>
      </c>
      <c r="BL102" s="6" cm="1">
        <f t="array" ref="BL102:BL111">AI102:AI111/BM102-1</f>
        <v>1.3116794229175888E-2</v>
      </c>
      <c r="BM102" s="22">
        <f t="shared" ref="BM102" si="48">AVERAGE(AI102:AI111)</f>
        <v>1.0015855732703023</v>
      </c>
      <c r="BN102" s="6" cm="1">
        <f t="array" ref="BN102:BN111">AJ102:AJ111/BO102-1</f>
        <v>-2.1421331364297247E-2</v>
      </c>
      <c r="BO102" s="22">
        <f t="shared" ref="BO102" si="49">AVERAGE(AJ102:AJ111)</f>
        <v>1.0033171636863676</v>
      </c>
    </row>
    <row r="103" spans="1:67" x14ac:dyDescent="0.25">
      <c r="A103" s="1">
        <v>102</v>
      </c>
      <c r="B103" s="1" t="s">
        <v>21</v>
      </c>
      <c r="C103" s="1" t="s">
        <v>22</v>
      </c>
      <c r="D103" s="1" t="s">
        <v>23</v>
      </c>
      <c r="E103" s="1" t="s">
        <v>53</v>
      </c>
      <c r="F103" s="1" t="s">
        <v>43</v>
      </c>
      <c r="G103" s="1" t="b">
        <v>1</v>
      </c>
      <c r="H103" s="1" t="b">
        <v>1</v>
      </c>
      <c r="I103" s="1" t="b">
        <v>0</v>
      </c>
      <c r="J103" s="1" t="b">
        <v>1</v>
      </c>
      <c r="K103" s="1" t="b">
        <v>0</v>
      </c>
      <c r="L103" s="1">
        <v>200</v>
      </c>
      <c r="M103" s="1">
        <v>2</v>
      </c>
      <c r="N103" s="1">
        <v>0</v>
      </c>
      <c r="O103" s="1">
        <v>1</v>
      </c>
      <c r="P103" s="1">
        <v>2</v>
      </c>
      <c r="Q103" s="1">
        <v>100</v>
      </c>
      <c r="R103" s="1">
        <v>100</v>
      </c>
      <c r="S103" s="1">
        <v>1</v>
      </c>
      <c r="T103" s="1">
        <v>1</v>
      </c>
      <c r="U103" s="1" t="b">
        <v>1</v>
      </c>
      <c r="V103" s="1">
        <v>326</v>
      </c>
      <c r="W103" s="50">
        <v>4168.59</v>
      </c>
      <c r="X103" s="50">
        <v>1703.19</v>
      </c>
      <c r="Y103" s="54">
        <v>163</v>
      </c>
      <c r="Z103" s="54">
        <v>176</v>
      </c>
      <c r="AA103" s="50">
        <v>127.09</v>
      </c>
      <c r="AB103" s="50">
        <v>153.16</v>
      </c>
      <c r="AC103" s="16">
        <v>1.28310174529799</v>
      </c>
      <c r="AD103" s="16">
        <v>1.1493763562357899</v>
      </c>
      <c r="AE103" s="50">
        <v>38</v>
      </c>
      <c r="AF103" s="50">
        <v>24</v>
      </c>
      <c r="AG103" s="50">
        <v>37.92</v>
      </c>
      <c r="AH103" s="50">
        <v>24.08</v>
      </c>
      <c r="AI103" s="16">
        <v>1.00345363495363</v>
      </c>
      <c r="AJ103" s="16">
        <v>1.00015931894192</v>
      </c>
      <c r="AK103" s="1">
        <v>-10</v>
      </c>
      <c r="AL103" s="1">
        <v>20</v>
      </c>
      <c r="AN103" s="6">
        <v>-3.9340292086964546E-5</v>
      </c>
      <c r="AP103" s="6">
        <v>-9.4190655379683408E-3</v>
      </c>
      <c r="AR103" s="6">
        <v>3.0769230769229772E-3</v>
      </c>
      <c r="AT103" s="6">
        <v>1.1376564277587597E-3</v>
      </c>
      <c r="AV103" s="6">
        <v>2.042087502266865E-3</v>
      </c>
      <c r="AX103" s="6">
        <v>-1.7532539480802356E-3</v>
      </c>
      <c r="AZ103" s="6">
        <v>9.7513944797378294E-4</v>
      </c>
      <c r="BB103" s="6">
        <v>2.8676541042624848E-3</v>
      </c>
      <c r="BD103" s="6">
        <v>8.1447483617649308E-3</v>
      </c>
      <c r="BF103" s="6">
        <v>-1.2630106553667586E-2</v>
      </c>
      <c r="BH103" s="6">
        <v>6.1825032504578825E-3</v>
      </c>
      <c r="BJ103" s="6">
        <v>-9.5833504709413875E-3</v>
      </c>
      <c r="BL103" s="6">
        <v>1.8651044236073222E-3</v>
      </c>
      <c r="BN103" s="6">
        <v>-3.1474042892329912E-3</v>
      </c>
    </row>
    <row r="104" spans="1:67" x14ac:dyDescent="0.25">
      <c r="A104" s="1">
        <v>103</v>
      </c>
      <c r="B104" s="1" t="s">
        <v>21</v>
      </c>
      <c r="C104" s="1" t="s">
        <v>22</v>
      </c>
      <c r="D104" s="1" t="s">
        <v>23</v>
      </c>
      <c r="E104" s="1" t="s">
        <v>53</v>
      </c>
      <c r="F104" s="1" t="s">
        <v>43</v>
      </c>
      <c r="G104" s="1" t="b">
        <v>1</v>
      </c>
      <c r="H104" s="1" t="b">
        <v>1</v>
      </c>
      <c r="I104" s="1" t="b">
        <v>0</v>
      </c>
      <c r="J104" s="1" t="b">
        <v>1</v>
      </c>
      <c r="K104" s="1" t="b">
        <v>0</v>
      </c>
      <c r="L104" s="1">
        <v>200</v>
      </c>
      <c r="M104" s="1">
        <v>2</v>
      </c>
      <c r="N104" s="1">
        <v>0</v>
      </c>
      <c r="O104" s="1">
        <v>1</v>
      </c>
      <c r="P104" s="1">
        <v>2</v>
      </c>
      <c r="Q104" s="1">
        <v>100</v>
      </c>
      <c r="R104" s="1">
        <v>100</v>
      </c>
      <c r="S104" s="1">
        <v>1</v>
      </c>
      <c r="T104" s="1">
        <v>1</v>
      </c>
      <c r="U104" s="1" t="b">
        <v>1</v>
      </c>
      <c r="V104" s="1">
        <v>360</v>
      </c>
      <c r="W104" s="50">
        <v>4162.7299999999996</v>
      </c>
      <c r="X104" s="50">
        <v>1716.61</v>
      </c>
      <c r="Y104" s="54">
        <v>163</v>
      </c>
      <c r="Z104" s="54">
        <v>176</v>
      </c>
      <c r="AA104" s="50">
        <v>126.34</v>
      </c>
      <c r="AB104" s="50">
        <v>153.47</v>
      </c>
      <c r="AC104" s="16">
        <v>1.29105686907608</v>
      </c>
      <c r="AD104" s="16">
        <v>1.1472833324505001</v>
      </c>
      <c r="AE104" s="50">
        <v>38</v>
      </c>
      <c r="AF104" s="50">
        <v>24</v>
      </c>
      <c r="AG104" s="50">
        <v>37.450000000000003</v>
      </c>
      <c r="AH104" s="50">
        <v>24.55</v>
      </c>
      <c r="AI104" s="16">
        <v>1.0163717799363401</v>
      </c>
      <c r="AJ104" s="16">
        <v>0.98136207054647695</v>
      </c>
      <c r="AK104" s="1">
        <v>-10</v>
      </c>
      <c r="AL104" s="1">
        <v>20</v>
      </c>
      <c r="AN104" s="6">
        <v>-1.4450360947177998E-3</v>
      </c>
      <c r="AP104" s="6">
        <v>-1.6139491736870681E-3</v>
      </c>
      <c r="AR104" s="6">
        <v>3.0769230769229772E-3</v>
      </c>
      <c r="AT104" s="6">
        <v>1.1376564277587597E-3</v>
      </c>
      <c r="AV104" s="6">
        <v>-3.8712932958029356E-3</v>
      </c>
      <c r="AX104" s="6">
        <v>2.6722457944705624E-4</v>
      </c>
      <c r="AZ104" s="6">
        <v>7.1811018062044596E-3</v>
      </c>
      <c r="BB104" s="6">
        <v>1.0414238689266941E-3</v>
      </c>
      <c r="BD104" s="6">
        <v>8.1447483617649308E-3</v>
      </c>
      <c r="BF104" s="6">
        <v>-1.2630106553667586E-2</v>
      </c>
      <c r="BH104" s="6">
        <v>-6.2886406453152022E-3</v>
      </c>
      <c r="BJ104" s="6">
        <v>9.7478715090695278E-3</v>
      </c>
      <c r="BL104" s="6">
        <v>1.4762799166284868E-2</v>
      </c>
      <c r="BN104" s="6">
        <v>-2.1882505287982634E-2</v>
      </c>
    </row>
    <row r="105" spans="1:67" x14ac:dyDescent="0.25">
      <c r="A105" s="1">
        <v>104</v>
      </c>
      <c r="B105" s="1" t="s">
        <v>21</v>
      </c>
      <c r="C105" s="1" t="s">
        <v>22</v>
      </c>
      <c r="D105" s="1" t="s">
        <v>23</v>
      </c>
      <c r="E105" s="1" t="s">
        <v>53</v>
      </c>
      <c r="F105" s="1" t="s">
        <v>43</v>
      </c>
      <c r="G105" s="1" t="b">
        <v>1</v>
      </c>
      <c r="H105" s="1" t="b">
        <v>1</v>
      </c>
      <c r="I105" s="1" t="b">
        <v>0</v>
      </c>
      <c r="J105" s="1" t="b">
        <v>1</v>
      </c>
      <c r="K105" s="1" t="b">
        <v>0</v>
      </c>
      <c r="L105" s="1">
        <v>200</v>
      </c>
      <c r="M105" s="1">
        <v>2</v>
      </c>
      <c r="N105" s="1">
        <v>0</v>
      </c>
      <c r="O105" s="1">
        <v>1</v>
      </c>
      <c r="P105" s="1">
        <v>2</v>
      </c>
      <c r="Q105" s="1">
        <v>100</v>
      </c>
      <c r="R105" s="1">
        <v>100</v>
      </c>
      <c r="S105" s="1">
        <v>1</v>
      </c>
      <c r="T105" s="1">
        <v>1</v>
      </c>
      <c r="U105" s="1" t="b">
        <v>1</v>
      </c>
      <c r="V105" s="1">
        <v>297</v>
      </c>
      <c r="W105" s="50">
        <v>4184.8500000000004</v>
      </c>
      <c r="X105" s="50">
        <v>1713.59</v>
      </c>
      <c r="Y105" s="54">
        <v>163</v>
      </c>
      <c r="Z105" s="54">
        <v>176</v>
      </c>
      <c r="AA105" s="50">
        <v>126.5</v>
      </c>
      <c r="AB105" s="50">
        <v>152.88</v>
      </c>
      <c r="AC105" s="16">
        <v>1.28903595110695</v>
      </c>
      <c r="AD105" s="16">
        <v>1.1515064530278001</v>
      </c>
      <c r="AE105" s="50">
        <v>38</v>
      </c>
      <c r="AF105" s="50">
        <v>24</v>
      </c>
      <c r="AG105" s="50">
        <v>37.83</v>
      </c>
      <c r="AH105" s="50">
        <v>24.17</v>
      </c>
      <c r="AI105" s="16">
        <v>1.00581644505747</v>
      </c>
      <c r="AJ105" s="16">
        <v>0.99620180206267095</v>
      </c>
      <c r="AK105" s="1">
        <v>-10</v>
      </c>
      <c r="AL105" s="1">
        <v>20</v>
      </c>
      <c r="AN105" s="6">
        <v>3.8611057404684956E-3</v>
      </c>
      <c r="AP105" s="6">
        <v>-3.3703911573031986E-3</v>
      </c>
      <c r="AR105" s="6">
        <v>3.0769230769229772E-3</v>
      </c>
      <c r="AT105" s="6">
        <v>1.1376564277587597E-3</v>
      </c>
      <c r="AV105" s="6">
        <v>-2.6097720588814655E-3</v>
      </c>
      <c r="AX105" s="6">
        <v>-3.578202295524302E-3</v>
      </c>
      <c r="AZ105" s="6">
        <v>5.6045404357787376E-3</v>
      </c>
      <c r="BB105" s="6">
        <v>4.7262317244027852E-3</v>
      </c>
      <c r="BD105" s="6">
        <v>8.1447483617649308E-3</v>
      </c>
      <c r="BF105" s="6">
        <v>-1.2630106553667586E-2</v>
      </c>
      <c r="BH105" s="6">
        <v>3.7944118661608073E-3</v>
      </c>
      <c r="BJ105" s="6">
        <v>-5.8816271130668341E-3</v>
      </c>
      <c r="BL105" s="6">
        <v>4.2241740497053204E-3</v>
      </c>
      <c r="BN105" s="6">
        <v>-7.0918368400610943E-3</v>
      </c>
    </row>
    <row r="106" spans="1:67" x14ac:dyDescent="0.25">
      <c r="A106" s="1">
        <v>105</v>
      </c>
      <c r="B106" s="1" t="s">
        <v>21</v>
      </c>
      <c r="C106" s="1" t="s">
        <v>22</v>
      </c>
      <c r="D106" s="1" t="s">
        <v>23</v>
      </c>
      <c r="E106" s="1" t="s">
        <v>53</v>
      </c>
      <c r="F106" s="1" t="s">
        <v>43</v>
      </c>
      <c r="G106" s="1" t="b">
        <v>1</v>
      </c>
      <c r="H106" s="1" t="b">
        <v>1</v>
      </c>
      <c r="I106" s="1" t="b">
        <v>0</v>
      </c>
      <c r="J106" s="1" t="b">
        <v>1</v>
      </c>
      <c r="K106" s="1" t="b">
        <v>0</v>
      </c>
      <c r="L106" s="1">
        <v>200</v>
      </c>
      <c r="M106" s="1">
        <v>2</v>
      </c>
      <c r="N106" s="1">
        <v>0</v>
      </c>
      <c r="O106" s="1">
        <v>1</v>
      </c>
      <c r="P106" s="1">
        <v>2</v>
      </c>
      <c r="Q106" s="1">
        <v>100</v>
      </c>
      <c r="R106" s="1">
        <v>100</v>
      </c>
      <c r="S106" s="1">
        <v>1</v>
      </c>
      <c r="T106" s="1">
        <v>1</v>
      </c>
      <c r="U106" s="1" t="b">
        <v>1</v>
      </c>
      <c r="V106" s="1">
        <v>251</v>
      </c>
      <c r="W106" s="50">
        <v>4159.9799999999996</v>
      </c>
      <c r="X106" s="50">
        <v>1735.06</v>
      </c>
      <c r="Y106" s="54">
        <v>162</v>
      </c>
      <c r="Z106" s="54">
        <v>176</v>
      </c>
      <c r="AA106" s="50">
        <v>126.78</v>
      </c>
      <c r="AB106" s="50">
        <v>153.34</v>
      </c>
      <c r="AC106" s="16">
        <v>1.27809742595299</v>
      </c>
      <c r="AD106" s="16">
        <v>1.14804173215028</v>
      </c>
      <c r="AE106" s="50">
        <v>37.020000000000003</v>
      </c>
      <c r="AF106" s="50">
        <v>24.98</v>
      </c>
      <c r="AG106" s="50">
        <v>37.619999999999997</v>
      </c>
      <c r="AH106" s="50">
        <v>24.38</v>
      </c>
      <c r="AI106" s="16">
        <v>0.98524749373433496</v>
      </c>
      <c r="AJ106" s="16">
        <v>1.02784507561681</v>
      </c>
      <c r="AK106" s="1">
        <v>-10</v>
      </c>
      <c r="AL106" s="1">
        <v>20</v>
      </c>
      <c r="AN106" s="6">
        <v>-2.10470562666909E-3</v>
      </c>
      <c r="AP106" s="6">
        <v>9.1166318189352946E-3</v>
      </c>
      <c r="AR106" s="6">
        <v>-3.0769230769230882E-3</v>
      </c>
      <c r="AT106" s="6">
        <v>1.1376564277587597E-3</v>
      </c>
      <c r="AV106" s="6">
        <v>-4.0210989426869848E-4</v>
      </c>
      <c r="AX106" s="6">
        <v>-5.8007286758043897E-4</v>
      </c>
      <c r="AZ106" s="6">
        <v>-2.9288372027946874E-3</v>
      </c>
      <c r="BB106" s="6">
        <v>1.7031518779162536E-3</v>
      </c>
      <c r="BD106" s="6">
        <v>-1.7854774095985904E-2</v>
      </c>
      <c r="BF106" s="6">
        <v>2.7687497428724228E-2</v>
      </c>
      <c r="BH106" s="6">
        <v>-1.7778013638655166E-3</v>
      </c>
      <c r="BJ106" s="6">
        <v>2.7557273886400502E-3</v>
      </c>
      <c r="BL106" s="6">
        <v>-1.6312215323371126E-2</v>
      </c>
      <c r="BN106" s="6">
        <v>2.4446817834075985E-2</v>
      </c>
    </row>
    <row r="107" spans="1:67" x14ac:dyDescent="0.25">
      <c r="A107" s="1">
        <v>106</v>
      </c>
      <c r="B107" s="1" t="s">
        <v>21</v>
      </c>
      <c r="C107" s="1" t="s">
        <v>22</v>
      </c>
      <c r="D107" s="1" t="s">
        <v>23</v>
      </c>
      <c r="E107" s="1" t="s">
        <v>53</v>
      </c>
      <c r="F107" s="1" t="s">
        <v>43</v>
      </c>
      <c r="G107" s="1" t="b">
        <v>1</v>
      </c>
      <c r="H107" s="1" t="b">
        <v>1</v>
      </c>
      <c r="I107" s="1" t="b">
        <v>0</v>
      </c>
      <c r="J107" s="1" t="b">
        <v>1</v>
      </c>
      <c r="K107" s="1" t="b">
        <v>0</v>
      </c>
      <c r="L107" s="1">
        <v>200</v>
      </c>
      <c r="M107" s="1">
        <v>2</v>
      </c>
      <c r="N107" s="1">
        <v>0</v>
      </c>
      <c r="O107" s="1">
        <v>1</v>
      </c>
      <c r="P107" s="1">
        <v>2</v>
      </c>
      <c r="Q107" s="1">
        <v>100</v>
      </c>
      <c r="R107" s="1">
        <v>100</v>
      </c>
      <c r="S107" s="1">
        <v>1</v>
      </c>
      <c r="T107" s="1">
        <v>1</v>
      </c>
      <c r="U107" s="1" t="b">
        <v>1</v>
      </c>
      <c r="V107" s="1">
        <v>251</v>
      </c>
      <c r="W107" s="50">
        <v>4146.3</v>
      </c>
      <c r="X107" s="50">
        <v>1716.54</v>
      </c>
      <c r="Y107" s="54">
        <v>162</v>
      </c>
      <c r="Z107" s="54">
        <v>176</v>
      </c>
      <c r="AA107" s="50">
        <v>127.49</v>
      </c>
      <c r="AB107" s="50">
        <v>153.80000000000001</v>
      </c>
      <c r="AC107" s="16">
        <v>1.2712474042233901</v>
      </c>
      <c r="AD107" s="16">
        <v>1.1445130832422901</v>
      </c>
      <c r="AE107" s="50">
        <v>36.950000000000003</v>
      </c>
      <c r="AF107" s="50">
        <v>25.05</v>
      </c>
      <c r="AG107" s="50">
        <v>37.85</v>
      </c>
      <c r="AH107" s="50">
        <v>24.15</v>
      </c>
      <c r="AI107" s="16">
        <v>0.977627711660218</v>
      </c>
      <c r="AJ107" s="16">
        <v>1.04098931430887</v>
      </c>
      <c r="AK107" s="1">
        <v>-10</v>
      </c>
      <c r="AL107" s="1">
        <v>20</v>
      </c>
      <c r="AN107" s="6">
        <v>-5.3862616983393341E-3</v>
      </c>
      <c r="AP107" s="6">
        <v>-1.6546614050952924E-3</v>
      </c>
      <c r="AR107" s="6">
        <v>-3.0769230769230882E-3</v>
      </c>
      <c r="AT107" s="6">
        <v>1.1376564277587597E-3</v>
      </c>
      <c r="AV107" s="6">
        <v>5.1958905945708178E-3</v>
      </c>
      <c r="AX107" s="6">
        <v>2.4180565603635351E-3</v>
      </c>
      <c r="AZ107" s="6">
        <v>-8.2726857955776056E-3</v>
      </c>
      <c r="BB107" s="6">
        <v>-1.3757072210327514E-3</v>
      </c>
      <c r="BD107" s="6">
        <v>-1.9711882842968098E-2</v>
      </c>
      <c r="BF107" s="6">
        <v>3.0567326284609564E-2</v>
      </c>
      <c r="BH107" s="6">
        <v>4.3250988404490709E-3</v>
      </c>
      <c r="BJ107" s="6">
        <v>-6.7042323037056484E-3</v>
      </c>
      <c r="BL107" s="6">
        <v>-2.3919934800836651E-2</v>
      </c>
      <c r="BN107" s="6">
        <v>3.7547599090289818E-2</v>
      </c>
    </row>
    <row r="108" spans="1:67" x14ac:dyDescent="0.25">
      <c r="A108" s="1">
        <v>107</v>
      </c>
      <c r="B108" s="1" t="s">
        <v>21</v>
      </c>
      <c r="C108" s="1" t="s">
        <v>22</v>
      </c>
      <c r="D108" s="1" t="s">
        <v>23</v>
      </c>
      <c r="E108" s="1" t="s">
        <v>53</v>
      </c>
      <c r="F108" s="1" t="s">
        <v>43</v>
      </c>
      <c r="G108" s="1" t="b">
        <v>1</v>
      </c>
      <c r="H108" s="1" t="b">
        <v>1</v>
      </c>
      <c r="I108" s="1" t="b">
        <v>0</v>
      </c>
      <c r="J108" s="1" t="b">
        <v>1</v>
      </c>
      <c r="K108" s="1" t="b">
        <v>0</v>
      </c>
      <c r="L108" s="1">
        <v>200</v>
      </c>
      <c r="M108" s="1">
        <v>2</v>
      </c>
      <c r="N108" s="1">
        <v>0</v>
      </c>
      <c r="O108" s="1">
        <v>1</v>
      </c>
      <c r="P108" s="1">
        <v>2</v>
      </c>
      <c r="Q108" s="1">
        <v>100</v>
      </c>
      <c r="R108" s="1">
        <v>100</v>
      </c>
      <c r="S108" s="1">
        <v>1</v>
      </c>
      <c r="T108" s="1">
        <v>1</v>
      </c>
      <c r="U108" s="1" t="b">
        <v>1</v>
      </c>
      <c r="V108" s="1">
        <v>344</v>
      </c>
      <c r="W108" s="50">
        <v>4135.03</v>
      </c>
      <c r="X108" s="50">
        <v>1714.09</v>
      </c>
      <c r="Y108" s="54">
        <v>162</v>
      </c>
      <c r="Z108" s="54">
        <v>176</v>
      </c>
      <c r="AA108" s="50">
        <v>127.64</v>
      </c>
      <c r="AB108" s="50">
        <v>154.02000000000001</v>
      </c>
      <c r="AC108" s="16">
        <v>1.2697232185317899</v>
      </c>
      <c r="AD108" s="16">
        <v>1.1428957479603801</v>
      </c>
      <c r="AE108" s="50">
        <v>36.96</v>
      </c>
      <c r="AF108" s="50">
        <v>25.04</v>
      </c>
      <c r="AG108" s="50">
        <v>37.770000000000003</v>
      </c>
      <c r="AH108" s="50">
        <v>24.23</v>
      </c>
      <c r="AI108" s="16">
        <v>0.98002704972249199</v>
      </c>
      <c r="AJ108" s="16">
        <v>1.0373091614504599</v>
      </c>
      <c r="AK108" s="1">
        <v>-10</v>
      </c>
      <c r="AL108" s="1">
        <v>20</v>
      </c>
      <c r="AN108" s="6">
        <v>-8.0897073801906583E-3</v>
      </c>
      <c r="AP108" s="6">
        <v>-3.0795895043866928E-3</v>
      </c>
      <c r="AR108" s="6">
        <v>-3.0769230769230882E-3</v>
      </c>
      <c r="AT108" s="6">
        <v>1.1376564277587597E-3</v>
      </c>
      <c r="AV108" s="6">
        <v>6.3785667541846891E-3</v>
      </c>
      <c r="AX108" s="6">
        <v>3.8519445476410397E-3</v>
      </c>
      <c r="AZ108" s="6">
        <v>-9.461735682529282E-3</v>
      </c>
      <c r="BB108" s="6">
        <v>-2.7868840137945661E-3</v>
      </c>
      <c r="BD108" s="6">
        <v>-1.9446581593399181E-2</v>
      </c>
      <c r="BF108" s="6">
        <v>3.0155922162340199E-2</v>
      </c>
      <c r="BH108" s="6">
        <v>2.2023509432962385E-3</v>
      </c>
      <c r="BJ108" s="6">
        <v>-3.4138115411506131E-3</v>
      </c>
      <c r="BL108" s="6">
        <v>-2.1524395042371691E-2</v>
      </c>
      <c r="BN108" s="6">
        <v>3.3879613540348075E-2</v>
      </c>
    </row>
    <row r="109" spans="1:67" x14ac:dyDescent="0.25">
      <c r="A109" s="1">
        <v>108</v>
      </c>
      <c r="B109" s="1" t="s">
        <v>21</v>
      </c>
      <c r="C109" s="1" t="s">
        <v>22</v>
      </c>
      <c r="D109" s="1" t="s">
        <v>23</v>
      </c>
      <c r="E109" s="1" t="s">
        <v>53</v>
      </c>
      <c r="F109" s="1" t="s">
        <v>43</v>
      </c>
      <c r="G109" s="1" t="b">
        <v>1</v>
      </c>
      <c r="H109" s="1" t="b">
        <v>1</v>
      </c>
      <c r="I109" s="1" t="b">
        <v>0</v>
      </c>
      <c r="J109" s="1" t="b">
        <v>1</v>
      </c>
      <c r="K109" s="1" t="b">
        <v>0</v>
      </c>
      <c r="L109" s="1">
        <v>200</v>
      </c>
      <c r="M109" s="1">
        <v>2</v>
      </c>
      <c r="N109" s="1">
        <v>0</v>
      </c>
      <c r="O109" s="1">
        <v>1</v>
      </c>
      <c r="P109" s="1">
        <v>2</v>
      </c>
      <c r="Q109" s="1">
        <v>100</v>
      </c>
      <c r="R109" s="1">
        <v>100</v>
      </c>
      <c r="S109" s="1">
        <v>1</v>
      </c>
      <c r="T109" s="1">
        <v>1</v>
      </c>
      <c r="U109" s="1" t="b">
        <v>1</v>
      </c>
      <c r="V109" s="1">
        <v>297</v>
      </c>
      <c r="W109" s="50">
        <v>4217.82</v>
      </c>
      <c r="X109" s="50">
        <v>1742.53</v>
      </c>
      <c r="Y109" s="54">
        <v>162</v>
      </c>
      <c r="Z109" s="54">
        <v>175</v>
      </c>
      <c r="AA109" s="50">
        <v>126.43</v>
      </c>
      <c r="AB109" s="50">
        <v>152.85</v>
      </c>
      <c r="AC109" s="16">
        <v>1.2820216765230299</v>
      </c>
      <c r="AD109" s="16">
        <v>1.1451966944268099</v>
      </c>
      <c r="AE109" s="50">
        <v>38</v>
      </c>
      <c r="AF109" s="50">
        <v>24</v>
      </c>
      <c r="AG109" s="50">
        <v>37.74</v>
      </c>
      <c r="AH109" s="50">
        <v>24.26</v>
      </c>
      <c r="AI109" s="16">
        <v>1.0085689883284901</v>
      </c>
      <c r="AJ109" s="16">
        <v>0.99382451344739597</v>
      </c>
      <c r="AK109" s="1">
        <v>-10</v>
      </c>
      <c r="AL109" s="1">
        <v>20</v>
      </c>
      <c r="AN109" s="6">
        <v>1.1769943728989762E-2</v>
      </c>
      <c r="AP109" s="6">
        <v>1.3461208513509293E-2</v>
      </c>
      <c r="AR109" s="6">
        <v>-3.0769230769230882E-3</v>
      </c>
      <c r="AT109" s="6">
        <v>-4.5506257110353721E-3</v>
      </c>
      <c r="AV109" s="6">
        <v>-3.1616876000345462E-3</v>
      </c>
      <c r="AX109" s="6">
        <v>-3.7737324756076385E-3</v>
      </c>
      <c r="AZ109" s="6">
        <v>1.3255467510520091E-4</v>
      </c>
      <c r="BB109" s="6">
        <v>-7.7923458505113619E-4</v>
      </c>
      <c r="BD109" s="6">
        <v>8.1447483617649308E-3</v>
      </c>
      <c r="BF109" s="6">
        <v>-1.2630106553667586E-2</v>
      </c>
      <c r="BH109" s="6">
        <v>1.4063204818639541E-3</v>
      </c>
      <c r="BJ109" s="6">
        <v>-2.1799037551923917E-3</v>
      </c>
      <c r="BL109" s="6">
        <v>6.9723598707458478E-3</v>
      </c>
      <c r="BN109" s="6">
        <v>-9.4612656720571842E-3</v>
      </c>
    </row>
    <row r="110" spans="1:67" x14ac:dyDescent="0.25">
      <c r="A110" s="1">
        <v>109</v>
      </c>
      <c r="B110" s="1" t="s">
        <v>21</v>
      </c>
      <c r="C110" s="1" t="s">
        <v>22</v>
      </c>
      <c r="D110" s="1" t="s">
        <v>23</v>
      </c>
      <c r="E110" s="1" t="s">
        <v>53</v>
      </c>
      <c r="F110" s="1" t="s">
        <v>43</v>
      </c>
      <c r="G110" s="1" t="b">
        <v>1</v>
      </c>
      <c r="H110" s="1" t="b">
        <v>1</v>
      </c>
      <c r="I110" s="1" t="b">
        <v>0</v>
      </c>
      <c r="J110" s="1" t="b">
        <v>1</v>
      </c>
      <c r="K110" s="1" t="b">
        <v>0</v>
      </c>
      <c r="L110" s="1">
        <v>200</v>
      </c>
      <c r="M110" s="1">
        <v>2</v>
      </c>
      <c r="N110" s="1">
        <v>0</v>
      </c>
      <c r="O110" s="1">
        <v>1</v>
      </c>
      <c r="P110" s="1">
        <v>2</v>
      </c>
      <c r="Q110" s="1">
        <v>100</v>
      </c>
      <c r="R110" s="1">
        <v>100</v>
      </c>
      <c r="S110" s="1">
        <v>1</v>
      </c>
      <c r="T110" s="1">
        <v>1</v>
      </c>
      <c r="U110" s="1" t="b">
        <v>1</v>
      </c>
      <c r="V110" s="1">
        <v>273</v>
      </c>
      <c r="W110" s="50">
        <v>4212.2</v>
      </c>
      <c r="X110" s="50">
        <v>1745.86</v>
      </c>
      <c r="Y110" s="54">
        <v>162</v>
      </c>
      <c r="Z110" s="54">
        <v>175</v>
      </c>
      <c r="AA110" s="50">
        <v>126.11</v>
      </c>
      <c r="AB110" s="50">
        <v>153.21</v>
      </c>
      <c r="AC110" s="16">
        <v>1.2851862716360001</v>
      </c>
      <c r="AD110" s="16">
        <v>1.1424975183450801</v>
      </c>
      <c r="AE110" s="50">
        <v>38</v>
      </c>
      <c r="AF110" s="50">
        <v>24</v>
      </c>
      <c r="AG110" s="50">
        <v>37.49</v>
      </c>
      <c r="AH110" s="50">
        <v>24.51</v>
      </c>
      <c r="AI110" s="16">
        <v>1.0149855848091101</v>
      </c>
      <c r="AJ110" s="16">
        <v>0.98233320882016395</v>
      </c>
      <c r="AK110" s="1">
        <v>-10</v>
      </c>
      <c r="AL110" s="1">
        <v>20</v>
      </c>
      <c r="AN110" s="6">
        <v>1.0421819085511208E-2</v>
      </c>
      <c r="AP110" s="6">
        <v>1.5397947521933686E-2</v>
      </c>
      <c r="AR110" s="6">
        <v>-3.0769230769230882E-3</v>
      </c>
      <c r="AT110" s="6">
        <v>-4.5506257110353721E-3</v>
      </c>
      <c r="AV110" s="6">
        <v>-5.6847300738777085E-3</v>
      </c>
      <c r="AX110" s="6">
        <v>-1.4273703146080452E-3</v>
      </c>
      <c r="AZ110" s="6">
        <v>2.6013230686561251E-3</v>
      </c>
      <c r="BB110" s="6">
        <v>-3.1343520976159223E-3</v>
      </c>
      <c r="BD110" s="6">
        <v>8.1447483617649308E-3</v>
      </c>
      <c r="BF110" s="6">
        <v>-1.2630106553667586E-2</v>
      </c>
      <c r="BH110" s="6">
        <v>-5.227266696738786E-3</v>
      </c>
      <c r="BJ110" s="6">
        <v>8.1026611277918992E-3</v>
      </c>
      <c r="BL110" s="6">
        <v>1.3378798473559383E-2</v>
      </c>
      <c r="BN110" s="6">
        <v>-2.0914577788248789E-2</v>
      </c>
    </row>
    <row r="111" spans="1:67" x14ac:dyDescent="0.25">
      <c r="A111" s="1">
        <v>110</v>
      </c>
      <c r="B111" s="1" t="s">
        <v>21</v>
      </c>
      <c r="C111" s="1" t="s">
        <v>22</v>
      </c>
      <c r="D111" s="1" t="s">
        <v>23</v>
      </c>
      <c r="E111" s="1" t="s">
        <v>53</v>
      </c>
      <c r="F111" s="1" t="s">
        <v>43</v>
      </c>
      <c r="G111" s="1" t="b">
        <v>1</v>
      </c>
      <c r="H111" s="1" t="b">
        <v>1</v>
      </c>
      <c r="I111" s="1" t="b">
        <v>0</v>
      </c>
      <c r="J111" s="1" t="b">
        <v>1</v>
      </c>
      <c r="K111" s="1" t="b">
        <v>0</v>
      </c>
      <c r="L111" s="1">
        <v>200</v>
      </c>
      <c r="M111" s="1">
        <v>2</v>
      </c>
      <c r="N111" s="1">
        <v>0</v>
      </c>
      <c r="O111" s="1">
        <v>1</v>
      </c>
      <c r="P111" s="1">
        <v>2</v>
      </c>
      <c r="Q111" s="1">
        <v>100</v>
      </c>
      <c r="R111" s="1">
        <v>100</v>
      </c>
      <c r="S111" s="1">
        <v>1</v>
      </c>
      <c r="T111" s="1">
        <v>1</v>
      </c>
      <c r="U111" s="1" t="b">
        <v>1</v>
      </c>
      <c r="V111" s="1">
        <v>251</v>
      </c>
      <c r="W111" s="50">
        <v>4129.45</v>
      </c>
      <c r="X111" s="50">
        <v>1684.59</v>
      </c>
      <c r="Y111" s="54">
        <v>163</v>
      </c>
      <c r="Z111" s="54">
        <v>176</v>
      </c>
      <c r="AA111" s="50">
        <v>127.71</v>
      </c>
      <c r="AB111" s="50">
        <v>154.34</v>
      </c>
      <c r="AC111" s="16">
        <v>1.2771180124255399</v>
      </c>
      <c r="AD111" s="16">
        <v>1.14064777175982</v>
      </c>
      <c r="AE111" s="50">
        <v>38</v>
      </c>
      <c r="AF111" s="50">
        <v>24</v>
      </c>
      <c r="AG111" s="50">
        <v>37.71</v>
      </c>
      <c r="AH111" s="50">
        <v>24.29</v>
      </c>
      <c r="AI111" s="16">
        <v>1.0090338793631399</v>
      </c>
      <c r="AJ111" s="16">
        <v>0.99132239740935302</v>
      </c>
      <c r="AK111" s="1">
        <v>-10</v>
      </c>
      <c r="AL111" s="1">
        <v>20</v>
      </c>
      <c r="AN111" s="6">
        <v>-9.4282368304772213E-3</v>
      </c>
      <c r="AP111" s="6">
        <v>-2.0236887026465755E-2</v>
      </c>
      <c r="AR111" s="6">
        <v>3.0769230769229772E-3</v>
      </c>
      <c r="AT111" s="6">
        <v>1.1376564277587597E-3</v>
      </c>
      <c r="AV111" s="6">
        <v>6.9304822953379919E-3</v>
      </c>
      <c r="AX111" s="6">
        <v>5.937599801862703E-3</v>
      </c>
      <c r="AZ111" s="6">
        <v>-3.6928986623081528E-3</v>
      </c>
      <c r="BB111" s="6">
        <v>-4.7483151903685572E-3</v>
      </c>
      <c r="BD111" s="6">
        <v>8.1447483617649308E-3</v>
      </c>
      <c r="BF111" s="6">
        <v>-1.2630106553667586E-2</v>
      </c>
      <c r="BH111" s="6">
        <v>6.1029002043144764E-4</v>
      </c>
      <c r="BJ111" s="6">
        <v>-9.4599596923439222E-4</v>
      </c>
      <c r="BL111" s="6">
        <v>7.4365149535031705E-3</v>
      </c>
      <c r="BN111" s="6">
        <v>-1.1955109222834048E-2</v>
      </c>
    </row>
    <row r="112" spans="1:67" x14ac:dyDescent="0.25">
      <c r="A112" s="3">
        <v>111</v>
      </c>
      <c r="B112" s="3" t="s">
        <v>21</v>
      </c>
      <c r="C112" s="3" t="s">
        <v>22</v>
      </c>
      <c r="D112" s="3" t="s">
        <v>23</v>
      </c>
      <c r="E112" s="3" t="s">
        <v>54</v>
      </c>
      <c r="F112" s="3" t="s">
        <v>43</v>
      </c>
      <c r="G112" s="3" t="b">
        <v>1</v>
      </c>
      <c r="H112" s="3" t="b">
        <v>1</v>
      </c>
      <c r="I112" s="3" t="b">
        <v>0</v>
      </c>
      <c r="J112" s="3" t="b">
        <v>1</v>
      </c>
      <c r="K112" s="3" t="b">
        <v>0</v>
      </c>
      <c r="L112" s="3">
        <v>200</v>
      </c>
      <c r="M112" s="3">
        <v>2</v>
      </c>
      <c r="N112" s="3">
        <v>0</v>
      </c>
      <c r="O112" s="3">
        <v>1</v>
      </c>
      <c r="P112" s="3">
        <v>2</v>
      </c>
      <c r="Q112" s="3">
        <v>100</v>
      </c>
      <c r="R112" s="3">
        <v>100</v>
      </c>
      <c r="S112" s="3">
        <v>1</v>
      </c>
      <c r="T112" s="3">
        <v>1</v>
      </c>
      <c r="U112" s="3" t="b">
        <v>1</v>
      </c>
      <c r="V112" s="3">
        <v>251</v>
      </c>
      <c r="W112" s="51">
        <v>3757.32</v>
      </c>
      <c r="X112" s="51">
        <v>1954.4</v>
      </c>
      <c r="Y112" s="53">
        <v>165</v>
      </c>
      <c r="Z112" s="53">
        <v>175</v>
      </c>
      <c r="AA112" s="51">
        <v>129.69</v>
      </c>
      <c r="AB112" s="51">
        <v>150.63999999999999</v>
      </c>
      <c r="AC112" s="17">
        <v>1.2725333361984801</v>
      </c>
      <c r="AD112" s="17">
        <v>1.16201240433525</v>
      </c>
      <c r="AE112" s="51">
        <v>36</v>
      </c>
      <c r="AF112" s="51">
        <v>26</v>
      </c>
      <c r="AG112" s="51">
        <v>35.53</v>
      </c>
      <c r="AH112" s="51">
        <v>26.47</v>
      </c>
      <c r="AI112" s="17">
        <v>1.0148247046652601</v>
      </c>
      <c r="AJ112" s="17">
        <v>0.98506657544243703</v>
      </c>
      <c r="AK112" s="3">
        <v>-10</v>
      </c>
      <c r="AL112" s="3">
        <v>15</v>
      </c>
      <c r="AN112" s="6" cm="1">
        <f t="array" ref="AN112:AN121">W112:W121/AO112-1</f>
        <v>-3.6091892450931251E-3</v>
      </c>
      <c r="AO112" s="23">
        <f>AVERAGE(W112:W121)</f>
        <v>3770.9299999999994</v>
      </c>
      <c r="AP112" s="6" cm="1">
        <f t="array" ref="AP112:AP121">X112:X121/AQ112-1</f>
        <v>6.7656879582704832E-3</v>
      </c>
      <c r="AQ112" s="23">
        <f t="shared" ref="AQ112" si="50">AVERAGE(X112:X121)</f>
        <v>1941.2660000000001</v>
      </c>
      <c r="AR112" s="6" cm="1">
        <f t="array" ref="AR112:AR121">Y112:Y121/AS112-1</f>
        <v>3.0395136778116338E-3</v>
      </c>
      <c r="AS112" s="23">
        <f>AVERAGE(Y112:Y121)</f>
        <v>164.5</v>
      </c>
      <c r="AT112" s="6" cm="1">
        <f t="array" ref="AT112:AT121">Z112:Z121/AU112-1</f>
        <v>2.8653295128939771E-3</v>
      </c>
      <c r="AU112" s="23">
        <f>AVERAGE(Z112:Z121)</f>
        <v>174.5</v>
      </c>
      <c r="AV112" s="6" cm="1">
        <f t="array" ref="AV112:AV121">AA112:AA121/AW112-1</f>
        <v>-8.0160320641282645E-3</v>
      </c>
      <c r="AW112" s="23">
        <f>AVERAGE(AA112:AA121)</f>
        <v>130.738</v>
      </c>
      <c r="AX112" s="6" cm="1">
        <f t="array" ref="AX112:AX121">AB112:AB121/AY112-1</f>
        <v>-5.3741681650210094E-4</v>
      </c>
      <c r="AY112" s="23">
        <f>AVERAGE(AB112:AB121)</f>
        <v>150.721</v>
      </c>
      <c r="AZ112" s="6" cm="1">
        <f t="array" ref="AZ112:AZ121">AC112:AC121/BA112-1</f>
        <v>1.0868425655622849E-2</v>
      </c>
      <c r="BA112" s="23">
        <f>AVERAGE(AC112:AC121)</f>
        <v>1.258851601159813</v>
      </c>
      <c r="BB112" s="6" cm="1">
        <f t="array" ref="BB112:BB121">AD112:AD121/BC112-1</f>
        <v>3.3740201755767529E-3</v>
      </c>
      <c r="BC112" s="23">
        <f>AVERAGE(AD112:AD121)</f>
        <v>1.158104934919397</v>
      </c>
      <c r="BD112" s="6" cm="1">
        <f t="array" ref="BD112:BD121">AE112:AE121/BE112-1</f>
        <v>0</v>
      </c>
      <c r="BE112" s="23">
        <f>AVERAGE(AE112:AE121)</f>
        <v>36</v>
      </c>
      <c r="BF112" s="6" cm="1">
        <f t="array" ref="BF112:BF121">AF112:AF121/BG112-1</f>
        <v>0</v>
      </c>
      <c r="BG112" s="23">
        <f>AVERAGE(AF112:AF121)</f>
        <v>26</v>
      </c>
      <c r="BH112" s="6" cm="1">
        <f t="array" ref="BH112:BH121">AG112:AG121/BI112-1</f>
        <v>-1.3822582435883302E-2</v>
      </c>
      <c r="BI112" s="23">
        <f t="shared" ref="BI112" si="51">AVERAGE(AG112:AG121)</f>
        <v>36.028000000000006</v>
      </c>
      <c r="BJ112" s="6" cm="1">
        <f t="array" ref="BJ112:BJ121">AH112:AH121/BK112-1</f>
        <v>1.9174495610657427E-2</v>
      </c>
      <c r="BK112" s="23">
        <f t="shared" ref="BK112" si="52">AVERAGE(AH112:AH121)</f>
        <v>25.972000000000001</v>
      </c>
      <c r="BL112" s="6" cm="1">
        <f t="array" ref="BL112:BL121">AI112:AI121/BM112-1</f>
        <v>1.3653673283049672E-2</v>
      </c>
      <c r="BM112" s="22">
        <f t="shared" ref="BM112" si="53">AVERAGE(AI112:AI121)</f>
        <v>1.0011552578687133</v>
      </c>
      <c r="BN112" s="6" cm="1">
        <f t="array" ref="BN112:BN121">AJ112:AJ121/BO112-1</f>
        <v>-1.9778435114103821E-2</v>
      </c>
      <c r="BO112" s="22">
        <f t="shared" ref="BO112" si="54">AVERAGE(AJ112:AJ121)</f>
        <v>1.0049427708286593</v>
      </c>
    </row>
    <row r="113" spans="1:67" x14ac:dyDescent="0.25">
      <c r="A113" s="3">
        <v>112</v>
      </c>
      <c r="B113" s="3" t="s">
        <v>21</v>
      </c>
      <c r="C113" s="3" t="s">
        <v>22</v>
      </c>
      <c r="D113" s="3" t="s">
        <v>23</v>
      </c>
      <c r="E113" s="3" t="s">
        <v>54</v>
      </c>
      <c r="F113" s="3" t="s">
        <v>43</v>
      </c>
      <c r="G113" s="3" t="b">
        <v>1</v>
      </c>
      <c r="H113" s="3" t="b">
        <v>1</v>
      </c>
      <c r="I113" s="3" t="b">
        <v>0</v>
      </c>
      <c r="J113" s="3" t="b">
        <v>1</v>
      </c>
      <c r="K113" s="3" t="b">
        <v>0</v>
      </c>
      <c r="L113" s="3">
        <v>200</v>
      </c>
      <c r="M113" s="3">
        <v>2</v>
      </c>
      <c r="N113" s="3">
        <v>0</v>
      </c>
      <c r="O113" s="3">
        <v>1</v>
      </c>
      <c r="P113" s="3">
        <v>2</v>
      </c>
      <c r="Q113" s="3">
        <v>100</v>
      </c>
      <c r="R113" s="3">
        <v>100</v>
      </c>
      <c r="S113" s="3">
        <v>1</v>
      </c>
      <c r="T113" s="3">
        <v>1</v>
      </c>
      <c r="U113" s="3" t="b">
        <v>1</v>
      </c>
      <c r="V113" s="3">
        <v>251</v>
      </c>
      <c r="W113" s="51">
        <v>3773.16</v>
      </c>
      <c r="X113" s="51">
        <v>1950.4</v>
      </c>
      <c r="Y113" s="53">
        <v>164</v>
      </c>
      <c r="Z113" s="53">
        <v>174</v>
      </c>
      <c r="AA113" s="51">
        <v>130.94</v>
      </c>
      <c r="AB113" s="51">
        <v>151.13999999999999</v>
      </c>
      <c r="AC113" s="17">
        <v>1.25290363377432</v>
      </c>
      <c r="AD113" s="17">
        <v>1.1514211190967401</v>
      </c>
      <c r="AE113" s="51">
        <v>36</v>
      </c>
      <c r="AF113" s="51">
        <v>26</v>
      </c>
      <c r="AG113" s="51">
        <v>35.9</v>
      </c>
      <c r="AH113" s="51">
        <v>26.1</v>
      </c>
      <c r="AI113" s="17">
        <v>1.0043632865335601</v>
      </c>
      <c r="AJ113" s="17">
        <v>0.99924792646966598</v>
      </c>
      <c r="AK113" s="3">
        <v>-10</v>
      </c>
      <c r="AL113" s="3">
        <v>15</v>
      </c>
      <c r="AN113" s="6">
        <v>5.9136605558851585E-4</v>
      </c>
      <c r="AP113" s="6">
        <v>4.7051769309307545E-3</v>
      </c>
      <c r="AR113" s="6">
        <v>-3.0395136778115228E-3</v>
      </c>
      <c r="AT113" s="6">
        <v>-2.8653295128939771E-3</v>
      </c>
      <c r="AV113" s="6">
        <v>1.5450748825895921E-3</v>
      </c>
      <c r="AX113" s="6">
        <v>2.7799709396831851E-3</v>
      </c>
      <c r="AZ113" s="6">
        <v>-4.7249154546993299E-3</v>
      </c>
      <c r="BB113" s="6">
        <v>-5.7713386940382305E-3</v>
      </c>
      <c r="BD113" s="6">
        <v>0</v>
      </c>
      <c r="BF113" s="6">
        <v>0</v>
      </c>
      <c r="BH113" s="6">
        <v>-3.5527922726770189E-3</v>
      </c>
      <c r="BJ113" s="6">
        <v>4.9283844139842437E-3</v>
      </c>
      <c r="BL113" s="6">
        <v>3.204326841049765E-3</v>
      </c>
      <c r="BN113" s="6">
        <v>-5.6668344947617966E-3</v>
      </c>
    </row>
    <row r="114" spans="1:67" x14ac:dyDescent="0.25">
      <c r="A114" s="3">
        <v>113</v>
      </c>
      <c r="B114" s="3" t="s">
        <v>21</v>
      </c>
      <c r="C114" s="3" t="s">
        <v>22</v>
      </c>
      <c r="D114" s="3" t="s">
        <v>23</v>
      </c>
      <c r="E114" s="3" t="s">
        <v>54</v>
      </c>
      <c r="F114" s="3" t="s">
        <v>43</v>
      </c>
      <c r="G114" s="3" t="b">
        <v>1</v>
      </c>
      <c r="H114" s="3" t="b">
        <v>1</v>
      </c>
      <c r="I114" s="3" t="b">
        <v>0</v>
      </c>
      <c r="J114" s="3" t="b">
        <v>1</v>
      </c>
      <c r="K114" s="3" t="b">
        <v>0</v>
      </c>
      <c r="L114" s="3">
        <v>200</v>
      </c>
      <c r="M114" s="3">
        <v>2</v>
      </c>
      <c r="N114" s="3">
        <v>0</v>
      </c>
      <c r="O114" s="3">
        <v>1</v>
      </c>
      <c r="P114" s="3">
        <v>2</v>
      </c>
      <c r="Q114" s="3">
        <v>100</v>
      </c>
      <c r="R114" s="3">
        <v>100</v>
      </c>
      <c r="S114" s="3">
        <v>1</v>
      </c>
      <c r="T114" s="3">
        <v>1</v>
      </c>
      <c r="U114" s="3" t="b">
        <v>1</v>
      </c>
      <c r="V114" s="3">
        <v>251</v>
      </c>
      <c r="W114" s="51">
        <v>3748.76</v>
      </c>
      <c r="X114" s="51">
        <v>1925.18</v>
      </c>
      <c r="Y114" s="53">
        <v>164</v>
      </c>
      <c r="Z114" s="53">
        <v>174</v>
      </c>
      <c r="AA114" s="51">
        <v>132</v>
      </c>
      <c r="AB114" s="51">
        <v>151.69999999999999</v>
      </c>
      <c r="AC114" s="17">
        <v>1.24283820153043</v>
      </c>
      <c r="AD114" s="17">
        <v>1.14736310241099</v>
      </c>
      <c r="AE114" s="51">
        <v>36</v>
      </c>
      <c r="AF114" s="51">
        <v>26</v>
      </c>
      <c r="AG114" s="51">
        <v>36.090000000000003</v>
      </c>
      <c r="AH114" s="51">
        <v>25.91</v>
      </c>
      <c r="AI114" s="17">
        <v>0.99926271034630099</v>
      </c>
      <c r="AJ114" s="17">
        <v>1.0069845593797599</v>
      </c>
      <c r="AK114" s="3">
        <v>-10</v>
      </c>
      <c r="AL114" s="3">
        <v>15</v>
      </c>
      <c r="AN114" s="6">
        <v>-5.8791863015221768E-3</v>
      </c>
      <c r="AP114" s="6">
        <v>-8.2863450964473229E-3</v>
      </c>
      <c r="AR114" s="6">
        <v>-3.0395136778115228E-3</v>
      </c>
      <c r="AT114" s="6">
        <v>-2.8653295128939771E-3</v>
      </c>
      <c r="AV114" s="6">
        <v>9.6528935734063737E-3</v>
      </c>
      <c r="AX114" s="6">
        <v>6.4954452266106077E-3</v>
      </c>
      <c r="AZ114" s="6">
        <v>-1.2720641269097444E-2</v>
      </c>
      <c r="BB114" s="6">
        <v>-9.2753533678315847E-3</v>
      </c>
      <c r="BD114" s="6">
        <v>0</v>
      </c>
      <c r="BF114" s="6">
        <v>0</v>
      </c>
      <c r="BH114" s="6">
        <v>1.7208837570776847E-3</v>
      </c>
      <c r="BJ114" s="6">
        <v>-2.3871862005236943E-3</v>
      </c>
      <c r="BL114" s="6">
        <v>-1.8903636649136857E-3</v>
      </c>
      <c r="BN114" s="6">
        <v>2.0317460957672839E-3</v>
      </c>
    </row>
    <row r="115" spans="1:67" x14ac:dyDescent="0.25">
      <c r="A115" s="3">
        <v>114</v>
      </c>
      <c r="B115" s="3" t="s">
        <v>21</v>
      </c>
      <c r="C115" s="3" t="s">
        <v>22</v>
      </c>
      <c r="D115" s="3" t="s">
        <v>23</v>
      </c>
      <c r="E115" s="3" t="s">
        <v>54</v>
      </c>
      <c r="F115" s="3" t="s">
        <v>43</v>
      </c>
      <c r="G115" s="3" t="b">
        <v>1</v>
      </c>
      <c r="H115" s="3" t="b">
        <v>1</v>
      </c>
      <c r="I115" s="3" t="b">
        <v>0</v>
      </c>
      <c r="J115" s="3" t="b">
        <v>1</v>
      </c>
      <c r="K115" s="3" t="b">
        <v>0</v>
      </c>
      <c r="L115" s="3">
        <v>200</v>
      </c>
      <c r="M115" s="3">
        <v>2</v>
      </c>
      <c r="N115" s="3">
        <v>0</v>
      </c>
      <c r="O115" s="3">
        <v>1</v>
      </c>
      <c r="P115" s="3">
        <v>2</v>
      </c>
      <c r="Q115" s="3">
        <v>100</v>
      </c>
      <c r="R115" s="3">
        <v>100</v>
      </c>
      <c r="S115" s="3">
        <v>1</v>
      </c>
      <c r="T115" s="3">
        <v>1</v>
      </c>
      <c r="U115" s="3" t="b">
        <v>1</v>
      </c>
      <c r="V115" s="3">
        <v>251</v>
      </c>
      <c r="W115" s="51">
        <v>3743.63</v>
      </c>
      <c r="X115" s="51">
        <v>1919.73</v>
      </c>
      <c r="Y115" s="53">
        <v>165</v>
      </c>
      <c r="Z115" s="53">
        <v>175</v>
      </c>
      <c r="AA115" s="51">
        <v>131.18</v>
      </c>
      <c r="AB115" s="51">
        <v>150.86000000000001</v>
      </c>
      <c r="AC115" s="17">
        <v>1.25886714781944</v>
      </c>
      <c r="AD115" s="17">
        <v>1.1603134092669201</v>
      </c>
      <c r="AE115" s="51">
        <v>36</v>
      </c>
      <c r="AF115" s="51">
        <v>26</v>
      </c>
      <c r="AG115" s="51">
        <v>36.159999999999997</v>
      </c>
      <c r="AH115" s="51">
        <v>25.84</v>
      </c>
      <c r="AI115" s="17">
        <v>0.99788215767163002</v>
      </c>
      <c r="AJ115" s="17">
        <v>1.0111868527496699</v>
      </c>
      <c r="AK115" s="3">
        <v>-10</v>
      </c>
      <c r="AL115" s="3">
        <v>15</v>
      </c>
      <c r="AN115" s="6">
        <v>-7.2395934159475983E-3</v>
      </c>
      <c r="AP115" s="6">
        <v>-1.1093791371198036E-2</v>
      </c>
      <c r="AR115" s="6">
        <v>3.0395136778116338E-3</v>
      </c>
      <c r="AT115" s="6">
        <v>2.8653295128939771E-3</v>
      </c>
      <c r="AV115" s="6">
        <v>3.3808074163594881E-3</v>
      </c>
      <c r="AX115" s="6">
        <v>9.2223379621958479E-4</v>
      </c>
      <c r="AZ115" s="6">
        <v>1.2349874768835534E-5</v>
      </c>
      <c r="BB115" s="6">
        <v>1.9069725729790044E-3</v>
      </c>
      <c r="BD115" s="6">
        <v>0</v>
      </c>
      <c r="BF115" s="6">
        <v>0</v>
      </c>
      <c r="BH115" s="6">
        <v>3.6638170311977802E-3</v>
      </c>
      <c r="BJ115" s="6">
        <v>-5.0823964269213207E-3</v>
      </c>
      <c r="BL115" s="6">
        <v>-3.2693232856321197E-3</v>
      </c>
      <c r="BN115" s="6">
        <v>6.213370653795236E-3</v>
      </c>
    </row>
    <row r="116" spans="1:67" x14ac:dyDescent="0.25">
      <c r="A116" s="3">
        <v>115</v>
      </c>
      <c r="B116" s="3" t="s">
        <v>21</v>
      </c>
      <c r="C116" s="3" t="s">
        <v>22</v>
      </c>
      <c r="D116" s="3" t="s">
        <v>23</v>
      </c>
      <c r="E116" s="3" t="s">
        <v>54</v>
      </c>
      <c r="F116" s="3" t="s">
        <v>43</v>
      </c>
      <c r="G116" s="3" t="b">
        <v>1</v>
      </c>
      <c r="H116" s="3" t="b">
        <v>1</v>
      </c>
      <c r="I116" s="3" t="b">
        <v>0</v>
      </c>
      <c r="J116" s="3" t="b">
        <v>1</v>
      </c>
      <c r="K116" s="3" t="b">
        <v>0</v>
      </c>
      <c r="L116" s="3">
        <v>200</v>
      </c>
      <c r="M116" s="3">
        <v>2</v>
      </c>
      <c r="N116" s="3">
        <v>0</v>
      </c>
      <c r="O116" s="3">
        <v>1</v>
      </c>
      <c r="P116" s="3">
        <v>2</v>
      </c>
      <c r="Q116" s="3">
        <v>100</v>
      </c>
      <c r="R116" s="3">
        <v>100</v>
      </c>
      <c r="S116" s="3">
        <v>1</v>
      </c>
      <c r="T116" s="3">
        <v>1</v>
      </c>
      <c r="U116" s="3" t="b">
        <v>1</v>
      </c>
      <c r="V116" s="3">
        <v>251</v>
      </c>
      <c r="W116" s="51">
        <v>3850.55</v>
      </c>
      <c r="X116" s="51">
        <v>2012.99</v>
      </c>
      <c r="Y116" s="53">
        <v>164</v>
      </c>
      <c r="Z116" s="53">
        <v>174</v>
      </c>
      <c r="AA116" s="51">
        <v>128.53</v>
      </c>
      <c r="AB116" s="51">
        <v>148.97999999999999</v>
      </c>
      <c r="AC116" s="17">
        <v>1.2761516474652801</v>
      </c>
      <c r="AD116" s="17">
        <v>1.1681389202438801</v>
      </c>
      <c r="AE116" s="51">
        <v>36</v>
      </c>
      <c r="AF116" s="51">
        <v>26</v>
      </c>
      <c r="AG116" s="51">
        <v>35.76</v>
      </c>
      <c r="AH116" s="51">
        <v>26.24</v>
      </c>
      <c r="AI116" s="17">
        <v>1.0082202251768799</v>
      </c>
      <c r="AJ116" s="17">
        <v>0.993742476813541</v>
      </c>
      <c r="AK116" s="3">
        <v>-10</v>
      </c>
      <c r="AL116" s="3">
        <v>15</v>
      </c>
      <c r="AN116" s="6">
        <v>2.1114154863654644E-2</v>
      </c>
      <c r="AP116" s="6">
        <v>3.6947023231231446E-2</v>
      </c>
      <c r="AR116" s="6">
        <v>-3.0395136778115228E-3</v>
      </c>
      <c r="AT116" s="6">
        <v>-2.8653295128939771E-3</v>
      </c>
      <c r="AV116" s="6">
        <v>-1.6888739310682466E-2</v>
      </c>
      <c r="AX116" s="6">
        <v>-1.1551144167037175E-2</v>
      </c>
      <c r="AZ116" s="6">
        <v>1.3742720976426481E-2</v>
      </c>
      <c r="BB116" s="6">
        <v>8.6641417560158196E-3</v>
      </c>
      <c r="BD116" s="6">
        <v>0</v>
      </c>
      <c r="BF116" s="6">
        <v>0</v>
      </c>
      <c r="BH116" s="6">
        <v>-7.438658820917321E-3</v>
      </c>
      <c r="BJ116" s="6">
        <v>1.0318804866779496E-2</v>
      </c>
      <c r="BL116" s="6">
        <v>7.0568148672631725E-3</v>
      </c>
      <c r="BN116" s="6">
        <v>-1.1145205816927017E-2</v>
      </c>
    </row>
    <row r="117" spans="1:67" x14ac:dyDescent="0.25">
      <c r="A117" s="3">
        <v>116</v>
      </c>
      <c r="B117" s="3" t="s">
        <v>21</v>
      </c>
      <c r="C117" s="3" t="s">
        <v>22</v>
      </c>
      <c r="D117" s="3" t="s">
        <v>23</v>
      </c>
      <c r="E117" s="3" t="s">
        <v>54</v>
      </c>
      <c r="F117" s="3" t="s">
        <v>43</v>
      </c>
      <c r="G117" s="3" t="b">
        <v>1</v>
      </c>
      <c r="H117" s="3" t="b">
        <v>1</v>
      </c>
      <c r="I117" s="3" t="b">
        <v>0</v>
      </c>
      <c r="J117" s="3" t="b">
        <v>1</v>
      </c>
      <c r="K117" s="3" t="b">
        <v>0</v>
      </c>
      <c r="L117" s="3">
        <v>200</v>
      </c>
      <c r="M117" s="3">
        <v>2</v>
      </c>
      <c r="N117" s="3">
        <v>0</v>
      </c>
      <c r="O117" s="3">
        <v>1</v>
      </c>
      <c r="P117" s="3">
        <v>2</v>
      </c>
      <c r="Q117" s="3">
        <v>100</v>
      </c>
      <c r="R117" s="3">
        <v>100</v>
      </c>
      <c r="S117" s="3">
        <v>1</v>
      </c>
      <c r="T117" s="3">
        <v>1</v>
      </c>
      <c r="U117" s="3" t="b">
        <v>1</v>
      </c>
      <c r="V117" s="3">
        <v>251</v>
      </c>
      <c r="W117" s="51">
        <v>3761.57</v>
      </c>
      <c r="X117" s="51">
        <v>1903.71</v>
      </c>
      <c r="Y117" s="53">
        <v>165</v>
      </c>
      <c r="Z117" s="53">
        <v>175</v>
      </c>
      <c r="AA117" s="51">
        <v>131.63</v>
      </c>
      <c r="AB117" s="51">
        <v>150.52000000000001</v>
      </c>
      <c r="AC117" s="17">
        <v>1.2546002564601699</v>
      </c>
      <c r="AD117" s="17">
        <v>1.16294001142569</v>
      </c>
      <c r="AE117" s="51">
        <v>36</v>
      </c>
      <c r="AF117" s="51">
        <v>26</v>
      </c>
      <c r="AG117" s="51">
        <v>36.659999999999997</v>
      </c>
      <c r="AH117" s="51">
        <v>25.34</v>
      </c>
      <c r="AI117" s="17">
        <v>0.98413282224427601</v>
      </c>
      <c r="AJ117" s="17">
        <v>1.0308880824378499</v>
      </c>
      <c r="AK117" s="3">
        <v>-10</v>
      </c>
      <c r="AL117" s="3">
        <v>15</v>
      </c>
      <c r="AN117" s="6">
        <v>-2.4821463140389799E-3</v>
      </c>
      <c r="AP117" s="6">
        <v>-1.9346138035694294E-2</v>
      </c>
      <c r="AR117" s="6">
        <v>3.0395136778116338E-3</v>
      </c>
      <c r="AT117" s="6">
        <v>2.8653295128939771E-3</v>
      </c>
      <c r="AV117" s="6">
        <v>6.8228059171777655E-3</v>
      </c>
      <c r="AX117" s="6">
        <v>-1.3335898779864852E-3</v>
      </c>
      <c r="AZ117" s="6">
        <v>-3.3771611329931339E-3</v>
      </c>
      <c r="BB117" s="6">
        <v>4.1749899862308926E-3</v>
      </c>
      <c r="BD117" s="6">
        <v>0</v>
      </c>
      <c r="BF117" s="6">
        <v>0</v>
      </c>
      <c r="BH117" s="6">
        <v>1.7541911846341574E-2</v>
      </c>
      <c r="BJ117" s="6">
        <v>-2.4333898044047508E-2</v>
      </c>
      <c r="BL117" s="6">
        <v>-1.7002793014017747E-2</v>
      </c>
      <c r="BN117" s="6">
        <v>2.5817700631645346E-2</v>
      </c>
    </row>
    <row r="118" spans="1:67" x14ac:dyDescent="0.25">
      <c r="A118" s="3">
        <v>117</v>
      </c>
      <c r="B118" s="3" t="s">
        <v>21</v>
      </c>
      <c r="C118" s="3" t="s">
        <v>22</v>
      </c>
      <c r="D118" s="3" t="s">
        <v>23</v>
      </c>
      <c r="E118" s="3" t="s">
        <v>54</v>
      </c>
      <c r="F118" s="3" t="s">
        <v>43</v>
      </c>
      <c r="G118" s="3" t="b">
        <v>1</v>
      </c>
      <c r="H118" s="3" t="b">
        <v>1</v>
      </c>
      <c r="I118" s="3" t="b">
        <v>0</v>
      </c>
      <c r="J118" s="3" t="b">
        <v>1</v>
      </c>
      <c r="K118" s="3" t="b">
        <v>0</v>
      </c>
      <c r="L118" s="3">
        <v>200</v>
      </c>
      <c r="M118" s="3">
        <v>2</v>
      </c>
      <c r="N118" s="3">
        <v>0</v>
      </c>
      <c r="O118" s="3">
        <v>1</v>
      </c>
      <c r="P118" s="3">
        <v>2</v>
      </c>
      <c r="Q118" s="3">
        <v>100</v>
      </c>
      <c r="R118" s="3">
        <v>100</v>
      </c>
      <c r="S118" s="3">
        <v>1</v>
      </c>
      <c r="T118" s="3">
        <v>1</v>
      </c>
      <c r="U118" s="3" t="b">
        <v>1</v>
      </c>
      <c r="V118" s="3">
        <v>251</v>
      </c>
      <c r="W118" s="51">
        <v>3783.6</v>
      </c>
      <c r="X118" s="51">
        <v>1923.82</v>
      </c>
      <c r="Y118" s="53">
        <v>164</v>
      </c>
      <c r="Z118" s="53">
        <v>174</v>
      </c>
      <c r="AA118" s="51">
        <v>131.88999999999999</v>
      </c>
      <c r="AB118" s="51">
        <v>150.87</v>
      </c>
      <c r="AC118" s="17">
        <v>1.2441179901484101</v>
      </c>
      <c r="AD118" s="17">
        <v>1.1536714866996001</v>
      </c>
      <c r="AE118" s="51">
        <v>36</v>
      </c>
      <c r="AF118" s="51">
        <v>26</v>
      </c>
      <c r="AG118" s="51">
        <v>36.56</v>
      </c>
      <c r="AH118" s="51">
        <v>25.44</v>
      </c>
      <c r="AI118" s="17">
        <v>0.98657644413991097</v>
      </c>
      <c r="AJ118" s="17">
        <v>1.0262020900083799</v>
      </c>
      <c r="AK118" s="3">
        <v>-10</v>
      </c>
      <c r="AL118" s="3">
        <v>15</v>
      </c>
      <c r="AN118" s="6">
        <v>3.3599138674016427E-3</v>
      </c>
      <c r="AP118" s="6">
        <v>-8.9869188457429861E-3</v>
      </c>
      <c r="AR118" s="6">
        <v>-3.0395136778115228E-3</v>
      </c>
      <c r="AT118" s="6">
        <v>-2.8653295128939771E-3</v>
      </c>
      <c r="AV118" s="6">
        <v>8.8115161620951898E-3</v>
      </c>
      <c r="AX118" s="6">
        <v>9.8858155134329273E-4</v>
      </c>
      <c r="AZ118" s="6">
        <v>-1.170400943036376E-2</v>
      </c>
      <c r="BB118" s="6">
        <v>-3.8281921491902793E-3</v>
      </c>
      <c r="BD118" s="6">
        <v>0</v>
      </c>
      <c r="BF118" s="6">
        <v>0</v>
      </c>
      <c r="BH118" s="6">
        <v>1.476629288331277E-2</v>
      </c>
      <c r="BJ118" s="6">
        <v>-2.0483597720622249E-2</v>
      </c>
      <c r="BL118" s="6">
        <v>-1.4561990874260688E-2</v>
      </c>
      <c r="BN118" s="6">
        <v>2.1154756068537672E-2</v>
      </c>
    </row>
    <row r="119" spans="1:67" x14ac:dyDescent="0.25">
      <c r="A119" s="3">
        <v>118</v>
      </c>
      <c r="B119" s="3" t="s">
        <v>21</v>
      </c>
      <c r="C119" s="3" t="s">
        <v>22</v>
      </c>
      <c r="D119" s="3" t="s">
        <v>23</v>
      </c>
      <c r="E119" s="3" t="s">
        <v>54</v>
      </c>
      <c r="F119" s="3" t="s">
        <v>43</v>
      </c>
      <c r="G119" s="3" t="b">
        <v>1</v>
      </c>
      <c r="H119" s="3" t="b">
        <v>1</v>
      </c>
      <c r="I119" s="3" t="b">
        <v>0</v>
      </c>
      <c r="J119" s="3" t="b">
        <v>1</v>
      </c>
      <c r="K119" s="3" t="b">
        <v>0</v>
      </c>
      <c r="L119" s="3">
        <v>200</v>
      </c>
      <c r="M119" s="3">
        <v>2</v>
      </c>
      <c r="N119" s="3">
        <v>0</v>
      </c>
      <c r="O119" s="3">
        <v>1</v>
      </c>
      <c r="P119" s="3">
        <v>2</v>
      </c>
      <c r="Q119" s="3">
        <v>100</v>
      </c>
      <c r="R119" s="3">
        <v>100</v>
      </c>
      <c r="S119" s="3">
        <v>1</v>
      </c>
      <c r="T119" s="3">
        <v>1</v>
      </c>
      <c r="U119" s="3" t="b">
        <v>1</v>
      </c>
      <c r="V119" s="3">
        <v>251</v>
      </c>
      <c r="W119" s="51">
        <v>3743.32</v>
      </c>
      <c r="X119" s="51">
        <v>1942.8</v>
      </c>
      <c r="Y119" s="53">
        <v>165</v>
      </c>
      <c r="Z119" s="53">
        <v>175</v>
      </c>
      <c r="AA119" s="51">
        <v>130.13999999999999</v>
      </c>
      <c r="AB119" s="51">
        <v>150.96</v>
      </c>
      <c r="AC119" s="17">
        <v>1.26831018287731</v>
      </c>
      <c r="AD119" s="17">
        <v>1.15971737991135</v>
      </c>
      <c r="AE119" s="51">
        <v>36</v>
      </c>
      <c r="AF119" s="51">
        <v>26</v>
      </c>
      <c r="AG119" s="51">
        <v>35.57</v>
      </c>
      <c r="AH119" s="51">
        <v>26.43</v>
      </c>
      <c r="AI119" s="17">
        <v>1.01448030494382</v>
      </c>
      <c r="AJ119" s="17">
        <v>0.98802546575709005</v>
      </c>
      <c r="AK119" s="3">
        <v>-10</v>
      </c>
      <c r="AL119" s="3">
        <v>15</v>
      </c>
      <c r="AN119" s="6">
        <v>-7.3218012532715315E-3</v>
      </c>
      <c r="AP119" s="6">
        <v>7.9020597898482592E-4</v>
      </c>
      <c r="AR119" s="6">
        <v>3.0395136778116338E-3</v>
      </c>
      <c r="AT119" s="6">
        <v>2.8653295128939771E-3</v>
      </c>
      <c r="AV119" s="6">
        <v>-4.5740335633098761E-3</v>
      </c>
      <c r="AX119" s="6">
        <v>1.5857113474566642E-3</v>
      </c>
      <c r="AZ119" s="6">
        <v>7.5136590435143091E-3</v>
      </c>
      <c r="BB119" s="6">
        <v>1.3923133762185902E-3</v>
      </c>
      <c r="BD119" s="6">
        <v>0</v>
      </c>
      <c r="BF119" s="6">
        <v>0</v>
      </c>
      <c r="BH119" s="6">
        <v>-1.2712334850671803E-2</v>
      </c>
      <c r="BJ119" s="6">
        <v>1.7634375481287545E-2</v>
      </c>
      <c r="BL119" s="6">
        <v>1.3309670972985188E-2</v>
      </c>
      <c r="BN119" s="6">
        <v>-1.6834097983131513E-2</v>
      </c>
    </row>
    <row r="120" spans="1:67" x14ac:dyDescent="0.25">
      <c r="A120" s="3">
        <v>119</v>
      </c>
      <c r="B120" s="3" t="s">
        <v>21</v>
      </c>
      <c r="C120" s="3" t="s">
        <v>22</v>
      </c>
      <c r="D120" s="3" t="s">
        <v>23</v>
      </c>
      <c r="E120" s="3" t="s">
        <v>54</v>
      </c>
      <c r="F120" s="3" t="s">
        <v>43</v>
      </c>
      <c r="G120" s="3" t="b">
        <v>1</v>
      </c>
      <c r="H120" s="3" t="b">
        <v>1</v>
      </c>
      <c r="I120" s="3" t="b">
        <v>0</v>
      </c>
      <c r="J120" s="3" t="b">
        <v>1</v>
      </c>
      <c r="K120" s="3" t="b">
        <v>0</v>
      </c>
      <c r="L120" s="3">
        <v>200</v>
      </c>
      <c r="M120" s="3">
        <v>2</v>
      </c>
      <c r="N120" s="3">
        <v>0</v>
      </c>
      <c r="O120" s="3">
        <v>1</v>
      </c>
      <c r="P120" s="3">
        <v>2</v>
      </c>
      <c r="Q120" s="3">
        <v>100</v>
      </c>
      <c r="R120" s="3">
        <v>100</v>
      </c>
      <c r="S120" s="3">
        <v>1</v>
      </c>
      <c r="T120" s="3">
        <v>1</v>
      </c>
      <c r="U120" s="3" t="b">
        <v>1</v>
      </c>
      <c r="V120" s="3">
        <v>251</v>
      </c>
      <c r="W120" s="51">
        <v>3810.66</v>
      </c>
      <c r="X120" s="51">
        <v>1970.2</v>
      </c>
      <c r="Y120" s="53">
        <v>164</v>
      </c>
      <c r="Z120" s="53">
        <v>174</v>
      </c>
      <c r="AA120" s="51">
        <v>129.97</v>
      </c>
      <c r="AB120" s="51">
        <v>150.30000000000001</v>
      </c>
      <c r="AC120" s="17">
        <v>1.2621588352499</v>
      </c>
      <c r="AD120" s="17">
        <v>1.1580382538362799</v>
      </c>
      <c r="AE120" s="51">
        <v>36</v>
      </c>
      <c r="AF120" s="51">
        <v>26</v>
      </c>
      <c r="AG120" s="51">
        <v>35.92</v>
      </c>
      <c r="AH120" s="51">
        <v>26.08</v>
      </c>
      <c r="AI120" s="17">
        <v>1.00375290417473</v>
      </c>
      <c r="AJ120" s="17">
        <v>0.99974099616858203</v>
      </c>
      <c r="AK120" s="3">
        <v>-10</v>
      </c>
      <c r="AL120" s="3">
        <v>15</v>
      </c>
      <c r="AN120" s="6">
        <v>1.0535862506066307E-2</v>
      </c>
      <c r="AP120" s="6">
        <v>1.4904706516263078E-2</v>
      </c>
      <c r="AR120" s="6">
        <v>-3.0395136778115228E-3</v>
      </c>
      <c r="AT120" s="6">
        <v>-2.8653295128939771E-3</v>
      </c>
      <c r="AV120" s="6">
        <v>-5.8743441080634229E-3</v>
      </c>
      <c r="AX120" s="6">
        <v>-2.7932404907079489E-3</v>
      </c>
      <c r="AZ120" s="6">
        <v>2.6271834480251499E-3</v>
      </c>
      <c r="BB120" s="6">
        <v>-5.7577755785853668E-5</v>
      </c>
      <c r="BD120" s="6">
        <v>0</v>
      </c>
      <c r="BF120" s="6">
        <v>0</v>
      </c>
      <c r="BH120" s="6">
        <v>-2.9976684800712139E-3</v>
      </c>
      <c r="BJ120" s="6">
        <v>4.1583243492990807E-3</v>
      </c>
      <c r="BL120" s="6">
        <v>2.5946488175536686E-3</v>
      </c>
      <c r="BN120" s="6">
        <v>-5.1761899394410227E-3</v>
      </c>
    </row>
    <row r="121" spans="1:67" x14ac:dyDescent="0.25">
      <c r="A121" s="3">
        <v>120</v>
      </c>
      <c r="B121" s="3" t="s">
        <v>21</v>
      </c>
      <c r="C121" s="3" t="s">
        <v>22</v>
      </c>
      <c r="D121" s="3" t="s">
        <v>23</v>
      </c>
      <c r="E121" s="3" t="s">
        <v>54</v>
      </c>
      <c r="F121" s="3" t="s">
        <v>43</v>
      </c>
      <c r="G121" s="3" t="b">
        <v>1</v>
      </c>
      <c r="H121" s="3" t="b">
        <v>1</v>
      </c>
      <c r="I121" s="3" t="b">
        <v>0</v>
      </c>
      <c r="J121" s="3" t="b">
        <v>1</v>
      </c>
      <c r="K121" s="3" t="b">
        <v>0</v>
      </c>
      <c r="L121" s="3">
        <v>200</v>
      </c>
      <c r="M121" s="3">
        <v>2</v>
      </c>
      <c r="N121" s="3">
        <v>0</v>
      </c>
      <c r="O121" s="3">
        <v>1</v>
      </c>
      <c r="P121" s="3">
        <v>2</v>
      </c>
      <c r="Q121" s="3">
        <v>100</v>
      </c>
      <c r="R121" s="3">
        <v>100</v>
      </c>
      <c r="S121" s="3">
        <v>1</v>
      </c>
      <c r="T121" s="3">
        <v>1</v>
      </c>
      <c r="U121" s="3" t="b">
        <v>1</v>
      </c>
      <c r="V121" s="3">
        <v>251</v>
      </c>
      <c r="W121" s="51">
        <v>3736.73</v>
      </c>
      <c r="X121" s="51">
        <v>1909.43</v>
      </c>
      <c r="Y121" s="53">
        <v>165</v>
      </c>
      <c r="Z121" s="53">
        <v>175</v>
      </c>
      <c r="AA121" s="51">
        <v>131.41</v>
      </c>
      <c r="AB121" s="51">
        <v>151.24</v>
      </c>
      <c r="AC121" s="17">
        <v>1.2560347800743901</v>
      </c>
      <c r="AD121" s="17">
        <v>1.15743326196727</v>
      </c>
      <c r="AE121" s="51">
        <v>36</v>
      </c>
      <c r="AF121" s="51">
        <v>26</v>
      </c>
      <c r="AG121" s="51">
        <v>36.130000000000003</v>
      </c>
      <c r="AH121" s="51">
        <v>25.87</v>
      </c>
      <c r="AI121" s="17">
        <v>0.99805701879076403</v>
      </c>
      <c r="AJ121" s="17">
        <v>1.00834268305962</v>
      </c>
      <c r="AK121" s="3">
        <v>-10</v>
      </c>
      <c r="AL121" s="3">
        <v>15</v>
      </c>
      <c r="AN121" s="6">
        <v>-9.0693807628354772E-3</v>
      </c>
      <c r="AP121" s="6">
        <v>-1.6399607266598171E-2</v>
      </c>
      <c r="AR121" s="6">
        <v>3.0395136778116338E-3</v>
      </c>
      <c r="AT121" s="6">
        <v>2.8653295128939771E-3</v>
      </c>
      <c r="AV121" s="6">
        <v>5.1400510945553979E-3</v>
      </c>
      <c r="AX121" s="6">
        <v>3.4434484909202645E-3</v>
      </c>
      <c r="AZ121" s="6">
        <v>-2.2376117112038463E-3</v>
      </c>
      <c r="BB121" s="6">
        <v>-5.7997590017500045E-4</v>
      </c>
      <c r="BD121" s="6">
        <v>0</v>
      </c>
      <c r="BF121" s="6">
        <v>0</v>
      </c>
      <c r="BH121" s="6">
        <v>2.8311313422892948E-3</v>
      </c>
      <c r="BJ121" s="6">
        <v>-3.9273063298937982E-3</v>
      </c>
      <c r="BL121" s="6">
        <v>-3.0946639430780021E-3</v>
      </c>
      <c r="BN121" s="6">
        <v>3.3831898986220743E-3</v>
      </c>
    </row>
    <row r="122" spans="1:67" x14ac:dyDescent="0.25">
      <c r="A122" s="1">
        <v>121</v>
      </c>
      <c r="B122" s="1" t="s">
        <v>21</v>
      </c>
      <c r="C122" s="1" t="s">
        <v>22</v>
      </c>
      <c r="D122" s="1" t="s">
        <v>23</v>
      </c>
      <c r="E122" s="1" t="s">
        <v>55</v>
      </c>
      <c r="F122" s="1" t="s">
        <v>43</v>
      </c>
      <c r="G122" s="1" t="b">
        <v>1</v>
      </c>
      <c r="H122" s="1" t="b">
        <v>1</v>
      </c>
      <c r="I122" s="1" t="b">
        <v>0</v>
      </c>
      <c r="J122" s="1" t="b">
        <v>1</v>
      </c>
      <c r="K122" s="1" t="b">
        <v>0</v>
      </c>
      <c r="L122" s="1">
        <v>200</v>
      </c>
      <c r="M122" s="1">
        <v>2</v>
      </c>
      <c r="N122" s="1">
        <v>0</v>
      </c>
      <c r="O122" s="1">
        <v>1</v>
      </c>
      <c r="P122" s="1">
        <v>2</v>
      </c>
      <c r="Q122" s="1">
        <v>100</v>
      </c>
      <c r="R122" s="1">
        <v>100</v>
      </c>
      <c r="S122" s="1">
        <v>1</v>
      </c>
      <c r="T122" s="1">
        <v>1</v>
      </c>
      <c r="U122" s="1" t="b">
        <v>1</v>
      </c>
      <c r="V122" s="1">
        <v>251</v>
      </c>
      <c r="W122" s="50">
        <v>3394.36</v>
      </c>
      <c r="X122" s="50">
        <v>2195.2399999999998</v>
      </c>
      <c r="Y122" s="54">
        <v>166</v>
      </c>
      <c r="Z122" s="54">
        <v>173</v>
      </c>
      <c r="AA122" s="50">
        <v>134.71</v>
      </c>
      <c r="AB122" s="50">
        <v>147.97</v>
      </c>
      <c r="AC122" s="16">
        <v>1.2327798560808501</v>
      </c>
      <c r="AD122" s="16">
        <v>1.1696789758073001</v>
      </c>
      <c r="AE122" s="50">
        <v>34</v>
      </c>
      <c r="AF122" s="50">
        <v>28</v>
      </c>
      <c r="AG122" s="50">
        <v>34.299999999999997</v>
      </c>
      <c r="AH122" s="50">
        <v>27.7</v>
      </c>
      <c r="AI122" s="16">
        <v>0.99304439949176704</v>
      </c>
      <c r="AJ122" s="16">
        <v>1.0136274535809</v>
      </c>
      <c r="AK122" s="1">
        <v>-10</v>
      </c>
      <c r="AL122" s="1">
        <v>10</v>
      </c>
      <c r="AN122" s="6" cm="1">
        <f t="array" ref="AN122:AN131">W122:W131/AO122-1</f>
        <v>-1.2654656305585044E-2</v>
      </c>
      <c r="AO122" s="23">
        <f>AVERAGE(W122:W131)</f>
        <v>3437.8650000000002</v>
      </c>
      <c r="AP122" s="6" cm="1">
        <f t="array" ref="AP122:AP131">X122:X131/AQ122-1</f>
        <v>-6.2852939512251238E-3</v>
      </c>
      <c r="AQ122" s="23">
        <f t="shared" ref="AQ122" si="55">AVERAGE(X122:X131)</f>
        <v>2209.125</v>
      </c>
      <c r="AR122" s="6" cm="1">
        <f t="array" ref="AR122:AR131">Y122:Y131/AS122-1</f>
        <v>6.027727546713546E-4</v>
      </c>
      <c r="AS122" s="23">
        <f>AVERAGE(Y122:Y131)</f>
        <v>165.9</v>
      </c>
      <c r="AT122" s="6" cm="1">
        <f t="array" ref="AT122:AT131">Z122:Z131/AU122-1</f>
        <v>2.3174971031285629E-3</v>
      </c>
      <c r="AU122" s="23">
        <f>AVERAGE(Z122:Z131)</f>
        <v>172.6</v>
      </c>
      <c r="AV122" s="6" cm="1">
        <f t="array" ref="AV122:AV131">AA122:AA131/AW122-1</f>
        <v>4.0022955438125951E-3</v>
      </c>
      <c r="AW122" s="23">
        <f>AVERAGE(AA122:AA131)</f>
        <v>134.17300000000003</v>
      </c>
      <c r="AX122" s="6" cm="1">
        <f t="array" ref="AX122:AX131">AB122:AB131/AY122-1</f>
        <v>5.0261495619097207E-3</v>
      </c>
      <c r="AY122" s="23">
        <f>AVERAGE(AB122:AB131)</f>
        <v>147.23000000000002</v>
      </c>
      <c r="AZ122" s="6" cm="1">
        <f t="array" ref="AZ122:AZ131">AC122:AC131/BA122-1</f>
        <v>-3.3961331859374555E-3</v>
      </c>
      <c r="BA122" s="23">
        <f>AVERAGE(AC122:AC131)</f>
        <v>1.236980807652085</v>
      </c>
      <c r="BB122" s="6" cm="1">
        <f t="array" ref="BB122:BB131">AD122:AD131/BC122-1</f>
        <v>-2.573794250100625E-3</v>
      </c>
      <c r="BC122" s="23">
        <f>AVERAGE(AD122:AD131)</f>
        <v>1.1726972572651579</v>
      </c>
      <c r="BD122" s="6" cm="1">
        <f t="array" ref="BD122:BD131">AE122:AE131/BE122-1</f>
        <v>-8.8330466723028911E-3</v>
      </c>
      <c r="BE122" s="23">
        <f>AVERAGE(AE122:AE131)</f>
        <v>34.303000000000004</v>
      </c>
      <c r="BF122" s="6" cm="1">
        <f t="array" ref="BF122:BF131">AF122:AF131/BG122-1</f>
        <v>1.0939812976134444E-2</v>
      </c>
      <c r="BG122" s="23">
        <f>AVERAGE(AF122:AF131)</f>
        <v>27.697000000000003</v>
      </c>
      <c r="BH122" s="6" cm="1">
        <f t="array" ref="BH122:BH131">AG122:AG131/BI122-1</f>
        <v>-5.3646512976657235E-3</v>
      </c>
      <c r="BI122" s="23">
        <f t="shared" ref="BI122" si="56">AVERAGE(AG122:AG131)</f>
        <v>34.484999999999999</v>
      </c>
      <c r="BJ122" s="6" cm="1">
        <f t="array" ref="BJ122:BJ131">AH122:AH131/BK122-1</f>
        <v>6.723605306196756E-3</v>
      </c>
      <c r="BK122" s="23">
        <f t="shared" ref="BK122" si="57">AVERAGE(AH122:AH131)</f>
        <v>27.514999999999997</v>
      </c>
      <c r="BL122" s="6" cm="1">
        <f t="array" ref="BL122:BL131">AI122:AI131/BM122-1</f>
        <v>-3.5591526587237521E-3</v>
      </c>
      <c r="BM122" s="22">
        <f t="shared" ref="BM122" si="58">AVERAGE(AI122:AI131)</f>
        <v>0.9965914204956855</v>
      </c>
      <c r="BN122" s="6" cm="1">
        <f t="array" ref="BN122:BN131">AJ122:AJ131/BO122-1</f>
        <v>4.0023008213219136E-3</v>
      </c>
      <c r="BO122" s="22">
        <f t="shared" ref="BO122" si="59">AVERAGE(AJ122:AJ131)</f>
        <v>1.0095867835678307</v>
      </c>
    </row>
    <row r="123" spans="1:67" x14ac:dyDescent="0.25">
      <c r="A123" s="1">
        <v>122</v>
      </c>
      <c r="B123" s="1" t="s">
        <v>21</v>
      </c>
      <c r="C123" s="1" t="s">
        <v>22</v>
      </c>
      <c r="D123" s="1" t="s">
        <v>23</v>
      </c>
      <c r="E123" s="1" t="s">
        <v>55</v>
      </c>
      <c r="F123" s="1" t="s">
        <v>43</v>
      </c>
      <c r="G123" s="1" t="b">
        <v>1</v>
      </c>
      <c r="H123" s="1" t="b">
        <v>1</v>
      </c>
      <c r="I123" s="1" t="b">
        <v>0</v>
      </c>
      <c r="J123" s="1" t="b">
        <v>1</v>
      </c>
      <c r="K123" s="1" t="b">
        <v>0</v>
      </c>
      <c r="L123" s="1">
        <v>200</v>
      </c>
      <c r="M123" s="1">
        <v>2</v>
      </c>
      <c r="N123" s="1">
        <v>0</v>
      </c>
      <c r="O123" s="1">
        <v>1</v>
      </c>
      <c r="P123" s="1">
        <v>2</v>
      </c>
      <c r="Q123" s="1">
        <v>100</v>
      </c>
      <c r="R123" s="1">
        <v>100</v>
      </c>
      <c r="S123" s="1">
        <v>1</v>
      </c>
      <c r="T123" s="1">
        <v>1</v>
      </c>
      <c r="U123" s="1" t="b">
        <v>1</v>
      </c>
      <c r="V123" s="1">
        <v>251</v>
      </c>
      <c r="W123" s="50">
        <v>3412.79</v>
      </c>
      <c r="X123" s="50">
        <v>2214.9899999999998</v>
      </c>
      <c r="Y123" s="54">
        <v>166</v>
      </c>
      <c r="Z123" s="54">
        <v>173</v>
      </c>
      <c r="AA123" s="50">
        <v>133.79</v>
      </c>
      <c r="AB123" s="50">
        <v>147.61000000000001</v>
      </c>
      <c r="AC123" s="16">
        <v>1.24113234849369</v>
      </c>
      <c r="AD123" s="16">
        <v>1.17246303190193</v>
      </c>
      <c r="AE123" s="50">
        <v>34</v>
      </c>
      <c r="AF123" s="50">
        <v>28</v>
      </c>
      <c r="AG123" s="50">
        <v>34.1</v>
      </c>
      <c r="AH123" s="50">
        <v>27.9</v>
      </c>
      <c r="AI123" s="16">
        <v>0.99913793219351299</v>
      </c>
      <c r="AJ123" s="16">
        <v>1.0065675727210199</v>
      </c>
      <c r="AK123" s="1">
        <v>-10</v>
      </c>
      <c r="AL123" s="1">
        <v>10</v>
      </c>
      <c r="AN123" s="6">
        <v>-7.2937709886805591E-3</v>
      </c>
      <c r="AP123" s="6">
        <v>2.6548973009674626E-3</v>
      </c>
      <c r="AR123" s="6">
        <v>6.027727546713546E-4</v>
      </c>
      <c r="AT123" s="6">
        <v>2.3174971031285629E-3</v>
      </c>
      <c r="AV123" s="6">
        <v>-2.8545236373938021E-3</v>
      </c>
      <c r="AX123" s="6">
        <v>2.5809957209808054E-3</v>
      </c>
      <c r="AZ123" s="6">
        <v>3.3561885648696332E-3</v>
      </c>
      <c r="BB123" s="6">
        <v>-1.9973216597624077E-4</v>
      </c>
      <c r="BD123" s="6">
        <v>-8.8330466723028911E-3</v>
      </c>
      <c r="BF123" s="6">
        <v>1.0939812976134444E-2</v>
      </c>
      <c r="BH123" s="6">
        <v>-1.1164274322169043E-2</v>
      </c>
      <c r="BJ123" s="6">
        <v>1.3992367799382288E-2</v>
      </c>
      <c r="BL123" s="6">
        <v>2.5552213730286599E-3</v>
      </c>
      <c r="BN123" s="6">
        <v>-2.9905411758076594E-3</v>
      </c>
    </row>
    <row r="124" spans="1:67" x14ac:dyDescent="0.25">
      <c r="A124" s="1">
        <v>123</v>
      </c>
      <c r="B124" s="1" t="s">
        <v>21</v>
      </c>
      <c r="C124" s="1" t="s">
        <v>22</v>
      </c>
      <c r="D124" s="1" t="s">
        <v>23</v>
      </c>
      <c r="E124" s="1" t="s">
        <v>55</v>
      </c>
      <c r="F124" s="1" t="s">
        <v>43</v>
      </c>
      <c r="G124" s="1" t="b">
        <v>1</v>
      </c>
      <c r="H124" s="1" t="b">
        <v>1</v>
      </c>
      <c r="I124" s="1" t="b">
        <v>0</v>
      </c>
      <c r="J124" s="1" t="b">
        <v>1</v>
      </c>
      <c r="K124" s="1" t="b">
        <v>0</v>
      </c>
      <c r="L124" s="1">
        <v>200</v>
      </c>
      <c r="M124" s="1">
        <v>2</v>
      </c>
      <c r="N124" s="1">
        <v>0</v>
      </c>
      <c r="O124" s="1">
        <v>1</v>
      </c>
      <c r="P124" s="1">
        <v>2</v>
      </c>
      <c r="Q124" s="1">
        <v>100</v>
      </c>
      <c r="R124" s="1">
        <v>100</v>
      </c>
      <c r="S124" s="1">
        <v>1</v>
      </c>
      <c r="T124" s="1">
        <v>1</v>
      </c>
      <c r="U124" s="1" t="b">
        <v>1</v>
      </c>
      <c r="V124" s="1">
        <v>251</v>
      </c>
      <c r="W124" s="50">
        <v>3449.65</v>
      </c>
      <c r="X124" s="50">
        <v>2205.4899999999998</v>
      </c>
      <c r="Y124" s="54">
        <v>166</v>
      </c>
      <c r="Z124" s="54">
        <v>173</v>
      </c>
      <c r="AA124" s="50">
        <v>134.29</v>
      </c>
      <c r="AB124" s="50">
        <v>146.43</v>
      </c>
      <c r="AC124" s="16">
        <v>1.236651965376</v>
      </c>
      <c r="AD124" s="16">
        <v>1.18179921218368</v>
      </c>
      <c r="AE124" s="50">
        <v>34</v>
      </c>
      <c r="AF124" s="50">
        <v>28</v>
      </c>
      <c r="AG124" s="50">
        <v>34.93</v>
      </c>
      <c r="AH124" s="50">
        <v>27.07</v>
      </c>
      <c r="AI124" s="16">
        <v>0.97464680666654302</v>
      </c>
      <c r="AJ124" s="16">
        <v>1.0366701640632601</v>
      </c>
      <c r="AK124" s="1">
        <v>-10</v>
      </c>
      <c r="AL124" s="1">
        <v>10</v>
      </c>
      <c r="AN124" s="6">
        <v>3.4279996451285211E-3</v>
      </c>
      <c r="AP124" s="6">
        <v>-1.6454478583149967E-3</v>
      </c>
      <c r="AR124" s="6">
        <v>6.027727546713546E-4</v>
      </c>
      <c r="AT124" s="6">
        <v>2.3174971031285629E-3</v>
      </c>
      <c r="AV124" s="6">
        <v>8.7200852630520131E-4</v>
      </c>
      <c r="AX124" s="6">
        <v>-5.433675202064836E-3</v>
      </c>
      <c r="AZ124" s="6">
        <v>-2.65842666313576E-4</v>
      </c>
      <c r="BB124" s="6">
        <v>7.7615555610224263E-3</v>
      </c>
      <c r="BD124" s="6">
        <v>-8.8330466723028911E-3</v>
      </c>
      <c r="BF124" s="6">
        <v>1.0939812976134444E-2</v>
      </c>
      <c r="BH124" s="6">
        <v>1.2904161229519984E-2</v>
      </c>
      <c r="BJ124" s="6">
        <v>-1.6172996547337726E-2</v>
      </c>
      <c r="BL124" s="6">
        <v>-2.20196696237136E-2</v>
      </c>
      <c r="BN124" s="6">
        <v>2.682620348863729E-2</v>
      </c>
    </row>
    <row r="125" spans="1:67" x14ac:dyDescent="0.25">
      <c r="A125" s="1">
        <v>124</v>
      </c>
      <c r="B125" s="1" t="s">
        <v>21</v>
      </c>
      <c r="C125" s="1" t="s">
        <v>22</v>
      </c>
      <c r="D125" s="1" t="s">
        <v>23</v>
      </c>
      <c r="E125" s="1" t="s">
        <v>55</v>
      </c>
      <c r="F125" s="1" t="s">
        <v>43</v>
      </c>
      <c r="G125" s="1" t="b">
        <v>1</v>
      </c>
      <c r="H125" s="1" t="b">
        <v>1</v>
      </c>
      <c r="I125" s="1" t="b">
        <v>0</v>
      </c>
      <c r="J125" s="1" t="b">
        <v>1</v>
      </c>
      <c r="K125" s="1" t="b">
        <v>0</v>
      </c>
      <c r="L125" s="1">
        <v>200</v>
      </c>
      <c r="M125" s="1">
        <v>2</v>
      </c>
      <c r="N125" s="1">
        <v>0</v>
      </c>
      <c r="O125" s="1">
        <v>1</v>
      </c>
      <c r="P125" s="1">
        <v>2</v>
      </c>
      <c r="Q125" s="1">
        <v>100</v>
      </c>
      <c r="R125" s="1">
        <v>100</v>
      </c>
      <c r="S125" s="1">
        <v>1</v>
      </c>
      <c r="T125" s="1">
        <v>1</v>
      </c>
      <c r="U125" s="1" t="b">
        <v>1</v>
      </c>
      <c r="V125" s="1">
        <v>416</v>
      </c>
      <c r="W125" s="50">
        <v>3421.47</v>
      </c>
      <c r="X125" s="50">
        <v>2191.4499999999998</v>
      </c>
      <c r="Y125" s="54">
        <v>166</v>
      </c>
      <c r="Z125" s="54">
        <v>172</v>
      </c>
      <c r="AA125" s="50">
        <v>134.59</v>
      </c>
      <c r="AB125" s="50">
        <v>148.38999999999999</v>
      </c>
      <c r="AC125" s="16">
        <v>1.2342029347101</v>
      </c>
      <c r="AD125" s="16">
        <v>1.15957583527791</v>
      </c>
      <c r="AE125" s="50">
        <v>34.93</v>
      </c>
      <c r="AF125" s="50">
        <v>27.07</v>
      </c>
      <c r="AG125" s="50">
        <v>34.200000000000003</v>
      </c>
      <c r="AH125" s="50">
        <v>27.8</v>
      </c>
      <c r="AI125" s="16">
        <v>1.02363994118763</v>
      </c>
      <c r="AJ125" s="16">
        <v>0.97706671657967503</v>
      </c>
      <c r="AK125" s="1">
        <v>-10</v>
      </c>
      <c r="AL125" s="1">
        <v>10</v>
      </c>
      <c r="AN125" s="6">
        <v>-4.768948169867171E-3</v>
      </c>
      <c r="AP125" s="6">
        <v>-8.0009053358230942E-3</v>
      </c>
      <c r="AR125" s="6">
        <v>6.027727546713546E-4</v>
      </c>
      <c r="AT125" s="6">
        <v>-3.4762456546928444E-3</v>
      </c>
      <c r="AV125" s="6">
        <v>3.1079278245249586E-3</v>
      </c>
      <c r="AX125" s="6">
        <v>7.8788290429936403E-3</v>
      </c>
      <c r="AZ125" s="6">
        <v>-2.2456879886905146E-3</v>
      </c>
      <c r="BB125" s="6">
        <v>-1.1189095826699913E-2</v>
      </c>
      <c r="BD125" s="6">
        <v>1.8278284698131309E-2</v>
      </c>
      <c r="BF125" s="6">
        <v>-2.2637830812001436E-2</v>
      </c>
      <c r="BH125" s="6">
        <v>-8.2644628099172168E-3</v>
      </c>
      <c r="BJ125" s="6">
        <v>1.0357986552789633E-2</v>
      </c>
      <c r="BL125" s="6">
        <v>2.714103306096205E-2</v>
      </c>
      <c r="BN125" s="6">
        <v>-3.2211264566312292E-2</v>
      </c>
    </row>
    <row r="126" spans="1:67" x14ac:dyDescent="0.25">
      <c r="A126" s="1">
        <v>125</v>
      </c>
      <c r="B126" s="1" t="s">
        <v>21</v>
      </c>
      <c r="C126" s="1" t="s">
        <v>22</v>
      </c>
      <c r="D126" s="1" t="s">
        <v>23</v>
      </c>
      <c r="E126" s="1" t="s">
        <v>55</v>
      </c>
      <c r="F126" s="1" t="s">
        <v>43</v>
      </c>
      <c r="G126" s="1" t="b">
        <v>1</v>
      </c>
      <c r="H126" s="1" t="b">
        <v>1</v>
      </c>
      <c r="I126" s="1" t="b">
        <v>0</v>
      </c>
      <c r="J126" s="1" t="b">
        <v>1</v>
      </c>
      <c r="K126" s="1" t="b">
        <v>0</v>
      </c>
      <c r="L126" s="1">
        <v>200</v>
      </c>
      <c r="M126" s="1">
        <v>2</v>
      </c>
      <c r="N126" s="1">
        <v>0</v>
      </c>
      <c r="O126" s="1">
        <v>1</v>
      </c>
      <c r="P126" s="1">
        <v>2</v>
      </c>
      <c r="Q126" s="1">
        <v>100</v>
      </c>
      <c r="R126" s="1">
        <v>100</v>
      </c>
      <c r="S126" s="1">
        <v>1</v>
      </c>
      <c r="T126" s="1">
        <v>1</v>
      </c>
      <c r="U126" s="1" t="b">
        <v>1</v>
      </c>
      <c r="V126" s="1">
        <v>251</v>
      </c>
      <c r="W126" s="50">
        <v>3417.34</v>
      </c>
      <c r="X126" s="50">
        <v>2207.2800000000002</v>
      </c>
      <c r="Y126" s="54">
        <v>166</v>
      </c>
      <c r="Z126" s="54">
        <v>173</v>
      </c>
      <c r="AA126" s="50">
        <v>134.21</v>
      </c>
      <c r="AB126" s="50">
        <v>147.38</v>
      </c>
      <c r="AC126" s="16">
        <v>1.23708669412535</v>
      </c>
      <c r="AD126" s="16">
        <v>1.1740787195873801</v>
      </c>
      <c r="AE126" s="50">
        <v>34</v>
      </c>
      <c r="AF126" s="50">
        <v>28</v>
      </c>
      <c r="AG126" s="50">
        <v>34.39</v>
      </c>
      <c r="AH126" s="50">
        <v>27.61</v>
      </c>
      <c r="AI126" s="16">
        <v>0.99017544552412895</v>
      </c>
      <c r="AJ126" s="16">
        <v>1.0165199135475</v>
      </c>
      <c r="AK126" s="1">
        <v>-10</v>
      </c>
      <c r="AL126" s="1">
        <v>10</v>
      </c>
      <c r="AN126" s="6">
        <v>-5.9702751562379364E-3</v>
      </c>
      <c r="AP126" s="6">
        <v>-8.3517229672369631E-4</v>
      </c>
      <c r="AR126" s="6">
        <v>6.027727546713546E-4</v>
      </c>
      <c r="AT126" s="6">
        <v>2.3174971031285629E-3</v>
      </c>
      <c r="AV126" s="6">
        <v>2.7576338011359169E-4</v>
      </c>
      <c r="AX126" s="6">
        <v>1.0188141003870665E-3</v>
      </c>
      <c r="AZ126" s="6">
        <v>8.5600740617808313E-5</v>
      </c>
      <c r="BB126" s="6">
        <v>1.1780212784362476E-3</v>
      </c>
      <c r="BD126" s="6">
        <v>-8.8330466723028911E-3</v>
      </c>
      <c r="BF126" s="6">
        <v>1.0939812976134444E-2</v>
      </c>
      <c r="BH126" s="6">
        <v>-2.7548209366390353E-3</v>
      </c>
      <c r="BJ126" s="6">
        <v>3.452662184263211E-3</v>
      </c>
      <c r="BL126" s="6">
        <v>-6.4379191307560868E-3</v>
      </c>
      <c r="BN126" s="6">
        <v>6.86729471157288E-3</v>
      </c>
    </row>
    <row r="127" spans="1:67" x14ac:dyDescent="0.25">
      <c r="A127" s="1">
        <v>126</v>
      </c>
      <c r="B127" s="1" t="s">
        <v>21</v>
      </c>
      <c r="C127" s="1" t="s">
        <v>22</v>
      </c>
      <c r="D127" s="1" t="s">
        <v>23</v>
      </c>
      <c r="E127" s="1" t="s">
        <v>55</v>
      </c>
      <c r="F127" s="1" t="s">
        <v>43</v>
      </c>
      <c r="G127" s="1" t="b">
        <v>1</v>
      </c>
      <c r="H127" s="1" t="b">
        <v>1</v>
      </c>
      <c r="I127" s="1" t="b">
        <v>0</v>
      </c>
      <c r="J127" s="1" t="b">
        <v>1</v>
      </c>
      <c r="K127" s="1" t="b">
        <v>0</v>
      </c>
      <c r="L127" s="1">
        <v>200</v>
      </c>
      <c r="M127" s="1">
        <v>2</v>
      </c>
      <c r="N127" s="1">
        <v>0</v>
      </c>
      <c r="O127" s="1">
        <v>1</v>
      </c>
      <c r="P127" s="1">
        <v>2</v>
      </c>
      <c r="Q127" s="1">
        <v>100</v>
      </c>
      <c r="R127" s="1">
        <v>100</v>
      </c>
      <c r="S127" s="1">
        <v>1</v>
      </c>
      <c r="T127" s="1">
        <v>1</v>
      </c>
      <c r="U127" s="1" t="b">
        <v>1</v>
      </c>
      <c r="V127" s="1">
        <v>251</v>
      </c>
      <c r="W127" s="50">
        <v>3422.19</v>
      </c>
      <c r="X127" s="50">
        <v>2205.73</v>
      </c>
      <c r="Y127" s="54">
        <v>166</v>
      </c>
      <c r="Z127" s="54">
        <v>173</v>
      </c>
      <c r="AA127" s="50">
        <v>134.07</v>
      </c>
      <c r="AB127" s="50">
        <v>147.41999999999999</v>
      </c>
      <c r="AC127" s="16">
        <v>1.23850159967214</v>
      </c>
      <c r="AD127" s="16">
        <v>1.1738374009552699</v>
      </c>
      <c r="AE127" s="50">
        <v>34</v>
      </c>
      <c r="AF127" s="50">
        <v>28</v>
      </c>
      <c r="AG127" s="50">
        <v>34.39</v>
      </c>
      <c r="AH127" s="50">
        <v>27.61</v>
      </c>
      <c r="AI127" s="16">
        <v>0.99039809084545904</v>
      </c>
      <c r="AJ127" s="16">
        <v>1.0169203654582899</v>
      </c>
      <c r="AK127" s="1">
        <v>-10</v>
      </c>
      <c r="AL127" s="1">
        <v>10</v>
      </c>
      <c r="AN127" s="6">
        <v>-4.5595158623157328E-3</v>
      </c>
      <c r="AP127" s="6">
        <v>-1.5368075595540986E-3</v>
      </c>
      <c r="AR127" s="6">
        <v>6.027727546713546E-4</v>
      </c>
      <c r="AT127" s="6">
        <v>2.3174971031285629E-3</v>
      </c>
      <c r="AV127" s="6">
        <v>-7.6766562572228025E-4</v>
      </c>
      <c r="AX127" s="6">
        <v>1.2904978604901807E-3</v>
      </c>
      <c r="AZ127" s="6">
        <v>1.2294386547044844E-3</v>
      </c>
      <c r="BB127" s="6">
        <v>9.7224043379351421E-4</v>
      </c>
      <c r="BD127" s="6">
        <v>-8.8330466723028911E-3</v>
      </c>
      <c r="BF127" s="6">
        <v>1.0939812976134444E-2</v>
      </c>
      <c r="BH127" s="6">
        <v>-2.7548209366390353E-3</v>
      </c>
      <c r="BJ127" s="6">
        <v>3.452662184263211E-3</v>
      </c>
      <c r="BL127" s="6">
        <v>-6.2145123095139754E-3</v>
      </c>
      <c r="BN127" s="6">
        <v>7.2639440311834669E-3</v>
      </c>
    </row>
    <row r="128" spans="1:67" x14ac:dyDescent="0.25">
      <c r="A128" s="1">
        <v>127</v>
      </c>
      <c r="B128" s="1" t="s">
        <v>21</v>
      </c>
      <c r="C128" s="1" t="s">
        <v>22</v>
      </c>
      <c r="D128" s="1" t="s">
        <v>23</v>
      </c>
      <c r="E128" s="1" t="s">
        <v>55</v>
      </c>
      <c r="F128" s="1" t="s">
        <v>43</v>
      </c>
      <c r="G128" s="1" t="b">
        <v>1</v>
      </c>
      <c r="H128" s="1" t="b">
        <v>1</v>
      </c>
      <c r="I128" s="1" t="b">
        <v>0</v>
      </c>
      <c r="J128" s="1" t="b">
        <v>1</v>
      </c>
      <c r="K128" s="1" t="b">
        <v>0</v>
      </c>
      <c r="L128" s="1">
        <v>200</v>
      </c>
      <c r="M128" s="1">
        <v>2</v>
      </c>
      <c r="N128" s="1">
        <v>0</v>
      </c>
      <c r="O128" s="1">
        <v>1</v>
      </c>
      <c r="P128" s="1">
        <v>2</v>
      </c>
      <c r="Q128" s="1">
        <v>100</v>
      </c>
      <c r="R128" s="1">
        <v>100</v>
      </c>
      <c r="S128" s="1">
        <v>1</v>
      </c>
      <c r="T128" s="1">
        <v>1</v>
      </c>
      <c r="U128" s="1" t="b">
        <v>1</v>
      </c>
      <c r="V128" s="1">
        <v>251</v>
      </c>
      <c r="W128" s="50">
        <v>3465.65</v>
      </c>
      <c r="X128" s="50">
        <v>2228.79</v>
      </c>
      <c r="Y128" s="54">
        <v>165</v>
      </c>
      <c r="Z128" s="54">
        <v>172</v>
      </c>
      <c r="AA128" s="50">
        <v>134.47999999999999</v>
      </c>
      <c r="AB128" s="50">
        <v>146.88999999999999</v>
      </c>
      <c r="AC128" s="16">
        <v>1.2274364731210401</v>
      </c>
      <c r="AD128" s="16">
        <v>1.17114308967096</v>
      </c>
      <c r="AE128" s="50">
        <v>34</v>
      </c>
      <c r="AF128" s="50">
        <v>28</v>
      </c>
      <c r="AG128" s="50">
        <v>34.770000000000003</v>
      </c>
      <c r="AH128" s="50">
        <v>27.23</v>
      </c>
      <c r="AI128" s="16">
        <v>0.97991950956424601</v>
      </c>
      <c r="AJ128" s="16">
        <v>1.0318153453187899</v>
      </c>
      <c r="AK128" s="1">
        <v>-10</v>
      </c>
      <c r="AL128" s="1">
        <v>10</v>
      </c>
      <c r="AN128" s="6">
        <v>8.0820509240473459E-3</v>
      </c>
      <c r="AP128" s="6">
        <v>8.9017144797147729E-3</v>
      </c>
      <c r="AR128" s="6">
        <v>-5.4249547920434127E-3</v>
      </c>
      <c r="AT128" s="6">
        <v>-3.4762456546928444E-3</v>
      </c>
      <c r="AV128" s="6">
        <v>2.2880907485109958E-3</v>
      </c>
      <c r="AX128" s="6">
        <v>-2.3093119608778023E-3</v>
      </c>
      <c r="AZ128" s="6">
        <v>-7.7158307323789144E-3</v>
      </c>
      <c r="BB128" s="6">
        <v>-1.3252931091715103E-3</v>
      </c>
      <c r="BD128" s="6">
        <v>-8.8330466723028911E-3</v>
      </c>
      <c r="BF128" s="6">
        <v>1.0939812976134444E-2</v>
      </c>
      <c r="BH128" s="6">
        <v>8.2644628099175499E-3</v>
      </c>
      <c r="BJ128" s="6">
        <v>-1.03579865527893E-2</v>
      </c>
      <c r="BL128" s="6">
        <v>-1.6728932829009557E-2</v>
      </c>
      <c r="BN128" s="6">
        <v>2.2017484888624095E-2</v>
      </c>
    </row>
    <row r="129" spans="1:66" x14ac:dyDescent="0.25">
      <c r="A129" s="1">
        <v>128</v>
      </c>
      <c r="B129" s="1" t="s">
        <v>21</v>
      </c>
      <c r="C129" s="1" t="s">
        <v>22</v>
      </c>
      <c r="D129" s="1" t="s">
        <v>23</v>
      </c>
      <c r="E129" s="1" t="s">
        <v>55</v>
      </c>
      <c r="F129" s="1" t="s">
        <v>43</v>
      </c>
      <c r="G129" s="1" t="b">
        <v>1</v>
      </c>
      <c r="H129" s="1" t="b">
        <v>1</v>
      </c>
      <c r="I129" s="1" t="b">
        <v>0</v>
      </c>
      <c r="J129" s="1" t="b">
        <v>1</v>
      </c>
      <c r="K129" s="1" t="b">
        <v>0</v>
      </c>
      <c r="L129" s="1">
        <v>200</v>
      </c>
      <c r="M129" s="1">
        <v>2</v>
      </c>
      <c r="N129" s="1">
        <v>0</v>
      </c>
      <c r="O129" s="1">
        <v>1</v>
      </c>
      <c r="P129" s="1">
        <v>2</v>
      </c>
      <c r="Q129" s="1">
        <v>100</v>
      </c>
      <c r="R129" s="1">
        <v>100</v>
      </c>
      <c r="S129" s="1">
        <v>1</v>
      </c>
      <c r="T129" s="1">
        <v>1</v>
      </c>
      <c r="U129" s="1" t="b">
        <v>1</v>
      </c>
      <c r="V129" s="1">
        <v>251</v>
      </c>
      <c r="W129" s="50">
        <v>3469.22</v>
      </c>
      <c r="X129" s="50">
        <v>2188.7399999999998</v>
      </c>
      <c r="Y129" s="54">
        <v>166</v>
      </c>
      <c r="Z129" s="54">
        <v>172</v>
      </c>
      <c r="AA129" s="50">
        <v>134.44</v>
      </c>
      <c r="AB129" s="50">
        <v>147.30000000000001</v>
      </c>
      <c r="AC129" s="16">
        <v>1.2350282871309699</v>
      </c>
      <c r="AD129" s="16">
        <v>1.167946267242</v>
      </c>
      <c r="AE129" s="50">
        <v>35.119999999999997</v>
      </c>
      <c r="AF129" s="50">
        <v>26.88</v>
      </c>
      <c r="AG129" s="50">
        <v>34.72</v>
      </c>
      <c r="AH129" s="50">
        <v>27.28</v>
      </c>
      <c r="AI129" s="16">
        <v>1.01294923443104</v>
      </c>
      <c r="AJ129" s="16">
        <v>0.98757349374763104</v>
      </c>
      <c r="AK129" s="1">
        <v>-10</v>
      </c>
      <c r="AL129" s="1">
        <v>10</v>
      </c>
      <c r="AN129" s="6">
        <v>9.120486115655968E-3</v>
      </c>
      <c r="AP129" s="6">
        <v>-9.2276353759973562E-3</v>
      </c>
      <c r="AR129" s="6">
        <v>6.027727546713546E-4</v>
      </c>
      <c r="AT129" s="6">
        <v>-3.4762456546928444E-3</v>
      </c>
      <c r="AV129" s="6">
        <v>1.989968175414969E-3</v>
      </c>
      <c r="AX129" s="6">
        <v>4.7544658018061625E-4</v>
      </c>
      <c r="AZ129" s="6">
        <v>-1.5784566009727774E-3</v>
      </c>
      <c r="BB129" s="6">
        <v>-4.0513354949236469E-3</v>
      </c>
      <c r="BD129" s="6">
        <v>2.3817158849080089E-2</v>
      </c>
      <c r="BF129" s="6">
        <v>-2.9497779542910885E-2</v>
      </c>
      <c r="BH129" s="6">
        <v>6.8145570537914146E-3</v>
      </c>
      <c r="BJ129" s="6">
        <v>-8.5407959294928615E-3</v>
      </c>
      <c r="BL129" s="6">
        <v>1.641376154655072E-2</v>
      </c>
      <c r="BN129" s="6">
        <v>-2.1804257126272764E-2</v>
      </c>
    </row>
    <row r="130" spans="1:66" x14ac:dyDescent="0.25">
      <c r="A130" s="1">
        <v>129</v>
      </c>
      <c r="B130" s="1" t="s">
        <v>21</v>
      </c>
      <c r="C130" s="1" t="s">
        <v>22</v>
      </c>
      <c r="D130" s="1" t="s">
        <v>23</v>
      </c>
      <c r="E130" s="1" t="s">
        <v>55</v>
      </c>
      <c r="F130" s="1" t="s">
        <v>43</v>
      </c>
      <c r="G130" s="1" t="b">
        <v>1</v>
      </c>
      <c r="H130" s="1" t="b">
        <v>1</v>
      </c>
      <c r="I130" s="1" t="b">
        <v>0</v>
      </c>
      <c r="J130" s="1" t="b">
        <v>1</v>
      </c>
      <c r="K130" s="1" t="b">
        <v>0</v>
      </c>
      <c r="L130" s="1">
        <v>200</v>
      </c>
      <c r="M130" s="1">
        <v>2</v>
      </c>
      <c r="N130" s="1">
        <v>0</v>
      </c>
      <c r="O130" s="1">
        <v>1</v>
      </c>
      <c r="P130" s="1">
        <v>2</v>
      </c>
      <c r="Q130" s="1">
        <v>100</v>
      </c>
      <c r="R130" s="1">
        <v>100</v>
      </c>
      <c r="S130" s="1">
        <v>1</v>
      </c>
      <c r="T130" s="1">
        <v>1</v>
      </c>
      <c r="U130" s="1" t="b">
        <v>1</v>
      </c>
      <c r="V130" s="1">
        <v>251</v>
      </c>
      <c r="W130" s="50">
        <v>3477.59</v>
      </c>
      <c r="X130" s="50">
        <v>2240.4699999999998</v>
      </c>
      <c r="Y130" s="54">
        <v>166</v>
      </c>
      <c r="Z130" s="54">
        <v>172</v>
      </c>
      <c r="AA130" s="50">
        <v>133.12</v>
      </c>
      <c r="AB130" s="50">
        <v>146.47999999999999</v>
      </c>
      <c r="AC130" s="16">
        <v>1.2475549478510399</v>
      </c>
      <c r="AD130" s="16">
        <v>1.1745830147098899</v>
      </c>
      <c r="AE130" s="50">
        <v>34.979999999999997</v>
      </c>
      <c r="AF130" s="50">
        <v>27.02</v>
      </c>
      <c r="AG130" s="50">
        <v>34.25</v>
      </c>
      <c r="AH130" s="50">
        <v>27.75</v>
      </c>
      <c r="AI130" s="16">
        <v>1.0232684901471201</v>
      </c>
      <c r="AJ130" s="16">
        <v>0.97651400488853102</v>
      </c>
      <c r="AK130" s="1">
        <v>-10</v>
      </c>
      <c r="AL130" s="1">
        <v>10</v>
      </c>
      <c r="AN130" s="6">
        <v>1.1555136690940326E-2</v>
      </c>
      <c r="AP130" s="6">
        <v>1.4188875686074631E-2</v>
      </c>
      <c r="AR130" s="6">
        <v>6.027727546713546E-4</v>
      </c>
      <c r="AT130" s="6">
        <v>-3.4762456546928444E-3</v>
      </c>
      <c r="AV130" s="6">
        <v>-7.8480767367504756E-3</v>
      </c>
      <c r="AX130" s="6">
        <v>-5.0940705019358878E-3</v>
      </c>
      <c r="AZ130" s="6">
        <v>8.548346210015767E-3</v>
      </c>
      <c r="BB130" s="6">
        <v>1.6080513815899256E-3</v>
      </c>
      <c r="BD130" s="6">
        <v>1.9735883158907175E-2</v>
      </c>
      <c r="BF130" s="6">
        <v>-2.4443080478030232E-2</v>
      </c>
      <c r="BH130" s="6">
        <v>-6.8145570537915257E-3</v>
      </c>
      <c r="BJ130" s="6">
        <v>8.5407959294931945E-3</v>
      </c>
      <c r="BL130" s="6">
        <v>2.6768311569615788E-2</v>
      </c>
      <c r="BN130" s="6">
        <v>-3.2758727845487501E-2</v>
      </c>
    </row>
    <row r="131" spans="1:66" x14ac:dyDescent="0.25">
      <c r="A131" s="1">
        <v>130</v>
      </c>
      <c r="B131" s="1" t="s">
        <v>21</v>
      </c>
      <c r="C131" s="1" t="s">
        <v>22</v>
      </c>
      <c r="D131" s="1" t="s">
        <v>23</v>
      </c>
      <c r="E131" s="1" t="s">
        <v>55</v>
      </c>
      <c r="F131" s="1" t="s">
        <v>43</v>
      </c>
      <c r="G131" s="1" t="b">
        <v>1</v>
      </c>
      <c r="H131" s="1" t="b">
        <v>1</v>
      </c>
      <c r="I131" s="1" t="b">
        <v>0</v>
      </c>
      <c r="J131" s="1" t="b">
        <v>1</v>
      </c>
      <c r="K131" s="1" t="b">
        <v>0</v>
      </c>
      <c r="L131" s="1">
        <v>200</v>
      </c>
      <c r="M131" s="1">
        <v>2</v>
      </c>
      <c r="N131" s="1">
        <v>0</v>
      </c>
      <c r="O131" s="1">
        <v>1</v>
      </c>
      <c r="P131" s="1">
        <v>2</v>
      </c>
      <c r="Q131" s="1">
        <v>100</v>
      </c>
      <c r="R131" s="1">
        <v>100</v>
      </c>
      <c r="S131" s="1">
        <v>1</v>
      </c>
      <c r="T131" s="1">
        <v>1</v>
      </c>
      <c r="U131" s="1" t="b">
        <v>1</v>
      </c>
      <c r="V131" s="1">
        <v>301</v>
      </c>
      <c r="W131" s="50">
        <v>3448.39</v>
      </c>
      <c r="X131" s="50">
        <v>2213.0700000000002</v>
      </c>
      <c r="Y131" s="54">
        <v>166</v>
      </c>
      <c r="Z131" s="54">
        <v>173</v>
      </c>
      <c r="AA131" s="50">
        <v>134.03</v>
      </c>
      <c r="AB131" s="50">
        <v>146.43</v>
      </c>
      <c r="AC131" s="16">
        <v>1.23943296995967</v>
      </c>
      <c r="AD131" s="16">
        <v>1.1818670253152599</v>
      </c>
      <c r="AE131" s="50">
        <v>34</v>
      </c>
      <c r="AF131" s="50">
        <v>28</v>
      </c>
      <c r="AG131" s="50">
        <v>34.799999999999997</v>
      </c>
      <c r="AH131" s="50">
        <v>27.2</v>
      </c>
      <c r="AI131" s="16">
        <v>0.97873435490540694</v>
      </c>
      <c r="AJ131" s="16">
        <v>1.0325928057727101</v>
      </c>
      <c r="AK131" s="1">
        <v>-10</v>
      </c>
      <c r="AL131" s="1">
        <v>10</v>
      </c>
      <c r="AN131" s="6">
        <v>3.0614931069137263E-3</v>
      </c>
      <c r="AP131" s="6">
        <v>1.785774910881166E-3</v>
      </c>
      <c r="AR131" s="6">
        <v>6.027727546713546E-4</v>
      </c>
      <c r="AT131" s="6">
        <v>2.3174971031285629E-3</v>
      </c>
      <c r="AV131" s="6">
        <v>-1.0657881988181961E-3</v>
      </c>
      <c r="AX131" s="6">
        <v>-5.433675202064836E-3</v>
      </c>
      <c r="AZ131" s="6">
        <v>1.9823770040858779E-3</v>
      </c>
      <c r="BB131" s="6">
        <v>7.8193821920302664E-3</v>
      </c>
      <c r="BD131" s="6">
        <v>-8.8330466723028911E-3</v>
      </c>
      <c r="BF131" s="6">
        <v>1.0939812976134444E-2</v>
      </c>
      <c r="BH131" s="6">
        <v>9.1344062635927425E-3</v>
      </c>
      <c r="BJ131" s="6">
        <v>-1.1448300926767185E-2</v>
      </c>
      <c r="BL131" s="6">
        <v>-1.7918140998441245E-2</v>
      </c>
      <c r="BN131" s="6">
        <v>2.2787562772540682E-2</v>
      </c>
    </row>
    <row r="132" spans="1:66" x14ac:dyDescent="0.25">
      <c r="A132" s="3">
        <v>131</v>
      </c>
      <c r="B132" s="3" t="s">
        <v>21</v>
      </c>
      <c r="C132" s="3" t="s">
        <v>22</v>
      </c>
      <c r="D132" s="3" t="s">
        <v>23</v>
      </c>
      <c r="E132" s="3" t="s">
        <v>56</v>
      </c>
      <c r="F132" s="3" t="s">
        <v>43</v>
      </c>
      <c r="G132" s="3" t="b">
        <v>1</v>
      </c>
      <c r="H132" s="3" t="b">
        <v>1</v>
      </c>
      <c r="I132" s="3" t="b">
        <v>0</v>
      </c>
      <c r="J132" s="3" t="b">
        <v>1</v>
      </c>
      <c r="K132" s="3" t="b">
        <v>0</v>
      </c>
      <c r="L132" s="3">
        <v>200</v>
      </c>
      <c r="M132" s="3">
        <v>2</v>
      </c>
      <c r="N132" s="3">
        <v>0</v>
      </c>
      <c r="O132" s="3">
        <v>1</v>
      </c>
      <c r="P132" s="3">
        <v>2</v>
      </c>
      <c r="Q132" s="3">
        <v>100</v>
      </c>
      <c r="R132" s="3">
        <v>100</v>
      </c>
      <c r="S132" s="3">
        <v>1</v>
      </c>
      <c r="T132" s="3">
        <v>1</v>
      </c>
      <c r="U132" s="3" t="b">
        <v>1</v>
      </c>
      <c r="V132" s="3">
        <v>2000</v>
      </c>
      <c r="W132" s="51">
        <v>1707.94</v>
      </c>
      <c r="X132" s="51">
        <v>1918.74</v>
      </c>
      <c r="Y132" s="53">
        <v>171.76</v>
      </c>
      <c r="Z132" s="53">
        <v>180.94</v>
      </c>
      <c r="AA132" s="51">
        <v>146.99</v>
      </c>
      <c r="AB132" s="51">
        <v>168.74</v>
      </c>
      <c r="AC132" s="17">
        <v>1.17005060574862</v>
      </c>
      <c r="AD132" s="17">
        <v>1.07616889271633</v>
      </c>
      <c r="AE132" s="51">
        <v>23.88</v>
      </c>
      <c r="AF132" s="51">
        <v>38.119999999999997</v>
      </c>
      <c r="AG132" s="51">
        <v>19.79</v>
      </c>
      <c r="AH132" s="51">
        <v>42.21</v>
      </c>
      <c r="AI132" s="17">
        <v>21401.2255093032</v>
      </c>
      <c r="AJ132" s="17">
        <v>0.94780119388564399</v>
      </c>
      <c r="AK132" s="3">
        <v>-10</v>
      </c>
      <c r="AL132" s="3">
        <v>5</v>
      </c>
    </row>
    <row r="133" spans="1:66" x14ac:dyDescent="0.25">
      <c r="A133" s="3">
        <v>132</v>
      </c>
      <c r="B133" s="3" t="s">
        <v>21</v>
      </c>
      <c r="C133" s="3" t="s">
        <v>22</v>
      </c>
      <c r="D133" s="3" t="s">
        <v>23</v>
      </c>
      <c r="E133" s="3" t="s">
        <v>56</v>
      </c>
      <c r="F133" s="3" t="s">
        <v>43</v>
      </c>
      <c r="G133" s="3" t="b">
        <v>1</v>
      </c>
      <c r="H133" s="3" t="b">
        <v>1</v>
      </c>
      <c r="I133" s="3" t="b">
        <v>0</v>
      </c>
      <c r="J133" s="3" t="b">
        <v>1</v>
      </c>
      <c r="K133" s="3" t="b">
        <v>0</v>
      </c>
      <c r="L133" s="3">
        <v>200</v>
      </c>
      <c r="M133" s="3">
        <v>2</v>
      </c>
      <c r="N133" s="3">
        <v>0</v>
      </c>
      <c r="O133" s="3">
        <v>1</v>
      </c>
      <c r="P133" s="3">
        <v>2</v>
      </c>
      <c r="Q133" s="3">
        <v>100</v>
      </c>
      <c r="R133" s="3">
        <v>100</v>
      </c>
      <c r="S133" s="3">
        <v>1</v>
      </c>
      <c r="T133" s="3">
        <v>1</v>
      </c>
      <c r="U133" s="3" t="b">
        <v>1</v>
      </c>
      <c r="V133" s="3">
        <v>2000</v>
      </c>
      <c r="W133" s="51">
        <v>2095.2199999999998</v>
      </c>
      <c r="X133" s="51">
        <v>2075.66</v>
      </c>
      <c r="Y133" s="53">
        <v>172.19</v>
      </c>
      <c r="Z133" s="53">
        <v>182.61</v>
      </c>
      <c r="AA133" s="51">
        <v>143.6</v>
      </c>
      <c r="AB133" s="51">
        <v>157.25</v>
      </c>
      <c r="AC133" s="17">
        <v>1.2003770312156099</v>
      </c>
      <c r="AD133" s="17">
        <v>1.1662610897088299</v>
      </c>
      <c r="AE133" s="51">
        <v>19.86</v>
      </c>
      <c r="AF133" s="51">
        <v>42.14</v>
      </c>
      <c r="AG133" s="51">
        <v>27.31</v>
      </c>
      <c r="AH133" s="51">
        <v>34.69</v>
      </c>
      <c r="AI133" s="17">
        <v>7500.7834813465197</v>
      </c>
      <c r="AJ133" s="17">
        <v>1.2748403686563601</v>
      </c>
      <c r="AK133" s="3">
        <v>-10</v>
      </c>
      <c r="AL133" s="3">
        <v>5</v>
      </c>
    </row>
    <row r="134" spans="1:66" x14ac:dyDescent="0.25">
      <c r="A134" s="3">
        <v>133</v>
      </c>
      <c r="B134" s="3" t="s">
        <v>21</v>
      </c>
      <c r="C134" s="3" t="s">
        <v>22</v>
      </c>
      <c r="D134" s="3" t="s">
        <v>23</v>
      </c>
      <c r="E134" s="3" t="s">
        <v>56</v>
      </c>
      <c r="F134" s="3" t="s">
        <v>43</v>
      </c>
      <c r="G134" s="3" t="b">
        <v>1</v>
      </c>
      <c r="H134" s="3" t="b">
        <v>1</v>
      </c>
      <c r="I134" s="3" t="b">
        <v>0</v>
      </c>
      <c r="J134" s="3" t="b">
        <v>1</v>
      </c>
      <c r="K134" s="3" t="b">
        <v>0</v>
      </c>
      <c r="L134" s="3">
        <v>200</v>
      </c>
      <c r="M134" s="3">
        <v>2</v>
      </c>
      <c r="N134" s="3">
        <v>0</v>
      </c>
      <c r="O134" s="3">
        <v>1</v>
      </c>
      <c r="P134" s="3">
        <v>2</v>
      </c>
      <c r="Q134" s="3">
        <v>100</v>
      </c>
      <c r="R134" s="3">
        <v>100</v>
      </c>
      <c r="S134" s="3">
        <v>1</v>
      </c>
      <c r="T134" s="3">
        <v>1</v>
      </c>
      <c r="U134" s="3" t="b">
        <v>1</v>
      </c>
      <c r="V134" s="3">
        <v>2000</v>
      </c>
      <c r="W134" s="51">
        <v>2019.32</v>
      </c>
      <c r="X134" s="51">
        <v>1986.18</v>
      </c>
      <c r="Y134" s="53">
        <v>172.24</v>
      </c>
      <c r="Z134" s="53">
        <v>182.2</v>
      </c>
      <c r="AA134" s="51">
        <v>145.05000000000001</v>
      </c>
      <c r="AB134" s="51">
        <v>161.38</v>
      </c>
      <c r="AC134" s="17">
        <v>1.1892858370230499</v>
      </c>
      <c r="AD134" s="17">
        <v>1.13532252816373</v>
      </c>
      <c r="AE134" s="51">
        <v>22.48</v>
      </c>
      <c r="AF134" s="51">
        <v>39.520000000000003</v>
      </c>
      <c r="AG134" s="51">
        <v>25.48</v>
      </c>
      <c r="AH134" s="51">
        <v>36.520000000000003</v>
      </c>
      <c r="AI134" s="17">
        <v>10200.9503274811</v>
      </c>
      <c r="AJ134" s="17">
        <v>1.1413950450416399</v>
      </c>
      <c r="AK134" s="3">
        <v>-10</v>
      </c>
      <c r="AL134" s="3">
        <v>5</v>
      </c>
    </row>
    <row r="135" spans="1:66" x14ac:dyDescent="0.25">
      <c r="A135" s="3">
        <v>134</v>
      </c>
      <c r="B135" s="3" t="s">
        <v>21</v>
      </c>
      <c r="C135" s="3" t="s">
        <v>22</v>
      </c>
      <c r="D135" s="3" t="s">
        <v>23</v>
      </c>
      <c r="E135" s="3" t="s">
        <v>56</v>
      </c>
      <c r="F135" s="3" t="s">
        <v>43</v>
      </c>
      <c r="G135" s="3" t="b">
        <v>1</v>
      </c>
      <c r="H135" s="3" t="b">
        <v>1</v>
      </c>
      <c r="I135" s="3" t="b">
        <v>0</v>
      </c>
      <c r="J135" s="3" t="b">
        <v>1</v>
      </c>
      <c r="K135" s="3" t="b">
        <v>0</v>
      </c>
      <c r="L135" s="3">
        <v>200</v>
      </c>
      <c r="M135" s="3">
        <v>2</v>
      </c>
      <c r="N135" s="3">
        <v>0</v>
      </c>
      <c r="O135" s="3">
        <v>1</v>
      </c>
      <c r="P135" s="3">
        <v>2</v>
      </c>
      <c r="Q135" s="3">
        <v>100</v>
      </c>
      <c r="R135" s="3">
        <v>100</v>
      </c>
      <c r="S135" s="3">
        <v>1</v>
      </c>
      <c r="T135" s="3">
        <v>1</v>
      </c>
      <c r="U135" s="3" t="b">
        <v>1</v>
      </c>
      <c r="V135" s="3">
        <v>2000</v>
      </c>
      <c r="W135" s="51">
        <v>1743.35</v>
      </c>
      <c r="X135" s="51">
        <v>1903.58</v>
      </c>
      <c r="Y135" s="53">
        <v>172.08</v>
      </c>
      <c r="Z135" s="53">
        <v>181.84</v>
      </c>
      <c r="AA135" s="51">
        <v>147.07</v>
      </c>
      <c r="AB135" s="51">
        <v>167.08</v>
      </c>
      <c r="AC135" s="17">
        <v>1.1728277714375299</v>
      </c>
      <c r="AD135" s="17">
        <v>1.0953210126719799</v>
      </c>
      <c r="AE135" s="51">
        <v>23.21</v>
      </c>
      <c r="AF135" s="51">
        <v>38.79</v>
      </c>
      <c r="AG135" s="51">
        <v>20.82</v>
      </c>
      <c r="AH135" s="51">
        <v>41.18</v>
      </c>
      <c r="AI135" s="17">
        <v>19901.354745143501</v>
      </c>
      <c r="AJ135" s="17">
        <v>1.0419144661953901</v>
      </c>
      <c r="AK135" s="3">
        <v>-10</v>
      </c>
      <c r="AL135" s="3">
        <v>5</v>
      </c>
    </row>
    <row r="136" spans="1:66" x14ac:dyDescent="0.25">
      <c r="A136" s="3">
        <v>135</v>
      </c>
      <c r="B136" s="3" t="s">
        <v>21</v>
      </c>
      <c r="C136" s="3" t="s">
        <v>22</v>
      </c>
      <c r="D136" s="3" t="s">
        <v>23</v>
      </c>
      <c r="E136" s="3" t="s">
        <v>56</v>
      </c>
      <c r="F136" s="3" t="s">
        <v>43</v>
      </c>
      <c r="G136" s="3" t="b">
        <v>1</v>
      </c>
      <c r="H136" s="3" t="b">
        <v>1</v>
      </c>
      <c r="I136" s="3" t="b">
        <v>0</v>
      </c>
      <c r="J136" s="3" t="b">
        <v>1</v>
      </c>
      <c r="K136" s="3" t="b">
        <v>0</v>
      </c>
      <c r="L136" s="3">
        <v>200</v>
      </c>
      <c r="M136" s="3">
        <v>2</v>
      </c>
      <c r="N136" s="3">
        <v>0</v>
      </c>
      <c r="O136" s="3">
        <v>1</v>
      </c>
      <c r="P136" s="3">
        <v>2</v>
      </c>
      <c r="Q136" s="3">
        <v>100</v>
      </c>
      <c r="R136" s="3">
        <v>100</v>
      </c>
      <c r="S136" s="3">
        <v>1</v>
      </c>
      <c r="T136" s="3">
        <v>1</v>
      </c>
      <c r="U136" s="3" t="b">
        <v>1</v>
      </c>
      <c r="V136" s="3">
        <v>2000</v>
      </c>
      <c r="W136" s="51">
        <v>1834.5</v>
      </c>
      <c r="X136" s="51">
        <v>2002.87</v>
      </c>
      <c r="Y136" s="53">
        <v>171.54</v>
      </c>
      <c r="Z136" s="53">
        <v>180.77</v>
      </c>
      <c r="AA136" s="51">
        <v>145.31</v>
      </c>
      <c r="AB136" s="51">
        <v>165.14</v>
      </c>
      <c r="AC136" s="17">
        <v>1.18221816170123</v>
      </c>
      <c r="AD136" s="17">
        <v>1.10091111649788</v>
      </c>
      <c r="AE136" s="51">
        <v>24.61</v>
      </c>
      <c r="AF136" s="51">
        <v>37.39</v>
      </c>
      <c r="AG136" s="51">
        <v>20.88</v>
      </c>
      <c r="AH136" s="51">
        <v>41.12</v>
      </c>
      <c r="AI136" s="17">
        <v>24401.1844305345</v>
      </c>
      <c r="AJ136" s="17">
        <v>0.98219459821121502</v>
      </c>
      <c r="AK136" s="3">
        <v>-10</v>
      </c>
      <c r="AL136" s="3">
        <v>5</v>
      </c>
    </row>
    <row r="137" spans="1:66" x14ac:dyDescent="0.25">
      <c r="A137" s="3">
        <v>136</v>
      </c>
      <c r="B137" s="3" t="s">
        <v>21</v>
      </c>
      <c r="C137" s="3" t="s">
        <v>22</v>
      </c>
      <c r="D137" s="3" t="s">
        <v>23</v>
      </c>
      <c r="E137" s="3" t="s">
        <v>56</v>
      </c>
      <c r="F137" s="3" t="s">
        <v>43</v>
      </c>
      <c r="G137" s="3" t="b">
        <v>1</v>
      </c>
      <c r="H137" s="3" t="b">
        <v>1</v>
      </c>
      <c r="I137" s="3" t="b">
        <v>0</v>
      </c>
      <c r="J137" s="3" t="b">
        <v>1</v>
      </c>
      <c r="K137" s="3" t="b">
        <v>0</v>
      </c>
      <c r="L137" s="3">
        <v>200</v>
      </c>
      <c r="M137" s="3">
        <v>2</v>
      </c>
      <c r="N137" s="3">
        <v>0</v>
      </c>
      <c r="O137" s="3">
        <v>1</v>
      </c>
      <c r="P137" s="3">
        <v>2</v>
      </c>
      <c r="Q137" s="3">
        <v>100</v>
      </c>
      <c r="R137" s="3">
        <v>100</v>
      </c>
      <c r="S137" s="3">
        <v>1</v>
      </c>
      <c r="T137" s="3">
        <v>1</v>
      </c>
      <c r="U137" s="3" t="b">
        <v>1</v>
      </c>
      <c r="V137" s="3">
        <v>2000</v>
      </c>
      <c r="W137" s="51">
        <v>1954.43</v>
      </c>
      <c r="X137" s="51">
        <v>1976.24</v>
      </c>
      <c r="Y137" s="53">
        <v>172.77</v>
      </c>
      <c r="Z137" s="53">
        <v>183.21</v>
      </c>
      <c r="AA137" s="51">
        <v>144.87</v>
      </c>
      <c r="AB137" s="51">
        <v>161.18</v>
      </c>
      <c r="AC137" s="17">
        <v>1.1940710665107399</v>
      </c>
      <c r="AD137" s="17">
        <v>1.1430041463403</v>
      </c>
      <c r="AE137" s="51">
        <v>23.19</v>
      </c>
      <c r="AF137" s="51">
        <v>38.81</v>
      </c>
      <c r="AG137" s="51">
        <v>24.11</v>
      </c>
      <c r="AH137" s="51">
        <v>37.89</v>
      </c>
      <c r="AI137" s="17">
        <v>14201.058187622601</v>
      </c>
      <c r="AJ137" s="17">
        <v>1.09888506867331</v>
      </c>
      <c r="AK137" s="3">
        <v>-10</v>
      </c>
      <c r="AL137" s="3">
        <v>5</v>
      </c>
    </row>
    <row r="138" spans="1:66" x14ac:dyDescent="0.25">
      <c r="A138" s="3">
        <v>137</v>
      </c>
      <c r="B138" s="3" t="s">
        <v>21</v>
      </c>
      <c r="C138" s="3" t="s">
        <v>22</v>
      </c>
      <c r="D138" s="3" t="s">
        <v>23</v>
      </c>
      <c r="E138" s="3" t="s">
        <v>56</v>
      </c>
      <c r="F138" s="3" t="s">
        <v>43</v>
      </c>
      <c r="G138" s="3" t="b">
        <v>1</v>
      </c>
      <c r="H138" s="3" t="b">
        <v>1</v>
      </c>
      <c r="I138" s="3" t="b">
        <v>0</v>
      </c>
      <c r="J138" s="3" t="b">
        <v>1</v>
      </c>
      <c r="K138" s="3" t="b">
        <v>0</v>
      </c>
      <c r="L138" s="3">
        <v>200</v>
      </c>
      <c r="M138" s="3">
        <v>2</v>
      </c>
      <c r="N138" s="3">
        <v>0</v>
      </c>
      <c r="O138" s="3">
        <v>1</v>
      </c>
      <c r="P138" s="3">
        <v>2</v>
      </c>
      <c r="Q138" s="3">
        <v>100</v>
      </c>
      <c r="R138" s="3">
        <v>100</v>
      </c>
      <c r="S138" s="3">
        <v>1</v>
      </c>
      <c r="T138" s="3">
        <v>1</v>
      </c>
      <c r="U138" s="3" t="b">
        <v>1</v>
      </c>
      <c r="V138" s="3">
        <v>2000</v>
      </c>
      <c r="W138" s="51">
        <v>1817.89</v>
      </c>
      <c r="X138" s="51">
        <v>2017.61</v>
      </c>
      <c r="Y138" s="53">
        <v>172.15</v>
      </c>
      <c r="Z138" s="53">
        <v>182.2</v>
      </c>
      <c r="AA138" s="51">
        <v>144.1</v>
      </c>
      <c r="AB138" s="51">
        <v>164.03</v>
      </c>
      <c r="AC138" s="17">
        <v>1.19579666578322</v>
      </c>
      <c r="AD138" s="17">
        <v>1.1174814999478799</v>
      </c>
      <c r="AE138" s="51">
        <v>21.64</v>
      </c>
      <c r="AF138" s="51">
        <v>40.36</v>
      </c>
      <c r="AG138" s="51">
        <v>21.8</v>
      </c>
      <c r="AH138" s="51">
        <v>40.200000000000003</v>
      </c>
      <c r="AI138" s="17">
        <v>17401.123525161402</v>
      </c>
      <c r="AJ138" s="17">
        <v>1.0900443959333601</v>
      </c>
      <c r="AK138" s="3">
        <v>-10</v>
      </c>
      <c r="AL138" s="3">
        <v>5</v>
      </c>
    </row>
    <row r="139" spans="1:66" x14ac:dyDescent="0.25">
      <c r="A139" s="3">
        <v>138</v>
      </c>
      <c r="B139" s="3" t="s">
        <v>21</v>
      </c>
      <c r="C139" s="3" t="s">
        <v>22</v>
      </c>
      <c r="D139" s="3" t="s">
        <v>23</v>
      </c>
      <c r="E139" s="3" t="s">
        <v>56</v>
      </c>
      <c r="F139" s="3" t="s">
        <v>43</v>
      </c>
      <c r="G139" s="3" t="b">
        <v>1</v>
      </c>
      <c r="H139" s="3" t="b">
        <v>1</v>
      </c>
      <c r="I139" s="3" t="b">
        <v>0</v>
      </c>
      <c r="J139" s="3" t="b">
        <v>1</v>
      </c>
      <c r="K139" s="3" t="b">
        <v>0</v>
      </c>
      <c r="L139" s="3">
        <v>200</v>
      </c>
      <c r="M139" s="3">
        <v>2</v>
      </c>
      <c r="N139" s="3">
        <v>0</v>
      </c>
      <c r="O139" s="3">
        <v>1</v>
      </c>
      <c r="P139" s="3">
        <v>2</v>
      </c>
      <c r="Q139" s="3">
        <v>100</v>
      </c>
      <c r="R139" s="3">
        <v>100</v>
      </c>
      <c r="S139" s="3">
        <v>1</v>
      </c>
      <c r="T139" s="3">
        <v>1</v>
      </c>
      <c r="U139" s="3" t="b">
        <v>1</v>
      </c>
      <c r="V139" s="3">
        <v>2000</v>
      </c>
      <c r="W139" s="51">
        <v>1735.47</v>
      </c>
      <c r="X139" s="51">
        <v>2006.51</v>
      </c>
      <c r="Y139" s="53">
        <v>172.24</v>
      </c>
      <c r="Z139" s="53">
        <v>181.69</v>
      </c>
      <c r="AA139" s="51">
        <v>145.03</v>
      </c>
      <c r="AB139" s="51">
        <v>165.99</v>
      </c>
      <c r="AC139" s="17">
        <v>1.1893667783890201</v>
      </c>
      <c r="AD139" s="17">
        <v>1.0998803534547199</v>
      </c>
      <c r="AE139" s="51">
        <v>23.68</v>
      </c>
      <c r="AF139" s="51">
        <v>38.32</v>
      </c>
      <c r="AG139" s="51">
        <v>20.04</v>
      </c>
      <c r="AH139" s="51">
        <v>41.96</v>
      </c>
      <c r="AI139" s="17">
        <v>24001.208124083001</v>
      </c>
      <c r="AJ139" s="17">
        <v>0.97216011136134395</v>
      </c>
      <c r="AK139" s="3">
        <v>-10</v>
      </c>
      <c r="AL139" s="3">
        <v>5</v>
      </c>
    </row>
    <row r="140" spans="1:66" x14ac:dyDescent="0.25">
      <c r="A140" s="3">
        <v>139</v>
      </c>
      <c r="B140" s="3" t="s">
        <v>21</v>
      </c>
      <c r="C140" s="3" t="s">
        <v>22</v>
      </c>
      <c r="D140" s="3" t="s">
        <v>23</v>
      </c>
      <c r="E140" s="3" t="s">
        <v>56</v>
      </c>
      <c r="F140" s="3" t="s">
        <v>43</v>
      </c>
      <c r="G140" s="3" t="b">
        <v>1</v>
      </c>
      <c r="H140" s="3" t="b">
        <v>1</v>
      </c>
      <c r="I140" s="3" t="b">
        <v>0</v>
      </c>
      <c r="J140" s="3" t="b">
        <v>1</v>
      </c>
      <c r="K140" s="3" t="b">
        <v>0</v>
      </c>
      <c r="L140" s="3">
        <v>200</v>
      </c>
      <c r="M140" s="3">
        <v>2</v>
      </c>
      <c r="N140" s="3">
        <v>0</v>
      </c>
      <c r="O140" s="3">
        <v>1</v>
      </c>
      <c r="P140" s="3">
        <v>2</v>
      </c>
      <c r="Q140" s="3">
        <v>100</v>
      </c>
      <c r="R140" s="3">
        <v>100</v>
      </c>
      <c r="S140" s="3">
        <v>1</v>
      </c>
      <c r="T140" s="3">
        <v>1</v>
      </c>
      <c r="U140" s="3" t="b">
        <v>1</v>
      </c>
      <c r="V140" s="3">
        <v>2000</v>
      </c>
      <c r="W140" s="51">
        <v>1800.74</v>
      </c>
      <c r="X140" s="51">
        <v>1946.06</v>
      </c>
      <c r="Y140" s="53">
        <v>172.08</v>
      </c>
      <c r="Z140" s="53">
        <v>181.99</v>
      </c>
      <c r="AA140" s="51">
        <v>146</v>
      </c>
      <c r="AB140" s="51">
        <v>165.8</v>
      </c>
      <c r="AC140" s="17">
        <v>1.1800065019628501</v>
      </c>
      <c r="AD140" s="17">
        <v>1.10342790062787</v>
      </c>
      <c r="AE140" s="51">
        <v>23.8</v>
      </c>
      <c r="AF140" s="51">
        <v>38.200000000000003</v>
      </c>
      <c r="AG140" s="51">
        <v>21.28</v>
      </c>
      <c r="AH140" s="51">
        <v>40.72</v>
      </c>
      <c r="AI140" s="17">
        <v>17701.295168236898</v>
      </c>
      <c r="AJ140" s="17">
        <v>1.0205228983766901</v>
      </c>
      <c r="AK140" s="3">
        <v>-10</v>
      </c>
      <c r="AL140" s="3">
        <v>5</v>
      </c>
    </row>
    <row r="141" spans="1:66" x14ac:dyDescent="0.25">
      <c r="A141" s="3">
        <v>140</v>
      </c>
      <c r="B141" s="3" t="s">
        <v>21</v>
      </c>
      <c r="C141" s="3" t="s">
        <v>22</v>
      </c>
      <c r="D141" s="3" t="s">
        <v>23</v>
      </c>
      <c r="E141" s="3" t="s">
        <v>56</v>
      </c>
      <c r="F141" s="3" t="s">
        <v>43</v>
      </c>
      <c r="G141" s="3" t="b">
        <v>1</v>
      </c>
      <c r="H141" s="3" t="b">
        <v>1</v>
      </c>
      <c r="I141" s="3" t="b">
        <v>0</v>
      </c>
      <c r="J141" s="3" t="b">
        <v>1</v>
      </c>
      <c r="K141" s="3" t="b">
        <v>0</v>
      </c>
      <c r="L141" s="3">
        <v>200</v>
      </c>
      <c r="M141" s="3">
        <v>2</v>
      </c>
      <c r="N141" s="3">
        <v>0</v>
      </c>
      <c r="O141" s="3">
        <v>1</v>
      </c>
      <c r="P141" s="3">
        <v>2</v>
      </c>
      <c r="Q141" s="3">
        <v>100</v>
      </c>
      <c r="R141" s="3">
        <v>100</v>
      </c>
      <c r="S141" s="3">
        <v>1</v>
      </c>
      <c r="T141" s="3">
        <v>1</v>
      </c>
      <c r="U141" s="3" t="b">
        <v>1</v>
      </c>
      <c r="V141" s="3">
        <v>2000</v>
      </c>
      <c r="W141" s="51">
        <v>1830.32</v>
      </c>
      <c r="X141" s="51">
        <v>2078.63</v>
      </c>
      <c r="Y141" s="53">
        <v>171.45</v>
      </c>
      <c r="Z141" s="53">
        <v>180.46</v>
      </c>
      <c r="AA141" s="51">
        <v>144.02000000000001</v>
      </c>
      <c r="AB141" s="51">
        <v>164.19</v>
      </c>
      <c r="AC141" s="17">
        <v>1.19219055753664</v>
      </c>
      <c r="AD141" s="17">
        <v>1.1055319527388101</v>
      </c>
      <c r="AE141" s="51">
        <v>24.89</v>
      </c>
      <c r="AF141" s="51">
        <v>37.11</v>
      </c>
      <c r="AG141" s="51">
        <v>20.399999999999999</v>
      </c>
      <c r="AH141" s="51">
        <v>41.6</v>
      </c>
      <c r="AI141" s="17">
        <v>19401.434460721801</v>
      </c>
      <c r="AJ141" s="17">
        <v>0.98258627925310205</v>
      </c>
      <c r="AK141" s="3">
        <v>-10</v>
      </c>
      <c r="AL141" s="3">
        <v>5</v>
      </c>
    </row>
    <row r="142" spans="1:66" x14ac:dyDescent="0.25">
      <c r="A142" s="1">
        <v>141</v>
      </c>
      <c r="B142" s="1" t="s">
        <v>21</v>
      </c>
      <c r="C142" s="1" t="s">
        <v>22</v>
      </c>
      <c r="D142" s="1" t="s">
        <v>23</v>
      </c>
      <c r="E142" s="1" t="s">
        <v>57</v>
      </c>
      <c r="F142" s="1" t="s">
        <v>43</v>
      </c>
      <c r="G142" s="1" t="b">
        <v>1</v>
      </c>
      <c r="H142" s="1" t="b">
        <v>1</v>
      </c>
      <c r="I142" s="1" t="b">
        <v>0</v>
      </c>
      <c r="J142" s="1" t="b">
        <v>1</v>
      </c>
      <c r="K142" s="1" t="b">
        <v>0</v>
      </c>
      <c r="L142" s="1">
        <v>200</v>
      </c>
      <c r="M142" s="1">
        <v>2</v>
      </c>
      <c r="N142" s="1">
        <v>0</v>
      </c>
      <c r="O142" s="1">
        <v>1</v>
      </c>
      <c r="P142" s="1">
        <v>2</v>
      </c>
      <c r="Q142" s="1">
        <v>100</v>
      </c>
      <c r="R142" s="1">
        <v>100</v>
      </c>
      <c r="S142" s="1">
        <v>1</v>
      </c>
      <c r="T142" s="1">
        <v>1</v>
      </c>
      <c r="U142" s="1" t="b">
        <v>1</v>
      </c>
      <c r="V142" s="1">
        <v>2000</v>
      </c>
      <c r="W142" s="50">
        <v>1407.71</v>
      </c>
      <c r="X142" s="50">
        <v>1284.9100000000001</v>
      </c>
      <c r="Y142" s="54">
        <v>182.11</v>
      </c>
      <c r="Z142" s="54">
        <v>183.5</v>
      </c>
      <c r="AA142" s="50">
        <v>173.21</v>
      </c>
      <c r="AB142" s="50">
        <v>163.21</v>
      </c>
      <c r="AC142" s="16">
        <v>1.05973442608762</v>
      </c>
      <c r="AD142" s="16">
        <v>1.12754837812915</v>
      </c>
      <c r="AE142" s="50">
        <v>28.86</v>
      </c>
      <c r="AF142" s="50">
        <v>33.14</v>
      </c>
      <c r="AG142" s="50">
        <v>39.93</v>
      </c>
      <c r="AH142" s="50">
        <v>22.07</v>
      </c>
      <c r="AI142" s="16">
        <v>0.769749952342625</v>
      </c>
      <c r="AJ142" s="16">
        <v>11401.6653582942</v>
      </c>
      <c r="AK142" s="1">
        <v>-10</v>
      </c>
      <c r="AL142" s="1">
        <v>0</v>
      </c>
    </row>
    <row r="143" spans="1:66" x14ac:dyDescent="0.25">
      <c r="A143" s="1">
        <v>142</v>
      </c>
      <c r="B143" s="1" t="s">
        <v>21</v>
      </c>
      <c r="C143" s="1" t="s">
        <v>22</v>
      </c>
      <c r="D143" s="1" t="s">
        <v>23</v>
      </c>
      <c r="E143" s="1" t="s">
        <v>57</v>
      </c>
      <c r="F143" s="1" t="s">
        <v>43</v>
      </c>
      <c r="G143" s="1" t="b">
        <v>1</v>
      </c>
      <c r="H143" s="1" t="b">
        <v>1</v>
      </c>
      <c r="I143" s="1" t="b">
        <v>0</v>
      </c>
      <c r="J143" s="1" t="b">
        <v>1</v>
      </c>
      <c r="K143" s="1" t="b">
        <v>0</v>
      </c>
      <c r="L143" s="1">
        <v>200</v>
      </c>
      <c r="M143" s="1">
        <v>2</v>
      </c>
      <c r="N143" s="1">
        <v>0</v>
      </c>
      <c r="O143" s="1">
        <v>1</v>
      </c>
      <c r="P143" s="1">
        <v>2</v>
      </c>
      <c r="Q143" s="1">
        <v>100</v>
      </c>
      <c r="R143" s="1">
        <v>100</v>
      </c>
      <c r="S143" s="1">
        <v>1</v>
      </c>
      <c r="T143" s="1">
        <v>1</v>
      </c>
      <c r="U143" s="1" t="b">
        <v>1</v>
      </c>
      <c r="V143" s="1">
        <v>2000</v>
      </c>
      <c r="W143" s="50">
        <v>1252.98</v>
      </c>
      <c r="X143" s="50">
        <v>1503.64</v>
      </c>
      <c r="Y143" s="54">
        <v>184.35</v>
      </c>
      <c r="Z143" s="54">
        <v>180.51</v>
      </c>
      <c r="AA143" s="50">
        <v>159.01</v>
      </c>
      <c r="AB143" s="50">
        <v>174.35</v>
      </c>
      <c r="AC143" s="16">
        <v>1.1614145742830599</v>
      </c>
      <c r="AD143" s="16">
        <v>1.03900022288264</v>
      </c>
      <c r="AE143" s="50">
        <v>38.07</v>
      </c>
      <c r="AF143" s="50">
        <v>23.93</v>
      </c>
      <c r="AG143" s="50">
        <v>17.579999999999998</v>
      </c>
      <c r="AH143" s="50">
        <v>44.42</v>
      </c>
      <c r="AI143" s="16">
        <v>47702.083340261102</v>
      </c>
      <c r="AJ143" s="16">
        <v>0.58547421247297005</v>
      </c>
      <c r="AK143" s="1">
        <v>-10</v>
      </c>
      <c r="AL143" s="1">
        <v>0</v>
      </c>
    </row>
    <row r="144" spans="1:66" x14ac:dyDescent="0.25">
      <c r="A144" s="1">
        <v>143</v>
      </c>
      <c r="B144" s="1" t="s">
        <v>21</v>
      </c>
      <c r="C144" s="1" t="s">
        <v>22</v>
      </c>
      <c r="D144" s="1" t="s">
        <v>23</v>
      </c>
      <c r="E144" s="1" t="s">
        <v>57</v>
      </c>
      <c r="F144" s="1" t="s">
        <v>43</v>
      </c>
      <c r="G144" s="1" t="b">
        <v>1</v>
      </c>
      <c r="H144" s="1" t="b">
        <v>1</v>
      </c>
      <c r="I144" s="1" t="b">
        <v>0</v>
      </c>
      <c r="J144" s="1" t="b">
        <v>1</v>
      </c>
      <c r="K144" s="1" t="b">
        <v>0</v>
      </c>
      <c r="L144" s="1">
        <v>200</v>
      </c>
      <c r="M144" s="1">
        <v>2</v>
      </c>
      <c r="N144" s="1">
        <v>0</v>
      </c>
      <c r="O144" s="1">
        <v>1</v>
      </c>
      <c r="P144" s="1">
        <v>2</v>
      </c>
      <c r="Q144" s="1">
        <v>100</v>
      </c>
      <c r="R144" s="1">
        <v>100</v>
      </c>
      <c r="S144" s="1">
        <v>1</v>
      </c>
      <c r="T144" s="1">
        <v>1</v>
      </c>
      <c r="U144" s="1" t="b">
        <v>1</v>
      </c>
      <c r="V144" s="1">
        <v>2000</v>
      </c>
      <c r="W144" s="50">
        <v>1661.5</v>
      </c>
      <c r="X144" s="50">
        <v>1539.16</v>
      </c>
      <c r="Y144" s="54">
        <v>180.88</v>
      </c>
      <c r="Z144" s="54">
        <v>182.54</v>
      </c>
      <c r="AA144" s="50">
        <v>162.9</v>
      </c>
      <c r="AB144" s="50">
        <v>161.72999999999999</v>
      </c>
      <c r="AC144" s="16">
        <v>1.11329193496794</v>
      </c>
      <c r="AD144" s="16">
        <v>1.1337155026030901</v>
      </c>
      <c r="AE144" s="50">
        <v>27.87</v>
      </c>
      <c r="AF144" s="50">
        <v>34.130000000000003</v>
      </c>
      <c r="AG144" s="50">
        <v>33.68</v>
      </c>
      <c r="AH144" s="50">
        <v>28.32</v>
      </c>
      <c r="AI144" s="16">
        <v>3600.91298994623</v>
      </c>
      <c r="AJ144" s="16">
        <v>12501.2979243712</v>
      </c>
      <c r="AK144" s="1">
        <v>-10</v>
      </c>
      <c r="AL144" s="1">
        <v>0</v>
      </c>
    </row>
    <row r="145" spans="1:38" x14ac:dyDescent="0.25">
      <c r="A145" s="1">
        <v>144</v>
      </c>
      <c r="B145" s="1" t="s">
        <v>21</v>
      </c>
      <c r="C145" s="1" t="s">
        <v>22</v>
      </c>
      <c r="D145" s="1" t="s">
        <v>23</v>
      </c>
      <c r="E145" s="1" t="s">
        <v>57</v>
      </c>
      <c r="F145" s="1" t="s">
        <v>43</v>
      </c>
      <c r="G145" s="1" t="b">
        <v>1</v>
      </c>
      <c r="H145" s="1" t="b">
        <v>1</v>
      </c>
      <c r="I145" s="1" t="b">
        <v>0</v>
      </c>
      <c r="J145" s="1" t="b">
        <v>1</v>
      </c>
      <c r="K145" s="1" t="b">
        <v>0</v>
      </c>
      <c r="L145" s="1">
        <v>200</v>
      </c>
      <c r="M145" s="1">
        <v>2</v>
      </c>
      <c r="N145" s="1">
        <v>0</v>
      </c>
      <c r="O145" s="1">
        <v>1</v>
      </c>
      <c r="P145" s="1">
        <v>2</v>
      </c>
      <c r="Q145" s="1">
        <v>100</v>
      </c>
      <c r="R145" s="1">
        <v>100</v>
      </c>
      <c r="S145" s="1">
        <v>1</v>
      </c>
      <c r="T145" s="1">
        <v>1</v>
      </c>
      <c r="U145" s="1" t="b">
        <v>1</v>
      </c>
      <c r="V145" s="1">
        <v>2000</v>
      </c>
      <c r="W145" s="50">
        <v>1586.72</v>
      </c>
      <c r="X145" s="50">
        <v>1508.62</v>
      </c>
      <c r="Y145" s="54">
        <v>181.61</v>
      </c>
      <c r="Z145" s="54">
        <v>184.13</v>
      </c>
      <c r="AA145" s="50">
        <v>165.89</v>
      </c>
      <c r="AB145" s="50">
        <v>159.68</v>
      </c>
      <c r="AC145" s="16">
        <v>1.10066899382511</v>
      </c>
      <c r="AD145" s="16">
        <v>1.15635796454157</v>
      </c>
      <c r="AE145" s="50">
        <v>25.75</v>
      </c>
      <c r="AF145" s="50">
        <v>36.25</v>
      </c>
      <c r="AG145" s="50">
        <v>36.659999999999997</v>
      </c>
      <c r="AH145" s="50">
        <v>25.34</v>
      </c>
      <c r="AI145" s="16">
        <v>0.7575435804581</v>
      </c>
      <c r="AJ145" s="16">
        <v>15101.532944283699</v>
      </c>
      <c r="AK145" s="1">
        <v>-10</v>
      </c>
      <c r="AL145" s="1">
        <v>0</v>
      </c>
    </row>
    <row r="146" spans="1:38" x14ac:dyDescent="0.25">
      <c r="A146" s="1">
        <v>145</v>
      </c>
      <c r="B146" s="1" t="s">
        <v>21</v>
      </c>
      <c r="C146" s="1" t="s">
        <v>22</v>
      </c>
      <c r="D146" s="1" t="s">
        <v>23</v>
      </c>
      <c r="E146" s="1" t="s">
        <v>57</v>
      </c>
      <c r="F146" s="1" t="s">
        <v>43</v>
      </c>
      <c r="G146" s="1" t="b">
        <v>1</v>
      </c>
      <c r="H146" s="1" t="b">
        <v>1</v>
      </c>
      <c r="I146" s="1" t="b">
        <v>0</v>
      </c>
      <c r="J146" s="1" t="b">
        <v>1</v>
      </c>
      <c r="K146" s="1" t="b">
        <v>0</v>
      </c>
      <c r="L146" s="1">
        <v>200</v>
      </c>
      <c r="M146" s="1">
        <v>2</v>
      </c>
      <c r="N146" s="1">
        <v>0</v>
      </c>
      <c r="O146" s="1">
        <v>1</v>
      </c>
      <c r="P146" s="1">
        <v>2</v>
      </c>
      <c r="Q146" s="1">
        <v>100</v>
      </c>
      <c r="R146" s="1">
        <v>100</v>
      </c>
      <c r="S146" s="1">
        <v>1</v>
      </c>
      <c r="T146" s="1">
        <v>1</v>
      </c>
      <c r="U146" s="1" t="b">
        <v>1</v>
      </c>
      <c r="V146" s="1">
        <v>2000</v>
      </c>
      <c r="W146" s="50">
        <v>1371.07</v>
      </c>
      <c r="X146" s="50">
        <v>1674.39</v>
      </c>
      <c r="Y146" s="54">
        <v>181.07</v>
      </c>
      <c r="Z146" s="54">
        <v>182.82</v>
      </c>
      <c r="AA146" s="50">
        <v>162.78</v>
      </c>
      <c r="AB146" s="50">
        <v>165.02</v>
      </c>
      <c r="AC146" s="16">
        <v>1.12096776660053</v>
      </c>
      <c r="AD146" s="16">
        <v>1.1121290821157801</v>
      </c>
      <c r="AE146" s="50">
        <v>27.44</v>
      </c>
      <c r="AF146" s="50">
        <v>34.56</v>
      </c>
      <c r="AG146" s="50">
        <v>28.15</v>
      </c>
      <c r="AH146" s="50">
        <v>33.85</v>
      </c>
      <c r="AI146" s="16">
        <v>12601.133019266001</v>
      </c>
      <c r="AJ146" s="16">
        <v>8201.2209750835209</v>
      </c>
      <c r="AK146" s="1">
        <v>-10</v>
      </c>
      <c r="AL146" s="1">
        <v>0</v>
      </c>
    </row>
    <row r="147" spans="1:38" x14ac:dyDescent="0.25">
      <c r="A147" s="1">
        <v>146</v>
      </c>
      <c r="B147" s="1" t="s">
        <v>21</v>
      </c>
      <c r="C147" s="1" t="s">
        <v>22</v>
      </c>
      <c r="D147" s="1" t="s">
        <v>23</v>
      </c>
      <c r="E147" s="1" t="s">
        <v>57</v>
      </c>
      <c r="F147" s="1" t="s">
        <v>43</v>
      </c>
      <c r="G147" s="1" t="b">
        <v>1</v>
      </c>
      <c r="H147" s="1" t="b">
        <v>1</v>
      </c>
      <c r="I147" s="1" t="b">
        <v>0</v>
      </c>
      <c r="J147" s="1" t="b">
        <v>1</v>
      </c>
      <c r="K147" s="1" t="b">
        <v>0</v>
      </c>
      <c r="L147" s="1">
        <v>200</v>
      </c>
      <c r="M147" s="1">
        <v>2</v>
      </c>
      <c r="N147" s="1">
        <v>0</v>
      </c>
      <c r="O147" s="1">
        <v>1</v>
      </c>
      <c r="P147" s="1">
        <v>2</v>
      </c>
      <c r="Q147" s="1">
        <v>100</v>
      </c>
      <c r="R147" s="1">
        <v>100</v>
      </c>
      <c r="S147" s="1">
        <v>1</v>
      </c>
      <c r="T147" s="1">
        <v>1</v>
      </c>
      <c r="U147" s="1" t="b">
        <v>1</v>
      </c>
      <c r="V147" s="1">
        <v>2000</v>
      </c>
      <c r="W147" s="50">
        <v>1555.36</v>
      </c>
      <c r="X147" s="50">
        <v>1609.56</v>
      </c>
      <c r="Y147" s="54">
        <v>180.9</v>
      </c>
      <c r="Z147" s="54">
        <v>181.79</v>
      </c>
      <c r="AA147" s="50">
        <v>162.02000000000001</v>
      </c>
      <c r="AB147" s="50">
        <v>163.6</v>
      </c>
      <c r="AC147" s="16">
        <v>1.12166812483609</v>
      </c>
      <c r="AD147" s="16">
        <v>1.1154370281849599</v>
      </c>
      <c r="AE147" s="50">
        <v>30.38</v>
      </c>
      <c r="AF147" s="50">
        <v>31.62</v>
      </c>
      <c r="AG147" s="50">
        <v>30.14</v>
      </c>
      <c r="AH147" s="50">
        <v>31.86</v>
      </c>
      <c r="AI147" s="16">
        <v>7001.2068094598699</v>
      </c>
      <c r="AJ147" s="16">
        <v>9201.2087642632905</v>
      </c>
      <c r="AK147" s="1">
        <v>-10</v>
      </c>
      <c r="AL147" s="1">
        <v>0</v>
      </c>
    </row>
    <row r="148" spans="1:38" x14ac:dyDescent="0.25">
      <c r="A148" s="1">
        <v>147</v>
      </c>
      <c r="B148" s="1" t="s">
        <v>21</v>
      </c>
      <c r="C148" s="1" t="s">
        <v>22</v>
      </c>
      <c r="D148" s="1" t="s">
        <v>23</v>
      </c>
      <c r="E148" s="1" t="s">
        <v>57</v>
      </c>
      <c r="F148" s="1" t="s">
        <v>43</v>
      </c>
      <c r="G148" s="1" t="b">
        <v>1</v>
      </c>
      <c r="H148" s="1" t="b">
        <v>1</v>
      </c>
      <c r="I148" s="1" t="b">
        <v>0</v>
      </c>
      <c r="J148" s="1" t="b">
        <v>1</v>
      </c>
      <c r="K148" s="1" t="b">
        <v>0</v>
      </c>
      <c r="L148" s="1">
        <v>200</v>
      </c>
      <c r="M148" s="1">
        <v>2</v>
      </c>
      <c r="N148" s="1">
        <v>0</v>
      </c>
      <c r="O148" s="1">
        <v>1</v>
      </c>
      <c r="P148" s="1">
        <v>2</v>
      </c>
      <c r="Q148" s="1">
        <v>100</v>
      </c>
      <c r="R148" s="1">
        <v>100</v>
      </c>
      <c r="S148" s="1">
        <v>1</v>
      </c>
      <c r="T148" s="1">
        <v>1</v>
      </c>
      <c r="U148" s="1" t="b">
        <v>1</v>
      </c>
      <c r="V148" s="1">
        <v>2000</v>
      </c>
      <c r="W148" s="50">
        <v>1612.1</v>
      </c>
      <c r="X148" s="50">
        <v>1136.42</v>
      </c>
      <c r="Y148" s="54">
        <v>179.74</v>
      </c>
      <c r="Z148" s="54">
        <v>183.89</v>
      </c>
      <c r="AA148" s="50">
        <v>175.33</v>
      </c>
      <c r="AB148" s="50">
        <v>158.44</v>
      </c>
      <c r="AC148" s="16">
        <v>1.0275233000180699</v>
      </c>
      <c r="AD148" s="16">
        <v>1.16194501000934</v>
      </c>
      <c r="AE148" s="50">
        <v>24.16</v>
      </c>
      <c r="AF148" s="50">
        <v>37.840000000000003</v>
      </c>
      <c r="AG148" s="50">
        <v>47.61</v>
      </c>
      <c r="AH148" s="50">
        <v>14.39</v>
      </c>
      <c r="AI148" s="16">
        <v>0.525463540047585</v>
      </c>
      <c r="AJ148" s="16">
        <v>67102.201744660604</v>
      </c>
      <c r="AK148" s="1">
        <v>-10</v>
      </c>
      <c r="AL148" s="1">
        <v>0</v>
      </c>
    </row>
    <row r="149" spans="1:38" x14ac:dyDescent="0.25">
      <c r="A149" s="1">
        <v>148</v>
      </c>
      <c r="B149" s="1" t="s">
        <v>21</v>
      </c>
      <c r="C149" s="1" t="s">
        <v>22</v>
      </c>
      <c r="D149" s="1" t="s">
        <v>23</v>
      </c>
      <c r="E149" s="1" t="s">
        <v>57</v>
      </c>
      <c r="F149" s="1" t="s">
        <v>43</v>
      </c>
      <c r="G149" s="1" t="b">
        <v>1</v>
      </c>
      <c r="H149" s="1" t="b">
        <v>1</v>
      </c>
      <c r="I149" s="1" t="b">
        <v>0</v>
      </c>
      <c r="J149" s="1" t="b">
        <v>1</v>
      </c>
      <c r="K149" s="1" t="b">
        <v>0</v>
      </c>
      <c r="L149" s="1">
        <v>200</v>
      </c>
      <c r="M149" s="1">
        <v>2</v>
      </c>
      <c r="N149" s="1">
        <v>0</v>
      </c>
      <c r="O149" s="1">
        <v>1</v>
      </c>
      <c r="P149" s="1">
        <v>2</v>
      </c>
      <c r="Q149" s="1">
        <v>100</v>
      </c>
      <c r="R149" s="1">
        <v>100</v>
      </c>
      <c r="S149" s="1">
        <v>1</v>
      </c>
      <c r="T149" s="1">
        <v>1</v>
      </c>
      <c r="U149" s="1" t="b">
        <v>1</v>
      </c>
      <c r="V149" s="1">
        <v>2000</v>
      </c>
      <c r="W149" s="50">
        <v>1490.6</v>
      </c>
      <c r="X149" s="50">
        <v>1582.66</v>
      </c>
      <c r="Y149" s="54">
        <v>182.03</v>
      </c>
      <c r="Z149" s="54">
        <v>182.9</v>
      </c>
      <c r="AA149" s="50">
        <v>160.21</v>
      </c>
      <c r="AB149" s="50">
        <v>165.93</v>
      </c>
      <c r="AC149" s="16">
        <v>1.13999568602198</v>
      </c>
      <c r="AD149" s="16">
        <v>1.1109116525687801</v>
      </c>
      <c r="AE149" s="50">
        <v>28.97</v>
      </c>
      <c r="AF149" s="50">
        <v>33.03</v>
      </c>
      <c r="AG149" s="50">
        <v>25.68</v>
      </c>
      <c r="AH149" s="50">
        <v>36.32</v>
      </c>
      <c r="AI149" s="16">
        <v>14101.2552065786</v>
      </c>
      <c r="AJ149" s="16">
        <v>3200.9925592702798</v>
      </c>
      <c r="AK149" s="1">
        <v>-10</v>
      </c>
      <c r="AL149" s="1">
        <v>0</v>
      </c>
    </row>
    <row r="150" spans="1:38" x14ac:dyDescent="0.25">
      <c r="A150" s="1">
        <v>149</v>
      </c>
      <c r="B150" s="1" t="s">
        <v>21</v>
      </c>
      <c r="C150" s="1" t="s">
        <v>22</v>
      </c>
      <c r="D150" s="1" t="s">
        <v>23</v>
      </c>
      <c r="E150" s="1" t="s">
        <v>57</v>
      </c>
      <c r="F150" s="1" t="s">
        <v>43</v>
      </c>
      <c r="G150" s="1" t="b">
        <v>1</v>
      </c>
      <c r="H150" s="1" t="b">
        <v>1</v>
      </c>
      <c r="I150" s="1" t="b">
        <v>0</v>
      </c>
      <c r="J150" s="1" t="b">
        <v>1</v>
      </c>
      <c r="K150" s="1" t="b">
        <v>0</v>
      </c>
      <c r="L150" s="1">
        <v>200</v>
      </c>
      <c r="M150" s="1">
        <v>2</v>
      </c>
      <c r="N150" s="1">
        <v>0</v>
      </c>
      <c r="O150" s="1">
        <v>1</v>
      </c>
      <c r="P150" s="1">
        <v>2</v>
      </c>
      <c r="Q150" s="1">
        <v>100</v>
      </c>
      <c r="R150" s="1">
        <v>100</v>
      </c>
      <c r="S150" s="1">
        <v>1</v>
      </c>
      <c r="T150" s="1">
        <v>1</v>
      </c>
      <c r="U150" s="1" t="b">
        <v>1</v>
      </c>
      <c r="V150" s="1">
        <v>2000</v>
      </c>
      <c r="W150" s="50">
        <v>1583.72</v>
      </c>
      <c r="X150" s="50">
        <v>1269.5999999999999</v>
      </c>
      <c r="Y150" s="54">
        <v>180.17</v>
      </c>
      <c r="Z150" s="54">
        <v>183.75</v>
      </c>
      <c r="AA150" s="50">
        <v>172</v>
      </c>
      <c r="AB150" s="50">
        <v>159.36000000000001</v>
      </c>
      <c r="AC150" s="16">
        <v>1.0516116457326801</v>
      </c>
      <c r="AD150" s="16">
        <v>1.155584311563</v>
      </c>
      <c r="AE150" s="50">
        <v>24.9</v>
      </c>
      <c r="AF150" s="50">
        <v>37.1</v>
      </c>
      <c r="AG150" s="50">
        <v>43.55</v>
      </c>
      <c r="AH150" s="50">
        <v>18.45</v>
      </c>
      <c r="AI150" s="16">
        <v>0.62845290494734196</v>
      </c>
      <c r="AJ150" s="16">
        <v>41802.195146005302</v>
      </c>
      <c r="AK150" s="1">
        <v>-10</v>
      </c>
      <c r="AL150" s="1">
        <v>0</v>
      </c>
    </row>
    <row r="151" spans="1:38" x14ac:dyDescent="0.25">
      <c r="A151" s="1">
        <v>150</v>
      </c>
      <c r="B151" s="1" t="s">
        <v>21</v>
      </c>
      <c r="C151" s="1" t="s">
        <v>22</v>
      </c>
      <c r="D151" s="1" t="s">
        <v>23</v>
      </c>
      <c r="E151" s="1" t="s">
        <v>57</v>
      </c>
      <c r="F151" s="1" t="s">
        <v>43</v>
      </c>
      <c r="G151" s="1" t="b">
        <v>1</v>
      </c>
      <c r="H151" s="1" t="b">
        <v>1</v>
      </c>
      <c r="I151" s="1" t="b">
        <v>0</v>
      </c>
      <c r="J151" s="1" t="b">
        <v>1</v>
      </c>
      <c r="K151" s="1" t="b">
        <v>0</v>
      </c>
      <c r="L151" s="1">
        <v>200</v>
      </c>
      <c r="M151" s="1">
        <v>2</v>
      </c>
      <c r="N151" s="1">
        <v>0</v>
      </c>
      <c r="O151" s="1">
        <v>1</v>
      </c>
      <c r="P151" s="1">
        <v>2</v>
      </c>
      <c r="Q151" s="1">
        <v>100</v>
      </c>
      <c r="R151" s="1">
        <v>100</v>
      </c>
      <c r="S151" s="1">
        <v>1</v>
      </c>
      <c r="T151" s="1">
        <v>1</v>
      </c>
      <c r="U151" s="1" t="b">
        <v>1</v>
      </c>
      <c r="V151" s="1">
        <v>2000</v>
      </c>
      <c r="W151" s="50">
        <v>1322.88</v>
      </c>
      <c r="X151" s="50">
        <v>1709.56</v>
      </c>
      <c r="Y151" s="54">
        <v>181.52</v>
      </c>
      <c r="Z151" s="54">
        <v>183.45</v>
      </c>
      <c r="AA151" s="50">
        <v>157.27000000000001</v>
      </c>
      <c r="AB151" s="50">
        <v>169.01</v>
      </c>
      <c r="AC151" s="16">
        <v>1.1558151187604899</v>
      </c>
      <c r="AD151" s="16">
        <v>1.0894608781639199</v>
      </c>
      <c r="AE151" s="50">
        <v>27.87</v>
      </c>
      <c r="AF151" s="50">
        <v>34.130000000000003</v>
      </c>
      <c r="AG151" s="50">
        <v>19.850000000000001</v>
      </c>
      <c r="AH151" s="50">
        <v>42.15</v>
      </c>
      <c r="AI151" s="16">
        <v>27601.413494448399</v>
      </c>
      <c r="AJ151" s="16">
        <v>2200.8283170692298</v>
      </c>
      <c r="AK151" s="1">
        <v>-10</v>
      </c>
      <c r="AL151" s="1">
        <v>0</v>
      </c>
    </row>
    <row r="152" spans="1:38" x14ac:dyDescent="0.25">
      <c r="A152" s="3">
        <v>151</v>
      </c>
      <c r="B152" s="3" t="s">
        <v>21</v>
      </c>
      <c r="C152" s="3" t="s">
        <v>22</v>
      </c>
      <c r="D152" s="3" t="s">
        <v>23</v>
      </c>
      <c r="E152" s="3" t="s">
        <v>58</v>
      </c>
      <c r="F152" s="3" t="s">
        <v>43</v>
      </c>
      <c r="G152" s="3" t="b">
        <v>1</v>
      </c>
      <c r="H152" s="3" t="b">
        <v>1</v>
      </c>
      <c r="I152" s="3" t="b">
        <v>0</v>
      </c>
      <c r="J152" s="3" t="b">
        <v>1</v>
      </c>
      <c r="K152" s="3" t="b">
        <v>0</v>
      </c>
      <c r="L152" s="3">
        <v>200</v>
      </c>
      <c r="M152" s="3">
        <v>2</v>
      </c>
      <c r="N152" s="3">
        <v>0</v>
      </c>
      <c r="O152" s="3">
        <v>1</v>
      </c>
      <c r="P152" s="3">
        <v>2</v>
      </c>
      <c r="Q152" s="3">
        <v>100</v>
      </c>
      <c r="R152" s="3">
        <v>100</v>
      </c>
      <c r="S152" s="3">
        <v>1</v>
      </c>
      <c r="T152" s="3">
        <v>1</v>
      </c>
      <c r="U152" s="3" t="b">
        <v>1</v>
      </c>
      <c r="V152" s="3">
        <v>2000</v>
      </c>
      <c r="W152" s="51">
        <v>2305.35</v>
      </c>
      <c r="X152" s="51">
        <v>1025.17</v>
      </c>
      <c r="Y152" s="53">
        <v>167.95</v>
      </c>
      <c r="Z152" s="53">
        <v>190.83</v>
      </c>
      <c r="AA152" s="51">
        <v>134.96</v>
      </c>
      <c r="AB152" s="51">
        <v>179.66</v>
      </c>
      <c r="AC152" s="17">
        <v>1.2467672416909401</v>
      </c>
      <c r="AD152" s="17">
        <v>1.06629100735779</v>
      </c>
      <c r="AE152" s="51">
        <v>25.59</v>
      </c>
      <c r="AF152" s="51">
        <v>36.409999999999997</v>
      </c>
      <c r="AG152" s="51">
        <v>23.31</v>
      </c>
      <c r="AH152" s="51">
        <v>38.69</v>
      </c>
      <c r="AI152" s="17">
        <v>28601.101135538898</v>
      </c>
      <c r="AJ152" s="17">
        <v>1.1023252760673701</v>
      </c>
      <c r="AK152" s="3">
        <v>-5</v>
      </c>
      <c r="AL152" s="3">
        <v>20</v>
      </c>
    </row>
    <row r="153" spans="1:38" x14ac:dyDescent="0.25">
      <c r="A153" s="3">
        <v>152</v>
      </c>
      <c r="B153" s="3" t="s">
        <v>21</v>
      </c>
      <c r="C153" s="3" t="s">
        <v>22</v>
      </c>
      <c r="D153" s="3" t="s">
        <v>23</v>
      </c>
      <c r="E153" s="3" t="s">
        <v>58</v>
      </c>
      <c r="F153" s="3" t="s">
        <v>43</v>
      </c>
      <c r="G153" s="3" t="b">
        <v>1</v>
      </c>
      <c r="H153" s="3" t="b">
        <v>1</v>
      </c>
      <c r="I153" s="3" t="b">
        <v>0</v>
      </c>
      <c r="J153" s="3" t="b">
        <v>1</v>
      </c>
      <c r="K153" s="3" t="b">
        <v>0</v>
      </c>
      <c r="L153" s="3">
        <v>200</v>
      </c>
      <c r="M153" s="3">
        <v>2</v>
      </c>
      <c r="N153" s="3">
        <v>0</v>
      </c>
      <c r="O153" s="3">
        <v>1</v>
      </c>
      <c r="P153" s="3">
        <v>2</v>
      </c>
      <c r="Q153" s="3">
        <v>100</v>
      </c>
      <c r="R153" s="3">
        <v>100</v>
      </c>
      <c r="S153" s="3">
        <v>1</v>
      </c>
      <c r="T153" s="3">
        <v>1</v>
      </c>
      <c r="U153" s="3" t="b">
        <v>1</v>
      </c>
      <c r="V153" s="3">
        <v>2000</v>
      </c>
      <c r="W153" s="51">
        <v>2452.81</v>
      </c>
      <c r="X153" s="51">
        <v>1033.31</v>
      </c>
      <c r="Y153" s="53">
        <v>168.72</v>
      </c>
      <c r="Z153" s="53">
        <v>192.04</v>
      </c>
      <c r="AA153" s="51">
        <v>133.36000000000001</v>
      </c>
      <c r="AB153" s="51">
        <v>177.34</v>
      </c>
      <c r="AC153" s="17">
        <v>1.2684436353242901</v>
      </c>
      <c r="AD153" s="17">
        <v>1.0878856324693</v>
      </c>
      <c r="AE153" s="51">
        <v>24.47</v>
      </c>
      <c r="AF153" s="51">
        <v>37.53</v>
      </c>
      <c r="AG153" s="51">
        <v>25.77</v>
      </c>
      <c r="AH153" s="51">
        <v>36.229999999999997</v>
      </c>
      <c r="AI153" s="17">
        <v>15401.026736599</v>
      </c>
      <c r="AJ153" s="17">
        <v>1.18933888978935</v>
      </c>
      <c r="AK153" s="3">
        <v>-5</v>
      </c>
      <c r="AL153" s="3">
        <v>20</v>
      </c>
    </row>
    <row r="154" spans="1:38" x14ac:dyDescent="0.25">
      <c r="A154" s="3">
        <v>153</v>
      </c>
      <c r="B154" s="3" t="s">
        <v>21</v>
      </c>
      <c r="C154" s="3" t="s">
        <v>22</v>
      </c>
      <c r="D154" s="3" t="s">
        <v>23</v>
      </c>
      <c r="E154" s="3" t="s">
        <v>58</v>
      </c>
      <c r="F154" s="3" t="s">
        <v>43</v>
      </c>
      <c r="G154" s="3" t="b">
        <v>1</v>
      </c>
      <c r="H154" s="3" t="b">
        <v>1</v>
      </c>
      <c r="I154" s="3" t="b">
        <v>0</v>
      </c>
      <c r="J154" s="3" t="b">
        <v>1</v>
      </c>
      <c r="K154" s="3" t="b">
        <v>0</v>
      </c>
      <c r="L154" s="3">
        <v>200</v>
      </c>
      <c r="M154" s="3">
        <v>2</v>
      </c>
      <c r="N154" s="3">
        <v>0</v>
      </c>
      <c r="O154" s="3">
        <v>1</v>
      </c>
      <c r="P154" s="3">
        <v>2</v>
      </c>
      <c r="Q154" s="3">
        <v>100</v>
      </c>
      <c r="R154" s="3">
        <v>100</v>
      </c>
      <c r="S154" s="3">
        <v>1</v>
      </c>
      <c r="T154" s="3">
        <v>1</v>
      </c>
      <c r="U154" s="3" t="b">
        <v>1</v>
      </c>
      <c r="V154" s="3">
        <v>2000</v>
      </c>
      <c r="W154" s="51">
        <v>2361.5700000000002</v>
      </c>
      <c r="X154" s="51">
        <v>922.13</v>
      </c>
      <c r="Y154" s="53">
        <v>167.91</v>
      </c>
      <c r="Z154" s="53">
        <v>191.07</v>
      </c>
      <c r="AA154" s="51">
        <v>136.93</v>
      </c>
      <c r="AB154" s="51">
        <v>181.36</v>
      </c>
      <c r="AC154" s="17">
        <v>1.22841536053872</v>
      </c>
      <c r="AD154" s="17">
        <v>1.05779085762291</v>
      </c>
      <c r="AE154" s="51">
        <v>24.79</v>
      </c>
      <c r="AF154" s="51">
        <v>37.21</v>
      </c>
      <c r="AG154" s="51">
        <v>25.16</v>
      </c>
      <c r="AH154" s="51">
        <v>36.840000000000003</v>
      </c>
      <c r="AI154" s="17">
        <v>27200.933479394</v>
      </c>
      <c r="AJ154" s="17">
        <v>1.1621412351604701</v>
      </c>
      <c r="AK154" s="3">
        <v>-5</v>
      </c>
      <c r="AL154" s="3">
        <v>20</v>
      </c>
    </row>
    <row r="155" spans="1:38" x14ac:dyDescent="0.25">
      <c r="A155" s="3">
        <v>154</v>
      </c>
      <c r="B155" s="3" t="s">
        <v>21</v>
      </c>
      <c r="C155" s="3" t="s">
        <v>22</v>
      </c>
      <c r="D155" s="3" t="s">
        <v>23</v>
      </c>
      <c r="E155" s="3" t="s">
        <v>58</v>
      </c>
      <c r="F155" s="3" t="s">
        <v>43</v>
      </c>
      <c r="G155" s="3" t="b">
        <v>1</v>
      </c>
      <c r="H155" s="3" t="b">
        <v>1</v>
      </c>
      <c r="I155" s="3" t="b">
        <v>0</v>
      </c>
      <c r="J155" s="3" t="b">
        <v>1</v>
      </c>
      <c r="K155" s="3" t="b">
        <v>0</v>
      </c>
      <c r="L155" s="3">
        <v>200</v>
      </c>
      <c r="M155" s="3">
        <v>2</v>
      </c>
      <c r="N155" s="3">
        <v>0</v>
      </c>
      <c r="O155" s="3">
        <v>1</v>
      </c>
      <c r="P155" s="3">
        <v>2</v>
      </c>
      <c r="Q155" s="3">
        <v>100</v>
      </c>
      <c r="R155" s="3">
        <v>100</v>
      </c>
      <c r="S155" s="3">
        <v>1</v>
      </c>
      <c r="T155" s="3">
        <v>1</v>
      </c>
      <c r="U155" s="3" t="b">
        <v>1</v>
      </c>
      <c r="V155" s="3">
        <v>2000</v>
      </c>
      <c r="W155" s="51">
        <v>2413.17</v>
      </c>
      <c r="X155" s="51">
        <v>907.71</v>
      </c>
      <c r="Y155" s="53">
        <v>168.88</v>
      </c>
      <c r="Z155" s="53">
        <v>192.16</v>
      </c>
      <c r="AA155" s="51">
        <v>136.28</v>
      </c>
      <c r="AB155" s="51">
        <v>179.97</v>
      </c>
      <c r="AC155" s="17">
        <v>1.2417240886863199</v>
      </c>
      <c r="AD155" s="17">
        <v>1.0718232580281899</v>
      </c>
      <c r="AE155" s="51">
        <v>24.66</v>
      </c>
      <c r="AF155" s="51">
        <v>37.340000000000003</v>
      </c>
      <c r="AG155" s="51">
        <v>26.25</v>
      </c>
      <c r="AH155" s="51">
        <v>35.75</v>
      </c>
      <c r="AI155" s="17">
        <v>26300.896226682598</v>
      </c>
      <c r="AJ155" s="17">
        <v>1.1991018347033999</v>
      </c>
      <c r="AK155" s="3">
        <v>-5</v>
      </c>
      <c r="AL155" s="3">
        <v>20</v>
      </c>
    </row>
    <row r="156" spans="1:38" x14ac:dyDescent="0.25">
      <c r="A156" s="3">
        <v>155</v>
      </c>
      <c r="B156" s="3" t="s">
        <v>21</v>
      </c>
      <c r="C156" s="3" t="s">
        <v>22</v>
      </c>
      <c r="D156" s="3" t="s">
        <v>23</v>
      </c>
      <c r="E156" s="3" t="s">
        <v>58</v>
      </c>
      <c r="F156" s="3" t="s">
        <v>43</v>
      </c>
      <c r="G156" s="3" t="b">
        <v>1</v>
      </c>
      <c r="H156" s="3" t="b">
        <v>1</v>
      </c>
      <c r="I156" s="3" t="b">
        <v>0</v>
      </c>
      <c r="J156" s="3" t="b">
        <v>1</v>
      </c>
      <c r="K156" s="3" t="b">
        <v>0</v>
      </c>
      <c r="L156" s="3">
        <v>200</v>
      </c>
      <c r="M156" s="3">
        <v>2</v>
      </c>
      <c r="N156" s="3">
        <v>0</v>
      </c>
      <c r="O156" s="3">
        <v>1</v>
      </c>
      <c r="P156" s="3">
        <v>2</v>
      </c>
      <c r="Q156" s="3">
        <v>100</v>
      </c>
      <c r="R156" s="3">
        <v>100</v>
      </c>
      <c r="S156" s="3">
        <v>1</v>
      </c>
      <c r="T156" s="3">
        <v>1</v>
      </c>
      <c r="U156" s="3" t="b">
        <v>1</v>
      </c>
      <c r="V156" s="3">
        <v>2000</v>
      </c>
      <c r="W156" s="51">
        <v>2371.54</v>
      </c>
      <c r="X156" s="51">
        <v>988.72</v>
      </c>
      <c r="Y156" s="53">
        <v>167.96</v>
      </c>
      <c r="Z156" s="53">
        <v>190.5</v>
      </c>
      <c r="AA156" s="51">
        <v>135.68</v>
      </c>
      <c r="AB156" s="51">
        <v>180.2</v>
      </c>
      <c r="AC156" s="17">
        <v>1.24044259033805</v>
      </c>
      <c r="AD156" s="17">
        <v>1.0603367022149199</v>
      </c>
      <c r="AE156" s="51">
        <v>25.76</v>
      </c>
      <c r="AF156" s="51">
        <v>36.24</v>
      </c>
      <c r="AG156" s="51">
        <v>24.64</v>
      </c>
      <c r="AH156" s="51">
        <v>37.36</v>
      </c>
      <c r="AI156" s="17">
        <v>33801.009701916097</v>
      </c>
      <c r="AJ156" s="17">
        <v>1.1625020525151799</v>
      </c>
      <c r="AK156" s="3">
        <v>-5</v>
      </c>
      <c r="AL156" s="3">
        <v>20</v>
      </c>
    </row>
    <row r="157" spans="1:38" x14ac:dyDescent="0.25">
      <c r="A157" s="3">
        <v>156</v>
      </c>
      <c r="B157" s="3" t="s">
        <v>21</v>
      </c>
      <c r="C157" s="3" t="s">
        <v>22</v>
      </c>
      <c r="D157" s="3" t="s">
        <v>23</v>
      </c>
      <c r="E157" s="3" t="s">
        <v>58</v>
      </c>
      <c r="F157" s="3" t="s">
        <v>43</v>
      </c>
      <c r="G157" s="3" t="b">
        <v>1</v>
      </c>
      <c r="H157" s="3" t="b">
        <v>1</v>
      </c>
      <c r="I157" s="3" t="b">
        <v>0</v>
      </c>
      <c r="J157" s="3" t="b">
        <v>1</v>
      </c>
      <c r="K157" s="3" t="b">
        <v>0</v>
      </c>
      <c r="L157" s="3">
        <v>200</v>
      </c>
      <c r="M157" s="3">
        <v>2</v>
      </c>
      <c r="N157" s="3">
        <v>0</v>
      </c>
      <c r="O157" s="3">
        <v>1</v>
      </c>
      <c r="P157" s="3">
        <v>2</v>
      </c>
      <c r="Q157" s="3">
        <v>100</v>
      </c>
      <c r="R157" s="3">
        <v>100</v>
      </c>
      <c r="S157" s="3">
        <v>1</v>
      </c>
      <c r="T157" s="3">
        <v>1</v>
      </c>
      <c r="U157" s="3" t="b">
        <v>1</v>
      </c>
      <c r="V157" s="3">
        <v>2000</v>
      </c>
      <c r="W157" s="51">
        <v>2475.98</v>
      </c>
      <c r="X157" s="51">
        <v>972.46</v>
      </c>
      <c r="Y157" s="53">
        <v>169.18</v>
      </c>
      <c r="Z157" s="53">
        <v>191.68</v>
      </c>
      <c r="AA157" s="51">
        <v>134.72</v>
      </c>
      <c r="AB157" s="51">
        <v>178.21</v>
      </c>
      <c r="AC157" s="17">
        <v>1.25739265940888</v>
      </c>
      <c r="AD157" s="17">
        <v>1.07959177082141</v>
      </c>
      <c r="AE157" s="51">
        <v>26.38</v>
      </c>
      <c r="AF157" s="51">
        <v>35.619999999999997</v>
      </c>
      <c r="AG157" s="51">
        <v>25.88</v>
      </c>
      <c r="AH157" s="51">
        <v>36.119999999999997</v>
      </c>
      <c r="AI157" s="17">
        <v>18200.997934406201</v>
      </c>
      <c r="AJ157" s="17">
        <v>1.07772161014672</v>
      </c>
      <c r="AK157" s="3">
        <v>-5</v>
      </c>
      <c r="AL157" s="3">
        <v>20</v>
      </c>
    </row>
    <row r="158" spans="1:38" x14ac:dyDescent="0.25">
      <c r="A158" s="3">
        <v>157</v>
      </c>
      <c r="B158" s="3" t="s">
        <v>21</v>
      </c>
      <c r="C158" s="3" t="s">
        <v>22</v>
      </c>
      <c r="D158" s="3" t="s">
        <v>23</v>
      </c>
      <c r="E158" s="3" t="s">
        <v>58</v>
      </c>
      <c r="F158" s="3" t="s">
        <v>43</v>
      </c>
      <c r="G158" s="3" t="b">
        <v>1</v>
      </c>
      <c r="H158" s="3" t="b">
        <v>1</v>
      </c>
      <c r="I158" s="3" t="b">
        <v>0</v>
      </c>
      <c r="J158" s="3" t="b">
        <v>1</v>
      </c>
      <c r="K158" s="3" t="b">
        <v>0</v>
      </c>
      <c r="L158" s="3">
        <v>200</v>
      </c>
      <c r="M158" s="3">
        <v>2</v>
      </c>
      <c r="N158" s="3">
        <v>0</v>
      </c>
      <c r="O158" s="3">
        <v>1</v>
      </c>
      <c r="P158" s="3">
        <v>2</v>
      </c>
      <c r="Q158" s="3">
        <v>100</v>
      </c>
      <c r="R158" s="3">
        <v>100</v>
      </c>
      <c r="S158" s="3">
        <v>1</v>
      </c>
      <c r="T158" s="3">
        <v>1</v>
      </c>
      <c r="U158" s="3" t="b">
        <v>1</v>
      </c>
      <c r="V158" s="3">
        <v>2000</v>
      </c>
      <c r="W158" s="51">
        <v>2446.2600000000002</v>
      </c>
      <c r="X158" s="51">
        <v>1006.64</v>
      </c>
      <c r="Y158" s="53">
        <v>168.13</v>
      </c>
      <c r="Z158" s="53">
        <v>191.1</v>
      </c>
      <c r="AA158" s="51">
        <v>134.47999999999999</v>
      </c>
      <c r="AB158" s="51">
        <v>179.18</v>
      </c>
      <c r="AC158" s="17">
        <v>1.25228171858125</v>
      </c>
      <c r="AD158" s="17">
        <v>1.0694187669330999</v>
      </c>
      <c r="AE158" s="51">
        <v>24.88</v>
      </c>
      <c r="AF158" s="51">
        <v>37.119999999999997</v>
      </c>
      <c r="AG158" s="51">
        <v>25.69</v>
      </c>
      <c r="AH158" s="51">
        <v>36.31</v>
      </c>
      <c r="AI158" s="17">
        <v>18900.9947534897</v>
      </c>
      <c r="AJ158" s="17">
        <v>1.16816241735425</v>
      </c>
      <c r="AK158" s="3">
        <v>-5</v>
      </c>
      <c r="AL158" s="3">
        <v>20</v>
      </c>
    </row>
    <row r="159" spans="1:38" x14ac:dyDescent="0.25">
      <c r="A159" s="3">
        <v>158</v>
      </c>
      <c r="B159" s="3" t="s">
        <v>21</v>
      </c>
      <c r="C159" s="3" t="s">
        <v>22</v>
      </c>
      <c r="D159" s="3" t="s">
        <v>23</v>
      </c>
      <c r="E159" s="3" t="s">
        <v>58</v>
      </c>
      <c r="F159" s="3" t="s">
        <v>43</v>
      </c>
      <c r="G159" s="3" t="b">
        <v>1</v>
      </c>
      <c r="H159" s="3" t="b">
        <v>1</v>
      </c>
      <c r="I159" s="3" t="b">
        <v>0</v>
      </c>
      <c r="J159" s="3" t="b">
        <v>1</v>
      </c>
      <c r="K159" s="3" t="b">
        <v>0</v>
      </c>
      <c r="L159" s="3">
        <v>200</v>
      </c>
      <c r="M159" s="3">
        <v>2</v>
      </c>
      <c r="N159" s="3">
        <v>0</v>
      </c>
      <c r="O159" s="3">
        <v>1</v>
      </c>
      <c r="P159" s="3">
        <v>2</v>
      </c>
      <c r="Q159" s="3">
        <v>100</v>
      </c>
      <c r="R159" s="3">
        <v>100</v>
      </c>
      <c r="S159" s="3">
        <v>1</v>
      </c>
      <c r="T159" s="3">
        <v>1</v>
      </c>
      <c r="U159" s="3" t="b">
        <v>1</v>
      </c>
      <c r="V159" s="3">
        <v>2000</v>
      </c>
      <c r="W159" s="51">
        <v>2429.21</v>
      </c>
      <c r="X159" s="51">
        <v>1002.15</v>
      </c>
      <c r="Y159" s="53">
        <v>168.22</v>
      </c>
      <c r="Z159" s="53">
        <v>190.81</v>
      </c>
      <c r="AA159" s="51">
        <v>135.5</v>
      </c>
      <c r="AB159" s="51">
        <v>178.68</v>
      </c>
      <c r="AC159" s="17">
        <v>1.2439642783888201</v>
      </c>
      <c r="AD159" s="17">
        <v>1.0718363029028599</v>
      </c>
      <c r="AE159" s="51">
        <v>24.8</v>
      </c>
      <c r="AF159" s="51">
        <v>37.200000000000003</v>
      </c>
      <c r="AG159" s="51">
        <v>25.95</v>
      </c>
      <c r="AH159" s="51">
        <v>36.049999999999997</v>
      </c>
      <c r="AI159" s="17">
        <v>19900.997597778001</v>
      </c>
      <c r="AJ159" s="17">
        <v>1.1940021337718101</v>
      </c>
      <c r="AK159" s="3">
        <v>-5</v>
      </c>
      <c r="AL159" s="3">
        <v>20</v>
      </c>
    </row>
    <row r="160" spans="1:38" x14ac:dyDescent="0.25">
      <c r="A160" s="3">
        <v>159</v>
      </c>
      <c r="B160" s="3" t="s">
        <v>21</v>
      </c>
      <c r="C160" s="3" t="s">
        <v>22</v>
      </c>
      <c r="D160" s="3" t="s">
        <v>23</v>
      </c>
      <c r="E160" s="3" t="s">
        <v>58</v>
      </c>
      <c r="F160" s="3" t="s">
        <v>43</v>
      </c>
      <c r="G160" s="3" t="b">
        <v>1</v>
      </c>
      <c r="H160" s="3" t="b">
        <v>1</v>
      </c>
      <c r="I160" s="3" t="b">
        <v>0</v>
      </c>
      <c r="J160" s="3" t="b">
        <v>1</v>
      </c>
      <c r="K160" s="3" t="b">
        <v>0</v>
      </c>
      <c r="L160" s="3">
        <v>200</v>
      </c>
      <c r="M160" s="3">
        <v>2</v>
      </c>
      <c r="N160" s="3">
        <v>0</v>
      </c>
      <c r="O160" s="3">
        <v>1</v>
      </c>
      <c r="P160" s="3">
        <v>2</v>
      </c>
      <c r="Q160" s="3">
        <v>100</v>
      </c>
      <c r="R160" s="3">
        <v>100</v>
      </c>
      <c r="S160" s="3">
        <v>1</v>
      </c>
      <c r="T160" s="3">
        <v>1</v>
      </c>
      <c r="U160" s="3" t="b">
        <v>1</v>
      </c>
      <c r="V160" s="3">
        <v>2000</v>
      </c>
      <c r="W160" s="51">
        <v>2535.56</v>
      </c>
      <c r="X160" s="51">
        <v>1048.6600000000001</v>
      </c>
      <c r="Y160" s="53">
        <v>167.49</v>
      </c>
      <c r="Z160" s="53">
        <v>190.29</v>
      </c>
      <c r="AA160" s="51">
        <v>134.01</v>
      </c>
      <c r="AB160" s="51">
        <v>178.11</v>
      </c>
      <c r="AC160" s="17">
        <v>1.2523519154675899</v>
      </c>
      <c r="AD160" s="17">
        <v>1.0714095952720399</v>
      </c>
      <c r="AE160" s="51">
        <v>24.24</v>
      </c>
      <c r="AF160" s="51">
        <v>37.76</v>
      </c>
      <c r="AG160" s="51">
        <v>26.96</v>
      </c>
      <c r="AH160" s="51">
        <v>35.04</v>
      </c>
      <c r="AI160" s="17">
        <v>6900.9657137957602</v>
      </c>
      <c r="AJ160" s="17">
        <v>1.20642030513891</v>
      </c>
      <c r="AK160" s="3">
        <v>-5</v>
      </c>
      <c r="AL160" s="3">
        <v>20</v>
      </c>
    </row>
    <row r="161" spans="1:38" x14ac:dyDescent="0.25">
      <c r="A161" s="3">
        <v>160</v>
      </c>
      <c r="B161" s="3" t="s">
        <v>21</v>
      </c>
      <c r="C161" s="3" t="s">
        <v>22</v>
      </c>
      <c r="D161" s="3" t="s">
        <v>23</v>
      </c>
      <c r="E161" s="3" t="s">
        <v>58</v>
      </c>
      <c r="F161" s="3" t="s">
        <v>43</v>
      </c>
      <c r="G161" s="3" t="b">
        <v>1</v>
      </c>
      <c r="H161" s="3" t="b">
        <v>1</v>
      </c>
      <c r="I161" s="3" t="b">
        <v>0</v>
      </c>
      <c r="J161" s="3" t="b">
        <v>1</v>
      </c>
      <c r="K161" s="3" t="b">
        <v>0</v>
      </c>
      <c r="L161" s="3">
        <v>200</v>
      </c>
      <c r="M161" s="3">
        <v>2</v>
      </c>
      <c r="N161" s="3">
        <v>0</v>
      </c>
      <c r="O161" s="3">
        <v>1</v>
      </c>
      <c r="P161" s="3">
        <v>2</v>
      </c>
      <c r="Q161" s="3">
        <v>100</v>
      </c>
      <c r="R161" s="3">
        <v>100</v>
      </c>
      <c r="S161" s="3">
        <v>1</v>
      </c>
      <c r="T161" s="3">
        <v>1</v>
      </c>
      <c r="U161" s="3" t="b">
        <v>1</v>
      </c>
      <c r="V161" s="3">
        <v>2000</v>
      </c>
      <c r="W161" s="51">
        <v>2308.4299999999998</v>
      </c>
      <c r="X161" s="51">
        <v>988.11</v>
      </c>
      <c r="Y161" s="53">
        <v>168.63</v>
      </c>
      <c r="Z161" s="53">
        <v>191.96</v>
      </c>
      <c r="AA161" s="51">
        <v>135.21</v>
      </c>
      <c r="AB161" s="51">
        <v>179.36</v>
      </c>
      <c r="AC161" s="17">
        <v>1.2490980180635001</v>
      </c>
      <c r="AD161" s="17">
        <v>1.0728319539497599</v>
      </c>
      <c r="AE161" s="51">
        <v>22.91</v>
      </c>
      <c r="AF161" s="51">
        <v>39.090000000000003</v>
      </c>
      <c r="AG161" s="51">
        <v>25.07</v>
      </c>
      <c r="AH161" s="51">
        <v>36.93</v>
      </c>
      <c r="AI161" s="17">
        <v>25500.8407608794</v>
      </c>
      <c r="AJ161" s="17">
        <v>1.2097996932660899</v>
      </c>
      <c r="AK161" s="3">
        <v>-5</v>
      </c>
      <c r="AL161" s="3">
        <v>20</v>
      </c>
    </row>
    <row r="162" spans="1:38" x14ac:dyDescent="0.25">
      <c r="A162" s="1">
        <v>161</v>
      </c>
      <c r="B162" s="1" t="s">
        <v>21</v>
      </c>
      <c r="C162" s="1" t="s">
        <v>22</v>
      </c>
      <c r="D162" s="1" t="s">
        <v>23</v>
      </c>
      <c r="E162" s="1" t="s">
        <v>59</v>
      </c>
      <c r="F162" s="1" t="s">
        <v>43</v>
      </c>
      <c r="G162" s="1" t="b">
        <v>1</v>
      </c>
      <c r="H162" s="1" t="b">
        <v>1</v>
      </c>
      <c r="I162" s="1" t="b">
        <v>0</v>
      </c>
      <c r="J162" s="1" t="b">
        <v>1</v>
      </c>
      <c r="K162" s="1" t="b">
        <v>0</v>
      </c>
      <c r="L162" s="1">
        <v>200</v>
      </c>
      <c r="M162" s="1">
        <v>2</v>
      </c>
      <c r="N162" s="1">
        <v>0</v>
      </c>
      <c r="O162" s="1">
        <v>1</v>
      </c>
      <c r="P162" s="1">
        <v>2</v>
      </c>
      <c r="Q162" s="1">
        <v>100</v>
      </c>
      <c r="R162" s="1">
        <v>100</v>
      </c>
      <c r="S162" s="1">
        <v>1</v>
      </c>
      <c r="T162" s="1">
        <v>1</v>
      </c>
      <c r="U162" s="1" t="b">
        <v>1</v>
      </c>
      <c r="V162" s="1">
        <v>2000</v>
      </c>
      <c r="W162" s="50">
        <v>1774.33</v>
      </c>
      <c r="X162" s="50">
        <v>863.27</v>
      </c>
      <c r="Y162" s="54">
        <v>174.12</v>
      </c>
      <c r="Z162" s="54">
        <v>192.69</v>
      </c>
      <c r="AA162" s="50">
        <v>147.11000000000001</v>
      </c>
      <c r="AB162" s="50">
        <v>184.05</v>
      </c>
      <c r="AC162" s="16">
        <v>1.18477268182297</v>
      </c>
      <c r="AD162" s="16">
        <v>1.0479369335878701</v>
      </c>
      <c r="AE162" s="50">
        <v>23.24</v>
      </c>
      <c r="AF162" s="50">
        <v>38.76</v>
      </c>
      <c r="AG162" s="50">
        <v>22.66</v>
      </c>
      <c r="AH162" s="50">
        <v>39.340000000000003</v>
      </c>
      <c r="AI162" s="16">
        <v>24700.900892925099</v>
      </c>
      <c r="AJ162" s="16">
        <v>1.0599263196170099</v>
      </c>
      <c r="AK162" s="1">
        <v>-5</v>
      </c>
      <c r="AL162" s="1">
        <v>15</v>
      </c>
    </row>
    <row r="163" spans="1:38" x14ac:dyDescent="0.25">
      <c r="A163" s="1">
        <v>162</v>
      </c>
      <c r="B163" s="1" t="s">
        <v>21</v>
      </c>
      <c r="C163" s="1" t="s">
        <v>22</v>
      </c>
      <c r="D163" s="1" t="s">
        <v>23</v>
      </c>
      <c r="E163" s="1" t="s">
        <v>59</v>
      </c>
      <c r="F163" s="1" t="s">
        <v>43</v>
      </c>
      <c r="G163" s="1" t="b">
        <v>1</v>
      </c>
      <c r="H163" s="1" t="b">
        <v>1</v>
      </c>
      <c r="I163" s="1" t="b">
        <v>0</v>
      </c>
      <c r="J163" s="1" t="b">
        <v>1</v>
      </c>
      <c r="K163" s="1" t="b">
        <v>0</v>
      </c>
      <c r="L163" s="1">
        <v>200</v>
      </c>
      <c r="M163" s="1">
        <v>2</v>
      </c>
      <c r="N163" s="1">
        <v>0</v>
      </c>
      <c r="O163" s="1">
        <v>1</v>
      </c>
      <c r="P163" s="1">
        <v>2</v>
      </c>
      <c r="Q163" s="1">
        <v>100</v>
      </c>
      <c r="R163" s="1">
        <v>100</v>
      </c>
      <c r="S163" s="1">
        <v>1</v>
      </c>
      <c r="T163" s="1">
        <v>1</v>
      </c>
      <c r="U163" s="1" t="b">
        <v>1</v>
      </c>
      <c r="V163" s="1">
        <v>2000</v>
      </c>
      <c r="W163" s="50">
        <v>1740.07</v>
      </c>
      <c r="X163" s="50">
        <v>904.53</v>
      </c>
      <c r="Y163" s="54">
        <v>173.23</v>
      </c>
      <c r="Z163" s="54">
        <v>191.77</v>
      </c>
      <c r="AA163" s="50">
        <v>147.54</v>
      </c>
      <c r="AB163" s="50">
        <v>183.83</v>
      </c>
      <c r="AC163" s="16">
        <v>1.1761455606581599</v>
      </c>
      <c r="AD163" s="16">
        <v>1.0449593639541199</v>
      </c>
      <c r="AE163" s="50">
        <v>21.49</v>
      </c>
      <c r="AF163" s="50">
        <v>40.51</v>
      </c>
      <c r="AG163" s="50">
        <v>22.78</v>
      </c>
      <c r="AH163" s="50">
        <v>39.22</v>
      </c>
      <c r="AI163" s="16">
        <v>27600.833139010902</v>
      </c>
      <c r="AJ163" s="16">
        <v>1.1521192715659001</v>
      </c>
      <c r="AK163" s="1">
        <v>-5</v>
      </c>
      <c r="AL163" s="1">
        <v>15</v>
      </c>
    </row>
    <row r="164" spans="1:38" x14ac:dyDescent="0.25">
      <c r="A164" s="1">
        <v>163</v>
      </c>
      <c r="B164" s="1" t="s">
        <v>21</v>
      </c>
      <c r="C164" s="1" t="s">
        <v>22</v>
      </c>
      <c r="D164" s="1" t="s">
        <v>23</v>
      </c>
      <c r="E164" s="1" t="s">
        <v>59</v>
      </c>
      <c r="F164" s="1" t="s">
        <v>43</v>
      </c>
      <c r="G164" s="1" t="b">
        <v>1</v>
      </c>
      <c r="H164" s="1" t="b">
        <v>1</v>
      </c>
      <c r="I164" s="1" t="b">
        <v>0</v>
      </c>
      <c r="J164" s="1" t="b">
        <v>1</v>
      </c>
      <c r="K164" s="1" t="b">
        <v>0</v>
      </c>
      <c r="L164" s="1">
        <v>200</v>
      </c>
      <c r="M164" s="1">
        <v>2</v>
      </c>
      <c r="N164" s="1">
        <v>0</v>
      </c>
      <c r="O164" s="1">
        <v>1</v>
      </c>
      <c r="P164" s="1">
        <v>2</v>
      </c>
      <c r="Q164" s="1">
        <v>100</v>
      </c>
      <c r="R164" s="1">
        <v>100</v>
      </c>
      <c r="S164" s="1">
        <v>1</v>
      </c>
      <c r="T164" s="1">
        <v>1</v>
      </c>
      <c r="U164" s="1" t="b">
        <v>1</v>
      </c>
      <c r="V164" s="1">
        <v>2000</v>
      </c>
      <c r="W164" s="50">
        <v>1797.17</v>
      </c>
      <c r="X164" s="50">
        <v>895.42</v>
      </c>
      <c r="Y164" s="54">
        <v>173.83</v>
      </c>
      <c r="Z164" s="54">
        <v>191.89</v>
      </c>
      <c r="AA164" s="50">
        <v>147.09</v>
      </c>
      <c r="AB164" s="50">
        <v>182.72</v>
      </c>
      <c r="AC164" s="16">
        <v>1.18310610141043</v>
      </c>
      <c r="AD164" s="16">
        <v>1.05330006497552</v>
      </c>
      <c r="AE164" s="50">
        <v>23.18</v>
      </c>
      <c r="AF164" s="50">
        <v>38.82</v>
      </c>
      <c r="AG164" s="50">
        <v>22.99</v>
      </c>
      <c r="AH164" s="50">
        <v>39.01</v>
      </c>
      <c r="AI164" s="16">
        <v>28800.858291641001</v>
      </c>
      <c r="AJ164" s="16">
        <v>1.1315722884692601</v>
      </c>
      <c r="AK164" s="1">
        <v>-5</v>
      </c>
      <c r="AL164" s="1">
        <v>15</v>
      </c>
    </row>
    <row r="165" spans="1:38" x14ac:dyDescent="0.25">
      <c r="A165" s="1">
        <v>164</v>
      </c>
      <c r="B165" s="1" t="s">
        <v>21</v>
      </c>
      <c r="C165" s="1" t="s">
        <v>22</v>
      </c>
      <c r="D165" s="1" t="s">
        <v>23</v>
      </c>
      <c r="E165" s="1" t="s">
        <v>59</v>
      </c>
      <c r="F165" s="1" t="s">
        <v>43</v>
      </c>
      <c r="G165" s="1" t="b">
        <v>1</v>
      </c>
      <c r="H165" s="1" t="b">
        <v>1</v>
      </c>
      <c r="I165" s="1" t="b">
        <v>0</v>
      </c>
      <c r="J165" s="1" t="b">
        <v>1</v>
      </c>
      <c r="K165" s="1" t="b">
        <v>0</v>
      </c>
      <c r="L165" s="1">
        <v>200</v>
      </c>
      <c r="M165" s="1">
        <v>2</v>
      </c>
      <c r="N165" s="1">
        <v>0</v>
      </c>
      <c r="O165" s="1">
        <v>1</v>
      </c>
      <c r="P165" s="1">
        <v>2</v>
      </c>
      <c r="Q165" s="1">
        <v>100</v>
      </c>
      <c r="R165" s="1">
        <v>100</v>
      </c>
      <c r="S165" s="1">
        <v>1</v>
      </c>
      <c r="T165" s="1">
        <v>1</v>
      </c>
      <c r="U165" s="1" t="b">
        <v>1</v>
      </c>
      <c r="V165" s="1">
        <v>2000</v>
      </c>
      <c r="W165" s="50">
        <v>1917.89</v>
      </c>
      <c r="X165" s="50">
        <v>1022.55</v>
      </c>
      <c r="Y165" s="54">
        <v>173.21</v>
      </c>
      <c r="Z165" s="54">
        <v>191.17</v>
      </c>
      <c r="AA165" s="50">
        <v>143.93</v>
      </c>
      <c r="AB165" s="50">
        <v>180.37</v>
      </c>
      <c r="AC165" s="16">
        <v>1.20524639100886</v>
      </c>
      <c r="AD165" s="16">
        <v>1.06215109277555</v>
      </c>
      <c r="AE165" s="50">
        <v>22.92</v>
      </c>
      <c r="AF165" s="50">
        <v>39.08</v>
      </c>
      <c r="AG165" s="50">
        <v>23.85</v>
      </c>
      <c r="AH165" s="50">
        <v>38.15</v>
      </c>
      <c r="AI165" s="16">
        <v>30400.884766110899</v>
      </c>
      <c r="AJ165" s="16">
        <v>1.1578210282250001</v>
      </c>
      <c r="AK165" s="1">
        <v>-5</v>
      </c>
      <c r="AL165" s="1">
        <v>15</v>
      </c>
    </row>
    <row r="166" spans="1:38" x14ac:dyDescent="0.25">
      <c r="A166" s="1">
        <v>165</v>
      </c>
      <c r="B166" s="1" t="s">
        <v>21</v>
      </c>
      <c r="C166" s="1" t="s">
        <v>22</v>
      </c>
      <c r="D166" s="1" t="s">
        <v>23</v>
      </c>
      <c r="E166" s="1" t="s">
        <v>59</v>
      </c>
      <c r="F166" s="1" t="s">
        <v>43</v>
      </c>
      <c r="G166" s="1" t="b">
        <v>1</v>
      </c>
      <c r="H166" s="1" t="b">
        <v>1</v>
      </c>
      <c r="I166" s="1" t="b">
        <v>0</v>
      </c>
      <c r="J166" s="1" t="b">
        <v>1</v>
      </c>
      <c r="K166" s="1" t="b">
        <v>0</v>
      </c>
      <c r="L166" s="1">
        <v>200</v>
      </c>
      <c r="M166" s="1">
        <v>2</v>
      </c>
      <c r="N166" s="1">
        <v>0</v>
      </c>
      <c r="O166" s="1">
        <v>1</v>
      </c>
      <c r="P166" s="1">
        <v>2</v>
      </c>
      <c r="Q166" s="1">
        <v>100</v>
      </c>
      <c r="R166" s="1">
        <v>100</v>
      </c>
      <c r="S166" s="1">
        <v>1</v>
      </c>
      <c r="T166" s="1">
        <v>1</v>
      </c>
      <c r="U166" s="1" t="b">
        <v>1</v>
      </c>
      <c r="V166" s="1">
        <v>2000</v>
      </c>
      <c r="W166" s="50">
        <v>1712.53</v>
      </c>
      <c r="X166" s="50">
        <v>963.74</v>
      </c>
      <c r="Y166" s="54">
        <v>173.06</v>
      </c>
      <c r="Z166" s="54">
        <v>191.8</v>
      </c>
      <c r="AA166" s="50">
        <v>145.91999999999999</v>
      </c>
      <c r="AB166" s="50">
        <v>182.72</v>
      </c>
      <c r="AC166" s="16">
        <v>1.18733176594332</v>
      </c>
      <c r="AD166" s="16">
        <v>1.05179895796693</v>
      </c>
      <c r="AE166" s="50">
        <v>20.149999999999999</v>
      </c>
      <c r="AF166" s="50">
        <v>41.85</v>
      </c>
      <c r="AG166" s="50">
        <v>22.06</v>
      </c>
      <c r="AH166" s="50">
        <v>39.94</v>
      </c>
      <c r="AI166" s="16">
        <v>24600.826216804999</v>
      </c>
      <c r="AJ166" s="16">
        <v>1.1627373825846501</v>
      </c>
      <c r="AK166" s="1">
        <v>-5</v>
      </c>
      <c r="AL166" s="1">
        <v>15</v>
      </c>
    </row>
    <row r="167" spans="1:38" x14ac:dyDescent="0.25">
      <c r="A167" s="1">
        <v>166</v>
      </c>
      <c r="B167" s="1" t="s">
        <v>21</v>
      </c>
      <c r="C167" s="1" t="s">
        <v>22</v>
      </c>
      <c r="D167" s="1" t="s">
        <v>23</v>
      </c>
      <c r="E167" s="1" t="s">
        <v>59</v>
      </c>
      <c r="F167" s="1" t="s">
        <v>43</v>
      </c>
      <c r="G167" s="1" t="b">
        <v>1</v>
      </c>
      <c r="H167" s="1" t="b">
        <v>1</v>
      </c>
      <c r="I167" s="1" t="b">
        <v>0</v>
      </c>
      <c r="J167" s="1" t="b">
        <v>1</v>
      </c>
      <c r="K167" s="1" t="b">
        <v>0</v>
      </c>
      <c r="L167" s="1">
        <v>200</v>
      </c>
      <c r="M167" s="1">
        <v>2</v>
      </c>
      <c r="N167" s="1">
        <v>0</v>
      </c>
      <c r="O167" s="1">
        <v>1</v>
      </c>
      <c r="P167" s="1">
        <v>2</v>
      </c>
      <c r="Q167" s="1">
        <v>100</v>
      </c>
      <c r="R167" s="1">
        <v>100</v>
      </c>
      <c r="S167" s="1">
        <v>1</v>
      </c>
      <c r="T167" s="1">
        <v>1</v>
      </c>
      <c r="U167" s="1" t="b">
        <v>1</v>
      </c>
      <c r="V167" s="1">
        <v>2000</v>
      </c>
      <c r="W167" s="50">
        <v>1674.69</v>
      </c>
      <c r="X167" s="50">
        <v>892.97</v>
      </c>
      <c r="Y167" s="54">
        <v>172.89</v>
      </c>
      <c r="Z167" s="54">
        <v>191.45</v>
      </c>
      <c r="AA167" s="50">
        <v>147.9</v>
      </c>
      <c r="AB167" s="50">
        <v>185.13</v>
      </c>
      <c r="AC167" s="16">
        <v>1.17007026527013</v>
      </c>
      <c r="AD167" s="16">
        <v>1.0354497518572601</v>
      </c>
      <c r="AE167" s="50">
        <v>22.11</v>
      </c>
      <c r="AF167" s="50">
        <v>39.89</v>
      </c>
      <c r="AG167" s="50">
        <v>21.09</v>
      </c>
      <c r="AH167" s="50">
        <v>40.909999999999997</v>
      </c>
      <c r="AI167" s="16">
        <v>35400.834252677298</v>
      </c>
      <c r="AJ167" s="16">
        <v>1.0576604619455101</v>
      </c>
      <c r="AK167" s="1">
        <v>-5</v>
      </c>
      <c r="AL167" s="1">
        <v>15</v>
      </c>
    </row>
    <row r="168" spans="1:38" x14ac:dyDescent="0.25">
      <c r="A168" s="1">
        <v>167</v>
      </c>
      <c r="B168" s="1" t="s">
        <v>21</v>
      </c>
      <c r="C168" s="1" t="s">
        <v>22</v>
      </c>
      <c r="D168" s="1" t="s">
        <v>23</v>
      </c>
      <c r="E168" s="1" t="s">
        <v>59</v>
      </c>
      <c r="F168" s="1" t="s">
        <v>43</v>
      </c>
      <c r="G168" s="1" t="b">
        <v>1</v>
      </c>
      <c r="H168" s="1" t="b">
        <v>1</v>
      </c>
      <c r="I168" s="1" t="b">
        <v>0</v>
      </c>
      <c r="J168" s="1" t="b">
        <v>1</v>
      </c>
      <c r="K168" s="1" t="b">
        <v>0</v>
      </c>
      <c r="L168" s="1">
        <v>200</v>
      </c>
      <c r="M168" s="1">
        <v>2</v>
      </c>
      <c r="N168" s="1">
        <v>0</v>
      </c>
      <c r="O168" s="1">
        <v>1</v>
      </c>
      <c r="P168" s="1">
        <v>2</v>
      </c>
      <c r="Q168" s="1">
        <v>100</v>
      </c>
      <c r="R168" s="1">
        <v>100</v>
      </c>
      <c r="S168" s="1">
        <v>1</v>
      </c>
      <c r="T168" s="1">
        <v>1</v>
      </c>
      <c r="U168" s="1" t="b">
        <v>1</v>
      </c>
      <c r="V168" s="1">
        <v>2000</v>
      </c>
      <c r="W168" s="50">
        <v>1628.14</v>
      </c>
      <c r="X168" s="50">
        <v>945.86</v>
      </c>
      <c r="Y168" s="54">
        <v>173.97</v>
      </c>
      <c r="Z168" s="54">
        <v>192.62</v>
      </c>
      <c r="AA168" s="50">
        <v>145.94</v>
      </c>
      <c r="AB168" s="50">
        <v>183.33</v>
      </c>
      <c r="AC168" s="16">
        <v>1.1937506553191</v>
      </c>
      <c r="AD168" s="16">
        <v>1.0521422452699001</v>
      </c>
      <c r="AE168" s="50">
        <v>22.17</v>
      </c>
      <c r="AF168" s="50">
        <v>39.83</v>
      </c>
      <c r="AG168" s="50">
        <v>19.93</v>
      </c>
      <c r="AH168" s="50">
        <v>42.07</v>
      </c>
      <c r="AI168" s="16">
        <v>30501.014551067899</v>
      </c>
      <c r="AJ168" s="16">
        <v>1.0551807215144999</v>
      </c>
      <c r="AK168" s="1">
        <v>-5</v>
      </c>
      <c r="AL168" s="1">
        <v>15</v>
      </c>
    </row>
    <row r="169" spans="1:38" x14ac:dyDescent="0.25">
      <c r="A169" s="1">
        <v>168</v>
      </c>
      <c r="B169" s="1" t="s">
        <v>21</v>
      </c>
      <c r="C169" s="1" t="s">
        <v>22</v>
      </c>
      <c r="D169" s="1" t="s">
        <v>23</v>
      </c>
      <c r="E169" s="1" t="s">
        <v>59</v>
      </c>
      <c r="F169" s="1" t="s">
        <v>43</v>
      </c>
      <c r="G169" s="1" t="b">
        <v>1</v>
      </c>
      <c r="H169" s="1" t="b">
        <v>1</v>
      </c>
      <c r="I169" s="1" t="b">
        <v>0</v>
      </c>
      <c r="J169" s="1" t="b">
        <v>1</v>
      </c>
      <c r="K169" s="1" t="b">
        <v>0</v>
      </c>
      <c r="L169" s="1">
        <v>200</v>
      </c>
      <c r="M169" s="1">
        <v>2</v>
      </c>
      <c r="N169" s="1">
        <v>0</v>
      </c>
      <c r="O169" s="1">
        <v>1</v>
      </c>
      <c r="P169" s="1">
        <v>2</v>
      </c>
      <c r="Q169" s="1">
        <v>100</v>
      </c>
      <c r="R169" s="1">
        <v>100</v>
      </c>
      <c r="S169" s="1">
        <v>1</v>
      </c>
      <c r="T169" s="1">
        <v>1</v>
      </c>
      <c r="U169" s="1" t="b">
        <v>1</v>
      </c>
      <c r="V169" s="1">
        <v>2000</v>
      </c>
      <c r="W169" s="50">
        <v>1840.93</v>
      </c>
      <c r="X169" s="50">
        <v>899.07</v>
      </c>
      <c r="Y169" s="54">
        <v>173.2</v>
      </c>
      <c r="Z169" s="54">
        <v>191.67</v>
      </c>
      <c r="AA169" s="50">
        <v>147.31</v>
      </c>
      <c r="AB169" s="50">
        <v>183.39</v>
      </c>
      <c r="AC169" s="16">
        <v>1.1774848465690799</v>
      </c>
      <c r="AD169" s="16">
        <v>1.0476388307840701</v>
      </c>
      <c r="AE169" s="50">
        <v>23.23</v>
      </c>
      <c r="AF169" s="50">
        <v>38.770000000000003</v>
      </c>
      <c r="AG169" s="50">
        <v>23.77</v>
      </c>
      <c r="AH169" s="50">
        <v>38.229999999999997</v>
      </c>
      <c r="AI169" s="16">
        <v>34600.869892709597</v>
      </c>
      <c r="AJ169" s="16">
        <v>1.1520274599123099</v>
      </c>
      <c r="AK169" s="1">
        <v>-5</v>
      </c>
      <c r="AL169" s="1">
        <v>15</v>
      </c>
    </row>
    <row r="170" spans="1:38" x14ac:dyDescent="0.25">
      <c r="A170" s="1">
        <v>169</v>
      </c>
      <c r="B170" s="1" t="s">
        <v>21</v>
      </c>
      <c r="C170" s="1" t="s">
        <v>22</v>
      </c>
      <c r="D170" s="1" t="s">
        <v>23</v>
      </c>
      <c r="E170" s="1" t="s">
        <v>59</v>
      </c>
      <c r="F170" s="1" t="s">
        <v>43</v>
      </c>
      <c r="G170" s="1" t="b">
        <v>1</v>
      </c>
      <c r="H170" s="1" t="b">
        <v>1</v>
      </c>
      <c r="I170" s="1" t="b">
        <v>0</v>
      </c>
      <c r="J170" s="1" t="b">
        <v>1</v>
      </c>
      <c r="K170" s="1" t="b">
        <v>0</v>
      </c>
      <c r="L170" s="1">
        <v>200</v>
      </c>
      <c r="M170" s="1">
        <v>2</v>
      </c>
      <c r="N170" s="1">
        <v>0</v>
      </c>
      <c r="O170" s="1">
        <v>1</v>
      </c>
      <c r="P170" s="1">
        <v>2</v>
      </c>
      <c r="Q170" s="1">
        <v>100</v>
      </c>
      <c r="R170" s="1">
        <v>100</v>
      </c>
      <c r="S170" s="1">
        <v>1</v>
      </c>
      <c r="T170" s="1">
        <v>1</v>
      </c>
      <c r="U170" s="1" t="b">
        <v>1</v>
      </c>
      <c r="V170" s="1">
        <v>2000</v>
      </c>
      <c r="W170" s="50">
        <v>1743</v>
      </c>
      <c r="X170" s="50">
        <v>932.92</v>
      </c>
      <c r="Y170" s="54">
        <v>173.53</v>
      </c>
      <c r="Z170" s="54">
        <v>192.03</v>
      </c>
      <c r="AA170" s="50">
        <v>146.09</v>
      </c>
      <c r="AB170" s="50">
        <v>182.78</v>
      </c>
      <c r="AC170" s="16">
        <v>1.1893999111821301</v>
      </c>
      <c r="AD170" s="16">
        <v>1.05283832023003</v>
      </c>
      <c r="AE170" s="50">
        <v>22.67</v>
      </c>
      <c r="AF170" s="50">
        <v>39.33</v>
      </c>
      <c r="AG170" s="50">
        <v>21.56</v>
      </c>
      <c r="AH170" s="50">
        <v>40.44</v>
      </c>
      <c r="AI170" s="16">
        <v>25100.931568301199</v>
      </c>
      <c r="AJ170" s="16">
        <v>1.0704486079039901</v>
      </c>
      <c r="AK170" s="1">
        <v>-5</v>
      </c>
      <c r="AL170" s="1">
        <v>15</v>
      </c>
    </row>
    <row r="171" spans="1:38" x14ac:dyDescent="0.25">
      <c r="A171" s="1">
        <v>170</v>
      </c>
      <c r="B171" s="1" t="s">
        <v>21</v>
      </c>
      <c r="C171" s="1" t="s">
        <v>22</v>
      </c>
      <c r="D171" s="1" t="s">
        <v>23</v>
      </c>
      <c r="E171" s="1" t="s">
        <v>59</v>
      </c>
      <c r="F171" s="1" t="s">
        <v>43</v>
      </c>
      <c r="G171" s="1" t="b">
        <v>1</v>
      </c>
      <c r="H171" s="1" t="b">
        <v>1</v>
      </c>
      <c r="I171" s="1" t="b">
        <v>0</v>
      </c>
      <c r="J171" s="1" t="b">
        <v>1</v>
      </c>
      <c r="K171" s="1" t="b">
        <v>0</v>
      </c>
      <c r="L171" s="1">
        <v>200</v>
      </c>
      <c r="M171" s="1">
        <v>2</v>
      </c>
      <c r="N171" s="1">
        <v>0</v>
      </c>
      <c r="O171" s="1">
        <v>1</v>
      </c>
      <c r="P171" s="1">
        <v>2</v>
      </c>
      <c r="Q171" s="1">
        <v>100</v>
      </c>
      <c r="R171" s="1">
        <v>100</v>
      </c>
      <c r="S171" s="1">
        <v>1</v>
      </c>
      <c r="T171" s="1">
        <v>1</v>
      </c>
      <c r="U171" s="1" t="b">
        <v>1</v>
      </c>
      <c r="V171" s="1">
        <v>2000</v>
      </c>
      <c r="W171" s="50">
        <v>1630.74</v>
      </c>
      <c r="X171" s="50">
        <v>1028.51</v>
      </c>
      <c r="Y171" s="54">
        <v>173.13</v>
      </c>
      <c r="Z171" s="54">
        <v>191.58</v>
      </c>
      <c r="AA171" s="50">
        <v>145.13</v>
      </c>
      <c r="AB171" s="50">
        <v>182.42</v>
      </c>
      <c r="AC171" s="16">
        <v>1.1943997446499199</v>
      </c>
      <c r="AD171" s="16">
        <v>1.05110889115886</v>
      </c>
      <c r="AE171" s="50">
        <v>20.91</v>
      </c>
      <c r="AF171" s="50">
        <v>41.09</v>
      </c>
      <c r="AG171" s="50">
        <v>20.100000000000001</v>
      </c>
      <c r="AH171" s="50">
        <v>41.9</v>
      </c>
      <c r="AI171" s="16">
        <v>37800.806011218199</v>
      </c>
      <c r="AJ171" s="16">
        <v>1.0760842669062101</v>
      </c>
      <c r="AK171" s="1">
        <v>-5</v>
      </c>
      <c r="AL171" s="1">
        <v>15</v>
      </c>
    </row>
    <row r="172" spans="1:38" x14ac:dyDescent="0.25">
      <c r="A172" s="3">
        <v>171</v>
      </c>
      <c r="B172" s="3" t="s">
        <v>21</v>
      </c>
      <c r="C172" s="3" t="s">
        <v>22</v>
      </c>
      <c r="D172" s="3" t="s">
        <v>23</v>
      </c>
      <c r="E172" s="3" t="s">
        <v>60</v>
      </c>
      <c r="F172" s="3" t="s">
        <v>43</v>
      </c>
      <c r="G172" s="3" t="b">
        <v>1</v>
      </c>
      <c r="H172" s="3" t="b">
        <v>1</v>
      </c>
      <c r="I172" s="3" t="b">
        <v>0</v>
      </c>
      <c r="J172" s="3" t="b">
        <v>1</v>
      </c>
      <c r="K172" s="3" t="b">
        <v>0</v>
      </c>
      <c r="L172" s="3">
        <v>200</v>
      </c>
      <c r="M172" s="3">
        <v>2</v>
      </c>
      <c r="N172" s="3">
        <v>0</v>
      </c>
      <c r="O172" s="3">
        <v>1</v>
      </c>
      <c r="P172" s="3">
        <v>2</v>
      </c>
      <c r="Q172" s="3">
        <v>100</v>
      </c>
      <c r="R172" s="3">
        <v>100</v>
      </c>
      <c r="S172" s="3">
        <v>1</v>
      </c>
      <c r="T172" s="3">
        <v>1</v>
      </c>
      <c r="U172" s="3" t="b">
        <v>1</v>
      </c>
      <c r="V172" s="3">
        <v>2000</v>
      </c>
      <c r="W172" s="51">
        <v>1301.32</v>
      </c>
      <c r="X172" s="51">
        <v>909.58</v>
      </c>
      <c r="Y172" s="53">
        <v>178.2</v>
      </c>
      <c r="Z172" s="53">
        <v>191.97</v>
      </c>
      <c r="AA172" s="51">
        <v>157.46</v>
      </c>
      <c r="AB172" s="51">
        <v>184.15</v>
      </c>
      <c r="AC172" s="17">
        <v>1.13356028829522</v>
      </c>
      <c r="AD172" s="17">
        <v>1.04545447819102</v>
      </c>
      <c r="AE172" s="51">
        <v>20.66</v>
      </c>
      <c r="AF172" s="51">
        <v>41.34</v>
      </c>
      <c r="AG172" s="51">
        <v>20.54</v>
      </c>
      <c r="AH172" s="51">
        <v>41.46</v>
      </c>
      <c r="AI172" s="17">
        <v>31800.886522937199</v>
      </c>
      <c r="AJ172" s="17">
        <v>1.1513744411421001</v>
      </c>
      <c r="AK172" s="3">
        <v>-5</v>
      </c>
      <c r="AL172" s="3">
        <v>10</v>
      </c>
    </row>
    <row r="173" spans="1:38" x14ac:dyDescent="0.25">
      <c r="A173" s="3">
        <v>172</v>
      </c>
      <c r="B173" s="3" t="s">
        <v>21</v>
      </c>
      <c r="C173" s="3" t="s">
        <v>22</v>
      </c>
      <c r="D173" s="3" t="s">
        <v>23</v>
      </c>
      <c r="E173" s="3" t="s">
        <v>60</v>
      </c>
      <c r="F173" s="3" t="s">
        <v>43</v>
      </c>
      <c r="G173" s="3" t="b">
        <v>1</v>
      </c>
      <c r="H173" s="3" t="b">
        <v>1</v>
      </c>
      <c r="I173" s="3" t="b">
        <v>0</v>
      </c>
      <c r="J173" s="3" t="b">
        <v>1</v>
      </c>
      <c r="K173" s="3" t="b">
        <v>0</v>
      </c>
      <c r="L173" s="3">
        <v>200</v>
      </c>
      <c r="M173" s="3">
        <v>2</v>
      </c>
      <c r="N173" s="3">
        <v>0</v>
      </c>
      <c r="O173" s="3">
        <v>1</v>
      </c>
      <c r="P173" s="3">
        <v>2</v>
      </c>
      <c r="Q173" s="3">
        <v>100</v>
      </c>
      <c r="R173" s="3">
        <v>100</v>
      </c>
      <c r="S173" s="3">
        <v>1</v>
      </c>
      <c r="T173" s="3">
        <v>1</v>
      </c>
      <c r="U173" s="3" t="b">
        <v>1</v>
      </c>
      <c r="V173" s="3">
        <v>2000</v>
      </c>
      <c r="W173" s="51">
        <v>1369.8</v>
      </c>
      <c r="X173" s="51">
        <v>968.09</v>
      </c>
      <c r="Y173" s="53">
        <v>177.84</v>
      </c>
      <c r="Z173" s="53">
        <v>191.11</v>
      </c>
      <c r="AA173" s="51">
        <v>156.44999999999999</v>
      </c>
      <c r="AB173" s="51">
        <v>183.46</v>
      </c>
      <c r="AC173" s="17">
        <v>1.1378638052374701</v>
      </c>
      <c r="AD173" s="17">
        <v>1.0431662433723099</v>
      </c>
      <c r="AE173" s="51">
        <v>21.03</v>
      </c>
      <c r="AF173" s="51">
        <v>40.97</v>
      </c>
      <c r="AG173" s="51">
        <v>21.33</v>
      </c>
      <c r="AH173" s="51">
        <v>40.67</v>
      </c>
      <c r="AI173" s="17">
        <v>23800.8319952155</v>
      </c>
      <c r="AJ173" s="17">
        <v>1.07516594934756</v>
      </c>
      <c r="AK173" s="3">
        <v>-5</v>
      </c>
      <c r="AL173" s="3">
        <v>10</v>
      </c>
    </row>
    <row r="174" spans="1:38" x14ac:dyDescent="0.25">
      <c r="A174" s="3">
        <v>173</v>
      </c>
      <c r="B174" s="3" t="s">
        <v>21</v>
      </c>
      <c r="C174" s="3" t="s">
        <v>22</v>
      </c>
      <c r="D174" s="3" t="s">
        <v>23</v>
      </c>
      <c r="E174" s="3" t="s">
        <v>60</v>
      </c>
      <c r="F174" s="3" t="s">
        <v>43</v>
      </c>
      <c r="G174" s="3" t="b">
        <v>1</v>
      </c>
      <c r="H174" s="3" t="b">
        <v>1</v>
      </c>
      <c r="I174" s="3" t="b">
        <v>0</v>
      </c>
      <c r="J174" s="3" t="b">
        <v>1</v>
      </c>
      <c r="K174" s="3" t="b">
        <v>0</v>
      </c>
      <c r="L174" s="3">
        <v>200</v>
      </c>
      <c r="M174" s="3">
        <v>2</v>
      </c>
      <c r="N174" s="3">
        <v>0</v>
      </c>
      <c r="O174" s="3">
        <v>1</v>
      </c>
      <c r="P174" s="3">
        <v>2</v>
      </c>
      <c r="Q174" s="3">
        <v>100</v>
      </c>
      <c r="R174" s="3">
        <v>100</v>
      </c>
      <c r="S174" s="3">
        <v>1</v>
      </c>
      <c r="T174" s="3">
        <v>1</v>
      </c>
      <c r="U174" s="3" t="b">
        <v>1</v>
      </c>
      <c r="V174" s="3">
        <v>2000</v>
      </c>
      <c r="W174" s="51">
        <v>1480.9</v>
      </c>
      <c r="X174" s="51">
        <v>1130.6300000000001</v>
      </c>
      <c r="Y174" s="53">
        <v>176.47</v>
      </c>
      <c r="Z174" s="53">
        <v>189.99</v>
      </c>
      <c r="AA174" s="51">
        <v>153.43</v>
      </c>
      <c r="AB174" s="51">
        <v>180.48</v>
      </c>
      <c r="AC174" s="17">
        <v>1.15280432016052</v>
      </c>
      <c r="AD174" s="17">
        <v>1.0551481568088099</v>
      </c>
      <c r="AE174" s="51">
        <v>22.66</v>
      </c>
      <c r="AF174" s="51">
        <v>39.340000000000003</v>
      </c>
      <c r="AG174" s="51">
        <v>20.86</v>
      </c>
      <c r="AH174" s="51">
        <v>41.14</v>
      </c>
      <c r="AI174" s="17">
        <v>27300.988664548298</v>
      </c>
      <c r="AJ174" s="17">
        <v>1.0584828668981201</v>
      </c>
      <c r="AK174" s="3">
        <v>-5</v>
      </c>
      <c r="AL174" s="3">
        <v>10</v>
      </c>
    </row>
    <row r="175" spans="1:38" x14ac:dyDescent="0.25">
      <c r="A175" s="3">
        <v>174</v>
      </c>
      <c r="B175" s="3" t="s">
        <v>21</v>
      </c>
      <c r="C175" s="3" t="s">
        <v>22</v>
      </c>
      <c r="D175" s="3" t="s">
        <v>23</v>
      </c>
      <c r="E175" s="3" t="s">
        <v>60</v>
      </c>
      <c r="F175" s="3" t="s">
        <v>43</v>
      </c>
      <c r="G175" s="3" t="b">
        <v>1</v>
      </c>
      <c r="H175" s="3" t="b">
        <v>1</v>
      </c>
      <c r="I175" s="3" t="b">
        <v>0</v>
      </c>
      <c r="J175" s="3" t="b">
        <v>1</v>
      </c>
      <c r="K175" s="3" t="b">
        <v>0</v>
      </c>
      <c r="L175" s="3">
        <v>200</v>
      </c>
      <c r="M175" s="3">
        <v>2</v>
      </c>
      <c r="N175" s="3">
        <v>0</v>
      </c>
      <c r="O175" s="3">
        <v>1</v>
      </c>
      <c r="P175" s="3">
        <v>2</v>
      </c>
      <c r="Q175" s="3">
        <v>100</v>
      </c>
      <c r="R175" s="3">
        <v>100</v>
      </c>
      <c r="S175" s="3">
        <v>1</v>
      </c>
      <c r="T175" s="3">
        <v>1</v>
      </c>
      <c r="U175" s="3" t="b">
        <v>1</v>
      </c>
      <c r="V175" s="3">
        <v>2000</v>
      </c>
      <c r="W175" s="51">
        <v>1372.53</v>
      </c>
      <c r="X175" s="51">
        <v>980.75</v>
      </c>
      <c r="Y175" s="53">
        <v>176.64</v>
      </c>
      <c r="Z175" s="53">
        <v>189.45</v>
      </c>
      <c r="AA175" s="51">
        <v>157.05000000000001</v>
      </c>
      <c r="AB175" s="51">
        <v>185.33</v>
      </c>
      <c r="AC175" s="17">
        <v>1.1260605622106601</v>
      </c>
      <c r="AD175" s="17">
        <v>1.02324457505682</v>
      </c>
      <c r="AE175" s="51">
        <v>23.62</v>
      </c>
      <c r="AF175" s="51">
        <v>38.380000000000003</v>
      </c>
      <c r="AG175" s="51">
        <v>19.920000000000002</v>
      </c>
      <c r="AH175" s="51">
        <v>42.08</v>
      </c>
      <c r="AI175" s="17">
        <v>35301.001349709397</v>
      </c>
      <c r="AJ175" s="17">
        <v>0.98865887302289102</v>
      </c>
      <c r="AK175" s="3">
        <v>-5</v>
      </c>
      <c r="AL175" s="3">
        <v>10</v>
      </c>
    </row>
    <row r="176" spans="1:38" x14ac:dyDescent="0.25">
      <c r="A176" s="3">
        <v>175</v>
      </c>
      <c r="B176" s="3" t="s">
        <v>21</v>
      </c>
      <c r="C176" s="3" t="s">
        <v>22</v>
      </c>
      <c r="D176" s="3" t="s">
        <v>23</v>
      </c>
      <c r="E176" s="3" t="s">
        <v>60</v>
      </c>
      <c r="F176" s="3" t="s">
        <v>43</v>
      </c>
      <c r="G176" s="3" t="b">
        <v>1</v>
      </c>
      <c r="H176" s="3" t="b">
        <v>1</v>
      </c>
      <c r="I176" s="3" t="b">
        <v>0</v>
      </c>
      <c r="J176" s="3" t="b">
        <v>1</v>
      </c>
      <c r="K176" s="3" t="b">
        <v>0</v>
      </c>
      <c r="L176" s="3">
        <v>200</v>
      </c>
      <c r="M176" s="3">
        <v>2</v>
      </c>
      <c r="N176" s="3">
        <v>0</v>
      </c>
      <c r="O176" s="3">
        <v>1</v>
      </c>
      <c r="P176" s="3">
        <v>2</v>
      </c>
      <c r="Q176" s="3">
        <v>100</v>
      </c>
      <c r="R176" s="3">
        <v>100</v>
      </c>
      <c r="S176" s="3">
        <v>1</v>
      </c>
      <c r="T176" s="3">
        <v>1</v>
      </c>
      <c r="U176" s="3" t="b">
        <v>1</v>
      </c>
      <c r="V176" s="3">
        <v>2000</v>
      </c>
      <c r="W176" s="51">
        <v>1355.17</v>
      </c>
      <c r="X176" s="51">
        <v>916.59</v>
      </c>
      <c r="Y176" s="53">
        <v>177.84</v>
      </c>
      <c r="Z176" s="53">
        <v>191.25</v>
      </c>
      <c r="AA176" s="51">
        <v>157.18</v>
      </c>
      <c r="AB176" s="51">
        <v>184.85</v>
      </c>
      <c r="AC176" s="17">
        <v>1.13309701798306</v>
      </c>
      <c r="AD176" s="17">
        <v>1.0363001090250601</v>
      </c>
      <c r="AE176" s="51">
        <v>22.16</v>
      </c>
      <c r="AF176" s="51">
        <v>39.840000000000003</v>
      </c>
      <c r="AG176" s="51">
        <v>20.69</v>
      </c>
      <c r="AH176" s="51">
        <v>41.31</v>
      </c>
      <c r="AI176" s="17">
        <v>35000.904418980099</v>
      </c>
      <c r="AJ176" s="17">
        <v>1.0778015015393501</v>
      </c>
      <c r="AK176" s="3">
        <v>-5</v>
      </c>
      <c r="AL176" s="3">
        <v>10</v>
      </c>
    </row>
    <row r="177" spans="1:38" x14ac:dyDescent="0.25">
      <c r="A177" s="3">
        <v>176</v>
      </c>
      <c r="B177" s="3" t="s">
        <v>21</v>
      </c>
      <c r="C177" s="3" t="s">
        <v>22</v>
      </c>
      <c r="D177" s="3" t="s">
        <v>23</v>
      </c>
      <c r="E177" s="3" t="s">
        <v>60</v>
      </c>
      <c r="F177" s="3" t="s">
        <v>43</v>
      </c>
      <c r="G177" s="3" t="b">
        <v>1</v>
      </c>
      <c r="H177" s="3" t="b">
        <v>1</v>
      </c>
      <c r="I177" s="3" t="b">
        <v>0</v>
      </c>
      <c r="J177" s="3" t="b">
        <v>1</v>
      </c>
      <c r="K177" s="3" t="b">
        <v>0</v>
      </c>
      <c r="L177" s="3">
        <v>200</v>
      </c>
      <c r="M177" s="3">
        <v>2</v>
      </c>
      <c r="N177" s="3">
        <v>0</v>
      </c>
      <c r="O177" s="3">
        <v>1</v>
      </c>
      <c r="P177" s="3">
        <v>2</v>
      </c>
      <c r="Q177" s="3">
        <v>100</v>
      </c>
      <c r="R177" s="3">
        <v>100</v>
      </c>
      <c r="S177" s="3">
        <v>1</v>
      </c>
      <c r="T177" s="3">
        <v>1</v>
      </c>
      <c r="U177" s="3" t="b">
        <v>1</v>
      </c>
      <c r="V177" s="3">
        <v>2000</v>
      </c>
      <c r="W177" s="51">
        <v>1370.35</v>
      </c>
      <c r="X177" s="51">
        <v>930.89</v>
      </c>
      <c r="Y177" s="53">
        <v>178.29</v>
      </c>
      <c r="Z177" s="53">
        <v>191.88</v>
      </c>
      <c r="AA177" s="51">
        <v>156.86000000000001</v>
      </c>
      <c r="AB177" s="51">
        <v>183.09</v>
      </c>
      <c r="AC177" s="17">
        <v>1.13774673770627</v>
      </c>
      <c r="AD177" s="17">
        <v>1.0501773611518499</v>
      </c>
      <c r="AE177" s="51">
        <v>21.02</v>
      </c>
      <c r="AF177" s="51">
        <v>40.98</v>
      </c>
      <c r="AG177" s="51">
        <v>21.73</v>
      </c>
      <c r="AH177" s="51">
        <v>40.270000000000003</v>
      </c>
      <c r="AI177" s="17">
        <v>29200.810739991099</v>
      </c>
      <c r="AJ177" s="17">
        <v>1.12043147341122</v>
      </c>
      <c r="AK177" s="3">
        <v>-5</v>
      </c>
      <c r="AL177" s="3">
        <v>10</v>
      </c>
    </row>
    <row r="178" spans="1:38" x14ac:dyDescent="0.25">
      <c r="A178" s="3">
        <v>177</v>
      </c>
      <c r="B178" s="3" t="s">
        <v>21</v>
      </c>
      <c r="C178" s="3" t="s">
        <v>22</v>
      </c>
      <c r="D178" s="3" t="s">
        <v>23</v>
      </c>
      <c r="E178" s="3" t="s">
        <v>60</v>
      </c>
      <c r="F178" s="3" t="s">
        <v>43</v>
      </c>
      <c r="G178" s="3" t="b">
        <v>1</v>
      </c>
      <c r="H178" s="3" t="b">
        <v>1</v>
      </c>
      <c r="I178" s="3" t="b">
        <v>0</v>
      </c>
      <c r="J178" s="3" t="b">
        <v>1</v>
      </c>
      <c r="K178" s="3" t="b">
        <v>0</v>
      </c>
      <c r="L178" s="3">
        <v>200</v>
      </c>
      <c r="M178" s="3">
        <v>2</v>
      </c>
      <c r="N178" s="3">
        <v>0</v>
      </c>
      <c r="O178" s="3">
        <v>1</v>
      </c>
      <c r="P178" s="3">
        <v>2</v>
      </c>
      <c r="Q178" s="3">
        <v>100</v>
      </c>
      <c r="R178" s="3">
        <v>100</v>
      </c>
      <c r="S178" s="3">
        <v>1</v>
      </c>
      <c r="T178" s="3">
        <v>1</v>
      </c>
      <c r="U178" s="3" t="b">
        <v>1</v>
      </c>
      <c r="V178" s="3">
        <v>2000</v>
      </c>
      <c r="W178" s="51">
        <v>1354.23</v>
      </c>
      <c r="X178" s="51">
        <v>933.08</v>
      </c>
      <c r="Y178" s="53">
        <v>178.05</v>
      </c>
      <c r="Z178" s="53">
        <v>191.38</v>
      </c>
      <c r="AA178" s="51">
        <v>156.9</v>
      </c>
      <c r="AB178" s="51">
        <v>184.25</v>
      </c>
      <c r="AC178" s="17">
        <v>1.13601108372607</v>
      </c>
      <c r="AD178" s="17">
        <v>1.04026884597195</v>
      </c>
      <c r="AE178" s="51">
        <v>23.92</v>
      </c>
      <c r="AF178" s="51">
        <v>38.08</v>
      </c>
      <c r="AG178" s="51">
        <v>19.88</v>
      </c>
      <c r="AH178" s="51">
        <v>42.12</v>
      </c>
      <c r="AI178" s="17">
        <v>46300.944328966703</v>
      </c>
      <c r="AJ178" s="17">
        <v>1.01052835666485</v>
      </c>
      <c r="AK178" s="3">
        <v>-5</v>
      </c>
      <c r="AL178" s="3">
        <v>10</v>
      </c>
    </row>
    <row r="179" spans="1:38" x14ac:dyDescent="0.25">
      <c r="A179" s="3">
        <v>178</v>
      </c>
      <c r="B179" s="3" t="s">
        <v>21</v>
      </c>
      <c r="C179" s="3" t="s">
        <v>22</v>
      </c>
      <c r="D179" s="3" t="s">
        <v>23</v>
      </c>
      <c r="E179" s="3" t="s">
        <v>60</v>
      </c>
      <c r="F179" s="3" t="s">
        <v>43</v>
      </c>
      <c r="G179" s="3" t="b">
        <v>1</v>
      </c>
      <c r="H179" s="3" t="b">
        <v>1</v>
      </c>
      <c r="I179" s="3" t="b">
        <v>0</v>
      </c>
      <c r="J179" s="3" t="b">
        <v>1</v>
      </c>
      <c r="K179" s="3" t="b">
        <v>0</v>
      </c>
      <c r="L179" s="3">
        <v>200</v>
      </c>
      <c r="M179" s="3">
        <v>2</v>
      </c>
      <c r="N179" s="3">
        <v>0</v>
      </c>
      <c r="O179" s="3">
        <v>1</v>
      </c>
      <c r="P179" s="3">
        <v>2</v>
      </c>
      <c r="Q179" s="3">
        <v>100</v>
      </c>
      <c r="R179" s="3">
        <v>100</v>
      </c>
      <c r="S179" s="3">
        <v>1</v>
      </c>
      <c r="T179" s="3">
        <v>1</v>
      </c>
      <c r="U179" s="3" t="b">
        <v>1</v>
      </c>
      <c r="V179" s="3">
        <v>2000</v>
      </c>
      <c r="W179" s="51">
        <v>1296.69</v>
      </c>
      <c r="X179" s="51">
        <v>902.69</v>
      </c>
      <c r="Y179" s="53">
        <v>178.2</v>
      </c>
      <c r="Z179" s="53">
        <v>192.06</v>
      </c>
      <c r="AA179" s="51">
        <v>157.16999999999999</v>
      </c>
      <c r="AB179" s="51">
        <v>184.93</v>
      </c>
      <c r="AC179" s="17">
        <v>1.13508200643554</v>
      </c>
      <c r="AD179" s="17">
        <v>1.04005401620142</v>
      </c>
      <c r="AE179" s="51">
        <v>19.920000000000002</v>
      </c>
      <c r="AF179" s="51">
        <v>42.08</v>
      </c>
      <c r="AG179" s="51">
        <v>20.48</v>
      </c>
      <c r="AH179" s="51">
        <v>41.52</v>
      </c>
      <c r="AI179" s="17">
        <v>29500.8041592304</v>
      </c>
      <c r="AJ179" s="17">
        <v>1.1045563281765201</v>
      </c>
      <c r="AK179" s="3">
        <v>-5</v>
      </c>
      <c r="AL179" s="3">
        <v>10</v>
      </c>
    </row>
    <row r="180" spans="1:38" x14ac:dyDescent="0.25">
      <c r="A180" s="3">
        <v>179</v>
      </c>
      <c r="B180" s="3" t="s">
        <v>21</v>
      </c>
      <c r="C180" s="3" t="s">
        <v>22</v>
      </c>
      <c r="D180" s="3" t="s">
        <v>23</v>
      </c>
      <c r="E180" s="3" t="s">
        <v>60</v>
      </c>
      <c r="F180" s="3" t="s">
        <v>43</v>
      </c>
      <c r="G180" s="3" t="b">
        <v>1</v>
      </c>
      <c r="H180" s="3" t="b">
        <v>1</v>
      </c>
      <c r="I180" s="3" t="b">
        <v>0</v>
      </c>
      <c r="J180" s="3" t="b">
        <v>1</v>
      </c>
      <c r="K180" s="3" t="b">
        <v>0</v>
      </c>
      <c r="L180" s="3">
        <v>200</v>
      </c>
      <c r="M180" s="3">
        <v>2</v>
      </c>
      <c r="N180" s="3">
        <v>0</v>
      </c>
      <c r="O180" s="3">
        <v>1</v>
      </c>
      <c r="P180" s="3">
        <v>2</v>
      </c>
      <c r="Q180" s="3">
        <v>100</v>
      </c>
      <c r="R180" s="3">
        <v>100</v>
      </c>
      <c r="S180" s="3">
        <v>1</v>
      </c>
      <c r="T180" s="3">
        <v>1</v>
      </c>
      <c r="U180" s="3" t="b">
        <v>1</v>
      </c>
      <c r="V180" s="3">
        <v>2000</v>
      </c>
      <c r="W180" s="51">
        <v>1442.07</v>
      </c>
      <c r="X180" s="51">
        <v>987.18</v>
      </c>
      <c r="Y180" s="53">
        <v>177.83</v>
      </c>
      <c r="Z180" s="53">
        <v>191.64</v>
      </c>
      <c r="AA180" s="51">
        <v>155.66</v>
      </c>
      <c r="AB180" s="51">
        <v>182.26</v>
      </c>
      <c r="AC180" s="17">
        <v>1.1433789033077</v>
      </c>
      <c r="AD180" s="17">
        <v>1.05261797628844</v>
      </c>
      <c r="AE180" s="51">
        <v>20.89</v>
      </c>
      <c r="AF180" s="51">
        <v>41.11</v>
      </c>
      <c r="AG180" s="51">
        <v>23.02</v>
      </c>
      <c r="AH180" s="51">
        <v>38.979999999999997</v>
      </c>
      <c r="AI180" s="17">
        <v>21000.787225172</v>
      </c>
      <c r="AJ180" s="17">
        <v>1.1425068776948499</v>
      </c>
      <c r="AK180" s="3">
        <v>-5</v>
      </c>
      <c r="AL180" s="3">
        <v>10</v>
      </c>
    </row>
    <row r="181" spans="1:38" x14ac:dyDescent="0.25">
      <c r="A181" s="3">
        <v>180</v>
      </c>
      <c r="B181" s="3" t="s">
        <v>21</v>
      </c>
      <c r="C181" s="3" t="s">
        <v>22</v>
      </c>
      <c r="D181" s="3" t="s">
        <v>23</v>
      </c>
      <c r="E181" s="3" t="s">
        <v>60</v>
      </c>
      <c r="F181" s="3" t="s">
        <v>43</v>
      </c>
      <c r="G181" s="3" t="b">
        <v>1</v>
      </c>
      <c r="H181" s="3" t="b">
        <v>1</v>
      </c>
      <c r="I181" s="3" t="b">
        <v>0</v>
      </c>
      <c r="J181" s="3" t="b">
        <v>1</v>
      </c>
      <c r="K181" s="3" t="b">
        <v>0</v>
      </c>
      <c r="L181" s="3">
        <v>200</v>
      </c>
      <c r="M181" s="3">
        <v>2</v>
      </c>
      <c r="N181" s="3">
        <v>0</v>
      </c>
      <c r="O181" s="3">
        <v>1</v>
      </c>
      <c r="P181" s="3">
        <v>2</v>
      </c>
      <c r="Q181" s="3">
        <v>100</v>
      </c>
      <c r="R181" s="3">
        <v>100</v>
      </c>
      <c r="S181" s="3">
        <v>1</v>
      </c>
      <c r="T181" s="3">
        <v>1</v>
      </c>
      <c r="U181" s="3" t="b">
        <v>1</v>
      </c>
      <c r="V181" s="3">
        <v>2000</v>
      </c>
      <c r="W181" s="51">
        <v>1452.92</v>
      </c>
      <c r="X181" s="51">
        <v>973.95</v>
      </c>
      <c r="Y181" s="53">
        <v>178.24</v>
      </c>
      <c r="Z181" s="53">
        <v>191.46</v>
      </c>
      <c r="AA181" s="51">
        <v>155.72999999999999</v>
      </c>
      <c r="AB181" s="51">
        <v>181.8</v>
      </c>
      <c r="AC181" s="17">
        <v>1.14555171335074</v>
      </c>
      <c r="AD181" s="17">
        <v>1.0557219809191001</v>
      </c>
      <c r="AE181" s="51">
        <v>23.57</v>
      </c>
      <c r="AF181" s="51">
        <v>38.43</v>
      </c>
      <c r="AG181" s="51">
        <v>21.88</v>
      </c>
      <c r="AH181" s="51">
        <v>40.119999999999997</v>
      </c>
      <c r="AI181" s="17">
        <v>25601.0048959466</v>
      </c>
      <c r="AJ181" s="17">
        <v>1.0817632702156801</v>
      </c>
      <c r="AK181" s="3">
        <v>-5</v>
      </c>
      <c r="AL181" s="3">
        <v>10</v>
      </c>
    </row>
    <row r="182" spans="1:38" x14ac:dyDescent="0.25">
      <c r="A182" s="1">
        <v>181</v>
      </c>
      <c r="B182" s="1" t="s">
        <v>21</v>
      </c>
      <c r="C182" s="1" t="s">
        <v>22</v>
      </c>
      <c r="D182" s="1" t="s">
        <v>23</v>
      </c>
      <c r="E182" s="1" t="s">
        <v>61</v>
      </c>
      <c r="F182" s="1" t="s">
        <v>43</v>
      </c>
      <c r="G182" s="1" t="b">
        <v>1</v>
      </c>
      <c r="H182" s="1" t="b">
        <v>1</v>
      </c>
      <c r="I182" s="1" t="b">
        <v>0</v>
      </c>
      <c r="J182" s="1" t="b">
        <v>1</v>
      </c>
      <c r="K182" s="1" t="b">
        <v>0</v>
      </c>
      <c r="L182" s="1">
        <v>200</v>
      </c>
      <c r="M182" s="1">
        <v>2</v>
      </c>
      <c r="N182" s="1">
        <v>0</v>
      </c>
      <c r="O182" s="1">
        <v>1</v>
      </c>
      <c r="P182" s="1">
        <v>2</v>
      </c>
      <c r="Q182" s="1">
        <v>100</v>
      </c>
      <c r="R182" s="1">
        <v>100</v>
      </c>
      <c r="S182" s="1">
        <v>1</v>
      </c>
      <c r="T182" s="1">
        <v>1</v>
      </c>
      <c r="U182" s="1" t="b">
        <v>1</v>
      </c>
      <c r="V182" s="1">
        <v>2000</v>
      </c>
      <c r="W182" s="50">
        <v>1055.02</v>
      </c>
      <c r="X182" s="50">
        <v>954.52</v>
      </c>
      <c r="Y182" s="54">
        <v>183.01</v>
      </c>
      <c r="Z182" s="54">
        <v>191.25</v>
      </c>
      <c r="AA182" s="50">
        <v>166.23</v>
      </c>
      <c r="AB182" s="50">
        <v>183.91</v>
      </c>
      <c r="AC182" s="16">
        <v>1.10189228336363</v>
      </c>
      <c r="AD182" s="16">
        <v>1.04114649958153</v>
      </c>
      <c r="AE182" s="50">
        <v>21.9</v>
      </c>
      <c r="AF182" s="50">
        <v>40.1</v>
      </c>
      <c r="AG182" s="50">
        <v>20.96</v>
      </c>
      <c r="AH182" s="50">
        <v>41.04</v>
      </c>
      <c r="AI182" s="16">
        <v>18900.997051681399</v>
      </c>
      <c r="AJ182" s="16">
        <v>1.07085795025246</v>
      </c>
      <c r="AK182" s="1">
        <v>-5</v>
      </c>
      <c r="AL182" s="1">
        <v>5</v>
      </c>
    </row>
    <row r="183" spans="1:38" x14ac:dyDescent="0.25">
      <c r="A183" s="1">
        <v>182</v>
      </c>
      <c r="B183" s="1" t="s">
        <v>21</v>
      </c>
      <c r="C183" s="1" t="s">
        <v>22</v>
      </c>
      <c r="D183" s="1" t="s">
        <v>23</v>
      </c>
      <c r="E183" s="1" t="s">
        <v>61</v>
      </c>
      <c r="F183" s="1" t="s">
        <v>43</v>
      </c>
      <c r="G183" s="1" t="b">
        <v>1</v>
      </c>
      <c r="H183" s="1" t="b">
        <v>1</v>
      </c>
      <c r="I183" s="1" t="b">
        <v>0</v>
      </c>
      <c r="J183" s="1" t="b">
        <v>1</v>
      </c>
      <c r="K183" s="1" t="b">
        <v>0</v>
      </c>
      <c r="L183" s="1">
        <v>200</v>
      </c>
      <c r="M183" s="1">
        <v>2</v>
      </c>
      <c r="N183" s="1">
        <v>0</v>
      </c>
      <c r="O183" s="1">
        <v>1</v>
      </c>
      <c r="P183" s="1">
        <v>2</v>
      </c>
      <c r="Q183" s="1">
        <v>100</v>
      </c>
      <c r="R183" s="1">
        <v>100</v>
      </c>
      <c r="S183" s="1">
        <v>1</v>
      </c>
      <c r="T183" s="1">
        <v>1</v>
      </c>
      <c r="U183" s="1" t="b">
        <v>1</v>
      </c>
      <c r="V183" s="1">
        <v>2000</v>
      </c>
      <c r="W183" s="50">
        <v>1142.05</v>
      </c>
      <c r="X183" s="50">
        <v>1002.69</v>
      </c>
      <c r="Y183" s="54">
        <v>182.35</v>
      </c>
      <c r="Z183" s="54">
        <v>190.55</v>
      </c>
      <c r="AA183" s="50">
        <v>165.47</v>
      </c>
      <c r="AB183" s="50">
        <v>182.55</v>
      </c>
      <c r="AC183" s="16">
        <v>1.1034412085938601</v>
      </c>
      <c r="AD183" s="16">
        <v>1.0457385635026499</v>
      </c>
      <c r="AE183" s="50">
        <v>22.9</v>
      </c>
      <c r="AF183" s="50">
        <v>39.1</v>
      </c>
      <c r="AG183" s="50">
        <v>21.93</v>
      </c>
      <c r="AH183" s="50">
        <v>40.07</v>
      </c>
      <c r="AI183" s="16">
        <v>33200.926196225402</v>
      </c>
      <c r="AJ183" s="16">
        <v>1.0882624709433999</v>
      </c>
      <c r="AK183" s="1">
        <v>-5</v>
      </c>
      <c r="AL183" s="1">
        <v>5</v>
      </c>
    </row>
    <row r="184" spans="1:38" x14ac:dyDescent="0.25">
      <c r="A184" s="1">
        <v>183</v>
      </c>
      <c r="B184" s="1" t="s">
        <v>21</v>
      </c>
      <c r="C184" s="1" t="s">
        <v>22</v>
      </c>
      <c r="D184" s="1" t="s">
        <v>23</v>
      </c>
      <c r="E184" s="1" t="s">
        <v>61</v>
      </c>
      <c r="F184" s="1" t="s">
        <v>43</v>
      </c>
      <c r="G184" s="1" t="b">
        <v>1</v>
      </c>
      <c r="H184" s="1" t="b">
        <v>1</v>
      </c>
      <c r="I184" s="1" t="b">
        <v>0</v>
      </c>
      <c r="J184" s="1" t="b">
        <v>1</v>
      </c>
      <c r="K184" s="1" t="b">
        <v>0</v>
      </c>
      <c r="L184" s="1">
        <v>200</v>
      </c>
      <c r="M184" s="1">
        <v>2</v>
      </c>
      <c r="N184" s="1">
        <v>0</v>
      </c>
      <c r="O184" s="1">
        <v>1</v>
      </c>
      <c r="P184" s="1">
        <v>2</v>
      </c>
      <c r="Q184" s="1">
        <v>100</v>
      </c>
      <c r="R184" s="1">
        <v>100</v>
      </c>
      <c r="S184" s="1">
        <v>1</v>
      </c>
      <c r="T184" s="1">
        <v>1</v>
      </c>
      <c r="U184" s="1" t="b">
        <v>1</v>
      </c>
      <c r="V184" s="1">
        <v>2000</v>
      </c>
      <c r="W184" s="50">
        <v>1085.1600000000001</v>
      </c>
      <c r="X184" s="50">
        <v>940.46</v>
      </c>
      <c r="Y184" s="54">
        <v>182.58</v>
      </c>
      <c r="Z184" s="54">
        <v>191.03</v>
      </c>
      <c r="AA184" s="50">
        <v>166.99</v>
      </c>
      <c r="AB184" s="50">
        <v>184.17</v>
      </c>
      <c r="AC184" s="16">
        <v>1.0943899323250501</v>
      </c>
      <c r="AD184" s="16">
        <v>1.03832886717027</v>
      </c>
      <c r="AE184" s="50">
        <v>22.24</v>
      </c>
      <c r="AF184" s="50">
        <v>39.76</v>
      </c>
      <c r="AG184" s="50">
        <v>22.2</v>
      </c>
      <c r="AH184" s="50">
        <v>39.799999999999997</v>
      </c>
      <c r="AI184" s="16">
        <v>23000.959691775199</v>
      </c>
      <c r="AJ184" s="16">
        <v>1.10652946724371</v>
      </c>
      <c r="AK184" s="1">
        <v>-5</v>
      </c>
      <c r="AL184" s="1">
        <v>5</v>
      </c>
    </row>
    <row r="185" spans="1:38" x14ac:dyDescent="0.25">
      <c r="A185" s="1">
        <v>184</v>
      </c>
      <c r="B185" s="1" t="s">
        <v>21</v>
      </c>
      <c r="C185" s="1" t="s">
        <v>22</v>
      </c>
      <c r="D185" s="1" t="s">
        <v>23</v>
      </c>
      <c r="E185" s="1" t="s">
        <v>61</v>
      </c>
      <c r="F185" s="1" t="s">
        <v>43</v>
      </c>
      <c r="G185" s="1" t="b">
        <v>1</v>
      </c>
      <c r="H185" s="1" t="b">
        <v>1</v>
      </c>
      <c r="I185" s="1" t="b">
        <v>0</v>
      </c>
      <c r="J185" s="1" t="b">
        <v>1</v>
      </c>
      <c r="K185" s="1" t="b">
        <v>0</v>
      </c>
      <c r="L185" s="1">
        <v>200</v>
      </c>
      <c r="M185" s="1">
        <v>2</v>
      </c>
      <c r="N185" s="1">
        <v>0</v>
      </c>
      <c r="O185" s="1">
        <v>1</v>
      </c>
      <c r="P185" s="1">
        <v>2</v>
      </c>
      <c r="Q185" s="1">
        <v>100</v>
      </c>
      <c r="R185" s="1">
        <v>100</v>
      </c>
      <c r="S185" s="1">
        <v>1</v>
      </c>
      <c r="T185" s="1">
        <v>1</v>
      </c>
      <c r="U185" s="1" t="b">
        <v>1</v>
      </c>
      <c r="V185" s="1">
        <v>2000</v>
      </c>
      <c r="W185" s="50">
        <v>1122.97</v>
      </c>
      <c r="X185" s="50">
        <v>918.79</v>
      </c>
      <c r="Y185" s="54">
        <v>182.51</v>
      </c>
      <c r="Z185" s="54">
        <v>191.16</v>
      </c>
      <c r="AA185" s="50">
        <v>167.16</v>
      </c>
      <c r="AB185" s="50">
        <v>183.54</v>
      </c>
      <c r="AC185" s="16">
        <v>1.09342646629744</v>
      </c>
      <c r="AD185" s="16">
        <v>1.0445203262249401</v>
      </c>
      <c r="AE185" s="50">
        <v>21.12</v>
      </c>
      <c r="AF185" s="50">
        <v>40.880000000000003</v>
      </c>
      <c r="AG185" s="50">
        <v>23.53</v>
      </c>
      <c r="AH185" s="50">
        <v>38.47</v>
      </c>
      <c r="AI185" s="16">
        <v>19400.890016794299</v>
      </c>
      <c r="AJ185" s="16">
        <v>1.18179859780314</v>
      </c>
      <c r="AK185" s="1">
        <v>-5</v>
      </c>
      <c r="AL185" s="1">
        <v>5</v>
      </c>
    </row>
    <row r="186" spans="1:38" x14ac:dyDescent="0.25">
      <c r="A186" s="1">
        <v>185</v>
      </c>
      <c r="B186" s="1" t="s">
        <v>21</v>
      </c>
      <c r="C186" s="1" t="s">
        <v>22</v>
      </c>
      <c r="D186" s="1" t="s">
        <v>23</v>
      </c>
      <c r="E186" s="1" t="s">
        <v>61</v>
      </c>
      <c r="F186" s="1" t="s">
        <v>43</v>
      </c>
      <c r="G186" s="1" t="b">
        <v>1</v>
      </c>
      <c r="H186" s="1" t="b">
        <v>1</v>
      </c>
      <c r="I186" s="1" t="b">
        <v>0</v>
      </c>
      <c r="J186" s="1" t="b">
        <v>1</v>
      </c>
      <c r="K186" s="1" t="b">
        <v>0</v>
      </c>
      <c r="L186" s="1">
        <v>200</v>
      </c>
      <c r="M186" s="1">
        <v>2</v>
      </c>
      <c r="N186" s="1">
        <v>0</v>
      </c>
      <c r="O186" s="1">
        <v>1</v>
      </c>
      <c r="P186" s="1">
        <v>2</v>
      </c>
      <c r="Q186" s="1">
        <v>100</v>
      </c>
      <c r="R186" s="1">
        <v>100</v>
      </c>
      <c r="S186" s="1">
        <v>1</v>
      </c>
      <c r="T186" s="1">
        <v>1</v>
      </c>
      <c r="U186" s="1" t="b">
        <v>1</v>
      </c>
      <c r="V186" s="1">
        <v>2000</v>
      </c>
      <c r="W186" s="50">
        <v>1130.8499999999999</v>
      </c>
      <c r="X186" s="50">
        <v>960.55</v>
      </c>
      <c r="Y186" s="54">
        <v>183.47</v>
      </c>
      <c r="Z186" s="54">
        <v>191.62</v>
      </c>
      <c r="AA186" s="50">
        <v>165.47</v>
      </c>
      <c r="AB186" s="50">
        <v>182.68</v>
      </c>
      <c r="AC186" s="16">
        <v>1.10994026153248</v>
      </c>
      <c r="AD186" s="16">
        <v>1.05003996303855</v>
      </c>
      <c r="AE186" s="50">
        <v>22.38</v>
      </c>
      <c r="AF186" s="50">
        <v>39.619999999999997</v>
      </c>
      <c r="AG186" s="50">
        <v>22.97</v>
      </c>
      <c r="AH186" s="50">
        <v>39.03</v>
      </c>
      <c r="AI186" s="16">
        <v>22200.922840821</v>
      </c>
      <c r="AJ186" s="16">
        <v>1.1103829079437</v>
      </c>
      <c r="AK186" s="1">
        <v>-5</v>
      </c>
      <c r="AL186" s="1">
        <v>5</v>
      </c>
    </row>
    <row r="187" spans="1:38" x14ac:dyDescent="0.25">
      <c r="A187" s="1">
        <v>186</v>
      </c>
      <c r="B187" s="1" t="s">
        <v>21</v>
      </c>
      <c r="C187" s="1" t="s">
        <v>22</v>
      </c>
      <c r="D187" s="1" t="s">
        <v>23</v>
      </c>
      <c r="E187" s="1" t="s">
        <v>61</v>
      </c>
      <c r="F187" s="1" t="s">
        <v>43</v>
      </c>
      <c r="G187" s="1" t="b">
        <v>1</v>
      </c>
      <c r="H187" s="1" t="b">
        <v>1</v>
      </c>
      <c r="I187" s="1" t="b">
        <v>0</v>
      </c>
      <c r="J187" s="1" t="b">
        <v>1</v>
      </c>
      <c r="K187" s="1" t="b">
        <v>0</v>
      </c>
      <c r="L187" s="1">
        <v>200</v>
      </c>
      <c r="M187" s="1">
        <v>2</v>
      </c>
      <c r="N187" s="1">
        <v>0</v>
      </c>
      <c r="O187" s="1">
        <v>1</v>
      </c>
      <c r="P187" s="1">
        <v>2</v>
      </c>
      <c r="Q187" s="1">
        <v>100</v>
      </c>
      <c r="R187" s="1">
        <v>100</v>
      </c>
      <c r="S187" s="1">
        <v>1</v>
      </c>
      <c r="T187" s="1">
        <v>1</v>
      </c>
      <c r="U187" s="1" t="b">
        <v>1</v>
      </c>
      <c r="V187" s="1">
        <v>2000</v>
      </c>
      <c r="W187" s="50">
        <v>991.02</v>
      </c>
      <c r="X187" s="50">
        <v>926.39</v>
      </c>
      <c r="Y187" s="54">
        <v>183.15</v>
      </c>
      <c r="Z187" s="54">
        <v>191.47</v>
      </c>
      <c r="AA187" s="50">
        <v>167.17</v>
      </c>
      <c r="AB187" s="50">
        <v>184.27</v>
      </c>
      <c r="AC187" s="16">
        <v>1.0965319689206701</v>
      </c>
      <c r="AD187" s="16">
        <v>1.04086704460988</v>
      </c>
      <c r="AE187" s="50">
        <v>21.94</v>
      </c>
      <c r="AF187" s="50">
        <v>40.06</v>
      </c>
      <c r="AG187" s="50">
        <v>19.53</v>
      </c>
      <c r="AH187" s="50">
        <v>42.47</v>
      </c>
      <c r="AI187" s="16">
        <v>43600.819172397802</v>
      </c>
      <c r="AJ187" s="16">
        <v>1.0562712450676299</v>
      </c>
      <c r="AK187" s="1">
        <v>-5</v>
      </c>
      <c r="AL187" s="1">
        <v>5</v>
      </c>
    </row>
    <row r="188" spans="1:38" x14ac:dyDescent="0.25">
      <c r="A188" s="1">
        <v>187</v>
      </c>
      <c r="B188" s="1" t="s">
        <v>21</v>
      </c>
      <c r="C188" s="1" t="s">
        <v>22</v>
      </c>
      <c r="D188" s="1" t="s">
        <v>23</v>
      </c>
      <c r="E188" s="1" t="s">
        <v>61</v>
      </c>
      <c r="F188" s="1" t="s">
        <v>43</v>
      </c>
      <c r="G188" s="1" t="b">
        <v>1</v>
      </c>
      <c r="H188" s="1" t="b">
        <v>1</v>
      </c>
      <c r="I188" s="1" t="b">
        <v>0</v>
      </c>
      <c r="J188" s="1" t="b">
        <v>1</v>
      </c>
      <c r="K188" s="1" t="b">
        <v>0</v>
      </c>
      <c r="L188" s="1">
        <v>200</v>
      </c>
      <c r="M188" s="1">
        <v>2</v>
      </c>
      <c r="N188" s="1">
        <v>0</v>
      </c>
      <c r="O188" s="1">
        <v>1</v>
      </c>
      <c r="P188" s="1">
        <v>2</v>
      </c>
      <c r="Q188" s="1">
        <v>100</v>
      </c>
      <c r="R188" s="1">
        <v>100</v>
      </c>
      <c r="S188" s="1">
        <v>1</v>
      </c>
      <c r="T188" s="1">
        <v>1</v>
      </c>
      <c r="U188" s="1" t="b">
        <v>1</v>
      </c>
      <c r="V188" s="1">
        <v>2000</v>
      </c>
      <c r="W188" s="50">
        <v>1026.99</v>
      </c>
      <c r="X188" s="50">
        <v>930.66</v>
      </c>
      <c r="Y188" s="54">
        <v>183.8</v>
      </c>
      <c r="Z188" s="54">
        <v>192.1</v>
      </c>
      <c r="AA188" s="50">
        <v>166.34</v>
      </c>
      <c r="AB188" s="50">
        <v>183.78</v>
      </c>
      <c r="AC188" s="16">
        <v>1.1058825445017799</v>
      </c>
      <c r="AD188" s="16">
        <v>1.0463974961039</v>
      </c>
      <c r="AE188" s="50">
        <v>21.75</v>
      </c>
      <c r="AF188" s="50">
        <v>40.25</v>
      </c>
      <c r="AG188" s="50">
        <v>20.83</v>
      </c>
      <c r="AH188" s="50">
        <v>41.17</v>
      </c>
      <c r="AI188" s="16">
        <v>32200.881370862298</v>
      </c>
      <c r="AJ188" s="16">
        <v>1.07198512461784</v>
      </c>
      <c r="AK188" s="1">
        <v>-5</v>
      </c>
      <c r="AL188" s="1">
        <v>5</v>
      </c>
    </row>
    <row r="189" spans="1:38" x14ac:dyDescent="0.25">
      <c r="A189" s="1">
        <v>188</v>
      </c>
      <c r="B189" s="1" t="s">
        <v>21</v>
      </c>
      <c r="C189" s="1" t="s">
        <v>22</v>
      </c>
      <c r="D189" s="1" t="s">
        <v>23</v>
      </c>
      <c r="E189" s="1" t="s">
        <v>61</v>
      </c>
      <c r="F189" s="1" t="s">
        <v>43</v>
      </c>
      <c r="G189" s="1" t="b">
        <v>1</v>
      </c>
      <c r="H189" s="1" t="b">
        <v>1</v>
      </c>
      <c r="I189" s="1" t="b">
        <v>0</v>
      </c>
      <c r="J189" s="1" t="b">
        <v>1</v>
      </c>
      <c r="K189" s="1" t="b">
        <v>0</v>
      </c>
      <c r="L189" s="1">
        <v>200</v>
      </c>
      <c r="M189" s="1">
        <v>2</v>
      </c>
      <c r="N189" s="1">
        <v>0</v>
      </c>
      <c r="O189" s="1">
        <v>1</v>
      </c>
      <c r="P189" s="1">
        <v>2</v>
      </c>
      <c r="Q189" s="1">
        <v>100</v>
      </c>
      <c r="R189" s="1">
        <v>100</v>
      </c>
      <c r="S189" s="1">
        <v>1</v>
      </c>
      <c r="T189" s="1">
        <v>1</v>
      </c>
      <c r="U189" s="1" t="b">
        <v>1</v>
      </c>
      <c r="V189" s="1">
        <v>2000</v>
      </c>
      <c r="W189" s="50">
        <v>1062.76</v>
      </c>
      <c r="X189" s="50">
        <v>1043.7</v>
      </c>
      <c r="Y189" s="54">
        <v>181.65</v>
      </c>
      <c r="Z189" s="54">
        <v>189.95</v>
      </c>
      <c r="AA189" s="50">
        <v>166.03</v>
      </c>
      <c r="AB189" s="50">
        <v>183.36</v>
      </c>
      <c r="AC189" s="16">
        <v>1.09545642176061</v>
      </c>
      <c r="AD189" s="16">
        <v>1.0373088070326399</v>
      </c>
      <c r="AE189" s="50">
        <v>21.99</v>
      </c>
      <c r="AF189" s="50">
        <v>40.01</v>
      </c>
      <c r="AG189" s="50">
        <v>20.68</v>
      </c>
      <c r="AH189" s="50">
        <v>41.32</v>
      </c>
      <c r="AI189" s="16">
        <v>32900.936322898502</v>
      </c>
      <c r="AJ189" s="16">
        <v>1.06789775992739</v>
      </c>
      <c r="AK189" s="1">
        <v>-5</v>
      </c>
      <c r="AL189" s="1">
        <v>5</v>
      </c>
    </row>
    <row r="190" spans="1:38" x14ac:dyDescent="0.25">
      <c r="A190" s="1">
        <v>189</v>
      </c>
      <c r="B190" s="1" t="s">
        <v>21</v>
      </c>
      <c r="C190" s="1" t="s">
        <v>22</v>
      </c>
      <c r="D190" s="1" t="s">
        <v>23</v>
      </c>
      <c r="E190" s="1" t="s">
        <v>61</v>
      </c>
      <c r="F190" s="1" t="s">
        <v>43</v>
      </c>
      <c r="G190" s="1" t="b">
        <v>1</v>
      </c>
      <c r="H190" s="1" t="b">
        <v>1</v>
      </c>
      <c r="I190" s="1" t="b">
        <v>0</v>
      </c>
      <c r="J190" s="1" t="b">
        <v>1</v>
      </c>
      <c r="K190" s="1" t="b">
        <v>0</v>
      </c>
      <c r="L190" s="1">
        <v>200</v>
      </c>
      <c r="M190" s="1">
        <v>2</v>
      </c>
      <c r="N190" s="1">
        <v>0</v>
      </c>
      <c r="O190" s="1">
        <v>1</v>
      </c>
      <c r="P190" s="1">
        <v>2</v>
      </c>
      <c r="Q190" s="1">
        <v>100</v>
      </c>
      <c r="R190" s="1">
        <v>100</v>
      </c>
      <c r="S190" s="1">
        <v>1</v>
      </c>
      <c r="T190" s="1">
        <v>1</v>
      </c>
      <c r="U190" s="1" t="b">
        <v>1</v>
      </c>
      <c r="V190" s="1">
        <v>2000</v>
      </c>
      <c r="W190" s="50">
        <v>1098.51</v>
      </c>
      <c r="X190" s="50">
        <v>981.25</v>
      </c>
      <c r="Y190" s="54">
        <v>183.18</v>
      </c>
      <c r="Z190" s="54">
        <v>192.09</v>
      </c>
      <c r="AA190" s="50">
        <v>165.15</v>
      </c>
      <c r="AB190" s="50">
        <v>182.18</v>
      </c>
      <c r="AC190" s="16">
        <v>1.10995477742471</v>
      </c>
      <c r="AD190" s="16">
        <v>1.05559305537855</v>
      </c>
      <c r="AE190" s="50">
        <v>21.93</v>
      </c>
      <c r="AF190" s="50">
        <v>40.07</v>
      </c>
      <c r="AG190" s="50">
        <v>21.79</v>
      </c>
      <c r="AH190" s="50">
        <v>40.21</v>
      </c>
      <c r="AI190" s="16">
        <v>37800.804600413299</v>
      </c>
      <c r="AJ190" s="16">
        <v>1.1045654618091001</v>
      </c>
      <c r="AK190" s="1">
        <v>-5</v>
      </c>
      <c r="AL190" s="1">
        <v>5</v>
      </c>
    </row>
    <row r="191" spans="1:38" x14ac:dyDescent="0.25">
      <c r="A191" s="1">
        <v>190</v>
      </c>
      <c r="B191" s="1" t="s">
        <v>21</v>
      </c>
      <c r="C191" s="1" t="s">
        <v>22</v>
      </c>
      <c r="D191" s="1" t="s">
        <v>23</v>
      </c>
      <c r="E191" s="1" t="s">
        <v>61</v>
      </c>
      <c r="F191" s="1" t="s">
        <v>43</v>
      </c>
      <c r="G191" s="1" t="b">
        <v>1</v>
      </c>
      <c r="H191" s="1" t="b">
        <v>1</v>
      </c>
      <c r="I191" s="1" t="b">
        <v>0</v>
      </c>
      <c r="J191" s="1" t="b">
        <v>1</v>
      </c>
      <c r="K191" s="1" t="b">
        <v>0</v>
      </c>
      <c r="L191" s="1">
        <v>200</v>
      </c>
      <c r="M191" s="1">
        <v>2</v>
      </c>
      <c r="N191" s="1">
        <v>0</v>
      </c>
      <c r="O191" s="1">
        <v>1</v>
      </c>
      <c r="P191" s="1">
        <v>2</v>
      </c>
      <c r="Q191" s="1">
        <v>100</v>
      </c>
      <c r="R191" s="1">
        <v>100</v>
      </c>
      <c r="S191" s="1">
        <v>1</v>
      </c>
      <c r="T191" s="1">
        <v>1</v>
      </c>
      <c r="U191" s="1" t="b">
        <v>1</v>
      </c>
      <c r="V191" s="1">
        <v>2000</v>
      </c>
      <c r="W191" s="50">
        <v>1031.6400000000001</v>
      </c>
      <c r="X191" s="50">
        <v>885.1</v>
      </c>
      <c r="Y191" s="54">
        <v>182.59</v>
      </c>
      <c r="Z191" s="54">
        <v>191.3</v>
      </c>
      <c r="AA191" s="50">
        <v>168.12</v>
      </c>
      <c r="AB191" s="50">
        <v>185.91</v>
      </c>
      <c r="AC191" s="16">
        <v>1.0868350322009199</v>
      </c>
      <c r="AD191" s="16">
        <v>1.02989089296855</v>
      </c>
      <c r="AE191" s="50">
        <v>21.09</v>
      </c>
      <c r="AF191" s="50">
        <v>40.909999999999997</v>
      </c>
      <c r="AG191" s="50">
        <v>21.73</v>
      </c>
      <c r="AH191" s="50">
        <v>40.270000000000003</v>
      </c>
      <c r="AI191" s="16">
        <v>20700.878002141701</v>
      </c>
      <c r="AJ191" s="16">
        <v>1.0964374121679801</v>
      </c>
      <c r="AK191" s="1">
        <v>-5</v>
      </c>
      <c r="AL191" s="1">
        <v>5</v>
      </c>
    </row>
    <row r="192" spans="1:38" x14ac:dyDescent="0.25">
      <c r="A192" s="3">
        <v>191</v>
      </c>
      <c r="B192" s="3" t="s">
        <v>21</v>
      </c>
      <c r="C192" s="3" t="s">
        <v>22</v>
      </c>
      <c r="D192" s="3" t="s">
        <v>23</v>
      </c>
      <c r="E192" s="3" t="s">
        <v>62</v>
      </c>
      <c r="F192" s="3" t="s">
        <v>43</v>
      </c>
      <c r="G192" s="3" t="b">
        <v>1</v>
      </c>
      <c r="H192" s="3" t="b">
        <v>1</v>
      </c>
      <c r="I192" s="3" t="b">
        <v>0</v>
      </c>
      <c r="J192" s="3" t="b">
        <v>1</v>
      </c>
      <c r="K192" s="3" t="b">
        <v>0</v>
      </c>
      <c r="L192" s="3">
        <v>200</v>
      </c>
      <c r="M192" s="3">
        <v>2</v>
      </c>
      <c r="N192" s="3">
        <v>0</v>
      </c>
      <c r="O192" s="3">
        <v>1</v>
      </c>
      <c r="P192" s="3">
        <v>2</v>
      </c>
      <c r="Q192" s="3">
        <v>100</v>
      </c>
      <c r="R192" s="3">
        <v>100</v>
      </c>
      <c r="S192" s="3">
        <v>1</v>
      </c>
      <c r="T192" s="3">
        <v>1</v>
      </c>
      <c r="U192" s="3" t="b">
        <v>1</v>
      </c>
      <c r="V192" s="3">
        <v>2000</v>
      </c>
      <c r="W192" s="51">
        <v>688.86</v>
      </c>
      <c r="X192" s="51">
        <v>907.26</v>
      </c>
      <c r="Y192" s="53">
        <v>188.61</v>
      </c>
      <c r="Z192" s="53">
        <v>190.91</v>
      </c>
      <c r="AA192" s="51">
        <v>177.18</v>
      </c>
      <c r="AB192" s="51">
        <v>185.37</v>
      </c>
      <c r="AC192" s="17">
        <v>1.0649955000917</v>
      </c>
      <c r="AD192" s="17">
        <v>1.03048319226881</v>
      </c>
      <c r="AE192" s="51">
        <v>26.26</v>
      </c>
      <c r="AF192" s="51">
        <v>35.74</v>
      </c>
      <c r="AG192" s="51">
        <v>18.54</v>
      </c>
      <c r="AH192" s="51">
        <v>43.46</v>
      </c>
      <c r="AI192" s="17">
        <v>56101.098505040602</v>
      </c>
      <c r="AJ192" s="17">
        <v>0.92104263862143798</v>
      </c>
      <c r="AK192" s="3">
        <v>-5</v>
      </c>
      <c r="AL192" s="3">
        <v>0</v>
      </c>
    </row>
    <row r="193" spans="1:38" x14ac:dyDescent="0.25">
      <c r="A193" s="3">
        <v>192</v>
      </c>
      <c r="B193" s="3" t="s">
        <v>21</v>
      </c>
      <c r="C193" s="3" t="s">
        <v>22</v>
      </c>
      <c r="D193" s="3" t="s">
        <v>23</v>
      </c>
      <c r="E193" s="3" t="s">
        <v>62</v>
      </c>
      <c r="F193" s="3" t="s">
        <v>43</v>
      </c>
      <c r="G193" s="3" t="b">
        <v>1</v>
      </c>
      <c r="H193" s="3" t="b">
        <v>1</v>
      </c>
      <c r="I193" s="3" t="b">
        <v>0</v>
      </c>
      <c r="J193" s="3" t="b">
        <v>1</v>
      </c>
      <c r="K193" s="3" t="b">
        <v>0</v>
      </c>
      <c r="L193" s="3">
        <v>200</v>
      </c>
      <c r="M193" s="3">
        <v>2</v>
      </c>
      <c r="N193" s="3">
        <v>0</v>
      </c>
      <c r="O193" s="3">
        <v>1</v>
      </c>
      <c r="P193" s="3">
        <v>2</v>
      </c>
      <c r="Q193" s="3">
        <v>100</v>
      </c>
      <c r="R193" s="3">
        <v>100</v>
      </c>
      <c r="S193" s="3">
        <v>1</v>
      </c>
      <c r="T193" s="3">
        <v>1</v>
      </c>
      <c r="U193" s="3" t="b">
        <v>1</v>
      </c>
      <c r="V193" s="3">
        <v>2000</v>
      </c>
      <c r="W193" s="51">
        <v>806.98</v>
      </c>
      <c r="X193" s="51">
        <v>832.93</v>
      </c>
      <c r="Y193" s="53">
        <v>189.25</v>
      </c>
      <c r="Z193" s="53">
        <v>190.82</v>
      </c>
      <c r="AA193" s="51">
        <v>178.72</v>
      </c>
      <c r="AB193" s="51">
        <v>182.88</v>
      </c>
      <c r="AC193" s="17">
        <v>1.0609077331191701</v>
      </c>
      <c r="AD193" s="17">
        <v>1.0447704604389401</v>
      </c>
      <c r="AE193" s="51">
        <v>29.01</v>
      </c>
      <c r="AF193" s="51">
        <v>32.99</v>
      </c>
      <c r="AG193" s="51">
        <v>26.99</v>
      </c>
      <c r="AH193" s="51">
        <v>35.01</v>
      </c>
      <c r="AI193" s="17">
        <v>24701.120734469801</v>
      </c>
      <c r="AJ193" s="17">
        <v>5201.14701893456</v>
      </c>
      <c r="AK193" s="3">
        <v>-5</v>
      </c>
      <c r="AL193" s="3">
        <v>0</v>
      </c>
    </row>
    <row r="194" spans="1:38" x14ac:dyDescent="0.25">
      <c r="A194" s="3">
        <v>193</v>
      </c>
      <c r="B194" s="3" t="s">
        <v>21</v>
      </c>
      <c r="C194" s="3" t="s">
        <v>22</v>
      </c>
      <c r="D194" s="3" t="s">
        <v>23</v>
      </c>
      <c r="E194" s="3" t="s">
        <v>62</v>
      </c>
      <c r="F194" s="3" t="s">
        <v>43</v>
      </c>
      <c r="G194" s="3" t="b">
        <v>1</v>
      </c>
      <c r="H194" s="3" t="b">
        <v>1</v>
      </c>
      <c r="I194" s="3" t="b">
        <v>0</v>
      </c>
      <c r="J194" s="3" t="b">
        <v>1</v>
      </c>
      <c r="K194" s="3" t="b">
        <v>0</v>
      </c>
      <c r="L194" s="3">
        <v>200</v>
      </c>
      <c r="M194" s="3">
        <v>2</v>
      </c>
      <c r="N194" s="3">
        <v>0</v>
      </c>
      <c r="O194" s="3">
        <v>1</v>
      </c>
      <c r="P194" s="3">
        <v>2</v>
      </c>
      <c r="Q194" s="3">
        <v>100</v>
      </c>
      <c r="R194" s="3">
        <v>100</v>
      </c>
      <c r="S194" s="3">
        <v>1</v>
      </c>
      <c r="T194" s="3">
        <v>1</v>
      </c>
      <c r="U194" s="3" t="b">
        <v>1</v>
      </c>
      <c r="V194" s="3">
        <v>2000</v>
      </c>
      <c r="W194" s="51">
        <v>691.96</v>
      </c>
      <c r="X194" s="51">
        <v>795.94</v>
      </c>
      <c r="Y194" s="53">
        <v>189.62</v>
      </c>
      <c r="Z194" s="53">
        <v>193.37</v>
      </c>
      <c r="AA194" s="51">
        <v>178.04</v>
      </c>
      <c r="AB194" s="51">
        <v>185.78</v>
      </c>
      <c r="AC194" s="17">
        <v>1.0655206415748899</v>
      </c>
      <c r="AD194" s="17">
        <v>1.0413838496379599</v>
      </c>
      <c r="AE194" s="51">
        <v>21.66</v>
      </c>
      <c r="AF194" s="51">
        <v>40.340000000000003</v>
      </c>
      <c r="AG194" s="51">
        <v>22.14</v>
      </c>
      <c r="AH194" s="51">
        <v>39.86</v>
      </c>
      <c r="AI194" s="17">
        <v>30700.862260098202</v>
      </c>
      <c r="AJ194" s="17">
        <v>1.1068309385655799</v>
      </c>
      <c r="AK194" s="3">
        <v>-5</v>
      </c>
      <c r="AL194" s="3">
        <v>0</v>
      </c>
    </row>
    <row r="195" spans="1:38" x14ac:dyDescent="0.25">
      <c r="A195" s="3">
        <v>194</v>
      </c>
      <c r="B195" s="3" t="s">
        <v>21</v>
      </c>
      <c r="C195" s="3" t="s">
        <v>22</v>
      </c>
      <c r="D195" s="3" t="s">
        <v>23</v>
      </c>
      <c r="E195" s="3" t="s">
        <v>62</v>
      </c>
      <c r="F195" s="3" t="s">
        <v>43</v>
      </c>
      <c r="G195" s="3" t="b">
        <v>1</v>
      </c>
      <c r="H195" s="3" t="b">
        <v>1</v>
      </c>
      <c r="I195" s="3" t="b">
        <v>0</v>
      </c>
      <c r="J195" s="3" t="b">
        <v>1</v>
      </c>
      <c r="K195" s="3" t="b">
        <v>0</v>
      </c>
      <c r="L195" s="3">
        <v>200</v>
      </c>
      <c r="M195" s="3">
        <v>2</v>
      </c>
      <c r="N195" s="3">
        <v>0</v>
      </c>
      <c r="O195" s="3">
        <v>1</v>
      </c>
      <c r="P195" s="3">
        <v>2</v>
      </c>
      <c r="Q195" s="3">
        <v>100</v>
      </c>
      <c r="R195" s="3">
        <v>100</v>
      </c>
      <c r="S195" s="3">
        <v>1</v>
      </c>
      <c r="T195" s="3">
        <v>1</v>
      </c>
      <c r="U195" s="3" t="b">
        <v>1</v>
      </c>
      <c r="V195" s="3">
        <v>2000</v>
      </c>
      <c r="W195" s="51">
        <v>723.93</v>
      </c>
      <c r="X195" s="51">
        <v>850.77</v>
      </c>
      <c r="Y195" s="53">
        <v>190.17</v>
      </c>
      <c r="Z195" s="53">
        <v>192.44</v>
      </c>
      <c r="AA195" s="51">
        <v>176.67</v>
      </c>
      <c r="AB195" s="51">
        <v>184.12</v>
      </c>
      <c r="AC195" s="17">
        <v>1.07714952808672</v>
      </c>
      <c r="AD195" s="17">
        <v>1.04684812855576</v>
      </c>
      <c r="AE195" s="51">
        <v>27.08</v>
      </c>
      <c r="AF195" s="51">
        <v>34.92</v>
      </c>
      <c r="AG195" s="51">
        <v>20.58</v>
      </c>
      <c r="AH195" s="51">
        <v>41.42</v>
      </c>
      <c r="AI195" s="17">
        <v>42101.106927369299</v>
      </c>
      <c r="AJ195" s="17">
        <v>0.93703612923017598</v>
      </c>
      <c r="AK195" s="3">
        <v>-5</v>
      </c>
      <c r="AL195" s="3">
        <v>0</v>
      </c>
    </row>
    <row r="196" spans="1:38" x14ac:dyDescent="0.25">
      <c r="A196" s="3">
        <v>195</v>
      </c>
      <c r="B196" s="3" t="s">
        <v>21</v>
      </c>
      <c r="C196" s="3" t="s">
        <v>22</v>
      </c>
      <c r="D196" s="3" t="s">
        <v>23</v>
      </c>
      <c r="E196" s="3" t="s">
        <v>62</v>
      </c>
      <c r="F196" s="3" t="s">
        <v>43</v>
      </c>
      <c r="G196" s="3" t="b">
        <v>1</v>
      </c>
      <c r="H196" s="3" t="b">
        <v>1</v>
      </c>
      <c r="I196" s="3" t="b">
        <v>0</v>
      </c>
      <c r="J196" s="3" t="b">
        <v>1</v>
      </c>
      <c r="K196" s="3" t="b">
        <v>0</v>
      </c>
      <c r="L196" s="3">
        <v>200</v>
      </c>
      <c r="M196" s="3">
        <v>2</v>
      </c>
      <c r="N196" s="3">
        <v>0</v>
      </c>
      <c r="O196" s="3">
        <v>1</v>
      </c>
      <c r="P196" s="3">
        <v>2</v>
      </c>
      <c r="Q196" s="3">
        <v>100</v>
      </c>
      <c r="R196" s="3">
        <v>100</v>
      </c>
      <c r="S196" s="3">
        <v>1</v>
      </c>
      <c r="T196" s="3">
        <v>1</v>
      </c>
      <c r="U196" s="3" t="b">
        <v>1</v>
      </c>
      <c r="V196" s="3">
        <v>2000</v>
      </c>
      <c r="W196" s="51">
        <v>706.94</v>
      </c>
      <c r="X196" s="51">
        <v>885.59</v>
      </c>
      <c r="Y196" s="53">
        <v>188.82</v>
      </c>
      <c r="Z196" s="53">
        <v>190.54</v>
      </c>
      <c r="AA196" s="51">
        <v>177.3</v>
      </c>
      <c r="AB196" s="51">
        <v>185.61</v>
      </c>
      <c r="AC196" s="17">
        <v>1.0656318304458401</v>
      </c>
      <c r="AD196" s="17">
        <v>1.0273745003350001</v>
      </c>
      <c r="AE196" s="51">
        <v>27.79</v>
      </c>
      <c r="AF196" s="51">
        <v>34.21</v>
      </c>
      <c r="AG196" s="51">
        <v>19.39</v>
      </c>
      <c r="AH196" s="51">
        <v>42.61</v>
      </c>
      <c r="AI196" s="17">
        <v>61201.074520612601</v>
      </c>
      <c r="AJ196" s="17">
        <v>0.89000973989391496</v>
      </c>
      <c r="AK196" s="3">
        <v>-5</v>
      </c>
      <c r="AL196" s="3">
        <v>0</v>
      </c>
    </row>
    <row r="197" spans="1:38" x14ac:dyDescent="0.25">
      <c r="A197" s="3">
        <v>196</v>
      </c>
      <c r="B197" s="3" t="s">
        <v>21</v>
      </c>
      <c r="C197" s="3" t="s">
        <v>22</v>
      </c>
      <c r="D197" s="3" t="s">
        <v>23</v>
      </c>
      <c r="E197" s="3" t="s">
        <v>62</v>
      </c>
      <c r="F197" s="3" t="s">
        <v>43</v>
      </c>
      <c r="G197" s="3" t="b">
        <v>1</v>
      </c>
      <c r="H197" s="3" t="b">
        <v>1</v>
      </c>
      <c r="I197" s="3" t="b">
        <v>0</v>
      </c>
      <c r="J197" s="3" t="b">
        <v>1</v>
      </c>
      <c r="K197" s="3" t="b">
        <v>0</v>
      </c>
      <c r="L197" s="3">
        <v>200</v>
      </c>
      <c r="M197" s="3">
        <v>2</v>
      </c>
      <c r="N197" s="3">
        <v>0</v>
      </c>
      <c r="O197" s="3">
        <v>1</v>
      </c>
      <c r="P197" s="3">
        <v>2</v>
      </c>
      <c r="Q197" s="3">
        <v>100</v>
      </c>
      <c r="R197" s="3">
        <v>100</v>
      </c>
      <c r="S197" s="3">
        <v>1</v>
      </c>
      <c r="T197" s="3">
        <v>1</v>
      </c>
      <c r="U197" s="3" t="b">
        <v>1</v>
      </c>
      <c r="V197" s="3">
        <v>2000</v>
      </c>
      <c r="W197" s="51">
        <v>672.62</v>
      </c>
      <c r="X197" s="51">
        <v>773.27</v>
      </c>
      <c r="Y197" s="53">
        <v>189.83</v>
      </c>
      <c r="Z197" s="53">
        <v>191.14</v>
      </c>
      <c r="AA197" s="51">
        <v>179.38</v>
      </c>
      <c r="AB197" s="51">
        <v>187.17</v>
      </c>
      <c r="AC197" s="17">
        <v>1.0589297307321599</v>
      </c>
      <c r="AD197" s="17">
        <v>1.02226175517629</v>
      </c>
      <c r="AE197" s="51">
        <v>29.29</v>
      </c>
      <c r="AF197" s="51">
        <v>32.71</v>
      </c>
      <c r="AG197" s="51">
        <v>20.25</v>
      </c>
      <c r="AH197" s="51">
        <v>41.75</v>
      </c>
      <c r="AI197" s="17">
        <v>38101.264533084301</v>
      </c>
      <c r="AJ197" s="17">
        <v>0.86502008800504404</v>
      </c>
      <c r="AK197" s="3">
        <v>-5</v>
      </c>
      <c r="AL197" s="3">
        <v>0</v>
      </c>
    </row>
    <row r="198" spans="1:38" x14ac:dyDescent="0.25">
      <c r="A198" s="3">
        <v>197</v>
      </c>
      <c r="B198" s="3" t="s">
        <v>21</v>
      </c>
      <c r="C198" s="3" t="s">
        <v>22</v>
      </c>
      <c r="D198" s="3" t="s">
        <v>23</v>
      </c>
      <c r="E198" s="3" t="s">
        <v>62</v>
      </c>
      <c r="F198" s="3" t="s">
        <v>43</v>
      </c>
      <c r="G198" s="3" t="b">
        <v>1</v>
      </c>
      <c r="H198" s="3" t="b">
        <v>1</v>
      </c>
      <c r="I198" s="3" t="b">
        <v>0</v>
      </c>
      <c r="J198" s="3" t="b">
        <v>1</v>
      </c>
      <c r="K198" s="3" t="b">
        <v>0</v>
      </c>
      <c r="L198" s="3">
        <v>200</v>
      </c>
      <c r="M198" s="3">
        <v>2</v>
      </c>
      <c r="N198" s="3">
        <v>0</v>
      </c>
      <c r="O198" s="3">
        <v>1</v>
      </c>
      <c r="P198" s="3">
        <v>2</v>
      </c>
      <c r="Q198" s="3">
        <v>100</v>
      </c>
      <c r="R198" s="3">
        <v>100</v>
      </c>
      <c r="S198" s="3">
        <v>1</v>
      </c>
      <c r="T198" s="3">
        <v>1</v>
      </c>
      <c r="U198" s="3" t="b">
        <v>1</v>
      </c>
      <c r="V198" s="3">
        <v>2000</v>
      </c>
      <c r="W198" s="51">
        <v>666.82</v>
      </c>
      <c r="X198" s="51">
        <v>851.94</v>
      </c>
      <c r="Y198" s="53">
        <v>188.84</v>
      </c>
      <c r="Z198" s="53">
        <v>192.03</v>
      </c>
      <c r="AA198" s="51">
        <v>177.99</v>
      </c>
      <c r="AB198" s="51">
        <v>185.91</v>
      </c>
      <c r="AC198" s="17">
        <v>1.0614201000608201</v>
      </c>
      <c r="AD198" s="17">
        <v>1.03352655485342</v>
      </c>
      <c r="AE198" s="51">
        <v>22.86</v>
      </c>
      <c r="AF198" s="51">
        <v>39.14</v>
      </c>
      <c r="AG198" s="51">
        <v>19.690000000000001</v>
      </c>
      <c r="AH198" s="51">
        <v>42.31</v>
      </c>
      <c r="AI198" s="17">
        <v>34500.914385223201</v>
      </c>
      <c r="AJ198" s="17">
        <v>0.99144712300068505</v>
      </c>
      <c r="AK198" s="3">
        <v>-5</v>
      </c>
      <c r="AL198" s="3">
        <v>0</v>
      </c>
    </row>
    <row r="199" spans="1:38" x14ac:dyDescent="0.25">
      <c r="A199" s="3">
        <v>198</v>
      </c>
      <c r="B199" s="3" t="s">
        <v>21</v>
      </c>
      <c r="C199" s="3" t="s">
        <v>22</v>
      </c>
      <c r="D199" s="3" t="s">
        <v>23</v>
      </c>
      <c r="E199" s="3" t="s">
        <v>62</v>
      </c>
      <c r="F199" s="3" t="s">
        <v>43</v>
      </c>
      <c r="G199" s="3" t="b">
        <v>1</v>
      </c>
      <c r="H199" s="3" t="b">
        <v>1</v>
      </c>
      <c r="I199" s="3" t="b">
        <v>0</v>
      </c>
      <c r="J199" s="3" t="b">
        <v>1</v>
      </c>
      <c r="K199" s="3" t="b">
        <v>0</v>
      </c>
      <c r="L199" s="3">
        <v>200</v>
      </c>
      <c r="M199" s="3">
        <v>2</v>
      </c>
      <c r="N199" s="3">
        <v>0</v>
      </c>
      <c r="O199" s="3">
        <v>1</v>
      </c>
      <c r="P199" s="3">
        <v>2</v>
      </c>
      <c r="Q199" s="3">
        <v>100</v>
      </c>
      <c r="R199" s="3">
        <v>100</v>
      </c>
      <c r="S199" s="3">
        <v>1</v>
      </c>
      <c r="T199" s="3">
        <v>1</v>
      </c>
      <c r="U199" s="3" t="b">
        <v>1</v>
      </c>
      <c r="V199" s="3">
        <v>2000</v>
      </c>
      <c r="W199" s="51">
        <v>777.01</v>
      </c>
      <c r="X199" s="51">
        <v>893.01</v>
      </c>
      <c r="Y199" s="53">
        <v>188.67</v>
      </c>
      <c r="Z199" s="53">
        <v>191.42</v>
      </c>
      <c r="AA199" s="51">
        <v>177.09</v>
      </c>
      <c r="AB199" s="51">
        <v>183.66</v>
      </c>
      <c r="AC199" s="17">
        <v>1.06624187976768</v>
      </c>
      <c r="AD199" s="17">
        <v>1.04346421916232</v>
      </c>
      <c r="AE199" s="51">
        <v>24.52</v>
      </c>
      <c r="AF199" s="51">
        <v>37.479999999999997</v>
      </c>
      <c r="AG199" s="51">
        <v>23.32</v>
      </c>
      <c r="AH199" s="51">
        <v>38.68</v>
      </c>
      <c r="AI199" s="17">
        <v>26701.001910428698</v>
      </c>
      <c r="AJ199" s="17">
        <v>1.0791612686018399</v>
      </c>
      <c r="AK199" s="3">
        <v>-5</v>
      </c>
      <c r="AL199" s="3">
        <v>0</v>
      </c>
    </row>
    <row r="200" spans="1:38" x14ac:dyDescent="0.25">
      <c r="A200" s="3">
        <v>199</v>
      </c>
      <c r="B200" s="3" t="s">
        <v>21</v>
      </c>
      <c r="C200" s="3" t="s">
        <v>22</v>
      </c>
      <c r="D200" s="3" t="s">
        <v>23</v>
      </c>
      <c r="E200" s="3" t="s">
        <v>62</v>
      </c>
      <c r="F200" s="3" t="s">
        <v>43</v>
      </c>
      <c r="G200" s="3" t="b">
        <v>1</v>
      </c>
      <c r="H200" s="3" t="b">
        <v>1</v>
      </c>
      <c r="I200" s="3" t="b">
        <v>0</v>
      </c>
      <c r="J200" s="3" t="b">
        <v>1</v>
      </c>
      <c r="K200" s="3" t="b">
        <v>0</v>
      </c>
      <c r="L200" s="3">
        <v>200</v>
      </c>
      <c r="M200" s="3">
        <v>2</v>
      </c>
      <c r="N200" s="3">
        <v>0</v>
      </c>
      <c r="O200" s="3">
        <v>1</v>
      </c>
      <c r="P200" s="3">
        <v>2</v>
      </c>
      <c r="Q200" s="3">
        <v>100</v>
      </c>
      <c r="R200" s="3">
        <v>100</v>
      </c>
      <c r="S200" s="3">
        <v>1</v>
      </c>
      <c r="T200" s="3">
        <v>1</v>
      </c>
      <c r="U200" s="3" t="b">
        <v>1</v>
      </c>
      <c r="V200" s="3">
        <v>2000</v>
      </c>
      <c r="W200" s="51">
        <v>739.08</v>
      </c>
      <c r="X200" s="51">
        <v>770.84</v>
      </c>
      <c r="Y200" s="53">
        <v>189.67</v>
      </c>
      <c r="Z200" s="53">
        <v>191.85</v>
      </c>
      <c r="AA200" s="51">
        <v>179.02</v>
      </c>
      <c r="AB200" s="51">
        <v>185.15</v>
      </c>
      <c r="AC200" s="17">
        <v>1.0603485615474699</v>
      </c>
      <c r="AD200" s="17">
        <v>1.0369742032059699</v>
      </c>
      <c r="AE200" s="51">
        <v>27.88</v>
      </c>
      <c r="AF200" s="51">
        <v>34.119999999999997</v>
      </c>
      <c r="AG200" s="51">
        <v>24.27</v>
      </c>
      <c r="AH200" s="51">
        <v>37.729999999999997</v>
      </c>
      <c r="AI200" s="17">
        <v>30501.0442495483</v>
      </c>
      <c r="AJ200" s="17">
        <v>11900.966245552499</v>
      </c>
      <c r="AK200" s="3">
        <v>-5</v>
      </c>
      <c r="AL200" s="3">
        <v>0</v>
      </c>
    </row>
    <row r="201" spans="1:38" x14ac:dyDescent="0.25">
      <c r="A201" s="3">
        <v>200</v>
      </c>
      <c r="B201" s="3" t="s">
        <v>21</v>
      </c>
      <c r="C201" s="3" t="s">
        <v>22</v>
      </c>
      <c r="D201" s="3" t="s">
        <v>23</v>
      </c>
      <c r="E201" s="3" t="s">
        <v>62</v>
      </c>
      <c r="F201" s="3" t="s">
        <v>43</v>
      </c>
      <c r="G201" s="3" t="b">
        <v>1</v>
      </c>
      <c r="H201" s="3" t="b">
        <v>1</v>
      </c>
      <c r="I201" s="3" t="b">
        <v>0</v>
      </c>
      <c r="J201" s="3" t="b">
        <v>1</v>
      </c>
      <c r="K201" s="3" t="b">
        <v>0</v>
      </c>
      <c r="L201" s="3">
        <v>200</v>
      </c>
      <c r="M201" s="3">
        <v>2</v>
      </c>
      <c r="N201" s="3">
        <v>0</v>
      </c>
      <c r="O201" s="3">
        <v>1</v>
      </c>
      <c r="P201" s="3">
        <v>2</v>
      </c>
      <c r="Q201" s="3">
        <v>100</v>
      </c>
      <c r="R201" s="3">
        <v>100</v>
      </c>
      <c r="S201" s="3">
        <v>1</v>
      </c>
      <c r="T201" s="3">
        <v>1</v>
      </c>
      <c r="U201" s="3" t="b">
        <v>1</v>
      </c>
      <c r="V201" s="3">
        <v>2000</v>
      </c>
      <c r="W201" s="51">
        <v>689.97</v>
      </c>
      <c r="X201" s="51">
        <v>800.16</v>
      </c>
      <c r="Y201" s="53">
        <v>189.48</v>
      </c>
      <c r="Z201" s="53">
        <v>191.68</v>
      </c>
      <c r="AA201" s="51">
        <v>178.42</v>
      </c>
      <c r="AB201" s="51">
        <v>186.44</v>
      </c>
      <c r="AC201" s="17">
        <v>1.06281187936929</v>
      </c>
      <c r="AD201" s="17">
        <v>1.0293205825904299</v>
      </c>
      <c r="AE201" s="51">
        <v>27.75</v>
      </c>
      <c r="AF201" s="51">
        <v>34.25</v>
      </c>
      <c r="AG201" s="51">
        <v>19.600000000000001</v>
      </c>
      <c r="AH201" s="51">
        <v>42.4</v>
      </c>
      <c r="AI201" s="17">
        <v>43301.213524487503</v>
      </c>
      <c r="AJ201" s="17">
        <v>0.90414053902208302</v>
      </c>
      <c r="AK201" s="3">
        <v>-5</v>
      </c>
      <c r="AL201" s="3">
        <v>0</v>
      </c>
    </row>
    <row r="202" spans="1:38" x14ac:dyDescent="0.25">
      <c r="A202" s="1">
        <v>201</v>
      </c>
      <c r="B202" s="1" t="s">
        <v>21</v>
      </c>
      <c r="C202" s="1" t="s">
        <v>22</v>
      </c>
      <c r="D202" s="1" t="s">
        <v>23</v>
      </c>
      <c r="E202" s="1" t="s">
        <v>63</v>
      </c>
      <c r="F202" s="1" t="s">
        <v>43</v>
      </c>
      <c r="G202" s="1" t="b">
        <v>1</v>
      </c>
      <c r="H202" s="1" t="b">
        <v>1</v>
      </c>
      <c r="I202" s="1" t="b">
        <v>0</v>
      </c>
      <c r="J202" s="1" t="b">
        <v>1</v>
      </c>
      <c r="K202" s="1" t="b">
        <v>0</v>
      </c>
      <c r="L202" s="1">
        <v>200</v>
      </c>
      <c r="M202" s="1">
        <v>2</v>
      </c>
      <c r="N202" s="1">
        <v>0</v>
      </c>
      <c r="O202" s="1">
        <v>1</v>
      </c>
      <c r="P202" s="1">
        <v>2</v>
      </c>
      <c r="Q202" s="1">
        <v>100</v>
      </c>
      <c r="R202" s="1">
        <v>100</v>
      </c>
      <c r="S202" s="1">
        <v>1</v>
      </c>
      <c r="T202" s="1">
        <v>1</v>
      </c>
      <c r="U202" s="1" t="b">
        <v>1</v>
      </c>
      <c r="V202" s="1">
        <v>2000</v>
      </c>
      <c r="W202" s="50">
        <v>2054.46</v>
      </c>
      <c r="X202" s="50">
        <v>564.17999999999995</v>
      </c>
      <c r="Y202" s="54">
        <v>175.24</v>
      </c>
      <c r="Z202" s="54">
        <v>193.87</v>
      </c>
      <c r="AA202" s="50">
        <v>150.26</v>
      </c>
      <c r="AB202" s="50">
        <v>188.07</v>
      </c>
      <c r="AC202" s="16">
        <v>1.16754117509746</v>
      </c>
      <c r="AD202" s="16">
        <v>1.0321086286427801</v>
      </c>
      <c r="AE202" s="50">
        <v>28.71</v>
      </c>
      <c r="AF202" s="50">
        <v>33.29</v>
      </c>
      <c r="AG202" s="50">
        <v>27.63</v>
      </c>
      <c r="AH202" s="50">
        <v>34.369999999999997</v>
      </c>
      <c r="AI202" s="16">
        <v>44900.843079943399</v>
      </c>
      <c r="AJ202" s="16">
        <v>1.1649832846972801</v>
      </c>
      <c r="AK202" s="1">
        <v>0</v>
      </c>
      <c r="AL202" s="1">
        <v>20</v>
      </c>
    </row>
    <row r="203" spans="1:38" x14ac:dyDescent="0.25">
      <c r="A203" s="1">
        <v>202</v>
      </c>
      <c r="B203" s="1" t="s">
        <v>21</v>
      </c>
      <c r="C203" s="1" t="s">
        <v>22</v>
      </c>
      <c r="D203" s="1" t="s">
        <v>23</v>
      </c>
      <c r="E203" s="1" t="s">
        <v>63</v>
      </c>
      <c r="F203" s="1" t="s">
        <v>43</v>
      </c>
      <c r="G203" s="1" t="b">
        <v>1</v>
      </c>
      <c r="H203" s="1" t="b">
        <v>1</v>
      </c>
      <c r="I203" s="1" t="b">
        <v>0</v>
      </c>
      <c r="J203" s="1" t="b">
        <v>1</v>
      </c>
      <c r="K203" s="1" t="b">
        <v>0</v>
      </c>
      <c r="L203" s="1">
        <v>200</v>
      </c>
      <c r="M203" s="1">
        <v>2</v>
      </c>
      <c r="N203" s="1">
        <v>0</v>
      </c>
      <c r="O203" s="1">
        <v>1</v>
      </c>
      <c r="P203" s="1">
        <v>2</v>
      </c>
      <c r="Q203" s="1">
        <v>100</v>
      </c>
      <c r="R203" s="1">
        <v>100</v>
      </c>
      <c r="S203" s="1">
        <v>1</v>
      </c>
      <c r="T203" s="1">
        <v>1</v>
      </c>
      <c r="U203" s="1" t="b">
        <v>1</v>
      </c>
      <c r="V203" s="1">
        <v>2000</v>
      </c>
      <c r="W203" s="50">
        <v>2018.05</v>
      </c>
      <c r="X203" s="50">
        <v>587.46</v>
      </c>
      <c r="Y203" s="54">
        <v>174.63</v>
      </c>
      <c r="Z203" s="54">
        <v>192.61</v>
      </c>
      <c r="AA203" s="50">
        <v>150.63999999999999</v>
      </c>
      <c r="AB203" s="50">
        <v>188.71</v>
      </c>
      <c r="AC203" s="16">
        <v>1.16013184518696</v>
      </c>
      <c r="AD203" s="16">
        <v>1.0214742003805899</v>
      </c>
      <c r="AE203" s="50">
        <v>30.14</v>
      </c>
      <c r="AF203" s="50">
        <v>31.86</v>
      </c>
      <c r="AG203" s="50">
        <v>25.97</v>
      </c>
      <c r="AH203" s="50">
        <v>36.03</v>
      </c>
      <c r="AI203" s="16">
        <v>45700.951258799803</v>
      </c>
      <c r="AJ203" s="16">
        <v>1.04871233763234</v>
      </c>
      <c r="AK203" s="1">
        <v>0</v>
      </c>
      <c r="AL203" s="1">
        <v>20</v>
      </c>
    </row>
    <row r="204" spans="1:38" x14ac:dyDescent="0.25">
      <c r="A204" s="1">
        <v>203</v>
      </c>
      <c r="B204" s="1" t="s">
        <v>21</v>
      </c>
      <c r="C204" s="1" t="s">
        <v>22</v>
      </c>
      <c r="D204" s="1" t="s">
        <v>23</v>
      </c>
      <c r="E204" s="1" t="s">
        <v>63</v>
      </c>
      <c r="F204" s="1" t="s">
        <v>43</v>
      </c>
      <c r="G204" s="1" t="b">
        <v>1</v>
      </c>
      <c r="H204" s="1" t="b">
        <v>1</v>
      </c>
      <c r="I204" s="1" t="b">
        <v>0</v>
      </c>
      <c r="J204" s="1" t="b">
        <v>1</v>
      </c>
      <c r="K204" s="1" t="b">
        <v>0</v>
      </c>
      <c r="L204" s="1">
        <v>200</v>
      </c>
      <c r="M204" s="1">
        <v>2</v>
      </c>
      <c r="N204" s="1">
        <v>0</v>
      </c>
      <c r="O204" s="1">
        <v>1</v>
      </c>
      <c r="P204" s="1">
        <v>2</v>
      </c>
      <c r="Q204" s="1">
        <v>100</v>
      </c>
      <c r="R204" s="1">
        <v>100</v>
      </c>
      <c r="S204" s="1">
        <v>1</v>
      </c>
      <c r="T204" s="1">
        <v>1</v>
      </c>
      <c r="U204" s="1" t="b">
        <v>1</v>
      </c>
      <c r="V204" s="1">
        <v>2000</v>
      </c>
      <c r="W204" s="50">
        <v>2289.42</v>
      </c>
      <c r="X204" s="50">
        <v>798.85</v>
      </c>
      <c r="Y204" s="54">
        <v>174.24</v>
      </c>
      <c r="Z204" s="54">
        <v>192.48</v>
      </c>
      <c r="AA204" s="50">
        <v>145.01</v>
      </c>
      <c r="AB204" s="50">
        <v>182.26</v>
      </c>
      <c r="AC204" s="16">
        <v>1.20887994821518</v>
      </c>
      <c r="AD204" s="16">
        <v>1.06025752419869</v>
      </c>
      <c r="AE204" s="50">
        <v>30.96</v>
      </c>
      <c r="AF204" s="50">
        <v>31.04</v>
      </c>
      <c r="AG204" s="50">
        <v>27.96</v>
      </c>
      <c r="AH204" s="50">
        <v>34.04</v>
      </c>
      <c r="AI204" s="16">
        <v>35900.959617736196</v>
      </c>
      <c r="AJ204" s="16">
        <v>1.0732000043299601</v>
      </c>
      <c r="AK204" s="1">
        <v>0</v>
      </c>
      <c r="AL204" s="1">
        <v>20</v>
      </c>
    </row>
    <row r="205" spans="1:38" x14ac:dyDescent="0.25">
      <c r="A205" s="1">
        <v>204</v>
      </c>
      <c r="B205" s="1" t="s">
        <v>21</v>
      </c>
      <c r="C205" s="1" t="s">
        <v>22</v>
      </c>
      <c r="D205" s="1" t="s">
        <v>23</v>
      </c>
      <c r="E205" s="1" t="s">
        <v>63</v>
      </c>
      <c r="F205" s="1" t="s">
        <v>43</v>
      </c>
      <c r="G205" s="1" t="b">
        <v>1</v>
      </c>
      <c r="H205" s="1" t="b">
        <v>1</v>
      </c>
      <c r="I205" s="1" t="b">
        <v>0</v>
      </c>
      <c r="J205" s="1" t="b">
        <v>1</v>
      </c>
      <c r="K205" s="1" t="b">
        <v>0</v>
      </c>
      <c r="L205" s="1">
        <v>200</v>
      </c>
      <c r="M205" s="1">
        <v>2</v>
      </c>
      <c r="N205" s="1">
        <v>0</v>
      </c>
      <c r="O205" s="1">
        <v>1</v>
      </c>
      <c r="P205" s="1">
        <v>2</v>
      </c>
      <c r="Q205" s="1">
        <v>100</v>
      </c>
      <c r="R205" s="1">
        <v>100</v>
      </c>
      <c r="S205" s="1">
        <v>1</v>
      </c>
      <c r="T205" s="1">
        <v>1</v>
      </c>
      <c r="U205" s="1" t="b">
        <v>1</v>
      </c>
      <c r="V205" s="1">
        <v>2000</v>
      </c>
      <c r="W205" s="50">
        <v>2080.85</v>
      </c>
      <c r="X205" s="50">
        <v>681.38</v>
      </c>
      <c r="Y205" s="54">
        <v>173.14</v>
      </c>
      <c r="Z205" s="54">
        <v>191.22</v>
      </c>
      <c r="AA205" s="50">
        <v>149.56</v>
      </c>
      <c r="AB205" s="50">
        <v>187.47</v>
      </c>
      <c r="AC205" s="16">
        <v>1.1586676893982799</v>
      </c>
      <c r="AD205" s="16">
        <v>1.02073231656795</v>
      </c>
      <c r="AE205" s="50">
        <v>29.48</v>
      </c>
      <c r="AF205" s="50">
        <v>32.520000000000003</v>
      </c>
      <c r="AG205" s="50">
        <v>26.49</v>
      </c>
      <c r="AH205" s="50">
        <v>35.51</v>
      </c>
      <c r="AI205" s="16">
        <v>39700.8821458866</v>
      </c>
      <c r="AJ205" s="16">
        <v>1.08581764938387</v>
      </c>
      <c r="AK205" s="1">
        <v>0</v>
      </c>
      <c r="AL205" s="1">
        <v>20</v>
      </c>
    </row>
    <row r="206" spans="1:38" x14ac:dyDescent="0.25">
      <c r="A206" s="1">
        <v>205</v>
      </c>
      <c r="B206" s="1" t="s">
        <v>21</v>
      </c>
      <c r="C206" s="1" t="s">
        <v>22</v>
      </c>
      <c r="D206" s="1" t="s">
        <v>23</v>
      </c>
      <c r="E206" s="1" t="s">
        <v>63</v>
      </c>
      <c r="F206" s="1" t="s">
        <v>43</v>
      </c>
      <c r="G206" s="1" t="b">
        <v>1</v>
      </c>
      <c r="H206" s="1" t="b">
        <v>1</v>
      </c>
      <c r="I206" s="1" t="b">
        <v>0</v>
      </c>
      <c r="J206" s="1" t="b">
        <v>1</v>
      </c>
      <c r="K206" s="1" t="b">
        <v>0</v>
      </c>
      <c r="L206" s="1">
        <v>200</v>
      </c>
      <c r="M206" s="1">
        <v>2</v>
      </c>
      <c r="N206" s="1">
        <v>0</v>
      </c>
      <c r="O206" s="1">
        <v>1</v>
      </c>
      <c r="P206" s="1">
        <v>2</v>
      </c>
      <c r="Q206" s="1">
        <v>100</v>
      </c>
      <c r="R206" s="1">
        <v>100</v>
      </c>
      <c r="S206" s="1">
        <v>1</v>
      </c>
      <c r="T206" s="1">
        <v>1</v>
      </c>
      <c r="U206" s="1" t="b">
        <v>1</v>
      </c>
      <c r="V206" s="1">
        <v>2000</v>
      </c>
      <c r="W206" s="50">
        <v>2095.2399999999998</v>
      </c>
      <c r="X206" s="50">
        <v>677.94</v>
      </c>
      <c r="Y206" s="54">
        <v>173.09</v>
      </c>
      <c r="Z206" s="54">
        <v>191.83</v>
      </c>
      <c r="AA206" s="50">
        <v>149.84</v>
      </c>
      <c r="AB206" s="50">
        <v>187.17</v>
      </c>
      <c r="AC206" s="16">
        <v>1.1566663351577799</v>
      </c>
      <c r="AD206" s="16">
        <v>1.0263679158946999</v>
      </c>
      <c r="AE206" s="50">
        <v>27.99</v>
      </c>
      <c r="AF206" s="50">
        <v>34.01</v>
      </c>
      <c r="AG206" s="50">
        <v>27.61</v>
      </c>
      <c r="AH206" s="50">
        <v>34.39</v>
      </c>
      <c r="AI206" s="16">
        <v>35400.938951337397</v>
      </c>
      <c r="AJ206" s="16">
        <v>1.2377940583886999</v>
      </c>
      <c r="AK206" s="1">
        <v>0</v>
      </c>
      <c r="AL206" s="1">
        <v>20</v>
      </c>
    </row>
    <row r="207" spans="1:38" x14ac:dyDescent="0.25">
      <c r="A207" s="1">
        <v>206</v>
      </c>
      <c r="B207" s="1" t="s">
        <v>21</v>
      </c>
      <c r="C207" s="1" t="s">
        <v>22</v>
      </c>
      <c r="D207" s="1" t="s">
        <v>23</v>
      </c>
      <c r="E207" s="1" t="s">
        <v>63</v>
      </c>
      <c r="F207" s="1" t="s">
        <v>43</v>
      </c>
      <c r="G207" s="1" t="b">
        <v>1</v>
      </c>
      <c r="H207" s="1" t="b">
        <v>1</v>
      </c>
      <c r="I207" s="1" t="b">
        <v>0</v>
      </c>
      <c r="J207" s="1" t="b">
        <v>1</v>
      </c>
      <c r="K207" s="1" t="b">
        <v>0</v>
      </c>
      <c r="L207" s="1">
        <v>200</v>
      </c>
      <c r="M207" s="1">
        <v>2</v>
      </c>
      <c r="N207" s="1">
        <v>0</v>
      </c>
      <c r="O207" s="1">
        <v>1</v>
      </c>
      <c r="P207" s="1">
        <v>2</v>
      </c>
      <c r="Q207" s="1">
        <v>100</v>
      </c>
      <c r="R207" s="1">
        <v>100</v>
      </c>
      <c r="S207" s="1">
        <v>1</v>
      </c>
      <c r="T207" s="1">
        <v>1</v>
      </c>
      <c r="U207" s="1" t="b">
        <v>1</v>
      </c>
      <c r="V207" s="1">
        <v>2000</v>
      </c>
      <c r="W207" s="50">
        <v>2078.29</v>
      </c>
      <c r="X207" s="50">
        <v>532.52</v>
      </c>
      <c r="Y207" s="54">
        <v>175.6</v>
      </c>
      <c r="Z207" s="54">
        <v>194.14</v>
      </c>
      <c r="AA207" s="50">
        <v>151.03</v>
      </c>
      <c r="AB207" s="50">
        <v>188.42</v>
      </c>
      <c r="AC207" s="16">
        <v>1.16392255137279</v>
      </c>
      <c r="AD207" s="16">
        <v>1.03147380234173</v>
      </c>
      <c r="AE207" s="50">
        <v>28.7</v>
      </c>
      <c r="AF207" s="50">
        <v>33.299999999999997</v>
      </c>
      <c r="AG207" s="50">
        <v>28.85</v>
      </c>
      <c r="AH207" s="50">
        <v>33.15</v>
      </c>
      <c r="AI207" s="16">
        <v>28200.934798202401</v>
      </c>
      <c r="AJ207" s="16">
        <v>1.2267418092671201</v>
      </c>
      <c r="AK207" s="1">
        <v>0</v>
      </c>
      <c r="AL207" s="1">
        <v>20</v>
      </c>
    </row>
    <row r="208" spans="1:38" x14ac:dyDescent="0.25">
      <c r="A208" s="1">
        <v>207</v>
      </c>
      <c r="B208" s="1" t="s">
        <v>21</v>
      </c>
      <c r="C208" s="1" t="s">
        <v>22</v>
      </c>
      <c r="D208" s="1" t="s">
        <v>23</v>
      </c>
      <c r="E208" s="1" t="s">
        <v>63</v>
      </c>
      <c r="F208" s="1" t="s">
        <v>43</v>
      </c>
      <c r="G208" s="1" t="b">
        <v>1</v>
      </c>
      <c r="H208" s="1" t="b">
        <v>1</v>
      </c>
      <c r="I208" s="1" t="b">
        <v>0</v>
      </c>
      <c r="J208" s="1" t="b">
        <v>1</v>
      </c>
      <c r="K208" s="1" t="b">
        <v>0</v>
      </c>
      <c r="L208" s="1">
        <v>200</v>
      </c>
      <c r="M208" s="1">
        <v>2</v>
      </c>
      <c r="N208" s="1">
        <v>0</v>
      </c>
      <c r="O208" s="1">
        <v>1</v>
      </c>
      <c r="P208" s="1">
        <v>2</v>
      </c>
      <c r="Q208" s="1">
        <v>100</v>
      </c>
      <c r="R208" s="1">
        <v>100</v>
      </c>
      <c r="S208" s="1">
        <v>1</v>
      </c>
      <c r="T208" s="1">
        <v>1</v>
      </c>
      <c r="U208" s="1" t="b">
        <v>1</v>
      </c>
      <c r="V208" s="1">
        <v>2000</v>
      </c>
      <c r="W208" s="50">
        <v>2000.6</v>
      </c>
      <c r="X208" s="50">
        <v>586.71</v>
      </c>
      <c r="Y208" s="54">
        <v>173.25</v>
      </c>
      <c r="Z208" s="54">
        <v>191.71</v>
      </c>
      <c r="AA208" s="50">
        <v>152.24</v>
      </c>
      <c r="AB208" s="50">
        <v>189.9</v>
      </c>
      <c r="AC208" s="16">
        <v>1.13894847515955</v>
      </c>
      <c r="AD208" s="16">
        <v>1.01067441155078</v>
      </c>
      <c r="AE208" s="50">
        <v>26.35</v>
      </c>
      <c r="AF208" s="50">
        <v>35.65</v>
      </c>
      <c r="AG208" s="50">
        <v>27.76</v>
      </c>
      <c r="AH208" s="50">
        <v>34.24</v>
      </c>
      <c r="AI208" s="16">
        <v>31700.864998776498</v>
      </c>
      <c r="AJ208" s="16">
        <v>1.29360754847868</v>
      </c>
      <c r="AK208" s="1">
        <v>0</v>
      </c>
      <c r="AL208" s="1">
        <v>20</v>
      </c>
    </row>
    <row r="209" spans="1:38" x14ac:dyDescent="0.25">
      <c r="A209" s="1">
        <v>208</v>
      </c>
      <c r="B209" s="1" t="s">
        <v>21</v>
      </c>
      <c r="C209" s="1" t="s">
        <v>22</v>
      </c>
      <c r="D209" s="1" t="s">
        <v>23</v>
      </c>
      <c r="E209" s="1" t="s">
        <v>63</v>
      </c>
      <c r="F209" s="1" t="s">
        <v>43</v>
      </c>
      <c r="G209" s="1" t="b">
        <v>1</v>
      </c>
      <c r="H209" s="1" t="b">
        <v>1</v>
      </c>
      <c r="I209" s="1" t="b">
        <v>0</v>
      </c>
      <c r="J209" s="1" t="b">
        <v>1</v>
      </c>
      <c r="K209" s="1" t="b">
        <v>0</v>
      </c>
      <c r="L209" s="1">
        <v>200</v>
      </c>
      <c r="M209" s="1">
        <v>2</v>
      </c>
      <c r="N209" s="1">
        <v>0</v>
      </c>
      <c r="O209" s="1">
        <v>1</v>
      </c>
      <c r="P209" s="1">
        <v>2</v>
      </c>
      <c r="Q209" s="1">
        <v>100</v>
      </c>
      <c r="R209" s="1">
        <v>100</v>
      </c>
      <c r="S209" s="1">
        <v>1</v>
      </c>
      <c r="T209" s="1">
        <v>1</v>
      </c>
      <c r="U209" s="1" t="b">
        <v>1</v>
      </c>
      <c r="V209" s="1">
        <v>2000</v>
      </c>
      <c r="W209" s="50">
        <v>2097.21</v>
      </c>
      <c r="X209" s="50">
        <v>584.79999999999995</v>
      </c>
      <c r="Y209" s="54">
        <v>175.28</v>
      </c>
      <c r="Z209" s="54">
        <v>193.32</v>
      </c>
      <c r="AA209" s="50">
        <v>150.35</v>
      </c>
      <c r="AB209" s="50">
        <v>186.47</v>
      </c>
      <c r="AC209" s="16">
        <v>1.1670966219388199</v>
      </c>
      <c r="AD209" s="16">
        <v>1.03906868286809</v>
      </c>
      <c r="AE209" s="50">
        <v>30.48</v>
      </c>
      <c r="AF209" s="50">
        <v>31.52</v>
      </c>
      <c r="AG209" s="50">
        <v>27.75</v>
      </c>
      <c r="AH209" s="50">
        <v>34.25</v>
      </c>
      <c r="AI209" s="16">
        <v>49400.870074181097</v>
      </c>
      <c r="AJ209" s="16">
        <v>1.1688874409782399</v>
      </c>
      <c r="AK209" s="1">
        <v>0</v>
      </c>
      <c r="AL209" s="1">
        <v>20</v>
      </c>
    </row>
    <row r="210" spans="1:38" x14ac:dyDescent="0.25">
      <c r="A210" s="1">
        <v>209</v>
      </c>
      <c r="B210" s="1" t="s">
        <v>21</v>
      </c>
      <c r="C210" s="1" t="s">
        <v>22</v>
      </c>
      <c r="D210" s="1" t="s">
        <v>23</v>
      </c>
      <c r="E210" s="1" t="s">
        <v>63</v>
      </c>
      <c r="F210" s="1" t="s">
        <v>43</v>
      </c>
      <c r="G210" s="1" t="b">
        <v>1</v>
      </c>
      <c r="H210" s="1" t="b">
        <v>1</v>
      </c>
      <c r="I210" s="1" t="b">
        <v>0</v>
      </c>
      <c r="J210" s="1" t="b">
        <v>1</v>
      </c>
      <c r="K210" s="1" t="b">
        <v>0</v>
      </c>
      <c r="L210" s="1">
        <v>200</v>
      </c>
      <c r="M210" s="1">
        <v>2</v>
      </c>
      <c r="N210" s="1">
        <v>0</v>
      </c>
      <c r="O210" s="1">
        <v>1</v>
      </c>
      <c r="P210" s="1">
        <v>2</v>
      </c>
      <c r="Q210" s="1">
        <v>100</v>
      </c>
      <c r="R210" s="1">
        <v>100</v>
      </c>
      <c r="S210" s="1">
        <v>1</v>
      </c>
      <c r="T210" s="1">
        <v>1</v>
      </c>
      <c r="U210" s="1" t="b">
        <v>1</v>
      </c>
      <c r="V210" s="1">
        <v>2000</v>
      </c>
      <c r="W210" s="50">
        <v>2146.87</v>
      </c>
      <c r="X210" s="50">
        <v>628.80999999999995</v>
      </c>
      <c r="Y210" s="54">
        <v>174.9</v>
      </c>
      <c r="Z210" s="54">
        <v>192.46</v>
      </c>
      <c r="AA210" s="50">
        <v>149.33000000000001</v>
      </c>
      <c r="AB210" s="50">
        <v>186.22</v>
      </c>
      <c r="AC210" s="16">
        <v>1.17314430557241</v>
      </c>
      <c r="AD210" s="16">
        <v>1.0353769754659801</v>
      </c>
      <c r="AE210" s="50">
        <v>30.94</v>
      </c>
      <c r="AF210" s="50">
        <v>31.06</v>
      </c>
      <c r="AG210" s="50">
        <v>27.86</v>
      </c>
      <c r="AH210" s="50">
        <v>34.14</v>
      </c>
      <c r="AI210" s="16">
        <v>53100.902653527497</v>
      </c>
      <c r="AJ210" s="16">
        <v>1.19082265723395</v>
      </c>
      <c r="AK210" s="1">
        <v>0</v>
      </c>
      <c r="AL210" s="1">
        <v>20</v>
      </c>
    </row>
    <row r="211" spans="1:38" x14ac:dyDescent="0.25">
      <c r="A211" s="1">
        <v>210</v>
      </c>
      <c r="B211" s="1" t="s">
        <v>21</v>
      </c>
      <c r="C211" s="1" t="s">
        <v>22</v>
      </c>
      <c r="D211" s="1" t="s">
        <v>23</v>
      </c>
      <c r="E211" s="1" t="s">
        <v>63</v>
      </c>
      <c r="F211" s="1" t="s">
        <v>43</v>
      </c>
      <c r="G211" s="1" t="b">
        <v>1</v>
      </c>
      <c r="H211" s="1" t="b">
        <v>1</v>
      </c>
      <c r="I211" s="1" t="b">
        <v>0</v>
      </c>
      <c r="J211" s="1" t="b">
        <v>1</v>
      </c>
      <c r="K211" s="1" t="b">
        <v>0</v>
      </c>
      <c r="L211" s="1">
        <v>200</v>
      </c>
      <c r="M211" s="1">
        <v>2</v>
      </c>
      <c r="N211" s="1">
        <v>0</v>
      </c>
      <c r="O211" s="1">
        <v>1</v>
      </c>
      <c r="P211" s="1">
        <v>2</v>
      </c>
      <c r="Q211" s="1">
        <v>100</v>
      </c>
      <c r="R211" s="1">
        <v>100</v>
      </c>
      <c r="S211" s="1">
        <v>1</v>
      </c>
      <c r="T211" s="1">
        <v>1</v>
      </c>
      <c r="U211" s="1" t="b">
        <v>1</v>
      </c>
      <c r="V211" s="1">
        <v>2000</v>
      </c>
      <c r="W211" s="50">
        <v>2049.59</v>
      </c>
      <c r="X211" s="50">
        <v>529.20000000000005</v>
      </c>
      <c r="Y211" s="54">
        <v>175.56</v>
      </c>
      <c r="Z211" s="54">
        <v>194.31</v>
      </c>
      <c r="AA211" s="50">
        <v>151.38</v>
      </c>
      <c r="AB211" s="50">
        <v>188.32</v>
      </c>
      <c r="AC211" s="16">
        <v>1.1611534537969399</v>
      </c>
      <c r="AD211" s="16">
        <v>1.0331176005201701</v>
      </c>
      <c r="AE211" s="50">
        <v>29.11</v>
      </c>
      <c r="AF211" s="50">
        <v>32.89</v>
      </c>
      <c r="AG211" s="50">
        <v>28.18</v>
      </c>
      <c r="AH211" s="50">
        <v>33.82</v>
      </c>
      <c r="AI211" s="16">
        <v>24600.948216674999</v>
      </c>
      <c r="AJ211" s="16">
        <v>1.1267169655427101</v>
      </c>
      <c r="AK211" s="1">
        <v>0</v>
      </c>
      <c r="AL211" s="1">
        <v>20</v>
      </c>
    </row>
    <row r="212" spans="1:38" x14ac:dyDescent="0.25">
      <c r="A212" s="3">
        <v>211</v>
      </c>
      <c r="B212" s="3" t="s">
        <v>21</v>
      </c>
      <c r="C212" s="3" t="s">
        <v>22</v>
      </c>
      <c r="D212" s="3" t="s">
        <v>23</v>
      </c>
      <c r="E212" s="3" t="s">
        <v>64</v>
      </c>
      <c r="F212" s="3" t="s">
        <v>43</v>
      </c>
      <c r="G212" s="3" t="b">
        <v>1</v>
      </c>
      <c r="H212" s="3" t="b">
        <v>1</v>
      </c>
      <c r="I212" s="3" t="b">
        <v>0</v>
      </c>
      <c r="J212" s="3" t="b">
        <v>1</v>
      </c>
      <c r="K212" s="3" t="b">
        <v>0</v>
      </c>
      <c r="L212" s="3">
        <v>200</v>
      </c>
      <c r="M212" s="3">
        <v>2</v>
      </c>
      <c r="N212" s="3">
        <v>0</v>
      </c>
      <c r="O212" s="3">
        <v>1</v>
      </c>
      <c r="P212" s="3">
        <v>2</v>
      </c>
      <c r="Q212" s="3">
        <v>100</v>
      </c>
      <c r="R212" s="3">
        <v>100</v>
      </c>
      <c r="S212" s="3">
        <v>1</v>
      </c>
      <c r="T212" s="3">
        <v>1</v>
      </c>
      <c r="U212" s="3" t="b">
        <v>1</v>
      </c>
      <c r="V212" s="3">
        <v>2000</v>
      </c>
      <c r="W212" s="51">
        <v>1547.65</v>
      </c>
      <c r="X212" s="51">
        <v>529.17999999999995</v>
      </c>
      <c r="Y212" s="53">
        <v>181.24</v>
      </c>
      <c r="Z212" s="53">
        <v>194.82</v>
      </c>
      <c r="AA212" s="51">
        <v>160.74</v>
      </c>
      <c r="AB212" s="51">
        <v>188.47</v>
      </c>
      <c r="AC212" s="17">
        <v>1.1281887602971801</v>
      </c>
      <c r="AD212" s="17">
        <v>1.0346137295215201</v>
      </c>
      <c r="AE212" s="51">
        <v>28.91</v>
      </c>
      <c r="AF212" s="51">
        <v>33.090000000000003</v>
      </c>
      <c r="AG212" s="51">
        <v>26.43</v>
      </c>
      <c r="AH212" s="51">
        <v>35.57</v>
      </c>
      <c r="AI212" s="17">
        <v>34900.919603666</v>
      </c>
      <c r="AJ212" s="17">
        <v>1.11133083445737</v>
      </c>
      <c r="AK212" s="3">
        <v>0</v>
      </c>
      <c r="AL212" s="3">
        <v>15</v>
      </c>
    </row>
    <row r="213" spans="1:38" x14ac:dyDescent="0.25">
      <c r="A213" s="3">
        <v>212</v>
      </c>
      <c r="B213" s="3" t="s">
        <v>21</v>
      </c>
      <c r="C213" s="3" t="s">
        <v>22</v>
      </c>
      <c r="D213" s="3" t="s">
        <v>23</v>
      </c>
      <c r="E213" s="3" t="s">
        <v>64</v>
      </c>
      <c r="F213" s="3" t="s">
        <v>43</v>
      </c>
      <c r="G213" s="3" t="b">
        <v>1</v>
      </c>
      <c r="H213" s="3" t="b">
        <v>1</v>
      </c>
      <c r="I213" s="3" t="b">
        <v>0</v>
      </c>
      <c r="J213" s="3" t="b">
        <v>1</v>
      </c>
      <c r="K213" s="3" t="b">
        <v>0</v>
      </c>
      <c r="L213" s="3">
        <v>200</v>
      </c>
      <c r="M213" s="3">
        <v>2</v>
      </c>
      <c r="N213" s="3">
        <v>0</v>
      </c>
      <c r="O213" s="3">
        <v>1</v>
      </c>
      <c r="P213" s="3">
        <v>2</v>
      </c>
      <c r="Q213" s="3">
        <v>100</v>
      </c>
      <c r="R213" s="3">
        <v>100</v>
      </c>
      <c r="S213" s="3">
        <v>1</v>
      </c>
      <c r="T213" s="3">
        <v>1</v>
      </c>
      <c r="U213" s="3" t="b">
        <v>1</v>
      </c>
      <c r="V213" s="3">
        <v>2000</v>
      </c>
      <c r="W213" s="51">
        <v>1590.67</v>
      </c>
      <c r="X213" s="51">
        <v>605.07000000000005</v>
      </c>
      <c r="Y213" s="53">
        <v>179.9</v>
      </c>
      <c r="Z213" s="53">
        <v>193.45</v>
      </c>
      <c r="AA213" s="51">
        <v>160.18</v>
      </c>
      <c r="AB213" s="51">
        <v>187.54</v>
      </c>
      <c r="AC213" s="17">
        <v>1.12418967807311</v>
      </c>
      <c r="AD213" s="17">
        <v>1.03285828669423</v>
      </c>
      <c r="AE213" s="51">
        <v>27.63</v>
      </c>
      <c r="AF213" s="51">
        <v>34.369999999999997</v>
      </c>
      <c r="AG213" s="51">
        <v>26.93</v>
      </c>
      <c r="AH213" s="51">
        <v>35.07</v>
      </c>
      <c r="AI213" s="17">
        <v>34100.894798592897</v>
      </c>
      <c r="AJ213" s="17">
        <v>1.2088100413154701</v>
      </c>
      <c r="AK213" s="3">
        <v>0</v>
      </c>
      <c r="AL213" s="3">
        <v>15</v>
      </c>
    </row>
    <row r="214" spans="1:38" x14ac:dyDescent="0.25">
      <c r="A214" s="3">
        <v>213</v>
      </c>
      <c r="B214" s="3" t="s">
        <v>21</v>
      </c>
      <c r="C214" s="3" t="s">
        <v>22</v>
      </c>
      <c r="D214" s="3" t="s">
        <v>23</v>
      </c>
      <c r="E214" s="3" t="s">
        <v>64</v>
      </c>
      <c r="F214" s="3" t="s">
        <v>43</v>
      </c>
      <c r="G214" s="3" t="b">
        <v>1</v>
      </c>
      <c r="H214" s="3" t="b">
        <v>1</v>
      </c>
      <c r="I214" s="3" t="b">
        <v>0</v>
      </c>
      <c r="J214" s="3" t="b">
        <v>1</v>
      </c>
      <c r="K214" s="3" t="b">
        <v>0</v>
      </c>
      <c r="L214" s="3">
        <v>200</v>
      </c>
      <c r="M214" s="3">
        <v>2</v>
      </c>
      <c r="N214" s="3">
        <v>0</v>
      </c>
      <c r="O214" s="3">
        <v>1</v>
      </c>
      <c r="P214" s="3">
        <v>2</v>
      </c>
      <c r="Q214" s="3">
        <v>100</v>
      </c>
      <c r="R214" s="3">
        <v>100</v>
      </c>
      <c r="S214" s="3">
        <v>1</v>
      </c>
      <c r="T214" s="3">
        <v>1</v>
      </c>
      <c r="U214" s="3" t="b">
        <v>1</v>
      </c>
      <c r="V214" s="3">
        <v>2000</v>
      </c>
      <c r="W214" s="51">
        <v>1638.02</v>
      </c>
      <c r="X214" s="51">
        <v>633.87</v>
      </c>
      <c r="Y214" s="53">
        <v>179.35</v>
      </c>
      <c r="Z214" s="53">
        <v>192.69</v>
      </c>
      <c r="AA214" s="51">
        <v>160.01</v>
      </c>
      <c r="AB214" s="51">
        <v>187.12</v>
      </c>
      <c r="AC214" s="17">
        <v>1.1220376069521201</v>
      </c>
      <c r="AD214" s="17">
        <v>1.0311840796009599</v>
      </c>
      <c r="AE214" s="51">
        <v>26.52</v>
      </c>
      <c r="AF214" s="51">
        <v>35.479999999999997</v>
      </c>
      <c r="AG214" s="51">
        <v>28.3</v>
      </c>
      <c r="AH214" s="51">
        <v>33.700000000000003</v>
      </c>
      <c r="AI214" s="17">
        <v>23400.882361751799</v>
      </c>
      <c r="AJ214" s="17">
        <v>1.2783686142344</v>
      </c>
      <c r="AK214" s="3">
        <v>0</v>
      </c>
      <c r="AL214" s="3">
        <v>15</v>
      </c>
    </row>
    <row r="215" spans="1:38" x14ac:dyDescent="0.25">
      <c r="A215" s="3">
        <v>214</v>
      </c>
      <c r="B215" s="3" t="s">
        <v>21</v>
      </c>
      <c r="C215" s="3" t="s">
        <v>22</v>
      </c>
      <c r="D215" s="3" t="s">
        <v>23</v>
      </c>
      <c r="E215" s="3" t="s">
        <v>64</v>
      </c>
      <c r="F215" s="3" t="s">
        <v>43</v>
      </c>
      <c r="G215" s="3" t="b">
        <v>1</v>
      </c>
      <c r="H215" s="3" t="b">
        <v>1</v>
      </c>
      <c r="I215" s="3" t="b">
        <v>0</v>
      </c>
      <c r="J215" s="3" t="b">
        <v>1</v>
      </c>
      <c r="K215" s="3" t="b">
        <v>0</v>
      </c>
      <c r="L215" s="3">
        <v>200</v>
      </c>
      <c r="M215" s="3">
        <v>2</v>
      </c>
      <c r="N215" s="3">
        <v>0</v>
      </c>
      <c r="O215" s="3">
        <v>1</v>
      </c>
      <c r="P215" s="3">
        <v>2</v>
      </c>
      <c r="Q215" s="3">
        <v>100</v>
      </c>
      <c r="R215" s="3">
        <v>100</v>
      </c>
      <c r="S215" s="3">
        <v>1</v>
      </c>
      <c r="T215" s="3">
        <v>1</v>
      </c>
      <c r="U215" s="3" t="b">
        <v>1</v>
      </c>
      <c r="V215" s="3">
        <v>2000</v>
      </c>
      <c r="W215" s="51">
        <v>1564.52</v>
      </c>
      <c r="X215" s="51">
        <v>569.85</v>
      </c>
      <c r="Y215" s="53">
        <v>180</v>
      </c>
      <c r="Z215" s="53">
        <v>193.08</v>
      </c>
      <c r="AA215" s="51">
        <v>160.86000000000001</v>
      </c>
      <c r="AB215" s="51">
        <v>188.79</v>
      </c>
      <c r="AC215" s="17">
        <v>1.1200003634648701</v>
      </c>
      <c r="AD215" s="17">
        <v>1.0241694664740499</v>
      </c>
      <c r="AE215" s="51">
        <v>29.49</v>
      </c>
      <c r="AF215" s="51">
        <v>32.51</v>
      </c>
      <c r="AG215" s="51">
        <v>25.71</v>
      </c>
      <c r="AH215" s="51">
        <v>36.29</v>
      </c>
      <c r="AI215" s="17">
        <v>43800.962364693703</v>
      </c>
      <c r="AJ215" s="17">
        <v>1.0921389800182599</v>
      </c>
      <c r="AK215" s="3">
        <v>0</v>
      </c>
      <c r="AL215" s="3">
        <v>15</v>
      </c>
    </row>
    <row r="216" spans="1:38" x14ac:dyDescent="0.25">
      <c r="A216" s="3">
        <v>215</v>
      </c>
      <c r="B216" s="3" t="s">
        <v>21</v>
      </c>
      <c r="C216" s="3" t="s">
        <v>22</v>
      </c>
      <c r="D216" s="3" t="s">
        <v>23</v>
      </c>
      <c r="E216" s="3" t="s">
        <v>64</v>
      </c>
      <c r="F216" s="3" t="s">
        <v>43</v>
      </c>
      <c r="G216" s="3" t="b">
        <v>1</v>
      </c>
      <c r="H216" s="3" t="b">
        <v>1</v>
      </c>
      <c r="I216" s="3" t="b">
        <v>0</v>
      </c>
      <c r="J216" s="3" t="b">
        <v>1</v>
      </c>
      <c r="K216" s="3" t="b">
        <v>0</v>
      </c>
      <c r="L216" s="3">
        <v>200</v>
      </c>
      <c r="M216" s="3">
        <v>2</v>
      </c>
      <c r="N216" s="3">
        <v>0</v>
      </c>
      <c r="O216" s="3">
        <v>1</v>
      </c>
      <c r="P216" s="3">
        <v>2</v>
      </c>
      <c r="Q216" s="3">
        <v>100</v>
      </c>
      <c r="R216" s="3">
        <v>100</v>
      </c>
      <c r="S216" s="3">
        <v>1</v>
      </c>
      <c r="T216" s="3">
        <v>1</v>
      </c>
      <c r="U216" s="3" t="b">
        <v>1</v>
      </c>
      <c r="V216" s="3">
        <v>2000</v>
      </c>
      <c r="W216" s="51">
        <v>1581.9</v>
      </c>
      <c r="X216" s="51">
        <v>598.20000000000005</v>
      </c>
      <c r="Y216" s="53">
        <v>179.57</v>
      </c>
      <c r="Z216" s="53">
        <v>192.97</v>
      </c>
      <c r="AA216" s="51">
        <v>160.37</v>
      </c>
      <c r="AB216" s="51">
        <v>188.37</v>
      </c>
      <c r="AC216" s="17">
        <v>1.12080820775021</v>
      </c>
      <c r="AD216" s="17">
        <v>1.0256048951832</v>
      </c>
      <c r="AE216" s="51">
        <v>27.96</v>
      </c>
      <c r="AF216" s="51">
        <v>34.04</v>
      </c>
      <c r="AG216" s="51">
        <v>26.12</v>
      </c>
      <c r="AH216" s="51">
        <v>35.880000000000003</v>
      </c>
      <c r="AI216" s="17">
        <v>51100.868037578599</v>
      </c>
      <c r="AJ216" s="17">
        <v>1.18509569906624</v>
      </c>
      <c r="AK216" s="3">
        <v>0</v>
      </c>
      <c r="AL216" s="3">
        <v>15</v>
      </c>
    </row>
    <row r="217" spans="1:38" x14ac:dyDescent="0.25">
      <c r="A217" s="3">
        <v>216</v>
      </c>
      <c r="B217" s="3" t="s">
        <v>21</v>
      </c>
      <c r="C217" s="3" t="s">
        <v>22</v>
      </c>
      <c r="D217" s="3" t="s">
        <v>23</v>
      </c>
      <c r="E217" s="3" t="s">
        <v>64</v>
      </c>
      <c r="F217" s="3" t="s">
        <v>43</v>
      </c>
      <c r="G217" s="3" t="b">
        <v>1</v>
      </c>
      <c r="H217" s="3" t="b">
        <v>1</v>
      </c>
      <c r="I217" s="3" t="b">
        <v>0</v>
      </c>
      <c r="J217" s="3" t="b">
        <v>1</v>
      </c>
      <c r="K217" s="3" t="b">
        <v>0</v>
      </c>
      <c r="L217" s="3">
        <v>200</v>
      </c>
      <c r="M217" s="3">
        <v>2</v>
      </c>
      <c r="N217" s="3">
        <v>0</v>
      </c>
      <c r="O217" s="3">
        <v>1</v>
      </c>
      <c r="P217" s="3">
        <v>2</v>
      </c>
      <c r="Q217" s="3">
        <v>100</v>
      </c>
      <c r="R217" s="3">
        <v>100</v>
      </c>
      <c r="S217" s="3">
        <v>1</v>
      </c>
      <c r="T217" s="3">
        <v>1</v>
      </c>
      <c r="U217" s="3" t="b">
        <v>1</v>
      </c>
      <c r="V217" s="3">
        <v>2000</v>
      </c>
      <c r="W217" s="51">
        <v>1488.33</v>
      </c>
      <c r="X217" s="51">
        <v>568.42999999999995</v>
      </c>
      <c r="Y217" s="53">
        <v>179.6</v>
      </c>
      <c r="Z217" s="53">
        <v>193.01</v>
      </c>
      <c r="AA217" s="51">
        <v>161.53</v>
      </c>
      <c r="AB217" s="51">
        <v>189.85</v>
      </c>
      <c r="AC217" s="17">
        <v>1.11258746518978</v>
      </c>
      <c r="AD217" s="17">
        <v>1.0173856939839301</v>
      </c>
      <c r="AE217" s="51">
        <v>27.17</v>
      </c>
      <c r="AF217" s="51">
        <v>34.83</v>
      </c>
      <c r="AG217" s="51">
        <v>25.08</v>
      </c>
      <c r="AH217" s="51">
        <v>36.92</v>
      </c>
      <c r="AI217" s="17">
        <v>46400.868690695199</v>
      </c>
      <c r="AJ217" s="17">
        <v>1.12978545174234</v>
      </c>
      <c r="AK217" s="3">
        <v>0</v>
      </c>
      <c r="AL217" s="3">
        <v>15</v>
      </c>
    </row>
    <row r="218" spans="1:38" x14ac:dyDescent="0.25">
      <c r="A218" s="3">
        <v>217</v>
      </c>
      <c r="B218" s="3" t="s">
        <v>21</v>
      </c>
      <c r="C218" s="3" t="s">
        <v>22</v>
      </c>
      <c r="D218" s="3" t="s">
        <v>23</v>
      </c>
      <c r="E218" s="3" t="s">
        <v>64</v>
      </c>
      <c r="F218" s="3" t="s">
        <v>43</v>
      </c>
      <c r="G218" s="3" t="b">
        <v>1</v>
      </c>
      <c r="H218" s="3" t="b">
        <v>1</v>
      </c>
      <c r="I218" s="3" t="b">
        <v>0</v>
      </c>
      <c r="J218" s="3" t="b">
        <v>1</v>
      </c>
      <c r="K218" s="3" t="b">
        <v>0</v>
      </c>
      <c r="L218" s="3">
        <v>200</v>
      </c>
      <c r="M218" s="3">
        <v>2</v>
      </c>
      <c r="N218" s="3">
        <v>0</v>
      </c>
      <c r="O218" s="3">
        <v>1</v>
      </c>
      <c r="P218" s="3">
        <v>2</v>
      </c>
      <c r="Q218" s="3">
        <v>100</v>
      </c>
      <c r="R218" s="3">
        <v>100</v>
      </c>
      <c r="S218" s="3">
        <v>1</v>
      </c>
      <c r="T218" s="3">
        <v>1</v>
      </c>
      <c r="U218" s="3" t="b">
        <v>1</v>
      </c>
      <c r="V218" s="3">
        <v>2000</v>
      </c>
      <c r="W218" s="51">
        <v>1480.56</v>
      </c>
      <c r="X218" s="51">
        <v>567.78</v>
      </c>
      <c r="Y218" s="53">
        <v>179.56</v>
      </c>
      <c r="Z218" s="53">
        <v>193.05</v>
      </c>
      <c r="AA218" s="51">
        <v>161.52000000000001</v>
      </c>
      <c r="AB218" s="51">
        <v>190.41</v>
      </c>
      <c r="AC218" s="17">
        <v>1.1126274824293301</v>
      </c>
      <c r="AD218" s="17">
        <v>1.01462196757899</v>
      </c>
      <c r="AE218" s="51">
        <v>29.04</v>
      </c>
      <c r="AF218" s="51">
        <v>32.96</v>
      </c>
      <c r="AG218" s="51">
        <v>23.81</v>
      </c>
      <c r="AH218" s="51">
        <v>38.19</v>
      </c>
      <c r="AI218" s="17">
        <v>41501.021643919303</v>
      </c>
      <c r="AJ218" s="17">
        <v>1.0281606184180101</v>
      </c>
      <c r="AK218" s="3">
        <v>0</v>
      </c>
      <c r="AL218" s="3">
        <v>15</v>
      </c>
    </row>
    <row r="219" spans="1:38" x14ac:dyDescent="0.25">
      <c r="A219" s="3">
        <v>218</v>
      </c>
      <c r="B219" s="3" t="s">
        <v>21</v>
      </c>
      <c r="C219" s="3" t="s">
        <v>22</v>
      </c>
      <c r="D219" s="3" t="s">
        <v>23</v>
      </c>
      <c r="E219" s="3" t="s">
        <v>64</v>
      </c>
      <c r="F219" s="3" t="s">
        <v>43</v>
      </c>
      <c r="G219" s="3" t="b">
        <v>1</v>
      </c>
      <c r="H219" s="3" t="b">
        <v>1</v>
      </c>
      <c r="I219" s="3" t="b">
        <v>0</v>
      </c>
      <c r="J219" s="3" t="b">
        <v>1</v>
      </c>
      <c r="K219" s="3" t="b">
        <v>0</v>
      </c>
      <c r="L219" s="3">
        <v>200</v>
      </c>
      <c r="M219" s="3">
        <v>2</v>
      </c>
      <c r="N219" s="3">
        <v>0</v>
      </c>
      <c r="O219" s="3">
        <v>1</v>
      </c>
      <c r="P219" s="3">
        <v>2</v>
      </c>
      <c r="Q219" s="3">
        <v>100</v>
      </c>
      <c r="R219" s="3">
        <v>100</v>
      </c>
      <c r="S219" s="3">
        <v>1</v>
      </c>
      <c r="T219" s="3">
        <v>1</v>
      </c>
      <c r="U219" s="3" t="b">
        <v>1</v>
      </c>
      <c r="V219" s="3">
        <v>2000</v>
      </c>
      <c r="W219" s="51">
        <v>1537.54</v>
      </c>
      <c r="X219" s="51">
        <v>583.66999999999996</v>
      </c>
      <c r="Y219" s="53">
        <v>180.76</v>
      </c>
      <c r="Z219" s="53">
        <v>193.99</v>
      </c>
      <c r="AA219" s="51">
        <v>160.16999999999999</v>
      </c>
      <c r="AB219" s="51">
        <v>187.55</v>
      </c>
      <c r="AC219" s="17">
        <v>1.12967672430489</v>
      </c>
      <c r="AD219" s="17">
        <v>1.03586070442852</v>
      </c>
      <c r="AE219" s="51">
        <v>27.57</v>
      </c>
      <c r="AF219" s="51">
        <v>34.43</v>
      </c>
      <c r="AG219" s="51">
        <v>26.23</v>
      </c>
      <c r="AH219" s="51">
        <v>35.770000000000003</v>
      </c>
      <c r="AI219" s="17">
        <v>38800.863315289003</v>
      </c>
      <c r="AJ219" s="17">
        <v>1.1492419066558599</v>
      </c>
      <c r="AK219" s="3">
        <v>0</v>
      </c>
      <c r="AL219" s="3">
        <v>15</v>
      </c>
    </row>
    <row r="220" spans="1:38" x14ac:dyDescent="0.25">
      <c r="A220" s="3">
        <v>219</v>
      </c>
      <c r="B220" s="3" t="s">
        <v>21</v>
      </c>
      <c r="C220" s="3" t="s">
        <v>22</v>
      </c>
      <c r="D220" s="3" t="s">
        <v>23</v>
      </c>
      <c r="E220" s="3" t="s">
        <v>64</v>
      </c>
      <c r="F220" s="3" t="s">
        <v>43</v>
      </c>
      <c r="G220" s="3" t="b">
        <v>1</v>
      </c>
      <c r="H220" s="3" t="b">
        <v>1</v>
      </c>
      <c r="I220" s="3" t="b">
        <v>0</v>
      </c>
      <c r="J220" s="3" t="b">
        <v>1</v>
      </c>
      <c r="K220" s="3" t="b">
        <v>0</v>
      </c>
      <c r="L220" s="3">
        <v>200</v>
      </c>
      <c r="M220" s="3">
        <v>2</v>
      </c>
      <c r="N220" s="3">
        <v>0</v>
      </c>
      <c r="O220" s="3">
        <v>1</v>
      </c>
      <c r="P220" s="3">
        <v>2</v>
      </c>
      <c r="Q220" s="3">
        <v>100</v>
      </c>
      <c r="R220" s="3">
        <v>100</v>
      </c>
      <c r="S220" s="3">
        <v>1</v>
      </c>
      <c r="T220" s="3">
        <v>1</v>
      </c>
      <c r="U220" s="3" t="b">
        <v>1</v>
      </c>
      <c r="V220" s="3">
        <v>2000</v>
      </c>
      <c r="W220" s="51">
        <v>1617.94</v>
      </c>
      <c r="X220" s="51">
        <v>688.58</v>
      </c>
      <c r="Y220" s="53">
        <v>179.97</v>
      </c>
      <c r="Z220" s="53">
        <v>193.07</v>
      </c>
      <c r="AA220" s="51">
        <v>157.93</v>
      </c>
      <c r="AB220" s="51">
        <v>185.95</v>
      </c>
      <c r="AC220" s="17">
        <v>1.1412497721613599</v>
      </c>
      <c r="AD220" s="17">
        <v>1.03972113632677</v>
      </c>
      <c r="AE220" s="51">
        <v>29.17</v>
      </c>
      <c r="AF220" s="51">
        <v>32.83</v>
      </c>
      <c r="AG220" s="51">
        <v>25.4</v>
      </c>
      <c r="AH220" s="51">
        <v>36.6</v>
      </c>
      <c r="AI220" s="17">
        <v>54700.862446804997</v>
      </c>
      <c r="AJ220" s="17">
        <v>1.07540413319079</v>
      </c>
      <c r="AK220" s="3">
        <v>0</v>
      </c>
      <c r="AL220" s="3">
        <v>15</v>
      </c>
    </row>
    <row r="221" spans="1:38" x14ac:dyDescent="0.25">
      <c r="A221" s="3">
        <v>220</v>
      </c>
      <c r="B221" s="3" t="s">
        <v>21</v>
      </c>
      <c r="C221" s="3" t="s">
        <v>22</v>
      </c>
      <c r="D221" s="3" t="s">
        <v>23</v>
      </c>
      <c r="E221" s="3" t="s">
        <v>64</v>
      </c>
      <c r="F221" s="3" t="s">
        <v>43</v>
      </c>
      <c r="G221" s="3" t="b">
        <v>1</v>
      </c>
      <c r="H221" s="3" t="b">
        <v>1</v>
      </c>
      <c r="I221" s="3" t="b">
        <v>0</v>
      </c>
      <c r="J221" s="3" t="b">
        <v>1</v>
      </c>
      <c r="K221" s="3" t="b">
        <v>0</v>
      </c>
      <c r="L221" s="3">
        <v>200</v>
      </c>
      <c r="M221" s="3">
        <v>2</v>
      </c>
      <c r="N221" s="3">
        <v>0</v>
      </c>
      <c r="O221" s="3">
        <v>1</v>
      </c>
      <c r="P221" s="3">
        <v>2</v>
      </c>
      <c r="Q221" s="3">
        <v>100</v>
      </c>
      <c r="R221" s="3">
        <v>100</v>
      </c>
      <c r="S221" s="3">
        <v>1</v>
      </c>
      <c r="T221" s="3">
        <v>1</v>
      </c>
      <c r="U221" s="3" t="b">
        <v>1</v>
      </c>
      <c r="V221" s="3">
        <v>2000</v>
      </c>
      <c r="W221" s="51">
        <v>1497.05</v>
      </c>
      <c r="X221" s="51">
        <v>605.45000000000005</v>
      </c>
      <c r="Y221" s="53">
        <v>180.04</v>
      </c>
      <c r="Z221" s="53">
        <v>193.65</v>
      </c>
      <c r="AA221" s="51">
        <v>160.28</v>
      </c>
      <c r="AB221" s="51">
        <v>188.35</v>
      </c>
      <c r="AC221" s="17">
        <v>1.12412291963636</v>
      </c>
      <c r="AD221" s="17">
        <v>1.02926114574891</v>
      </c>
      <c r="AE221" s="51">
        <v>28.2</v>
      </c>
      <c r="AF221" s="51">
        <v>33.799999999999997</v>
      </c>
      <c r="AG221" s="51">
        <v>24.22</v>
      </c>
      <c r="AH221" s="51">
        <v>37.78</v>
      </c>
      <c r="AI221" s="17">
        <v>46100.959171071503</v>
      </c>
      <c r="AJ221" s="17">
        <v>1.0918486719844001</v>
      </c>
      <c r="AK221" s="3">
        <v>0</v>
      </c>
      <c r="AL221" s="3">
        <v>15</v>
      </c>
    </row>
    <row r="222" spans="1:38" x14ac:dyDescent="0.25">
      <c r="A222" s="1">
        <v>221</v>
      </c>
      <c r="B222" s="1" t="s">
        <v>21</v>
      </c>
      <c r="C222" s="1" t="s">
        <v>22</v>
      </c>
      <c r="D222" s="1" t="s">
        <v>23</v>
      </c>
      <c r="E222" s="1" t="s">
        <v>65</v>
      </c>
      <c r="F222" s="1" t="s">
        <v>43</v>
      </c>
      <c r="G222" s="1" t="b">
        <v>1</v>
      </c>
      <c r="H222" s="1" t="b">
        <v>1</v>
      </c>
      <c r="I222" s="1" t="b">
        <v>0</v>
      </c>
      <c r="J222" s="1" t="b">
        <v>1</v>
      </c>
      <c r="K222" s="1" t="b">
        <v>0</v>
      </c>
      <c r="L222" s="1">
        <v>200</v>
      </c>
      <c r="M222" s="1">
        <v>2</v>
      </c>
      <c r="N222" s="1">
        <v>0</v>
      </c>
      <c r="O222" s="1">
        <v>1</v>
      </c>
      <c r="P222" s="1">
        <v>2</v>
      </c>
      <c r="Q222" s="1">
        <v>100</v>
      </c>
      <c r="R222" s="1">
        <v>100</v>
      </c>
      <c r="S222" s="1">
        <v>1</v>
      </c>
      <c r="T222" s="1">
        <v>1</v>
      </c>
      <c r="U222" s="1" t="b">
        <v>1</v>
      </c>
      <c r="V222" s="1">
        <v>2000</v>
      </c>
      <c r="W222" s="50">
        <v>1132.9100000000001</v>
      </c>
      <c r="X222" s="50">
        <v>697.53</v>
      </c>
      <c r="Y222" s="54">
        <v>185.29</v>
      </c>
      <c r="Z222" s="54">
        <v>193.71</v>
      </c>
      <c r="AA222" s="50">
        <v>167.95</v>
      </c>
      <c r="AB222" s="50">
        <v>186.15</v>
      </c>
      <c r="AC222" s="16">
        <v>1.10468005295591</v>
      </c>
      <c r="AD222" s="16">
        <v>1.0421313368896601</v>
      </c>
      <c r="AE222" s="50">
        <v>27.22</v>
      </c>
      <c r="AF222" s="50">
        <v>34.78</v>
      </c>
      <c r="AG222" s="50">
        <v>23.95</v>
      </c>
      <c r="AH222" s="50">
        <v>38.049999999999997</v>
      </c>
      <c r="AI222" s="16">
        <v>45700.895333631801</v>
      </c>
      <c r="AJ222" s="16">
        <v>1.08809147224374</v>
      </c>
      <c r="AK222" s="1">
        <v>0</v>
      </c>
      <c r="AL222" s="1">
        <v>10</v>
      </c>
    </row>
    <row r="223" spans="1:38" x14ac:dyDescent="0.25">
      <c r="A223" s="1">
        <v>222</v>
      </c>
      <c r="B223" s="1" t="s">
        <v>21</v>
      </c>
      <c r="C223" s="1" t="s">
        <v>22</v>
      </c>
      <c r="D223" s="1" t="s">
        <v>23</v>
      </c>
      <c r="E223" s="1" t="s">
        <v>65</v>
      </c>
      <c r="F223" s="1" t="s">
        <v>43</v>
      </c>
      <c r="G223" s="1" t="b">
        <v>1</v>
      </c>
      <c r="H223" s="1" t="b">
        <v>1</v>
      </c>
      <c r="I223" s="1" t="b">
        <v>0</v>
      </c>
      <c r="J223" s="1" t="b">
        <v>1</v>
      </c>
      <c r="K223" s="1" t="b">
        <v>0</v>
      </c>
      <c r="L223" s="1">
        <v>200</v>
      </c>
      <c r="M223" s="1">
        <v>2</v>
      </c>
      <c r="N223" s="1">
        <v>0</v>
      </c>
      <c r="O223" s="1">
        <v>1</v>
      </c>
      <c r="P223" s="1">
        <v>2</v>
      </c>
      <c r="Q223" s="1">
        <v>100</v>
      </c>
      <c r="R223" s="1">
        <v>100</v>
      </c>
      <c r="S223" s="1">
        <v>1</v>
      </c>
      <c r="T223" s="1">
        <v>1</v>
      </c>
      <c r="U223" s="1" t="b">
        <v>1</v>
      </c>
      <c r="V223" s="1">
        <v>2000</v>
      </c>
      <c r="W223" s="50">
        <v>1257.5</v>
      </c>
      <c r="X223" s="50">
        <v>680.75</v>
      </c>
      <c r="Y223" s="54">
        <v>184.12</v>
      </c>
      <c r="Z223" s="54">
        <v>192.4</v>
      </c>
      <c r="AA223" s="50">
        <v>168.84</v>
      </c>
      <c r="AB223" s="50">
        <v>186.07</v>
      </c>
      <c r="AC223" s="16">
        <v>1.0914664492339099</v>
      </c>
      <c r="AD223" s="16">
        <v>1.0354135655363601</v>
      </c>
      <c r="AE223" s="50">
        <v>28.66</v>
      </c>
      <c r="AF223" s="50">
        <v>33.340000000000003</v>
      </c>
      <c r="AG223" s="50">
        <v>26.95</v>
      </c>
      <c r="AH223" s="50">
        <v>35.049999999999997</v>
      </c>
      <c r="AI223" s="16">
        <v>44200.900375237303</v>
      </c>
      <c r="AJ223" s="16">
        <v>1.17448636931342</v>
      </c>
      <c r="AK223" s="1">
        <v>0</v>
      </c>
      <c r="AL223" s="1">
        <v>10</v>
      </c>
    </row>
    <row r="224" spans="1:38" x14ac:dyDescent="0.25">
      <c r="A224" s="1">
        <v>223</v>
      </c>
      <c r="B224" s="1" t="s">
        <v>21</v>
      </c>
      <c r="C224" s="1" t="s">
        <v>22</v>
      </c>
      <c r="D224" s="1" t="s">
        <v>23</v>
      </c>
      <c r="E224" s="1" t="s">
        <v>65</v>
      </c>
      <c r="F224" s="1" t="s">
        <v>43</v>
      </c>
      <c r="G224" s="1" t="b">
        <v>1</v>
      </c>
      <c r="H224" s="1" t="b">
        <v>1</v>
      </c>
      <c r="I224" s="1" t="b">
        <v>0</v>
      </c>
      <c r="J224" s="1" t="b">
        <v>1</v>
      </c>
      <c r="K224" s="1" t="b">
        <v>0</v>
      </c>
      <c r="L224" s="1">
        <v>200</v>
      </c>
      <c r="M224" s="1">
        <v>2</v>
      </c>
      <c r="N224" s="1">
        <v>0</v>
      </c>
      <c r="O224" s="1">
        <v>1</v>
      </c>
      <c r="P224" s="1">
        <v>2</v>
      </c>
      <c r="Q224" s="1">
        <v>100</v>
      </c>
      <c r="R224" s="1">
        <v>100</v>
      </c>
      <c r="S224" s="1">
        <v>1</v>
      </c>
      <c r="T224" s="1">
        <v>1</v>
      </c>
      <c r="U224" s="1" t="b">
        <v>1</v>
      </c>
      <c r="V224" s="1">
        <v>2000</v>
      </c>
      <c r="W224" s="50">
        <v>1104.7</v>
      </c>
      <c r="X224" s="50">
        <v>622.75</v>
      </c>
      <c r="Y224" s="54">
        <v>185.17</v>
      </c>
      <c r="Z224" s="54">
        <v>193.29</v>
      </c>
      <c r="AA224" s="50">
        <v>170.08</v>
      </c>
      <c r="AB224" s="50">
        <v>187.96</v>
      </c>
      <c r="AC224" s="16">
        <v>1.09014442210341</v>
      </c>
      <c r="AD224" s="16">
        <v>1.0300135802477199</v>
      </c>
      <c r="AE224" s="50">
        <v>30.05</v>
      </c>
      <c r="AF224" s="50">
        <v>31.95</v>
      </c>
      <c r="AG224" s="50">
        <v>23.38</v>
      </c>
      <c r="AH224" s="50">
        <v>38.619999999999997</v>
      </c>
      <c r="AI224" s="16">
        <v>60500.924540136999</v>
      </c>
      <c r="AJ224" s="16">
        <v>1.0121148254502901</v>
      </c>
      <c r="AK224" s="1">
        <v>0</v>
      </c>
      <c r="AL224" s="1">
        <v>10</v>
      </c>
    </row>
    <row r="225" spans="1:38" x14ac:dyDescent="0.25">
      <c r="A225" s="1">
        <v>224</v>
      </c>
      <c r="B225" s="1" t="s">
        <v>21</v>
      </c>
      <c r="C225" s="1" t="s">
        <v>22</v>
      </c>
      <c r="D225" s="1" t="s">
        <v>23</v>
      </c>
      <c r="E225" s="1" t="s">
        <v>65</v>
      </c>
      <c r="F225" s="1" t="s">
        <v>43</v>
      </c>
      <c r="G225" s="1" t="b">
        <v>1</v>
      </c>
      <c r="H225" s="1" t="b">
        <v>1</v>
      </c>
      <c r="I225" s="1" t="b">
        <v>0</v>
      </c>
      <c r="J225" s="1" t="b">
        <v>1</v>
      </c>
      <c r="K225" s="1" t="b">
        <v>0</v>
      </c>
      <c r="L225" s="1">
        <v>200</v>
      </c>
      <c r="M225" s="1">
        <v>2</v>
      </c>
      <c r="N225" s="1">
        <v>0</v>
      </c>
      <c r="O225" s="1">
        <v>1</v>
      </c>
      <c r="P225" s="1">
        <v>2</v>
      </c>
      <c r="Q225" s="1">
        <v>100</v>
      </c>
      <c r="R225" s="1">
        <v>100</v>
      </c>
      <c r="S225" s="1">
        <v>1</v>
      </c>
      <c r="T225" s="1">
        <v>1</v>
      </c>
      <c r="U225" s="1" t="b">
        <v>1</v>
      </c>
      <c r="V225" s="1">
        <v>2000</v>
      </c>
      <c r="W225" s="50">
        <v>1245.1500000000001</v>
      </c>
      <c r="X225" s="50">
        <v>673.3</v>
      </c>
      <c r="Y225" s="54">
        <v>184.03</v>
      </c>
      <c r="Z225" s="54">
        <v>192.26</v>
      </c>
      <c r="AA225" s="50">
        <v>169.27</v>
      </c>
      <c r="AB225" s="50">
        <v>186.04</v>
      </c>
      <c r="AC225" s="16">
        <v>1.0882722251271899</v>
      </c>
      <c r="AD225" s="16">
        <v>1.0352624645775299</v>
      </c>
      <c r="AE225" s="50">
        <v>27.09</v>
      </c>
      <c r="AF225" s="50">
        <v>34.909999999999997</v>
      </c>
      <c r="AG225" s="50">
        <v>27.68</v>
      </c>
      <c r="AH225" s="50">
        <v>34.32</v>
      </c>
      <c r="AI225" s="16">
        <v>32900.870825779399</v>
      </c>
      <c r="AJ225" s="16">
        <v>1.27084230841357</v>
      </c>
      <c r="AK225" s="1">
        <v>0</v>
      </c>
      <c r="AL225" s="1">
        <v>10</v>
      </c>
    </row>
    <row r="226" spans="1:38" x14ac:dyDescent="0.25">
      <c r="A226" s="1">
        <v>225</v>
      </c>
      <c r="B226" s="1" t="s">
        <v>21</v>
      </c>
      <c r="C226" s="1" t="s">
        <v>22</v>
      </c>
      <c r="D226" s="1" t="s">
        <v>23</v>
      </c>
      <c r="E226" s="1" t="s">
        <v>65</v>
      </c>
      <c r="F226" s="1" t="s">
        <v>43</v>
      </c>
      <c r="G226" s="1" t="b">
        <v>1</v>
      </c>
      <c r="H226" s="1" t="b">
        <v>1</v>
      </c>
      <c r="I226" s="1" t="b">
        <v>0</v>
      </c>
      <c r="J226" s="1" t="b">
        <v>1</v>
      </c>
      <c r="K226" s="1" t="b">
        <v>0</v>
      </c>
      <c r="L226" s="1">
        <v>200</v>
      </c>
      <c r="M226" s="1">
        <v>2</v>
      </c>
      <c r="N226" s="1">
        <v>0</v>
      </c>
      <c r="O226" s="1">
        <v>1</v>
      </c>
      <c r="P226" s="1">
        <v>2</v>
      </c>
      <c r="Q226" s="1">
        <v>100</v>
      </c>
      <c r="R226" s="1">
        <v>100</v>
      </c>
      <c r="S226" s="1">
        <v>1</v>
      </c>
      <c r="T226" s="1">
        <v>1</v>
      </c>
      <c r="U226" s="1" t="b">
        <v>1</v>
      </c>
      <c r="V226" s="1">
        <v>2000</v>
      </c>
      <c r="W226" s="50">
        <v>1122.83</v>
      </c>
      <c r="X226" s="50">
        <v>637.67999999999995</v>
      </c>
      <c r="Y226" s="54">
        <v>184.72</v>
      </c>
      <c r="Z226" s="54">
        <v>193.35</v>
      </c>
      <c r="AA226" s="50">
        <v>169.77</v>
      </c>
      <c r="AB226" s="50">
        <v>187.48</v>
      </c>
      <c r="AC226" s="16">
        <v>1.0889178635755801</v>
      </c>
      <c r="AD226" s="16">
        <v>1.0328061283187699</v>
      </c>
      <c r="AE226" s="50">
        <v>26.19</v>
      </c>
      <c r="AF226" s="50">
        <v>35.81</v>
      </c>
      <c r="AG226" s="50">
        <v>25.27</v>
      </c>
      <c r="AH226" s="50">
        <v>36.729999999999997</v>
      </c>
      <c r="AI226" s="16">
        <v>45500.747687065399</v>
      </c>
      <c r="AJ226" s="16">
        <v>1.1585466208908299</v>
      </c>
      <c r="AK226" s="1">
        <v>0</v>
      </c>
      <c r="AL226" s="1">
        <v>10</v>
      </c>
    </row>
    <row r="227" spans="1:38" x14ac:dyDescent="0.25">
      <c r="A227" s="1">
        <v>226</v>
      </c>
      <c r="B227" s="1" t="s">
        <v>21</v>
      </c>
      <c r="C227" s="1" t="s">
        <v>22</v>
      </c>
      <c r="D227" s="1" t="s">
        <v>23</v>
      </c>
      <c r="E227" s="1" t="s">
        <v>65</v>
      </c>
      <c r="F227" s="1" t="s">
        <v>43</v>
      </c>
      <c r="G227" s="1" t="b">
        <v>1</v>
      </c>
      <c r="H227" s="1" t="b">
        <v>1</v>
      </c>
      <c r="I227" s="1" t="b">
        <v>0</v>
      </c>
      <c r="J227" s="1" t="b">
        <v>1</v>
      </c>
      <c r="K227" s="1" t="b">
        <v>0</v>
      </c>
      <c r="L227" s="1">
        <v>200</v>
      </c>
      <c r="M227" s="1">
        <v>2</v>
      </c>
      <c r="N227" s="1">
        <v>0</v>
      </c>
      <c r="O227" s="1">
        <v>1</v>
      </c>
      <c r="P227" s="1">
        <v>2</v>
      </c>
      <c r="Q227" s="1">
        <v>100</v>
      </c>
      <c r="R227" s="1">
        <v>100</v>
      </c>
      <c r="S227" s="1">
        <v>1</v>
      </c>
      <c r="T227" s="1">
        <v>1</v>
      </c>
      <c r="U227" s="1" t="b">
        <v>1</v>
      </c>
      <c r="V227" s="1">
        <v>2000</v>
      </c>
      <c r="W227" s="50">
        <v>1140.82</v>
      </c>
      <c r="X227" s="50">
        <v>584.14</v>
      </c>
      <c r="Y227" s="54">
        <v>185.4</v>
      </c>
      <c r="Z227" s="54">
        <v>193.87</v>
      </c>
      <c r="AA227" s="50">
        <v>170.48</v>
      </c>
      <c r="AB227" s="50">
        <v>187.96</v>
      </c>
      <c r="AC227" s="16">
        <v>1.08853853322602</v>
      </c>
      <c r="AD227" s="16">
        <v>1.03252227637968</v>
      </c>
      <c r="AE227" s="50">
        <v>27.31</v>
      </c>
      <c r="AF227" s="50">
        <v>34.69</v>
      </c>
      <c r="AG227" s="50">
        <v>26.54</v>
      </c>
      <c r="AH227" s="50">
        <v>35.46</v>
      </c>
      <c r="AI227" s="16">
        <v>44600.829091993997</v>
      </c>
      <c r="AJ227" s="16">
        <v>1.1709207233846599</v>
      </c>
      <c r="AK227" s="1">
        <v>0</v>
      </c>
      <c r="AL227" s="1">
        <v>10</v>
      </c>
    </row>
    <row r="228" spans="1:38" x14ac:dyDescent="0.25">
      <c r="A228" s="1">
        <v>227</v>
      </c>
      <c r="B228" s="1" t="s">
        <v>21</v>
      </c>
      <c r="C228" s="1" t="s">
        <v>22</v>
      </c>
      <c r="D228" s="1" t="s">
        <v>23</v>
      </c>
      <c r="E228" s="1" t="s">
        <v>65</v>
      </c>
      <c r="F228" s="1" t="s">
        <v>43</v>
      </c>
      <c r="G228" s="1" t="b">
        <v>1</v>
      </c>
      <c r="H228" s="1" t="b">
        <v>1</v>
      </c>
      <c r="I228" s="1" t="b">
        <v>0</v>
      </c>
      <c r="J228" s="1" t="b">
        <v>1</v>
      </c>
      <c r="K228" s="1" t="b">
        <v>0</v>
      </c>
      <c r="L228" s="1">
        <v>200</v>
      </c>
      <c r="M228" s="1">
        <v>2</v>
      </c>
      <c r="N228" s="1">
        <v>0</v>
      </c>
      <c r="O228" s="1">
        <v>1</v>
      </c>
      <c r="P228" s="1">
        <v>2</v>
      </c>
      <c r="Q228" s="1">
        <v>100</v>
      </c>
      <c r="R228" s="1">
        <v>100</v>
      </c>
      <c r="S228" s="1">
        <v>1</v>
      </c>
      <c r="T228" s="1">
        <v>1</v>
      </c>
      <c r="U228" s="1" t="b">
        <v>1</v>
      </c>
      <c r="V228" s="1">
        <v>2000</v>
      </c>
      <c r="W228" s="50">
        <v>1217.6500000000001</v>
      </c>
      <c r="X228" s="50">
        <v>552.04999999999995</v>
      </c>
      <c r="Y228" s="54">
        <v>184.79</v>
      </c>
      <c r="Z228" s="54">
        <v>192.92</v>
      </c>
      <c r="AA228" s="50">
        <v>171.98</v>
      </c>
      <c r="AB228" s="50">
        <v>187.34</v>
      </c>
      <c r="AC228" s="16">
        <v>1.0756752705047701</v>
      </c>
      <c r="AD228" s="16">
        <v>1.03323553411658</v>
      </c>
      <c r="AE228" s="50">
        <v>28.21</v>
      </c>
      <c r="AF228" s="50">
        <v>33.79</v>
      </c>
      <c r="AG228" s="50">
        <v>29.38</v>
      </c>
      <c r="AH228" s="50">
        <v>32.619999999999997</v>
      </c>
      <c r="AI228" s="16">
        <v>24200.936558468398</v>
      </c>
      <c r="AJ228" s="16">
        <v>1.33121119956861</v>
      </c>
      <c r="AK228" s="1">
        <v>0</v>
      </c>
      <c r="AL228" s="1">
        <v>10</v>
      </c>
    </row>
    <row r="229" spans="1:38" x14ac:dyDescent="0.25">
      <c r="A229" s="1">
        <v>228</v>
      </c>
      <c r="B229" s="1" t="s">
        <v>21</v>
      </c>
      <c r="C229" s="1" t="s">
        <v>22</v>
      </c>
      <c r="D229" s="1" t="s">
        <v>23</v>
      </c>
      <c r="E229" s="1" t="s">
        <v>65</v>
      </c>
      <c r="F229" s="1" t="s">
        <v>43</v>
      </c>
      <c r="G229" s="1" t="b">
        <v>1</v>
      </c>
      <c r="H229" s="1" t="b">
        <v>1</v>
      </c>
      <c r="I229" s="1" t="b">
        <v>0</v>
      </c>
      <c r="J229" s="1" t="b">
        <v>1</v>
      </c>
      <c r="K229" s="1" t="b">
        <v>0</v>
      </c>
      <c r="L229" s="1">
        <v>200</v>
      </c>
      <c r="M229" s="1">
        <v>2</v>
      </c>
      <c r="N229" s="1">
        <v>0</v>
      </c>
      <c r="O229" s="1">
        <v>1</v>
      </c>
      <c r="P229" s="1">
        <v>2</v>
      </c>
      <c r="Q229" s="1">
        <v>100</v>
      </c>
      <c r="R229" s="1">
        <v>100</v>
      </c>
      <c r="S229" s="1">
        <v>1</v>
      </c>
      <c r="T229" s="1">
        <v>1</v>
      </c>
      <c r="U229" s="1" t="b">
        <v>1</v>
      </c>
      <c r="V229" s="1">
        <v>2000</v>
      </c>
      <c r="W229" s="50">
        <v>1258.8699999999999</v>
      </c>
      <c r="X229" s="50">
        <v>663.79</v>
      </c>
      <c r="Y229" s="54">
        <v>184.6</v>
      </c>
      <c r="Z229" s="54">
        <v>192.89</v>
      </c>
      <c r="AA229" s="50">
        <v>169.17</v>
      </c>
      <c r="AB229" s="50">
        <v>184.67</v>
      </c>
      <c r="AC229" s="16">
        <v>1.09277043683139</v>
      </c>
      <c r="AD229" s="16">
        <v>1.0480576782668001</v>
      </c>
      <c r="AE229" s="50">
        <v>27.28</v>
      </c>
      <c r="AF229" s="50">
        <v>34.72</v>
      </c>
      <c r="AG229" s="50">
        <v>28.35</v>
      </c>
      <c r="AH229" s="50">
        <v>33.65</v>
      </c>
      <c r="AI229" s="16">
        <v>38600.863290735499</v>
      </c>
      <c r="AJ229" s="16">
        <v>1.3226870234760899</v>
      </c>
      <c r="AK229" s="1">
        <v>0</v>
      </c>
      <c r="AL229" s="1">
        <v>10</v>
      </c>
    </row>
    <row r="230" spans="1:38" x14ac:dyDescent="0.25">
      <c r="A230" s="1">
        <v>229</v>
      </c>
      <c r="B230" s="1" t="s">
        <v>21</v>
      </c>
      <c r="C230" s="1" t="s">
        <v>22</v>
      </c>
      <c r="D230" s="1" t="s">
        <v>23</v>
      </c>
      <c r="E230" s="1" t="s">
        <v>65</v>
      </c>
      <c r="F230" s="1" t="s">
        <v>43</v>
      </c>
      <c r="G230" s="1" t="b">
        <v>1</v>
      </c>
      <c r="H230" s="1" t="b">
        <v>1</v>
      </c>
      <c r="I230" s="1" t="b">
        <v>0</v>
      </c>
      <c r="J230" s="1" t="b">
        <v>1</v>
      </c>
      <c r="K230" s="1" t="b">
        <v>0</v>
      </c>
      <c r="L230" s="1">
        <v>200</v>
      </c>
      <c r="M230" s="1">
        <v>2</v>
      </c>
      <c r="N230" s="1">
        <v>0</v>
      </c>
      <c r="O230" s="1">
        <v>1</v>
      </c>
      <c r="P230" s="1">
        <v>2</v>
      </c>
      <c r="Q230" s="1">
        <v>100</v>
      </c>
      <c r="R230" s="1">
        <v>100</v>
      </c>
      <c r="S230" s="1">
        <v>1</v>
      </c>
      <c r="T230" s="1">
        <v>1</v>
      </c>
      <c r="U230" s="1" t="b">
        <v>1</v>
      </c>
      <c r="V230" s="1">
        <v>2000</v>
      </c>
      <c r="W230" s="50">
        <v>1124.1199999999999</v>
      </c>
      <c r="X230" s="50">
        <v>586.88</v>
      </c>
      <c r="Y230" s="54">
        <v>184.71</v>
      </c>
      <c r="Z230" s="54">
        <v>193.53</v>
      </c>
      <c r="AA230" s="50">
        <v>170.66</v>
      </c>
      <c r="AB230" s="50">
        <v>188.78</v>
      </c>
      <c r="AC230" s="16">
        <v>1.0832849089958401</v>
      </c>
      <c r="AD230" s="16">
        <v>1.0262715358822301</v>
      </c>
      <c r="AE230" s="50">
        <v>27.38</v>
      </c>
      <c r="AF230" s="50">
        <v>34.619999999999997</v>
      </c>
      <c r="AG230" s="50">
        <v>25.12</v>
      </c>
      <c r="AH230" s="50">
        <v>36.880000000000003</v>
      </c>
      <c r="AI230" s="16">
        <v>46500.861726585703</v>
      </c>
      <c r="AJ230" s="16">
        <v>1.1509088924145301</v>
      </c>
      <c r="AK230" s="1">
        <v>0</v>
      </c>
      <c r="AL230" s="1">
        <v>10</v>
      </c>
    </row>
    <row r="231" spans="1:38" x14ac:dyDescent="0.25">
      <c r="A231" s="1">
        <v>230</v>
      </c>
      <c r="B231" s="1" t="s">
        <v>21</v>
      </c>
      <c r="C231" s="1" t="s">
        <v>22</v>
      </c>
      <c r="D231" s="1" t="s">
        <v>23</v>
      </c>
      <c r="E231" s="1" t="s">
        <v>65</v>
      </c>
      <c r="F231" s="1" t="s">
        <v>43</v>
      </c>
      <c r="G231" s="1" t="b">
        <v>1</v>
      </c>
      <c r="H231" s="1" t="b">
        <v>1</v>
      </c>
      <c r="I231" s="1" t="b">
        <v>0</v>
      </c>
      <c r="J231" s="1" t="b">
        <v>1</v>
      </c>
      <c r="K231" s="1" t="b">
        <v>0</v>
      </c>
      <c r="L231" s="1">
        <v>200</v>
      </c>
      <c r="M231" s="1">
        <v>2</v>
      </c>
      <c r="N231" s="1">
        <v>0</v>
      </c>
      <c r="O231" s="1">
        <v>1</v>
      </c>
      <c r="P231" s="1">
        <v>2</v>
      </c>
      <c r="Q231" s="1">
        <v>100</v>
      </c>
      <c r="R231" s="1">
        <v>100</v>
      </c>
      <c r="S231" s="1">
        <v>1</v>
      </c>
      <c r="T231" s="1">
        <v>1</v>
      </c>
      <c r="U231" s="1" t="b">
        <v>1</v>
      </c>
      <c r="V231" s="1">
        <v>2000</v>
      </c>
      <c r="W231" s="50">
        <v>1167.3399999999999</v>
      </c>
      <c r="X231" s="50">
        <v>721.54</v>
      </c>
      <c r="Y231" s="54">
        <v>185.14</v>
      </c>
      <c r="Z231" s="54">
        <v>193.9</v>
      </c>
      <c r="AA231" s="50">
        <v>167.05</v>
      </c>
      <c r="AB231" s="50">
        <v>184.39</v>
      </c>
      <c r="AC231" s="16">
        <v>1.1099266947966899</v>
      </c>
      <c r="AD231" s="16">
        <v>1.0549113994478601</v>
      </c>
      <c r="AE231" s="50">
        <v>25.63</v>
      </c>
      <c r="AF231" s="50">
        <v>36.369999999999997</v>
      </c>
      <c r="AG231" s="50">
        <v>24.36</v>
      </c>
      <c r="AH231" s="50">
        <v>37.64</v>
      </c>
      <c r="AI231" s="16">
        <v>41600.822406907602</v>
      </c>
      <c r="AJ231" s="16">
        <v>1.1759082566494901</v>
      </c>
      <c r="AK231" s="1">
        <v>0</v>
      </c>
      <c r="AL231" s="1">
        <v>10</v>
      </c>
    </row>
    <row r="232" spans="1:38" x14ac:dyDescent="0.25">
      <c r="A232" s="3">
        <v>231</v>
      </c>
      <c r="B232" s="3" t="s">
        <v>21</v>
      </c>
      <c r="C232" s="3" t="s">
        <v>22</v>
      </c>
      <c r="D232" s="3" t="s">
        <v>23</v>
      </c>
      <c r="E232" s="3" t="s">
        <v>66</v>
      </c>
      <c r="F232" s="3" t="s">
        <v>43</v>
      </c>
      <c r="G232" s="3" t="b">
        <v>1</v>
      </c>
      <c r="H232" s="3" t="b">
        <v>1</v>
      </c>
      <c r="I232" s="3" t="b">
        <v>0</v>
      </c>
      <c r="J232" s="3" t="b">
        <v>1</v>
      </c>
      <c r="K232" s="3" t="b">
        <v>0</v>
      </c>
      <c r="L232" s="3">
        <v>200</v>
      </c>
      <c r="M232" s="3">
        <v>2</v>
      </c>
      <c r="N232" s="3">
        <v>0</v>
      </c>
      <c r="O232" s="3">
        <v>1</v>
      </c>
      <c r="P232" s="3">
        <v>2</v>
      </c>
      <c r="Q232" s="3">
        <v>100</v>
      </c>
      <c r="R232" s="3">
        <v>100</v>
      </c>
      <c r="S232" s="3">
        <v>1</v>
      </c>
      <c r="T232" s="3">
        <v>1</v>
      </c>
      <c r="U232" s="3" t="b">
        <v>1</v>
      </c>
      <c r="V232" s="3">
        <v>2000</v>
      </c>
      <c r="W232" s="51">
        <v>720.12</v>
      </c>
      <c r="X232" s="51">
        <v>524.96</v>
      </c>
      <c r="Y232" s="53">
        <v>189.47</v>
      </c>
      <c r="Z232" s="53">
        <v>193.17</v>
      </c>
      <c r="AA232" s="51">
        <v>182.36</v>
      </c>
      <c r="AB232" s="51">
        <v>190.66</v>
      </c>
      <c r="AC232" s="17">
        <v>1.0394408337223999</v>
      </c>
      <c r="AD232" s="17">
        <v>1.0141150057103401</v>
      </c>
      <c r="AE232" s="51">
        <v>27.43</v>
      </c>
      <c r="AF232" s="51">
        <v>34.57</v>
      </c>
      <c r="AG232" s="51">
        <v>25.68</v>
      </c>
      <c r="AH232" s="51">
        <v>36.32</v>
      </c>
      <c r="AI232" s="17">
        <v>34800.933384360003</v>
      </c>
      <c r="AJ232" s="17">
        <v>1.1532660991366499</v>
      </c>
      <c r="AK232" s="3">
        <v>0</v>
      </c>
      <c r="AL232" s="3">
        <v>5</v>
      </c>
    </row>
    <row r="233" spans="1:38" x14ac:dyDescent="0.25">
      <c r="A233" s="3">
        <v>232</v>
      </c>
      <c r="B233" s="3" t="s">
        <v>21</v>
      </c>
      <c r="C233" s="3" t="s">
        <v>22</v>
      </c>
      <c r="D233" s="3" t="s">
        <v>23</v>
      </c>
      <c r="E233" s="3" t="s">
        <v>66</v>
      </c>
      <c r="F233" s="3" t="s">
        <v>43</v>
      </c>
      <c r="G233" s="3" t="b">
        <v>1</v>
      </c>
      <c r="H233" s="3" t="b">
        <v>1</v>
      </c>
      <c r="I233" s="3" t="b">
        <v>0</v>
      </c>
      <c r="J233" s="3" t="b">
        <v>1</v>
      </c>
      <c r="K233" s="3" t="b">
        <v>0</v>
      </c>
      <c r="L233" s="3">
        <v>200</v>
      </c>
      <c r="M233" s="3">
        <v>2</v>
      </c>
      <c r="N233" s="3">
        <v>0</v>
      </c>
      <c r="O233" s="3">
        <v>1</v>
      </c>
      <c r="P233" s="3">
        <v>2</v>
      </c>
      <c r="Q233" s="3">
        <v>100</v>
      </c>
      <c r="R233" s="3">
        <v>100</v>
      </c>
      <c r="S233" s="3">
        <v>1</v>
      </c>
      <c r="T233" s="3">
        <v>1</v>
      </c>
      <c r="U233" s="3" t="b">
        <v>1</v>
      </c>
      <c r="V233" s="3">
        <v>2000</v>
      </c>
      <c r="W233" s="51">
        <v>704.51</v>
      </c>
      <c r="X233" s="51">
        <v>528.66999999999996</v>
      </c>
      <c r="Y233" s="53">
        <v>190.96</v>
      </c>
      <c r="Z233" s="53">
        <v>194.48</v>
      </c>
      <c r="AA233" s="51">
        <v>181.14</v>
      </c>
      <c r="AB233" s="51">
        <v>189.16</v>
      </c>
      <c r="AC233" s="17">
        <v>1.0546710720921399</v>
      </c>
      <c r="AD233" s="17">
        <v>1.0288172678443701</v>
      </c>
      <c r="AE233" s="51">
        <v>27.76</v>
      </c>
      <c r="AF233" s="51">
        <v>34.24</v>
      </c>
      <c r="AG233" s="51">
        <v>25.63</v>
      </c>
      <c r="AH233" s="51">
        <v>36.369999999999997</v>
      </c>
      <c r="AI233" s="17">
        <v>41200.9224047112</v>
      </c>
      <c r="AJ233" s="17">
        <v>1.16699113015866</v>
      </c>
      <c r="AK233" s="3">
        <v>0</v>
      </c>
      <c r="AL233" s="3">
        <v>5</v>
      </c>
    </row>
    <row r="234" spans="1:38" x14ac:dyDescent="0.25">
      <c r="A234" s="3">
        <v>233</v>
      </c>
      <c r="B234" s="3" t="s">
        <v>21</v>
      </c>
      <c r="C234" s="3" t="s">
        <v>22</v>
      </c>
      <c r="D234" s="3" t="s">
        <v>23</v>
      </c>
      <c r="E234" s="3" t="s">
        <v>66</v>
      </c>
      <c r="F234" s="3" t="s">
        <v>43</v>
      </c>
      <c r="G234" s="3" t="b">
        <v>1</v>
      </c>
      <c r="H234" s="3" t="b">
        <v>1</v>
      </c>
      <c r="I234" s="3" t="b">
        <v>0</v>
      </c>
      <c r="J234" s="3" t="b">
        <v>1</v>
      </c>
      <c r="K234" s="3" t="b">
        <v>0</v>
      </c>
      <c r="L234" s="3">
        <v>200</v>
      </c>
      <c r="M234" s="3">
        <v>2</v>
      </c>
      <c r="N234" s="3">
        <v>0</v>
      </c>
      <c r="O234" s="3">
        <v>1</v>
      </c>
      <c r="P234" s="3">
        <v>2</v>
      </c>
      <c r="Q234" s="3">
        <v>100</v>
      </c>
      <c r="R234" s="3">
        <v>100</v>
      </c>
      <c r="S234" s="3">
        <v>1</v>
      </c>
      <c r="T234" s="3">
        <v>1</v>
      </c>
      <c r="U234" s="3" t="b">
        <v>1</v>
      </c>
      <c r="V234" s="3">
        <v>2000</v>
      </c>
      <c r="W234" s="51">
        <v>796.38</v>
      </c>
      <c r="X234" s="51">
        <v>561.34</v>
      </c>
      <c r="Y234" s="53">
        <v>190.86</v>
      </c>
      <c r="Z234" s="53">
        <v>194.37</v>
      </c>
      <c r="AA234" s="51">
        <v>179.98</v>
      </c>
      <c r="AB234" s="51">
        <v>187.65</v>
      </c>
      <c r="AC234" s="17">
        <v>1.0610249432687999</v>
      </c>
      <c r="AD234" s="17">
        <v>1.03667335016982</v>
      </c>
      <c r="AE234" s="51">
        <v>29.33</v>
      </c>
      <c r="AF234" s="51">
        <v>32.67</v>
      </c>
      <c r="AG234" s="51">
        <v>27.54</v>
      </c>
      <c r="AH234" s="51">
        <v>34.46</v>
      </c>
      <c r="AI234" s="17">
        <v>27600.9813500696</v>
      </c>
      <c r="AJ234" s="17">
        <v>1.10700579372306</v>
      </c>
      <c r="AK234" s="3">
        <v>0</v>
      </c>
      <c r="AL234" s="3">
        <v>5</v>
      </c>
    </row>
    <row r="235" spans="1:38" x14ac:dyDescent="0.25">
      <c r="A235" s="3">
        <v>234</v>
      </c>
      <c r="B235" s="3" t="s">
        <v>21</v>
      </c>
      <c r="C235" s="3" t="s">
        <v>22</v>
      </c>
      <c r="D235" s="3" t="s">
        <v>23</v>
      </c>
      <c r="E235" s="3" t="s">
        <v>66</v>
      </c>
      <c r="F235" s="3" t="s">
        <v>43</v>
      </c>
      <c r="G235" s="3" t="b">
        <v>1</v>
      </c>
      <c r="H235" s="3" t="b">
        <v>1</v>
      </c>
      <c r="I235" s="3" t="b">
        <v>0</v>
      </c>
      <c r="J235" s="3" t="b">
        <v>1</v>
      </c>
      <c r="K235" s="3" t="b">
        <v>0</v>
      </c>
      <c r="L235" s="3">
        <v>200</v>
      </c>
      <c r="M235" s="3">
        <v>2</v>
      </c>
      <c r="N235" s="3">
        <v>0</v>
      </c>
      <c r="O235" s="3">
        <v>1</v>
      </c>
      <c r="P235" s="3">
        <v>2</v>
      </c>
      <c r="Q235" s="3">
        <v>100</v>
      </c>
      <c r="R235" s="3">
        <v>100</v>
      </c>
      <c r="S235" s="3">
        <v>1</v>
      </c>
      <c r="T235" s="3">
        <v>1</v>
      </c>
      <c r="U235" s="3" t="b">
        <v>1</v>
      </c>
      <c r="V235" s="3">
        <v>2000</v>
      </c>
      <c r="W235" s="51">
        <v>772.02</v>
      </c>
      <c r="X235" s="51">
        <v>529.6</v>
      </c>
      <c r="Y235" s="53">
        <v>190.74</v>
      </c>
      <c r="Z235" s="53">
        <v>194.01</v>
      </c>
      <c r="AA235" s="51">
        <v>181.01</v>
      </c>
      <c r="AB235" s="51">
        <v>188.57</v>
      </c>
      <c r="AC235" s="17">
        <v>1.0545411080579801</v>
      </c>
      <c r="AD235" s="17">
        <v>1.0299936685721101</v>
      </c>
      <c r="AE235" s="51">
        <v>29.6</v>
      </c>
      <c r="AF235" s="51">
        <v>32.4</v>
      </c>
      <c r="AG235" s="51">
        <v>27.49</v>
      </c>
      <c r="AH235" s="51">
        <v>34.51</v>
      </c>
      <c r="AI235" s="17">
        <v>36000.946522661201</v>
      </c>
      <c r="AJ235" s="17">
        <v>1.1387479567965799</v>
      </c>
      <c r="AK235" s="3">
        <v>0</v>
      </c>
      <c r="AL235" s="3">
        <v>5</v>
      </c>
    </row>
    <row r="236" spans="1:38" x14ac:dyDescent="0.25">
      <c r="A236" s="3">
        <v>235</v>
      </c>
      <c r="B236" s="3" t="s">
        <v>21</v>
      </c>
      <c r="C236" s="3" t="s">
        <v>22</v>
      </c>
      <c r="D236" s="3" t="s">
        <v>23</v>
      </c>
      <c r="E236" s="3" t="s">
        <v>66</v>
      </c>
      <c r="F236" s="3" t="s">
        <v>43</v>
      </c>
      <c r="G236" s="3" t="b">
        <v>1</v>
      </c>
      <c r="H236" s="3" t="b">
        <v>1</v>
      </c>
      <c r="I236" s="3" t="b">
        <v>0</v>
      </c>
      <c r="J236" s="3" t="b">
        <v>1</v>
      </c>
      <c r="K236" s="3" t="b">
        <v>0</v>
      </c>
      <c r="L236" s="3">
        <v>200</v>
      </c>
      <c r="M236" s="3">
        <v>2</v>
      </c>
      <c r="N236" s="3">
        <v>0</v>
      </c>
      <c r="O236" s="3">
        <v>1</v>
      </c>
      <c r="P236" s="3">
        <v>2</v>
      </c>
      <c r="Q236" s="3">
        <v>100</v>
      </c>
      <c r="R236" s="3">
        <v>100</v>
      </c>
      <c r="S236" s="3">
        <v>1</v>
      </c>
      <c r="T236" s="3">
        <v>1</v>
      </c>
      <c r="U236" s="3" t="b">
        <v>1</v>
      </c>
      <c r="V236" s="3">
        <v>2000</v>
      </c>
      <c r="W236" s="51">
        <v>752.84</v>
      </c>
      <c r="X236" s="51">
        <v>502.23</v>
      </c>
      <c r="Y236" s="53">
        <v>191.17</v>
      </c>
      <c r="Z236" s="53">
        <v>194.67</v>
      </c>
      <c r="AA236" s="51">
        <v>181.25</v>
      </c>
      <c r="AB236" s="51">
        <v>189.43</v>
      </c>
      <c r="AC236" s="17">
        <v>1.0550822764972001</v>
      </c>
      <c r="AD236" s="17">
        <v>1.02813541986934</v>
      </c>
      <c r="AE236" s="51">
        <v>29.8</v>
      </c>
      <c r="AF236" s="51">
        <v>32.200000000000003</v>
      </c>
      <c r="AG236" s="51">
        <v>27.57</v>
      </c>
      <c r="AH236" s="51">
        <v>34.43</v>
      </c>
      <c r="AI236" s="17">
        <v>25301.0572959001</v>
      </c>
      <c r="AJ236" s="17">
        <v>1.1219657001301999</v>
      </c>
      <c r="AK236" s="3">
        <v>0</v>
      </c>
      <c r="AL236" s="3">
        <v>5</v>
      </c>
    </row>
    <row r="237" spans="1:38" x14ac:dyDescent="0.25">
      <c r="A237" s="3">
        <v>236</v>
      </c>
      <c r="B237" s="3" t="s">
        <v>21</v>
      </c>
      <c r="C237" s="3" t="s">
        <v>22</v>
      </c>
      <c r="D237" s="3" t="s">
        <v>23</v>
      </c>
      <c r="E237" s="3" t="s">
        <v>66</v>
      </c>
      <c r="F237" s="3" t="s">
        <v>43</v>
      </c>
      <c r="G237" s="3" t="b">
        <v>1</v>
      </c>
      <c r="H237" s="3" t="b">
        <v>1</v>
      </c>
      <c r="I237" s="3" t="b">
        <v>0</v>
      </c>
      <c r="J237" s="3" t="b">
        <v>1</v>
      </c>
      <c r="K237" s="3" t="b">
        <v>0</v>
      </c>
      <c r="L237" s="3">
        <v>200</v>
      </c>
      <c r="M237" s="3">
        <v>2</v>
      </c>
      <c r="N237" s="3">
        <v>0</v>
      </c>
      <c r="O237" s="3">
        <v>1</v>
      </c>
      <c r="P237" s="3">
        <v>2</v>
      </c>
      <c r="Q237" s="3">
        <v>100</v>
      </c>
      <c r="R237" s="3">
        <v>100</v>
      </c>
      <c r="S237" s="3">
        <v>1</v>
      </c>
      <c r="T237" s="3">
        <v>1</v>
      </c>
      <c r="U237" s="3" t="b">
        <v>1</v>
      </c>
      <c r="V237" s="3">
        <v>2000</v>
      </c>
      <c r="W237" s="51">
        <v>741.95</v>
      </c>
      <c r="X237" s="51">
        <v>527.24</v>
      </c>
      <c r="Y237" s="53">
        <v>190.5</v>
      </c>
      <c r="Z237" s="53">
        <v>193.88</v>
      </c>
      <c r="AA237" s="51">
        <v>181.5</v>
      </c>
      <c r="AB237" s="51">
        <v>189.45</v>
      </c>
      <c r="AC237" s="17">
        <v>1.0500855830418501</v>
      </c>
      <c r="AD237" s="17">
        <v>1.0239351642708701</v>
      </c>
      <c r="AE237" s="51">
        <v>29.14</v>
      </c>
      <c r="AF237" s="51">
        <v>32.86</v>
      </c>
      <c r="AG237" s="51">
        <v>27.1</v>
      </c>
      <c r="AH237" s="51">
        <v>34.9</v>
      </c>
      <c r="AI237" s="17">
        <v>34500.984184893299</v>
      </c>
      <c r="AJ237" s="17">
        <v>1.14889971591035</v>
      </c>
      <c r="AK237" s="3">
        <v>0</v>
      </c>
      <c r="AL237" s="3">
        <v>5</v>
      </c>
    </row>
    <row r="238" spans="1:38" x14ac:dyDescent="0.25">
      <c r="A238" s="3">
        <v>237</v>
      </c>
      <c r="B238" s="3" t="s">
        <v>21</v>
      </c>
      <c r="C238" s="3" t="s">
        <v>22</v>
      </c>
      <c r="D238" s="3" t="s">
        <v>23</v>
      </c>
      <c r="E238" s="3" t="s">
        <v>66</v>
      </c>
      <c r="F238" s="3" t="s">
        <v>43</v>
      </c>
      <c r="G238" s="3" t="b">
        <v>1</v>
      </c>
      <c r="H238" s="3" t="b">
        <v>1</v>
      </c>
      <c r="I238" s="3" t="b">
        <v>0</v>
      </c>
      <c r="J238" s="3" t="b">
        <v>1</v>
      </c>
      <c r="K238" s="3" t="b">
        <v>0</v>
      </c>
      <c r="L238" s="3">
        <v>200</v>
      </c>
      <c r="M238" s="3">
        <v>2</v>
      </c>
      <c r="N238" s="3">
        <v>0</v>
      </c>
      <c r="O238" s="3">
        <v>1</v>
      </c>
      <c r="P238" s="3">
        <v>2</v>
      </c>
      <c r="Q238" s="3">
        <v>100</v>
      </c>
      <c r="R238" s="3">
        <v>100</v>
      </c>
      <c r="S238" s="3">
        <v>1</v>
      </c>
      <c r="T238" s="3">
        <v>1</v>
      </c>
      <c r="U238" s="3" t="b">
        <v>1</v>
      </c>
      <c r="V238" s="3">
        <v>2000</v>
      </c>
      <c r="W238" s="51">
        <v>652.48</v>
      </c>
      <c r="X238" s="51">
        <v>521.29999999999995</v>
      </c>
      <c r="Y238" s="53">
        <v>190.83</v>
      </c>
      <c r="Z238" s="53">
        <v>194.65</v>
      </c>
      <c r="AA238" s="51">
        <v>181.81</v>
      </c>
      <c r="AB238" s="51">
        <v>190.3</v>
      </c>
      <c r="AC238" s="17">
        <v>1.0503371559892301</v>
      </c>
      <c r="AD238" s="17">
        <v>1.0236854549301899</v>
      </c>
      <c r="AE238" s="51">
        <v>26.61</v>
      </c>
      <c r="AF238" s="51">
        <v>35.39</v>
      </c>
      <c r="AG238" s="51">
        <v>24.29</v>
      </c>
      <c r="AH238" s="51">
        <v>37.71</v>
      </c>
      <c r="AI238" s="17">
        <v>42400.927282260403</v>
      </c>
      <c r="AJ238" s="17">
        <v>1.1420911956931701</v>
      </c>
      <c r="AK238" s="3">
        <v>0</v>
      </c>
      <c r="AL238" s="3">
        <v>5</v>
      </c>
    </row>
    <row r="239" spans="1:38" x14ac:dyDescent="0.25">
      <c r="A239" s="3">
        <v>238</v>
      </c>
      <c r="B239" s="3" t="s">
        <v>21</v>
      </c>
      <c r="C239" s="3" t="s">
        <v>22</v>
      </c>
      <c r="D239" s="3" t="s">
        <v>23</v>
      </c>
      <c r="E239" s="3" t="s">
        <v>66</v>
      </c>
      <c r="F239" s="3" t="s">
        <v>43</v>
      </c>
      <c r="G239" s="3" t="b">
        <v>1</v>
      </c>
      <c r="H239" s="3" t="b">
        <v>1</v>
      </c>
      <c r="I239" s="3" t="b">
        <v>0</v>
      </c>
      <c r="J239" s="3" t="b">
        <v>1</v>
      </c>
      <c r="K239" s="3" t="b">
        <v>0</v>
      </c>
      <c r="L239" s="3">
        <v>200</v>
      </c>
      <c r="M239" s="3">
        <v>2</v>
      </c>
      <c r="N239" s="3">
        <v>0</v>
      </c>
      <c r="O239" s="3">
        <v>1</v>
      </c>
      <c r="P239" s="3">
        <v>2</v>
      </c>
      <c r="Q239" s="3">
        <v>100</v>
      </c>
      <c r="R239" s="3">
        <v>100</v>
      </c>
      <c r="S239" s="3">
        <v>1</v>
      </c>
      <c r="T239" s="3">
        <v>1</v>
      </c>
      <c r="U239" s="3" t="b">
        <v>1</v>
      </c>
      <c r="V239" s="3">
        <v>2000</v>
      </c>
      <c r="W239" s="51">
        <v>694.81</v>
      </c>
      <c r="X239" s="51">
        <v>529.79999999999995</v>
      </c>
      <c r="Y239" s="53">
        <v>190.45</v>
      </c>
      <c r="Z239" s="53">
        <v>193.96</v>
      </c>
      <c r="AA239" s="51">
        <v>182.06</v>
      </c>
      <c r="AB239" s="51">
        <v>189.81</v>
      </c>
      <c r="AC239" s="17">
        <v>1.0464830641455301</v>
      </c>
      <c r="AD239" s="17">
        <v>1.022424997718</v>
      </c>
      <c r="AE239" s="51">
        <v>29.25</v>
      </c>
      <c r="AF239" s="51">
        <v>32.75</v>
      </c>
      <c r="AG239" s="51">
        <v>25.22</v>
      </c>
      <c r="AH239" s="51">
        <v>36.78</v>
      </c>
      <c r="AI239" s="17">
        <v>60700.851536980903</v>
      </c>
      <c r="AJ239" s="17">
        <v>1.10316158838326</v>
      </c>
      <c r="AK239" s="3">
        <v>0</v>
      </c>
      <c r="AL239" s="3">
        <v>5</v>
      </c>
    </row>
    <row r="240" spans="1:38" x14ac:dyDescent="0.25">
      <c r="A240" s="3">
        <v>239</v>
      </c>
      <c r="B240" s="3" t="s">
        <v>21</v>
      </c>
      <c r="C240" s="3" t="s">
        <v>22</v>
      </c>
      <c r="D240" s="3" t="s">
        <v>23</v>
      </c>
      <c r="E240" s="3" t="s">
        <v>66</v>
      </c>
      <c r="F240" s="3" t="s">
        <v>43</v>
      </c>
      <c r="G240" s="3" t="b">
        <v>1</v>
      </c>
      <c r="H240" s="3" t="b">
        <v>1</v>
      </c>
      <c r="I240" s="3" t="b">
        <v>0</v>
      </c>
      <c r="J240" s="3" t="b">
        <v>1</v>
      </c>
      <c r="K240" s="3" t="b">
        <v>0</v>
      </c>
      <c r="L240" s="3">
        <v>200</v>
      </c>
      <c r="M240" s="3">
        <v>2</v>
      </c>
      <c r="N240" s="3">
        <v>0</v>
      </c>
      <c r="O240" s="3">
        <v>1</v>
      </c>
      <c r="P240" s="3">
        <v>2</v>
      </c>
      <c r="Q240" s="3">
        <v>100</v>
      </c>
      <c r="R240" s="3">
        <v>100</v>
      </c>
      <c r="S240" s="3">
        <v>1</v>
      </c>
      <c r="T240" s="3">
        <v>1</v>
      </c>
      <c r="U240" s="3" t="b">
        <v>1</v>
      </c>
      <c r="V240" s="3">
        <v>2000</v>
      </c>
      <c r="W240" s="51">
        <v>731.03</v>
      </c>
      <c r="X240" s="51">
        <v>488.58</v>
      </c>
      <c r="Y240" s="53">
        <v>190.93</v>
      </c>
      <c r="Z240" s="53">
        <v>194.25</v>
      </c>
      <c r="AA240" s="51">
        <v>181.9</v>
      </c>
      <c r="AB240" s="51">
        <v>189.99</v>
      </c>
      <c r="AC240" s="17">
        <v>1.05010085038416</v>
      </c>
      <c r="AD240" s="17">
        <v>1.0230749521442699</v>
      </c>
      <c r="AE240" s="51">
        <v>30.48</v>
      </c>
      <c r="AF240" s="51">
        <v>31.52</v>
      </c>
      <c r="AG240" s="51">
        <v>26.43</v>
      </c>
      <c r="AH240" s="51">
        <v>35.57</v>
      </c>
      <c r="AI240" s="17">
        <v>46900.952688599798</v>
      </c>
      <c r="AJ240" s="17">
        <v>1.0560125326932499</v>
      </c>
      <c r="AK240" s="3">
        <v>0</v>
      </c>
      <c r="AL240" s="3">
        <v>5</v>
      </c>
    </row>
    <row r="241" spans="1:75" x14ac:dyDescent="0.25">
      <c r="A241" s="3">
        <v>240</v>
      </c>
      <c r="B241" s="3" t="s">
        <v>21</v>
      </c>
      <c r="C241" s="3" t="s">
        <v>22</v>
      </c>
      <c r="D241" s="3" t="s">
        <v>23</v>
      </c>
      <c r="E241" s="3" t="s">
        <v>66</v>
      </c>
      <c r="F241" s="3" t="s">
        <v>43</v>
      </c>
      <c r="G241" s="3" t="b">
        <v>1</v>
      </c>
      <c r="H241" s="3" t="b">
        <v>1</v>
      </c>
      <c r="I241" s="3" t="b">
        <v>0</v>
      </c>
      <c r="J241" s="3" t="b">
        <v>1</v>
      </c>
      <c r="K241" s="3" t="b">
        <v>0</v>
      </c>
      <c r="L241" s="3">
        <v>200</v>
      </c>
      <c r="M241" s="3">
        <v>2</v>
      </c>
      <c r="N241" s="3">
        <v>0</v>
      </c>
      <c r="O241" s="3">
        <v>1</v>
      </c>
      <c r="P241" s="3">
        <v>2</v>
      </c>
      <c r="Q241" s="3">
        <v>100</v>
      </c>
      <c r="R241" s="3">
        <v>100</v>
      </c>
      <c r="S241" s="3">
        <v>1</v>
      </c>
      <c r="T241" s="3">
        <v>1</v>
      </c>
      <c r="U241" s="3" t="b">
        <v>1</v>
      </c>
      <c r="V241" s="3">
        <v>2000</v>
      </c>
      <c r="W241" s="51">
        <v>656.49</v>
      </c>
      <c r="X241" s="51">
        <v>501.52</v>
      </c>
      <c r="Y241" s="53">
        <v>191.03</v>
      </c>
      <c r="Z241" s="53">
        <v>194.73</v>
      </c>
      <c r="AA241" s="51">
        <v>181.97</v>
      </c>
      <c r="AB241" s="51">
        <v>190.36</v>
      </c>
      <c r="AC241" s="17">
        <v>1.0502036399319701</v>
      </c>
      <c r="AD241" s="17">
        <v>1.02354320929793</v>
      </c>
      <c r="AE241" s="51">
        <v>27.38</v>
      </c>
      <c r="AF241" s="51">
        <v>34.619999999999997</v>
      </c>
      <c r="AG241" s="51">
        <v>24.33</v>
      </c>
      <c r="AH241" s="51">
        <v>37.67</v>
      </c>
      <c r="AI241" s="17">
        <v>48000.847776820701</v>
      </c>
      <c r="AJ241" s="17">
        <v>1.0680198187960801</v>
      </c>
      <c r="AK241" s="3">
        <v>0</v>
      </c>
      <c r="AL241" s="3">
        <v>5</v>
      </c>
    </row>
    <row r="242" spans="1:75" x14ac:dyDescent="0.25">
      <c r="A242" s="1">
        <v>241</v>
      </c>
      <c r="B242" s="1" t="s">
        <v>21</v>
      </c>
      <c r="C242" s="1" t="s">
        <v>22</v>
      </c>
      <c r="D242" s="1" t="s">
        <v>23</v>
      </c>
      <c r="E242" s="1" t="s">
        <v>67</v>
      </c>
      <c r="F242" s="1" t="s">
        <v>43</v>
      </c>
      <c r="G242" s="1" t="b">
        <v>1</v>
      </c>
      <c r="H242" s="1" t="b">
        <v>1</v>
      </c>
      <c r="I242" s="1" t="b">
        <v>0</v>
      </c>
      <c r="J242" s="1" t="b">
        <v>1</v>
      </c>
      <c r="K242" s="1" t="b">
        <v>0</v>
      </c>
      <c r="L242" s="1">
        <v>200</v>
      </c>
      <c r="M242" s="1">
        <v>2</v>
      </c>
      <c r="N242" s="1">
        <v>0</v>
      </c>
      <c r="O242" s="1">
        <v>1</v>
      </c>
      <c r="P242" s="1">
        <v>2</v>
      </c>
      <c r="Q242" s="1">
        <v>100</v>
      </c>
      <c r="R242" s="1">
        <v>100</v>
      </c>
      <c r="S242" s="1">
        <v>1</v>
      </c>
      <c r="T242" s="1">
        <v>1</v>
      </c>
      <c r="U242" s="1" t="b">
        <v>1</v>
      </c>
      <c r="V242" s="1">
        <v>266</v>
      </c>
      <c r="W242" s="50">
        <v>124.7</v>
      </c>
      <c r="X242" s="50">
        <v>123.3</v>
      </c>
      <c r="Y242" s="54">
        <v>198</v>
      </c>
      <c r="Z242" s="54">
        <v>198</v>
      </c>
      <c r="AA242" s="50">
        <v>198</v>
      </c>
      <c r="AB242" s="50">
        <v>198</v>
      </c>
      <c r="AC242" s="16">
        <v>1</v>
      </c>
      <c r="AD242" s="16">
        <v>1</v>
      </c>
      <c r="AE242" s="50">
        <v>31.14</v>
      </c>
      <c r="AF242" s="50">
        <v>30.86</v>
      </c>
      <c r="AG242" s="50">
        <v>31.21</v>
      </c>
      <c r="AH242" s="50">
        <v>30.79</v>
      </c>
      <c r="AI242" s="16">
        <v>1.01220409478383</v>
      </c>
      <c r="AJ242" s="16">
        <v>1.01716255848879</v>
      </c>
      <c r="AK242" s="1">
        <v>0</v>
      </c>
      <c r="AL242" s="1">
        <v>0</v>
      </c>
      <c r="AN242" s="6" cm="1">
        <f t="array" ref="AN242:AN251">W242:W251/AO242-1</f>
        <v>8.0840743734844622E-3</v>
      </c>
      <c r="AO242" s="23">
        <f>AVERAGE(W242:W251)</f>
        <v>123.69999999999997</v>
      </c>
      <c r="AP242" s="6" cm="1">
        <f t="array" ref="AP242:AP251">X242:X251/AQ242-1</f>
        <v>-8.045052292840138E-3</v>
      </c>
      <c r="AQ242" s="23">
        <f t="shared" ref="AQ242" si="60">AVERAGE(X242:X251)</f>
        <v>124.30000000000003</v>
      </c>
      <c r="AR242" s="6" cm="1">
        <f t="array" ref="AR242:AR251">Y242:Y251/AS242-1</f>
        <v>0</v>
      </c>
      <c r="AS242" s="23">
        <f>AVERAGE(Y242:Y251)</f>
        <v>198</v>
      </c>
      <c r="AT242" s="6" cm="1">
        <f t="array" ref="AT242:AT251">Z242:Z251/AU242-1</f>
        <v>0</v>
      </c>
      <c r="AU242" s="23">
        <f>AVERAGE(Z242:Z251)</f>
        <v>198</v>
      </c>
      <c r="AV242" s="6" cm="1">
        <f t="array" ref="AV242:AV251">AA242:AA251/AW242-1</f>
        <v>0</v>
      </c>
      <c r="AW242" s="23">
        <f>AVERAGE(AA242:AA251)</f>
        <v>198</v>
      </c>
      <c r="AX242" s="6" cm="1">
        <f t="array" ref="AX242:AX251">AB242:AB251/AY242-1</f>
        <v>0</v>
      </c>
      <c r="AY242" s="23">
        <f>AVERAGE(AB242:AB251)</f>
        <v>198</v>
      </c>
      <c r="AZ242" s="6" cm="1">
        <f t="array" ref="AZ242:AZ251">AC242:AC251/BA242-1</f>
        <v>0</v>
      </c>
      <c r="BA242" s="23">
        <f>AVERAGE(AC242:AC251)</f>
        <v>1</v>
      </c>
      <c r="BB242" s="6" cm="1">
        <f t="array" ref="BB242:BB251">AD242:AD251/BC242-1</f>
        <v>0</v>
      </c>
      <c r="BC242" s="23">
        <f>AVERAGE(AD242:AD251)</f>
        <v>1</v>
      </c>
      <c r="BD242" s="6" cm="1">
        <f t="array" ref="BD242:BD251">AE242:AE251/BE242-1</f>
        <v>6.8871859540207137E-3</v>
      </c>
      <c r="BE242" s="23">
        <f>AVERAGE(AE242:AE251)</f>
        <v>30.927</v>
      </c>
      <c r="BF242" s="6" cm="1">
        <f t="array" ref="BF242:BF251">AF242:AF251/BG242-1</f>
        <v>-6.8548257329514861E-3</v>
      </c>
      <c r="BG242" s="23">
        <f>AVERAGE(AF242:AF251)</f>
        <v>31.073</v>
      </c>
      <c r="BH242" s="6" cm="1">
        <f t="array" ref="BH242:BH251">AG242:AG251/BI242-1</f>
        <v>9.2811176147205021E-3</v>
      </c>
      <c r="BI242" s="23">
        <f t="shared" ref="BI242" si="61">AVERAGE(AG242:AG251)</f>
        <v>30.923000000000002</v>
      </c>
      <c r="BJ242" s="6" cm="1">
        <f t="array" ref="BJ242:BJ251">AH242:AH251/BK242-1</f>
        <v>-9.2351256556295613E-3</v>
      </c>
      <c r="BK242" s="23">
        <f t="shared" ref="BK242" si="62">AVERAGE(AH242:AH251)</f>
        <v>31.076999999999998</v>
      </c>
      <c r="BL242" s="6" cm="1">
        <f t="array" ref="BL242:BL251">AI242:AI251/BM242-1</f>
        <v>-4.5202974863715051E-3</v>
      </c>
      <c r="BM242" s="22">
        <f t="shared" ref="BM242" si="63">AVERAGE(AI242:AI251)</f>
        <v>1.0168003347812835</v>
      </c>
      <c r="BN242" s="6" cm="1">
        <f t="array" ref="BN242:BN251">AJ242:AJ251/BO242-1</f>
        <v>1.1034866006733868E-3</v>
      </c>
      <c r="BO242" s="22">
        <f t="shared" ref="BO242" si="64">AVERAGE(AJ242:AJ251)</f>
        <v>1.0160413704507678</v>
      </c>
    </row>
    <row r="243" spans="1:75" x14ac:dyDescent="0.25">
      <c r="A243" s="1">
        <v>242</v>
      </c>
      <c r="B243" s="1" t="s">
        <v>21</v>
      </c>
      <c r="C243" s="1" t="s">
        <v>22</v>
      </c>
      <c r="D243" s="1" t="s">
        <v>23</v>
      </c>
      <c r="E243" s="1" t="s">
        <v>67</v>
      </c>
      <c r="F243" s="1" t="s">
        <v>43</v>
      </c>
      <c r="G243" s="1" t="b">
        <v>1</v>
      </c>
      <c r="H243" s="1" t="b">
        <v>1</v>
      </c>
      <c r="I243" s="1" t="b">
        <v>0</v>
      </c>
      <c r="J243" s="1" t="b">
        <v>1</v>
      </c>
      <c r="K243" s="1" t="b">
        <v>0</v>
      </c>
      <c r="L243" s="1">
        <v>200</v>
      </c>
      <c r="M243" s="1">
        <v>2</v>
      </c>
      <c r="N243" s="1">
        <v>0</v>
      </c>
      <c r="O243" s="1">
        <v>1</v>
      </c>
      <c r="P243" s="1">
        <v>2</v>
      </c>
      <c r="Q243" s="1">
        <v>100</v>
      </c>
      <c r="R243" s="1">
        <v>100</v>
      </c>
      <c r="S243" s="1">
        <v>1</v>
      </c>
      <c r="T243" s="1">
        <v>1</v>
      </c>
      <c r="U243" s="1" t="b">
        <v>1</v>
      </c>
      <c r="V243" s="1">
        <v>251</v>
      </c>
      <c r="W243" s="50">
        <v>122.88</v>
      </c>
      <c r="X243" s="50">
        <v>125.12</v>
      </c>
      <c r="Y243" s="54">
        <v>198</v>
      </c>
      <c r="Z243" s="54">
        <v>198</v>
      </c>
      <c r="AA243" s="50">
        <v>198</v>
      </c>
      <c r="AB243" s="50">
        <v>198</v>
      </c>
      <c r="AC243" s="16">
        <v>1</v>
      </c>
      <c r="AD243" s="16">
        <v>1</v>
      </c>
      <c r="AE243" s="50">
        <v>30.87</v>
      </c>
      <c r="AF243" s="50">
        <v>31.13</v>
      </c>
      <c r="AG243" s="50">
        <v>30.57</v>
      </c>
      <c r="AH243" s="50">
        <v>31.43</v>
      </c>
      <c r="AI243" s="16">
        <v>1.0294869803037201</v>
      </c>
      <c r="AJ243" s="16">
        <v>1.0061794113820599</v>
      </c>
      <c r="AK243" s="1">
        <v>0</v>
      </c>
      <c r="AL243" s="1">
        <v>0</v>
      </c>
      <c r="AN243" s="6">
        <v>-6.6289409862568816E-3</v>
      </c>
      <c r="AP243" s="6">
        <v>6.5969428801284646E-3</v>
      </c>
      <c r="AR243" s="6">
        <v>0</v>
      </c>
      <c r="AT243" s="6">
        <v>0</v>
      </c>
      <c r="AV243" s="6">
        <v>0</v>
      </c>
      <c r="AX243" s="6">
        <v>0</v>
      </c>
      <c r="AZ243" s="6">
        <v>0</v>
      </c>
      <c r="BB243" s="6">
        <v>0</v>
      </c>
      <c r="BD243" s="6">
        <v>-1.8430497623435071E-3</v>
      </c>
      <c r="BF243" s="6">
        <v>1.8343899848742851E-3</v>
      </c>
      <c r="BH243" s="6">
        <v>-1.1415451282217215E-2</v>
      </c>
      <c r="BJ243" s="6">
        <v>1.13588827750426E-2</v>
      </c>
      <c r="BL243" s="6">
        <v>1.2477027286940778E-2</v>
      </c>
      <c r="BN243" s="6">
        <v>-9.7062573980946087E-3</v>
      </c>
    </row>
    <row r="244" spans="1:75" x14ac:dyDescent="0.25">
      <c r="A244" s="1">
        <v>243</v>
      </c>
      <c r="B244" s="1" t="s">
        <v>21</v>
      </c>
      <c r="C244" s="1" t="s">
        <v>22</v>
      </c>
      <c r="D244" s="1" t="s">
        <v>23</v>
      </c>
      <c r="E244" s="1" t="s">
        <v>67</v>
      </c>
      <c r="F244" s="1" t="s">
        <v>43</v>
      </c>
      <c r="G244" s="1" t="b">
        <v>1</v>
      </c>
      <c r="H244" s="1" t="b">
        <v>1</v>
      </c>
      <c r="I244" s="1" t="b">
        <v>0</v>
      </c>
      <c r="J244" s="1" t="b">
        <v>1</v>
      </c>
      <c r="K244" s="1" t="b">
        <v>0</v>
      </c>
      <c r="L244" s="1">
        <v>200</v>
      </c>
      <c r="M244" s="1">
        <v>2</v>
      </c>
      <c r="N244" s="1">
        <v>0</v>
      </c>
      <c r="O244" s="1">
        <v>1</v>
      </c>
      <c r="P244" s="1">
        <v>2</v>
      </c>
      <c r="Q244" s="1">
        <v>100</v>
      </c>
      <c r="R244" s="1">
        <v>100</v>
      </c>
      <c r="S244" s="1">
        <v>1</v>
      </c>
      <c r="T244" s="1">
        <v>1</v>
      </c>
      <c r="U244" s="1" t="b">
        <v>1</v>
      </c>
      <c r="V244" s="1">
        <v>257</v>
      </c>
      <c r="W244" s="50">
        <v>122.6</v>
      </c>
      <c r="X244" s="50">
        <v>125.4</v>
      </c>
      <c r="Y244" s="54">
        <v>198</v>
      </c>
      <c r="Z244" s="54">
        <v>198</v>
      </c>
      <c r="AA244" s="50">
        <v>198</v>
      </c>
      <c r="AB244" s="50">
        <v>198</v>
      </c>
      <c r="AC244" s="16">
        <v>1</v>
      </c>
      <c r="AD244" s="16">
        <v>1</v>
      </c>
      <c r="AE244" s="50">
        <v>30.63</v>
      </c>
      <c r="AF244" s="50">
        <v>31.37</v>
      </c>
      <c r="AG244" s="50">
        <v>30.67</v>
      </c>
      <c r="AH244" s="50">
        <v>31.33</v>
      </c>
      <c r="AI244" s="16">
        <v>1.0151875063085101</v>
      </c>
      <c r="AJ244" s="16">
        <v>1.0164679616863601</v>
      </c>
      <c r="AK244" s="1">
        <v>0</v>
      </c>
      <c r="AL244" s="1">
        <v>0</v>
      </c>
      <c r="AN244" s="6">
        <v>-8.8924818108324644E-3</v>
      </c>
      <c r="AP244" s="6">
        <v>8.8495575221236855E-3</v>
      </c>
      <c r="AR244" s="6">
        <v>0</v>
      </c>
      <c r="AT244" s="6">
        <v>0</v>
      </c>
      <c r="AV244" s="6">
        <v>0</v>
      </c>
      <c r="AX244" s="6">
        <v>0</v>
      </c>
      <c r="AZ244" s="6">
        <v>0</v>
      </c>
      <c r="BB244" s="6">
        <v>0</v>
      </c>
      <c r="BD244" s="6">
        <v>-9.603259288000765E-3</v>
      </c>
      <c r="BF244" s="6">
        <v>9.5581372896083039E-3</v>
      </c>
      <c r="BH244" s="6">
        <v>-8.181612392070603E-3</v>
      </c>
      <c r="BJ244" s="6">
        <v>8.1410689577501305E-3</v>
      </c>
      <c r="BL244" s="6">
        <v>-1.5861801158044697E-3</v>
      </c>
      <c r="BN244" s="6">
        <v>4.198561672770218E-4</v>
      </c>
    </row>
    <row r="245" spans="1:75" x14ac:dyDescent="0.25">
      <c r="A245" s="1">
        <v>244</v>
      </c>
      <c r="B245" s="1" t="s">
        <v>21</v>
      </c>
      <c r="C245" s="1" t="s">
        <v>22</v>
      </c>
      <c r="D245" s="1" t="s">
        <v>23</v>
      </c>
      <c r="E245" s="1" t="s">
        <v>67</v>
      </c>
      <c r="F245" s="1" t="s">
        <v>43</v>
      </c>
      <c r="G245" s="1" t="b">
        <v>1</v>
      </c>
      <c r="H245" s="1" t="b">
        <v>1</v>
      </c>
      <c r="I245" s="1" t="b">
        <v>0</v>
      </c>
      <c r="J245" s="1" t="b">
        <v>1</v>
      </c>
      <c r="K245" s="1" t="b">
        <v>0</v>
      </c>
      <c r="L245" s="1">
        <v>200</v>
      </c>
      <c r="M245" s="1">
        <v>2</v>
      </c>
      <c r="N245" s="1">
        <v>0</v>
      </c>
      <c r="O245" s="1">
        <v>1</v>
      </c>
      <c r="P245" s="1">
        <v>2</v>
      </c>
      <c r="Q245" s="1">
        <v>100</v>
      </c>
      <c r="R245" s="1">
        <v>100</v>
      </c>
      <c r="S245" s="1">
        <v>1</v>
      </c>
      <c r="T245" s="1">
        <v>1</v>
      </c>
      <c r="U245" s="1" t="b">
        <v>1</v>
      </c>
      <c r="V245" s="1">
        <v>259</v>
      </c>
      <c r="W245" s="50">
        <v>124.46</v>
      </c>
      <c r="X245" s="50">
        <v>123.54</v>
      </c>
      <c r="Y245" s="54">
        <v>198</v>
      </c>
      <c r="Z245" s="54">
        <v>198</v>
      </c>
      <c r="AA245" s="50">
        <v>198</v>
      </c>
      <c r="AB245" s="50">
        <v>198</v>
      </c>
      <c r="AC245" s="16">
        <v>1</v>
      </c>
      <c r="AD245" s="16">
        <v>1</v>
      </c>
      <c r="AE245" s="50">
        <v>31.09</v>
      </c>
      <c r="AF245" s="50">
        <v>30.91</v>
      </c>
      <c r="AG245" s="50">
        <v>31.14</v>
      </c>
      <c r="AH245" s="50">
        <v>30.86</v>
      </c>
      <c r="AI245" s="16">
        <v>1.0125019809039</v>
      </c>
      <c r="AJ245" s="16">
        <v>1.0155955160350001</v>
      </c>
      <c r="AK245" s="1">
        <v>0</v>
      </c>
      <c r="AL245" s="1">
        <v>0</v>
      </c>
      <c r="AN245" s="6">
        <v>6.1438965238482801E-3</v>
      </c>
      <c r="AP245" s="6">
        <v>-6.114239742558536E-3</v>
      </c>
      <c r="AR245" s="6">
        <v>0</v>
      </c>
      <c r="AT245" s="6">
        <v>0</v>
      </c>
      <c r="AV245" s="6">
        <v>0</v>
      </c>
      <c r="AX245" s="6">
        <v>0</v>
      </c>
      <c r="AZ245" s="6">
        <v>0</v>
      </c>
      <c r="BB245" s="6">
        <v>0</v>
      </c>
      <c r="BD245" s="6">
        <v>5.2704756361754423E-3</v>
      </c>
      <c r="BF245" s="6">
        <v>-5.2457117111318619E-3</v>
      </c>
      <c r="BH245" s="6">
        <v>7.0174303916179515E-3</v>
      </c>
      <c r="BJ245" s="6">
        <v>-6.9826559835247659E-3</v>
      </c>
      <c r="BL245" s="6">
        <v>-4.2273332633275817E-3</v>
      </c>
      <c r="BN245" s="6">
        <v>-4.3881521829169934E-4</v>
      </c>
    </row>
    <row r="246" spans="1:75" x14ac:dyDescent="0.25">
      <c r="A246" s="1">
        <v>245</v>
      </c>
      <c r="B246" s="1" t="s">
        <v>21</v>
      </c>
      <c r="C246" s="1" t="s">
        <v>22</v>
      </c>
      <c r="D246" s="1" t="s">
        <v>23</v>
      </c>
      <c r="E246" s="1" t="s">
        <v>67</v>
      </c>
      <c r="F246" s="1" t="s">
        <v>43</v>
      </c>
      <c r="G246" s="1" t="b">
        <v>1</v>
      </c>
      <c r="H246" s="1" t="b">
        <v>1</v>
      </c>
      <c r="I246" s="1" t="b">
        <v>0</v>
      </c>
      <c r="J246" s="1" t="b">
        <v>1</v>
      </c>
      <c r="K246" s="1" t="b">
        <v>0</v>
      </c>
      <c r="L246" s="1">
        <v>200</v>
      </c>
      <c r="M246" s="1">
        <v>2</v>
      </c>
      <c r="N246" s="1">
        <v>0</v>
      </c>
      <c r="O246" s="1">
        <v>1</v>
      </c>
      <c r="P246" s="1">
        <v>2</v>
      </c>
      <c r="Q246" s="1">
        <v>100</v>
      </c>
      <c r="R246" s="1">
        <v>100</v>
      </c>
      <c r="S246" s="1">
        <v>1</v>
      </c>
      <c r="T246" s="1">
        <v>1</v>
      </c>
      <c r="U246" s="1" t="b">
        <v>1</v>
      </c>
      <c r="V246" s="1">
        <v>260</v>
      </c>
      <c r="W246" s="50">
        <v>122.06</v>
      </c>
      <c r="X246" s="50">
        <v>125.94</v>
      </c>
      <c r="Y246" s="54">
        <v>198</v>
      </c>
      <c r="Z246" s="54">
        <v>198</v>
      </c>
      <c r="AA246" s="50">
        <v>198</v>
      </c>
      <c r="AB246" s="50">
        <v>198</v>
      </c>
      <c r="AC246" s="16">
        <v>1</v>
      </c>
      <c r="AD246" s="16">
        <v>1</v>
      </c>
      <c r="AE246" s="50">
        <v>30.58</v>
      </c>
      <c r="AF246" s="50">
        <v>31.42</v>
      </c>
      <c r="AG246" s="50">
        <v>30.45</v>
      </c>
      <c r="AH246" s="50">
        <v>31.55</v>
      </c>
      <c r="AI246" s="16">
        <v>1.0175343940705199</v>
      </c>
      <c r="AJ246" s="16">
        <v>1.0077477255098899</v>
      </c>
      <c r="AK246" s="1">
        <v>0</v>
      </c>
      <c r="AL246" s="1">
        <v>0</v>
      </c>
      <c r="AN246" s="6">
        <v>-1.3257881972513874E-2</v>
      </c>
      <c r="AP246" s="6">
        <v>1.3193885760257151E-2</v>
      </c>
      <c r="AR246" s="6">
        <v>0</v>
      </c>
      <c r="AT246" s="6">
        <v>0</v>
      </c>
      <c r="AV246" s="6">
        <v>0</v>
      </c>
      <c r="AX246" s="6">
        <v>0</v>
      </c>
      <c r="AZ246" s="6">
        <v>0</v>
      </c>
      <c r="BB246" s="6">
        <v>0</v>
      </c>
      <c r="BD246" s="6">
        <v>-1.1219969605846036E-2</v>
      </c>
      <c r="BF246" s="6">
        <v>1.1167251311428039E-2</v>
      </c>
      <c r="BH246" s="6">
        <v>-1.5296057950393016E-2</v>
      </c>
      <c r="BJ246" s="6">
        <v>1.5220259355793742E-2</v>
      </c>
      <c r="BL246" s="6">
        <v>7.219306132451031E-4</v>
      </c>
      <c r="BN246" s="6">
        <v>-8.1627039824160308E-3</v>
      </c>
    </row>
    <row r="247" spans="1:75" x14ac:dyDescent="0.25">
      <c r="A247" s="1">
        <v>246</v>
      </c>
      <c r="B247" s="1" t="s">
        <v>21</v>
      </c>
      <c r="C247" s="1" t="s">
        <v>22</v>
      </c>
      <c r="D247" s="1" t="s">
        <v>23</v>
      </c>
      <c r="E247" s="1" t="s">
        <v>67</v>
      </c>
      <c r="F247" s="1" t="s">
        <v>43</v>
      </c>
      <c r="G247" s="1" t="b">
        <v>1</v>
      </c>
      <c r="H247" s="1" t="b">
        <v>1</v>
      </c>
      <c r="I247" s="1" t="b">
        <v>0</v>
      </c>
      <c r="J247" s="1" t="b">
        <v>1</v>
      </c>
      <c r="K247" s="1" t="b">
        <v>0</v>
      </c>
      <c r="L247" s="1">
        <v>200</v>
      </c>
      <c r="M247" s="1">
        <v>2</v>
      </c>
      <c r="N247" s="1">
        <v>0</v>
      </c>
      <c r="O247" s="1">
        <v>1</v>
      </c>
      <c r="P247" s="1">
        <v>2</v>
      </c>
      <c r="Q247" s="1">
        <v>100</v>
      </c>
      <c r="R247" s="1">
        <v>100</v>
      </c>
      <c r="S247" s="1">
        <v>1</v>
      </c>
      <c r="T247" s="1">
        <v>1</v>
      </c>
      <c r="U247" s="1" t="b">
        <v>1</v>
      </c>
      <c r="V247" s="1">
        <v>251</v>
      </c>
      <c r="W247" s="50">
        <v>123.44</v>
      </c>
      <c r="X247" s="50">
        <v>124.56</v>
      </c>
      <c r="Y247" s="54">
        <v>198</v>
      </c>
      <c r="Z247" s="54">
        <v>198</v>
      </c>
      <c r="AA247" s="50">
        <v>198</v>
      </c>
      <c r="AB247" s="50">
        <v>198</v>
      </c>
      <c r="AC247" s="16">
        <v>1</v>
      </c>
      <c r="AD247" s="16">
        <v>1</v>
      </c>
      <c r="AE247" s="50">
        <v>30.57</v>
      </c>
      <c r="AF247" s="50">
        <v>31.43</v>
      </c>
      <c r="AG247" s="50">
        <v>31.15</v>
      </c>
      <c r="AH247" s="50">
        <v>30.85</v>
      </c>
      <c r="AI247" s="16">
        <v>0.99979029856734503</v>
      </c>
      <c r="AJ247" s="16">
        <v>1.04057754386024</v>
      </c>
      <c r="AK247" s="1">
        <v>0</v>
      </c>
      <c r="AL247" s="1">
        <v>0</v>
      </c>
      <c r="AN247" s="6">
        <v>-2.1018593371057159E-3</v>
      </c>
      <c r="AP247" s="6">
        <v>2.0917135961382449E-3</v>
      </c>
      <c r="AR247" s="6">
        <v>0</v>
      </c>
      <c r="AT247" s="6">
        <v>0</v>
      </c>
      <c r="AV247" s="6">
        <v>0</v>
      </c>
      <c r="AX247" s="6">
        <v>0</v>
      </c>
      <c r="AZ247" s="6">
        <v>0</v>
      </c>
      <c r="BB247" s="6">
        <v>0</v>
      </c>
      <c r="BD247" s="6">
        <v>-1.1543311669415024E-2</v>
      </c>
      <c r="BF247" s="6">
        <v>1.1489074115791809E-2</v>
      </c>
      <c r="BH247" s="6">
        <v>7.3408142806323795E-3</v>
      </c>
      <c r="BJ247" s="6">
        <v>-7.3044373652539907E-3</v>
      </c>
      <c r="BL247" s="6">
        <v>-1.6728983687438914E-2</v>
      </c>
      <c r="BN247" s="6">
        <v>2.4148793664362955E-2</v>
      </c>
    </row>
    <row r="248" spans="1:75" x14ac:dyDescent="0.25">
      <c r="A248" s="1">
        <v>247</v>
      </c>
      <c r="B248" s="1" t="s">
        <v>21</v>
      </c>
      <c r="C248" s="1" t="s">
        <v>22</v>
      </c>
      <c r="D248" s="1" t="s">
        <v>23</v>
      </c>
      <c r="E248" s="1" t="s">
        <v>67</v>
      </c>
      <c r="F248" s="1" t="s">
        <v>43</v>
      </c>
      <c r="G248" s="1" t="b">
        <v>1</v>
      </c>
      <c r="H248" s="1" t="b">
        <v>1</v>
      </c>
      <c r="I248" s="1" t="b">
        <v>0</v>
      </c>
      <c r="J248" s="1" t="b">
        <v>1</v>
      </c>
      <c r="K248" s="1" t="b">
        <v>0</v>
      </c>
      <c r="L248" s="1">
        <v>200</v>
      </c>
      <c r="M248" s="1">
        <v>2</v>
      </c>
      <c r="N248" s="1">
        <v>0</v>
      </c>
      <c r="O248" s="1">
        <v>1</v>
      </c>
      <c r="P248" s="1">
        <v>2</v>
      </c>
      <c r="Q248" s="1">
        <v>100</v>
      </c>
      <c r="R248" s="1">
        <v>100</v>
      </c>
      <c r="S248" s="1">
        <v>1</v>
      </c>
      <c r="T248" s="1">
        <v>1</v>
      </c>
      <c r="U248" s="1" t="b">
        <v>1</v>
      </c>
      <c r="V248" s="1">
        <v>253</v>
      </c>
      <c r="W248" s="50">
        <v>124.76</v>
      </c>
      <c r="X248" s="50">
        <v>123.24</v>
      </c>
      <c r="Y248" s="54">
        <v>198</v>
      </c>
      <c r="Z248" s="54">
        <v>198</v>
      </c>
      <c r="AA248" s="50">
        <v>198</v>
      </c>
      <c r="AB248" s="50">
        <v>198</v>
      </c>
      <c r="AC248" s="16">
        <v>1</v>
      </c>
      <c r="AD248" s="16">
        <v>1</v>
      </c>
      <c r="AE248" s="50">
        <v>30.98</v>
      </c>
      <c r="AF248" s="50">
        <v>31.02</v>
      </c>
      <c r="AG248" s="50">
        <v>31.4</v>
      </c>
      <c r="AH248" s="50">
        <v>30.6</v>
      </c>
      <c r="AI248" s="16">
        <v>1.0069391341018099</v>
      </c>
      <c r="AJ248" s="16">
        <v>1.0327713098206399</v>
      </c>
      <c r="AK248" s="1">
        <v>0</v>
      </c>
      <c r="AL248" s="1">
        <v>0</v>
      </c>
      <c r="AN248" s="6">
        <v>8.5691188358936188E-3</v>
      </c>
      <c r="AP248" s="6">
        <v>-8.5277554304105108E-3</v>
      </c>
      <c r="AR248" s="6">
        <v>0</v>
      </c>
      <c r="AT248" s="6">
        <v>0</v>
      </c>
      <c r="AV248" s="6">
        <v>0</v>
      </c>
      <c r="AX248" s="6">
        <v>0</v>
      </c>
      <c r="AZ248" s="6">
        <v>0</v>
      </c>
      <c r="BB248" s="6">
        <v>0</v>
      </c>
      <c r="BD248" s="6">
        <v>1.7137129369160231E-3</v>
      </c>
      <c r="BF248" s="6">
        <v>-1.7056608631287329E-3</v>
      </c>
      <c r="BH248" s="6">
        <v>1.5425411505998632E-2</v>
      </c>
      <c r="BJ248" s="6">
        <v>-1.5348971908485276E-2</v>
      </c>
      <c r="BL248" s="6">
        <v>-9.6982665545588542E-3</v>
      </c>
      <c r="BN248" s="6">
        <v>1.6465805287485313E-2</v>
      </c>
    </row>
    <row r="249" spans="1:75" x14ac:dyDescent="0.25">
      <c r="A249" s="1">
        <v>248</v>
      </c>
      <c r="B249" s="1" t="s">
        <v>21</v>
      </c>
      <c r="C249" s="1" t="s">
        <v>22</v>
      </c>
      <c r="D249" s="1" t="s">
        <v>23</v>
      </c>
      <c r="E249" s="1" t="s">
        <v>67</v>
      </c>
      <c r="F249" s="1" t="s">
        <v>43</v>
      </c>
      <c r="G249" s="1" t="b">
        <v>1</v>
      </c>
      <c r="H249" s="1" t="b">
        <v>1</v>
      </c>
      <c r="I249" s="1" t="b">
        <v>0</v>
      </c>
      <c r="J249" s="1" t="b">
        <v>1</v>
      </c>
      <c r="K249" s="1" t="b">
        <v>0</v>
      </c>
      <c r="L249" s="1">
        <v>200</v>
      </c>
      <c r="M249" s="1">
        <v>2</v>
      </c>
      <c r="N249" s="1">
        <v>0</v>
      </c>
      <c r="O249" s="1">
        <v>1</v>
      </c>
      <c r="P249" s="1">
        <v>2</v>
      </c>
      <c r="Q249" s="1">
        <v>100</v>
      </c>
      <c r="R249" s="1">
        <v>100</v>
      </c>
      <c r="S249" s="1">
        <v>1</v>
      </c>
      <c r="T249" s="1">
        <v>1</v>
      </c>
      <c r="U249" s="1" t="b">
        <v>1</v>
      </c>
      <c r="V249" s="1">
        <v>251</v>
      </c>
      <c r="W249" s="50">
        <v>123.28</v>
      </c>
      <c r="X249" s="50">
        <v>124.72</v>
      </c>
      <c r="Y249" s="54">
        <v>198</v>
      </c>
      <c r="Z249" s="54">
        <v>198</v>
      </c>
      <c r="AA249" s="50">
        <v>198</v>
      </c>
      <c r="AB249" s="50">
        <v>198</v>
      </c>
      <c r="AC249" s="16">
        <v>1</v>
      </c>
      <c r="AD249" s="16">
        <v>1</v>
      </c>
      <c r="AE249" s="50">
        <v>31.04</v>
      </c>
      <c r="AF249" s="50">
        <v>30.96</v>
      </c>
      <c r="AG249" s="50">
        <v>30.6</v>
      </c>
      <c r="AH249" s="50">
        <v>31.4</v>
      </c>
      <c r="AI249" s="16">
        <v>1.0295789400850599</v>
      </c>
      <c r="AJ249" s="16">
        <v>0.99889722213116905</v>
      </c>
      <c r="AK249" s="1">
        <v>0</v>
      </c>
      <c r="AL249" s="1">
        <v>0</v>
      </c>
      <c r="AN249" s="6">
        <v>-3.3953112368632077E-3</v>
      </c>
      <c r="AP249" s="6">
        <v>3.3789219629924983E-3</v>
      </c>
      <c r="AR249" s="6">
        <v>0</v>
      </c>
      <c r="AT249" s="6">
        <v>0</v>
      </c>
      <c r="AV249" s="6">
        <v>0</v>
      </c>
      <c r="AX249" s="6">
        <v>0</v>
      </c>
      <c r="AZ249" s="6">
        <v>0</v>
      </c>
      <c r="BB249" s="6">
        <v>0</v>
      </c>
      <c r="BD249" s="6">
        <v>3.653765318330171E-3</v>
      </c>
      <c r="BF249" s="6">
        <v>-3.6365976893122376E-3</v>
      </c>
      <c r="BH249" s="6">
        <v>-1.0445299615173154E-2</v>
      </c>
      <c r="BJ249" s="6">
        <v>1.0393538629854815E-2</v>
      </c>
      <c r="BL249" s="6">
        <v>1.2567467640070218E-2</v>
      </c>
      <c r="BN249" s="6">
        <v>-1.6873474661757815E-2</v>
      </c>
    </row>
    <row r="250" spans="1:75" x14ac:dyDescent="0.25">
      <c r="A250" s="1">
        <v>249</v>
      </c>
      <c r="B250" s="1" t="s">
        <v>21</v>
      </c>
      <c r="C250" s="1" t="s">
        <v>22</v>
      </c>
      <c r="D250" s="1" t="s">
        <v>23</v>
      </c>
      <c r="E250" s="1" t="s">
        <v>67</v>
      </c>
      <c r="F250" s="1" t="s">
        <v>43</v>
      </c>
      <c r="G250" s="1" t="b">
        <v>1</v>
      </c>
      <c r="H250" s="1" t="b">
        <v>1</v>
      </c>
      <c r="I250" s="1" t="b">
        <v>0</v>
      </c>
      <c r="J250" s="1" t="b">
        <v>1</v>
      </c>
      <c r="K250" s="1" t="b">
        <v>0</v>
      </c>
      <c r="L250" s="1">
        <v>200</v>
      </c>
      <c r="M250" s="1">
        <v>2</v>
      </c>
      <c r="N250" s="1">
        <v>0</v>
      </c>
      <c r="O250" s="1">
        <v>1</v>
      </c>
      <c r="P250" s="1">
        <v>2</v>
      </c>
      <c r="Q250" s="1">
        <v>100</v>
      </c>
      <c r="R250" s="1">
        <v>100</v>
      </c>
      <c r="S250" s="1">
        <v>1</v>
      </c>
      <c r="T250" s="1">
        <v>1</v>
      </c>
      <c r="U250" s="1" t="b">
        <v>1</v>
      </c>
      <c r="V250" s="1">
        <v>255</v>
      </c>
      <c r="W250" s="50">
        <v>125.06</v>
      </c>
      <c r="X250" s="50">
        <v>122.94</v>
      </c>
      <c r="Y250" s="54">
        <v>198</v>
      </c>
      <c r="Z250" s="54">
        <v>198</v>
      </c>
      <c r="AA250" s="50">
        <v>198</v>
      </c>
      <c r="AB250" s="50">
        <v>198</v>
      </c>
      <c r="AC250" s="16">
        <v>1</v>
      </c>
      <c r="AD250" s="16">
        <v>1</v>
      </c>
      <c r="AE250" s="50">
        <v>31.47</v>
      </c>
      <c r="AF250" s="50">
        <v>30.53</v>
      </c>
      <c r="AG250" s="50">
        <v>31.06</v>
      </c>
      <c r="AH250" s="50">
        <v>30.94</v>
      </c>
      <c r="AI250" s="16">
        <v>1.02896159955121</v>
      </c>
      <c r="AJ250" s="16">
        <v>1.0021414328852201</v>
      </c>
      <c r="AK250" s="1">
        <v>0</v>
      </c>
      <c r="AL250" s="1">
        <v>0</v>
      </c>
      <c r="AN250" s="6">
        <v>1.0994341147938735E-2</v>
      </c>
      <c r="AP250" s="6">
        <v>-1.0941271118262486E-2</v>
      </c>
      <c r="AR250" s="6">
        <v>0</v>
      </c>
      <c r="AT250" s="6">
        <v>0</v>
      </c>
      <c r="AV250" s="6">
        <v>0</v>
      </c>
      <c r="AX250" s="6">
        <v>0</v>
      </c>
      <c r="AZ250" s="6">
        <v>0</v>
      </c>
      <c r="BB250" s="6">
        <v>0</v>
      </c>
      <c r="BD250" s="6">
        <v>1.7557474051799415E-2</v>
      </c>
      <c r="BF250" s="6">
        <v>-1.7474978276960651E-2</v>
      </c>
      <c r="BH250" s="6">
        <v>4.4303592795005287E-3</v>
      </c>
      <c r="BJ250" s="6">
        <v>-4.4084049296906347E-3</v>
      </c>
      <c r="BL250" s="6">
        <v>1.1960327267734883E-2</v>
      </c>
      <c r="BN250" s="6">
        <v>-1.3680483856066794E-2</v>
      </c>
    </row>
    <row r="251" spans="1:75" ht="15.75" thickBot="1" x14ac:dyDescent="0.3">
      <c r="A251" s="60">
        <v>250</v>
      </c>
      <c r="B251" s="60" t="s">
        <v>21</v>
      </c>
      <c r="C251" s="60" t="s">
        <v>22</v>
      </c>
      <c r="D251" s="60" t="s">
        <v>23</v>
      </c>
      <c r="E251" s="60" t="s">
        <v>67</v>
      </c>
      <c r="F251" s="60" t="s">
        <v>43</v>
      </c>
      <c r="G251" s="60" t="b">
        <v>1</v>
      </c>
      <c r="H251" s="60" t="b">
        <v>1</v>
      </c>
      <c r="I251" s="60" t="b">
        <v>0</v>
      </c>
      <c r="J251" s="60" t="b">
        <v>1</v>
      </c>
      <c r="K251" s="60" t="b">
        <v>0</v>
      </c>
      <c r="L251" s="60">
        <v>200</v>
      </c>
      <c r="M251" s="60">
        <v>2</v>
      </c>
      <c r="N251" s="60">
        <v>0</v>
      </c>
      <c r="O251" s="60">
        <v>1</v>
      </c>
      <c r="P251" s="60">
        <v>2</v>
      </c>
      <c r="Q251" s="60">
        <v>100</v>
      </c>
      <c r="R251" s="60">
        <v>100</v>
      </c>
      <c r="S251" s="60">
        <v>1</v>
      </c>
      <c r="T251" s="60">
        <v>1</v>
      </c>
      <c r="U251" s="60" t="b">
        <v>1</v>
      </c>
      <c r="V251" s="60">
        <v>257</v>
      </c>
      <c r="W251" s="61">
        <v>123.76</v>
      </c>
      <c r="X251" s="61">
        <v>124.24</v>
      </c>
      <c r="Y251" s="62">
        <v>198</v>
      </c>
      <c r="Z251" s="62">
        <v>198</v>
      </c>
      <c r="AA251" s="61">
        <v>198</v>
      </c>
      <c r="AB251" s="61">
        <v>198</v>
      </c>
      <c r="AC251" s="63">
        <v>1</v>
      </c>
      <c r="AD251" s="63">
        <v>1</v>
      </c>
      <c r="AE251" s="61">
        <v>30.9</v>
      </c>
      <c r="AF251" s="61">
        <v>31.1</v>
      </c>
      <c r="AG251" s="61">
        <v>30.98</v>
      </c>
      <c r="AH251" s="61">
        <v>31.02</v>
      </c>
      <c r="AI251" s="63">
        <v>1.0158184191369299</v>
      </c>
      <c r="AJ251" s="63">
        <v>1.02287302270831</v>
      </c>
      <c r="AK251" s="60">
        <v>0</v>
      </c>
      <c r="AL251" s="60">
        <v>0</v>
      </c>
      <c r="AM251" s="64"/>
      <c r="AN251" s="59">
        <v>4.850444624093786E-4</v>
      </c>
      <c r="AO251" s="64"/>
      <c r="AP251" s="59">
        <v>-4.827031375705948E-4</v>
      </c>
      <c r="AQ251" s="64"/>
      <c r="AR251" s="59">
        <v>0</v>
      </c>
      <c r="AS251" s="64"/>
      <c r="AT251" s="59">
        <v>0</v>
      </c>
      <c r="AU251" s="64"/>
      <c r="AV251" s="59">
        <v>0</v>
      </c>
      <c r="AW251" s="64"/>
      <c r="AX251" s="59">
        <v>0</v>
      </c>
      <c r="AY251" s="64"/>
      <c r="AZ251" s="59">
        <v>0</v>
      </c>
      <c r="BA251" s="64"/>
      <c r="BB251" s="59">
        <v>0</v>
      </c>
      <c r="BC251" s="64"/>
      <c r="BD251" s="59">
        <v>-8.7302357163643318E-4</v>
      </c>
      <c r="BE251" s="64"/>
      <c r="BF251" s="59">
        <v>8.6892157178253271E-4</v>
      </c>
      <c r="BG251" s="64"/>
      <c r="BH251" s="59">
        <v>1.8432881673835499E-3</v>
      </c>
      <c r="BI251" s="64"/>
      <c r="BJ251" s="59">
        <v>-1.8341538758567255E-3</v>
      </c>
      <c r="BK251" s="64"/>
      <c r="BL251" s="59">
        <v>-9.6569170048987907E-4</v>
      </c>
      <c r="BM251" s="64"/>
      <c r="BN251" s="59">
        <v>6.7237933968291586E-3</v>
      </c>
      <c r="BO251" s="64"/>
      <c r="BS251" t="s">
        <v>209</v>
      </c>
      <c r="BT251" t="s">
        <v>210</v>
      </c>
      <c r="BU251" t="s">
        <v>211</v>
      </c>
      <c r="BV251" t="s">
        <v>212</v>
      </c>
      <c r="BW251" t="s">
        <v>213</v>
      </c>
    </row>
    <row r="252" spans="1:75" x14ac:dyDescent="0.25">
      <c r="A252" s="3">
        <v>251</v>
      </c>
      <c r="B252" s="3" t="s">
        <v>21</v>
      </c>
      <c r="C252" s="3" t="s">
        <v>22</v>
      </c>
      <c r="D252" s="3" t="s">
        <v>23</v>
      </c>
      <c r="E252" s="3" t="s">
        <v>79</v>
      </c>
      <c r="F252" s="3" t="s">
        <v>43</v>
      </c>
      <c r="G252" s="3" t="b">
        <v>1</v>
      </c>
      <c r="H252" s="3" t="b">
        <v>1</v>
      </c>
      <c r="I252" s="3" t="b">
        <v>0</v>
      </c>
      <c r="J252" s="3" t="b">
        <v>1</v>
      </c>
      <c r="K252" s="3" t="b">
        <v>0</v>
      </c>
      <c r="L252" s="3">
        <v>200</v>
      </c>
      <c r="M252" s="3">
        <v>2</v>
      </c>
      <c r="N252" s="3">
        <v>0</v>
      </c>
      <c r="O252" s="3">
        <v>1</v>
      </c>
      <c r="P252" s="3">
        <v>2</v>
      </c>
      <c r="Q252" s="3">
        <v>100</v>
      </c>
      <c r="R252" s="3">
        <v>100</v>
      </c>
      <c r="S252" s="3">
        <v>1</v>
      </c>
      <c r="T252" s="3">
        <v>1</v>
      </c>
      <c r="U252" s="3" t="b">
        <v>1</v>
      </c>
      <c r="V252" s="3">
        <v>251</v>
      </c>
      <c r="W252" s="51">
        <v>3403.21</v>
      </c>
      <c r="X252" s="51">
        <v>2200.61</v>
      </c>
      <c r="Y252" s="53">
        <v>165</v>
      </c>
      <c r="Z252" s="53">
        <v>172</v>
      </c>
      <c r="AA252" s="51">
        <v>135.44999999999999</v>
      </c>
      <c r="AB252" s="51">
        <v>148.77000000000001</v>
      </c>
      <c r="AC252" s="17">
        <v>1.21868708388435</v>
      </c>
      <c r="AD252" s="17">
        <v>1.1564044105815301</v>
      </c>
      <c r="AE252" s="51">
        <v>34</v>
      </c>
      <c r="AF252" s="51">
        <v>28</v>
      </c>
      <c r="AG252" s="51">
        <v>34.33</v>
      </c>
      <c r="AH252" s="51">
        <v>27.67</v>
      </c>
      <c r="AI252" s="17">
        <v>0.99232377021256402</v>
      </c>
      <c r="AJ252" s="17">
        <v>1.0150683912799601</v>
      </c>
      <c r="AK252" s="3">
        <v>-20</v>
      </c>
      <c r="AL252" s="3">
        <v>20</v>
      </c>
      <c r="AN252" s="6" cm="1">
        <f t="array" ref="AN252:AN261">W252:W261/AO252-1</f>
        <v>-1.2582342591603846E-2</v>
      </c>
      <c r="AO252" s="23">
        <f>AVERAGE(W252:W261)</f>
        <v>3446.5759999999996</v>
      </c>
      <c r="AP252" s="6" cm="1">
        <f t="array" ref="AP252:AP261">X252:X261/AQ252-1</f>
        <v>-1.150558075018504E-2</v>
      </c>
      <c r="AQ252" s="23">
        <f t="shared" ref="AQ252" si="65">AVERAGE(X252:X261)</f>
        <v>2226.2240000000002</v>
      </c>
      <c r="AR252" s="6" cm="1">
        <f t="array" ref="AR252:AR261">Y252:Y261/AS252-1</f>
        <v>-6.0569351907935332E-4</v>
      </c>
      <c r="AS252" s="23">
        <f>AVERAGE(Y252:Y261)</f>
        <v>165.1</v>
      </c>
      <c r="AT252" s="6" cm="1">
        <f t="array" ref="AT252:AT261">Z252:Z261/AU252-1</f>
        <v>0</v>
      </c>
      <c r="AU252" s="23">
        <f>AVERAGE(Z252:Z261)</f>
        <v>172</v>
      </c>
      <c r="AV252" s="6" cm="1">
        <f t="array" ref="AV252:AV261">AA252:AA261/AW252-1</f>
        <v>8.3752093802345051E-3</v>
      </c>
      <c r="AW252" s="23">
        <f>AVERAGE(AA252:AA261)</f>
        <v>134.32499999999999</v>
      </c>
      <c r="AX252" s="6" cm="1">
        <f t="array" ref="AX252:AX261">AB252:AB261/AY252-1</f>
        <v>7.879030127297515E-3</v>
      </c>
      <c r="AY252" s="23">
        <f>AVERAGE(AB252:AB261)</f>
        <v>147.607</v>
      </c>
      <c r="AZ252" s="6" cm="1">
        <f t="array" ref="AZ252:AZ261">AC252:AC261/BA252-1</f>
        <v>-8.8798401593935816E-3</v>
      </c>
      <c r="BA252" s="23">
        <f>AVERAGE(AC252:AC261)</f>
        <v>1.229605786729574</v>
      </c>
      <c r="BB252" s="6" cm="1">
        <f t="array" ref="BB252:BB261">AD252:AD261/BC252-1</f>
        <v>-7.9453818468011583E-3</v>
      </c>
      <c r="BC252" s="23">
        <f>AVERAGE(AD252:AD261)</f>
        <v>1.1656660726344721</v>
      </c>
      <c r="BD252" s="6" cm="1">
        <f t="array" ref="BD252:BD261">AE252:AE261/BE252-1</f>
        <v>-2.9325513196480912E-3</v>
      </c>
      <c r="BE252" s="23">
        <f>AVERAGE(AE252:AE261)</f>
        <v>34.1</v>
      </c>
      <c r="BF252" s="6" cm="1">
        <f t="array" ref="BF252:BF261">AF252:AF261/BG252-1</f>
        <v>3.5842293906811484E-3</v>
      </c>
      <c r="BG252" s="23">
        <f>AVERAGE(AF252:AF261)</f>
        <v>27.9</v>
      </c>
      <c r="BH252" s="6" cm="1">
        <f t="array" ref="BH252:BH261">AG252:AG261/BI252-1</f>
        <v>-1.6576031639859989E-3</v>
      </c>
      <c r="BI252" s="23">
        <f t="shared" ref="BI252" si="66">AVERAGE(AG252:AG261)</f>
        <v>34.386999999999986</v>
      </c>
      <c r="BJ252" s="6" cm="1">
        <f t="array" ref="BJ252:BJ261">AH252:AH261/BK252-1</f>
        <v>2.064245101944806E-3</v>
      </c>
      <c r="BK252" s="23">
        <f t="shared" ref="BK252" si="67">AVERAGE(AH252:AH261)</f>
        <v>27.613</v>
      </c>
      <c r="BL252" s="6" cm="1">
        <f t="array" ref="BL252:BL261">AI252:AI261/BM252-1</f>
        <v>-1.2635420522690843E-3</v>
      </c>
      <c r="BM252" s="22">
        <f t="shared" ref="BM252" si="68">AVERAGE(AI252:AI261)</f>
        <v>0.99357919931315608</v>
      </c>
      <c r="BN252" s="6" cm="1">
        <f t="array" ref="BN252:BN261">AJ252:AJ261/BO252-1</f>
        <v>1.5940957756706009E-3</v>
      </c>
      <c r="BO252" s="22">
        <f t="shared" ref="BO252" si="69">AVERAGE(AJ252:AJ261)</f>
        <v>1.0134528503723401</v>
      </c>
      <c r="BS252">
        <v>20</v>
      </c>
      <c r="BT252" cm="1">
        <f t="array" ref="BT252:BT451">20-BS252:BS451</f>
        <v>0</v>
      </c>
      <c r="BU252" s="23">
        <v>2200.61</v>
      </c>
      <c r="BV252" s="20">
        <v>1.21868708388435</v>
      </c>
      <c r="BW252" s="20">
        <v>1.1564044105815301</v>
      </c>
    </row>
    <row r="253" spans="1:75" x14ac:dyDescent="0.25">
      <c r="A253" s="3">
        <v>252</v>
      </c>
      <c r="B253" s="3" t="s">
        <v>21</v>
      </c>
      <c r="C253" s="3" t="s">
        <v>22</v>
      </c>
      <c r="D253" s="3" t="s">
        <v>23</v>
      </c>
      <c r="E253" s="3" t="s">
        <v>79</v>
      </c>
      <c r="F253" s="3" t="s">
        <v>43</v>
      </c>
      <c r="G253" s="3" t="b">
        <v>1</v>
      </c>
      <c r="H253" s="3" t="b">
        <v>1</v>
      </c>
      <c r="I253" s="3" t="b">
        <v>0</v>
      </c>
      <c r="J253" s="3" t="b">
        <v>1</v>
      </c>
      <c r="K253" s="3" t="b">
        <v>0</v>
      </c>
      <c r="L253" s="3">
        <v>200</v>
      </c>
      <c r="M253" s="3">
        <v>2</v>
      </c>
      <c r="N253" s="3">
        <v>0</v>
      </c>
      <c r="O253" s="3">
        <v>1</v>
      </c>
      <c r="P253" s="3">
        <v>2</v>
      </c>
      <c r="Q253" s="3">
        <v>100</v>
      </c>
      <c r="R253" s="3">
        <v>100</v>
      </c>
      <c r="S253" s="3">
        <v>1</v>
      </c>
      <c r="T253" s="3">
        <v>1</v>
      </c>
      <c r="U253" s="3" t="b">
        <v>1</v>
      </c>
      <c r="V253" s="3">
        <v>251</v>
      </c>
      <c r="W253" s="51">
        <v>3441.38</v>
      </c>
      <c r="X253" s="51">
        <v>2213.14</v>
      </c>
      <c r="Y253" s="53">
        <v>165</v>
      </c>
      <c r="Z253" s="53">
        <v>172</v>
      </c>
      <c r="AA253" s="51">
        <v>134.94</v>
      </c>
      <c r="AB253" s="51">
        <v>147.69</v>
      </c>
      <c r="AC253" s="17">
        <v>1.2233854595815701</v>
      </c>
      <c r="AD253" s="17">
        <v>1.16493260775775</v>
      </c>
      <c r="AE253" s="51">
        <v>34</v>
      </c>
      <c r="AF253" s="51">
        <v>28</v>
      </c>
      <c r="AG253" s="51">
        <v>34.659999999999997</v>
      </c>
      <c r="AH253" s="51">
        <v>27.34</v>
      </c>
      <c r="AI253" s="17">
        <v>0.98341522520469804</v>
      </c>
      <c r="AJ253" s="17">
        <v>1.0282737498771899</v>
      </c>
      <c r="AK253" s="3">
        <v>-20</v>
      </c>
      <c r="AL253" s="3">
        <v>20</v>
      </c>
      <c r="AN253" s="6">
        <v>-1.50758317820332E-3</v>
      </c>
      <c r="AP253" s="6">
        <v>-5.8772163088711693E-3</v>
      </c>
      <c r="AR253" s="6">
        <v>-6.0569351907935332E-4</v>
      </c>
      <c r="AT253" s="6">
        <v>0</v>
      </c>
      <c r="AV253" s="6">
        <v>4.5784477945283175E-3</v>
      </c>
      <c r="AX253" s="6">
        <v>5.6230395577450132E-4</v>
      </c>
      <c r="AZ253" s="6">
        <v>-5.0587978806999612E-3</v>
      </c>
      <c r="BB253" s="6">
        <v>-6.2922383514552038E-4</v>
      </c>
      <c r="BD253" s="6">
        <v>-2.9325513196480912E-3</v>
      </c>
      <c r="BF253" s="6">
        <v>3.5842293906811484E-3</v>
      </c>
      <c r="BH253" s="6">
        <v>7.9390467327771219E-3</v>
      </c>
      <c r="BJ253" s="6">
        <v>-9.8866475935247555E-3</v>
      </c>
      <c r="BL253" s="6">
        <v>-1.0229656695192713E-2</v>
      </c>
      <c r="BN253" s="6">
        <v>1.4624162830470633E-2</v>
      </c>
      <c r="BS253">
        <v>20</v>
      </c>
      <c r="BT253">
        <v>0</v>
      </c>
      <c r="BU253" s="23">
        <v>2213.14</v>
      </c>
      <c r="BV253" s="20">
        <v>1.2233854595815701</v>
      </c>
      <c r="BW253" s="20">
        <v>1.16493260775775</v>
      </c>
    </row>
    <row r="254" spans="1:75" x14ac:dyDescent="0.25">
      <c r="A254" s="3">
        <v>253</v>
      </c>
      <c r="B254" s="3" t="s">
        <v>21</v>
      </c>
      <c r="C254" s="3" t="s">
        <v>22</v>
      </c>
      <c r="D254" s="3" t="s">
        <v>23</v>
      </c>
      <c r="E254" s="3" t="s">
        <v>79</v>
      </c>
      <c r="F254" s="3" t="s">
        <v>43</v>
      </c>
      <c r="G254" s="3" t="b">
        <v>1</v>
      </c>
      <c r="H254" s="3" t="b">
        <v>1</v>
      </c>
      <c r="I254" s="3" t="b">
        <v>0</v>
      </c>
      <c r="J254" s="3" t="b">
        <v>1</v>
      </c>
      <c r="K254" s="3" t="b">
        <v>0</v>
      </c>
      <c r="L254" s="3">
        <v>200</v>
      </c>
      <c r="M254" s="3">
        <v>2</v>
      </c>
      <c r="N254" s="3">
        <v>0</v>
      </c>
      <c r="O254" s="3">
        <v>1</v>
      </c>
      <c r="P254" s="3">
        <v>2</v>
      </c>
      <c r="Q254" s="3">
        <v>100</v>
      </c>
      <c r="R254" s="3">
        <v>100</v>
      </c>
      <c r="S254" s="3">
        <v>1</v>
      </c>
      <c r="T254" s="3">
        <v>1</v>
      </c>
      <c r="U254" s="3" t="b">
        <v>1</v>
      </c>
      <c r="V254" s="3">
        <v>251</v>
      </c>
      <c r="W254" s="51">
        <v>3459.62</v>
      </c>
      <c r="X254" s="51">
        <v>2253.2399999999998</v>
      </c>
      <c r="Y254" s="53">
        <v>165</v>
      </c>
      <c r="Z254" s="53">
        <v>172</v>
      </c>
      <c r="AA254" s="51">
        <v>133.51</v>
      </c>
      <c r="AB254" s="51">
        <v>147.16999999999999</v>
      </c>
      <c r="AC254" s="17">
        <v>1.23628610756812</v>
      </c>
      <c r="AD254" s="17">
        <v>1.16903532379944</v>
      </c>
      <c r="AE254" s="51">
        <v>34</v>
      </c>
      <c r="AF254" s="51">
        <v>28</v>
      </c>
      <c r="AG254" s="51">
        <v>34.159999999999997</v>
      </c>
      <c r="AH254" s="51">
        <v>27.84</v>
      </c>
      <c r="AI254" s="17">
        <v>0.99714434283576903</v>
      </c>
      <c r="AJ254" s="17">
        <v>1.00848230718525</v>
      </c>
      <c r="AK254" s="3">
        <v>-20</v>
      </c>
      <c r="AL254" s="3">
        <v>20</v>
      </c>
      <c r="AN254" s="6">
        <v>3.7846256690698965E-3</v>
      </c>
      <c r="AP254" s="6">
        <v>1.2135346667720537E-2</v>
      </c>
      <c r="AR254" s="6">
        <v>-6.0569351907935332E-4</v>
      </c>
      <c r="AT254" s="6">
        <v>0</v>
      </c>
      <c r="AV254" s="6">
        <v>-6.0673739065698618E-3</v>
      </c>
      <c r="AX254" s="6">
        <v>-2.9605642008848632E-3</v>
      </c>
      <c r="AZ254" s="6">
        <v>5.4328963889425097E-3</v>
      </c>
      <c r="BB254" s="6">
        <v>2.890408534712785E-3</v>
      </c>
      <c r="BD254" s="6">
        <v>-2.9325513196480912E-3</v>
      </c>
      <c r="BF254" s="6">
        <v>3.5842293906811484E-3</v>
      </c>
      <c r="BH254" s="6">
        <v>-6.6013318986823943E-3</v>
      </c>
      <c r="BJ254" s="6">
        <v>8.2207655814290348E-3</v>
      </c>
      <c r="BL254" s="6">
        <v>3.5881825274497459E-3</v>
      </c>
      <c r="BN254" s="6">
        <v>-4.9045628371008343E-3</v>
      </c>
      <c r="BS254">
        <v>20</v>
      </c>
      <c r="BT254">
        <v>0</v>
      </c>
      <c r="BU254" s="23">
        <v>2253.2399999999998</v>
      </c>
      <c r="BV254" s="20">
        <v>1.23628610756812</v>
      </c>
      <c r="BW254" s="20">
        <v>1.16903532379944</v>
      </c>
    </row>
    <row r="255" spans="1:75" x14ac:dyDescent="0.25">
      <c r="A255" s="3">
        <v>254</v>
      </c>
      <c r="B255" s="3" t="s">
        <v>21</v>
      </c>
      <c r="C255" s="3" t="s">
        <v>22</v>
      </c>
      <c r="D255" s="3" t="s">
        <v>23</v>
      </c>
      <c r="E255" s="3" t="s">
        <v>79</v>
      </c>
      <c r="F255" s="3" t="s">
        <v>43</v>
      </c>
      <c r="G255" s="3" t="b">
        <v>1</v>
      </c>
      <c r="H255" s="3" t="b">
        <v>1</v>
      </c>
      <c r="I255" s="3" t="b">
        <v>0</v>
      </c>
      <c r="J255" s="3" t="b">
        <v>1</v>
      </c>
      <c r="K255" s="3" t="b">
        <v>0</v>
      </c>
      <c r="L255" s="3">
        <v>200</v>
      </c>
      <c r="M255" s="3">
        <v>2</v>
      </c>
      <c r="N255" s="3">
        <v>0</v>
      </c>
      <c r="O255" s="3">
        <v>1</v>
      </c>
      <c r="P255" s="3">
        <v>2</v>
      </c>
      <c r="Q255" s="3">
        <v>100</v>
      </c>
      <c r="R255" s="3">
        <v>100</v>
      </c>
      <c r="S255" s="3">
        <v>1</v>
      </c>
      <c r="T255" s="3">
        <v>1</v>
      </c>
      <c r="U255" s="3" t="b">
        <v>1</v>
      </c>
      <c r="V255" s="3">
        <v>251</v>
      </c>
      <c r="W255" s="51">
        <v>3481.16</v>
      </c>
      <c r="X255" s="51">
        <v>2248.38</v>
      </c>
      <c r="Y255" s="53">
        <v>165</v>
      </c>
      <c r="Z255" s="53">
        <v>172</v>
      </c>
      <c r="AA255" s="51">
        <v>133.61000000000001</v>
      </c>
      <c r="AB255" s="51">
        <v>146.66</v>
      </c>
      <c r="AC255" s="17">
        <v>1.2351068816291499</v>
      </c>
      <c r="AD255" s="17">
        <v>1.1730241865120199</v>
      </c>
      <c r="AE255" s="51">
        <v>34</v>
      </c>
      <c r="AF255" s="51">
        <v>28</v>
      </c>
      <c r="AG255" s="51">
        <v>34.520000000000003</v>
      </c>
      <c r="AH255" s="51">
        <v>27.48</v>
      </c>
      <c r="AI255" s="17">
        <v>0.98613270738270697</v>
      </c>
      <c r="AJ255" s="17">
        <v>1.0208373710580601</v>
      </c>
      <c r="AK255" s="3">
        <v>-20</v>
      </c>
      <c r="AL255" s="3">
        <v>20</v>
      </c>
      <c r="AN255" s="6">
        <v>1.0034306511738089E-2</v>
      </c>
      <c r="AP255" s="6">
        <v>9.9522779378893311E-3</v>
      </c>
      <c r="AR255" s="6">
        <v>-6.0569351907935332E-4</v>
      </c>
      <c r="AT255" s="6">
        <v>0</v>
      </c>
      <c r="AV255" s="6">
        <v>-5.3229108505488121E-3</v>
      </c>
      <c r="AX255" s="6">
        <v>-6.4156848929929344E-3</v>
      </c>
      <c r="AZ255" s="6">
        <v>4.4738687463463656E-3</v>
      </c>
      <c r="BB255" s="6">
        <v>6.3123685678849739E-3</v>
      </c>
      <c r="BD255" s="6">
        <v>-2.9325513196480912E-3</v>
      </c>
      <c r="BF255" s="6">
        <v>3.5842293906811484E-3</v>
      </c>
      <c r="BH255" s="6">
        <v>3.8677407159686261E-3</v>
      </c>
      <c r="BJ255" s="6">
        <v>-4.8165719045376587E-3</v>
      </c>
      <c r="BL255" s="6">
        <v>-7.494613348987933E-3</v>
      </c>
      <c r="BN255" s="6">
        <v>7.2864965380547986E-3</v>
      </c>
      <c r="BS255">
        <v>20</v>
      </c>
      <c r="BT255">
        <v>0</v>
      </c>
      <c r="BU255" s="23">
        <v>2248.38</v>
      </c>
      <c r="BV255" s="20">
        <v>1.2351068816291499</v>
      </c>
      <c r="BW255" s="20">
        <v>1.1730241865120199</v>
      </c>
    </row>
    <row r="256" spans="1:75" x14ac:dyDescent="0.25">
      <c r="A256" s="3">
        <v>255</v>
      </c>
      <c r="B256" s="3" t="s">
        <v>21</v>
      </c>
      <c r="C256" s="3" t="s">
        <v>22</v>
      </c>
      <c r="D256" s="3" t="s">
        <v>23</v>
      </c>
      <c r="E256" s="3" t="s">
        <v>79</v>
      </c>
      <c r="F256" s="3" t="s">
        <v>43</v>
      </c>
      <c r="G256" s="3" t="b">
        <v>1</v>
      </c>
      <c r="H256" s="3" t="b">
        <v>1</v>
      </c>
      <c r="I256" s="3" t="b">
        <v>0</v>
      </c>
      <c r="J256" s="3" t="b">
        <v>1</v>
      </c>
      <c r="K256" s="3" t="b">
        <v>0</v>
      </c>
      <c r="L256" s="3">
        <v>200</v>
      </c>
      <c r="M256" s="3">
        <v>2</v>
      </c>
      <c r="N256" s="3">
        <v>0</v>
      </c>
      <c r="O256" s="3">
        <v>1</v>
      </c>
      <c r="P256" s="3">
        <v>2</v>
      </c>
      <c r="Q256" s="3">
        <v>100</v>
      </c>
      <c r="R256" s="3">
        <v>100</v>
      </c>
      <c r="S256" s="3">
        <v>1</v>
      </c>
      <c r="T256" s="3">
        <v>1</v>
      </c>
      <c r="U256" s="3" t="b">
        <v>1</v>
      </c>
      <c r="V256" s="3">
        <v>251</v>
      </c>
      <c r="W256" s="51">
        <v>3423.31</v>
      </c>
      <c r="X256" s="51">
        <v>2194.83</v>
      </c>
      <c r="Y256" s="53">
        <v>166</v>
      </c>
      <c r="Z256" s="53">
        <v>172</v>
      </c>
      <c r="AA256" s="51">
        <v>134.49</v>
      </c>
      <c r="AB256" s="51">
        <v>148.32</v>
      </c>
      <c r="AC256" s="17">
        <v>1.2346946808425601</v>
      </c>
      <c r="AD256" s="17">
        <v>1.16011115751614</v>
      </c>
      <c r="AE256" s="51">
        <v>35</v>
      </c>
      <c r="AF256" s="51">
        <v>27</v>
      </c>
      <c r="AG256" s="51">
        <v>34.11</v>
      </c>
      <c r="AH256" s="51">
        <v>27.89</v>
      </c>
      <c r="AI256" s="17">
        <v>1.0282259730097301</v>
      </c>
      <c r="AJ256" s="17">
        <v>0.97117070588538901</v>
      </c>
      <c r="AK256" s="3">
        <v>-20</v>
      </c>
      <c r="AL256" s="3">
        <v>20</v>
      </c>
      <c r="AN256" s="6">
        <v>-6.7504677105625355E-3</v>
      </c>
      <c r="AP256" s="6">
        <v>-1.4101905288955718E-2</v>
      </c>
      <c r="AR256" s="6">
        <v>5.4512416717140688E-3</v>
      </c>
      <c r="AT256" s="6">
        <v>0</v>
      </c>
      <c r="AV256" s="6">
        <v>1.2283640424346487E-3</v>
      </c>
      <c r="AX256" s="6">
        <v>4.8303942224960927E-3</v>
      </c>
      <c r="AZ256" s="6">
        <v>4.1386387148691917E-3</v>
      </c>
      <c r="BB256" s="6">
        <v>-4.7654429074851512E-3</v>
      </c>
      <c r="BD256" s="6">
        <v>2.6392961876832821E-2</v>
      </c>
      <c r="BF256" s="6">
        <v>-3.2258064516129004E-2</v>
      </c>
      <c r="BH256" s="6">
        <v>-8.0553697618281905E-3</v>
      </c>
      <c r="BJ256" s="6">
        <v>1.0031506898924514E-2</v>
      </c>
      <c r="BL256" s="6">
        <v>3.4870671326981073E-2</v>
      </c>
      <c r="BN256" s="6">
        <v>-4.1720879734480798E-2</v>
      </c>
      <c r="BS256">
        <v>20</v>
      </c>
      <c r="BT256">
        <v>0</v>
      </c>
      <c r="BU256" s="23">
        <v>2194.83</v>
      </c>
      <c r="BV256" s="20">
        <v>1.2346946808425601</v>
      </c>
      <c r="BW256" s="20">
        <v>1.16011115751614</v>
      </c>
    </row>
    <row r="257" spans="1:75" x14ac:dyDescent="0.25">
      <c r="A257" s="3">
        <v>256</v>
      </c>
      <c r="B257" s="3" t="s">
        <v>21</v>
      </c>
      <c r="C257" s="3" t="s">
        <v>22</v>
      </c>
      <c r="D257" s="3" t="s">
        <v>23</v>
      </c>
      <c r="E257" s="3" t="s">
        <v>79</v>
      </c>
      <c r="F257" s="3" t="s">
        <v>43</v>
      </c>
      <c r="G257" s="3" t="b">
        <v>1</v>
      </c>
      <c r="H257" s="3" t="b">
        <v>1</v>
      </c>
      <c r="I257" s="3" t="b">
        <v>0</v>
      </c>
      <c r="J257" s="3" t="b">
        <v>1</v>
      </c>
      <c r="K257" s="3" t="b">
        <v>0</v>
      </c>
      <c r="L257" s="3">
        <v>200</v>
      </c>
      <c r="M257" s="3">
        <v>2</v>
      </c>
      <c r="N257" s="3">
        <v>0</v>
      </c>
      <c r="O257" s="3">
        <v>1</v>
      </c>
      <c r="P257" s="3">
        <v>2</v>
      </c>
      <c r="Q257" s="3">
        <v>100</v>
      </c>
      <c r="R257" s="3">
        <v>100</v>
      </c>
      <c r="S257" s="3">
        <v>1</v>
      </c>
      <c r="T257" s="3">
        <v>1</v>
      </c>
      <c r="U257" s="3" t="b">
        <v>1</v>
      </c>
      <c r="V257" s="3">
        <v>251</v>
      </c>
      <c r="W257" s="51">
        <v>3500.7</v>
      </c>
      <c r="X257" s="51">
        <v>2273.96</v>
      </c>
      <c r="Y257" s="53">
        <v>165</v>
      </c>
      <c r="Z257" s="53">
        <v>172</v>
      </c>
      <c r="AA257" s="51">
        <v>132.51</v>
      </c>
      <c r="AB257" s="51">
        <v>146.25</v>
      </c>
      <c r="AC257" s="17">
        <v>1.24544138510372</v>
      </c>
      <c r="AD257" s="17">
        <v>1.17636701645715</v>
      </c>
      <c r="AE257" s="51">
        <v>34</v>
      </c>
      <c r="AF257" s="51">
        <v>28</v>
      </c>
      <c r="AG257" s="51">
        <v>34.25</v>
      </c>
      <c r="AH257" s="51">
        <v>27.75</v>
      </c>
      <c r="AI257" s="17">
        <v>0.99421266233766203</v>
      </c>
      <c r="AJ257" s="17">
        <v>1.01126144513213</v>
      </c>
      <c r="AK257" s="3">
        <v>-20</v>
      </c>
      <c r="AL257" s="3">
        <v>20</v>
      </c>
      <c r="AN257" s="6">
        <v>1.5703701296591266E-2</v>
      </c>
      <c r="AP257" s="6">
        <v>2.1442586190787649E-2</v>
      </c>
      <c r="AR257" s="6">
        <v>-6.0569351907935332E-4</v>
      </c>
      <c r="AT257" s="6">
        <v>0</v>
      </c>
      <c r="AV257" s="6">
        <v>-1.351200446677836E-2</v>
      </c>
      <c r="AX257" s="6">
        <v>-9.1933309395896279E-3</v>
      </c>
      <c r="AZ257" s="6">
        <v>1.2878597795367153E-2</v>
      </c>
      <c r="BB257" s="6">
        <v>9.1801109030249517E-3</v>
      </c>
      <c r="BD257" s="6">
        <v>-2.9325513196480912E-3</v>
      </c>
      <c r="BF257" s="6">
        <v>3.5842293906811484E-3</v>
      </c>
      <c r="BH257" s="6">
        <v>-3.9840637450194727E-3</v>
      </c>
      <c r="BJ257" s="6">
        <v>4.9614312099373059E-3</v>
      </c>
      <c r="BL257" s="6">
        <v>6.375566486735984E-4</v>
      </c>
      <c r="BN257" s="6">
        <v>-2.1623159275786508E-3</v>
      </c>
      <c r="BS257">
        <v>20</v>
      </c>
      <c r="BT257">
        <v>0</v>
      </c>
      <c r="BU257" s="23">
        <v>2273.96</v>
      </c>
      <c r="BV257" s="20">
        <v>1.24544138510372</v>
      </c>
      <c r="BW257" s="20">
        <v>1.17636701645715</v>
      </c>
    </row>
    <row r="258" spans="1:75" x14ac:dyDescent="0.25">
      <c r="A258" s="3">
        <v>257</v>
      </c>
      <c r="B258" s="3" t="s">
        <v>21</v>
      </c>
      <c r="C258" s="3" t="s">
        <v>22</v>
      </c>
      <c r="D258" s="3" t="s">
        <v>23</v>
      </c>
      <c r="E258" s="3" t="s">
        <v>79</v>
      </c>
      <c r="F258" s="3" t="s">
        <v>43</v>
      </c>
      <c r="G258" s="3" t="b">
        <v>1</v>
      </c>
      <c r="H258" s="3" t="b">
        <v>1</v>
      </c>
      <c r="I258" s="3" t="b">
        <v>0</v>
      </c>
      <c r="J258" s="3" t="b">
        <v>1</v>
      </c>
      <c r="K258" s="3" t="b">
        <v>0</v>
      </c>
      <c r="L258" s="3">
        <v>200</v>
      </c>
      <c r="M258" s="3">
        <v>2</v>
      </c>
      <c r="N258" s="3">
        <v>0</v>
      </c>
      <c r="O258" s="3">
        <v>1</v>
      </c>
      <c r="P258" s="3">
        <v>2</v>
      </c>
      <c r="Q258" s="3">
        <v>100</v>
      </c>
      <c r="R258" s="3">
        <v>100</v>
      </c>
      <c r="S258" s="3">
        <v>1</v>
      </c>
      <c r="T258" s="3">
        <v>1</v>
      </c>
      <c r="U258" s="3" t="b">
        <v>1</v>
      </c>
      <c r="V258" s="3">
        <v>251</v>
      </c>
      <c r="W258" s="51">
        <v>3457.83</v>
      </c>
      <c r="X258" s="51">
        <v>2244.4499999999998</v>
      </c>
      <c r="Y258" s="53">
        <v>165</v>
      </c>
      <c r="Z258" s="53">
        <v>172</v>
      </c>
      <c r="AA258" s="51">
        <v>133.72</v>
      </c>
      <c r="AB258" s="51">
        <v>147.31</v>
      </c>
      <c r="AC258" s="17">
        <v>1.23423250505589</v>
      </c>
      <c r="AD258" s="17">
        <v>1.16801197226022</v>
      </c>
      <c r="AE258" s="51">
        <v>34</v>
      </c>
      <c r="AF258" s="51">
        <v>28</v>
      </c>
      <c r="AG258" s="51">
        <v>34.229999999999997</v>
      </c>
      <c r="AH258" s="51">
        <v>27.77</v>
      </c>
      <c r="AI258" s="17">
        <v>0.99527348068859101</v>
      </c>
      <c r="AJ258" s="17">
        <v>1.0113633957008199</v>
      </c>
      <c r="AK258" s="3">
        <v>-20</v>
      </c>
      <c r="AL258" s="3">
        <v>20</v>
      </c>
      <c r="AN258" s="6">
        <v>3.2652696473254306E-3</v>
      </c>
      <c r="AP258" s="6">
        <v>8.1869569279640064E-3</v>
      </c>
      <c r="AR258" s="6">
        <v>-6.0569351907935332E-4</v>
      </c>
      <c r="AT258" s="6">
        <v>0</v>
      </c>
      <c r="AV258" s="6">
        <v>-4.504001488926046E-3</v>
      </c>
      <c r="AX258" s="6">
        <v>-2.0120996971688676E-3</v>
      </c>
      <c r="AZ258" s="6">
        <v>3.7627655759671086E-3</v>
      </c>
      <c r="BB258" s="6">
        <v>2.0124971300279348E-3</v>
      </c>
      <c r="BD258" s="6">
        <v>-2.9325513196480912E-3</v>
      </c>
      <c r="BF258" s="6">
        <v>3.5842293906811484E-3</v>
      </c>
      <c r="BH258" s="6">
        <v>-4.5656788902780354E-3</v>
      </c>
      <c r="BJ258" s="6">
        <v>5.6857277369355419E-3</v>
      </c>
      <c r="BL258" s="6">
        <v>1.7052303194411422E-3</v>
      </c>
      <c r="BN258" s="6">
        <v>-2.0617186786268116E-3</v>
      </c>
      <c r="BS258">
        <v>20</v>
      </c>
      <c r="BT258">
        <v>0</v>
      </c>
      <c r="BU258" s="23">
        <v>2244.4499999999998</v>
      </c>
      <c r="BV258" s="20">
        <v>1.23423250505589</v>
      </c>
      <c r="BW258" s="20">
        <v>1.16801197226022</v>
      </c>
    </row>
    <row r="259" spans="1:75" x14ac:dyDescent="0.25">
      <c r="A259" s="3">
        <v>258</v>
      </c>
      <c r="B259" s="3" t="s">
        <v>21</v>
      </c>
      <c r="C259" s="3" t="s">
        <v>22</v>
      </c>
      <c r="D259" s="3" t="s">
        <v>23</v>
      </c>
      <c r="E259" s="3" t="s">
        <v>79</v>
      </c>
      <c r="F259" s="3" t="s">
        <v>43</v>
      </c>
      <c r="G259" s="3" t="b">
        <v>1</v>
      </c>
      <c r="H259" s="3" t="b">
        <v>1</v>
      </c>
      <c r="I259" s="3" t="b">
        <v>0</v>
      </c>
      <c r="J259" s="3" t="b">
        <v>1</v>
      </c>
      <c r="K259" s="3" t="b">
        <v>0</v>
      </c>
      <c r="L259" s="3">
        <v>200</v>
      </c>
      <c r="M259" s="3">
        <v>2</v>
      </c>
      <c r="N259" s="3">
        <v>0</v>
      </c>
      <c r="O259" s="3">
        <v>1</v>
      </c>
      <c r="P259" s="3">
        <v>2</v>
      </c>
      <c r="Q259" s="3">
        <v>100</v>
      </c>
      <c r="R259" s="3">
        <v>100</v>
      </c>
      <c r="S259" s="3">
        <v>1</v>
      </c>
      <c r="T259" s="3">
        <v>1</v>
      </c>
      <c r="U259" s="3" t="b">
        <v>1</v>
      </c>
      <c r="V259" s="3">
        <v>251</v>
      </c>
      <c r="W259" s="51">
        <v>3448.35</v>
      </c>
      <c r="X259" s="51">
        <v>2219.91</v>
      </c>
      <c r="Y259" s="53">
        <v>165</v>
      </c>
      <c r="Z259" s="53">
        <v>172</v>
      </c>
      <c r="AA259" s="51">
        <v>134.71</v>
      </c>
      <c r="AB259" s="51">
        <v>147.5</v>
      </c>
      <c r="AC259" s="17">
        <v>1.22534037834173</v>
      </c>
      <c r="AD259" s="17">
        <v>1.16646091440254</v>
      </c>
      <c r="AE259" s="51">
        <v>34</v>
      </c>
      <c r="AF259" s="51">
        <v>28</v>
      </c>
      <c r="AG259" s="51">
        <v>34.619999999999997</v>
      </c>
      <c r="AH259" s="51">
        <v>27.38</v>
      </c>
      <c r="AI259" s="17">
        <v>0.98395367359841002</v>
      </c>
      <c r="AJ259" s="17">
        <v>1.02579664014146</v>
      </c>
      <c r="AK259" s="3">
        <v>-20</v>
      </c>
      <c r="AL259" s="3">
        <v>20</v>
      </c>
      <c r="AN259" s="6">
        <v>5.1471373328215719E-4</v>
      </c>
      <c r="AP259" s="6">
        <v>-2.8361925843941593E-3</v>
      </c>
      <c r="AR259" s="6">
        <v>-6.0569351907935332E-4</v>
      </c>
      <c r="AT259" s="6">
        <v>0</v>
      </c>
      <c r="AV259" s="6">
        <v>2.8661827656804029E-3</v>
      </c>
      <c r="AX259" s="6">
        <v>-7.2489787069718314E-4</v>
      </c>
      <c r="AZ259" s="6">
        <v>-3.46892348253236E-3</v>
      </c>
      <c r="BB259" s="6">
        <v>6.8187775789985139E-4</v>
      </c>
      <c r="BD259" s="6">
        <v>-2.9325513196480912E-3</v>
      </c>
      <c r="BF259" s="6">
        <v>3.5842293906811484E-3</v>
      </c>
      <c r="BH259" s="6">
        <v>6.7758164422604406E-3</v>
      </c>
      <c r="BJ259" s="6">
        <v>-8.4380545395285056E-3</v>
      </c>
      <c r="BL259" s="6">
        <v>-9.6877286897713022E-3</v>
      </c>
      <c r="BN259" s="6">
        <v>1.2179934927001979E-2</v>
      </c>
      <c r="BS259">
        <v>20</v>
      </c>
      <c r="BT259">
        <v>0</v>
      </c>
      <c r="BU259" s="23">
        <v>2219.91</v>
      </c>
      <c r="BV259" s="20">
        <v>1.22534037834173</v>
      </c>
      <c r="BW259" s="20">
        <v>1.16646091440254</v>
      </c>
    </row>
    <row r="260" spans="1:75" x14ac:dyDescent="0.25">
      <c r="A260" s="3">
        <v>259</v>
      </c>
      <c r="B260" s="3" t="s">
        <v>21</v>
      </c>
      <c r="C260" s="3" t="s">
        <v>22</v>
      </c>
      <c r="D260" s="3" t="s">
        <v>23</v>
      </c>
      <c r="E260" s="3" t="s">
        <v>79</v>
      </c>
      <c r="F260" s="3" t="s">
        <v>43</v>
      </c>
      <c r="G260" s="3" t="b">
        <v>1</v>
      </c>
      <c r="H260" s="3" t="b">
        <v>1</v>
      </c>
      <c r="I260" s="3" t="b">
        <v>0</v>
      </c>
      <c r="J260" s="3" t="b">
        <v>1</v>
      </c>
      <c r="K260" s="3" t="b">
        <v>0</v>
      </c>
      <c r="L260" s="3">
        <v>200</v>
      </c>
      <c r="M260" s="3">
        <v>2</v>
      </c>
      <c r="N260" s="3">
        <v>0</v>
      </c>
      <c r="O260" s="3">
        <v>1</v>
      </c>
      <c r="P260" s="3">
        <v>2</v>
      </c>
      <c r="Q260" s="3">
        <v>100</v>
      </c>
      <c r="R260" s="3">
        <v>100</v>
      </c>
      <c r="S260" s="3">
        <v>1</v>
      </c>
      <c r="T260" s="3">
        <v>1</v>
      </c>
      <c r="U260" s="3" t="b">
        <v>1</v>
      </c>
      <c r="V260" s="3">
        <v>251</v>
      </c>
      <c r="W260" s="51">
        <v>3483.24</v>
      </c>
      <c r="X260" s="51">
        <v>2256</v>
      </c>
      <c r="Y260" s="53">
        <v>165</v>
      </c>
      <c r="Z260" s="53">
        <v>172</v>
      </c>
      <c r="AA260" s="51">
        <v>133.41999999999999</v>
      </c>
      <c r="AB260" s="51">
        <v>146.49</v>
      </c>
      <c r="AC260" s="17">
        <v>1.2369062996475899</v>
      </c>
      <c r="AD260" s="17">
        <v>1.17437840543495</v>
      </c>
      <c r="AE260" s="51">
        <v>34</v>
      </c>
      <c r="AF260" s="51">
        <v>28</v>
      </c>
      <c r="AG260" s="51">
        <v>34.46</v>
      </c>
      <c r="AH260" s="51">
        <v>27.54</v>
      </c>
      <c r="AI260" s="17">
        <v>0.98827193515478695</v>
      </c>
      <c r="AJ260" s="17">
        <v>1.0192863257370399</v>
      </c>
      <c r="AK260" s="3">
        <v>-20</v>
      </c>
      <c r="AL260" s="3">
        <v>20</v>
      </c>
      <c r="AN260" s="6">
        <v>1.0637804011865759E-2</v>
      </c>
      <c r="AP260" s="6">
        <v>1.3375114094538398E-2</v>
      </c>
      <c r="AR260" s="6">
        <v>-6.0569351907935332E-4</v>
      </c>
      <c r="AT260" s="6">
        <v>0</v>
      </c>
      <c r="AV260" s="6">
        <v>-6.7373906569886399E-3</v>
      </c>
      <c r="AX260" s="6">
        <v>-7.5673917903621435E-3</v>
      </c>
      <c r="AZ260" s="6">
        <v>5.9372792457599299E-3</v>
      </c>
      <c r="BB260" s="6">
        <v>7.4741240266069653E-3</v>
      </c>
      <c r="BD260" s="6">
        <v>-2.9325513196480912E-3</v>
      </c>
      <c r="BF260" s="6">
        <v>3.5842293906811484E-3</v>
      </c>
      <c r="BH260" s="6">
        <v>2.1228952801934931E-3</v>
      </c>
      <c r="BJ260" s="6">
        <v>-2.6436823235432838E-3</v>
      </c>
      <c r="BL260" s="6">
        <v>-5.3415612585669958E-3</v>
      </c>
      <c r="BN260" s="6">
        <v>5.7560402169243297E-3</v>
      </c>
      <c r="BS260">
        <v>20</v>
      </c>
      <c r="BT260">
        <v>0</v>
      </c>
      <c r="BU260" s="23">
        <v>2256</v>
      </c>
      <c r="BV260" s="20">
        <v>1.2369062996475899</v>
      </c>
      <c r="BW260" s="20">
        <v>1.17437840543495</v>
      </c>
    </row>
    <row r="261" spans="1:75" x14ac:dyDescent="0.25">
      <c r="A261" s="3">
        <v>260</v>
      </c>
      <c r="B261" s="3" t="s">
        <v>21</v>
      </c>
      <c r="C261" s="3" t="s">
        <v>22</v>
      </c>
      <c r="D261" s="3" t="s">
        <v>23</v>
      </c>
      <c r="E261" s="3" t="s">
        <v>79</v>
      </c>
      <c r="F261" s="3" t="s">
        <v>43</v>
      </c>
      <c r="G261" s="3" t="b">
        <v>1</v>
      </c>
      <c r="H261" s="3" t="b">
        <v>1</v>
      </c>
      <c r="I261" s="3" t="b">
        <v>0</v>
      </c>
      <c r="J261" s="3" t="b">
        <v>1</v>
      </c>
      <c r="K261" s="3" t="b">
        <v>0</v>
      </c>
      <c r="L261" s="3">
        <v>200</v>
      </c>
      <c r="M261" s="3">
        <v>2</v>
      </c>
      <c r="N261" s="3">
        <v>0</v>
      </c>
      <c r="O261" s="3">
        <v>1</v>
      </c>
      <c r="P261" s="3">
        <v>2</v>
      </c>
      <c r="Q261" s="3">
        <v>100</v>
      </c>
      <c r="R261" s="3">
        <v>100</v>
      </c>
      <c r="S261" s="3">
        <v>1</v>
      </c>
      <c r="T261" s="3">
        <v>1</v>
      </c>
      <c r="U261" s="3" t="b">
        <v>1</v>
      </c>
      <c r="V261" s="3">
        <v>251</v>
      </c>
      <c r="W261" s="51">
        <v>3366.96</v>
      </c>
      <c r="X261" s="51">
        <v>2157.7199999999998</v>
      </c>
      <c r="Y261" s="53">
        <v>165</v>
      </c>
      <c r="Z261" s="53">
        <v>172</v>
      </c>
      <c r="AA261" s="51">
        <v>136.88999999999999</v>
      </c>
      <c r="AB261" s="51">
        <v>149.91</v>
      </c>
      <c r="AC261" s="17">
        <v>1.2059770856410601</v>
      </c>
      <c r="AD261" s="17">
        <v>1.14793473162298</v>
      </c>
      <c r="AE261" s="51">
        <v>34</v>
      </c>
      <c r="AF261" s="51">
        <v>28</v>
      </c>
      <c r="AG261" s="51">
        <v>34.53</v>
      </c>
      <c r="AH261" s="51">
        <v>27.47</v>
      </c>
      <c r="AI261" s="17">
        <v>0.98683822270664301</v>
      </c>
      <c r="AJ261" s="17">
        <v>1.0229881717261</v>
      </c>
      <c r="AK261" s="3">
        <v>-20</v>
      </c>
      <c r="AL261" s="3">
        <v>20</v>
      </c>
      <c r="AN261" s="6">
        <v>-2.3100027389501787E-2</v>
      </c>
      <c r="AP261" s="6">
        <v>-3.0771386886494945E-2</v>
      </c>
      <c r="AR261" s="6">
        <v>-6.0569351907935332E-4</v>
      </c>
      <c r="AT261" s="6">
        <v>0</v>
      </c>
      <c r="AV261" s="6">
        <v>1.9095477386934734E-2</v>
      </c>
      <c r="AX261" s="6">
        <v>1.56022410861274E-2</v>
      </c>
      <c r="AZ261" s="6">
        <v>-1.9216484944626022E-2</v>
      </c>
      <c r="BB261" s="6">
        <v>-1.5211338330726409E-2</v>
      </c>
      <c r="BD261" s="6">
        <v>-2.9325513196480912E-3</v>
      </c>
      <c r="BF261" s="6">
        <v>3.5842293906811484E-3</v>
      </c>
      <c r="BH261" s="6">
        <v>4.158548288597963E-3</v>
      </c>
      <c r="BJ261" s="6">
        <v>-5.1787201680367767E-3</v>
      </c>
      <c r="BL261" s="6">
        <v>-6.7845387777571986E-3</v>
      </c>
      <c r="BN261" s="6">
        <v>9.4087468896619786E-3</v>
      </c>
      <c r="BS261">
        <v>20</v>
      </c>
      <c r="BT261">
        <v>0</v>
      </c>
      <c r="BU261" s="23">
        <v>2157.7199999999998</v>
      </c>
      <c r="BV261" s="20">
        <v>1.2059770856410601</v>
      </c>
      <c r="BW261" s="20">
        <v>1.14793473162298</v>
      </c>
    </row>
    <row r="262" spans="1:75" x14ac:dyDescent="0.25">
      <c r="A262" s="1">
        <v>261</v>
      </c>
      <c r="B262" s="1" t="s">
        <v>21</v>
      </c>
      <c r="C262" s="1" t="s">
        <v>22</v>
      </c>
      <c r="D262" s="1" t="s">
        <v>23</v>
      </c>
      <c r="E262" s="1" t="s">
        <v>80</v>
      </c>
      <c r="F262" s="1" t="s">
        <v>43</v>
      </c>
      <c r="G262" s="1" t="b">
        <v>1</v>
      </c>
      <c r="H262" s="1" t="b">
        <v>1</v>
      </c>
      <c r="I262" s="1" t="b">
        <v>0</v>
      </c>
      <c r="J262" s="1" t="b">
        <v>1</v>
      </c>
      <c r="K262" s="1" t="b">
        <v>0</v>
      </c>
      <c r="L262" s="1">
        <v>200</v>
      </c>
      <c r="M262" s="1">
        <v>2</v>
      </c>
      <c r="N262" s="1">
        <v>0</v>
      </c>
      <c r="O262" s="1">
        <v>1</v>
      </c>
      <c r="P262" s="1">
        <v>2</v>
      </c>
      <c r="Q262" s="1">
        <v>100</v>
      </c>
      <c r="R262" s="1">
        <v>100</v>
      </c>
      <c r="S262" s="1">
        <v>1</v>
      </c>
      <c r="T262" s="1">
        <v>1</v>
      </c>
      <c r="U262" s="1" t="b">
        <v>1</v>
      </c>
      <c r="V262" s="1">
        <v>251</v>
      </c>
      <c r="W262" s="50">
        <v>3382.11</v>
      </c>
      <c r="X262" s="50">
        <v>2287.87</v>
      </c>
      <c r="Y262" s="54">
        <v>166</v>
      </c>
      <c r="Z262" s="54">
        <v>172</v>
      </c>
      <c r="AA262" s="50">
        <v>134.58000000000001</v>
      </c>
      <c r="AB262" s="50">
        <v>146.13999999999999</v>
      </c>
      <c r="AC262" s="16">
        <v>1.2339334851353301</v>
      </c>
      <c r="AD262" s="16">
        <v>1.17724015465382</v>
      </c>
      <c r="AE262" s="50">
        <v>34</v>
      </c>
      <c r="AF262" s="50">
        <v>28</v>
      </c>
      <c r="AG262" s="50">
        <v>34.06</v>
      </c>
      <c r="AH262" s="50">
        <v>27.94</v>
      </c>
      <c r="AI262" s="16">
        <v>1.00007847680216</v>
      </c>
      <c r="AJ262" s="16">
        <v>1.0049167698202099</v>
      </c>
      <c r="AK262" s="1">
        <v>-20</v>
      </c>
      <c r="AL262" s="1">
        <v>19</v>
      </c>
      <c r="AN262" s="6" cm="1">
        <f t="array" ref="AN262:AN271">W262:W271/AO262-1</f>
        <v>4.032326295737132E-3</v>
      </c>
      <c r="AO262" s="23">
        <f>AVERAGE(W262:W271)</f>
        <v>3368.5269999999996</v>
      </c>
      <c r="AP262" s="6" cm="1">
        <f t="array" ref="AP262:AP271">X262:X271/AQ262-1</f>
        <v>1.190873727578512E-2</v>
      </c>
      <c r="AQ262" s="23">
        <f t="shared" ref="AQ262" si="70">AVERAGE(X262:X271)</f>
        <v>2260.9449999999997</v>
      </c>
      <c r="AR262" s="6" cm="1">
        <f t="array" ref="AR262:AR271">Y262:Y271/AS262-1</f>
        <v>1.2062726176114147E-3</v>
      </c>
      <c r="AS262" s="23">
        <f>AVERAGE(Y262:Y271)</f>
        <v>165.8</v>
      </c>
      <c r="AT262" s="6" cm="1">
        <f t="array" ref="AT262:AT271">Z262:Z271/AU262-1</f>
        <v>1.1641443538998875E-3</v>
      </c>
      <c r="AU262" s="23">
        <f>AVERAGE(Z262:Z271)</f>
        <v>171.8</v>
      </c>
      <c r="AV262" s="6" cm="1">
        <f t="array" ref="AV262:AV271">AA262:AA271/AW262-1</f>
        <v>-5.9239780768491901E-3</v>
      </c>
      <c r="AW262" s="23">
        <f>AVERAGE(AA262:AA271)</f>
        <v>135.38200000000001</v>
      </c>
      <c r="AX262" s="6" cm="1">
        <f t="array" ref="AX262:AX271">AB262:AB271/AY262-1</f>
        <v>-6.3640566781801855E-3</v>
      </c>
      <c r="AY262" s="23">
        <f>AVERAGE(AB262:AB271)</f>
        <v>147.07600000000002</v>
      </c>
      <c r="AZ262" s="6" cm="1">
        <f t="array" ref="AZ262:AZ271">AC262:AC271/BA262-1</f>
        <v>7.1064893495380588E-3</v>
      </c>
      <c r="BA262" s="23">
        <f>AVERAGE(AC262:AC271)</f>
        <v>1.225226426584038</v>
      </c>
      <c r="BB262" s="6" cm="1">
        <f t="array" ref="BB262:BB271">AD262:AD271/BC262-1</f>
        <v>7.5017264968968433E-3</v>
      </c>
      <c r="BC262" s="23">
        <f>AVERAGE(AD262:AD271)</f>
        <v>1.1684745779514512</v>
      </c>
      <c r="BD262" s="6" cm="1">
        <f t="array" ref="BD262:BD271">AE262:AE271/BE262-1</f>
        <v>0</v>
      </c>
      <c r="BE262" s="23">
        <f>AVERAGE(AE262:AE271)</f>
        <v>34</v>
      </c>
      <c r="BF262" s="6" cm="1">
        <f t="array" ref="BF262:BF271">AF262:AF271/BG262-1</f>
        <v>0</v>
      </c>
      <c r="BG262" s="23">
        <f>AVERAGE(AF262:AF271)</f>
        <v>28</v>
      </c>
      <c r="BH262" s="6" cm="1">
        <f t="array" ref="BH262:BH271">AG262:AG271/BI262-1</f>
        <v>-3.2191981270119907E-3</v>
      </c>
      <c r="BI262" s="23">
        <f t="shared" ref="BI262" si="71">AVERAGE(AG262:AG271)</f>
        <v>34.17</v>
      </c>
      <c r="BJ262" s="6" cm="1">
        <f t="array" ref="BJ262:BJ271">AH262:AH271/BK262-1</f>
        <v>3.9525691699604515E-3</v>
      </c>
      <c r="BK262" s="23">
        <f t="shared" ref="BK262" si="72">AVERAGE(AH262:AH271)</f>
        <v>27.830000000000002</v>
      </c>
      <c r="BL262" s="6" cm="1">
        <f t="array" ref="BL262:BL271">AI262:AI271/BM262-1</f>
        <v>2.973746229898433E-3</v>
      </c>
      <c r="BM262" s="22">
        <f t="shared" ref="BM262" si="73">AVERAGE(AI262:AI271)</f>
        <v>0.99711331484136889</v>
      </c>
      <c r="BN262" s="6" cm="1">
        <f t="array" ref="BN262:BN271">AJ262:AJ271/BO262-1</f>
        <v>-4.3375647149738183E-3</v>
      </c>
      <c r="BO262" s="22">
        <f t="shared" ref="BO262" si="74">AVERAGE(AJ262:AJ271)</f>
        <v>1.0092946506840288</v>
      </c>
      <c r="BS262">
        <v>19</v>
      </c>
      <c r="BT262">
        <v>1</v>
      </c>
      <c r="BU262" s="23">
        <v>2287.87</v>
      </c>
      <c r="BV262" s="20">
        <v>1.2339334851353301</v>
      </c>
      <c r="BW262" s="20">
        <v>1.17724015465382</v>
      </c>
    </row>
    <row r="263" spans="1:75" x14ac:dyDescent="0.25">
      <c r="A263" s="1">
        <v>262</v>
      </c>
      <c r="B263" s="1" t="s">
        <v>21</v>
      </c>
      <c r="C263" s="1" t="s">
        <v>22</v>
      </c>
      <c r="D263" s="1" t="s">
        <v>23</v>
      </c>
      <c r="E263" s="1" t="s">
        <v>80</v>
      </c>
      <c r="F263" s="1" t="s">
        <v>43</v>
      </c>
      <c r="G263" s="1" t="b">
        <v>1</v>
      </c>
      <c r="H263" s="1" t="b">
        <v>1</v>
      </c>
      <c r="I263" s="1" t="b">
        <v>0</v>
      </c>
      <c r="J263" s="1" t="b">
        <v>1</v>
      </c>
      <c r="K263" s="1" t="b">
        <v>0</v>
      </c>
      <c r="L263" s="1">
        <v>200</v>
      </c>
      <c r="M263" s="1">
        <v>2</v>
      </c>
      <c r="N263" s="1">
        <v>0</v>
      </c>
      <c r="O263" s="1">
        <v>1</v>
      </c>
      <c r="P263" s="1">
        <v>2</v>
      </c>
      <c r="Q263" s="1">
        <v>100</v>
      </c>
      <c r="R263" s="1">
        <v>100</v>
      </c>
      <c r="S263" s="1">
        <v>1</v>
      </c>
      <c r="T263" s="1">
        <v>1</v>
      </c>
      <c r="U263" s="1" t="b">
        <v>1</v>
      </c>
      <c r="V263" s="1">
        <v>251</v>
      </c>
      <c r="W263" s="50">
        <v>3328.93</v>
      </c>
      <c r="X263" s="50">
        <v>2232.09</v>
      </c>
      <c r="Y263" s="54">
        <v>166</v>
      </c>
      <c r="Z263" s="54">
        <v>172</v>
      </c>
      <c r="AA263" s="50">
        <v>136.38</v>
      </c>
      <c r="AB263" s="50">
        <v>147.85</v>
      </c>
      <c r="AC263" s="16">
        <v>1.2177507169702899</v>
      </c>
      <c r="AD263" s="16">
        <v>1.16369736626701</v>
      </c>
      <c r="AE263" s="50">
        <v>34</v>
      </c>
      <c r="AF263" s="50">
        <v>28</v>
      </c>
      <c r="AG263" s="50">
        <v>34.200000000000003</v>
      </c>
      <c r="AH263" s="50">
        <v>27.8</v>
      </c>
      <c r="AI263" s="16">
        <v>0.99657939533915696</v>
      </c>
      <c r="AJ263" s="16">
        <v>1.0108768665088399</v>
      </c>
      <c r="AK263" s="1">
        <v>-20</v>
      </c>
      <c r="AL263" s="1">
        <v>19</v>
      </c>
      <c r="AN263" s="6">
        <v>-1.1754989643841252E-2</v>
      </c>
      <c r="AP263" s="6">
        <v>-1.2762362640400204E-2</v>
      </c>
      <c r="AR263" s="6">
        <v>1.2062726176114147E-3</v>
      </c>
      <c r="AT263" s="6">
        <v>1.1641443538998875E-3</v>
      </c>
      <c r="AV263" s="6">
        <v>7.3717333175753463E-3</v>
      </c>
      <c r="AX263" s="6">
        <v>5.2625853300332093E-3</v>
      </c>
      <c r="AZ263" s="6">
        <v>-6.1014923050514147E-3</v>
      </c>
      <c r="BB263" s="6">
        <v>-4.0884173045651062E-3</v>
      </c>
      <c r="BD263" s="6">
        <v>0</v>
      </c>
      <c r="BF263" s="6">
        <v>0</v>
      </c>
      <c r="BH263" s="6">
        <v>8.7796312554866418E-4</v>
      </c>
      <c r="BJ263" s="6">
        <v>-1.0779734099892746E-3</v>
      </c>
      <c r="BL263" s="6">
        <v>-5.3546522172043254E-4</v>
      </c>
      <c r="BN263" s="6">
        <v>1.5676451111068523E-3</v>
      </c>
      <c r="BS263">
        <v>19</v>
      </c>
      <c r="BT263">
        <v>1</v>
      </c>
      <c r="BU263" s="23">
        <v>2232.09</v>
      </c>
      <c r="BV263" s="20">
        <v>1.2177507169702899</v>
      </c>
      <c r="BW263" s="20">
        <v>1.16369736626701</v>
      </c>
    </row>
    <row r="264" spans="1:75" x14ac:dyDescent="0.25">
      <c r="A264" s="1">
        <v>263</v>
      </c>
      <c r="B264" s="1" t="s">
        <v>21</v>
      </c>
      <c r="C264" s="1" t="s">
        <v>22</v>
      </c>
      <c r="D264" s="1" t="s">
        <v>23</v>
      </c>
      <c r="E264" s="1" t="s">
        <v>80</v>
      </c>
      <c r="F264" s="1" t="s">
        <v>43</v>
      </c>
      <c r="G264" s="1" t="b">
        <v>1</v>
      </c>
      <c r="H264" s="1" t="b">
        <v>1</v>
      </c>
      <c r="I264" s="1" t="b">
        <v>0</v>
      </c>
      <c r="J264" s="1" t="b">
        <v>1</v>
      </c>
      <c r="K264" s="1" t="b">
        <v>0</v>
      </c>
      <c r="L264" s="1">
        <v>200</v>
      </c>
      <c r="M264" s="1">
        <v>2</v>
      </c>
      <c r="N264" s="1">
        <v>0</v>
      </c>
      <c r="O264" s="1">
        <v>1</v>
      </c>
      <c r="P264" s="1">
        <v>2</v>
      </c>
      <c r="Q264" s="1">
        <v>100</v>
      </c>
      <c r="R264" s="1">
        <v>100</v>
      </c>
      <c r="S264" s="1">
        <v>1</v>
      </c>
      <c r="T264" s="1">
        <v>1</v>
      </c>
      <c r="U264" s="1" t="b">
        <v>1</v>
      </c>
      <c r="V264" s="1">
        <v>251</v>
      </c>
      <c r="W264" s="50">
        <v>3444.03</v>
      </c>
      <c r="X264" s="50">
        <v>2305.39</v>
      </c>
      <c r="Y264" s="54">
        <v>165</v>
      </c>
      <c r="Z264" s="54">
        <v>171</v>
      </c>
      <c r="AA264" s="50">
        <v>134.56</v>
      </c>
      <c r="AB264" s="50">
        <v>145.65</v>
      </c>
      <c r="AC264" s="16">
        <v>1.2269024322587601</v>
      </c>
      <c r="AD264" s="16">
        <v>1.1744545776625701</v>
      </c>
      <c r="AE264" s="50">
        <v>34</v>
      </c>
      <c r="AF264" s="50">
        <v>28</v>
      </c>
      <c r="AG264" s="50">
        <v>34.49</v>
      </c>
      <c r="AH264" s="50">
        <v>27.51</v>
      </c>
      <c r="AI264" s="16">
        <v>0.98812573186320996</v>
      </c>
      <c r="AJ264" s="16">
        <v>1.0215886830571399</v>
      </c>
      <c r="AK264" s="1">
        <v>-20</v>
      </c>
      <c r="AL264" s="1">
        <v>19</v>
      </c>
      <c r="AN264" s="6">
        <v>2.241424812685211E-2</v>
      </c>
      <c r="AP264" s="6">
        <v>1.9657709497577391E-2</v>
      </c>
      <c r="AR264" s="6">
        <v>-4.8250904704464359E-3</v>
      </c>
      <c r="AT264" s="6">
        <v>-4.6565774155995499E-3</v>
      </c>
      <c r="AV264" s="6">
        <v>-6.0717082034539294E-3</v>
      </c>
      <c r="AX264" s="6">
        <v>-9.695667546030684E-3</v>
      </c>
      <c r="AZ264" s="6">
        <v>1.3679150550114372E-3</v>
      </c>
      <c r="BB264" s="6">
        <v>5.1177833253359672E-3</v>
      </c>
      <c r="BD264" s="6">
        <v>0</v>
      </c>
      <c r="BF264" s="6">
        <v>0</v>
      </c>
      <c r="BH264" s="6">
        <v>9.3649400058530841E-3</v>
      </c>
      <c r="BJ264" s="6">
        <v>-1.1498383039885041E-2</v>
      </c>
      <c r="BL264" s="6">
        <v>-9.0136024104630064E-3</v>
      </c>
      <c r="BN264" s="6">
        <v>1.218081594386633E-2</v>
      </c>
      <c r="BS264">
        <v>19</v>
      </c>
      <c r="BT264">
        <v>1</v>
      </c>
      <c r="BU264" s="23">
        <v>2305.39</v>
      </c>
      <c r="BV264" s="20">
        <v>1.2269024322587601</v>
      </c>
      <c r="BW264" s="20">
        <v>1.1744545776625701</v>
      </c>
    </row>
    <row r="265" spans="1:75" x14ac:dyDescent="0.25">
      <c r="A265" s="1">
        <v>264</v>
      </c>
      <c r="B265" s="1" t="s">
        <v>21</v>
      </c>
      <c r="C265" s="1" t="s">
        <v>22</v>
      </c>
      <c r="D265" s="1" t="s">
        <v>23</v>
      </c>
      <c r="E265" s="1" t="s">
        <v>80</v>
      </c>
      <c r="F265" s="1" t="s">
        <v>43</v>
      </c>
      <c r="G265" s="1" t="b">
        <v>1</v>
      </c>
      <c r="H265" s="1" t="b">
        <v>1</v>
      </c>
      <c r="I265" s="1" t="b">
        <v>0</v>
      </c>
      <c r="J265" s="1" t="b">
        <v>1</v>
      </c>
      <c r="K265" s="1" t="b">
        <v>0</v>
      </c>
      <c r="L265" s="1">
        <v>200</v>
      </c>
      <c r="M265" s="1">
        <v>2</v>
      </c>
      <c r="N265" s="1">
        <v>0</v>
      </c>
      <c r="O265" s="1">
        <v>1</v>
      </c>
      <c r="P265" s="1">
        <v>2</v>
      </c>
      <c r="Q265" s="1">
        <v>100</v>
      </c>
      <c r="R265" s="1">
        <v>100</v>
      </c>
      <c r="S265" s="1">
        <v>1</v>
      </c>
      <c r="T265" s="1">
        <v>1</v>
      </c>
      <c r="U265" s="1" t="b">
        <v>1</v>
      </c>
      <c r="V265" s="1">
        <v>251</v>
      </c>
      <c r="W265" s="50">
        <v>3401.81</v>
      </c>
      <c r="X265" s="50">
        <v>2289.31</v>
      </c>
      <c r="Y265" s="54">
        <v>166</v>
      </c>
      <c r="Z265" s="54">
        <v>172</v>
      </c>
      <c r="AA265" s="50">
        <v>133.96</v>
      </c>
      <c r="AB265" s="50">
        <v>146.1</v>
      </c>
      <c r="AC265" s="16">
        <v>1.2396113099736601</v>
      </c>
      <c r="AD265" s="16">
        <v>1.17769896427715</v>
      </c>
      <c r="AE265" s="50">
        <v>34</v>
      </c>
      <c r="AF265" s="50">
        <v>28</v>
      </c>
      <c r="AG265" s="50">
        <v>34.03</v>
      </c>
      <c r="AH265" s="50">
        <v>27.97</v>
      </c>
      <c r="AI265" s="16">
        <v>1.001253516439</v>
      </c>
      <c r="AJ265" s="16">
        <v>1.0042244101136599</v>
      </c>
      <c r="AK265" s="1">
        <v>-20</v>
      </c>
      <c r="AL265" s="1">
        <v>19</v>
      </c>
      <c r="AN265" s="6">
        <v>9.8805798498871056E-3</v>
      </c>
      <c r="AP265" s="6">
        <v>1.254563910223383E-2</v>
      </c>
      <c r="AR265" s="6">
        <v>1.2062726176114147E-3</v>
      </c>
      <c r="AT265" s="6">
        <v>1.1641443538998875E-3</v>
      </c>
      <c r="AV265" s="6">
        <v>-1.0503612001595442E-2</v>
      </c>
      <c r="AX265" s="6">
        <v>-6.636024912290428E-3</v>
      </c>
      <c r="AZ265" s="6">
        <v>1.1740591842870574E-2</v>
      </c>
      <c r="BB265" s="6">
        <v>7.8943834121498746E-3</v>
      </c>
      <c r="BD265" s="6">
        <v>0</v>
      </c>
      <c r="BF265" s="6">
        <v>0</v>
      </c>
      <c r="BH265" s="6">
        <v>-4.0971612525607659E-3</v>
      </c>
      <c r="BJ265" s="6">
        <v>5.030542579949504E-3</v>
      </c>
      <c r="BL265" s="6">
        <v>4.1521876561139148E-3</v>
      </c>
      <c r="BN265" s="6">
        <v>-5.0235484424024923E-3</v>
      </c>
      <c r="BS265">
        <v>19</v>
      </c>
      <c r="BT265">
        <v>1</v>
      </c>
      <c r="BU265" s="23">
        <v>2289.31</v>
      </c>
      <c r="BV265" s="20">
        <v>1.2396113099736601</v>
      </c>
      <c r="BW265" s="20">
        <v>1.17769896427715</v>
      </c>
    </row>
    <row r="266" spans="1:75" x14ac:dyDescent="0.25">
      <c r="A266" s="1">
        <v>265</v>
      </c>
      <c r="B266" s="1" t="s">
        <v>21</v>
      </c>
      <c r="C266" s="1" t="s">
        <v>22</v>
      </c>
      <c r="D266" s="1" t="s">
        <v>23</v>
      </c>
      <c r="E266" s="1" t="s">
        <v>80</v>
      </c>
      <c r="F266" s="1" t="s">
        <v>43</v>
      </c>
      <c r="G266" s="1" t="b">
        <v>1</v>
      </c>
      <c r="H266" s="1" t="b">
        <v>1</v>
      </c>
      <c r="I266" s="1" t="b">
        <v>0</v>
      </c>
      <c r="J266" s="1" t="b">
        <v>1</v>
      </c>
      <c r="K266" s="1" t="b">
        <v>0</v>
      </c>
      <c r="L266" s="1">
        <v>200</v>
      </c>
      <c r="M266" s="1">
        <v>2</v>
      </c>
      <c r="N266" s="1">
        <v>0</v>
      </c>
      <c r="O266" s="1">
        <v>1</v>
      </c>
      <c r="P266" s="1">
        <v>2</v>
      </c>
      <c r="Q266" s="1">
        <v>100</v>
      </c>
      <c r="R266" s="1">
        <v>100</v>
      </c>
      <c r="S266" s="1">
        <v>1</v>
      </c>
      <c r="T266" s="1">
        <v>1</v>
      </c>
      <c r="U266" s="1" t="b">
        <v>1</v>
      </c>
      <c r="V266" s="1">
        <v>251</v>
      </c>
      <c r="W266" s="50">
        <v>3338.17</v>
      </c>
      <c r="X266" s="50">
        <v>2229.37</v>
      </c>
      <c r="Y266" s="54">
        <v>166</v>
      </c>
      <c r="Z266" s="54">
        <v>172</v>
      </c>
      <c r="AA266" s="50">
        <v>136.15</v>
      </c>
      <c r="AB266" s="50">
        <v>147.91999999999999</v>
      </c>
      <c r="AC266" s="16">
        <v>1.21990539478144</v>
      </c>
      <c r="AD266" s="16">
        <v>1.16322107258893</v>
      </c>
      <c r="AE266" s="50">
        <v>34</v>
      </c>
      <c r="AF266" s="50">
        <v>28</v>
      </c>
      <c r="AG266" s="50">
        <v>34.22</v>
      </c>
      <c r="AH266" s="50">
        <v>27.78</v>
      </c>
      <c r="AI266" s="16">
        <v>0.995819862039513</v>
      </c>
      <c r="AJ266" s="16">
        <v>1.01137180659739</v>
      </c>
      <c r="AK266" s="1">
        <v>-20</v>
      </c>
      <c r="AL266" s="1">
        <v>19</v>
      </c>
      <c r="AN266" s="6">
        <v>-9.01195092098106E-3</v>
      </c>
      <c r="AP266" s="6">
        <v>-1.3965399423692237E-2</v>
      </c>
      <c r="AR266" s="6">
        <v>1.2062726176114147E-3</v>
      </c>
      <c r="AT266" s="6">
        <v>1.1641443538998875E-3</v>
      </c>
      <c r="AV266" s="6">
        <v>5.6728368616212332E-3</v>
      </c>
      <c r="AX266" s="6">
        <v>5.7385297397261059E-3</v>
      </c>
      <c r="AZ266" s="6">
        <v>-4.3428966982317352E-3</v>
      </c>
      <c r="BB266" s="6">
        <v>-4.4960373649989283E-3</v>
      </c>
      <c r="BD266" s="6">
        <v>0</v>
      </c>
      <c r="BF266" s="6">
        <v>0</v>
      </c>
      <c r="BH266" s="6">
        <v>1.4632718759144403E-3</v>
      </c>
      <c r="BJ266" s="6">
        <v>-1.7966223499820133E-3</v>
      </c>
      <c r="BL266" s="6">
        <v>-1.2971974023450183E-3</v>
      </c>
      <c r="BN266" s="6">
        <v>2.058027268799556E-3</v>
      </c>
      <c r="BS266">
        <v>19</v>
      </c>
      <c r="BT266">
        <v>1</v>
      </c>
      <c r="BU266" s="23">
        <v>2229.37</v>
      </c>
      <c r="BV266" s="20">
        <v>1.21990539478144</v>
      </c>
      <c r="BW266" s="20">
        <v>1.16322107258893</v>
      </c>
    </row>
    <row r="267" spans="1:75" x14ac:dyDescent="0.25">
      <c r="A267" s="1">
        <v>266</v>
      </c>
      <c r="B267" s="1" t="s">
        <v>21</v>
      </c>
      <c r="C267" s="1" t="s">
        <v>22</v>
      </c>
      <c r="D267" s="1" t="s">
        <v>23</v>
      </c>
      <c r="E267" s="1" t="s">
        <v>80</v>
      </c>
      <c r="F267" s="1" t="s">
        <v>43</v>
      </c>
      <c r="G267" s="1" t="b">
        <v>1</v>
      </c>
      <c r="H267" s="1" t="b">
        <v>1</v>
      </c>
      <c r="I267" s="1" t="b">
        <v>0</v>
      </c>
      <c r="J267" s="1" t="b">
        <v>1</v>
      </c>
      <c r="K267" s="1" t="b">
        <v>0</v>
      </c>
      <c r="L267" s="1">
        <v>200</v>
      </c>
      <c r="M267" s="1">
        <v>2</v>
      </c>
      <c r="N267" s="1">
        <v>0</v>
      </c>
      <c r="O267" s="1">
        <v>1</v>
      </c>
      <c r="P267" s="1">
        <v>2</v>
      </c>
      <c r="Q267" s="1">
        <v>100</v>
      </c>
      <c r="R267" s="1">
        <v>100</v>
      </c>
      <c r="S267" s="1">
        <v>1</v>
      </c>
      <c r="T267" s="1">
        <v>1</v>
      </c>
      <c r="U267" s="1" t="b">
        <v>1</v>
      </c>
      <c r="V267" s="1">
        <v>251</v>
      </c>
      <c r="W267" s="50">
        <v>3335.75</v>
      </c>
      <c r="X267" s="50">
        <v>2233.87</v>
      </c>
      <c r="Y267" s="54">
        <v>166</v>
      </c>
      <c r="Z267" s="54">
        <v>172</v>
      </c>
      <c r="AA267" s="50">
        <v>136.15</v>
      </c>
      <c r="AB267" s="50">
        <v>147.82</v>
      </c>
      <c r="AC267" s="16">
        <v>1.2197252135296399</v>
      </c>
      <c r="AD267" s="16">
        <v>1.16387977965033</v>
      </c>
      <c r="AE267" s="50">
        <v>34</v>
      </c>
      <c r="AF267" s="50">
        <v>28</v>
      </c>
      <c r="AG267" s="50">
        <v>34.18</v>
      </c>
      <c r="AH267" s="50">
        <v>27.82</v>
      </c>
      <c r="AI267" s="16">
        <v>0.99708590409969799</v>
      </c>
      <c r="AJ267" s="16">
        <v>1.01008606492177</v>
      </c>
      <c r="AK267" s="1">
        <v>-20</v>
      </c>
      <c r="AL267" s="1">
        <v>19</v>
      </c>
      <c r="AN267" s="6">
        <v>-9.7303658245873059E-3</v>
      </c>
      <c r="AP267" s="6">
        <v>-1.1975081216040073E-2</v>
      </c>
      <c r="AR267" s="6">
        <v>1.2062726176114147E-3</v>
      </c>
      <c r="AT267" s="6">
        <v>1.1641443538998875E-3</v>
      </c>
      <c r="AV267" s="6">
        <v>5.6728368616212332E-3</v>
      </c>
      <c r="AX267" s="6">
        <v>5.0586091544506662E-3</v>
      </c>
      <c r="AZ267" s="6">
        <v>-4.4899562521970582E-3</v>
      </c>
      <c r="BB267" s="6">
        <v>-3.93230489376728E-3</v>
      </c>
      <c r="BD267" s="6">
        <v>0</v>
      </c>
      <c r="BF267" s="6">
        <v>0</v>
      </c>
      <c r="BH267" s="6">
        <v>2.9265437518288806E-4</v>
      </c>
      <c r="BJ267" s="6">
        <v>-3.5932446999642487E-4</v>
      </c>
      <c r="BL267" s="6">
        <v>-2.7490096925708585E-5</v>
      </c>
      <c r="BN267" s="6">
        <v>7.8412605992195239E-4</v>
      </c>
      <c r="BS267">
        <v>19</v>
      </c>
      <c r="BT267">
        <v>1</v>
      </c>
      <c r="BU267" s="23">
        <v>2233.87</v>
      </c>
      <c r="BV267" s="20">
        <v>1.2197252135296399</v>
      </c>
      <c r="BW267" s="20">
        <v>1.16387977965033</v>
      </c>
    </row>
    <row r="268" spans="1:75" x14ac:dyDescent="0.25">
      <c r="A268" s="1">
        <v>267</v>
      </c>
      <c r="B268" s="1" t="s">
        <v>21</v>
      </c>
      <c r="C268" s="1" t="s">
        <v>22</v>
      </c>
      <c r="D268" s="1" t="s">
        <v>23</v>
      </c>
      <c r="E268" s="1" t="s">
        <v>80</v>
      </c>
      <c r="F268" s="1" t="s">
        <v>43</v>
      </c>
      <c r="G268" s="1" t="b">
        <v>1</v>
      </c>
      <c r="H268" s="1" t="b">
        <v>1</v>
      </c>
      <c r="I268" s="1" t="b">
        <v>0</v>
      </c>
      <c r="J268" s="1" t="b">
        <v>1</v>
      </c>
      <c r="K268" s="1" t="b">
        <v>0</v>
      </c>
      <c r="L268" s="1">
        <v>200</v>
      </c>
      <c r="M268" s="1">
        <v>2</v>
      </c>
      <c r="N268" s="1">
        <v>0</v>
      </c>
      <c r="O268" s="1">
        <v>1</v>
      </c>
      <c r="P268" s="1">
        <v>2</v>
      </c>
      <c r="Q268" s="1">
        <v>100</v>
      </c>
      <c r="R268" s="1">
        <v>100</v>
      </c>
      <c r="S268" s="1">
        <v>1</v>
      </c>
      <c r="T268" s="1">
        <v>1</v>
      </c>
      <c r="U268" s="1" t="b">
        <v>1</v>
      </c>
      <c r="V268" s="1">
        <v>251</v>
      </c>
      <c r="W268" s="50">
        <v>3322.2</v>
      </c>
      <c r="X268" s="50">
        <v>2238.1799999999998</v>
      </c>
      <c r="Y268" s="54">
        <v>166</v>
      </c>
      <c r="Z268" s="54">
        <v>172</v>
      </c>
      <c r="AA268" s="50">
        <v>136</v>
      </c>
      <c r="AB268" s="50">
        <v>148.26</v>
      </c>
      <c r="AC268" s="16">
        <v>1.2211313125043</v>
      </c>
      <c r="AD268" s="16">
        <v>1.1603947390953</v>
      </c>
      <c r="AE268" s="50">
        <v>34</v>
      </c>
      <c r="AF268" s="50">
        <v>28</v>
      </c>
      <c r="AG268" s="50">
        <v>33.880000000000003</v>
      </c>
      <c r="AH268" s="50">
        <v>28.12</v>
      </c>
      <c r="AI268" s="16">
        <v>1.00511542933911</v>
      </c>
      <c r="AJ268" s="16">
        <v>0.998098693388349</v>
      </c>
      <c r="AK268" s="1">
        <v>-20</v>
      </c>
      <c r="AL268" s="1">
        <v>19</v>
      </c>
      <c r="AN268" s="6">
        <v>-1.3752895553456934E-2</v>
      </c>
      <c r="AP268" s="6">
        <v>-1.0068798666044487E-2</v>
      </c>
      <c r="AR268" s="6">
        <v>1.2062726176114147E-3</v>
      </c>
      <c r="AT268" s="6">
        <v>1.1641443538998875E-3</v>
      </c>
      <c r="AV268" s="6">
        <v>4.5648609120858552E-3</v>
      </c>
      <c r="AX268" s="6">
        <v>8.0502597296634448E-3</v>
      </c>
      <c r="AZ268" s="6">
        <v>-3.3423324790302633E-3</v>
      </c>
      <c r="BB268" s="6">
        <v>-6.9148606299305193E-3</v>
      </c>
      <c r="BD268" s="6">
        <v>0</v>
      </c>
      <c r="BF268" s="6">
        <v>0</v>
      </c>
      <c r="BH268" s="6">
        <v>-8.4869768803043089E-3</v>
      </c>
      <c r="BJ268" s="6">
        <v>1.0420409629895655E-2</v>
      </c>
      <c r="BL268" s="6">
        <v>8.0252809571741412E-3</v>
      </c>
      <c r="BN268" s="6">
        <v>-1.1092853101016598E-2</v>
      </c>
      <c r="BS268">
        <v>19</v>
      </c>
      <c r="BT268">
        <v>1</v>
      </c>
      <c r="BU268" s="23">
        <v>2238.1799999999998</v>
      </c>
      <c r="BV268" s="20">
        <v>1.2211313125043</v>
      </c>
      <c r="BW268" s="20">
        <v>1.1603947390953</v>
      </c>
    </row>
    <row r="269" spans="1:75" x14ac:dyDescent="0.25">
      <c r="A269" s="1">
        <v>268</v>
      </c>
      <c r="B269" s="1" t="s">
        <v>21</v>
      </c>
      <c r="C269" s="1" t="s">
        <v>22</v>
      </c>
      <c r="D269" s="1" t="s">
        <v>23</v>
      </c>
      <c r="E269" s="1" t="s">
        <v>80</v>
      </c>
      <c r="F269" s="1" t="s">
        <v>43</v>
      </c>
      <c r="G269" s="1" t="b">
        <v>1</v>
      </c>
      <c r="H269" s="1" t="b">
        <v>1</v>
      </c>
      <c r="I269" s="1" t="b">
        <v>0</v>
      </c>
      <c r="J269" s="1" t="b">
        <v>1</v>
      </c>
      <c r="K269" s="1" t="b">
        <v>0</v>
      </c>
      <c r="L269" s="1">
        <v>200</v>
      </c>
      <c r="M269" s="1">
        <v>2</v>
      </c>
      <c r="N269" s="1">
        <v>0</v>
      </c>
      <c r="O269" s="1">
        <v>1</v>
      </c>
      <c r="P269" s="1">
        <v>2</v>
      </c>
      <c r="Q269" s="1">
        <v>100</v>
      </c>
      <c r="R269" s="1">
        <v>100</v>
      </c>
      <c r="S269" s="1">
        <v>1</v>
      </c>
      <c r="T269" s="1">
        <v>1</v>
      </c>
      <c r="U269" s="1" t="b">
        <v>1</v>
      </c>
      <c r="V269" s="1">
        <v>251</v>
      </c>
      <c r="W269" s="50">
        <v>3372.87</v>
      </c>
      <c r="X269" s="50">
        <v>2233.39</v>
      </c>
      <c r="Y269" s="54">
        <v>166</v>
      </c>
      <c r="Z269" s="54">
        <v>172</v>
      </c>
      <c r="AA269" s="50">
        <v>135.96</v>
      </c>
      <c r="AB269" s="50">
        <v>146.99</v>
      </c>
      <c r="AC269" s="16">
        <v>1.2213964577035601</v>
      </c>
      <c r="AD269" s="16">
        <v>1.17047943755114</v>
      </c>
      <c r="AE269" s="50">
        <v>34</v>
      </c>
      <c r="AF269" s="50">
        <v>28</v>
      </c>
      <c r="AG269" s="50">
        <v>34.64</v>
      </c>
      <c r="AH269" s="50">
        <v>27.36</v>
      </c>
      <c r="AI269" s="16">
        <v>0.98292278864647198</v>
      </c>
      <c r="AJ269" s="16">
        <v>1.02569197367128</v>
      </c>
      <c r="AK269" s="1">
        <v>-20</v>
      </c>
      <c r="AL269" s="1">
        <v>19</v>
      </c>
      <c r="AN269" s="6">
        <v>1.2892875728769404E-3</v>
      </c>
      <c r="AP269" s="6">
        <v>-1.2187381824856347E-2</v>
      </c>
      <c r="AR269" s="6">
        <v>1.2062726176114147E-3</v>
      </c>
      <c r="AT269" s="6">
        <v>1.1641443538998875E-3</v>
      </c>
      <c r="AV269" s="6">
        <v>4.2694006588763767E-3</v>
      </c>
      <c r="AX269" s="6">
        <v>-5.8473170333717128E-4</v>
      </c>
      <c r="AZ269" s="6">
        <v>-3.1259274182944274E-3</v>
      </c>
      <c r="BB269" s="6">
        <v>1.7157922281918481E-3</v>
      </c>
      <c r="BD269" s="6">
        <v>0</v>
      </c>
      <c r="BF269" s="6">
        <v>0</v>
      </c>
      <c r="BH269" s="6">
        <v>1.3754755633596627E-2</v>
      </c>
      <c r="BJ269" s="6">
        <v>-1.6888250089831192E-2</v>
      </c>
      <c r="BL269" s="6">
        <v>-1.4231608367554993E-2</v>
      </c>
      <c r="BN269" s="6">
        <v>1.6246319126073105E-2</v>
      </c>
      <c r="BS269">
        <v>19</v>
      </c>
      <c r="BT269">
        <v>1</v>
      </c>
      <c r="BU269" s="23">
        <v>2233.39</v>
      </c>
      <c r="BV269" s="20">
        <v>1.2213964577035601</v>
      </c>
      <c r="BW269" s="20">
        <v>1.17047943755114</v>
      </c>
    </row>
    <row r="270" spans="1:75" x14ac:dyDescent="0.25">
      <c r="A270" s="1">
        <v>269</v>
      </c>
      <c r="B270" s="1" t="s">
        <v>21</v>
      </c>
      <c r="C270" s="1" t="s">
        <v>22</v>
      </c>
      <c r="D270" s="1" t="s">
        <v>23</v>
      </c>
      <c r="E270" s="1" t="s">
        <v>80</v>
      </c>
      <c r="F270" s="1" t="s">
        <v>43</v>
      </c>
      <c r="G270" s="1" t="b">
        <v>1</v>
      </c>
      <c r="H270" s="1" t="b">
        <v>1</v>
      </c>
      <c r="I270" s="1" t="b">
        <v>0</v>
      </c>
      <c r="J270" s="1" t="b">
        <v>1</v>
      </c>
      <c r="K270" s="1" t="b">
        <v>0</v>
      </c>
      <c r="L270" s="1">
        <v>200</v>
      </c>
      <c r="M270" s="1">
        <v>2</v>
      </c>
      <c r="N270" s="1">
        <v>0</v>
      </c>
      <c r="O270" s="1">
        <v>1</v>
      </c>
      <c r="P270" s="1">
        <v>2</v>
      </c>
      <c r="Q270" s="1">
        <v>100</v>
      </c>
      <c r="R270" s="1">
        <v>100</v>
      </c>
      <c r="S270" s="1">
        <v>1</v>
      </c>
      <c r="T270" s="1">
        <v>1</v>
      </c>
      <c r="U270" s="1" t="b">
        <v>1</v>
      </c>
      <c r="V270" s="1">
        <v>251</v>
      </c>
      <c r="W270" s="50">
        <v>3410.59</v>
      </c>
      <c r="X270" s="50">
        <v>2305.81</v>
      </c>
      <c r="Y270" s="54">
        <v>165</v>
      </c>
      <c r="Z270" s="54">
        <v>171</v>
      </c>
      <c r="AA270" s="50">
        <v>134.61000000000001</v>
      </c>
      <c r="AB270" s="50">
        <v>146.63</v>
      </c>
      <c r="AC270" s="16">
        <v>1.2260308435465499</v>
      </c>
      <c r="AD270" s="16">
        <v>1.1664217768677301</v>
      </c>
      <c r="AE270" s="50">
        <v>34</v>
      </c>
      <c r="AF270" s="50">
        <v>28</v>
      </c>
      <c r="AG270" s="50">
        <v>33.979999999999997</v>
      </c>
      <c r="AH270" s="50">
        <v>28.02</v>
      </c>
      <c r="AI270" s="16">
        <v>1.00234353050269</v>
      </c>
      <c r="AJ270" s="16">
        <v>1.0018779555631601</v>
      </c>
      <c r="AK270" s="1">
        <v>-20</v>
      </c>
      <c r="AL270" s="1">
        <v>19</v>
      </c>
      <c r="AN270" s="6">
        <v>1.2487060367929459E-2</v>
      </c>
      <c r="AP270" s="6">
        <v>1.9843472530291617E-2</v>
      </c>
      <c r="AR270" s="6">
        <v>-4.8250904704464359E-3</v>
      </c>
      <c r="AT270" s="6">
        <v>-4.6565774155995499E-3</v>
      </c>
      <c r="AV270" s="6">
        <v>-5.7023828869420257E-3</v>
      </c>
      <c r="AX270" s="6">
        <v>-3.0324458103295759E-3</v>
      </c>
      <c r="AZ270" s="6">
        <v>6.5654555358762856E-4</v>
      </c>
      <c r="BB270" s="6">
        <v>-1.756821348496973E-3</v>
      </c>
      <c r="BD270" s="6">
        <v>0</v>
      </c>
      <c r="BF270" s="6">
        <v>0</v>
      </c>
      <c r="BH270" s="6">
        <v>-5.5604331284754283E-3</v>
      </c>
      <c r="BJ270" s="6">
        <v>6.8271649299316284E-3</v>
      </c>
      <c r="BL270" s="6">
        <v>5.2453573565540701E-3</v>
      </c>
      <c r="BN270" s="6">
        <v>-7.3483943621837078E-3</v>
      </c>
      <c r="BS270">
        <v>19</v>
      </c>
      <c r="BT270">
        <v>1</v>
      </c>
      <c r="BU270" s="23">
        <v>2305.81</v>
      </c>
      <c r="BV270" s="20">
        <v>1.2260308435465499</v>
      </c>
      <c r="BW270" s="20">
        <v>1.1664217768677301</v>
      </c>
    </row>
    <row r="271" spans="1:75" x14ac:dyDescent="0.25">
      <c r="A271" s="1">
        <v>270</v>
      </c>
      <c r="B271" s="1" t="s">
        <v>21</v>
      </c>
      <c r="C271" s="1" t="s">
        <v>22</v>
      </c>
      <c r="D271" s="1" t="s">
        <v>23</v>
      </c>
      <c r="E271" s="1" t="s">
        <v>80</v>
      </c>
      <c r="F271" s="1" t="s">
        <v>43</v>
      </c>
      <c r="G271" s="1" t="b">
        <v>1</v>
      </c>
      <c r="H271" s="1" t="b">
        <v>1</v>
      </c>
      <c r="I271" s="1" t="b">
        <v>0</v>
      </c>
      <c r="J271" s="1" t="b">
        <v>1</v>
      </c>
      <c r="K271" s="1" t="b">
        <v>0</v>
      </c>
      <c r="L271" s="1">
        <v>200</v>
      </c>
      <c r="M271" s="1">
        <v>2</v>
      </c>
      <c r="N271" s="1">
        <v>0</v>
      </c>
      <c r="O271" s="1">
        <v>1</v>
      </c>
      <c r="P271" s="1">
        <v>2</v>
      </c>
      <c r="Q271" s="1">
        <v>100</v>
      </c>
      <c r="R271" s="1">
        <v>100</v>
      </c>
      <c r="S271" s="1">
        <v>1</v>
      </c>
      <c r="T271" s="1">
        <v>1</v>
      </c>
      <c r="U271" s="1" t="b">
        <v>1</v>
      </c>
      <c r="V271" s="1">
        <v>251</v>
      </c>
      <c r="W271" s="50">
        <v>3348.81</v>
      </c>
      <c r="X271" s="50">
        <v>2254.17</v>
      </c>
      <c r="Y271" s="54">
        <v>166</v>
      </c>
      <c r="Z271" s="54">
        <v>172</v>
      </c>
      <c r="AA271" s="50">
        <v>135.47</v>
      </c>
      <c r="AB271" s="50">
        <v>147.4</v>
      </c>
      <c r="AC271" s="16">
        <v>1.22587709943685</v>
      </c>
      <c r="AD271" s="16">
        <v>1.1672579109005301</v>
      </c>
      <c r="AE271" s="50">
        <v>34</v>
      </c>
      <c r="AF271" s="50">
        <v>28</v>
      </c>
      <c r="AG271" s="50">
        <v>34.020000000000003</v>
      </c>
      <c r="AH271" s="50">
        <v>27.98</v>
      </c>
      <c r="AI271" s="16">
        <v>1.00180851334268</v>
      </c>
      <c r="AJ271" s="16">
        <v>1.00421328319849</v>
      </c>
      <c r="AK271" s="1">
        <v>-20</v>
      </c>
      <c r="AL271" s="1">
        <v>19</v>
      </c>
      <c r="AN271" s="6">
        <v>-5.8533002704148629E-3</v>
      </c>
      <c r="AP271" s="6">
        <v>-2.9965346348538313E-3</v>
      </c>
      <c r="AR271" s="6">
        <v>1.2062726176114147E-3</v>
      </c>
      <c r="AT271" s="6">
        <v>1.1641443538998875E-3</v>
      </c>
      <c r="AV271" s="6">
        <v>6.50012557060764E-4</v>
      </c>
      <c r="AX271" s="6">
        <v>2.2029426962930643E-3</v>
      </c>
      <c r="AZ271" s="6">
        <v>5.3106335179697872E-4</v>
      </c>
      <c r="BB271" s="6">
        <v>-1.0412439208169477E-3</v>
      </c>
      <c r="BD271" s="6">
        <v>0</v>
      </c>
      <c r="BF271" s="6">
        <v>0</v>
      </c>
      <c r="BH271" s="6">
        <v>-4.3898156277435429E-3</v>
      </c>
      <c r="BJ271" s="6">
        <v>5.389867049946151E-3</v>
      </c>
      <c r="BL271" s="6">
        <v>4.7087912992698211E-3</v>
      </c>
      <c r="BN271" s="6">
        <v>-5.0345728891905139E-3</v>
      </c>
      <c r="BS271">
        <v>19</v>
      </c>
      <c r="BT271">
        <v>1</v>
      </c>
      <c r="BU271" s="23">
        <v>2254.17</v>
      </c>
      <c r="BV271" s="20">
        <v>1.22587709943685</v>
      </c>
      <c r="BW271" s="20">
        <v>1.1672579109005301</v>
      </c>
    </row>
    <row r="272" spans="1:75" x14ac:dyDescent="0.25">
      <c r="A272" s="3">
        <v>271</v>
      </c>
      <c r="B272" s="3" t="s">
        <v>21</v>
      </c>
      <c r="C272" s="3" t="s">
        <v>22</v>
      </c>
      <c r="D272" s="3" t="s">
        <v>23</v>
      </c>
      <c r="E272" s="3" t="s">
        <v>81</v>
      </c>
      <c r="F272" s="3" t="s">
        <v>43</v>
      </c>
      <c r="G272" s="3" t="b">
        <v>1</v>
      </c>
      <c r="H272" s="3" t="b">
        <v>1</v>
      </c>
      <c r="I272" s="3" t="b">
        <v>0</v>
      </c>
      <c r="J272" s="3" t="b">
        <v>1</v>
      </c>
      <c r="K272" s="3" t="b">
        <v>0</v>
      </c>
      <c r="L272" s="3">
        <v>200</v>
      </c>
      <c r="M272" s="3">
        <v>2</v>
      </c>
      <c r="N272" s="3">
        <v>0</v>
      </c>
      <c r="O272" s="3">
        <v>1</v>
      </c>
      <c r="P272" s="3">
        <v>2</v>
      </c>
      <c r="Q272" s="3">
        <v>100</v>
      </c>
      <c r="R272" s="3">
        <v>100</v>
      </c>
      <c r="S272" s="3">
        <v>1</v>
      </c>
      <c r="T272" s="3">
        <v>1</v>
      </c>
      <c r="U272" s="3" t="b">
        <v>1</v>
      </c>
      <c r="V272" s="3">
        <v>251</v>
      </c>
      <c r="W272" s="51">
        <v>3287.21</v>
      </c>
      <c r="X272" s="51">
        <v>2335.9699999999998</v>
      </c>
      <c r="Y272" s="53">
        <v>166</v>
      </c>
      <c r="Z272" s="53">
        <v>172</v>
      </c>
      <c r="AA272" s="51">
        <v>135.46</v>
      </c>
      <c r="AB272" s="51">
        <v>146.29</v>
      </c>
      <c r="AC272" s="17">
        <v>1.22580964168297</v>
      </c>
      <c r="AD272" s="17">
        <v>1.17605430767793</v>
      </c>
      <c r="AE272" s="51">
        <v>32.869999999999997</v>
      </c>
      <c r="AF272" s="51">
        <v>29.13</v>
      </c>
      <c r="AG272" s="51">
        <v>33.65</v>
      </c>
      <c r="AH272" s="51">
        <v>28.35</v>
      </c>
      <c r="AI272" s="17">
        <v>0.97942322323492403</v>
      </c>
      <c r="AJ272" s="17">
        <v>1.0313768104727199</v>
      </c>
      <c r="AK272" s="3">
        <v>-20</v>
      </c>
      <c r="AL272" s="3">
        <v>18</v>
      </c>
      <c r="AN272" s="6" cm="1">
        <f t="array" ref="AN272:AN281">W272:W281/AO272-1</f>
        <v>-9.9292899143629265E-3</v>
      </c>
      <c r="AO272" s="23">
        <f>AVERAGE(W272:W281)</f>
        <v>3320.1769999999997</v>
      </c>
      <c r="AP272" s="6" cm="1">
        <f t="array" ref="AP272:AP281">X272:X281/AQ272-1</f>
        <v>-3.8885517777790257E-3</v>
      </c>
      <c r="AQ272" s="23">
        <f t="shared" ref="AQ272" si="75">AVERAGE(X272:X281)</f>
        <v>2345.0889999999999</v>
      </c>
      <c r="AR272" s="6" cm="1">
        <f t="array" ref="AR272:AR281">Y272:Y281/AS272-1</f>
        <v>-6.0204695966281641E-4</v>
      </c>
      <c r="AS272" s="23">
        <f>AVERAGE(Y272:Y281)</f>
        <v>166.1</v>
      </c>
      <c r="AT272" s="6" cm="1">
        <f t="array" ref="AT272:AT281">Z272:Z281/AU272-1</f>
        <v>3.500583430571691E-3</v>
      </c>
      <c r="AU272" s="23">
        <f>AVERAGE(Z272:Z281)</f>
        <v>171.4</v>
      </c>
      <c r="AV272" s="6" cm="1">
        <f t="array" ref="AV272:AV281">AA272:AA281/AW272-1</f>
        <v>3.1919069236976405E-3</v>
      </c>
      <c r="AW272" s="23">
        <f>AVERAGE(AA272:AA281)</f>
        <v>135.02900000000002</v>
      </c>
      <c r="AX272" s="6" cm="1">
        <f t="array" ref="AX272:AX281">AB272:AB281/AY272-1</f>
        <v>2.1990970685556999E-3</v>
      </c>
      <c r="AY272" s="23">
        <f>AVERAGE(AB272:AB281)</f>
        <v>145.96899999999999</v>
      </c>
      <c r="AZ272" s="6" cm="1">
        <f t="array" ref="AZ272:AZ281">AC272:AC281/BA272-1</f>
        <v>-3.8372190212245805E-3</v>
      </c>
      <c r="BA272" s="23">
        <f>AVERAGE(AC272:AC281)</f>
        <v>1.2305314604090669</v>
      </c>
      <c r="BB272" s="6" cm="1">
        <f t="array" ref="BB272:BB281">AD272:AD281/BC272-1</f>
        <v>1.2990264415075892E-3</v>
      </c>
      <c r="BC272" s="23">
        <f>AVERAGE(AD272:AD281)</f>
        <v>1.174528564016966</v>
      </c>
      <c r="BD272" s="6" cm="1">
        <f t="array" ref="BD272:BD281">AE272:AE281/BE272-1</f>
        <v>-2.4686962198089191E-2</v>
      </c>
      <c r="BE272" s="23">
        <f>AVERAGE(AE272:AE281)</f>
        <v>33.701999999999998</v>
      </c>
      <c r="BF272" s="6" cm="1">
        <f t="array" ref="BF272:BF281">AF272:AF281/BG272-1</f>
        <v>2.9401371121633879E-2</v>
      </c>
      <c r="BG272" s="23">
        <f>AVERAGE(AF272:AF281)</f>
        <v>28.298000000000002</v>
      </c>
      <c r="BH272" s="6" cm="1">
        <f t="array" ref="BH272:BH281">AG272:AG281/BI272-1</f>
        <v>3.1002205926191628E-3</v>
      </c>
      <c r="BI272" s="23">
        <f t="shared" ref="BI272" si="76">AVERAGE(AG272:AG281)</f>
        <v>33.545999999999999</v>
      </c>
      <c r="BJ272" s="6" cm="1">
        <f t="array" ref="BJ272:BJ281">AH272:AH281/BK272-1</f>
        <v>-3.6550221409994421E-3</v>
      </c>
      <c r="BK272" s="23">
        <f t="shared" ref="BK272" si="77">AVERAGE(AH272:AH281)</f>
        <v>28.454000000000001</v>
      </c>
      <c r="BL272" s="6" cm="1">
        <f t="array" ref="BL272:BL281">AI272:AI281/BM272-1</f>
        <v>-2.7007190972735406E-2</v>
      </c>
      <c r="BM272" s="22">
        <f t="shared" ref="BM272" si="78">AVERAGE(AI272:AI281)</f>
        <v>1.0066089020884832</v>
      </c>
      <c r="BN272" s="6" cm="1">
        <f t="array" ref="BN272:BN281">AJ272:AJ281/BO272-1</f>
        <v>3.423754671846635E-2</v>
      </c>
      <c r="BO272" s="22">
        <f t="shared" ref="BO272" si="79">AVERAGE(AJ272:AJ281)</f>
        <v>0.99723396597346203</v>
      </c>
      <c r="BS272">
        <v>18</v>
      </c>
      <c r="BT272">
        <v>2</v>
      </c>
      <c r="BU272" s="23">
        <v>2335.9699999999998</v>
      </c>
      <c r="BV272" s="20">
        <v>1.22580964168297</v>
      </c>
      <c r="BW272" s="20">
        <v>1.17605430767793</v>
      </c>
    </row>
    <row r="273" spans="1:75" x14ac:dyDescent="0.25">
      <c r="A273" s="3">
        <v>272</v>
      </c>
      <c r="B273" s="3" t="s">
        <v>21</v>
      </c>
      <c r="C273" s="3" t="s">
        <v>22</v>
      </c>
      <c r="D273" s="3" t="s">
        <v>23</v>
      </c>
      <c r="E273" s="3" t="s">
        <v>81</v>
      </c>
      <c r="F273" s="3" t="s">
        <v>43</v>
      </c>
      <c r="G273" s="3" t="b">
        <v>1</v>
      </c>
      <c r="H273" s="3" t="b">
        <v>1</v>
      </c>
      <c r="I273" s="3" t="b">
        <v>0</v>
      </c>
      <c r="J273" s="3" t="b">
        <v>1</v>
      </c>
      <c r="K273" s="3" t="b">
        <v>0</v>
      </c>
      <c r="L273" s="3">
        <v>200</v>
      </c>
      <c r="M273" s="3">
        <v>2</v>
      </c>
      <c r="N273" s="3">
        <v>0</v>
      </c>
      <c r="O273" s="3">
        <v>1</v>
      </c>
      <c r="P273" s="3">
        <v>2</v>
      </c>
      <c r="Q273" s="3">
        <v>100</v>
      </c>
      <c r="R273" s="3">
        <v>100</v>
      </c>
      <c r="S273" s="3">
        <v>1</v>
      </c>
      <c r="T273" s="3">
        <v>1</v>
      </c>
      <c r="U273" s="3" t="b">
        <v>1</v>
      </c>
      <c r="V273" s="3">
        <v>251</v>
      </c>
      <c r="W273" s="51">
        <v>3356.29</v>
      </c>
      <c r="X273" s="51">
        <v>2381.4499999999998</v>
      </c>
      <c r="Y273" s="53">
        <v>166</v>
      </c>
      <c r="Z273" s="53">
        <v>171</v>
      </c>
      <c r="AA273" s="51">
        <v>133.87</v>
      </c>
      <c r="AB273" s="51">
        <v>145.28</v>
      </c>
      <c r="AC273" s="17">
        <v>1.2402961609142</v>
      </c>
      <c r="AD273" s="17">
        <v>1.1773088554962801</v>
      </c>
      <c r="AE273" s="51">
        <v>34</v>
      </c>
      <c r="AF273" s="51">
        <v>28</v>
      </c>
      <c r="AG273" s="51">
        <v>33.29</v>
      </c>
      <c r="AH273" s="51">
        <v>28.71</v>
      </c>
      <c r="AI273" s="17">
        <v>1.02310359353907</v>
      </c>
      <c r="AJ273" s="17">
        <v>0.977483448128593</v>
      </c>
      <c r="AK273" s="3">
        <v>-20</v>
      </c>
      <c r="AL273" s="3">
        <v>18</v>
      </c>
      <c r="AN273" s="6">
        <v>1.0876829759377316E-2</v>
      </c>
      <c r="AP273" s="6">
        <v>1.5505168460557384E-2</v>
      </c>
      <c r="AR273" s="6">
        <v>-6.0204695966281641E-4</v>
      </c>
      <c r="AT273" s="6">
        <v>-2.333722287047868E-3</v>
      </c>
      <c r="AV273" s="6">
        <v>-8.5833413563013439E-3</v>
      </c>
      <c r="AX273" s="6">
        <v>-4.720180312258071E-3</v>
      </c>
      <c r="AZ273" s="6">
        <v>7.935352178551458E-3</v>
      </c>
      <c r="BB273" s="6">
        <v>2.3671552693493858E-3</v>
      </c>
      <c r="BD273" s="6">
        <v>8.8422052103733773E-3</v>
      </c>
      <c r="BF273" s="6">
        <v>-1.0530779560393055E-2</v>
      </c>
      <c r="BH273" s="6">
        <v>-7.6313122279854095E-3</v>
      </c>
      <c r="BJ273" s="6">
        <v>8.9969775778449002E-3</v>
      </c>
      <c r="BL273" s="6">
        <v>1.6386395368016338E-2</v>
      </c>
      <c r="BN273" s="6">
        <v>-1.9805299978515434E-2</v>
      </c>
      <c r="BS273">
        <v>18</v>
      </c>
      <c r="BT273">
        <v>2</v>
      </c>
      <c r="BU273" s="23">
        <v>2381.4499999999998</v>
      </c>
      <c r="BV273" s="20">
        <v>1.2402961609142</v>
      </c>
      <c r="BW273" s="20">
        <v>1.1773088554962801</v>
      </c>
    </row>
    <row r="274" spans="1:75" x14ac:dyDescent="0.25">
      <c r="A274" s="3">
        <v>273</v>
      </c>
      <c r="B274" s="3" t="s">
        <v>21</v>
      </c>
      <c r="C274" s="3" t="s">
        <v>22</v>
      </c>
      <c r="D274" s="3" t="s">
        <v>23</v>
      </c>
      <c r="E274" s="3" t="s">
        <v>81</v>
      </c>
      <c r="F274" s="3" t="s">
        <v>43</v>
      </c>
      <c r="G274" s="3" t="b">
        <v>1</v>
      </c>
      <c r="H274" s="3" t="b">
        <v>1</v>
      </c>
      <c r="I274" s="3" t="b">
        <v>0</v>
      </c>
      <c r="J274" s="3" t="b">
        <v>1</v>
      </c>
      <c r="K274" s="3" t="b">
        <v>0</v>
      </c>
      <c r="L274" s="3">
        <v>200</v>
      </c>
      <c r="M274" s="3">
        <v>2</v>
      </c>
      <c r="N274" s="3">
        <v>0</v>
      </c>
      <c r="O274" s="3">
        <v>1</v>
      </c>
      <c r="P274" s="3">
        <v>2</v>
      </c>
      <c r="Q274" s="3">
        <v>100</v>
      </c>
      <c r="R274" s="3">
        <v>100</v>
      </c>
      <c r="S274" s="3">
        <v>1</v>
      </c>
      <c r="T274" s="3">
        <v>1</v>
      </c>
      <c r="U274" s="3" t="b">
        <v>1</v>
      </c>
      <c r="V274" s="3">
        <v>251</v>
      </c>
      <c r="W274" s="51">
        <v>3291.18</v>
      </c>
      <c r="X274" s="51">
        <v>2297.92</v>
      </c>
      <c r="Y274" s="53">
        <v>166</v>
      </c>
      <c r="Z274" s="53">
        <v>171</v>
      </c>
      <c r="AA274" s="51">
        <v>136.76</v>
      </c>
      <c r="AB274" s="51">
        <v>147.27000000000001</v>
      </c>
      <c r="AC274" s="17">
        <v>1.21413007171868</v>
      </c>
      <c r="AD274" s="17">
        <v>1.1614205330923</v>
      </c>
      <c r="AE274" s="51">
        <v>34</v>
      </c>
      <c r="AF274" s="51">
        <v>28</v>
      </c>
      <c r="AG274" s="51">
        <v>33.79</v>
      </c>
      <c r="AH274" s="51">
        <v>28.21</v>
      </c>
      <c r="AI274" s="17">
        <v>1.00798096750919</v>
      </c>
      <c r="AJ274" s="17">
        <v>0.99503235234464404</v>
      </c>
      <c r="AK274" s="3">
        <v>-20</v>
      </c>
      <c r="AL274" s="3">
        <v>18</v>
      </c>
      <c r="AN274" s="6">
        <v>-8.7335705295229493E-3</v>
      </c>
      <c r="AP274" s="6">
        <v>-2.0113948766976364E-2</v>
      </c>
      <c r="AR274" s="6">
        <v>-6.0204695966281641E-4</v>
      </c>
      <c r="AT274" s="6">
        <v>-2.333722287047868E-3</v>
      </c>
      <c r="AV274" s="6">
        <v>1.2819468410489421E-2</v>
      </c>
      <c r="AX274" s="6">
        <v>8.9128513588503377E-3</v>
      </c>
      <c r="AZ274" s="6">
        <v>-1.3328703262031616E-2</v>
      </c>
      <c r="BB274" s="6">
        <v>-1.1160248738298684E-2</v>
      </c>
      <c r="BD274" s="6">
        <v>8.8422052103733773E-3</v>
      </c>
      <c r="BF274" s="6">
        <v>-1.0530779560393055E-2</v>
      </c>
      <c r="BH274" s="6">
        <v>7.2735944672985831E-3</v>
      </c>
      <c r="BJ274" s="6">
        <v>-8.5752442538834517E-3</v>
      </c>
      <c r="BL274" s="6">
        <v>1.3630571097276167E-3</v>
      </c>
      <c r="BN274" s="6">
        <v>-2.2077202581731736E-3</v>
      </c>
      <c r="BS274">
        <v>18</v>
      </c>
      <c r="BT274">
        <v>2</v>
      </c>
      <c r="BU274" s="23">
        <v>2297.92</v>
      </c>
      <c r="BV274" s="20">
        <v>1.21413007171868</v>
      </c>
      <c r="BW274" s="20">
        <v>1.1614205330923</v>
      </c>
    </row>
    <row r="275" spans="1:75" x14ac:dyDescent="0.25">
      <c r="A275" s="3">
        <v>274</v>
      </c>
      <c r="B275" s="3" t="s">
        <v>21</v>
      </c>
      <c r="C275" s="3" t="s">
        <v>22</v>
      </c>
      <c r="D275" s="3" t="s">
        <v>23</v>
      </c>
      <c r="E275" s="3" t="s">
        <v>81</v>
      </c>
      <c r="F275" s="3" t="s">
        <v>43</v>
      </c>
      <c r="G275" s="3" t="b">
        <v>1</v>
      </c>
      <c r="H275" s="3" t="b">
        <v>1</v>
      </c>
      <c r="I275" s="3" t="b">
        <v>0</v>
      </c>
      <c r="J275" s="3" t="b">
        <v>1</v>
      </c>
      <c r="K275" s="3" t="b">
        <v>0</v>
      </c>
      <c r="L275" s="3">
        <v>200</v>
      </c>
      <c r="M275" s="3">
        <v>2</v>
      </c>
      <c r="N275" s="3">
        <v>0</v>
      </c>
      <c r="O275" s="3">
        <v>1</v>
      </c>
      <c r="P275" s="3">
        <v>2</v>
      </c>
      <c r="Q275" s="3">
        <v>100</v>
      </c>
      <c r="R275" s="3">
        <v>100</v>
      </c>
      <c r="S275" s="3">
        <v>1</v>
      </c>
      <c r="T275" s="3">
        <v>1</v>
      </c>
      <c r="U275" s="3" t="b">
        <v>1</v>
      </c>
      <c r="V275" s="3">
        <v>251</v>
      </c>
      <c r="W275" s="51">
        <v>3315.61</v>
      </c>
      <c r="X275" s="51">
        <v>2342.9499999999998</v>
      </c>
      <c r="Y275" s="53">
        <v>166</v>
      </c>
      <c r="Z275" s="53">
        <v>171</v>
      </c>
      <c r="AA275" s="51">
        <v>135.34</v>
      </c>
      <c r="AB275" s="51">
        <v>146.38</v>
      </c>
      <c r="AC275" s="17">
        <v>1.22682530224223</v>
      </c>
      <c r="AD275" s="17">
        <v>1.1684279416009899</v>
      </c>
      <c r="AE275" s="51">
        <v>34</v>
      </c>
      <c r="AF275" s="51">
        <v>28</v>
      </c>
      <c r="AG275" s="51">
        <v>33.42</v>
      </c>
      <c r="AH275" s="51">
        <v>28.58</v>
      </c>
      <c r="AI275" s="17">
        <v>1.0189619059256101</v>
      </c>
      <c r="AJ275" s="17">
        <v>0.981842914254206</v>
      </c>
      <c r="AK275" s="3">
        <v>-20</v>
      </c>
      <c r="AL275" s="3">
        <v>18</v>
      </c>
      <c r="AN275" s="6">
        <v>-1.3755290757088146E-3</v>
      </c>
      <c r="AP275" s="6">
        <v>-9.1211890039144539E-4</v>
      </c>
      <c r="AR275" s="6">
        <v>-6.0204695966281641E-4</v>
      </c>
      <c r="AT275" s="6">
        <v>-2.333722287047868E-3</v>
      </c>
      <c r="AV275" s="6">
        <v>2.3032089403014488E-3</v>
      </c>
      <c r="AX275" s="6">
        <v>2.8156663401133208E-3</v>
      </c>
      <c r="AZ275" s="6">
        <v>-3.0118353622627936E-3</v>
      </c>
      <c r="BB275" s="6">
        <v>-5.1941030664350851E-3</v>
      </c>
      <c r="BD275" s="6">
        <v>8.8422052103733773E-3</v>
      </c>
      <c r="BF275" s="6">
        <v>-1.0530779560393055E-2</v>
      </c>
      <c r="BH275" s="6">
        <v>-3.756036487211567E-3</v>
      </c>
      <c r="BJ275" s="6">
        <v>4.4281999015953755E-3</v>
      </c>
      <c r="BL275" s="6">
        <v>1.2271900051248563E-2</v>
      </c>
      <c r="BN275" s="6">
        <v>-1.5433741974714921E-2</v>
      </c>
      <c r="BS275">
        <v>18</v>
      </c>
      <c r="BT275">
        <v>2</v>
      </c>
      <c r="BU275" s="23">
        <v>2342.9499999999998</v>
      </c>
      <c r="BV275" s="20">
        <v>1.22682530224223</v>
      </c>
      <c r="BW275" s="20">
        <v>1.1684279416009899</v>
      </c>
    </row>
    <row r="276" spans="1:75" x14ac:dyDescent="0.25">
      <c r="A276" s="3">
        <v>275</v>
      </c>
      <c r="B276" s="3" t="s">
        <v>21</v>
      </c>
      <c r="C276" s="3" t="s">
        <v>22</v>
      </c>
      <c r="D276" s="3" t="s">
        <v>23</v>
      </c>
      <c r="E276" s="3" t="s">
        <v>81</v>
      </c>
      <c r="F276" s="3" t="s">
        <v>43</v>
      </c>
      <c r="G276" s="3" t="b">
        <v>1</v>
      </c>
      <c r="H276" s="3" t="b">
        <v>1</v>
      </c>
      <c r="I276" s="3" t="b">
        <v>0</v>
      </c>
      <c r="J276" s="3" t="b">
        <v>1</v>
      </c>
      <c r="K276" s="3" t="b">
        <v>0</v>
      </c>
      <c r="L276" s="3">
        <v>200</v>
      </c>
      <c r="M276" s="3">
        <v>2</v>
      </c>
      <c r="N276" s="3">
        <v>0</v>
      </c>
      <c r="O276" s="3">
        <v>1</v>
      </c>
      <c r="P276" s="3">
        <v>2</v>
      </c>
      <c r="Q276" s="3">
        <v>100</v>
      </c>
      <c r="R276" s="3">
        <v>100</v>
      </c>
      <c r="S276" s="3">
        <v>1</v>
      </c>
      <c r="T276" s="3">
        <v>1</v>
      </c>
      <c r="U276" s="3" t="b">
        <v>1</v>
      </c>
      <c r="V276" s="3">
        <v>251</v>
      </c>
      <c r="W276" s="51">
        <v>3337.64</v>
      </c>
      <c r="X276" s="51">
        <v>2366.5</v>
      </c>
      <c r="Y276" s="53">
        <v>166</v>
      </c>
      <c r="Z276" s="53">
        <v>171</v>
      </c>
      <c r="AA276" s="51">
        <v>134.53</v>
      </c>
      <c r="AB276" s="51">
        <v>145.71</v>
      </c>
      <c r="AC276" s="17">
        <v>1.2343609408140701</v>
      </c>
      <c r="AD276" s="17">
        <v>1.1738273477155301</v>
      </c>
      <c r="AE276" s="51">
        <v>34</v>
      </c>
      <c r="AF276" s="51">
        <v>28</v>
      </c>
      <c r="AG276" s="51">
        <v>33.35</v>
      </c>
      <c r="AH276" s="51">
        <v>28.65</v>
      </c>
      <c r="AI276" s="17">
        <v>1.02120303183588</v>
      </c>
      <c r="AJ276" s="17">
        <v>0.97973511736687502</v>
      </c>
      <c r="AK276" s="3">
        <v>-20</v>
      </c>
      <c r="AL276" s="3">
        <v>18</v>
      </c>
      <c r="AN276" s="6">
        <v>5.2596593494864674E-3</v>
      </c>
      <c r="AP276" s="6">
        <v>9.1301438879292096E-3</v>
      </c>
      <c r="AR276" s="6">
        <v>-6.0204695966281641E-4</v>
      </c>
      <c r="AT276" s="6">
        <v>-2.333722287047868E-3</v>
      </c>
      <c r="AV276" s="6">
        <v>-3.6955024476225118E-3</v>
      </c>
      <c r="AX276" s="6">
        <v>-1.774349348149129E-3</v>
      </c>
      <c r="AZ276" s="6">
        <v>3.1120540418609899E-3</v>
      </c>
      <c r="BB276" s="6">
        <v>-5.9701936838196801E-4</v>
      </c>
      <c r="BD276" s="6">
        <v>8.8422052103733773E-3</v>
      </c>
      <c r="BF276" s="6">
        <v>-1.0530779560393055E-2</v>
      </c>
      <c r="BH276" s="6">
        <v>-5.8427234245512771E-3</v>
      </c>
      <c r="BJ276" s="6">
        <v>6.8883109580375468E-3</v>
      </c>
      <c r="BL276" s="6">
        <v>1.4498311824103105E-2</v>
      </c>
      <c r="BN276" s="6">
        <v>-1.7547385271324267E-2</v>
      </c>
      <c r="BS276">
        <v>18</v>
      </c>
      <c r="BT276">
        <v>2</v>
      </c>
      <c r="BU276" s="23">
        <v>2366.5</v>
      </c>
      <c r="BV276" s="20">
        <v>1.2343609408140701</v>
      </c>
      <c r="BW276" s="20">
        <v>1.1738273477155301</v>
      </c>
    </row>
    <row r="277" spans="1:75" x14ac:dyDescent="0.25">
      <c r="A277" s="3">
        <v>276</v>
      </c>
      <c r="B277" s="3" t="s">
        <v>21</v>
      </c>
      <c r="C277" s="3" t="s">
        <v>22</v>
      </c>
      <c r="D277" s="3" t="s">
        <v>23</v>
      </c>
      <c r="E277" s="3" t="s">
        <v>81</v>
      </c>
      <c r="F277" s="3" t="s">
        <v>43</v>
      </c>
      <c r="G277" s="3" t="b">
        <v>1</v>
      </c>
      <c r="H277" s="3" t="b">
        <v>1</v>
      </c>
      <c r="I277" s="3" t="b">
        <v>0</v>
      </c>
      <c r="J277" s="3" t="b">
        <v>1</v>
      </c>
      <c r="K277" s="3" t="b">
        <v>0</v>
      </c>
      <c r="L277" s="3">
        <v>200</v>
      </c>
      <c r="M277" s="3">
        <v>2</v>
      </c>
      <c r="N277" s="3">
        <v>0</v>
      </c>
      <c r="O277" s="3">
        <v>1</v>
      </c>
      <c r="P277" s="3">
        <v>2</v>
      </c>
      <c r="Q277" s="3">
        <v>100</v>
      </c>
      <c r="R277" s="3">
        <v>100</v>
      </c>
      <c r="S277" s="3">
        <v>1</v>
      </c>
      <c r="T277" s="3">
        <v>1</v>
      </c>
      <c r="U277" s="3" t="b">
        <v>1</v>
      </c>
      <c r="V277" s="3">
        <v>251</v>
      </c>
      <c r="W277" s="51">
        <v>3375.03</v>
      </c>
      <c r="X277" s="51">
        <v>2402.41</v>
      </c>
      <c r="Y277" s="53">
        <v>166</v>
      </c>
      <c r="Z277" s="53">
        <v>171</v>
      </c>
      <c r="AA277" s="51">
        <v>133.11000000000001</v>
      </c>
      <c r="AB277" s="51">
        <v>144.77000000000001</v>
      </c>
      <c r="AC277" s="17">
        <v>1.2472981207921701</v>
      </c>
      <c r="AD277" s="17">
        <v>1.18133606581563</v>
      </c>
      <c r="AE277" s="51">
        <v>34</v>
      </c>
      <c r="AF277" s="51">
        <v>28</v>
      </c>
      <c r="AG277" s="51">
        <v>33.19</v>
      </c>
      <c r="AH277" s="51">
        <v>28.81</v>
      </c>
      <c r="AI277" s="17">
        <v>1.0257273600055801</v>
      </c>
      <c r="AJ277" s="17">
        <v>0.973545590383744</v>
      </c>
      <c r="AK277" s="3">
        <v>-20</v>
      </c>
      <c r="AL277" s="3">
        <v>18</v>
      </c>
      <c r="AN277" s="6">
        <v>1.6521107157841497E-2</v>
      </c>
      <c r="AP277" s="6">
        <v>2.4442995553686897E-2</v>
      </c>
      <c r="AR277" s="6">
        <v>-6.0204695966281641E-4</v>
      </c>
      <c r="AT277" s="6">
        <v>-2.333722287047868E-3</v>
      </c>
      <c r="AV277" s="6">
        <v>-1.4211761917810373E-2</v>
      </c>
      <c r="AX277" s="6">
        <v>-8.2140728510846639E-3</v>
      </c>
      <c r="AZ277" s="6">
        <v>1.3625543858528655E-2</v>
      </c>
      <c r="BB277" s="6">
        <v>5.7959440129593531E-3</v>
      </c>
      <c r="BD277" s="6">
        <v>8.8422052103733773E-3</v>
      </c>
      <c r="BF277" s="6">
        <v>-1.0530779560393055E-2</v>
      </c>
      <c r="BH277" s="6">
        <v>-1.0612293567042297E-2</v>
      </c>
      <c r="BJ277" s="6">
        <v>1.2511421944190637E-2</v>
      </c>
      <c r="BL277" s="6">
        <v>1.8992935466227712E-2</v>
      </c>
      <c r="BN277" s="6">
        <v>-2.375408018377545E-2</v>
      </c>
      <c r="BS277">
        <v>18</v>
      </c>
      <c r="BT277">
        <v>2</v>
      </c>
      <c r="BU277" s="23">
        <v>2402.41</v>
      </c>
      <c r="BV277" s="20">
        <v>1.2472981207921701</v>
      </c>
      <c r="BW277" s="20">
        <v>1.18133606581563</v>
      </c>
    </row>
    <row r="278" spans="1:75" x14ac:dyDescent="0.25">
      <c r="A278" s="3">
        <v>277</v>
      </c>
      <c r="B278" s="3" t="s">
        <v>21</v>
      </c>
      <c r="C278" s="3" t="s">
        <v>22</v>
      </c>
      <c r="D278" s="3" t="s">
        <v>23</v>
      </c>
      <c r="E278" s="3" t="s">
        <v>81</v>
      </c>
      <c r="F278" s="3" t="s">
        <v>43</v>
      </c>
      <c r="G278" s="3" t="b">
        <v>1</v>
      </c>
      <c r="H278" s="3" t="b">
        <v>1</v>
      </c>
      <c r="I278" s="3" t="b">
        <v>0</v>
      </c>
      <c r="J278" s="3" t="b">
        <v>1</v>
      </c>
      <c r="K278" s="3" t="b">
        <v>0</v>
      </c>
      <c r="L278" s="3">
        <v>200</v>
      </c>
      <c r="M278" s="3">
        <v>2</v>
      </c>
      <c r="N278" s="3">
        <v>0</v>
      </c>
      <c r="O278" s="3">
        <v>1</v>
      </c>
      <c r="P278" s="3">
        <v>2</v>
      </c>
      <c r="Q278" s="3">
        <v>100</v>
      </c>
      <c r="R278" s="3">
        <v>100</v>
      </c>
      <c r="S278" s="3">
        <v>1</v>
      </c>
      <c r="T278" s="3">
        <v>1</v>
      </c>
      <c r="U278" s="3" t="b">
        <v>1</v>
      </c>
      <c r="V278" s="3">
        <v>251</v>
      </c>
      <c r="W278" s="51">
        <v>3321.94</v>
      </c>
      <c r="X278" s="51">
        <v>2319.04</v>
      </c>
      <c r="Y278" s="53">
        <v>166</v>
      </c>
      <c r="Z278" s="53">
        <v>171</v>
      </c>
      <c r="AA278" s="51">
        <v>136.04</v>
      </c>
      <c r="AB278" s="51">
        <v>146.30000000000001</v>
      </c>
      <c r="AC278" s="17">
        <v>1.22056585713412</v>
      </c>
      <c r="AD278" s="17">
        <v>1.16916484116968</v>
      </c>
      <c r="AE278" s="51">
        <v>34</v>
      </c>
      <c r="AF278" s="51">
        <v>28</v>
      </c>
      <c r="AG278" s="51">
        <v>33.89</v>
      </c>
      <c r="AH278" s="51">
        <v>28.11</v>
      </c>
      <c r="AI278" s="17">
        <v>1.0055899723036801</v>
      </c>
      <c r="AJ278" s="17">
        <v>0.999335644384866</v>
      </c>
      <c r="AK278" s="3">
        <v>-20</v>
      </c>
      <c r="AL278" s="3">
        <v>18</v>
      </c>
      <c r="AN278" s="6">
        <v>5.3099578727300312E-4</v>
      </c>
      <c r="AP278" s="6">
        <v>-1.1107893986113115E-2</v>
      </c>
      <c r="AR278" s="6">
        <v>-6.0204695966281641E-4</v>
      </c>
      <c r="AT278" s="6">
        <v>-2.333722287047868E-3</v>
      </c>
      <c r="AV278" s="6">
        <v>7.4872805101124928E-3</v>
      </c>
      <c r="AX278" s="6">
        <v>2.2676047653955589E-3</v>
      </c>
      <c r="AZ278" s="6">
        <v>-8.0986172199400963E-3</v>
      </c>
      <c r="BB278" s="6">
        <v>-4.5667027704645591E-3</v>
      </c>
      <c r="BD278" s="6">
        <v>8.8422052103733773E-3</v>
      </c>
      <c r="BF278" s="6">
        <v>-1.0530779560393055E-2</v>
      </c>
      <c r="BH278" s="6">
        <v>1.025457580635547E-2</v>
      </c>
      <c r="BJ278" s="6">
        <v>-1.2089688620229189E-2</v>
      </c>
      <c r="BL278" s="6">
        <v>-1.0122399898203627E-3</v>
      </c>
      <c r="BN278" s="6">
        <v>2.1075078498278277E-3</v>
      </c>
      <c r="BS278">
        <v>18</v>
      </c>
      <c r="BT278">
        <v>2</v>
      </c>
      <c r="BU278" s="23">
        <v>2319.04</v>
      </c>
      <c r="BV278" s="20">
        <v>1.22056585713412</v>
      </c>
      <c r="BW278" s="20">
        <v>1.16916484116968</v>
      </c>
    </row>
    <row r="279" spans="1:75" x14ac:dyDescent="0.25">
      <c r="A279" s="3">
        <v>278</v>
      </c>
      <c r="B279" s="3" t="s">
        <v>21</v>
      </c>
      <c r="C279" s="3" t="s">
        <v>22</v>
      </c>
      <c r="D279" s="3" t="s">
        <v>23</v>
      </c>
      <c r="E279" s="3" t="s">
        <v>81</v>
      </c>
      <c r="F279" s="3" t="s">
        <v>43</v>
      </c>
      <c r="G279" s="3" t="b">
        <v>1</v>
      </c>
      <c r="H279" s="3" t="b">
        <v>1</v>
      </c>
      <c r="I279" s="3" t="b">
        <v>0</v>
      </c>
      <c r="J279" s="3" t="b">
        <v>1</v>
      </c>
      <c r="K279" s="3" t="b">
        <v>0</v>
      </c>
      <c r="L279" s="3">
        <v>200</v>
      </c>
      <c r="M279" s="3">
        <v>2</v>
      </c>
      <c r="N279" s="3">
        <v>0</v>
      </c>
      <c r="O279" s="3">
        <v>1</v>
      </c>
      <c r="P279" s="3">
        <v>2</v>
      </c>
      <c r="Q279" s="3">
        <v>100</v>
      </c>
      <c r="R279" s="3">
        <v>100</v>
      </c>
      <c r="S279" s="3">
        <v>1</v>
      </c>
      <c r="T279" s="3">
        <v>1</v>
      </c>
      <c r="U279" s="3" t="b">
        <v>1</v>
      </c>
      <c r="V279" s="3">
        <v>251</v>
      </c>
      <c r="W279" s="51">
        <v>3313.8</v>
      </c>
      <c r="X279" s="51">
        <v>2347.2600000000002</v>
      </c>
      <c r="Y279" s="53">
        <v>166</v>
      </c>
      <c r="Z279" s="53">
        <v>172</v>
      </c>
      <c r="AA279" s="51">
        <v>135.06</v>
      </c>
      <c r="AB279" s="51">
        <v>145.58000000000001</v>
      </c>
      <c r="AC279" s="17">
        <v>1.2294909117844199</v>
      </c>
      <c r="AD279" s="17">
        <v>1.1816333997517501</v>
      </c>
      <c r="AE279" s="51">
        <v>33.08</v>
      </c>
      <c r="AF279" s="51">
        <v>28.92</v>
      </c>
      <c r="AG279" s="51">
        <v>33.74</v>
      </c>
      <c r="AH279" s="51">
        <v>28.26</v>
      </c>
      <c r="AI279" s="17">
        <v>0.981915288182721</v>
      </c>
      <c r="AJ279" s="17">
        <v>1.02561770958823</v>
      </c>
      <c r="AK279" s="3">
        <v>-20</v>
      </c>
      <c r="AL279" s="3">
        <v>18</v>
      </c>
      <c r="AN279" s="6">
        <v>-1.920680734792013E-3</v>
      </c>
      <c r="AP279" s="6">
        <v>9.2576443793834784E-4</v>
      </c>
      <c r="AR279" s="6">
        <v>-6.0204695966281641E-4</v>
      </c>
      <c r="AT279" s="6">
        <v>3.500583430571691E-3</v>
      </c>
      <c r="AV279" s="6">
        <v>2.2958031237707566E-4</v>
      </c>
      <c r="AX279" s="6">
        <v>-2.664949407065742E-3</v>
      </c>
      <c r="AZ279" s="6">
        <v>-8.456091194133375E-4</v>
      </c>
      <c r="BB279" s="6">
        <v>6.0490957414309765E-3</v>
      </c>
      <c r="BD279" s="6">
        <v>-1.845587798943682E-2</v>
      </c>
      <c r="BF279" s="6">
        <v>2.1980351968337031E-2</v>
      </c>
      <c r="BH279" s="6">
        <v>5.7831037977702504E-3</v>
      </c>
      <c r="BJ279" s="6">
        <v>-6.8180220707105832E-3</v>
      </c>
      <c r="BL279" s="6">
        <v>-2.453148770543212E-2</v>
      </c>
      <c r="BN279" s="6">
        <v>2.8462471780191345E-2</v>
      </c>
      <c r="BS279">
        <v>18</v>
      </c>
      <c r="BT279">
        <v>2</v>
      </c>
      <c r="BU279" s="23">
        <v>2347.2600000000002</v>
      </c>
      <c r="BV279" s="20">
        <v>1.2294909117844199</v>
      </c>
      <c r="BW279" s="20">
        <v>1.1816333997517501</v>
      </c>
    </row>
    <row r="280" spans="1:75" x14ac:dyDescent="0.25">
      <c r="A280" s="3">
        <v>279</v>
      </c>
      <c r="B280" s="3" t="s">
        <v>21</v>
      </c>
      <c r="C280" s="3" t="s">
        <v>22</v>
      </c>
      <c r="D280" s="3" t="s">
        <v>23</v>
      </c>
      <c r="E280" s="3" t="s">
        <v>81</v>
      </c>
      <c r="F280" s="3" t="s">
        <v>43</v>
      </c>
      <c r="G280" s="3" t="b">
        <v>1</v>
      </c>
      <c r="H280" s="3" t="b">
        <v>1</v>
      </c>
      <c r="I280" s="3" t="b">
        <v>0</v>
      </c>
      <c r="J280" s="3" t="b">
        <v>1</v>
      </c>
      <c r="K280" s="3" t="b">
        <v>0</v>
      </c>
      <c r="L280" s="3">
        <v>200</v>
      </c>
      <c r="M280" s="3">
        <v>2</v>
      </c>
      <c r="N280" s="3">
        <v>0</v>
      </c>
      <c r="O280" s="3">
        <v>1</v>
      </c>
      <c r="P280" s="3">
        <v>2</v>
      </c>
      <c r="Q280" s="3">
        <v>100</v>
      </c>
      <c r="R280" s="3">
        <v>100</v>
      </c>
      <c r="S280" s="3">
        <v>1</v>
      </c>
      <c r="T280" s="3">
        <v>1</v>
      </c>
      <c r="U280" s="3" t="b">
        <v>1</v>
      </c>
      <c r="V280" s="3">
        <v>251</v>
      </c>
      <c r="W280" s="51">
        <v>3314.95</v>
      </c>
      <c r="X280" s="51">
        <v>2335.09</v>
      </c>
      <c r="Y280" s="53">
        <v>166</v>
      </c>
      <c r="Z280" s="53">
        <v>172</v>
      </c>
      <c r="AA280" s="51">
        <v>135.16</v>
      </c>
      <c r="AB280" s="51">
        <v>145.83000000000001</v>
      </c>
      <c r="AC280" s="17">
        <v>1.22860079506663</v>
      </c>
      <c r="AD280" s="17">
        <v>1.17985357547346</v>
      </c>
      <c r="AE280" s="51">
        <v>33.07</v>
      </c>
      <c r="AF280" s="51">
        <v>28.93</v>
      </c>
      <c r="AG280" s="51">
        <v>33.81</v>
      </c>
      <c r="AH280" s="51">
        <v>28.19</v>
      </c>
      <c r="AI280" s="17">
        <v>0.97990473104100895</v>
      </c>
      <c r="AJ280" s="17">
        <v>1.0289583855608999</v>
      </c>
      <c r="AK280" s="3">
        <v>-20</v>
      </c>
      <c r="AL280" s="3">
        <v>18</v>
      </c>
      <c r="AN280" s="6">
        <v>-1.574313658578963E-3</v>
      </c>
      <c r="AP280" s="6">
        <v>-4.2638040603149019E-3</v>
      </c>
      <c r="AR280" s="6">
        <v>-6.0204695966281641E-4</v>
      </c>
      <c r="AT280" s="6">
        <v>3.500583430571691E-3</v>
      </c>
      <c r="AV280" s="6">
        <v>9.7016196520716136E-4</v>
      </c>
      <c r="AX280" s="6">
        <v>-9.5225698607226406E-4</v>
      </c>
      <c r="AZ280" s="6">
        <v>-1.5689686973099359E-3</v>
      </c>
      <c r="BB280" s="6">
        <v>4.5337436820456212E-3</v>
      </c>
      <c r="BD280" s="6">
        <v>-1.8752596285086853E-2</v>
      </c>
      <c r="BF280" s="6">
        <v>2.233373383277959E-2</v>
      </c>
      <c r="BH280" s="6">
        <v>7.8697907351101826E-3</v>
      </c>
      <c r="BJ280" s="6">
        <v>-9.2781331271525325E-3</v>
      </c>
      <c r="BL280" s="6">
        <v>-2.6528844511576666E-2</v>
      </c>
      <c r="BN280" s="6">
        <v>3.1812413806493023E-2</v>
      </c>
      <c r="BS280">
        <v>18</v>
      </c>
      <c r="BT280">
        <v>2</v>
      </c>
      <c r="BU280" s="23">
        <v>2335.09</v>
      </c>
      <c r="BV280" s="20">
        <v>1.22860079506663</v>
      </c>
      <c r="BW280" s="20">
        <v>1.17985357547346</v>
      </c>
    </row>
    <row r="281" spans="1:75" x14ac:dyDescent="0.25">
      <c r="A281" s="3">
        <v>280</v>
      </c>
      <c r="B281" s="3" t="s">
        <v>21</v>
      </c>
      <c r="C281" s="3" t="s">
        <v>22</v>
      </c>
      <c r="D281" s="3" t="s">
        <v>23</v>
      </c>
      <c r="E281" s="3" t="s">
        <v>81</v>
      </c>
      <c r="F281" s="3" t="s">
        <v>43</v>
      </c>
      <c r="G281" s="3" t="b">
        <v>1</v>
      </c>
      <c r="H281" s="3" t="b">
        <v>1</v>
      </c>
      <c r="I281" s="3" t="b">
        <v>0</v>
      </c>
      <c r="J281" s="3" t="b">
        <v>1</v>
      </c>
      <c r="K281" s="3" t="b">
        <v>0</v>
      </c>
      <c r="L281" s="3">
        <v>200</v>
      </c>
      <c r="M281" s="3">
        <v>2</v>
      </c>
      <c r="N281" s="3">
        <v>0</v>
      </c>
      <c r="O281" s="3">
        <v>1</v>
      </c>
      <c r="P281" s="3">
        <v>2</v>
      </c>
      <c r="Q281" s="3">
        <v>100</v>
      </c>
      <c r="R281" s="3">
        <v>100</v>
      </c>
      <c r="S281" s="3">
        <v>1</v>
      </c>
      <c r="T281" s="3">
        <v>1</v>
      </c>
      <c r="U281" s="3" t="b">
        <v>1</v>
      </c>
      <c r="V281" s="3">
        <v>251</v>
      </c>
      <c r="W281" s="51">
        <v>3288.12</v>
      </c>
      <c r="X281" s="51">
        <v>2322.3000000000002</v>
      </c>
      <c r="Y281" s="53">
        <v>167</v>
      </c>
      <c r="Z281" s="53">
        <v>172</v>
      </c>
      <c r="AA281" s="51">
        <v>134.96</v>
      </c>
      <c r="AB281" s="51">
        <v>146.28</v>
      </c>
      <c r="AC281" s="17">
        <v>1.2379368019411801</v>
      </c>
      <c r="AD281" s="17">
        <v>1.17625877237611</v>
      </c>
      <c r="AE281" s="51">
        <v>34</v>
      </c>
      <c r="AF281" s="51">
        <v>28</v>
      </c>
      <c r="AG281" s="51">
        <v>33.33</v>
      </c>
      <c r="AH281" s="51">
        <v>28.67</v>
      </c>
      <c r="AI281" s="17">
        <v>1.0222789473071701</v>
      </c>
      <c r="AJ281" s="17">
        <v>0.97941168724984096</v>
      </c>
      <c r="AK281" s="3">
        <v>-20</v>
      </c>
      <c r="AL281" s="3">
        <v>18</v>
      </c>
      <c r="AN281" s="6">
        <v>-9.6552081410117285E-3</v>
      </c>
      <c r="AP281" s="6">
        <v>-9.7177548485365417E-3</v>
      </c>
      <c r="AR281" s="6">
        <v>5.4184226369657917E-3</v>
      </c>
      <c r="AT281" s="6">
        <v>3.500583430571691E-3</v>
      </c>
      <c r="AV281" s="6">
        <v>-5.1100134045289902E-4</v>
      </c>
      <c r="AX281" s="6">
        <v>2.1305893717160629E-3</v>
      </c>
      <c r="AZ281" s="6">
        <v>6.0180026032421452E-3</v>
      </c>
      <c r="BB281" s="6">
        <v>1.4731087962871481E-3</v>
      </c>
      <c r="BD281" s="6">
        <v>8.8422052103733773E-3</v>
      </c>
      <c r="BF281" s="6">
        <v>-1.0530779560393055E-2</v>
      </c>
      <c r="BH281" s="6">
        <v>-6.4389196923627656E-3</v>
      </c>
      <c r="BJ281" s="6">
        <v>7.5911998313067386E-3</v>
      </c>
      <c r="BL281" s="6">
        <v>1.5567163360243663E-2</v>
      </c>
      <c r="BN281" s="6">
        <v>-1.7871712488476743E-2</v>
      </c>
      <c r="BS281">
        <v>18</v>
      </c>
      <c r="BT281">
        <v>2</v>
      </c>
      <c r="BU281" s="23">
        <v>2322.3000000000002</v>
      </c>
      <c r="BV281" s="20">
        <v>1.2379368019411801</v>
      </c>
      <c r="BW281" s="20">
        <v>1.17625877237611</v>
      </c>
    </row>
    <row r="282" spans="1:75" x14ac:dyDescent="0.25">
      <c r="A282" s="1">
        <v>281</v>
      </c>
      <c r="B282" s="1" t="s">
        <v>21</v>
      </c>
      <c r="C282" s="1" t="s">
        <v>22</v>
      </c>
      <c r="D282" s="1" t="s">
        <v>23</v>
      </c>
      <c r="E282" s="1" t="s">
        <v>82</v>
      </c>
      <c r="F282" s="1" t="s">
        <v>43</v>
      </c>
      <c r="G282" s="1" t="b">
        <v>1</v>
      </c>
      <c r="H282" s="1" t="b">
        <v>1</v>
      </c>
      <c r="I282" s="1" t="b">
        <v>0</v>
      </c>
      <c r="J282" s="1" t="b">
        <v>1</v>
      </c>
      <c r="K282" s="1" t="b">
        <v>0</v>
      </c>
      <c r="L282" s="1">
        <v>200</v>
      </c>
      <c r="M282" s="1">
        <v>2</v>
      </c>
      <c r="N282" s="1">
        <v>0</v>
      </c>
      <c r="O282" s="1">
        <v>1</v>
      </c>
      <c r="P282" s="1">
        <v>2</v>
      </c>
      <c r="Q282" s="1">
        <v>100</v>
      </c>
      <c r="R282" s="1">
        <v>100</v>
      </c>
      <c r="S282" s="1">
        <v>1</v>
      </c>
      <c r="T282" s="1">
        <v>1</v>
      </c>
      <c r="U282" s="1" t="b">
        <v>1</v>
      </c>
      <c r="V282" s="1">
        <v>251</v>
      </c>
      <c r="W282" s="50">
        <v>3230.78</v>
      </c>
      <c r="X282" s="50">
        <v>2401.0700000000002</v>
      </c>
      <c r="Y282" s="54">
        <v>166</v>
      </c>
      <c r="Z282" s="54">
        <v>171</v>
      </c>
      <c r="AA282" s="50">
        <v>136.18</v>
      </c>
      <c r="AB282" s="50">
        <v>146</v>
      </c>
      <c r="AC282" s="16">
        <v>1.21949503719748</v>
      </c>
      <c r="AD282" s="16">
        <v>1.1715823500398601</v>
      </c>
      <c r="AE282" s="50">
        <v>32.93</v>
      </c>
      <c r="AF282" s="50">
        <v>29.07</v>
      </c>
      <c r="AG282" s="50">
        <v>33.119999999999997</v>
      </c>
      <c r="AH282" s="50">
        <v>28.88</v>
      </c>
      <c r="AI282" s="16">
        <v>0.996536014454657</v>
      </c>
      <c r="AJ282" s="16">
        <v>1.00956662639671</v>
      </c>
      <c r="AK282" s="1">
        <v>-20</v>
      </c>
      <c r="AL282" s="1">
        <v>17</v>
      </c>
      <c r="AN282" s="6" cm="1">
        <f t="array" ref="AN282:AN291">W282:W291/AO282-1</f>
        <v>-4.5238551552906348E-3</v>
      </c>
      <c r="AO282" s="23">
        <f>AVERAGE(W282:W291)</f>
        <v>3245.462</v>
      </c>
      <c r="AP282" s="6" cm="1">
        <f t="array" ref="AP282:AP291">X282:X291/AQ282-1</f>
        <v>2.8174967130598638E-3</v>
      </c>
      <c r="AQ282" s="23">
        <f t="shared" ref="AQ282" si="80">AVERAGE(X282:X291)</f>
        <v>2394.3239999999996</v>
      </c>
      <c r="AR282" s="6" cm="1">
        <f t="array" ref="AR282:AR291">Y282:Y291/AS282-1</f>
        <v>0</v>
      </c>
      <c r="AS282" s="23">
        <f>AVERAGE(Y282:Y291)</f>
        <v>166</v>
      </c>
      <c r="AT282" s="6" cm="1">
        <f t="array" ref="AT282:AT291">Z282:Z291/AU282-1</f>
        <v>0</v>
      </c>
      <c r="AU282" s="23">
        <f>AVERAGE(Z282:Z291)</f>
        <v>171</v>
      </c>
      <c r="AV282" s="6" cm="1">
        <f t="array" ref="AV282:AV291">AA282:AA291/AW282-1</f>
        <v>-1.8251251566748783E-3</v>
      </c>
      <c r="AW282" s="23">
        <f>AVERAGE(AA282:AA291)</f>
        <v>136.429</v>
      </c>
      <c r="AX282" s="6" cm="1">
        <f t="array" ref="AX282:AX291">AB282:AB291/AY282-1</f>
        <v>2.9194573244033517E-3</v>
      </c>
      <c r="AY282" s="23">
        <f>AVERAGE(AB282:AB291)</f>
        <v>145.57499999999999</v>
      </c>
      <c r="AZ282" s="6" cm="1">
        <f t="array" ref="AZ282:AZ291">AC282:AC291/BA282-1</f>
        <v>1.8757607597028603E-3</v>
      </c>
      <c r="BA282" s="23">
        <f>AVERAGE(AC282:AC291)</f>
        <v>1.2172118389936499</v>
      </c>
      <c r="BB282" s="6" cm="1">
        <f t="array" ref="BB282:BB291">AD282:AD291/BC282-1</f>
        <v>-2.8701204026035931E-3</v>
      </c>
      <c r="BC282" s="23">
        <f>AVERAGE(AD282:AD291)</f>
        <v>1.1749546112417182</v>
      </c>
      <c r="BD282" s="6" cm="1">
        <f t="array" ref="BD282:BD291">AE282:AE291/BE282-1</f>
        <v>-1.5766175489660972E-3</v>
      </c>
      <c r="BE282" s="23">
        <f>AVERAGE(AE282:AE291)</f>
        <v>32.981999999999999</v>
      </c>
      <c r="BF282" s="6" cm="1">
        <f t="array" ref="BF282:BF291">AF282:AF291/BG282-1</f>
        <v>1.7919911778896402E-3</v>
      </c>
      <c r="BG282" s="23">
        <f>AVERAGE(AF282:AF291)</f>
        <v>29.018000000000001</v>
      </c>
      <c r="BH282" s="6" cm="1">
        <f t="array" ref="BH282:BH291">AG282:AG291/BI282-1</f>
        <v>-9.7766615839987026E-3</v>
      </c>
      <c r="BI282" s="23">
        <f t="shared" ref="BI282" si="81">AVERAGE(AG282:AG291)</f>
        <v>33.447000000000003</v>
      </c>
      <c r="BJ282" s="6" cm="1">
        <f t="array" ref="BJ282:BJ291">AH282:AH291/BK282-1</f>
        <v>1.1452386789479352E-2</v>
      </c>
      <c r="BK282" s="23">
        <f t="shared" ref="BK282" si="82">AVERAGE(AH282:AH291)</f>
        <v>28.552999999999997</v>
      </c>
      <c r="BL282" s="6" cm="1">
        <f t="array" ref="BL282:BL291">AI282:AI291/BM282-1</f>
        <v>8.6060076098717353E-3</v>
      </c>
      <c r="BM282" s="22">
        <f t="shared" ref="BM282" si="83">AVERAGE(AI282:AI291)</f>
        <v>0.9880329949810458</v>
      </c>
      <c r="BN282" s="6" cm="1">
        <f t="array" ref="BN282:BN291">AJ282:AJ291/BO282-1</f>
        <v>-9.310102450156621E-3</v>
      </c>
      <c r="BO282" s="22">
        <f t="shared" ref="BO282" si="84">AVERAGE(AJ282:AJ291)</f>
        <v>1.019054124699921</v>
      </c>
      <c r="BS282">
        <v>17</v>
      </c>
      <c r="BT282">
        <v>3</v>
      </c>
      <c r="BU282" s="23">
        <v>2401.0700000000002</v>
      </c>
      <c r="BV282" s="20">
        <v>1.21949503719748</v>
      </c>
      <c r="BW282" s="20">
        <v>1.1715823500398601</v>
      </c>
    </row>
    <row r="283" spans="1:75" x14ac:dyDescent="0.25">
      <c r="A283" s="1">
        <v>282</v>
      </c>
      <c r="B283" s="1" t="s">
        <v>21</v>
      </c>
      <c r="C283" s="1" t="s">
        <v>22</v>
      </c>
      <c r="D283" s="1" t="s">
        <v>23</v>
      </c>
      <c r="E283" s="1" t="s">
        <v>82</v>
      </c>
      <c r="F283" s="1" t="s">
        <v>43</v>
      </c>
      <c r="G283" s="1" t="b">
        <v>1</v>
      </c>
      <c r="H283" s="1" t="b">
        <v>1</v>
      </c>
      <c r="I283" s="1" t="b">
        <v>0</v>
      </c>
      <c r="J283" s="1" t="b">
        <v>1</v>
      </c>
      <c r="K283" s="1" t="b">
        <v>0</v>
      </c>
      <c r="L283" s="1">
        <v>200</v>
      </c>
      <c r="M283" s="1">
        <v>2</v>
      </c>
      <c r="N283" s="1">
        <v>0</v>
      </c>
      <c r="O283" s="1">
        <v>1</v>
      </c>
      <c r="P283" s="1">
        <v>2</v>
      </c>
      <c r="Q283" s="1">
        <v>100</v>
      </c>
      <c r="R283" s="1">
        <v>100</v>
      </c>
      <c r="S283" s="1">
        <v>1</v>
      </c>
      <c r="T283" s="1">
        <v>1</v>
      </c>
      <c r="U283" s="1" t="b">
        <v>1</v>
      </c>
      <c r="V283" s="1">
        <v>251</v>
      </c>
      <c r="W283" s="50">
        <v>3230.94</v>
      </c>
      <c r="X283" s="50">
        <v>2350.25</v>
      </c>
      <c r="Y283" s="54">
        <v>166</v>
      </c>
      <c r="Z283" s="54">
        <v>171</v>
      </c>
      <c r="AA283" s="50">
        <v>137.83000000000001</v>
      </c>
      <c r="AB283" s="50">
        <v>146.1</v>
      </c>
      <c r="AC283" s="16">
        <v>1.2046495284670899</v>
      </c>
      <c r="AD283" s="16">
        <v>1.17079923762698</v>
      </c>
      <c r="AE283" s="50">
        <v>33.07</v>
      </c>
      <c r="AF283" s="50">
        <v>28.93</v>
      </c>
      <c r="AG283" s="50">
        <v>33.909999999999997</v>
      </c>
      <c r="AH283" s="50">
        <v>28.09</v>
      </c>
      <c r="AI283" s="16">
        <v>0.97752182491166095</v>
      </c>
      <c r="AJ283" s="16">
        <v>1.0334347557861701</v>
      </c>
      <c r="AK283" s="1">
        <v>-20</v>
      </c>
      <c r="AL283" s="1">
        <v>17</v>
      </c>
      <c r="AN283" s="6">
        <v>-4.4745555486398469E-3</v>
      </c>
      <c r="AP283" s="6">
        <v>-1.8407700879245925E-2</v>
      </c>
      <c r="AR283" s="6">
        <v>0</v>
      </c>
      <c r="AT283" s="6">
        <v>0</v>
      </c>
      <c r="AV283" s="6">
        <v>1.0269077688761286E-2</v>
      </c>
      <c r="AX283" s="6">
        <v>3.606388459556964E-3</v>
      </c>
      <c r="AZ283" s="6">
        <v>-1.032056222600175E-2</v>
      </c>
      <c r="BB283" s="6">
        <v>-3.5366247980819221E-3</v>
      </c>
      <c r="BD283" s="6">
        <v>2.6681220059425748E-3</v>
      </c>
      <c r="BF283" s="6">
        <v>-3.0326004548900665E-3</v>
      </c>
      <c r="BH283" s="6">
        <v>1.3842796065416829E-2</v>
      </c>
      <c r="BJ283" s="6">
        <v>-1.6215458971036267E-2</v>
      </c>
      <c r="BL283" s="6">
        <v>-1.0638480822785179E-2</v>
      </c>
      <c r="BN283" s="6">
        <v>1.4111744153416428E-2</v>
      </c>
      <c r="BS283">
        <v>17</v>
      </c>
      <c r="BT283">
        <v>3</v>
      </c>
      <c r="BU283" s="23">
        <v>2350.25</v>
      </c>
      <c r="BV283" s="20">
        <v>1.2046495284670899</v>
      </c>
      <c r="BW283" s="20">
        <v>1.17079923762698</v>
      </c>
    </row>
    <row r="284" spans="1:75" x14ac:dyDescent="0.25">
      <c r="A284" s="1">
        <v>283</v>
      </c>
      <c r="B284" s="1" t="s">
        <v>21</v>
      </c>
      <c r="C284" s="1" t="s">
        <v>22</v>
      </c>
      <c r="D284" s="1" t="s">
        <v>23</v>
      </c>
      <c r="E284" s="1" t="s">
        <v>82</v>
      </c>
      <c r="F284" s="1" t="s">
        <v>43</v>
      </c>
      <c r="G284" s="1" t="b">
        <v>1</v>
      </c>
      <c r="H284" s="1" t="b">
        <v>1</v>
      </c>
      <c r="I284" s="1" t="b">
        <v>0</v>
      </c>
      <c r="J284" s="1" t="b">
        <v>1</v>
      </c>
      <c r="K284" s="1" t="b">
        <v>0</v>
      </c>
      <c r="L284" s="1">
        <v>200</v>
      </c>
      <c r="M284" s="1">
        <v>2</v>
      </c>
      <c r="N284" s="1">
        <v>0</v>
      </c>
      <c r="O284" s="1">
        <v>1</v>
      </c>
      <c r="P284" s="1">
        <v>2</v>
      </c>
      <c r="Q284" s="1">
        <v>100</v>
      </c>
      <c r="R284" s="1">
        <v>100</v>
      </c>
      <c r="S284" s="1">
        <v>1</v>
      </c>
      <c r="T284" s="1">
        <v>1</v>
      </c>
      <c r="U284" s="1" t="b">
        <v>1</v>
      </c>
      <c r="V284" s="1">
        <v>251</v>
      </c>
      <c r="W284" s="50">
        <v>3229.47</v>
      </c>
      <c r="X284" s="50">
        <v>2361.5300000000002</v>
      </c>
      <c r="Y284" s="54">
        <v>166</v>
      </c>
      <c r="Z284" s="54">
        <v>171</v>
      </c>
      <c r="AA284" s="50">
        <v>137.53</v>
      </c>
      <c r="AB284" s="50">
        <v>146.12</v>
      </c>
      <c r="AC284" s="16">
        <v>1.2074886349938201</v>
      </c>
      <c r="AD284" s="16">
        <v>1.1705340872316801</v>
      </c>
      <c r="AE284" s="50">
        <v>33</v>
      </c>
      <c r="AF284" s="50">
        <v>29</v>
      </c>
      <c r="AG284" s="50">
        <v>33.770000000000003</v>
      </c>
      <c r="AH284" s="50">
        <v>28.23</v>
      </c>
      <c r="AI284" s="16">
        <v>0.97872478888916103</v>
      </c>
      <c r="AJ284" s="16">
        <v>1.0296138433673101</v>
      </c>
      <c r="AK284" s="1">
        <v>-20</v>
      </c>
      <c r="AL284" s="1">
        <v>17</v>
      </c>
      <c r="AN284" s="6">
        <v>-4.9274956847438212E-3</v>
      </c>
      <c r="AP284" s="6">
        <v>-1.3696559028769428E-2</v>
      </c>
      <c r="AR284" s="6">
        <v>0</v>
      </c>
      <c r="AT284" s="6">
        <v>0</v>
      </c>
      <c r="AV284" s="6">
        <v>8.0701317168636599E-3</v>
      </c>
      <c r="AX284" s="6">
        <v>3.7437746865878196E-3</v>
      </c>
      <c r="AZ284" s="6">
        <v>-7.9880951600574956E-3</v>
      </c>
      <c r="BB284" s="6">
        <v>-3.762293426268104E-3</v>
      </c>
      <c r="BD284" s="6">
        <v>5.4575222848818328E-4</v>
      </c>
      <c r="BF284" s="6">
        <v>-6.2030463850026862E-4</v>
      </c>
      <c r="BH284" s="6">
        <v>9.6570693933686336E-3</v>
      </c>
      <c r="BJ284" s="6">
        <v>-1.1312296431198021E-2</v>
      </c>
      <c r="BL284" s="6">
        <v>-9.4209466072165959E-3</v>
      </c>
      <c r="BN284" s="6">
        <v>1.0362274595079768E-2</v>
      </c>
      <c r="BS284">
        <v>17</v>
      </c>
      <c r="BT284">
        <v>3</v>
      </c>
      <c r="BU284" s="23">
        <v>2361.5300000000002</v>
      </c>
      <c r="BV284" s="20">
        <v>1.2074886349938201</v>
      </c>
      <c r="BW284" s="20">
        <v>1.1705340872316801</v>
      </c>
    </row>
    <row r="285" spans="1:75" x14ac:dyDescent="0.25">
      <c r="A285" s="1">
        <v>284</v>
      </c>
      <c r="B285" s="1" t="s">
        <v>21</v>
      </c>
      <c r="C285" s="1" t="s">
        <v>22</v>
      </c>
      <c r="D285" s="1" t="s">
        <v>23</v>
      </c>
      <c r="E285" s="1" t="s">
        <v>82</v>
      </c>
      <c r="F285" s="1" t="s">
        <v>43</v>
      </c>
      <c r="G285" s="1" t="b">
        <v>1</v>
      </c>
      <c r="H285" s="1" t="b">
        <v>1</v>
      </c>
      <c r="I285" s="1" t="b">
        <v>0</v>
      </c>
      <c r="J285" s="1" t="b">
        <v>1</v>
      </c>
      <c r="K285" s="1" t="b">
        <v>0</v>
      </c>
      <c r="L285" s="1">
        <v>200</v>
      </c>
      <c r="M285" s="1">
        <v>2</v>
      </c>
      <c r="N285" s="1">
        <v>0</v>
      </c>
      <c r="O285" s="1">
        <v>1</v>
      </c>
      <c r="P285" s="1">
        <v>2</v>
      </c>
      <c r="Q285" s="1">
        <v>100</v>
      </c>
      <c r="R285" s="1">
        <v>100</v>
      </c>
      <c r="S285" s="1">
        <v>1</v>
      </c>
      <c r="T285" s="1">
        <v>1</v>
      </c>
      <c r="U285" s="1" t="b">
        <v>1</v>
      </c>
      <c r="V285" s="1">
        <v>251</v>
      </c>
      <c r="W285" s="50">
        <v>3246.12</v>
      </c>
      <c r="X285" s="50">
        <v>2400.7600000000002</v>
      </c>
      <c r="Y285" s="54">
        <v>166</v>
      </c>
      <c r="Z285" s="54">
        <v>171</v>
      </c>
      <c r="AA285" s="50">
        <v>136.1</v>
      </c>
      <c r="AB285" s="50">
        <v>145.66999999999999</v>
      </c>
      <c r="AC285" s="16">
        <v>1.2200166857075301</v>
      </c>
      <c r="AD285" s="16">
        <v>1.17408062020808</v>
      </c>
      <c r="AE285" s="50">
        <v>32.96</v>
      </c>
      <c r="AF285" s="50">
        <v>29.04</v>
      </c>
      <c r="AG285" s="50">
        <v>33.29</v>
      </c>
      <c r="AH285" s="50">
        <v>28.71</v>
      </c>
      <c r="AI285" s="16">
        <v>0.991887985815048</v>
      </c>
      <c r="AJ285" s="16">
        <v>1.01399524615375</v>
      </c>
      <c r="AK285" s="1">
        <v>-20</v>
      </c>
      <c r="AL285" s="1">
        <v>17</v>
      </c>
      <c r="AN285" s="6">
        <v>2.0274463235114837E-4</v>
      </c>
      <c r="AP285" s="6">
        <v>2.6880238430557757E-3</v>
      </c>
      <c r="AR285" s="6">
        <v>0</v>
      </c>
      <c r="AT285" s="6">
        <v>0</v>
      </c>
      <c r="AV285" s="6">
        <v>-2.4115107491810006E-3</v>
      </c>
      <c r="AX285" s="6">
        <v>6.5258457839600936E-4</v>
      </c>
      <c r="AZ285" s="6">
        <v>2.3043209275708243E-3</v>
      </c>
      <c r="BB285" s="6">
        <v>-7.4385089030337692E-4</v>
      </c>
      <c r="BD285" s="6">
        <v>-6.6703050148564369E-4</v>
      </c>
      <c r="BF285" s="6">
        <v>7.5815011372237784E-4</v>
      </c>
      <c r="BH285" s="6">
        <v>-4.6939934822257667E-3</v>
      </c>
      <c r="BJ285" s="6">
        <v>5.4985465625330132E-3</v>
      </c>
      <c r="BL285" s="6">
        <v>3.901682285495145E-3</v>
      </c>
      <c r="BN285" s="6">
        <v>-4.9642883764006163E-3</v>
      </c>
      <c r="BS285">
        <v>17</v>
      </c>
      <c r="BT285">
        <v>3</v>
      </c>
      <c r="BU285" s="23">
        <v>2400.7600000000002</v>
      </c>
      <c r="BV285" s="20">
        <v>1.2200166857075301</v>
      </c>
      <c r="BW285" s="20">
        <v>1.17408062020808</v>
      </c>
    </row>
    <row r="286" spans="1:75" x14ac:dyDescent="0.25">
      <c r="A286" s="1">
        <v>285</v>
      </c>
      <c r="B286" s="1" t="s">
        <v>21</v>
      </c>
      <c r="C286" s="1" t="s">
        <v>22</v>
      </c>
      <c r="D286" s="1" t="s">
        <v>23</v>
      </c>
      <c r="E286" s="1" t="s">
        <v>82</v>
      </c>
      <c r="F286" s="1" t="s">
        <v>43</v>
      </c>
      <c r="G286" s="1" t="b">
        <v>1</v>
      </c>
      <c r="H286" s="1" t="b">
        <v>1</v>
      </c>
      <c r="I286" s="1" t="b">
        <v>0</v>
      </c>
      <c r="J286" s="1" t="b">
        <v>1</v>
      </c>
      <c r="K286" s="1" t="b">
        <v>0</v>
      </c>
      <c r="L286" s="1">
        <v>200</v>
      </c>
      <c r="M286" s="1">
        <v>2</v>
      </c>
      <c r="N286" s="1">
        <v>0</v>
      </c>
      <c r="O286" s="1">
        <v>1</v>
      </c>
      <c r="P286" s="1">
        <v>2</v>
      </c>
      <c r="Q286" s="1">
        <v>100</v>
      </c>
      <c r="R286" s="1">
        <v>100</v>
      </c>
      <c r="S286" s="1">
        <v>1</v>
      </c>
      <c r="T286" s="1">
        <v>1</v>
      </c>
      <c r="U286" s="1" t="b">
        <v>1</v>
      </c>
      <c r="V286" s="1">
        <v>251</v>
      </c>
      <c r="W286" s="50">
        <v>3268.49</v>
      </c>
      <c r="X286" s="50">
        <v>2418.9699999999998</v>
      </c>
      <c r="Y286" s="54">
        <v>166</v>
      </c>
      <c r="Z286" s="54">
        <v>171</v>
      </c>
      <c r="AA286" s="50">
        <v>135.51</v>
      </c>
      <c r="AB286" s="50">
        <v>144.96</v>
      </c>
      <c r="AC286" s="16">
        <v>1.2255547604339301</v>
      </c>
      <c r="AD286" s="16">
        <v>1.1799254401168899</v>
      </c>
      <c r="AE286" s="50">
        <v>33</v>
      </c>
      <c r="AF286" s="50">
        <v>29</v>
      </c>
      <c r="AG286" s="50">
        <v>33.32</v>
      </c>
      <c r="AH286" s="50">
        <v>28.68</v>
      </c>
      <c r="AI286" s="16">
        <v>0.99217089470196596</v>
      </c>
      <c r="AJ286" s="16">
        <v>1.0135642423015501</v>
      </c>
      <c r="AK286" s="1">
        <v>-20</v>
      </c>
      <c r="AL286" s="1">
        <v>17</v>
      </c>
      <c r="AN286" s="6">
        <v>7.0954458872110049E-3</v>
      </c>
      <c r="AP286" s="6">
        <v>1.0293510819755491E-2</v>
      </c>
      <c r="AR286" s="6">
        <v>0</v>
      </c>
      <c r="AT286" s="6">
        <v>0</v>
      </c>
      <c r="AV286" s="6">
        <v>-6.736104493912709E-3</v>
      </c>
      <c r="AX286" s="6">
        <v>-4.2246264811951484E-3</v>
      </c>
      <c r="AZ286" s="6">
        <v>6.8541244613409269E-3</v>
      </c>
      <c r="BB286" s="6">
        <v>4.2306560845941643E-3</v>
      </c>
      <c r="BD286" s="6">
        <v>5.4575222848818328E-4</v>
      </c>
      <c r="BF286" s="6">
        <v>-6.2030463850026862E-4</v>
      </c>
      <c r="BH286" s="6">
        <v>-3.7970520525010265E-3</v>
      </c>
      <c r="BJ286" s="6">
        <v>4.4478688754248097E-3</v>
      </c>
      <c r="BL286" s="6">
        <v>4.1880177503581528E-3</v>
      </c>
      <c r="BN286" s="6">
        <v>-5.3872333817278628E-3</v>
      </c>
      <c r="BS286">
        <v>17</v>
      </c>
      <c r="BT286">
        <v>3</v>
      </c>
      <c r="BU286" s="23">
        <v>2418.9699999999998</v>
      </c>
      <c r="BV286" s="20">
        <v>1.2255547604339301</v>
      </c>
      <c r="BW286" s="20">
        <v>1.1799254401168899</v>
      </c>
    </row>
    <row r="287" spans="1:75" x14ac:dyDescent="0.25">
      <c r="A287" s="1">
        <v>286</v>
      </c>
      <c r="B287" s="1" t="s">
        <v>21</v>
      </c>
      <c r="C287" s="1" t="s">
        <v>22</v>
      </c>
      <c r="D287" s="1" t="s">
        <v>23</v>
      </c>
      <c r="E287" s="1" t="s">
        <v>82</v>
      </c>
      <c r="F287" s="1" t="s">
        <v>43</v>
      </c>
      <c r="G287" s="1" t="b">
        <v>1</v>
      </c>
      <c r="H287" s="1" t="b">
        <v>1</v>
      </c>
      <c r="I287" s="1" t="b">
        <v>0</v>
      </c>
      <c r="J287" s="1" t="b">
        <v>1</v>
      </c>
      <c r="K287" s="1" t="b">
        <v>0</v>
      </c>
      <c r="L287" s="1">
        <v>200</v>
      </c>
      <c r="M287" s="1">
        <v>2</v>
      </c>
      <c r="N287" s="1">
        <v>0</v>
      </c>
      <c r="O287" s="1">
        <v>1</v>
      </c>
      <c r="P287" s="1">
        <v>2</v>
      </c>
      <c r="Q287" s="1">
        <v>100</v>
      </c>
      <c r="R287" s="1">
        <v>100</v>
      </c>
      <c r="S287" s="1">
        <v>1</v>
      </c>
      <c r="T287" s="1">
        <v>1</v>
      </c>
      <c r="U287" s="1" t="b">
        <v>1</v>
      </c>
      <c r="V287" s="1">
        <v>251</v>
      </c>
      <c r="W287" s="50">
        <v>3274.95</v>
      </c>
      <c r="X287" s="50">
        <v>2426.0500000000002</v>
      </c>
      <c r="Y287" s="54">
        <v>166</v>
      </c>
      <c r="Z287" s="54">
        <v>171</v>
      </c>
      <c r="AA287" s="50">
        <v>135.55000000000001</v>
      </c>
      <c r="AB287" s="50">
        <v>144.49</v>
      </c>
      <c r="AC287" s="16">
        <v>1.22498588521714</v>
      </c>
      <c r="AD287" s="16">
        <v>1.1836866628649001</v>
      </c>
      <c r="AE287" s="50">
        <v>33</v>
      </c>
      <c r="AF287" s="50">
        <v>29</v>
      </c>
      <c r="AG287" s="50">
        <v>33.43</v>
      </c>
      <c r="AH287" s="50">
        <v>28.57</v>
      </c>
      <c r="AI287" s="16">
        <v>0.988749066283932</v>
      </c>
      <c r="AJ287" s="16">
        <v>1.01737376071997</v>
      </c>
      <c r="AK287" s="1">
        <v>-20</v>
      </c>
      <c r="AL287" s="1">
        <v>17</v>
      </c>
      <c r="AN287" s="6">
        <v>9.085917505735619E-3</v>
      </c>
      <c r="AP287" s="6">
        <v>1.3250504108884398E-2</v>
      </c>
      <c r="AR287" s="6">
        <v>0</v>
      </c>
      <c r="AT287" s="6">
        <v>0</v>
      </c>
      <c r="AV287" s="6">
        <v>-6.4429116976595369E-3</v>
      </c>
      <c r="AX287" s="6">
        <v>-7.4532028164174813E-3</v>
      </c>
      <c r="AZ287" s="6">
        <v>6.3867652075397796E-3</v>
      </c>
      <c r="BB287" s="6">
        <v>7.4318203781111869E-3</v>
      </c>
      <c r="BD287" s="6">
        <v>5.4575222848818328E-4</v>
      </c>
      <c r="BF287" s="6">
        <v>-6.2030463850026862E-4</v>
      </c>
      <c r="BH287" s="6">
        <v>-5.0826681017734909E-4</v>
      </c>
      <c r="BJ287" s="6">
        <v>5.9538402269465607E-4</v>
      </c>
      <c r="BL287" s="6">
        <v>7.2474432182301207E-4</v>
      </c>
      <c r="BN287" s="6">
        <v>-1.6489447804803881E-3</v>
      </c>
      <c r="BS287">
        <v>17</v>
      </c>
      <c r="BT287">
        <v>3</v>
      </c>
      <c r="BU287" s="23">
        <v>2426.0500000000002</v>
      </c>
      <c r="BV287" s="20">
        <v>1.22498588521714</v>
      </c>
      <c r="BW287" s="20">
        <v>1.1836866628649001</v>
      </c>
    </row>
    <row r="288" spans="1:75" x14ac:dyDescent="0.25">
      <c r="A288" s="1">
        <v>287</v>
      </c>
      <c r="B288" s="1" t="s">
        <v>21</v>
      </c>
      <c r="C288" s="1" t="s">
        <v>22</v>
      </c>
      <c r="D288" s="1" t="s">
        <v>23</v>
      </c>
      <c r="E288" s="1" t="s">
        <v>82</v>
      </c>
      <c r="F288" s="1" t="s">
        <v>43</v>
      </c>
      <c r="G288" s="1" t="b">
        <v>1</v>
      </c>
      <c r="H288" s="1" t="b">
        <v>1</v>
      </c>
      <c r="I288" s="1" t="b">
        <v>0</v>
      </c>
      <c r="J288" s="1" t="b">
        <v>1</v>
      </c>
      <c r="K288" s="1" t="b">
        <v>0</v>
      </c>
      <c r="L288" s="1">
        <v>200</v>
      </c>
      <c r="M288" s="1">
        <v>2</v>
      </c>
      <c r="N288" s="1">
        <v>0</v>
      </c>
      <c r="O288" s="1">
        <v>1</v>
      </c>
      <c r="P288" s="1">
        <v>2</v>
      </c>
      <c r="Q288" s="1">
        <v>100</v>
      </c>
      <c r="R288" s="1">
        <v>100</v>
      </c>
      <c r="S288" s="1">
        <v>1</v>
      </c>
      <c r="T288" s="1">
        <v>1</v>
      </c>
      <c r="U288" s="1" t="b">
        <v>1</v>
      </c>
      <c r="V288" s="1">
        <v>251</v>
      </c>
      <c r="W288" s="50">
        <v>3220</v>
      </c>
      <c r="X288" s="50">
        <v>2374.66</v>
      </c>
      <c r="Y288" s="54">
        <v>166</v>
      </c>
      <c r="Z288" s="54">
        <v>171</v>
      </c>
      <c r="AA288" s="50">
        <v>137.08000000000001</v>
      </c>
      <c r="AB288" s="50">
        <v>146.37</v>
      </c>
      <c r="AC288" s="16">
        <v>1.21150245742409</v>
      </c>
      <c r="AD288" s="16">
        <v>1.1686967371388</v>
      </c>
      <c r="AE288" s="50">
        <v>33</v>
      </c>
      <c r="AF288" s="50">
        <v>29</v>
      </c>
      <c r="AG288" s="50">
        <v>33.380000000000003</v>
      </c>
      <c r="AH288" s="50">
        <v>28.62</v>
      </c>
      <c r="AI288" s="16">
        <v>0.99042659715335202</v>
      </c>
      <c r="AJ288" s="16">
        <v>1.01584728610181</v>
      </c>
      <c r="AK288" s="1">
        <v>-20</v>
      </c>
      <c r="AL288" s="1">
        <v>17</v>
      </c>
      <c r="AN288" s="6">
        <v>-7.8454161533858535E-3</v>
      </c>
      <c r="AP288" s="6">
        <v>-8.2127565024615601E-3</v>
      </c>
      <c r="AR288" s="6">
        <v>0</v>
      </c>
      <c r="AT288" s="6">
        <v>0</v>
      </c>
      <c r="AV288" s="6">
        <v>4.7717127590176656E-3</v>
      </c>
      <c r="AX288" s="6">
        <v>5.4611025244719613E-3</v>
      </c>
      <c r="AZ288" s="6">
        <v>-4.6905406163977315E-3</v>
      </c>
      <c r="BB288" s="6">
        <v>-5.3260560391390488E-3</v>
      </c>
      <c r="BD288" s="6">
        <v>5.4575222848818328E-4</v>
      </c>
      <c r="BF288" s="6">
        <v>-6.2030463850026862E-4</v>
      </c>
      <c r="BH288" s="6">
        <v>-2.0031691930516571E-3</v>
      </c>
      <c r="BJ288" s="6">
        <v>2.3465135012084026E-3</v>
      </c>
      <c r="BL288" s="6">
        <v>2.4225933591945914E-3</v>
      </c>
      <c r="BN288" s="6">
        <v>-3.1468775999069498E-3</v>
      </c>
      <c r="BS288">
        <v>17</v>
      </c>
      <c r="BT288">
        <v>3</v>
      </c>
      <c r="BU288" s="23">
        <v>2374.66</v>
      </c>
      <c r="BV288" s="20">
        <v>1.21150245742409</v>
      </c>
      <c r="BW288" s="20">
        <v>1.1686967371388</v>
      </c>
    </row>
    <row r="289" spans="1:75" x14ac:dyDescent="0.25">
      <c r="A289" s="1">
        <v>288</v>
      </c>
      <c r="B289" s="1" t="s">
        <v>21</v>
      </c>
      <c r="C289" s="1" t="s">
        <v>22</v>
      </c>
      <c r="D289" s="1" t="s">
        <v>23</v>
      </c>
      <c r="E289" s="1" t="s">
        <v>82</v>
      </c>
      <c r="F289" s="1" t="s">
        <v>43</v>
      </c>
      <c r="G289" s="1" t="b">
        <v>1</v>
      </c>
      <c r="H289" s="1" t="b">
        <v>1</v>
      </c>
      <c r="I289" s="1" t="b">
        <v>0</v>
      </c>
      <c r="J289" s="1" t="b">
        <v>1</v>
      </c>
      <c r="K289" s="1" t="b">
        <v>0</v>
      </c>
      <c r="L289" s="1">
        <v>200</v>
      </c>
      <c r="M289" s="1">
        <v>2</v>
      </c>
      <c r="N289" s="1">
        <v>0</v>
      </c>
      <c r="O289" s="1">
        <v>1</v>
      </c>
      <c r="P289" s="1">
        <v>2</v>
      </c>
      <c r="Q289" s="1">
        <v>100</v>
      </c>
      <c r="R289" s="1">
        <v>100</v>
      </c>
      <c r="S289" s="1">
        <v>1</v>
      </c>
      <c r="T289" s="1">
        <v>1</v>
      </c>
      <c r="U289" s="1" t="b">
        <v>1</v>
      </c>
      <c r="V289" s="1">
        <v>251</v>
      </c>
      <c r="W289" s="50">
        <v>3275.73</v>
      </c>
      <c r="X289" s="50">
        <v>2420.0700000000002</v>
      </c>
      <c r="Y289" s="54">
        <v>166</v>
      </c>
      <c r="Z289" s="54">
        <v>171</v>
      </c>
      <c r="AA289" s="50">
        <v>135.41</v>
      </c>
      <c r="AB289" s="50">
        <v>144.78</v>
      </c>
      <c r="AC289" s="16">
        <v>1.2262967283578501</v>
      </c>
      <c r="AD289" s="16">
        <v>1.1813314428425501</v>
      </c>
      <c r="AE289" s="50">
        <v>33</v>
      </c>
      <c r="AF289" s="50">
        <v>29</v>
      </c>
      <c r="AG289" s="50">
        <v>33.380000000000003</v>
      </c>
      <c r="AH289" s="50">
        <v>28.62</v>
      </c>
      <c r="AI289" s="16">
        <v>0.99066190214786298</v>
      </c>
      <c r="AJ289" s="16">
        <v>1.01625470200349</v>
      </c>
      <c r="AK289" s="1">
        <v>-20</v>
      </c>
      <c r="AL289" s="1">
        <v>17</v>
      </c>
      <c r="AN289" s="6">
        <v>9.326253088158154E-3</v>
      </c>
      <c r="AP289" s="6">
        <v>1.0752930681060979E-2</v>
      </c>
      <c r="AR289" s="6">
        <v>0</v>
      </c>
      <c r="AT289" s="6">
        <v>0</v>
      </c>
      <c r="AV289" s="6">
        <v>-7.4690864845451399E-3</v>
      </c>
      <c r="AX289" s="6">
        <v>-5.4611025244718503E-3</v>
      </c>
      <c r="AZ289" s="6">
        <v>7.4636879737477457E-3</v>
      </c>
      <c r="BB289" s="6">
        <v>5.4273003738354308E-3</v>
      </c>
      <c r="BD289" s="6">
        <v>5.4575222848818328E-4</v>
      </c>
      <c r="BF289" s="6">
        <v>-6.2030463850026862E-4</v>
      </c>
      <c r="BH289" s="6">
        <v>-2.0031691930516571E-3</v>
      </c>
      <c r="BJ289" s="6">
        <v>2.3465135012084026E-3</v>
      </c>
      <c r="BL289" s="6">
        <v>2.660748355744591E-3</v>
      </c>
      <c r="BN289" s="6">
        <v>-2.7470795010572369E-3</v>
      </c>
      <c r="BS289">
        <v>17</v>
      </c>
      <c r="BT289">
        <v>3</v>
      </c>
      <c r="BU289" s="23">
        <v>2420.0700000000002</v>
      </c>
      <c r="BV289" s="20">
        <v>1.2262967283578501</v>
      </c>
      <c r="BW289" s="20">
        <v>1.1813314428425501</v>
      </c>
    </row>
    <row r="290" spans="1:75" x14ac:dyDescent="0.25">
      <c r="A290" s="1">
        <v>289</v>
      </c>
      <c r="B290" s="1" t="s">
        <v>21</v>
      </c>
      <c r="C290" s="1" t="s">
        <v>22</v>
      </c>
      <c r="D290" s="1" t="s">
        <v>23</v>
      </c>
      <c r="E290" s="1" t="s">
        <v>82</v>
      </c>
      <c r="F290" s="1" t="s">
        <v>43</v>
      </c>
      <c r="G290" s="1" t="b">
        <v>1</v>
      </c>
      <c r="H290" s="1" t="b">
        <v>1</v>
      </c>
      <c r="I290" s="1" t="b">
        <v>0</v>
      </c>
      <c r="J290" s="1" t="b">
        <v>1</v>
      </c>
      <c r="K290" s="1" t="b">
        <v>0</v>
      </c>
      <c r="L290" s="1">
        <v>200</v>
      </c>
      <c r="M290" s="1">
        <v>2</v>
      </c>
      <c r="N290" s="1">
        <v>0</v>
      </c>
      <c r="O290" s="1">
        <v>1</v>
      </c>
      <c r="P290" s="1">
        <v>2</v>
      </c>
      <c r="Q290" s="1">
        <v>100</v>
      </c>
      <c r="R290" s="1">
        <v>100</v>
      </c>
      <c r="S290" s="1">
        <v>1</v>
      </c>
      <c r="T290" s="1">
        <v>1</v>
      </c>
      <c r="U290" s="1" t="b">
        <v>1</v>
      </c>
      <c r="V290" s="1">
        <v>251</v>
      </c>
      <c r="W290" s="50">
        <v>3257.82</v>
      </c>
      <c r="X290" s="50">
        <v>2409.5500000000002</v>
      </c>
      <c r="Y290" s="54">
        <v>166</v>
      </c>
      <c r="Z290" s="54">
        <v>171</v>
      </c>
      <c r="AA290" s="50">
        <v>135.99</v>
      </c>
      <c r="AB290" s="50">
        <v>145.13</v>
      </c>
      <c r="AC290" s="16">
        <v>1.2211267865823101</v>
      </c>
      <c r="AD290" s="16">
        <v>1.1784804036443299</v>
      </c>
      <c r="AE290" s="50">
        <v>32.909999999999997</v>
      </c>
      <c r="AF290" s="50">
        <v>29.09</v>
      </c>
      <c r="AG290" s="50">
        <v>33.450000000000003</v>
      </c>
      <c r="AH290" s="50">
        <v>28.55</v>
      </c>
      <c r="AI290" s="16">
        <v>0.98569106831393205</v>
      </c>
      <c r="AJ290" s="16">
        <v>1.0215540098368201</v>
      </c>
      <c r="AK290" s="1">
        <v>-20</v>
      </c>
      <c r="AL290" s="1">
        <v>17</v>
      </c>
      <c r="AN290" s="6">
        <v>3.807778368688286E-3</v>
      </c>
      <c r="AP290" s="6">
        <v>6.3592061893045226E-3</v>
      </c>
      <c r="AR290" s="6">
        <v>0</v>
      </c>
      <c r="AT290" s="6">
        <v>0</v>
      </c>
      <c r="AV290" s="6">
        <v>-3.2177909388765302E-3</v>
      </c>
      <c r="AX290" s="6">
        <v>-3.0568435514338743E-3</v>
      </c>
      <c r="AZ290" s="6">
        <v>3.2163239489166884E-3</v>
      </c>
      <c r="BB290" s="6">
        <v>3.0007903019211302E-3</v>
      </c>
      <c r="BD290" s="6">
        <v>-2.1830089139531772E-3</v>
      </c>
      <c r="BF290" s="6">
        <v>2.4812185540008524E-3</v>
      </c>
      <c r="BH290" s="6">
        <v>8.9694142972440716E-5</v>
      </c>
      <c r="BJ290" s="6">
        <v>-1.0506776871066492E-4</v>
      </c>
      <c r="BL290" s="6">
        <v>-2.3702919629304819E-3</v>
      </c>
      <c r="BN290" s="6">
        <v>2.4531426509217802E-3</v>
      </c>
      <c r="BS290">
        <v>17</v>
      </c>
      <c r="BT290">
        <v>3</v>
      </c>
      <c r="BU290" s="23">
        <v>2409.5500000000002</v>
      </c>
      <c r="BV290" s="20">
        <v>1.2211267865823101</v>
      </c>
      <c r="BW290" s="20">
        <v>1.1784804036443299</v>
      </c>
    </row>
    <row r="291" spans="1:75" x14ac:dyDescent="0.25">
      <c r="A291" s="1">
        <v>290</v>
      </c>
      <c r="B291" s="1" t="s">
        <v>21</v>
      </c>
      <c r="C291" s="1" t="s">
        <v>22</v>
      </c>
      <c r="D291" s="1" t="s">
        <v>23</v>
      </c>
      <c r="E291" s="1" t="s">
        <v>82</v>
      </c>
      <c r="F291" s="1" t="s">
        <v>43</v>
      </c>
      <c r="G291" s="1" t="b">
        <v>1</v>
      </c>
      <c r="H291" s="1" t="b">
        <v>1</v>
      </c>
      <c r="I291" s="1" t="b">
        <v>0</v>
      </c>
      <c r="J291" s="1" t="b">
        <v>1</v>
      </c>
      <c r="K291" s="1" t="b">
        <v>0</v>
      </c>
      <c r="L291" s="1">
        <v>200</v>
      </c>
      <c r="M291" s="1">
        <v>2</v>
      </c>
      <c r="N291" s="1">
        <v>0</v>
      </c>
      <c r="O291" s="1">
        <v>1</v>
      </c>
      <c r="P291" s="1">
        <v>2</v>
      </c>
      <c r="Q291" s="1">
        <v>100</v>
      </c>
      <c r="R291" s="1">
        <v>100</v>
      </c>
      <c r="S291" s="1">
        <v>1</v>
      </c>
      <c r="T291" s="1">
        <v>1</v>
      </c>
      <c r="U291" s="1" t="b">
        <v>1</v>
      </c>
      <c r="V291" s="1">
        <v>251</v>
      </c>
      <c r="W291" s="50">
        <v>3220.32</v>
      </c>
      <c r="X291" s="50">
        <v>2380.33</v>
      </c>
      <c r="Y291" s="54">
        <v>166</v>
      </c>
      <c r="Z291" s="54">
        <v>171</v>
      </c>
      <c r="AA291" s="50">
        <v>137.11000000000001</v>
      </c>
      <c r="AB291" s="50">
        <v>146.13</v>
      </c>
      <c r="AC291" s="16">
        <v>1.21100188555526</v>
      </c>
      <c r="AD291" s="16">
        <v>1.1704291307031101</v>
      </c>
      <c r="AE291" s="50">
        <v>32.950000000000003</v>
      </c>
      <c r="AF291" s="50">
        <v>29.05</v>
      </c>
      <c r="AG291" s="50">
        <v>33.42</v>
      </c>
      <c r="AH291" s="50">
        <v>28.58</v>
      </c>
      <c r="AI291" s="16">
        <v>0.98795980713888598</v>
      </c>
      <c r="AJ291" s="16">
        <v>1.0193367743316299</v>
      </c>
      <c r="AK291" s="1">
        <v>-20</v>
      </c>
      <c r="AL291" s="1">
        <v>17</v>
      </c>
      <c r="AN291" s="6">
        <v>-7.7468169400842779E-3</v>
      </c>
      <c r="AP291" s="6">
        <v>-5.8446559446422297E-3</v>
      </c>
      <c r="AR291" s="6">
        <v>0</v>
      </c>
      <c r="AT291" s="6">
        <v>0</v>
      </c>
      <c r="AV291" s="6">
        <v>4.9916073562072949E-3</v>
      </c>
      <c r="AX291" s="6">
        <v>3.8124678001030254E-3</v>
      </c>
      <c r="AZ291" s="6">
        <v>-5.1017852763608484E-3</v>
      </c>
      <c r="BB291" s="6">
        <v>-3.8516215820673105E-3</v>
      </c>
      <c r="BD291" s="6">
        <v>-9.7022618397901716E-4</v>
      </c>
      <c r="BF291" s="6">
        <v>1.102763801778206E-3</v>
      </c>
      <c r="BH291" s="6">
        <v>-8.0724728675218849E-4</v>
      </c>
      <c r="BJ291" s="6">
        <v>9.4560991839731656E-4</v>
      </c>
      <c r="BL291" s="6">
        <v>-7.4074289554637573E-5</v>
      </c>
      <c r="BN291" s="6">
        <v>2.7736469031247601E-4</v>
      </c>
      <c r="BS291">
        <v>17</v>
      </c>
      <c r="BT291">
        <v>3</v>
      </c>
      <c r="BU291" s="23">
        <v>2380.33</v>
      </c>
      <c r="BV291" s="20">
        <v>1.21100188555526</v>
      </c>
      <c r="BW291" s="20">
        <v>1.1704291307031101</v>
      </c>
    </row>
    <row r="292" spans="1:75" x14ac:dyDescent="0.25">
      <c r="A292" s="3">
        <v>291</v>
      </c>
      <c r="B292" s="3" t="s">
        <v>21</v>
      </c>
      <c r="C292" s="3" t="s">
        <v>22</v>
      </c>
      <c r="D292" s="3" t="s">
        <v>23</v>
      </c>
      <c r="E292" s="3" t="s">
        <v>83</v>
      </c>
      <c r="F292" s="3" t="s">
        <v>43</v>
      </c>
      <c r="G292" s="3" t="b">
        <v>1</v>
      </c>
      <c r="H292" s="3" t="b">
        <v>1</v>
      </c>
      <c r="I292" s="3" t="b">
        <v>0</v>
      </c>
      <c r="J292" s="3" t="b">
        <v>1</v>
      </c>
      <c r="K292" s="3" t="b">
        <v>0</v>
      </c>
      <c r="L292" s="3">
        <v>200</v>
      </c>
      <c r="M292" s="3">
        <v>2</v>
      </c>
      <c r="N292" s="3">
        <v>0</v>
      </c>
      <c r="O292" s="3">
        <v>1</v>
      </c>
      <c r="P292" s="3">
        <v>2</v>
      </c>
      <c r="Q292" s="3">
        <v>100</v>
      </c>
      <c r="R292" s="3">
        <v>100</v>
      </c>
      <c r="S292" s="3">
        <v>1</v>
      </c>
      <c r="T292" s="3">
        <v>1</v>
      </c>
      <c r="U292" s="3" t="b">
        <v>1</v>
      </c>
      <c r="V292" s="3">
        <v>251</v>
      </c>
      <c r="W292" s="51">
        <v>3159.26</v>
      </c>
      <c r="X292" s="51">
        <v>2452.6799999999998</v>
      </c>
      <c r="Y292" s="53">
        <v>166</v>
      </c>
      <c r="Z292" s="53">
        <v>170</v>
      </c>
      <c r="AA292" s="51">
        <v>137.34</v>
      </c>
      <c r="AB292" s="51">
        <v>146.21</v>
      </c>
      <c r="AC292" s="17">
        <v>1.2090182508877301</v>
      </c>
      <c r="AD292" s="17">
        <v>1.1630603461748701</v>
      </c>
      <c r="AE292" s="51">
        <v>32.99</v>
      </c>
      <c r="AF292" s="51">
        <v>29.01</v>
      </c>
      <c r="AG292" s="51">
        <v>32.54</v>
      </c>
      <c r="AH292" s="51">
        <v>29.46</v>
      </c>
      <c r="AI292" s="17">
        <v>1.0159978878648199</v>
      </c>
      <c r="AJ292" s="17">
        <v>0.98729690761747202</v>
      </c>
      <c r="AK292" s="3">
        <v>-20</v>
      </c>
      <c r="AL292" s="3">
        <v>16</v>
      </c>
      <c r="AN292" s="6" cm="1">
        <f t="array" ref="AN292:AN301">W292:W301/AO292-1</f>
        <v>-1.1016290436134391E-2</v>
      </c>
      <c r="AO292" s="23">
        <f>AVERAGE(W292:W301)</f>
        <v>3194.451</v>
      </c>
      <c r="AP292" s="6" cm="1">
        <f t="array" ref="AP292:AP301">X292:X301/AQ292-1</f>
        <v>-2.7863013019138183E-3</v>
      </c>
      <c r="AQ292" s="23">
        <f t="shared" ref="AQ292" si="85">AVERAGE(X292:X301)</f>
        <v>2459.5329999999999</v>
      </c>
      <c r="AR292" s="6" cm="1">
        <f t="array" ref="AR292:AR301">Y292:Y301/AS292-1</f>
        <v>0</v>
      </c>
      <c r="AS292" s="23">
        <f>AVERAGE(Y292:Y301)</f>
        <v>166</v>
      </c>
      <c r="AT292" s="6" cm="1">
        <f t="array" ref="AT292:AT301">Z292:Z301/AU292-1</f>
        <v>0</v>
      </c>
      <c r="AU292" s="23">
        <f>AVERAGE(Z292:Z301)</f>
        <v>170</v>
      </c>
      <c r="AV292" s="6" cm="1">
        <f t="array" ref="AV292:AV301">AA292:AA301/AW292-1</f>
        <v>1.6117387087128954E-3</v>
      </c>
      <c r="AW292" s="23">
        <f>AVERAGE(AA292:AA301)</f>
        <v>137.119</v>
      </c>
      <c r="AX292" s="6" cm="1">
        <f t="array" ref="AX292:AX301">AB292:AB301/AY292-1</f>
        <v>7.2472753826866576E-3</v>
      </c>
      <c r="AY292" s="23">
        <f>AVERAGE(AB292:AB301)</f>
        <v>145.15799999999999</v>
      </c>
      <c r="AZ292" s="6" cm="1">
        <f t="array" ref="AZ292:AZ301">AC292:AC301/BA292-1</f>
        <v>-1.674287992603829E-3</v>
      </c>
      <c r="BA292" s="23">
        <f>AVERAGE(AC292:AC301)</f>
        <v>1.211045890480654</v>
      </c>
      <c r="BB292" s="6" cm="1">
        <f t="array" ref="BB292:BB301">AD292:AD301/BC292-1</f>
        <v>-7.192364567029319E-3</v>
      </c>
      <c r="BC292" s="23">
        <f>AVERAGE(AD292:AD301)</f>
        <v>1.1714861013006321</v>
      </c>
      <c r="BD292" s="6" cm="1">
        <f t="array" ref="BD292:BD301">AE292:AE301/BE292-1</f>
        <v>6.9766736433418686E-4</v>
      </c>
      <c r="BE292" s="23">
        <f>AVERAGE(AE292:AE301)</f>
        <v>32.966999999999999</v>
      </c>
      <c r="BF292" s="6" cm="1">
        <f t="array" ref="BF292:BF301">AF292:AF301/BG292-1</f>
        <v>-7.9220197706042494E-4</v>
      </c>
      <c r="BG292" s="23">
        <f>AVERAGE(AF292:AF301)</f>
        <v>29.032999999999998</v>
      </c>
      <c r="BH292" s="6" cm="1">
        <f t="array" ref="BH292:BH301">AG292:AG301/BI292-1</f>
        <v>-1.4058901951278568E-2</v>
      </c>
      <c r="BI292" s="23">
        <f t="shared" ref="BI292" si="86">AVERAGE(AG292:AG301)</f>
        <v>33.003999999999998</v>
      </c>
      <c r="BJ292" s="6" cm="1">
        <f t="array" ref="BJ292:BJ301">AH292:AH301/BK292-1</f>
        <v>1.6002207200993324E-2</v>
      </c>
      <c r="BK292" s="23">
        <f t="shared" ref="BK292" si="87">AVERAGE(AH292:AH301)</f>
        <v>28.995999999999999</v>
      </c>
      <c r="BL292" s="6" cm="1">
        <f t="array" ref="BL292:BL301">AI292:AI301/BM292-1</f>
        <v>1.505725196847485E-2</v>
      </c>
      <c r="BM292" s="22">
        <f t="shared" ref="BM292" si="88">AVERAGE(AI292:AI301)</f>
        <v>1.0009266826028984</v>
      </c>
      <c r="BN292" s="6" cm="1">
        <f t="array" ref="BN292:BN301">AJ292:AJ301/BO292-1</f>
        <v>-1.6584593434579631E-2</v>
      </c>
      <c r="BO292" s="22">
        <f t="shared" ref="BO292" si="89">AVERAGE(AJ292:AJ301)</f>
        <v>1.0039469597752264</v>
      </c>
      <c r="BS292">
        <v>16</v>
      </c>
      <c r="BT292">
        <v>4</v>
      </c>
      <c r="BU292" s="23">
        <v>2452.6799999999998</v>
      </c>
      <c r="BV292" s="20">
        <v>1.2090182508877301</v>
      </c>
      <c r="BW292" s="20">
        <v>1.1630603461748701</v>
      </c>
    </row>
    <row r="293" spans="1:75" x14ac:dyDescent="0.25">
      <c r="A293" s="3">
        <v>292</v>
      </c>
      <c r="B293" s="3" t="s">
        <v>21</v>
      </c>
      <c r="C293" s="3" t="s">
        <v>22</v>
      </c>
      <c r="D293" s="3" t="s">
        <v>23</v>
      </c>
      <c r="E293" s="3" t="s">
        <v>83</v>
      </c>
      <c r="F293" s="3" t="s">
        <v>43</v>
      </c>
      <c r="G293" s="3" t="b">
        <v>1</v>
      </c>
      <c r="H293" s="3" t="b">
        <v>1</v>
      </c>
      <c r="I293" s="3" t="b">
        <v>0</v>
      </c>
      <c r="J293" s="3" t="b">
        <v>1</v>
      </c>
      <c r="K293" s="3" t="b">
        <v>0</v>
      </c>
      <c r="L293" s="3">
        <v>200</v>
      </c>
      <c r="M293" s="3">
        <v>2</v>
      </c>
      <c r="N293" s="3">
        <v>0</v>
      </c>
      <c r="O293" s="3">
        <v>1</v>
      </c>
      <c r="P293" s="3">
        <v>2</v>
      </c>
      <c r="Q293" s="3">
        <v>100</v>
      </c>
      <c r="R293" s="3">
        <v>100</v>
      </c>
      <c r="S293" s="3">
        <v>1</v>
      </c>
      <c r="T293" s="3">
        <v>1</v>
      </c>
      <c r="U293" s="3" t="b">
        <v>1</v>
      </c>
      <c r="V293" s="3">
        <v>251</v>
      </c>
      <c r="W293" s="51">
        <v>3189.79</v>
      </c>
      <c r="X293" s="51">
        <v>2457.4899999999998</v>
      </c>
      <c r="Y293" s="53">
        <v>166</v>
      </c>
      <c r="Z293" s="53">
        <v>170</v>
      </c>
      <c r="AA293" s="51">
        <v>137.24</v>
      </c>
      <c r="AB293" s="51">
        <v>145.19999999999999</v>
      </c>
      <c r="AC293" s="17">
        <v>1.2098355643899701</v>
      </c>
      <c r="AD293" s="17">
        <v>1.1712563550089301</v>
      </c>
      <c r="AE293" s="51">
        <v>32.93</v>
      </c>
      <c r="AF293" s="51">
        <v>29.07</v>
      </c>
      <c r="AG293" s="51">
        <v>33.01</v>
      </c>
      <c r="AH293" s="51">
        <v>28.99</v>
      </c>
      <c r="AI293" s="17">
        <v>1.0003383982837399</v>
      </c>
      <c r="AJ293" s="17">
        <v>1.0064851531604999</v>
      </c>
      <c r="AK293" s="3">
        <v>-20</v>
      </c>
      <c r="AL293" s="3">
        <v>16</v>
      </c>
      <c r="AN293" s="6">
        <v>-1.4590926578620378E-3</v>
      </c>
      <c r="AP293" s="6">
        <v>-8.306454924573714E-4</v>
      </c>
      <c r="AR293" s="6">
        <v>0</v>
      </c>
      <c r="AT293" s="6">
        <v>0</v>
      </c>
      <c r="AV293" s="6">
        <v>8.8244517535862599E-4</v>
      </c>
      <c r="AX293" s="6">
        <v>2.8933989170432106E-4</v>
      </c>
      <c r="AZ293" s="6">
        <v>-9.9940563788514236E-4</v>
      </c>
      <c r="BB293" s="6">
        <v>-1.9611525177032352E-4</v>
      </c>
      <c r="BD293" s="6">
        <v>-1.1223344556677839E-3</v>
      </c>
      <c r="BF293" s="6">
        <v>1.2744118761409684E-3</v>
      </c>
      <c r="BH293" s="6">
        <v>1.8179614592161997E-4</v>
      </c>
      <c r="BJ293" s="6">
        <v>-2.0692509311626139E-4</v>
      </c>
      <c r="BL293" s="6">
        <v>-5.8773967103031843E-4</v>
      </c>
      <c r="BN293" s="6">
        <v>2.5282146238501113E-3</v>
      </c>
      <c r="BS293">
        <v>16</v>
      </c>
      <c r="BT293">
        <v>4</v>
      </c>
      <c r="BU293" s="23">
        <v>2457.4899999999998</v>
      </c>
      <c r="BV293" s="20">
        <v>1.2098355643899701</v>
      </c>
      <c r="BW293" s="20">
        <v>1.1712563550089301</v>
      </c>
    </row>
    <row r="294" spans="1:75" x14ac:dyDescent="0.25">
      <c r="A294" s="3">
        <v>293</v>
      </c>
      <c r="B294" s="3" t="s">
        <v>21</v>
      </c>
      <c r="C294" s="3" t="s">
        <v>22</v>
      </c>
      <c r="D294" s="3" t="s">
        <v>23</v>
      </c>
      <c r="E294" s="3" t="s">
        <v>83</v>
      </c>
      <c r="F294" s="3" t="s">
        <v>43</v>
      </c>
      <c r="G294" s="3" t="b">
        <v>1</v>
      </c>
      <c r="H294" s="3" t="b">
        <v>1</v>
      </c>
      <c r="I294" s="3" t="b">
        <v>0</v>
      </c>
      <c r="J294" s="3" t="b">
        <v>1</v>
      </c>
      <c r="K294" s="3" t="b">
        <v>0</v>
      </c>
      <c r="L294" s="3">
        <v>200</v>
      </c>
      <c r="M294" s="3">
        <v>2</v>
      </c>
      <c r="N294" s="3">
        <v>0</v>
      </c>
      <c r="O294" s="3">
        <v>1</v>
      </c>
      <c r="P294" s="3">
        <v>2</v>
      </c>
      <c r="Q294" s="3">
        <v>100</v>
      </c>
      <c r="R294" s="3">
        <v>100</v>
      </c>
      <c r="S294" s="3">
        <v>1</v>
      </c>
      <c r="T294" s="3">
        <v>1</v>
      </c>
      <c r="U294" s="3" t="b">
        <v>1</v>
      </c>
      <c r="V294" s="3">
        <v>251</v>
      </c>
      <c r="W294" s="51">
        <v>3178.95</v>
      </c>
      <c r="X294" s="51">
        <v>2448.69</v>
      </c>
      <c r="Y294" s="53">
        <v>166</v>
      </c>
      <c r="Z294" s="53">
        <v>170</v>
      </c>
      <c r="AA294" s="51">
        <v>137.6</v>
      </c>
      <c r="AB294" s="51">
        <v>145.51</v>
      </c>
      <c r="AC294" s="17">
        <v>1.2069492364552299</v>
      </c>
      <c r="AD294" s="17">
        <v>1.1687050767995499</v>
      </c>
      <c r="AE294" s="51">
        <v>32.82</v>
      </c>
      <c r="AF294" s="51">
        <v>29.18</v>
      </c>
      <c r="AG294" s="51">
        <v>33.1</v>
      </c>
      <c r="AH294" s="51">
        <v>28.9</v>
      </c>
      <c r="AI294" s="17">
        <v>0.99355442790676696</v>
      </c>
      <c r="AJ294" s="17">
        <v>1.01238065240901</v>
      </c>
      <c r="AK294" s="3">
        <v>-20</v>
      </c>
      <c r="AL294" s="3">
        <v>16</v>
      </c>
      <c r="AN294" s="6">
        <v>-4.8524769983950833E-3</v>
      </c>
      <c r="AP294" s="6">
        <v>-4.4085604868890904E-3</v>
      </c>
      <c r="AR294" s="6">
        <v>0</v>
      </c>
      <c r="AT294" s="6">
        <v>0</v>
      </c>
      <c r="AV294" s="6">
        <v>3.5079018954338181E-3</v>
      </c>
      <c r="AX294" s="6">
        <v>2.4249438542829349E-3</v>
      </c>
      <c r="AZ294" s="6">
        <v>-3.3827405366102514E-3</v>
      </c>
      <c r="BB294" s="6">
        <v>-2.3739287201056669E-3</v>
      </c>
      <c r="BD294" s="6">
        <v>-4.4590044590043787E-3</v>
      </c>
      <c r="BF294" s="6">
        <v>5.0632039403437634E-3</v>
      </c>
      <c r="BH294" s="6">
        <v>2.9087383347474738E-3</v>
      </c>
      <c r="BJ294" s="6">
        <v>-3.3108014898606264E-3</v>
      </c>
      <c r="BL294" s="6">
        <v>-7.3654292809539612E-3</v>
      </c>
      <c r="BN294" s="6">
        <v>8.4005360558807585E-3</v>
      </c>
      <c r="BS294">
        <v>16</v>
      </c>
      <c r="BT294">
        <v>4</v>
      </c>
      <c r="BU294" s="23">
        <v>2448.69</v>
      </c>
      <c r="BV294" s="20">
        <v>1.2069492364552299</v>
      </c>
      <c r="BW294" s="20">
        <v>1.1687050767995499</v>
      </c>
    </row>
    <row r="295" spans="1:75" x14ac:dyDescent="0.25">
      <c r="A295" s="3">
        <v>294</v>
      </c>
      <c r="B295" s="3" t="s">
        <v>21</v>
      </c>
      <c r="C295" s="3" t="s">
        <v>22</v>
      </c>
      <c r="D295" s="3" t="s">
        <v>23</v>
      </c>
      <c r="E295" s="3" t="s">
        <v>83</v>
      </c>
      <c r="F295" s="3" t="s">
        <v>43</v>
      </c>
      <c r="G295" s="3" t="b">
        <v>1</v>
      </c>
      <c r="H295" s="3" t="b">
        <v>1</v>
      </c>
      <c r="I295" s="3" t="b">
        <v>0</v>
      </c>
      <c r="J295" s="3" t="b">
        <v>1</v>
      </c>
      <c r="K295" s="3" t="b">
        <v>0</v>
      </c>
      <c r="L295" s="3">
        <v>200</v>
      </c>
      <c r="M295" s="3">
        <v>2</v>
      </c>
      <c r="N295" s="3">
        <v>0</v>
      </c>
      <c r="O295" s="3">
        <v>1</v>
      </c>
      <c r="P295" s="3">
        <v>2</v>
      </c>
      <c r="Q295" s="3">
        <v>100</v>
      </c>
      <c r="R295" s="3">
        <v>100</v>
      </c>
      <c r="S295" s="3">
        <v>1</v>
      </c>
      <c r="T295" s="3">
        <v>1</v>
      </c>
      <c r="U295" s="3" t="b">
        <v>1</v>
      </c>
      <c r="V295" s="3">
        <v>251</v>
      </c>
      <c r="W295" s="51">
        <v>3199.12</v>
      </c>
      <c r="X295" s="51">
        <v>2442.8200000000002</v>
      </c>
      <c r="Y295" s="53">
        <v>166</v>
      </c>
      <c r="Z295" s="53">
        <v>170</v>
      </c>
      <c r="AA295" s="51">
        <v>137.80000000000001</v>
      </c>
      <c r="AB295" s="51">
        <v>144.91999999999999</v>
      </c>
      <c r="AC295" s="17">
        <v>1.2049912385507</v>
      </c>
      <c r="AD295" s="17">
        <v>1.17317497269117</v>
      </c>
      <c r="AE295" s="51">
        <v>32.909999999999997</v>
      </c>
      <c r="AF295" s="51">
        <v>29.09</v>
      </c>
      <c r="AG295" s="51">
        <v>33.479999999999997</v>
      </c>
      <c r="AH295" s="51">
        <v>28.52</v>
      </c>
      <c r="AI295" s="17">
        <v>0.98477929000521403</v>
      </c>
      <c r="AJ295" s="17">
        <v>1.0225969810778699</v>
      </c>
      <c r="AK295" s="3">
        <v>-20</v>
      </c>
      <c r="AL295" s="3">
        <v>16</v>
      </c>
      <c r="AN295" s="6">
        <v>1.4615970005487089E-3</v>
      </c>
      <c r="AP295" s="6">
        <v>-6.7951924206748338E-3</v>
      </c>
      <c r="AR295" s="6">
        <v>0</v>
      </c>
      <c r="AT295" s="6">
        <v>0</v>
      </c>
      <c r="AV295" s="6">
        <v>4.9664889621423569E-3</v>
      </c>
      <c r="AX295" s="6">
        <v>-1.6395927196571902E-3</v>
      </c>
      <c r="AZ295" s="6">
        <v>-4.9995231209206681E-3</v>
      </c>
      <c r="BB295" s="6">
        <v>1.4416486791117844E-3</v>
      </c>
      <c r="BD295" s="6">
        <v>-1.7290017290018111E-3</v>
      </c>
      <c r="BF295" s="6">
        <v>1.9632831605416179E-3</v>
      </c>
      <c r="BH295" s="6">
        <v>1.4422494243121919E-2</v>
      </c>
      <c r="BJ295" s="6">
        <v>-1.6416057387225846E-2</v>
      </c>
      <c r="BL295" s="6">
        <v>-1.6132442943466385E-2</v>
      </c>
      <c r="BN295" s="6">
        <v>1.8576699815714415E-2</v>
      </c>
      <c r="BS295">
        <v>16</v>
      </c>
      <c r="BT295">
        <v>4</v>
      </c>
      <c r="BU295" s="23">
        <v>2442.8200000000002</v>
      </c>
      <c r="BV295" s="20">
        <v>1.2049912385507</v>
      </c>
      <c r="BW295" s="20">
        <v>1.17317497269117</v>
      </c>
    </row>
    <row r="296" spans="1:75" x14ac:dyDescent="0.25">
      <c r="A296" s="3">
        <v>295</v>
      </c>
      <c r="B296" s="3" t="s">
        <v>21</v>
      </c>
      <c r="C296" s="3" t="s">
        <v>22</v>
      </c>
      <c r="D296" s="3" t="s">
        <v>23</v>
      </c>
      <c r="E296" s="3" t="s">
        <v>83</v>
      </c>
      <c r="F296" s="3" t="s">
        <v>43</v>
      </c>
      <c r="G296" s="3" t="b">
        <v>1</v>
      </c>
      <c r="H296" s="3" t="b">
        <v>1</v>
      </c>
      <c r="I296" s="3" t="b">
        <v>0</v>
      </c>
      <c r="J296" s="3" t="b">
        <v>1</v>
      </c>
      <c r="K296" s="3" t="b">
        <v>0</v>
      </c>
      <c r="L296" s="3">
        <v>200</v>
      </c>
      <c r="M296" s="3">
        <v>2</v>
      </c>
      <c r="N296" s="3">
        <v>0</v>
      </c>
      <c r="O296" s="3">
        <v>1</v>
      </c>
      <c r="P296" s="3">
        <v>2</v>
      </c>
      <c r="Q296" s="3">
        <v>100</v>
      </c>
      <c r="R296" s="3">
        <v>100</v>
      </c>
      <c r="S296" s="3">
        <v>1</v>
      </c>
      <c r="T296" s="3">
        <v>1</v>
      </c>
      <c r="U296" s="3" t="b">
        <v>1</v>
      </c>
      <c r="V296" s="3">
        <v>251</v>
      </c>
      <c r="W296" s="51">
        <v>3209.78</v>
      </c>
      <c r="X296" s="51">
        <v>2475.5</v>
      </c>
      <c r="Y296" s="53">
        <v>166</v>
      </c>
      <c r="Z296" s="53">
        <v>170</v>
      </c>
      <c r="AA296" s="51">
        <v>136.54</v>
      </c>
      <c r="AB296" s="51">
        <v>144.74</v>
      </c>
      <c r="AC296" s="17">
        <v>1.2167918038141099</v>
      </c>
      <c r="AD296" s="17">
        <v>1.1752526822498</v>
      </c>
      <c r="AE296" s="51">
        <v>33.1</v>
      </c>
      <c r="AF296" s="51">
        <v>28.9</v>
      </c>
      <c r="AG296" s="51">
        <v>32.880000000000003</v>
      </c>
      <c r="AH296" s="51">
        <v>29.12</v>
      </c>
      <c r="AI296" s="17">
        <v>1.00867455319758</v>
      </c>
      <c r="AJ296" s="17">
        <v>0.99490862857068396</v>
      </c>
      <c r="AK296" s="3">
        <v>-20</v>
      </c>
      <c r="AL296" s="3">
        <v>16</v>
      </c>
      <c r="AN296" s="6">
        <v>4.7986336306302668E-3</v>
      </c>
      <c r="AP296" s="6">
        <v>6.4918828086470981E-3</v>
      </c>
      <c r="AR296" s="6">
        <v>0</v>
      </c>
      <c r="AT296" s="6">
        <v>0</v>
      </c>
      <c r="AV296" s="6">
        <v>-4.2226095581211487E-3</v>
      </c>
      <c r="AX296" s="6">
        <v>-2.8796208269608048E-3</v>
      </c>
      <c r="AZ296" s="6">
        <v>4.7445876152349964E-3</v>
      </c>
      <c r="BB296" s="6">
        <v>3.2152160789495898E-3</v>
      </c>
      <c r="BD296" s="6">
        <v>4.0343373676707817E-3</v>
      </c>
      <c r="BF296" s="6">
        <v>-4.580994041263331E-3</v>
      </c>
      <c r="BH296" s="6">
        <v>-3.757120349048404E-3</v>
      </c>
      <c r="BJ296" s="6">
        <v>4.2764519244034016E-3</v>
      </c>
      <c r="BL296" s="6">
        <v>7.7406974250435745E-3</v>
      </c>
      <c r="BN296" s="6">
        <v>-9.0027975248473391E-3</v>
      </c>
      <c r="BS296">
        <v>16</v>
      </c>
      <c r="BT296">
        <v>4</v>
      </c>
      <c r="BU296" s="23">
        <v>2475.5</v>
      </c>
      <c r="BV296" s="20">
        <v>1.2167918038141099</v>
      </c>
      <c r="BW296" s="20">
        <v>1.1752526822498</v>
      </c>
    </row>
    <row r="297" spans="1:75" x14ac:dyDescent="0.25">
      <c r="A297" s="3">
        <v>296</v>
      </c>
      <c r="B297" s="3" t="s">
        <v>21</v>
      </c>
      <c r="C297" s="3" t="s">
        <v>22</v>
      </c>
      <c r="D297" s="3" t="s">
        <v>23</v>
      </c>
      <c r="E297" s="3" t="s">
        <v>83</v>
      </c>
      <c r="F297" s="3" t="s">
        <v>43</v>
      </c>
      <c r="G297" s="3" t="b">
        <v>1</v>
      </c>
      <c r="H297" s="3" t="b">
        <v>1</v>
      </c>
      <c r="I297" s="3" t="b">
        <v>0</v>
      </c>
      <c r="J297" s="3" t="b">
        <v>1</v>
      </c>
      <c r="K297" s="3" t="b">
        <v>0</v>
      </c>
      <c r="L297" s="3">
        <v>200</v>
      </c>
      <c r="M297" s="3">
        <v>2</v>
      </c>
      <c r="N297" s="3">
        <v>0</v>
      </c>
      <c r="O297" s="3">
        <v>1</v>
      </c>
      <c r="P297" s="3">
        <v>2</v>
      </c>
      <c r="Q297" s="3">
        <v>100</v>
      </c>
      <c r="R297" s="3">
        <v>100</v>
      </c>
      <c r="S297" s="3">
        <v>1</v>
      </c>
      <c r="T297" s="3">
        <v>1</v>
      </c>
      <c r="U297" s="3" t="b">
        <v>1</v>
      </c>
      <c r="V297" s="3">
        <v>251</v>
      </c>
      <c r="W297" s="51">
        <v>3189.36</v>
      </c>
      <c r="X297" s="51">
        <v>2470.56</v>
      </c>
      <c r="Y297" s="53">
        <v>166</v>
      </c>
      <c r="Z297" s="53">
        <v>170</v>
      </c>
      <c r="AA297" s="51">
        <v>136.6</v>
      </c>
      <c r="AB297" s="51">
        <v>145.47</v>
      </c>
      <c r="AC297" s="17">
        <v>1.21538581364772</v>
      </c>
      <c r="AD297" s="17">
        <v>1.16882109901426</v>
      </c>
      <c r="AE297" s="51">
        <v>32.97</v>
      </c>
      <c r="AF297" s="51">
        <v>29.03</v>
      </c>
      <c r="AG297" s="51">
        <v>32.64</v>
      </c>
      <c r="AH297" s="51">
        <v>29.36</v>
      </c>
      <c r="AI297" s="17">
        <v>1.0118988866993099</v>
      </c>
      <c r="AJ297" s="17">
        <v>0.99086159150195596</v>
      </c>
      <c r="AK297" s="3">
        <v>-20</v>
      </c>
      <c r="AL297" s="3">
        <v>16</v>
      </c>
      <c r="AN297" s="6">
        <v>-1.593701077274301E-3</v>
      </c>
      <c r="AP297" s="6">
        <v>4.4833714367726873E-3</v>
      </c>
      <c r="AR297" s="6">
        <v>0</v>
      </c>
      <c r="AT297" s="6">
        <v>0</v>
      </c>
      <c r="AV297" s="6">
        <v>-3.7850334381085426E-3</v>
      </c>
      <c r="AX297" s="6">
        <v>2.1493820526599094E-3</v>
      </c>
      <c r="AZ297" s="6">
        <v>3.5836157830018145E-3</v>
      </c>
      <c r="BB297" s="6">
        <v>-2.2748902299509766E-3</v>
      </c>
      <c r="BD297" s="6">
        <v>9.10000910001596E-5</v>
      </c>
      <c r="BF297" s="6">
        <v>-1.033306926599975E-4</v>
      </c>
      <c r="BH297" s="6">
        <v>-1.1028966185916755E-2</v>
      </c>
      <c r="BJ297" s="6">
        <v>1.2553455649054968E-2</v>
      </c>
      <c r="BL297" s="6">
        <v>1.0962045759314254E-2</v>
      </c>
      <c r="BN297" s="6">
        <v>-1.3033923899924083E-2</v>
      </c>
      <c r="BS297">
        <v>16</v>
      </c>
      <c r="BT297">
        <v>4</v>
      </c>
      <c r="BU297" s="23">
        <v>2470.56</v>
      </c>
      <c r="BV297" s="20">
        <v>1.21538581364772</v>
      </c>
      <c r="BW297" s="20">
        <v>1.16882109901426</v>
      </c>
    </row>
    <row r="298" spans="1:75" x14ac:dyDescent="0.25">
      <c r="A298" s="3">
        <v>297</v>
      </c>
      <c r="B298" s="3" t="s">
        <v>21</v>
      </c>
      <c r="C298" s="3" t="s">
        <v>22</v>
      </c>
      <c r="D298" s="3" t="s">
        <v>23</v>
      </c>
      <c r="E298" s="3" t="s">
        <v>83</v>
      </c>
      <c r="F298" s="3" t="s">
        <v>43</v>
      </c>
      <c r="G298" s="3" t="b">
        <v>1</v>
      </c>
      <c r="H298" s="3" t="b">
        <v>1</v>
      </c>
      <c r="I298" s="3" t="b">
        <v>0</v>
      </c>
      <c r="J298" s="3" t="b">
        <v>1</v>
      </c>
      <c r="K298" s="3" t="b">
        <v>0</v>
      </c>
      <c r="L298" s="3">
        <v>200</v>
      </c>
      <c r="M298" s="3">
        <v>2</v>
      </c>
      <c r="N298" s="3">
        <v>0</v>
      </c>
      <c r="O298" s="3">
        <v>1</v>
      </c>
      <c r="P298" s="3">
        <v>2</v>
      </c>
      <c r="Q298" s="3">
        <v>100</v>
      </c>
      <c r="R298" s="3">
        <v>100</v>
      </c>
      <c r="S298" s="3">
        <v>1</v>
      </c>
      <c r="T298" s="3">
        <v>1</v>
      </c>
      <c r="U298" s="3" t="b">
        <v>1</v>
      </c>
      <c r="V298" s="3">
        <v>251</v>
      </c>
      <c r="W298" s="51">
        <v>3199.04</v>
      </c>
      <c r="X298" s="51">
        <v>2447.46</v>
      </c>
      <c r="Y298" s="53">
        <v>166</v>
      </c>
      <c r="Z298" s="53">
        <v>170</v>
      </c>
      <c r="AA298" s="51">
        <v>137.43</v>
      </c>
      <c r="AB298" s="51">
        <v>145.15</v>
      </c>
      <c r="AC298" s="17">
        <v>1.2082019906233901</v>
      </c>
      <c r="AD298" s="17">
        <v>1.17148311917909</v>
      </c>
      <c r="AE298" s="51">
        <v>33.049999999999997</v>
      </c>
      <c r="AF298" s="51">
        <v>28.95</v>
      </c>
      <c r="AG298" s="51">
        <v>33.19</v>
      </c>
      <c r="AH298" s="51">
        <v>28.81</v>
      </c>
      <c r="AI298" s="17">
        <v>0.99758180284081499</v>
      </c>
      <c r="AJ298" s="17">
        <v>1.0073130239111601</v>
      </c>
      <c r="AK298" s="3">
        <v>-20</v>
      </c>
      <c r="AL298" s="3">
        <v>16</v>
      </c>
      <c r="AN298" s="6">
        <v>1.4365535736813317E-3</v>
      </c>
      <c r="AP298" s="6">
        <v>-4.9086554236108526E-3</v>
      </c>
      <c r="AR298" s="6">
        <v>0</v>
      </c>
      <c r="AT298" s="6">
        <v>0</v>
      </c>
      <c r="AV298" s="6">
        <v>2.2681028887316934E-3</v>
      </c>
      <c r="AX298" s="6">
        <v>-5.5112360324516274E-5</v>
      </c>
      <c r="AZ298" s="6">
        <v>-2.3483006545154117E-3</v>
      </c>
      <c r="BB298" s="6">
        <v>-2.5455884955505326E-6</v>
      </c>
      <c r="BD298" s="6">
        <v>2.5176691843358245E-3</v>
      </c>
      <c r="BF298" s="6">
        <v>-2.8588158302620403E-3</v>
      </c>
      <c r="BH298" s="6">
        <v>5.6356805235728835E-3</v>
      </c>
      <c r="BJ298" s="6">
        <v>-6.4146778866051024E-3</v>
      </c>
      <c r="BL298" s="6">
        <v>-3.341782989924047E-3</v>
      </c>
      <c r="BN298" s="6">
        <v>3.3528306482319969E-3</v>
      </c>
      <c r="BS298">
        <v>16</v>
      </c>
      <c r="BT298">
        <v>4</v>
      </c>
      <c r="BU298" s="23">
        <v>2447.46</v>
      </c>
      <c r="BV298" s="20">
        <v>1.2082019906233901</v>
      </c>
      <c r="BW298" s="20">
        <v>1.17148311917909</v>
      </c>
    </row>
    <row r="299" spans="1:75" x14ac:dyDescent="0.25">
      <c r="A299" s="3">
        <v>298</v>
      </c>
      <c r="B299" s="3" t="s">
        <v>21</v>
      </c>
      <c r="C299" s="3" t="s">
        <v>22</v>
      </c>
      <c r="D299" s="3" t="s">
        <v>23</v>
      </c>
      <c r="E299" s="3" t="s">
        <v>83</v>
      </c>
      <c r="F299" s="3" t="s">
        <v>43</v>
      </c>
      <c r="G299" s="3" t="b">
        <v>1</v>
      </c>
      <c r="H299" s="3" t="b">
        <v>1</v>
      </c>
      <c r="I299" s="3" t="b">
        <v>0</v>
      </c>
      <c r="J299" s="3" t="b">
        <v>1</v>
      </c>
      <c r="K299" s="3" t="b">
        <v>0</v>
      </c>
      <c r="L299" s="3">
        <v>200</v>
      </c>
      <c r="M299" s="3">
        <v>2</v>
      </c>
      <c r="N299" s="3">
        <v>0</v>
      </c>
      <c r="O299" s="3">
        <v>1</v>
      </c>
      <c r="P299" s="3">
        <v>2</v>
      </c>
      <c r="Q299" s="3">
        <v>100</v>
      </c>
      <c r="R299" s="3">
        <v>100</v>
      </c>
      <c r="S299" s="3">
        <v>1</v>
      </c>
      <c r="T299" s="3">
        <v>1</v>
      </c>
      <c r="U299" s="3" t="b">
        <v>1</v>
      </c>
      <c r="V299" s="3">
        <v>251</v>
      </c>
      <c r="W299" s="51">
        <v>3213.78</v>
      </c>
      <c r="X299" s="51">
        <v>2466.02</v>
      </c>
      <c r="Y299" s="53">
        <v>166</v>
      </c>
      <c r="Z299" s="53">
        <v>170</v>
      </c>
      <c r="AA299" s="51">
        <v>136.91999999999999</v>
      </c>
      <c r="AB299" s="51">
        <v>144.51</v>
      </c>
      <c r="AC299" s="17">
        <v>1.21284504853608</v>
      </c>
      <c r="AD299" s="17">
        <v>1.1769427412259801</v>
      </c>
      <c r="AE299" s="51">
        <v>32.909999999999997</v>
      </c>
      <c r="AF299" s="51">
        <v>29.09</v>
      </c>
      <c r="AG299" s="51">
        <v>33.229999999999997</v>
      </c>
      <c r="AH299" s="51">
        <v>28.77</v>
      </c>
      <c r="AI299" s="17">
        <v>0.99265298048825001</v>
      </c>
      <c r="AJ299" s="17">
        <v>1.01418212800208</v>
      </c>
      <c r="AK299" s="3">
        <v>-20</v>
      </c>
      <c r="AL299" s="3">
        <v>16</v>
      </c>
      <c r="AN299" s="6">
        <v>6.0508049740002345E-3</v>
      </c>
      <c r="AP299" s="6">
        <v>2.6374925646455161E-3</v>
      </c>
      <c r="AR299" s="6">
        <v>0</v>
      </c>
      <c r="AT299" s="6">
        <v>0</v>
      </c>
      <c r="AV299" s="6">
        <v>-1.4512941313750138E-3</v>
      </c>
      <c r="AX299" s="6">
        <v>-4.4641011862934787E-3</v>
      </c>
      <c r="AZ299" s="6">
        <v>1.4856233521520767E-3</v>
      </c>
      <c r="BB299" s="6">
        <v>4.6578785008970502E-3</v>
      </c>
      <c r="BD299" s="6">
        <v>-1.7290017290018111E-3</v>
      </c>
      <c r="BF299" s="6">
        <v>1.9632831605416179E-3</v>
      </c>
      <c r="BH299" s="6">
        <v>6.8476548297176087E-3</v>
      </c>
      <c r="BJ299" s="6">
        <v>-7.7941785073802894E-3</v>
      </c>
      <c r="BL299" s="6">
        <v>-8.2660421172235932E-3</v>
      </c>
      <c r="BN299" s="6">
        <v>1.0194929251187812E-2</v>
      </c>
      <c r="BS299">
        <v>16</v>
      </c>
      <c r="BT299">
        <v>4</v>
      </c>
      <c r="BU299" s="23">
        <v>2466.02</v>
      </c>
      <c r="BV299" s="20">
        <v>1.21284504853608</v>
      </c>
      <c r="BW299" s="20">
        <v>1.1769427412259801</v>
      </c>
    </row>
    <row r="300" spans="1:75" x14ac:dyDescent="0.25">
      <c r="A300" s="3">
        <v>299</v>
      </c>
      <c r="B300" s="3" t="s">
        <v>21</v>
      </c>
      <c r="C300" s="3" t="s">
        <v>22</v>
      </c>
      <c r="D300" s="3" t="s">
        <v>23</v>
      </c>
      <c r="E300" s="3" t="s">
        <v>83</v>
      </c>
      <c r="F300" s="3" t="s">
        <v>43</v>
      </c>
      <c r="G300" s="3" t="b">
        <v>1</v>
      </c>
      <c r="H300" s="3" t="b">
        <v>1</v>
      </c>
      <c r="I300" s="3" t="b">
        <v>0</v>
      </c>
      <c r="J300" s="3" t="b">
        <v>1</v>
      </c>
      <c r="K300" s="3" t="b">
        <v>0</v>
      </c>
      <c r="L300" s="3">
        <v>200</v>
      </c>
      <c r="M300" s="3">
        <v>2</v>
      </c>
      <c r="N300" s="3">
        <v>0</v>
      </c>
      <c r="O300" s="3">
        <v>1</v>
      </c>
      <c r="P300" s="3">
        <v>2</v>
      </c>
      <c r="Q300" s="3">
        <v>100</v>
      </c>
      <c r="R300" s="3">
        <v>100</v>
      </c>
      <c r="S300" s="3">
        <v>1</v>
      </c>
      <c r="T300" s="3">
        <v>1</v>
      </c>
      <c r="U300" s="3" t="b">
        <v>1</v>
      </c>
      <c r="V300" s="3">
        <v>251</v>
      </c>
      <c r="W300" s="51">
        <v>3200.57</v>
      </c>
      <c r="X300" s="51">
        <v>2478.4899999999998</v>
      </c>
      <c r="Y300" s="53">
        <v>166</v>
      </c>
      <c r="Z300" s="53">
        <v>170</v>
      </c>
      <c r="AA300" s="51">
        <v>136.61000000000001</v>
      </c>
      <c r="AB300" s="51">
        <v>144.87</v>
      </c>
      <c r="AC300" s="17">
        <v>1.21542052874321</v>
      </c>
      <c r="AD300" s="17">
        <v>1.1735985542182601</v>
      </c>
      <c r="AE300" s="51">
        <v>32.950000000000003</v>
      </c>
      <c r="AF300" s="51">
        <v>29.05</v>
      </c>
      <c r="AG300" s="51">
        <v>32.840000000000003</v>
      </c>
      <c r="AH300" s="51">
        <v>29.16</v>
      </c>
      <c r="AI300" s="17">
        <v>1.00469677134682</v>
      </c>
      <c r="AJ300" s="17">
        <v>0.99785397957005295</v>
      </c>
      <c r="AK300" s="3">
        <v>-20</v>
      </c>
      <c r="AL300" s="3">
        <v>16</v>
      </c>
      <c r="AN300" s="6">
        <v>1.9155091125204748E-3</v>
      </c>
      <c r="AP300" s="6">
        <v>7.7075607442551597E-3</v>
      </c>
      <c r="AR300" s="6">
        <v>0</v>
      </c>
      <c r="AT300" s="6">
        <v>0</v>
      </c>
      <c r="AV300" s="6">
        <v>-3.7121040847729603E-3</v>
      </c>
      <c r="AX300" s="6">
        <v>-1.9840449716859165E-3</v>
      </c>
      <c r="AZ300" s="6">
        <v>3.6122811670000754E-3</v>
      </c>
      <c r="BB300" s="6">
        <v>1.803224908330181E-3</v>
      </c>
      <c r="BD300" s="6">
        <v>-5.1566718233375664E-4</v>
      </c>
      <c r="BF300" s="6">
        <v>5.8554059174054096E-4</v>
      </c>
      <c r="BH300" s="6">
        <v>-4.9690946551931292E-3</v>
      </c>
      <c r="BJ300" s="6">
        <v>5.6559525451786996E-3</v>
      </c>
      <c r="BL300" s="6">
        <v>3.7665983028023486E-3</v>
      </c>
      <c r="BN300" s="6">
        <v>-6.0690260036622146E-3</v>
      </c>
      <c r="BS300">
        <v>16</v>
      </c>
      <c r="BT300">
        <v>4</v>
      </c>
      <c r="BU300" s="23">
        <v>2478.4899999999998</v>
      </c>
      <c r="BV300" s="20">
        <v>1.21542052874321</v>
      </c>
      <c r="BW300" s="20">
        <v>1.1735985542182601</v>
      </c>
    </row>
    <row r="301" spans="1:75" x14ac:dyDescent="0.25">
      <c r="A301" s="3">
        <v>300</v>
      </c>
      <c r="B301" s="3" t="s">
        <v>21</v>
      </c>
      <c r="C301" s="3" t="s">
        <v>22</v>
      </c>
      <c r="D301" s="3" t="s">
        <v>23</v>
      </c>
      <c r="E301" s="3" t="s">
        <v>83</v>
      </c>
      <c r="F301" s="3" t="s">
        <v>43</v>
      </c>
      <c r="G301" s="3" t="b">
        <v>1</v>
      </c>
      <c r="H301" s="3" t="b">
        <v>1</v>
      </c>
      <c r="I301" s="3" t="b">
        <v>0</v>
      </c>
      <c r="J301" s="3" t="b">
        <v>1</v>
      </c>
      <c r="K301" s="3" t="b">
        <v>0</v>
      </c>
      <c r="L301" s="3">
        <v>200</v>
      </c>
      <c r="M301" s="3">
        <v>2</v>
      </c>
      <c r="N301" s="3">
        <v>0</v>
      </c>
      <c r="O301" s="3">
        <v>1</v>
      </c>
      <c r="P301" s="3">
        <v>2</v>
      </c>
      <c r="Q301" s="3">
        <v>100</v>
      </c>
      <c r="R301" s="3">
        <v>100</v>
      </c>
      <c r="S301" s="3">
        <v>1</v>
      </c>
      <c r="T301" s="3">
        <v>1</v>
      </c>
      <c r="U301" s="3" t="b">
        <v>1</v>
      </c>
      <c r="V301" s="3">
        <v>251</v>
      </c>
      <c r="W301" s="51">
        <v>3204.86</v>
      </c>
      <c r="X301" s="51">
        <v>2455.62</v>
      </c>
      <c r="Y301" s="53">
        <v>166</v>
      </c>
      <c r="Z301" s="53">
        <v>170</v>
      </c>
      <c r="AA301" s="51">
        <v>137.11000000000001</v>
      </c>
      <c r="AB301" s="51">
        <v>145</v>
      </c>
      <c r="AC301" s="17">
        <v>1.2110194291584</v>
      </c>
      <c r="AD301" s="17">
        <v>1.17256606644441</v>
      </c>
      <c r="AE301" s="51">
        <v>33.04</v>
      </c>
      <c r="AF301" s="51">
        <v>28.96</v>
      </c>
      <c r="AG301" s="51">
        <v>33.130000000000003</v>
      </c>
      <c r="AH301" s="51">
        <v>28.87</v>
      </c>
      <c r="AI301" s="17">
        <v>0.99909182739566904</v>
      </c>
      <c r="AJ301" s="17">
        <v>1.0055905519314801</v>
      </c>
      <c r="AK301" s="3">
        <v>-20</v>
      </c>
      <c r="AL301" s="3">
        <v>16</v>
      </c>
      <c r="AN301" s="6">
        <v>3.2584628782850178E-3</v>
      </c>
      <c r="AP301" s="6">
        <v>-1.5909524287740506E-3</v>
      </c>
      <c r="AR301" s="6">
        <v>0</v>
      </c>
      <c r="AT301" s="6">
        <v>0</v>
      </c>
      <c r="AV301" s="6">
        <v>-6.5636418001835395E-5</v>
      </c>
      <c r="AX301" s="6">
        <v>-1.0884691164110283E-3</v>
      </c>
      <c r="AZ301" s="6">
        <v>-2.1849974853993537E-5</v>
      </c>
      <c r="BB301" s="6">
        <v>9.2187619006223187E-4</v>
      </c>
      <c r="BD301" s="6">
        <v>2.2143355476689219E-3</v>
      </c>
      <c r="BF301" s="6">
        <v>-2.5143801880617156E-3</v>
      </c>
      <c r="BH301" s="6">
        <v>3.8177190643560177E-3</v>
      </c>
      <c r="BJ301" s="6">
        <v>-4.3454269554420444E-3</v>
      </c>
      <c r="BL301" s="6">
        <v>-1.8331564530359445E-3</v>
      </c>
      <c r="BN301" s="6">
        <v>1.6371304681490617E-3</v>
      </c>
      <c r="BS301">
        <v>16</v>
      </c>
      <c r="BT301">
        <v>4</v>
      </c>
      <c r="BU301" s="23">
        <v>2455.62</v>
      </c>
      <c r="BV301" s="20">
        <v>1.2110194291584</v>
      </c>
      <c r="BW301" s="20">
        <v>1.17256606644441</v>
      </c>
    </row>
    <row r="302" spans="1:75" x14ac:dyDescent="0.25">
      <c r="A302" s="1">
        <v>301</v>
      </c>
      <c r="B302" s="1" t="s">
        <v>21</v>
      </c>
      <c r="C302" s="1" t="s">
        <v>22</v>
      </c>
      <c r="D302" s="1" t="s">
        <v>23</v>
      </c>
      <c r="E302" s="1" t="s">
        <v>84</v>
      </c>
      <c r="F302" s="1" t="s">
        <v>43</v>
      </c>
      <c r="G302" s="1" t="b">
        <v>1</v>
      </c>
      <c r="H302" s="1" t="b">
        <v>1</v>
      </c>
      <c r="I302" s="1" t="b">
        <v>0</v>
      </c>
      <c r="J302" s="1" t="b">
        <v>1</v>
      </c>
      <c r="K302" s="1" t="b">
        <v>0</v>
      </c>
      <c r="L302" s="1">
        <v>200</v>
      </c>
      <c r="M302" s="1">
        <v>2</v>
      </c>
      <c r="N302" s="1">
        <v>0</v>
      </c>
      <c r="O302" s="1">
        <v>1</v>
      </c>
      <c r="P302" s="1">
        <v>2</v>
      </c>
      <c r="Q302" s="1">
        <v>100</v>
      </c>
      <c r="R302" s="1">
        <v>100</v>
      </c>
      <c r="S302" s="1">
        <v>1</v>
      </c>
      <c r="T302" s="1">
        <v>1</v>
      </c>
      <c r="U302" s="1" t="b">
        <v>1</v>
      </c>
      <c r="V302" s="1">
        <v>251</v>
      </c>
      <c r="W302" s="50">
        <v>3129.51</v>
      </c>
      <c r="X302" s="50">
        <v>2502.41</v>
      </c>
      <c r="Y302" s="54">
        <v>167</v>
      </c>
      <c r="Z302" s="54">
        <v>170</v>
      </c>
      <c r="AA302" s="50">
        <v>137.69999999999999</v>
      </c>
      <c r="AB302" s="50">
        <v>144.05000000000001</v>
      </c>
      <c r="AC302" s="16">
        <v>1.2132397250924201</v>
      </c>
      <c r="AD302" s="16">
        <v>1.1805845722041099</v>
      </c>
      <c r="AE302" s="50">
        <v>33.06</v>
      </c>
      <c r="AF302" s="50">
        <v>28.94</v>
      </c>
      <c r="AG302" s="50">
        <v>32.75</v>
      </c>
      <c r="AH302" s="50">
        <v>29.25</v>
      </c>
      <c r="AI302" s="16">
        <v>1.01198276859366</v>
      </c>
      <c r="AJ302" s="16">
        <v>0.99249043721130803</v>
      </c>
      <c r="AK302" s="1">
        <v>-20</v>
      </c>
      <c r="AL302" s="1">
        <v>15</v>
      </c>
      <c r="AN302" s="6" cm="1">
        <f t="array" ref="AN302:AN311">W302:W311/AO302-1</f>
        <v>3.0072493844002235E-3</v>
      </c>
      <c r="AO302" s="23">
        <f>AVERAGE(W302:W311)</f>
        <v>3120.1269999999995</v>
      </c>
      <c r="AP302" s="6" cm="1">
        <f t="array" ref="AP302:AP311">X302:X311/AQ302-1</f>
        <v>3.217628079718482E-3</v>
      </c>
      <c r="AQ302" s="23">
        <f t="shared" ref="AQ302" si="90">AVERAGE(X302:X311)</f>
        <v>2494.3839999999996</v>
      </c>
      <c r="AR302" s="6" cm="1">
        <f t="array" ref="AR302:AR311">Y302:Y311/AS302-1</f>
        <v>-5.9844404548170527E-4</v>
      </c>
      <c r="AS302" s="23">
        <f>AVERAGE(Y302:Y311)</f>
        <v>167.1</v>
      </c>
      <c r="AT302" s="6" cm="1">
        <f t="array" ref="AT302:AT311">Z302:Z311/AU302-1</f>
        <v>-5.8788947677834713E-4</v>
      </c>
      <c r="AU302" s="23">
        <f>AVERAGE(Z302:Z311)</f>
        <v>170.1</v>
      </c>
      <c r="AV302" s="6" cm="1">
        <f t="array" ref="AV302:AV311">AA302:AA311/AW302-1</f>
        <v>-7.6919727733204546E-4</v>
      </c>
      <c r="AW302" s="23">
        <f>AVERAGE(AA302:AA311)</f>
        <v>137.80600000000001</v>
      </c>
      <c r="AX302" s="6" cm="1">
        <f t="array" ref="AX302:AX311">AB302:AB311/AY302-1</f>
        <v>-1.9745730418815333E-3</v>
      </c>
      <c r="AY302" s="23">
        <f>AVERAGE(AB302:AB311)</f>
        <v>144.33499999999998</v>
      </c>
      <c r="AZ302" s="6" cm="1">
        <f t="array" ref="AZ302:AZ311">AC302:AC311/BA302-1</f>
        <v>2.3402127305027776E-4</v>
      </c>
      <c r="BA302" s="23">
        <f>AVERAGE(AC302:AC311)</f>
        <v>1.2129558676161267</v>
      </c>
      <c r="BB302" s="6" cm="1">
        <f t="array" ref="BB302:BB311">AD302:AD311/BC302-1</f>
        <v>1.5018326801925497E-3</v>
      </c>
      <c r="BC302" s="23">
        <f>AVERAGE(AD302:AD311)</f>
        <v>1.1788141905288989</v>
      </c>
      <c r="BD302" s="6" cm="1">
        <f t="array" ref="BD302:BD311">AE302:AE311/BE302-1</f>
        <v>2.2129929972412032E-3</v>
      </c>
      <c r="BE302" s="23">
        <f>AVERAGE(AE302:AE311)</f>
        <v>32.987000000000009</v>
      </c>
      <c r="BF302" s="6" cm="1">
        <f t="array" ref="BF302:BF311">AF302:AF311/BG302-1</f>
        <v>-2.5161134663770346E-3</v>
      </c>
      <c r="BG302" s="23">
        <f>AVERAGE(AF302:AF311)</f>
        <v>29.012999999999998</v>
      </c>
      <c r="BH302" s="6" cm="1">
        <f t="array" ref="BH302:BH311">AG302:AG311/BI302-1</f>
        <v>1.5269506794912679E-4</v>
      </c>
      <c r="BI302" s="23">
        <f t="shared" ref="BI302" si="91">AVERAGE(AG302:AG311)</f>
        <v>32.745000000000005</v>
      </c>
      <c r="BJ302" s="6" cm="1">
        <f t="array" ref="BJ302:BJ311">AH302:AH311/BK302-1</f>
        <v>-1.7091095539234491E-4</v>
      </c>
      <c r="BK302" s="23">
        <f t="shared" ref="BK302" si="92">AVERAGE(AH302:AH311)</f>
        <v>29.255000000000003</v>
      </c>
      <c r="BL302" s="6" cm="1">
        <f t="array" ref="BL302:BL311">AI302:AI311/BM302-1</f>
        <v>2.5258727788259883E-3</v>
      </c>
      <c r="BM302" s="22">
        <f t="shared" ref="BM302" si="93">AVERAGE(AI302:AI311)</f>
        <v>1.009433069082418</v>
      </c>
      <c r="BN302" s="6" cm="1">
        <f t="array" ref="BN302:BN311">AJ302:AJ311/BO302-1</f>
        <v>-1.7396343612888776E-3</v>
      </c>
      <c r="BO302" s="22">
        <f t="shared" ref="BO302" si="94">AVERAGE(AJ302:AJ311)</f>
        <v>0.99422001651471825</v>
      </c>
      <c r="BS302">
        <v>15</v>
      </c>
      <c r="BT302">
        <v>5</v>
      </c>
      <c r="BU302" s="23">
        <v>2502.41</v>
      </c>
      <c r="BV302" s="20">
        <v>1.2132397250924201</v>
      </c>
      <c r="BW302" s="20">
        <v>1.1805845722041099</v>
      </c>
    </row>
    <row r="303" spans="1:75" x14ac:dyDescent="0.25">
      <c r="A303" s="1">
        <v>302</v>
      </c>
      <c r="B303" s="1" t="s">
        <v>21</v>
      </c>
      <c r="C303" s="1" t="s">
        <v>22</v>
      </c>
      <c r="D303" s="1" t="s">
        <v>23</v>
      </c>
      <c r="E303" s="1" t="s">
        <v>84</v>
      </c>
      <c r="F303" s="1" t="s">
        <v>43</v>
      </c>
      <c r="G303" s="1" t="b">
        <v>1</v>
      </c>
      <c r="H303" s="1" t="b">
        <v>1</v>
      </c>
      <c r="I303" s="1" t="b">
        <v>0</v>
      </c>
      <c r="J303" s="1" t="b">
        <v>1</v>
      </c>
      <c r="K303" s="1" t="b">
        <v>0</v>
      </c>
      <c r="L303" s="1">
        <v>200</v>
      </c>
      <c r="M303" s="1">
        <v>2</v>
      </c>
      <c r="N303" s="1">
        <v>0</v>
      </c>
      <c r="O303" s="1">
        <v>1</v>
      </c>
      <c r="P303" s="1">
        <v>2</v>
      </c>
      <c r="Q303" s="1">
        <v>100</v>
      </c>
      <c r="R303" s="1">
        <v>100</v>
      </c>
      <c r="S303" s="1">
        <v>1</v>
      </c>
      <c r="T303" s="1">
        <v>1</v>
      </c>
      <c r="U303" s="1" t="b">
        <v>1</v>
      </c>
      <c r="V303" s="1">
        <v>251</v>
      </c>
      <c r="W303" s="50">
        <v>3107.03</v>
      </c>
      <c r="X303" s="50">
        <v>2485.15</v>
      </c>
      <c r="Y303" s="54">
        <v>168</v>
      </c>
      <c r="Z303" s="54">
        <v>171</v>
      </c>
      <c r="AA303" s="50">
        <v>137.36000000000001</v>
      </c>
      <c r="AB303" s="50">
        <v>143.72999999999999</v>
      </c>
      <c r="AC303" s="16">
        <v>1.22327100752938</v>
      </c>
      <c r="AD303" s="16">
        <v>1.1898892734733899</v>
      </c>
      <c r="AE303" s="50">
        <v>32.96</v>
      </c>
      <c r="AF303" s="50">
        <v>29.04</v>
      </c>
      <c r="AG303" s="50">
        <v>32.78</v>
      </c>
      <c r="AH303" s="50">
        <v>29.22</v>
      </c>
      <c r="AI303" s="16">
        <v>1.0072354363299501</v>
      </c>
      <c r="AJ303" s="16">
        <v>0.99591012722863903</v>
      </c>
      <c r="AK303" s="1">
        <v>-20</v>
      </c>
      <c r="AL303" s="1">
        <v>15</v>
      </c>
      <c r="AN303" s="6">
        <v>-4.1975855469983392E-3</v>
      </c>
      <c r="AP303" s="6">
        <v>-3.7019159840664395E-3</v>
      </c>
      <c r="AR303" s="6">
        <v>5.3859964093356805E-3</v>
      </c>
      <c r="AT303" s="6">
        <v>5.2910052910053462E-3</v>
      </c>
      <c r="AV303" s="6">
        <v>-3.2364338272643511E-3</v>
      </c>
      <c r="AX303" s="6">
        <v>-4.1916375099594338E-3</v>
      </c>
      <c r="AZ303" s="6">
        <v>8.5041345597560714E-3</v>
      </c>
      <c r="BB303" s="6">
        <v>9.3951048718898811E-3</v>
      </c>
      <c r="BD303" s="6">
        <v>-8.1850425925389381E-4</v>
      </c>
      <c r="BF303" s="6">
        <v>9.3061730948207355E-4</v>
      </c>
      <c r="BH303" s="6">
        <v>1.0688654756449978E-3</v>
      </c>
      <c r="BJ303" s="6">
        <v>-1.1963766877458593E-3</v>
      </c>
      <c r="BL303" s="6">
        <v>-2.177096054982286E-3</v>
      </c>
      <c r="BN303" s="6">
        <v>1.6999363177634397E-3</v>
      </c>
      <c r="BS303">
        <v>15</v>
      </c>
      <c r="BT303">
        <v>5</v>
      </c>
      <c r="BU303" s="23">
        <v>2485.15</v>
      </c>
      <c r="BV303" s="20">
        <v>1.22327100752938</v>
      </c>
      <c r="BW303" s="20">
        <v>1.1898892734733899</v>
      </c>
    </row>
    <row r="304" spans="1:75" x14ac:dyDescent="0.25">
      <c r="A304" s="1">
        <v>303</v>
      </c>
      <c r="B304" s="1" t="s">
        <v>21</v>
      </c>
      <c r="C304" s="1" t="s">
        <v>22</v>
      </c>
      <c r="D304" s="1" t="s">
        <v>23</v>
      </c>
      <c r="E304" s="1" t="s">
        <v>84</v>
      </c>
      <c r="F304" s="1" t="s">
        <v>43</v>
      </c>
      <c r="G304" s="1" t="b">
        <v>1</v>
      </c>
      <c r="H304" s="1" t="b">
        <v>1</v>
      </c>
      <c r="I304" s="1" t="b">
        <v>0</v>
      </c>
      <c r="J304" s="1" t="b">
        <v>1</v>
      </c>
      <c r="K304" s="1" t="b">
        <v>0</v>
      </c>
      <c r="L304" s="1">
        <v>200</v>
      </c>
      <c r="M304" s="1">
        <v>2</v>
      </c>
      <c r="N304" s="1">
        <v>0</v>
      </c>
      <c r="O304" s="1">
        <v>1</v>
      </c>
      <c r="P304" s="1">
        <v>2</v>
      </c>
      <c r="Q304" s="1">
        <v>100</v>
      </c>
      <c r="R304" s="1">
        <v>100</v>
      </c>
      <c r="S304" s="1">
        <v>1</v>
      </c>
      <c r="T304" s="1">
        <v>1</v>
      </c>
      <c r="U304" s="1" t="b">
        <v>1</v>
      </c>
      <c r="V304" s="1">
        <v>251</v>
      </c>
      <c r="W304" s="50">
        <v>3137.4</v>
      </c>
      <c r="X304" s="50">
        <v>2497.19</v>
      </c>
      <c r="Y304" s="54">
        <v>167</v>
      </c>
      <c r="Z304" s="54">
        <v>170</v>
      </c>
      <c r="AA304" s="50">
        <v>137.51</v>
      </c>
      <c r="AB304" s="50">
        <v>144.19999999999999</v>
      </c>
      <c r="AC304" s="16">
        <v>1.21478248724356</v>
      </c>
      <c r="AD304" s="16">
        <v>1.17932294320732</v>
      </c>
      <c r="AE304" s="50">
        <v>33.090000000000003</v>
      </c>
      <c r="AF304" s="50">
        <v>28.91</v>
      </c>
      <c r="AG304" s="50">
        <v>32.75</v>
      </c>
      <c r="AH304" s="50">
        <v>29.25</v>
      </c>
      <c r="AI304" s="16">
        <v>1.0123529288548201</v>
      </c>
      <c r="AJ304" s="16">
        <v>0.99080477825381896</v>
      </c>
      <c r="AK304" s="1">
        <v>-20</v>
      </c>
      <c r="AL304" s="1">
        <v>15</v>
      </c>
      <c r="AN304" s="6">
        <v>5.5359926054294739E-3</v>
      </c>
      <c r="AP304" s="6">
        <v>1.1249270360940145E-3</v>
      </c>
      <c r="AR304" s="6">
        <v>-5.9844404548170527E-4</v>
      </c>
      <c r="AT304" s="6">
        <v>-5.8788947677834713E-4</v>
      </c>
      <c r="AV304" s="6">
        <v>-2.1479471140590789E-3</v>
      </c>
      <c r="AX304" s="6">
        <v>-9.3532407247021165E-4</v>
      </c>
      <c r="AZ304" s="6">
        <v>1.5059242270893947E-3</v>
      </c>
      <c r="BB304" s="6">
        <v>4.3158004247723092E-4</v>
      </c>
      <c r="BD304" s="6">
        <v>3.1224421741895547E-3</v>
      </c>
      <c r="BF304" s="6">
        <v>-3.5501326991348447E-3</v>
      </c>
      <c r="BH304" s="6">
        <v>1.5269506794912679E-4</v>
      </c>
      <c r="BJ304" s="6">
        <v>-1.7091095539234491E-4</v>
      </c>
      <c r="BL304" s="6">
        <v>2.8925739227625424E-3</v>
      </c>
      <c r="BN304" s="6">
        <v>-3.4350930419522197E-3</v>
      </c>
      <c r="BS304">
        <v>15</v>
      </c>
      <c r="BT304">
        <v>5</v>
      </c>
      <c r="BU304" s="23">
        <v>2497.19</v>
      </c>
      <c r="BV304" s="20">
        <v>1.21478248724356</v>
      </c>
      <c r="BW304" s="20">
        <v>1.17932294320732</v>
      </c>
    </row>
    <row r="305" spans="1:75" x14ac:dyDescent="0.25">
      <c r="A305" s="1">
        <v>304</v>
      </c>
      <c r="B305" s="1" t="s">
        <v>21</v>
      </c>
      <c r="C305" s="1" t="s">
        <v>22</v>
      </c>
      <c r="D305" s="1" t="s">
        <v>23</v>
      </c>
      <c r="E305" s="1" t="s">
        <v>84</v>
      </c>
      <c r="F305" s="1" t="s">
        <v>43</v>
      </c>
      <c r="G305" s="1" t="b">
        <v>1</v>
      </c>
      <c r="H305" s="1" t="b">
        <v>1</v>
      </c>
      <c r="I305" s="1" t="b">
        <v>0</v>
      </c>
      <c r="J305" s="1" t="b">
        <v>1</v>
      </c>
      <c r="K305" s="1" t="b">
        <v>0</v>
      </c>
      <c r="L305" s="1">
        <v>200</v>
      </c>
      <c r="M305" s="1">
        <v>2</v>
      </c>
      <c r="N305" s="1">
        <v>0</v>
      </c>
      <c r="O305" s="1">
        <v>1</v>
      </c>
      <c r="P305" s="1">
        <v>2</v>
      </c>
      <c r="Q305" s="1">
        <v>100</v>
      </c>
      <c r="R305" s="1">
        <v>100</v>
      </c>
      <c r="S305" s="1">
        <v>1</v>
      </c>
      <c r="T305" s="1">
        <v>1</v>
      </c>
      <c r="U305" s="1" t="b">
        <v>1</v>
      </c>
      <c r="V305" s="1">
        <v>251</v>
      </c>
      <c r="W305" s="50">
        <v>3121.46</v>
      </c>
      <c r="X305" s="50">
        <v>2478.69</v>
      </c>
      <c r="Y305" s="54">
        <v>167</v>
      </c>
      <c r="Z305" s="54">
        <v>170</v>
      </c>
      <c r="AA305" s="50">
        <v>138.38999999999999</v>
      </c>
      <c r="AB305" s="50">
        <v>144.46</v>
      </c>
      <c r="AC305" s="16">
        <v>1.2070074727170299</v>
      </c>
      <c r="AD305" s="16">
        <v>1.1770190161121099</v>
      </c>
      <c r="AE305" s="50">
        <v>32.99</v>
      </c>
      <c r="AF305" s="50">
        <v>29.01</v>
      </c>
      <c r="AG305" s="50">
        <v>33.020000000000003</v>
      </c>
      <c r="AH305" s="50">
        <v>28.98</v>
      </c>
      <c r="AI305" s="16">
        <v>1.0008414354989299</v>
      </c>
      <c r="AJ305" s="16">
        <v>1.0033382476991299</v>
      </c>
      <c r="AK305" s="1">
        <v>-20</v>
      </c>
      <c r="AL305" s="1">
        <v>15</v>
      </c>
      <c r="AN305" s="6">
        <v>4.2722619944646212E-4</v>
      </c>
      <c r="AP305" s="6">
        <v>-6.2917337506973592E-3</v>
      </c>
      <c r="AR305" s="6">
        <v>-5.9844404548170527E-4</v>
      </c>
      <c r="AT305" s="6">
        <v>-5.8788947677834713E-4</v>
      </c>
      <c r="AV305" s="6">
        <v>4.2378416034132282E-3</v>
      </c>
      <c r="AX305" s="6">
        <v>8.6604080784313808E-4</v>
      </c>
      <c r="AZ305" s="6">
        <v>-4.9040489088753025E-3</v>
      </c>
      <c r="BB305" s="6">
        <v>-1.5228646136195012E-3</v>
      </c>
      <c r="BD305" s="6">
        <v>9.0944917694679717E-5</v>
      </c>
      <c r="BF305" s="6">
        <v>-1.0340192327562558E-4</v>
      </c>
      <c r="BH305" s="6">
        <v>8.3982287372117437E-3</v>
      </c>
      <c r="BJ305" s="6">
        <v>-9.4001025465733079E-3</v>
      </c>
      <c r="BL305" s="6">
        <v>-8.5113454736508443E-3</v>
      </c>
      <c r="BN305" s="6">
        <v>9.1712408048030269E-3</v>
      </c>
      <c r="BS305">
        <v>15</v>
      </c>
      <c r="BT305">
        <v>5</v>
      </c>
      <c r="BU305" s="23">
        <v>2478.69</v>
      </c>
      <c r="BV305" s="20">
        <v>1.2070074727170299</v>
      </c>
      <c r="BW305" s="20">
        <v>1.1770190161121099</v>
      </c>
    </row>
    <row r="306" spans="1:75" x14ac:dyDescent="0.25">
      <c r="A306" s="1">
        <v>305</v>
      </c>
      <c r="B306" s="1" t="s">
        <v>21</v>
      </c>
      <c r="C306" s="1" t="s">
        <v>22</v>
      </c>
      <c r="D306" s="1" t="s">
        <v>23</v>
      </c>
      <c r="E306" s="1" t="s">
        <v>84</v>
      </c>
      <c r="F306" s="1" t="s">
        <v>43</v>
      </c>
      <c r="G306" s="1" t="b">
        <v>1</v>
      </c>
      <c r="H306" s="1" t="b">
        <v>1</v>
      </c>
      <c r="I306" s="1" t="b">
        <v>0</v>
      </c>
      <c r="J306" s="1" t="b">
        <v>1</v>
      </c>
      <c r="K306" s="1" t="b">
        <v>0</v>
      </c>
      <c r="L306" s="1">
        <v>200</v>
      </c>
      <c r="M306" s="1">
        <v>2</v>
      </c>
      <c r="N306" s="1">
        <v>0</v>
      </c>
      <c r="O306" s="1">
        <v>1</v>
      </c>
      <c r="P306" s="1">
        <v>2</v>
      </c>
      <c r="Q306" s="1">
        <v>100</v>
      </c>
      <c r="R306" s="1">
        <v>100</v>
      </c>
      <c r="S306" s="1">
        <v>1</v>
      </c>
      <c r="T306" s="1">
        <v>1</v>
      </c>
      <c r="U306" s="1" t="b">
        <v>1</v>
      </c>
      <c r="V306" s="1">
        <v>251</v>
      </c>
      <c r="W306" s="50">
        <v>3121.8</v>
      </c>
      <c r="X306" s="50">
        <v>2503.33</v>
      </c>
      <c r="Y306" s="54">
        <v>167</v>
      </c>
      <c r="Z306" s="54">
        <v>170</v>
      </c>
      <c r="AA306" s="50">
        <v>137.66</v>
      </c>
      <c r="AB306" s="50">
        <v>144.35</v>
      </c>
      <c r="AC306" s="16">
        <v>1.2133407987361899</v>
      </c>
      <c r="AD306" s="16">
        <v>1.17790451321405</v>
      </c>
      <c r="AE306" s="50">
        <v>32.93</v>
      </c>
      <c r="AF306" s="50">
        <v>29.07</v>
      </c>
      <c r="AG306" s="50">
        <v>32.659999999999997</v>
      </c>
      <c r="AH306" s="50">
        <v>29.34</v>
      </c>
      <c r="AI306" s="16">
        <v>1.00996764079532</v>
      </c>
      <c r="AJ306" s="16">
        <v>0.99278853671922396</v>
      </c>
      <c r="AK306" s="1">
        <v>-20</v>
      </c>
      <c r="AL306" s="1">
        <v>15</v>
      </c>
      <c r="AN306" s="6">
        <v>5.3619612278632545E-4</v>
      </c>
      <c r="AP306" s="6">
        <v>3.5864566161425415E-3</v>
      </c>
      <c r="AR306" s="6">
        <v>-5.9844404548170527E-4</v>
      </c>
      <c r="AT306" s="6">
        <v>-5.8788947677834713E-4</v>
      </c>
      <c r="AV306" s="6">
        <v>-1.0594604008534736E-3</v>
      </c>
      <c r="AX306" s="6">
        <v>1.0392489694122098E-4</v>
      </c>
      <c r="AZ306" s="6">
        <v>3.1734965000818072E-4</v>
      </c>
      <c r="BB306" s="6">
        <v>-7.7168846639075195E-4</v>
      </c>
      <c r="BD306" s="6">
        <v>-1.7279534362024673E-3</v>
      </c>
      <c r="BF306" s="6">
        <v>1.9646365422396617E-3</v>
      </c>
      <c r="BH306" s="6">
        <v>-2.5958161551384862E-3</v>
      </c>
      <c r="BJ306" s="6">
        <v>2.9054862416679761E-3</v>
      </c>
      <c r="BL306" s="6">
        <v>5.2957618417215357E-4</v>
      </c>
      <c r="BN306" s="6">
        <v>-1.4398018262722356E-3</v>
      </c>
      <c r="BS306">
        <v>15</v>
      </c>
      <c r="BT306">
        <v>5</v>
      </c>
      <c r="BU306" s="23">
        <v>2503.33</v>
      </c>
      <c r="BV306" s="20">
        <v>1.2133407987361899</v>
      </c>
      <c r="BW306" s="20">
        <v>1.17790451321405</v>
      </c>
    </row>
    <row r="307" spans="1:75" x14ac:dyDescent="0.25">
      <c r="A307" s="1">
        <v>306</v>
      </c>
      <c r="B307" s="1" t="s">
        <v>21</v>
      </c>
      <c r="C307" s="1" t="s">
        <v>22</v>
      </c>
      <c r="D307" s="1" t="s">
        <v>23</v>
      </c>
      <c r="E307" s="1" t="s">
        <v>84</v>
      </c>
      <c r="F307" s="1" t="s">
        <v>43</v>
      </c>
      <c r="G307" s="1" t="b">
        <v>1</v>
      </c>
      <c r="H307" s="1" t="b">
        <v>1</v>
      </c>
      <c r="I307" s="1" t="b">
        <v>0</v>
      </c>
      <c r="J307" s="1" t="b">
        <v>1</v>
      </c>
      <c r="K307" s="1" t="b">
        <v>0</v>
      </c>
      <c r="L307" s="1">
        <v>200</v>
      </c>
      <c r="M307" s="1">
        <v>2</v>
      </c>
      <c r="N307" s="1">
        <v>0</v>
      </c>
      <c r="O307" s="1">
        <v>1</v>
      </c>
      <c r="P307" s="1">
        <v>2</v>
      </c>
      <c r="Q307" s="1">
        <v>100</v>
      </c>
      <c r="R307" s="1">
        <v>100</v>
      </c>
      <c r="S307" s="1">
        <v>1</v>
      </c>
      <c r="T307" s="1">
        <v>1</v>
      </c>
      <c r="U307" s="1" t="b">
        <v>1</v>
      </c>
      <c r="V307" s="1">
        <v>251</v>
      </c>
      <c r="W307" s="50">
        <v>3116.58</v>
      </c>
      <c r="X307" s="50">
        <v>2479.5700000000002</v>
      </c>
      <c r="Y307" s="54">
        <v>167</v>
      </c>
      <c r="Z307" s="54">
        <v>170</v>
      </c>
      <c r="AA307" s="50">
        <v>138.41999999999999</v>
      </c>
      <c r="AB307" s="50">
        <v>144.55000000000001</v>
      </c>
      <c r="AC307" s="16">
        <v>1.2069262317951299</v>
      </c>
      <c r="AD307" s="16">
        <v>1.17622475506421</v>
      </c>
      <c r="AE307" s="50">
        <v>33.01</v>
      </c>
      <c r="AF307" s="50">
        <v>28.99</v>
      </c>
      <c r="AG307" s="50">
        <v>32.96</v>
      </c>
      <c r="AH307" s="50">
        <v>29.04</v>
      </c>
      <c r="AI307" s="16">
        <v>1.00326401142079</v>
      </c>
      <c r="AJ307" s="16">
        <v>1.00048075655444</v>
      </c>
      <c r="AK307" s="1">
        <v>-20</v>
      </c>
      <c r="AL307" s="1">
        <v>15</v>
      </c>
      <c r="AN307" s="6">
        <v>-1.1368127002521211E-3</v>
      </c>
      <c r="AP307" s="6">
        <v>-5.9389412375958628E-3</v>
      </c>
      <c r="AR307" s="6">
        <v>-5.9844404548170527E-4</v>
      </c>
      <c r="AT307" s="6">
        <v>-5.8788947677834713E-4</v>
      </c>
      <c r="AV307" s="6">
        <v>4.4555389460543271E-3</v>
      </c>
      <c r="AX307" s="6">
        <v>1.4895901894900199E-3</v>
      </c>
      <c r="AZ307" s="6">
        <v>-4.9710265492569627E-3</v>
      </c>
      <c r="BB307" s="6">
        <v>-2.1966442934718833E-3</v>
      </c>
      <c r="BD307" s="6">
        <v>6.9724436899343267E-4</v>
      </c>
      <c r="BF307" s="6">
        <v>-7.9274807844753603E-4</v>
      </c>
      <c r="BH307" s="6">
        <v>6.5658879218200017E-3</v>
      </c>
      <c r="BJ307" s="6">
        <v>-7.3491710818665013E-3</v>
      </c>
      <c r="BL307" s="6">
        <v>-6.1114083247101325E-3</v>
      </c>
      <c r="BN307" s="6">
        <v>6.2971373898395022E-3</v>
      </c>
      <c r="BS307">
        <v>15</v>
      </c>
      <c r="BT307">
        <v>5</v>
      </c>
      <c r="BU307" s="23">
        <v>2479.5700000000002</v>
      </c>
      <c r="BV307" s="20">
        <v>1.2069262317951299</v>
      </c>
      <c r="BW307" s="20">
        <v>1.17622475506421</v>
      </c>
    </row>
    <row r="308" spans="1:75" x14ac:dyDescent="0.25">
      <c r="A308" s="1">
        <v>307</v>
      </c>
      <c r="B308" s="1" t="s">
        <v>21</v>
      </c>
      <c r="C308" s="1" t="s">
        <v>22</v>
      </c>
      <c r="D308" s="1" t="s">
        <v>23</v>
      </c>
      <c r="E308" s="1" t="s">
        <v>84</v>
      </c>
      <c r="F308" s="1" t="s">
        <v>43</v>
      </c>
      <c r="G308" s="1" t="b">
        <v>1</v>
      </c>
      <c r="H308" s="1" t="b">
        <v>1</v>
      </c>
      <c r="I308" s="1" t="b">
        <v>0</v>
      </c>
      <c r="J308" s="1" t="b">
        <v>1</v>
      </c>
      <c r="K308" s="1" t="b">
        <v>0</v>
      </c>
      <c r="L308" s="1">
        <v>200</v>
      </c>
      <c r="M308" s="1">
        <v>2</v>
      </c>
      <c r="N308" s="1">
        <v>0</v>
      </c>
      <c r="O308" s="1">
        <v>1</v>
      </c>
      <c r="P308" s="1">
        <v>2</v>
      </c>
      <c r="Q308" s="1">
        <v>100</v>
      </c>
      <c r="R308" s="1">
        <v>100</v>
      </c>
      <c r="S308" s="1">
        <v>1</v>
      </c>
      <c r="T308" s="1">
        <v>1</v>
      </c>
      <c r="U308" s="1" t="b">
        <v>1</v>
      </c>
      <c r="V308" s="1">
        <v>251</v>
      </c>
      <c r="W308" s="50">
        <v>3108.92</v>
      </c>
      <c r="X308" s="50">
        <v>2489.85</v>
      </c>
      <c r="Y308" s="54">
        <v>167</v>
      </c>
      <c r="Z308" s="54">
        <v>170</v>
      </c>
      <c r="AA308" s="50">
        <v>138.19</v>
      </c>
      <c r="AB308" s="50">
        <v>144.62</v>
      </c>
      <c r="AC308" s="16">
        <v>1.2091918990658901</v>
      </c>
      <c r="AD308" s="16">
        <v>1.17594911599852</v>
      </c>
      <c r="AE308" s="50">
        <v>32.909999999999997</v>
      </c>
      <c r="AF308" s="50">
        <v>29.09</v>
      </c>
      <c r="AG308" s="50">
        <v>32.770000000000003</v>
      </c>
      <c r="AH308" s="50">
        <v>29.23</v>
      </c>
      <c r="AI308" s="16">
        <v>1.00689385095309</v>
      </c>
      <c r="AJ308" s="16">
        <v>0.99845983077761502</v>
      </c>
      <c r="AK308" s="1">
        <v>-20</v>
      </c>
      <c r="AL308" s="1">
        <v>15</v>
      </c>
      <c r="AN308" s="6">
        <v>-3.5918409731396927E-3</v>
      </c>
      <c r="AP308" s="6">
        <v>-1.8176832436384016E-3</v>
      </c>
      <c r="AR308" s="6">
        <v>-5.9844404548170527E-4</v>
      </c>
      <c r="AT308" s="6">
        <v>-5.8788947677834713E-4</v>
      </c>
      <c r="AV308" s="6">
        <v>2.7865259858059765E-3</v>
      </c>
      <c r="AX308" s="6">
        <v>1.9745730418818663E-3</v>
      </c>
      <c r="AZ308" s="6">
        <v>-3.103137262227107E-3</v>
      </c>
      <c r="BB308" s="6">
        <v>-2.4304717006277121E-3</v>
      </c>
      <c r="BD308" s="6">
        <v>-2.3342528875015534E-3</v>
      </c>
      <c r="BF308" s="6">
        <v>2.6539826974114611E-3</v>
      </c>
      <c r="BH308" s="6">
        <v>7.6347533974652215E-4</v>
      </c>
      <c r="BJ308" s="6">
        <v>-8.5455477696128046E-4</v>
      </c>
      <c r="BL308" s="6">
        <v>-2.515489344564692E-3</v>
      </c>
      <c r="BN308" s="6">
        <v>4.2644627873813512E-3</v>
      </c>
      <c r="BS308">
        <v>15</v>
      </c>
      <c r="BT308">
        <v>5</v>
      </c>
      <c r="BU308" s="23">
        <v>2489.85</v>
      </c>
      <c r="BV308" s="20">
        <v>1.2091918990658901</v>
      </c>
      <c r="BW308" s="20">
        <v>1.17594911599852</v>
      </c>
    </row>
    <row r="309" spans="1:75" x14ac:dyDescent="0.25">
      <c r="A309" s="1">
        <v>308</v>
      </c>
      <c r="B309" s="1" t="s">
        <v>21</v>
      </c>
      <c r="C309" s="1" t="s">
        <v>22</v>
      </c>
      <c r="D309" s="1" t="s">
        <v>23</v>
      </c>
      <c r="E309" s="1" t="s">
        <v>84</v>
      </c>
      <c r="F309" s="1" t="s">
        <v>43</v>
      </c>
      <c r="G309" s="1" t="b">
        <v>1</v>
      </c>
      <c r="H309" s="1" t="b">
        <v>1</v>
      </c>
      <c r="I309" s="1" t="b">
        <v>0</v>
      </c>
      <c r="J309" s="1" t="b">
        <v>1</v>
      </c>
      <c r="K309" s="1" t="b">
        <v>0</v>
      </c>
      <c r="L309" s="1">
        <v>200</v>
      </c>
      <c r="M309" s="1">
        <v>2</v>
      </c>
      <c r="N309" s="1">
        <v>0</v>
      </c>
      <c r="O309" s="1">
        <v>1</v>
      </c>
      <c r="P309" s="1">
        <v>2</v>
      </c>
      <c r="Q309" s="1">
        <v>100</v>
      </c>
      <c r="R309" s="1">
        <v>100</v>
      </c>
      <c r="S309" s="1">
        <v>1</v>
      </c>
      <c r="T309" s="1">
        <v>1</v>
      </c>
      <c r="U309" s="1" t="b">
        <v>1</v>
      </c>
      <c r="V309" s="1">
        <v>251</v>
      </c>
      <c r="W309" s="50">
        <v>3121.3</v>
      </c>
      <c r="X309" s="50">
        <v>2518.71</v>
      </c>
      <c r="Y309" s="54">
        <v>167</v>
      </c>
      <c r="Z309" s="54">
        <v>170</v>
      </c>
      <c r="AA309" s="50">
        <v>137.24</v>
      </c>
      <c r="AB309" s="50">
        <v>144.26</v>
      </c>
      <c r="AC309" s="16">
        <v>1.2171607451683899</v>
      </c>
      <c r="AD309" s="16">
        <v>1.1786619670756699</v>
      </c>
      <c r="AE309" s="50">
        <v>32.909999999999997</v>
      </c>
      <c r="AF309" s="50">
        <v>29.09</v>
      </c>
      <c r="AG309" s="50">
        <v>32.450000000000003</v>
      </c>
      <c r="AH309" s="50">
        <v>29.55</v>
      </c>
      <c r="AI309" s="16">
        <v>1.01560994603119</v>
      </c>
      <c r="AJ309" s="16">
        <v>0.98605037085591896</v>
      </c>
      <c r="AK309" s="1">
        <v>-20</v>
      </c>
      <c r="AL309" s="1">
        <v>15</v>
      </c>
      <c r="AN309" s="6">
        <v>3.7594623552195117E-4</v>
      </c>
      <c r="AP309" s="6">
        <v>9.7523075837564477E-3</v>
      </c>
      <c r="AR309" s="6">
        <v>-5.9844404548170527E-4</v>
      </c>
      <c r="AT309" s="6">
        <v>-5.8788947677834713E-4</v>
      </c>
      <c r="AV309" s="6">
        <v>-4.1072231978288576E-3</v>
      </c>
      <c r="AX309" s="6">
        <v>-5.1962448470566081E-4</v>
      </c>
      <c r="AZ309" s="6">
        <v>3.4666368864080255E-3</v>
      </c>
      <c r="BB309" s="6">
        <v>-1.2913269491665602E-4</v>
      </c>
      <c r="BD309" s="6">
        <v>-2.3342528875015534E-3</v>
      </c>
      <c r="BF309" s="6">
        <v>2.6539826974114611E-3</v>
      </c>
      <c r="BH309" s="6">
        <v>-9.009009009009028E-3</v>
      </c>
      <c r="BJ309" s="6">
        <v>1.0083746368142243E-2</v>
      </c>
      <c r="BL309" s="6">
        <v>6.1191545412582204E-3</v>
      </c>
      <c r="BN309" s="6">
        <v>-8.2171405957388588E-3</v>
      </c>
      <c r="BS309">
        <v>15</v>
      </c>
      <c r="BT309">
        <v>5</v>
      </c>
      <c r="BU309" s="23">
        <v>2518.71</v>
      </c>
      <c r="BV309" s="20">
        <v>1.2171607451683899</v>
      </c>
      <c r="BW309" s="20">
        <v>1.1786619670756699</v>
      </c>
    </row>
    <row r="310" spans="1:75" x14ac:dyDescent="0.25">
      <c r="A310" s="1">
        <v>309</v>
      </c>
      <c r="B310" s="1" t="s">
        <v>21</v>
      </c>
      <c r="C310" s="1" t="s">
        <v>22</v>
      </c>
      <c r="D310" s="1" t="s">
        <v>23</v>
      </c>
      <c r="E310" s="1" t="s">
        <v>84</v>
      </c>
      <c r="F310" s="1" t="s">
        <v>43</v>
      </c>
      <c r="G310" s="1" t="b">
        <v>1</v>
      </c>
      <c r="H310" s="1" t="b">
        <v>1</v>
      </c>
      <c r="I310" s="1" t="b">
        <v>0</v>
      </c>
      <c r="J310" s="1" t="b">
        <v>1</v>
      </c>
      <c r="K310" s="1" t="b">
        <v>0</v>
      </c>
      <c r="L310" s="1">
        <v>200</v>
      </c>
      <c r="M310" s="1">
        <v>2</v>
      </c>
      <c r="N310" s="1">
        <v>0</v>
      </c>
      <c r="O310" s="1">
        <v>1</v>
      </c>
      <c r="P310" s="1">
        <v>2</v>
      </c>
      <c r="Q310" s="1">
        <v>100</v>
      </c>
      <c r="R310" s="1">
        <v>100</v>
      </c>
      <c r="S310" s="1">
        <v>1</v>
      </c>
      <c r="T310" s="1">
        <v>1</v>
      </c>
      <c r="U310" s="1" t="b">
        <v>1</v>
      </c>
      <c r="V310" s="1">
        <v>251</v>
      </c>
      <c r="W310" s="50">
        <v>3110.29</v>
      </c>
      <c r="X310" s="50">
        <v>2484.5</v>
      </c>
      <c r="Y310" s="54">
        <v>167</v>
      </c>
      <c r="Z310" s="54">
        <v>170</v>
      </c>
      <c r="AA310" s="50">
        <v>138.15</v>
      </c>
      <c r="AB310" s="50">
        <v>144.81</v>
      </c>
      <c r="AC310" s="16">
        <v>1.2092387577000501</v>
      </c>
      <c r="AD310" s="16">
        <v>1.17427571104849</v>
      </c>
      <c r="AE310" s="50">
        <v>32.97</v>
      </c>
      <c r="AF310" s="50">
        <v>29.03</v>
      </c>
      <c r="AG310" s="50">
        <v>32.729999999999997</v>
      </c>
      <c r="AH310" s="50">
        <v>29.27</v>
      </c>
      <c r="AI310" s="16">
        <v>1.00974466759571</v>
      </c>
      <c r="AJ310" s="16">
        <v>0.99478834308844</v>
      </c>
      <c r="AK310" s="1">
        <v>-20</v>
      </c>
      <c r="AL310" s="1">
        <v>15</v>
      </c>
      <c r="AN310" s="6">
        <v>-3.1527562820358179E-3</v>
      </c>
      <c r="AP310" s="6">
        <v>-3.9625013630617545E-3</v>
      </c>
      <c r="AR310" s="6">
        <v>-5.9844404548170527E-4</v>
      </c>
      <c r="AT310" s="6">
        <v>-5.8788947677834713E-4</v>
      </c>
      <c r="AV310" s="6">
        <v>2.4962628622846594E-3</v>
      </c>
      <c r="AX310" s="6">
        <v>3.2909550698030365E-3</v>
      </c>
      <c r="AZ310" s="6">
        <v>-3.0645054905270586E-3</v>
      </c>
      <c r="BB310" s="6">
        <v>-3.8500380440555926E-3</v>
      </c>
      <c r="BD310" s="6">
        <v>-5.1535453360440631E-4</v>
      </c>
      <c r="BF310" s="6">
        <v>5.8594423189606282E-4</v>
      </c>
      <c r="BH310" s="6">
        <v>-4.5808520384815754E-4</v>
      </c>
      <c r="BJ310" s="6">
        <v>5.1273286617670166E-4</v>
      </c>
      <c r="BL310" s="6">
        <v>3.0868665079020197E-4</v>
      </c>
      <c r="BN310" s="6">
        <v>5.7163058908638043E-4</v>
      </c>
      <c r="BS310">
        <v>15</v>
      </c>
      <c r="BT310">
        <v>5</v>
      </c>
      <c r="BU310" s="23">
        <v>2484.5</v>
      </c>
      <c r="BV310" s="20">
        <v>1.2092387577000501</v>
      </c>
      <c r="BW310" s="20">
        <v>1.17427571104849</v>
      </c>
    </row>
    <row r="311" spans="1:75" x14ac:dyDescent="0.25">
      <c r="A311" s="1">
        <v>310</v>
      </c>
      <c r="B311" s="1" t="s">
        <v>21</v>
      </c>
      <c r="C311" s="1" t="s">
        <v>22</v>
      </c>
      <c r="D311" s="1" t="s">
        <v>23</v>
      </c>
      <c r="E311" s="1" t="s">
        <v>84</v>
      </c>
      <c r="F311" s="1" t="s">
        <v>43</v>
      </c>
      <c r="G311" s="1" t="b">
        <v>1</v>
      </c>
      <c r="H311" s="1" t="b">
        <v>1</v>
      </c>
      <c r="I311" s="1" t="b">
        <v>0</v>
      </c>
      <c r="J311" s="1" t="b">
        <v>1</v>
      </c>
      <c r="K311" s="1" t="b">
        <v>0</v>
      </c>
      <c r="L311" s="1">
        <v>200</v>
      </c>
      <c r="M311" s="1">
        <v>2</v>
      </c>
      <c r="N311" s="1">
        <v>0</v>
      </c>
      <c r="O311" s="1">
        <v>1</v>
      </c>
      <c r="P311" s="1">
        <v>2</v>
      </c>
      <c r="Q311" s="1">
        <v>100</v>
      </c>
      <c r="R311" s="1">
        <v>100</v>
      </c>
      <c r="S311" s="1">
        <v>1</v>
      </c>
      <c r="T311" s="1">
        <v>1</v>
      </c>
      <c r="U311" s="1" t="b">
        <v>1</v>
      </c>
      <c r="V311" s="1">
        <v>251</v>
      </c>
      <c r="W311" s="50">
        <v>3126.98</v>
      </c>
      <c r="X311" s="50">
        <v>2504.44</v>
      </c>
      <c r="Y311" s="54">
        <v>167</v>
      </c>
      <c r="Z311" s="54">
        <v>170</v>
      </c>
      <c r="AA311" s="50">
        <v>137.44</v>
      </c>
      <c r="AB311" s="50">
        <v>144.32</v>
      </c>
      <c r="AC311" s="16">
        <v>1.2153995511132301</v>
      </c>
      <c r="AD311" s="16">
        <v>1.17831003789112</v>
      </c>
      <c r="AE311" s="50">
        <v>33.04</v>
      </c>
      <c r="AF311" s="50">
        <v>28.96</v>
      </c>
      <c r="AG311" s="50">
        <v>32.58</v>
      </c>
      <c r="AH311" s="50">
        <v>29.42</v>
      </c>
      <c r="AI311" s="16">
        <v>1.01643800475072</v>
      </c>
      <c r="AJ311" s="16">
        <v>0.98708873675864806</v>
      </c>
      <c r="AK311" s="1">
        <v>-20</v>
      </c>
      <c r="AL311" s="1">
        <v>15</v>
      </c>
      <c r="AN311" s="6">
        <v>2.1963849548434222E-3</v>
      </c>
      <c r="AP311" s="6">
        <v>4.0314562633501083E-3</v>
      </c>
      <c r="AR311" s="6">
        <v>-5.9844404548170527E-4</v>
      </c>
      <c r="AT311" s="6">
        <v>-5.8788947677834713E-4</v>
      </c>
      <c r="AV311" s="6">
        <v>-2.6559075802216059E-3</v>
      </c>
      <c r="AX311" s="6">
        <v>-1.0392489694099893E-4</v>
      </c>
      <c r="AZ311" s="6">
        <v>2.0146516145769233E-3</v>
      </c>
      <c r="BB311" s="6">
        <v>-4.2767778147689839E-4</v>
      </c>
      <c r="BD311" s="6">
        <v>1.6066935459420062E-3</v>
      </c>
      <c r="BF311" s="6">
        <v>-1.8267673112052352E-3</v>
      </c>
      <c r="BH311" s="6">
        <v>-5.0389372423272905E-3</v>
      </c>
      <c r="BJ311" s="6">
        <v>5.6400615279439403E-3</v>
      </c>
      <c r="BL311" s="6">
        <v>6.9394751200984039E-3</v>
      </c>
      <c r="BN311" s="6">
        <v>-7.1727380636221749E-3</v>
      </c>
      <c r="BS311">
        <v>15</v>
      </c>
      <c r="BT311">
        <v>5</v>
      </c>
      <c r="BU311" s="23">
        <v>2504.44</v>
      </c>
      <c r="BV311" s="20">
        <v>1.2153995511132301</v>
      </c>
      <c r="BW311" s="20">
        <v>1.17831003789112</v>
      </c>
    </row>
    <row r="312" spans="1:75" x14ac:dyDescent="0.25">
      <c r="A312" s="3">
        <v>311</v>
      </c>
      <c r="B312" s="3" t="s">
        <v>21</v>
      </c>
      <c r="C312" s="3" t="s">
        <v>22</v>
      </c>
      <c r="D312" s="3" t="s">
        <v>23</v>
      </c>
      <c r="E312" s="3" t="s">
        <v>85</v>
      </c>
      <c r="F312" s="3" t="s">
        <v>43</v>
      </c>
      <c r="G312" s="3" t="b">
        <v>1</v>
      </c>
      <c r="H312" s="3" t="b">
        <v>1</v>
      </c>
      <c r="I312" s="3" t="b">
        <v>0</v>
      </c>
      <c r="J312" s="3" t="b">
        <v>1</v>
      </c>
      <c r="K312" s="3" t="b">
        <v>0</v>
      </c>
      <c r="L312" s="3">
        <v>200</v>
      </c>
      <c r="M312" s="3">
        <v>2</v>
      </c>
      <c r="N312" s="3">
        <v>0</v>
      </c>
      <c r="O312" s="3">
        <v>1</v>
      </c>
      <c r="P312" s="3">
        <v>2</v>
      </c>
      <c r="Q312" s="3">
        <v>100</v>
      </c>
      <c r="R312" s="3">
        <v>100</v>
      </c>
      <c r="S312" s="3">
        <v>1</v>
      </c>
      <c r="T312" s="3">
        <v>1</v>
      </c>
      <c r="U312" s="3" t="b">
        <v>1</v>
      </c>
      <c r="V312" s="3">
        <v>251</v>
      </c>
      <c r="W312" s="51">
        <v>3084.83</v>
      </c>
      <c r="X312" s="51">
        <v>2603.67</v>
      </c>
      <c r="Y312" s="53">
        <v>167</v>
      </c>
      <c r="Z312" s="53">
        <v>170</v>
      </c>
      <c r="AA312" s="51">
        <v>137.34</v>
      </c>
      <c r="AB312" s="51">
        <v>142.38</v>
      </c>
      <c r="AC312" s="17">
        <v>1.2162783932233701</v>
      </c>
      <c r="AD312" s="17">
        <v>1.1944057982660199</v>
      </c>
      <c r="AE312" s="51">
        <v>32</v>
      </c>
      <c r="AF312" s="51">
        <v>30</v>
      </c>
      <c r="AG312" s="51">
        <v>32.4</v>
      </c>
      <c r="AH312" s="51">
        <v>29.6</v>
      </c>
      <c r="AI312" s="17">
        <v>0.98950147175194503</v>
      </c>
      <c r="AJ312" s="17">
        <v>1.0157586397840199</v>
      </c>
      <c r="AK312" s="3">
        <v>-20</v>
      </c>
      <c r="AL312" s="3">
        <v>14</v>
      </c>
      <c r="AN312" s="6" cm="1">
        <f t="array" ref="AN312:AN321">W312:W321/AO312-1</f>
        <v>1.0184928061700127E-2</v>
      </c>
      <c r="AO312" s="23">
        <f>AVERAGE(W312:W321)</f>
        <v>3053.7280000000005</v>
      </c>
      <c r="AP312" s="6" cm="1">
        <f t="array" ref="AP312:AP321">X312:X321/AQ312-1</f>
        <v>1.256848537267552E-2</v>
      </c>
      <c r="AQ312" s="23">
        <f t="shared" ref="AQ312" si="95">AVERAGE(X312:X321)</f>
        <v>2571.3520000000003</v>
      </c>
      <c r="AR312" s="6" cm="1">
        <f t="array" ref="AR312:AR321">Y312:Y321/AS312-1</f>
        <v>-5.9844404548170527E-4</v>
      </c>
      <c r="AS312" s="23">
        <f>AVERAGE(Y312:Y321)</f>
        <v>167.1</v>
      </c>
      <c r="AT312" s="6" cm="1">
        <f t="array" ref="AT312:AT321">Z312:Z321/AU312-1</f>
        <v>-5.8788947677834713E-4</v>
      </c>
      <c r="AU312" s="23">
        <f>AVERAGE(Z312:Z321)</f>
        <v>170.1</v>
      </c>
      <c r="AV312" s="6" cm="1">
        <f t="array" ref="AV312:AV321">AA312:AA321/AW312-1</f>
        <v>-6.4457321440197779E-3</v>
      </c>
      <c r="AW312" s="23">
        <f>AVERAGE(AA312:AA321)</f>
        <v>138.23099999999999</v>
      </c>
      <c r="AX312" s="6" cm="1">
        <f t="array" ref="AX312:AX321">AB312:AB321/AY312-1</f>
        <v>-6.6835033277987677E-3</v>
      </c>
      <c r="AY312" s="23">
        <f>AVERAGE(AB312:AB321)</f>
        <v>143.33800000000002</v>
      </c>
      <c r="AZ312" s="6" cm="1">
        <f t="array" ref="AZ312:AZ321">AC312:AC321/BA312-1</f>
        <v>5.8015670453908097E-3</v>
      </c>
      <c r="BA312" s="23">
        <f>AVERAGE(AC312:AC321)</f>
        <v>1.2092627741635649</v>
      </c>
      <c r="BB312" s="6" cm="1">
        <f t="array" ref="BB312:BB321">AD312:AD321/BC312-1</f>
        <v>6.1607918261266104E-3</v>
      </c>
      <c r="BC312" s="23">
        <f>AVERAGE(AD312:AD321)</f>
        <v>1.187092369300377</v>
      </c>
      <c r="BD312" s="6" cm="1">
        <f t="array" ref="BD312:BD321">AE312:AE321/BE312-1</f>
        <v>0</v>
      </c>
      <c r="BE312" s="23">
        <f>AVERAGE(AE312:AE321)</f>
        <v>32</v>
      </c>
      <c r="BF312" s="6" cm="1">
        <f t="array" ref="BF312:BF321">AF312:AF321/BG312-1</f>
        <v>0</v>
      </c>
      <c r="BG312" s="23">
        <f>AVERAGE(AF312:AF321)</f>
        <v>30</v>
      </c>
      <c r="BH312" s="6" cm="1">
        <f t="array" ref="BH312:BH321">AG312:AG321/BI312-1</f>
        <v>-6.4772832423432014E-4</v>
      </c>
      <c r="BI312" s="23">
        <f t="shared" ref="BI312" si="96">AVERAGE(AG312:AG321)</f>
        <v>32.420999999999999</v>
      </c>
      <c r="BJ312" s="6" cm="1">
        <f t="array" ref="BJ312:BJ321">AH312:AH321/BK312-1</f>
        <v>7.0996314953175599E-4</v>
      </c>
      <c r="BK312" s="23">
        <f t="shared" ref="BK312" si="97">AVERAGE(AH312:AH321)</f>
        <v>29.579000000000001</v>
      </c>
      <c r="BL312" s="6" cm="1">
        <f t="array" ref="BL312:BL321">AI312:AI321/BM312-1</f>
        <v>4.2021634643440997E-4</v>
      </c>
      <c r="BM312" s="22">
        <f t="shared" ref="BM312" si="98">AVERAGE(AI312:AI321)</f>
        <v>0.98908584171323033</v>
      </c>
      <c r="BN312" s="6" cm="1">
        <f t="array" ref="BN312:BN321">AJ312:AJ321/BO312-1</f>
        <v>-1.0045369900067991E-3</v>
      </c>
      <c r="BO312" s="22">
        <f t="shared" ref="BO312" si="99">AVERAGE(AJ312:AJ321)</f>
        <v>1.0167800329378063</v>
      </c>
      <c r="BS312">
        <v>14</v>
      </c>
      <c r="BT312">
        <v>6</v>
      </c>
      <c r="BU312" s="23">
        <v>2603.67</v>
      </c>
      <c r="BV312" s="20">
        <v>1.2162783932233701</v>
      </c>
      <c r="BW312" s="20">
        <v>1.1944057982660199</v>
      </c>
    </row>
    <row r="313" spans="1:75" x14ac:dyDescent="0.25">
      <c r="A313" s="3">
        <v>312</v>
      </c>
      <c r="B313" s="3" t="s">
        <v>21</v>
      </c>
      <c r="C313" s="3" t="s">
        <v>22</v>
      </c>
      <c r="D313" s="3" t="s">
        <v>23</v>
      </c>
      <c r="E313" s="3" t="s">
        <v>85</v>
      </c>
      <c r="F313" s="3" t="s">
        <v>43</v>
      </c>
      <c r="G313" s="3" t="b">
        <v>1</v>
      </c>
      <c r="H313" s="3" t="b">
        <v>1</v>
      </c>
      <c r="I313" s="3" t="b">
        <v>0</v>
      </c>
      <c r="J313" s="3" t="b">
        <v>1</v>
      </c>
      <c r="K313" s="3" t="b">
        <v>0</v>
      </c>
      <c r="L313" s="3">
        <v>200</v>
      </c>
      <c r="M313" s="3">
        <v>2</v>
      </c>
      <c r="N313" s="3">
        <v>0</v>
      </c>
      <c r="O313" s="3">
        <v>1</v>
      </c>
      <c r="P313" s="3">
        <v>2</v>
      </c>
      <c r="Q313" s="3">
        <v>100</v>
      </c>
      <c r="R313" s="3">
        <v>100</v>
      </c>
      <c r="S313" s="3">
        <v>1</v>
      </c>
      <c r="T313" s="3">
        <v>1</v>
      </c>
      <c r="U313" s="3" t="b">
        <v>1</v>
      </c>
      <c r="V313" s="3">
        <v>251</v>
      </c>
      <c r="W313" s="51">
        <v>3046.53</v>
      </c>
      <c r="X313" s="51">
        <v>2584.35</v>
      </c>
      <c r="Y313" s="53">
        <v>167</v>
      </c>
      <c r="Z313" s="53">
        <v>170</v>
      </c>
      <c r="AA313" s="51">
        <v>137.93</v>
      </c>
      <c r="AB313" s="51">
        <v>143.62</v>
      </c>
      <c r="AC313" s="17">
        <v>1.2111232235957801</v>
      </c>
      <c r="AD313" s="17">
        <v>1.18389651546208</v>
      </c>
      <c r="AE313" s="51">
        <v>32</v>
      </c>
      <c r="AF313" s="51">
        <v>30</v>
      </c>
      <c r="AG313" s="51">
        <v>32.1</v>
      </c>
      <c r="AH313" s="51">
        <v>29.9</v>
      </c>
      <c r="AI313" s="17">
        <v>0.99910415339493297</v>
      </c>
      <c r="AJ313" s="17">
        <v>1.00584825454758</v>
      </c>
      <c r="AK313" s="3">
        <v>-20</v>
      </c>
      <c r="AL313" s="3">
        <v>14</v>
      </c>
      <c r="AN313" s="6">
        <v>-2.3571189051547758E-3</v>
      </c>
      <c r="AP313" s="6">
        <v>5.0549283023093583E-3</v>
      </c>
      <c r="AR313" s="6">
        <v>-5.9844404548170527E-4</v>
      </c>
      <c r="AT313" s="6">
        <v>-5.8788947677834713E-4</v>
      </c>
      <c r="AV313" s="6">
        <v>-2.1775144504487809E-3</v>
      </c>
      <c r="AX313" s="6">
        <v>1.9673778063038494E-3</v>
      </c>
      <c r="AZ313" s="6">
        <v>1.538498887061257E-3</v>
      </c>
      <c r="BB313" s="6">
        <v>-2.6921694730297485E-3</v>
      </c>
      <c r="BD313" s="6">
        <v>0</v>
      </c>
      <c r="BF313" s="6">
        <v>0</v>
      </c>
      <c r="BH313" s="6">
        <v>-9.9009900990097988E-3</v>
      </c>
      <c r="BJ313" s="6">
        <v>1.085229385712827E-2</v>
      </c>
      <c r="BL313" s="6">
        <v>1.0128859659288558E-2</v>
      </c>
      <c r="BN313" s="6">
        <v>-1.0751370046715891E-2</v>
      </c>
      <c r="BS313">
        <v>14</v>
      </c>
      <c r="BT313">
        <v>6</v>
      </c>
      <c r="BU313" s="23">
        <v>2584.35</v>
      </c>
      <c r="BV313" s="20">
        <v>1.2111232235957801</v>
      </c>
      <c r="BW313" s="20">
        <v>1.18389651546208</v>
      </c>
    </row>
    <row r="314" spans="1:75" x14ac:dyDescent="0.25">
      <c r="A314" s="3">
        <v>313</v>
      </c>
      <c r="B314" s="3" t="s">
        <v>21</v>
      </c>
      <c r="C314" s="3" t="s">
        <v>22</v>
      </c>
      <c r="D314" s="3" t="s">
        <v>23</v>
      </c>
      <c r="E314" s="3" t="s">
        <v>85</v>
      </c>
      <c r="F314" s="3" t="s">
        <v>43</v>
      </c>
      <c r="G314" s="3" t="b">
        <v>1</v>
      </c>
      <c r="H314" s="3" t="b">
        <v>1</v>
      </c>
      <c r="I314" s="3" t="b">
        <v>0</v>
      </c>
      <c r="J314" s="3" t="b">
        <v>1</v>
      </c>
      <c r="K314" s="3" t="b">
        <v>0</v>
      </c>
      <c r="L314" s="3">
        <v>200</v>
      </c>
      <c r="M314" s="3">
        <v>2</v>
      </c>
      <c r="N314" s="3">
        <v>0</v>
      </c>
      <c r="O314" s="3">
        <v>1</v>
      </c>
      <c r="P314" s="3">
        <v>2</v>
      </c>
      <c r="Q314" s="3">
        <v>100</v>
      </c>
      <c r="R314" s="3">
        <v>100</v>
      </c>
      <c r="S314" s="3">
        <v>1</v>
      </c>
      <c r="T314" s="3">
        <v>1</v>
      </c>
      <c r="U314" s="3" t="b">
        <v>1</v>
      </c>
      <c r="V314" s="3">
        <v>251</v>
      </c>
      <c r="W314" s="51">
        <v>3008.15</v>
      </c>
      <c r="X314" s="51">
        <v>2531.5500000000002</v>
      </c>
      <c r="Y314" s="53">
        <v>167</v>
      </c>
      <c r="Z314" s="53">
        <v>170</v>
      </c>
      <c r="AA314" s="51">
        <v>139.63999999999999</v>
      </c>
      <c r="AB314" s="51">
        <v>144.86000000000001</v>
      </c>
      <c r="AC314" s="17">
        <v>1.19622670896283</v>
      </c>
      <c r="AD314" s="17">
        <v>1.17390072168489</v>
      </c>
      <c r="AE314" s="51">
        <v>32</v>
      </c>
      <c r="AF314" s="51">
        <v>30</v>
      </c>
      <c r="AG314" s="51">
        <v>32.369999999999997</v>
      </c>
      <c r="AH314" s="51">
        <v>29.63</v>
      </c>
      <c r="AI314" s="17">
        <v>0.99094073836768204</v>
      </c>
      <c r="AJ314" s="17">
        <v>1.01547325087161</v>
      </c>
      <c r="AK314" s="3">
        <v>-20</v>
      </c>
      <c r="AL314" s="3">
        <v>14</v>
      </c>
      <c r="AN314" s="6">
        <v>-1.4925363359146737E-2</v>
      </c>
      <c r="AP314" s="6">
        <v>-1.5479016486268704E-2</v>
      </c>
      <c r="AR314" s="6">
        <v>-5.9844404548170527E-4</v>
      </c>
      <c r="AT314" s="6">
        <v>-5.8788947677834713E-4</v>
      </c>
      <c r="AV314" s="6">
        <v>1.0193082593629388E-2</v>
      </c>
      <c r="AX314" s="6">
        <v>1.0618258940406466E-2</v>
      </c>
      <c r="AZ314" s="6">
        <v>-1.0780175722974517E-2</v>
      </c>
      <c r="BB314" s="6">
        <v>-1.1112570476096595E-2</v>
      </c>
      <c r="BD314" s="6">
        <v>0</v>
      </c>
      <c r="BF314" s="6">
        <v>0</v>
      </c>
      <c r="BH314" s="6">
        <v>-1.5730545017119679E-3</v>
      </c>
      <c r="BJ314" s="6">
        <v>1.7241962202914074E-3</v>
      </c>
      <c r="BL314" s="6">
        <v>1.875364681430236E-3</v>
      </c>
      <c r="BN314" s="6">
        <v>-1.285216097743902E-3</v>
      </c>
      <c r="BS314">
        <v>14</v>
      </c>
      <c r="BT314">
        <v>6</v>
      </c>
      <c r="BU314" s="23">
        <v>2531.5500000000002</v>
      </c>
      <c r="BV314" s="20">
        <v>1.19622670896283</v>
      </c>
      <c r="BW314" s="20">
        <v>1.17390072168489</v>
      </c>
    </row>
    <row r="315" spans="1:75" x14ac:dyDescent="0.25">
      <c r="A315" s="3">
        <v>314</v>
      </c>
      <c r="B315" s="3" t="s">
        <v>21</v>
      </c>
      <c r="C315" s="3" t="s">
        <v>22</v>
      </c>
      <c r="D315" s="3" t="s">
        <v>23</v>
      </c>
      <c r="E315" s="3" t="s">
        <v>85</v>
      </c>
      <c r="F315" s="3" t="s">
        <v>43</v>
      </c>
      <c r="G315" s="3" t="b">
        <v>1</v>
      </c>
      <c r="H315" s="3" t="b">
        <v>1</v>
      </c>
      <c r="I315" s="3" t="b">
        <v>0</v>
      </c>
      <c r="J315" s="3" t="b">
        <v>1</v>
      </c>
      <c r="K315" s="3" t="b">
        <v>0</v>
      </c>
      <c r="L315" s="3">
        <v>200</v>
      </c>
      <c r="M315" s="3">
        <v>2</v>
      </c>
      <c r="N315" s="3">
        <v>0</v>
      </c>
      <c r="O315" s="3">
        <v>1</v>
      </c>
      <c r="P315" s="3">
        <v>2</v>
      </c>
      <c r="Q315" s="3">
        <v>100</v>
      </c>
      <c r="R315" s="3">
        <v>100</v>
      </c>
      <c r="S315" s="3">
        <v>1</v>
      </c>
      <c r="T315" s="3">
        <v>1</v>
      </c>
      <c r="U315" s="3" t="b">
        <v>1</v>
      </c>
      <c r="V315" s="3">
        <v>251</v>
      </c>
      <c r="W315" s="51">
        <v>3063.51</v>
      </c>
      <c r="X315" s="51">
        <v>2579.35</v>
      </c>
      <c r="Y315" s="53">
        <v>167</v>
      </c>
      <c r="Z315" s="53">
        <v>170</v>
      </c>
      <c r="AA315" s="51">
        <v>138.02000000000001</v>
      </c>
      <c r="AB315" s="51">
        <v>143.13999999999999</v>
      </c>
      <c r="AC315" s="17">
        <v>1.2105698523703501</v>
      </c>
      <c r="AD315" s="17">
        <v>1.1880441591520201</v>
      </c>
      <c r="AE315" s="51">
        <v>32</v>
      </c>
      <c r="AF315" s="51">
        <v>30</v>
      </c>
      <c r="AG315" s="51">
        <v>32.44</v>
      </c>
      <c r="AH315" s="51">
        <v>29.56</v>
      </c>
      <c r="AI315" s="17">
        <v>0.989148021280847</v>
      </c>
      <c r="AJ315" s="17">
        <v>1.0183367680733599</v>
      </c>
      <c r="AK315" s="3">
        <v>-20</v>
      </c>
      <c r="AL315" s="3">
        <v>14</v>
      </c>
      <c r="AN315" s="6">
        <v>3.2032977396807549E-3</v>
      </c>
      <c r="AP315" s="6">
        <v>3.1104259549059599E-3</v>
      </c>
      <c r="AR315" s="6">
        <v>-5.9844404548170527E-4</v>
      </c>
      <c r="AT315" s="6">
        <v>-5.8788947677834713E-4</v>
      </c>
      <c r="AV315" s="6">
        <v>-1.5264303954972691E-3</v>
      </c>
      <c r="AX315" s="6">
        <v>-1.3813503746392675E-3</v>
      </c>
      <c r="AZ315" s="6">
        <v>1.0808884840511901E-3</v>
      </c>
      <c r="BB315" s="6">
        <v>8.0178246971973621E-4</v>
      </c>
      <c r="BD315" s="6">
        <v>0</v>
      </c>
      <c r="BF315" s="6">
        <v>0</v>
      </c>
      <c r="BH315" s="6">
        <v>5.8603991240246955E-4</v>
      </c>
      <c r="BJ315" s="6">
        <v>-6.4234761148118658E-4</v>
      </c>
      <c r="BL315" s="6">
        <v>6.2865693749136753E-5</v>
      </c>
      <c r="BN315" s="6">
        <v>1.5310441640516981E-3</v>
      </c>
      <c r="BS315">
        <v>14</v>
      </c>
      <c r="BT315">
        <v>6</v>
      </c>
      <c r="BU315" s="23">
        <v>2579.35</v>
      </c>
      <c r="BV315" s="20">
        <v>1.2105698523703501</v>
      </c>
      <c r="BW315" s="20">
        <v>1.1880441591520201</v>
      </c>
    </row>
    <row r="316" spans="1:75" x14ac:dyDescent="0.25">
      <c r="A316" s="3">
        <v>315</v>
      </c>
      <c r="B316" s="3" t="s">
        <v>21</v>
      </c>
      <c r="C316" s="3" t="s">
        <v>22</v>
      </c>
      <c r="D316" s="3" t="s">
        <v>23</v>
      </c>
      <c r="E316" s="3" t="s">
        <v>85</v>
      </c>
      <c r="F316" s="3" t="s">
        <v>43</v>
      </c>
      <c r="G316" s="3" t="b">
        <v>1</v>
      </c>
      <c r="H316" s="3" t="b">
        <v>1</v>
      </c>
      <c r="I316" s="3" t="b">
        <v>0</v>
      </c>
      <c r="J316" s="3" t="b">
        <v>1</v>
      </c>
      <c r="K316" s="3" t="b">
        <v>0</v>
      </c>
      <c r="L316" s="3">
        <v>200</v>
      </c>
      <c r="M316" s="3">
        <v>2</v>
      </c>
      <c r="N316" s="3">
        <v>0</v>
      </c>
      <c r="O316" s="3">
        <v>1</v>
      </c>
      <c r="P316" s="3">
        <v>2</v>
      </c>
      <c r="Q316" s="3">
        <v>100</v>
      </c>
      <c r="R316" s="3">
        <v>100</v>
      </c>
      <c r="S316" s="3">
        <v>1</v>
      </c>
      <c r="T316" s="3">
        <v>1</v>
      </c>
      <c r="U316" s="3" t="b">
        <v>1</v>
      </c>
      <c r="V316" s="3">
        <v>251</v>
      </c>
      <c r="W316" s="51">
        <v>3098.3</v>
      </c>
      <c r="X316" s="51">
        <v>2597.8200000000002</v>
      </c>
      <c r="Y316" s="53">
        <v>167</v>
      </c>
      <c r="Z316" s="53">
        <v>170</v>
      </c>
      <c r="AA316" s="51">
        <v>137.41999999999999</v>
      </c>
      <c r="AB316" s="51">
        <v>142.09</v>
      </c>
      <c r="AC316" s="17">
        <v>1.21554311636791</v>
      </c>
      <c r="AD316" s="17">
        <v>1.1966613409286899</v>
      </c>
      <c r="AE316" s="51">
        <v>32</v>
      </c>
      <c r="AF316" s="51">
        <v>30</v>
      </c>
      <c r="AG316" s="51">
        <v>32.659999999999997</v>
      </c>
      <c r="AH316" s="51">
        <v>29.34</v>
      </c>
      <c r="AI316" s="17">
        <v>0.98155108954964898</v>
      </c>
      <c r="AJ316" s="17">
        <v>1.0247214842536001</v>
      </c>
      <c r="AK316" s="3">
        <v>-20</v>
      </c>
      <c r="AL316" s="3">
        <v>14</v>
      </c>
      <c r="AN316" s="6">
        <v>1.4595929958398202E-2</v>
      </c>
      <c r="AP316" s="6">
        <v>1.0293417626213719E-2</v>
      </c>
      <c r="AR316" s="6">
        <v>-5.9844404548170527E-4</v>
      </c>
      <c r="AT316" s="6">
        <v>-5.8788947677834713E-4</v>
      </c>
      <c r="AV316" s="6">
        <v>-5.866990761840718E-3</v>
      </c>
      <c r="AX316" s="6">
        <v>-8.7066932704518152E-3</v>
      </c>
      <c r="AZ316" s="6">
        <v>5.1935297592280438E-3</v>
      </c>
      <c r="BB316" s="6">
        <v>8.0608484021782445E-3</v>
      </c>
      <c r="BD316" s="6">
        <v>0</v>
      </c>
      <c r="BF316" s="6">
        <v>0</v>
      </c>
      <c r="BH316" s="6">
        <v>7.3717652139044798E-3</v>
      </c>
      <c r="BJ316" s="6">
        <v>-8.0800567970520376E-3</v>
      </c>
      <c r="BL316" s="6">
        <v>-7.6178950762556541E-3</v>
      </c>
      <c r="BN316" s="6">
        <v>7.8103926695416437E-3</v>
      </c>
      <c r="BS316">
        <v>14</v>
      </c>
      <c r="BT316">
        <v>6</v>
      </c>
      <c r="BU316" s="23">
        <v>2597.8200000000002</v>
      </c>
      <c r="BV316" s="20">
        <v>1.21554311636791</v>
      </c>
      <c r="BW316" s="20">
        <v>1.1966613409286899</v>
      </c>
    </row>
    <row r="317" spans="1:75" x14ac:dyDescent="0.25">
      <c r="A317" s="3">
        <v>316</v>
      </c>
      <c r="B317" s="3" t="s">
        <v>21</v>
      </c>
      <c r="C317" s="3" t="s">
        <v>22</v>
      </c>
      <c r="D317" s="3" t="s">
        <v>23</v>
      </c>
      <c r="E317" s="3" t="s">
        <v>85</v>
      </c>
      <c r="F317" s="3" t="s">
        <v>43</v>
      </c>
      <c r="G317" s="3" t="b">
        <v>1</v>
      </c>
      <c r="H317" s="3" t="b">
        <v>1</v>
      </c>
      <c r="I317" s="3" t="b">
        <v>0</v>
      </c>
      <c r="J317" s="3" t="b">
        <v>1</v>
      </c>
      <c r="K317" s="3" t="b">
        <v>0</v>
      </c>
      <c r="L317" s="3">
        <v>200</v>
      </c>
      <c r="M317" s="3">
        <v>2</v>
      </c>
      <c r="N317" s="3">
        <v>0</v>
      </c>
      <c r="O317" s="3">
        <v>1</v>
      </c>
      <c r="P317" s="3">
        <v>2</v>
      </c>
      <c r="Q317" s="3">
        <v>100</v>
      </c>
      <c r="R317" s="3">
        <v>100</v>
      </c>
      <c r="S317" s="3">
        <v>1</v>
      </c>
      <c r="T317" s="3">
        <v>1</v>
      </c>
      <c r="U317" s="3" t="b">
        <v>1</v>
      </c>
      <c r="V317" s="3">
        <v>251</v>
      </c>
      <c r="W317" s="51">
        <v>3080.76</v>
      </c>
      <c r="X317" s="51">
        <v>2594.8200000000002</v>
      </c>
      <c r="Y317" s="53">
        <v>167</v>
      </c>
      <c r="Z317" s="53">
        <v>170</v>
      </c>
      <c r="AA317" s="51">
        <v>137.62</v>
      </c>
      <c r="AB317" s="51">
        <v>142.55000000000001</v>
      </c>
      <c r="AC317" s="17">
        <v>1.213701544846</v>
      </c>
      <c r="AD317" s="17">
        <v>1.1928494781563199</v>
      </c>
      <c r="AE317" s="51">
        <v>32</v>
      </c>
      <c r="AF317" s="51">
        <v>30</v>
      </c>
      <c r="AG317" s="51">
        <v>32.47</v>
      </c>
      <c r="AH317" s="51">
        <v>29.53</v>
      </c>
      <c r="AI317" s="17">
        <v>0.98722770124667503</v>
      </c>
      <c r="AJ317" s="17">
        <v>1.0180290727996499</v>
      </c>
      <c r="AK317" s="3">
        <v>-20</v>
      </c>
      <c r="AL317" s="3">
        <v>14</v>
      </c>
      <c r="AN317" s="6">
        <v>8.8521309036035944E-3</v>
      </c>
      <c r="AP317" s="6">
        <v>9.1267162177717243E-3</v>
      </c>
      <c r="AR317" s="6">
        <v>-5.9844404548170527E-4</v>
      </c>
      <c r="AT317" s="6">
        <v>-5.8788947677834713E-4</v>
      </c>
      <c r="AV317" s="6">
        <v>-4.4201373063929017E-3</v>
      </c>
      <c r="AX317" s="6">
        <v>-5.4974954303813606E-3</v>
      </c>
      <c r="AZ317" s="6">
        <v>3.6706419624183972E-3</v>
      </c>
      <c r="BB317" s="6">
        <v>4.8497564341483113E-3</v>
      </c>
      <c r="BD317" s="6">
        <v>0</v>
      </c>
      <c r="BF317" s="6">
        <v>0</v>
      </c>
      <c r="BH317" s="6">
        <v>1.5113660898800063E-3</v>
      </c>
      <c r="BJ317" s="6">
        <v>-1.656580682240727E-3</v>
      </c>
      <c r="BL317" s="6">
        <v>-1.8786442876754794E-3</v>
      </c>
      <c r="BN317" s="6">
        <v>1.2284268193532011E-3</v>
      </c>
      <c r="BS317">
        <v>14</v>
      </c>
      <c r="BT317">
        <v>6</v>
      </c>
      <c r="BU317" s="23">
        <v>2594.8200000000002</v>
      </c>
      <c r="BV317" s="20">
        <v>1.213701544846</v>
      </c>
      <c r="BW317" s="20">
        <v>1.1928494781563199</v>
      </c>
    </row>
    <row r="318" spans="1:75" x14ac:dyDescent="0.25">
      <c r="A318" s="3">
        <v>317</v>
      </c>
      <c r="B318" s="3" t="s">
        <v>21</v>
      </c>
      <c r="C318" s="3" t="s">
        <v>22</v>
      </c>
      <c r="D318" s="3" t="s">
        <v>23</v>
      </c>
      <c r="E318" s="3" t="s">
        <v>85</v>
      </c>
      <c r="F318" s="3" t="s">
        <v>43</v>
      </c>
      <c r="G318" s="3" t="b">
        <v>1</v>
      </c>
      <c r="H318" s="3" t="b">
        <v>1</v>
      </c>
      <c r="I318" s="3" t="b">
        <v>0</v>
      </c>
      <c r="J318" s="3" t="b">
        <v>1</v>
      </c>
      <c r="K318" s="3" t="b">
        <v>0</v>
      </c>
      <c r="L318" s="3">
        <v>200</v>
      </c>
      <c r="M318" s="3">
        <v>2</v>
      </c>
      <c r="N318" s="3">
        <v>0</v>
      </c>
      <c r="O318" s="3">
        <v>1</v>
      </c>
      <c r="P318" s="3">
        <v>2</v>
      </c>
      <c r="Q318" s="3">
        <v>100</v>
      </c>
      <c r="R318" s="3">
        <v>100</v>
      </c>
      <c r="S318" s="3">
        <v>1</v>
      </c>
      <c r="T318" s="3">
        <v>1</v>
      </c>
      <c r="U318" s="3" t="b">
        <v>1</v>
      </c>
      <c r="V318" s="3">
        <v>251</v>
      </c>
      <c r="W318" s="51">
        <v>3036.75</v>
      </c>
      <c r="X318" s="51">
        <v>2561.4699999999998</v>
      </c>
      <c r="Y318" s="53">
        <v>167</v>
      </c>
      <c r="Z318" s="53">
        <v>170</v>
      </c>
      <c r="AA318" s="51">
        <v>138.53</v>
      </c>
      <c r="AB318" s="51">
        <v>144.09</v>
      </c>
      <c r="AC318" s="17">
        <v>1.20586403076381</v>
      </c>
      <c r="AD318" s="17">
        <v>1.18013258996598</v>
      </c>
      <c r="AE318" s="51">
        <v>32</v>
      </c>
      <c r="AF318" s="51">
        <v>30</v>
      </c>
      <c r="AG318" s="51">
        <v>32.25</v>
      </c>
      <c r="AH318" s="51">
        <v>29.75</v>
      </c>
      <c r="AI318" s="17">
        <v>0.99440157456449996</v>
      </c>
      <c r="AJ318" s="17">
        <v>1.0108411672553099</v>
      </c>
      <c r="AK318" s="3">
        <v>-20</v>
      </c>
      <c r="AL318" s="3">
        <v>14</v>
      </c>
      <c r="AN318" s="6">
        <v>-5.5597617076571515E-3</v>
      </c>
      <c r="AP318" s="6">
        <v>-3.8431144394079908E-3</v>
      </c>
      <c r="AR318" s="6">
        <v>-5.9844404548170527E-4</v>
      </c>
      <c r="AT318" s="6">
        <v>-5.8788947677834713E-4</v>
      </c>
      <c r="AV318" s="6">
        <v>2.163045915894557E-3</v>
      </c>
      <c r="AX318" s="6">
        <v>5.2463408168104131E-3</v>
      </c>
      <c r="AZ318" s="6">
        <v>-2.8105912729395888E-3</v>
      </c>
      <c r="BB318" s="6">
        <v>-5.8628793465320683E-3</v>
      </c>
      <c r="BD318" s="6">
        <v>0</v>
      </c>
      <c r="BF318" s="6">
        <v>0</v>
      </c>
      <c r="BH318" s="6">
        <v>-5.274359211622115E-3</v>
      </c>
      <c r="BJ318" s="6">
        <v>5.781128503330013E-3</v>
      </c>
      <c r="BL318" s="6">
        <v>5.3743897921560979E-3</v>
      </c>
      <c r="BN318" s="6">
        <v>-5.8408559276454941E-3</v>
      </c>
      <c r="BS318">
        <v>14</v>
      </c>
      <c r="BT318">
        <v>6</v>
      </c>
      <c r="BU318" s="23">
        <v>2561.4699999999998</v>
      </c>
      <c r="BV318" s="20">
        <v>1.20586403076381</v>
      </c>
      <c r="BW318" s="20">
        <v>1.18013258996598</v>
      </c>
    </row>
    <row r="319" spans="1:75" x14ac:dyDescent="0.25">
      <c r="A319" s="3">
        <v>318</v>
      </c>
      <c r="B319" s="3" t="s">
        <v>21</v>
      </c>
      <c r="C319" s="3" t="s">
        <v>22</v>
      </c>
      <c r="D319" s="3" t="s">
        <v>23</v>
      </c>
      <c r="E319" s="3" t="s">
        <v>85</v>
      </c>
      <c r="F319" s="3" t="s">
        <v>43</v>
      </c>
      <c r="G319" s="3" t="b">
        <v>1</v>
      </c>
      <c r="H319" s="3" t="b">
        <v>1</v>
      </c>
      <c r="I319" s="3" t="b">
        <v>0</v>
      </c>
      <c r="J319" s="3" t="b">
        <v>1</v>
      </c>
      <c r="K319" s="3" t="b">
        <v>0</v>
      </c>
      <c r="L319" s="3">
        <v>200</v>
      </c>
      <c r="M319" s="3">
        <v>2</v>
      </c>
      <c r="N319" s="3">
        <v>0</v>
      </c>
      <c r="O319" s="3">
        <v>1</v>
      </c>
      <c r="P319" s="3">
        <v>2</v>
      </c>
      <c r="Q319" s="3">
        <v>100</v>
      </c>
      <c r="R319" s="3">
        <v>100</v>
      </c>
      <c r="S319" s="3">
        <v>1</v>
      </c>
      <c r="T319" s="3">
        <v>1</v>
      </c>
      <c r="U319" s="3" t="b">
        <v>1</v>
      </c>
      <c r="V319" s="3">
        <v>251</v>
      </c>
      <c r="W319" s="51">
        <v>3093.97</v>
      </c>
      <c r="X319" s="51">
        <v>2591.5100000000002</v>
      </c>
      <c r="Y319" s="53">
        <v>167</v>
      </c>
      <c r="Z319" s="53">
        <v>170</v>
      </c>
      <c r="AA319" s="51">
        <v>137.59</v>
      </c>
      <c r="AB319" s="51">
        <v>142.28</v>
      </c>
      <c r="AC319" s="17">
        <v>1.2141927309709999</v>
      </c>
      <c r="AD319" s="17">
        <v>1.1951720306409701</v>
      </c>
      <c r="AE319" s="51">
        <v>32</v>
      </c>
      <c r="AF319" s="51">
        <v>30</v>
      </c>
      <c r="AG319" s="51">
        <v>32.68</v>
      </c>
      <c r="AH319" s="51">
        <v>29.32</v>
      </c>
      <c r="AI319" s="17">
        <v>0.98069141400450599</v>
      </c>
      <c r="AJ319" s="17">
        <v>1.0251130903147001</v>
      </c>
      <c r="AK319" s="3">
        <v>-20</v>
      </c>
      <c r="AL319" s="3">
        <v>14</v>
      </c>
      <c r="AN319" s="6">
        <v>1.3177990967106146E-2</v>
      </c>
      <c r="AP319" s="6">
        <v>7.8394556637908508E-3</v>
      </c>
      <c r="AR319" s="6">
        <v>-5.9844404548170527E-4</v>
      </c>
      <c r="AT319" s="6">
        <v>-5.8788947677834713E-4</v>
      </c>
      <c r="AV319" s="6">
        <v>-4.6371653247100353E-3</v>
      </c>
      <c r="AX319" s="6">
        <v>-7.3811550321618569E-3</v>
      </c>
      <c r="AZ319" s="6">
        <v>4.0768283889702772E-3</v>
      </c>
      <c r="BB319" s="6">
        <v>6.8062617110031809E-3</v>
      </c>
      <c r="BD319" s="6">
        <v>0</v>
      </c>
      <c r="BF319" s="6">
        <v>0</v>
      </c>
      <c r="BH319" s="6">
        <v>7.9886493322229857E-3</v>
      </c>
      <c r="BJ319" s="6">
        <v>-8.7562121775583979E-3</v>
      </c>
      <c r="BL319" s="6">
        <v>-8.4870567899183458E-3</v>
      </c>
      <c r="BN319" s="6">
        <v>8.1955360126584331E-3</v>
      </c>
      <c r="BS319">
        <v>14</v>
      </c>
      <c r="BT319">
        <v>6</v>
      </c>
      <c r="BU319" s="23">
        <v>2591.5100000000002</v>
      </c>
      <c r="BV319" s="20">
        <v>1.2141927309709999</v>
      </c>
      <c r="BW319" s="20">
        <v>1.1951720306409701</v>
      </c>
    </row>
    <row r="320" spans="1:75" x14ac:dyDescent="0.25">
      <c r="A320" s="3">
        <v>319</v>
      </c>
      <c r="B320" s="3" t="s">
        <v>21</v>
      </c>
      <c r="C320" s="3" t="s">
        <v>22</v>
      </c>
      <c r="D320" s="3" t="s">
        <v>23</v>
      </c>
      <c r="E320" s="3" t="s">
        <v>85</v>
      </c>
      <c r="F320" s="3" t="s">
        <v>43</v>
      </c>
      <c r="G320" s="3" t="b">
        <v>1</v>
      </c>
      <c r="H320" s="3" t="b">
        <v>1</v>
      </c>
      <c r="I320" s="3" t="b">
        <v>0</v>
      </c>
      <c r="J320" s="3" t="b">
        <v>1</v>
      </c>
      <c r="K320" s="3" t="b">
        <v>0</v>
      </c>
      <c r="L320" s="3">
        <v>200</v>
      </c>
      <c r="M320" s="3">
        <v>2</v>
      </c>
      <c r="N320" s="3">
        <v>0</v>
      </c>
      <c r="O320" s="3">
        <v>1</v>
      </c>
      <c r="P320" s="3">
        <v>2</v>
      </c>
      <c r="Q320" s="3">
        <v>100</v>
      </c>
      <c r="R320" s="3">
        <v>100</v>
      </c>
      <c r="S320" s="3">
        <v>1</v>
      </c>
      <c r="T320" s="3">
        <v>1</v>
      </c>
      <c r="U320" s="3" t="b">
        <v>1</v>
      </c>
      <c r="V320" s="3">
        <v>251</v>
      </c>
      <c r="W320" s="51">
        <v>2980.31</v>
      </c>
      <c r="X320" s="51">
        <v>2504.65</v>
      </c>
      <c r="Y320" s="53">
        <v>168</v>
      </c>
      <c r="Z320" s="53">
        <v>171</v>
      </c>
      <c r="AA320" s="51">
        <v>139.53</v>
      </c>
      <c r="AB320" s="51">
        <v>144.75</v>
      </c>
      <c r="AC320" s="17">
        <v>1.2047030311226199</v>
      </c>
      <c r="AD320" s="17">
        <v>1.1818422663864001</v>
      </c>
      <c r="AE320" s="51">
        <v>32</v>
      </c>
      <c r="AF320" s="51">
        <v>30</v>
      </c>
      <c r="AG320" s="51">
        <v>32.39</v>
      </c>
      <c r="AH320" s="51">
        <v>29.61</v>
      </c>
      <c r="AI320" s="17">
        <v>0.99010402205848003</v>
      </c>
      <c r="AJ320" s="17">
        <v>1.01583367881963</v>
      </c>
      <c r="AK320" s="3">
        <v>-20</v>
      </c>
      <c r="AL320" s="3">
        <v>14</v>
      </c>
      <c r="AN320" s="6">
        <v>-2.4042088882834545E-2</v>
      </c>
      <c r="AP320" s="6">
        <v>-2.5940439115298197E-2</v>
      </c>
      <c r="AR320" s="6">
        <v>5.3859964093356805E-3</v>
      </c>
      <c r="AT320" s="6">
        <v>5.2910052910053462E-3</v>
      </c>
      <c r="AV320" s="6">
        <v>9.3973131931333054E-3</v>
      </c>
      <c r="AX320" s="6">
        <v>9.8508420656069351E-3</v>
      </c>
      <c r="AZ320" s="6">
        <v>-3.7706800691842401E-3</v>
      </c>
      <c r="BB320" s="6">
        <v>-4.4226574525713103E-3</v>
      </c>
      <c r="BD320" s="6">
        <v>0</v>
      </c>
      <c r="BF320" s="6">
        <v>0</v>
      </c>
      <c r="BH320" s="6">
        <v>-9.5617038339346205E-4</v>
      </c>
      <c r="BJ320" s="6">
        <v>1.0480408397850471E-3</v>
      </c>
      <c r="BL320" s="6">
        <v>1.029415549499868E-3</v>
      </c>
      <c r="BN320" s="6">
        <v>-9.3073633187101823E-4</v>
      </c>
      <c r="BS320">
        <v>14</v>
      </c>
      <c r="BT320">
        <v>6</v>
      </c>
      <c r="BU320" s="23">
        <v>2504.65</v>
      </c>
      <c r="BV320" s="20">
        <v>1.2047030311226199</v>
      </c>
      <c r="BW320" s="20">
        <v>1.1818422663864001</v>
      </c>
    </row>
    <row r="321" spans="1:75" x14ac:dyDescent="0.25">
      <c r="A321" s="3">
        <v>320</v>
      </c>
      <c r="B321" s="3" t="s">
        <v>21</v>
      </c>
      <c r="C321" s="3" t="s">
        <v>22</v>
      </c>
      <c r="D321" s="3" t="s">
        <v>23</v>
      </c>
      <c r="E321" s="3" t="s">
        <v>85</v>
      </c>
      <c r="F321" s="3" t="s">
        <v>43</v>
      </c>
      <c r="G321" s="3" t="b">
        <v>1</v>
      </c>
      <c r="H321" s="3" t="b">
        <v>1</v>
      </c>
      <c r="I321" s="3" t="b">
        <v>0</v>
      </c>
      <c r="J321" s="3" t="b">
        <v>1</v>
      </c>
      <c r="K321" s="3" t="b">
        <v>0</v>
      </c>
      <c r="L321" s="3">
        <v>200</v>
      </c>
      <c r="M321" s="3">
        <v>2</v>
      </c>
      <c r="N321" s="3">
        <v>0</v>
      </c>
      <c r="O321" s="3">
        <v>1</v>
      </c>
      <c r="P321" s="3">
        <v>2</v>
      </c>
      <c r="Q321" s="3">
        <v>100</v>
      </c>
      <c r="R321" s="3">
        <v>100</v>
      </c>
      <c r="S321" s="3">
        <v>1</v>
      </c>
      <c r="T321" s="3">
        <v>1</v>
      </c>
      <c r="U321" s="3" t="b">
        <v>1</v>
      </c>
      <c r="V321" s="3">
        <v>251</v>
      </c>
      <c r="W321" s="51">
        <v>3044.17</v>
      </c>
      <c r="X321" s="51">
        <v>2564.33</v>
      </c>
      <c r="Y321" s="53">
        <v>167</v>
      </c>
      <c r="Z321" s="53">
        <v>170</v>
      </c>
      <c r="AA321" s="51">
        <v>138.69</v>
      </c>
      <c r="AB321" s="51">
        <v>143.62</v>
      </c>
      <c r="AC321" s="17">
        <v>1.20442510941198</v>
      </c>
      <c r="AD321" s="17">
        <v>1.1840187923604</v>
      </c>
      <c r="AE321" s="51">
        <v>32</v>
      </c>
      <c r="AF321" s="51">
        <v>30</v>
      </c>
      <c r="AG321" s="51">
        <v>32.450000000000003</v>
      </c>
      <c r="AH321" s="51">
        <v>29.55</v>
      </c>
      <c r="AI321" s="17">
        <v>0.98818823091308705</v>
      </c>
      <c r="AJ321" s="17">
        <v>1.0178449226585999</v>
      </c>
      <c r="AK321" s="3">
        <v>-20</v>
      </c>
      <c r="AL321" s="3">
        <v>14</v>
      </c>
      <c r="AN321" s="6">
        <v>-3.1299447756972798E-3</v>
      </c>
      <c r="AP321" s="6">
        <v>-2.7308590966932389E-3</v>
      </c>
      <c r="AR321" s="6">
        <v>-5.9844404548170527E-4</v>
      </c>
      <c r="AT321" s="6">
        <v>-5.8788947677834713E-4</v>
      </c>
      <c r="AV321" s="6">
        <v>3.3205286802526768E-3</v>
      </c>
      <c r="AX321" s="6">
        <v>1.9673778063038494E-3</v>
      </c>
      <c r="AZ321" s="6">
        <v>-4.0005074620204084E-3</v>
      </c>
      <c r="BB321" s="6">
        <v>-2.5891640949460282E-3</v>
      </c>
      <c r="BD321" s="6">
        <v>0</v>
      </c>
      <c r="BF321" s="6">
        <v>0</v>
      </c>
      <c r="BH321" s="6">
        <v>8.9448197156172249E-4</v>
      </c>
      <c r="BJ321" s="6">
        <v>-9.8042530173436671E-4</v>
      </c>
      <c r="BL321" s="6">
        <v>-9.0751556870782846E-4</v>
      </c>
      <c r="BN321" s="6">
        <v>1.0473157283752421E-3</v>
      </c>
      <c r="BS321">
        <v>14</v>
      </c>
      <c r="BT321">
        <v>6</v>
      </c>
      <c r="BU321" s="23">
        <v>2564.33</v>
      </c>
      <c r="BV321" s="20">
        <v>1.20442510941198</v>
      </c>
      <c r="BW321" s="20">
        <v>1.1840187923604</v>
      </c>
    </row>
    <row r="322" spans="1:75" x14ac:dyDescent="0.25">
      <c r="A322" s="1">
        <v>321</v>
      </c>
      <c r="B322" s="1" t="s">
        <v>21</v>
      </c>
      <c r="C322" s="1" t="s">
        <v>22</v>
      </c>
      <c r="D322" s="1" t="s">
        <v>23</v>
      </c>
      <c r="E322" s="1" t="s">
        <v>86</v>
      </c>
      <c r="F322" s="1" t="s">
        <v>43</v>
      </c>
      <c r="G322" s="1" t="b">
        <v>1</v>
      </c>
      <c r="H322" s="1" t="b">
        <v>1</v>
      </c>
      <c r="I322" s="1" t="b">
        <v>0</v>
      </c>
      <c r="J322" s="1" t="b">
        <v>1</v>
      </c>
      <c r="K322" s="1" t="b">
        <v>0</v>
      </c>
      <c r="L322" s="1">
        <v>200</v>
      </c>
      <c r="M322" s="1">
        <v>2</v>
      </c>
      <c r="N322" s="1">
        <v>0</v>
      </c>
      <c r="O322" s="1">
        <v>1</v>
      </c>
      <c r="P322" s="1">
        <v>2</v>
      </c>
      <c r="Q322" s="1">
        <v>100</v>
      </c>
      <c r="R322" s="1">
        <v>100</v>
      </c>
      <c r="S322" s="1">
        <v>1</v>
      </c>
      <c r="T322" s="1">
        <v>1</v>
      </c>
      <c r="U322" s="1" t="b">
        <v>1</v>
      </c>
      <c r="V322" s="1">
        <v>251</v>
      </c>
      <c r="W322" s="50">
        <v>3013.38</v>
      </c>
      <c r="X322" s="50">
        <v>2647.42</v>
      </c>
      <c r="Y322" s="54">
        <v>167</v>
      </c>
      <c r="Z322" s="54">
        <v>169</v>
      </c>
      <c r="AA322" s="50">
        <v>138.71</v>
      </c>
      <c r="AB322" s="50">
        <v>142.76</v>
      </c>
      <c r="AC322" s="16">
        <v>1.20424258144521</v>
      </c>
      <c r="AD322" s="16">
        <v>1.18428489105159</v>
      </c>
      <c r="AE322" s="50">
        <v>32</v>
      </c>
      <c r="AF322" s="50">
        <v>30</v>
      </c>
      <c r="AG322" s="50">
        <v>31.95</v>
      </c>
      <c r="AH322" s="50">
        <v>30.05</v>
      </c>
      <c r="AI322" s="16">
        <v>1.0038094114512299</v>
      </c>
      <c r="AJ322" s="16">
        <v>1.0008927685526601</v>
      </c>
      <c r="AK322" s="1">
        <v>-20</v>
      </c>
      <c r="AL322" s="1">
        <v>13</v>
      </c>
      <c r="AN322" s="6" cm="1">
        <f t="array" ref="AN322:AN331">W322:W331/AO322-1</f>
        <v>3.8229070616515592E-3</v>
      </c>
      <c r="AO322" s="23">
        <f>AVERAGE(W322:W331)</f>
        <v>3001.904</v>
      </c>
      <c r="AP322" s="6" cm="1">
        <f t="array" ref="AP322:AP331">X322:X331/AQ322-1</f>
        <v>4.7485528906512364E-3</v>
      </c>
      <c r="AQ322" s="23">
        <f t="shared" ref="AQ322" si="100">AVERAGE(X322:X331)</f>
        <v>2634.9079999999999</v>
      </c>
      <c r="AR322" s="6" cm="1">
        <f t="array" ref="AR322:AR331">Y322:Y331/AS322-1</f>
        <v>-5.3603335318642698E-3</v>
      </c>
      <c r="AS322" s="23">
        <f>AVERAGE(Y322:Y331)</f>
        <v>167.9</v>
      </c>
      <c r="AT322" s="6" cm="1">
        <f t="array" ref="AT322:AT331">Z322:Z331/AU322-1</f>
        <v>-5.297233666862855E-3</v>
      </c>
      <c r="AU322" s="23">
        <f>AVERAGE(Z322:Z331)</f>
        <v>169.9</v>
      </c>
      <c r="AV322" s="6" cm="1">
        <f t="array" ref="AV322:AV331">AA322:AA331/AW322-1</f>
        <v>3.341820496499226E-3</v>
      </c>
      <c r="AW322" s="23">
        <f>AVERAGE(AA322:AA331)</f>
        <v>138.24799999999999</v>
      </c>
      <c r="AX322" s="6" cm="1">
        <f t="array" ref="AX322:AX331">AB322:AB331/AY322-1</f>
        <v>3.8604608644898786E-3</v>
      </c>
      <c r="AY322" s="23">
        <f>AVERAGE(AB322:AB331)</f>
        <v>142.21100000000001</v>
      </c>
      <c r="AZ322" s="6" cm="1">
        <f t="array" ref="AZ322:AZ331">AC322:AC331/BA322-1</f>
        <v>-8.8059774139190861E-3</v>
      </c>
      <c r="BA322" s="23">
        <f>AVERAGE(AC322:AC331)</f>
        <v>1.2149413273329408</v>
      </c>
      <c r="BB322" s="6" cm="1">
        <f t="array" ref="BB322:BB331">AD322:AD331/BC322-1</f>
        <v>-9.1089515088043083E-3</v>
      </c>
      <c r="BC322" s="23">
        <f>AVERAGE(AD322:AD331)</f>
        <v>1.195171651671362</v>
      </c>
      <c r="BD322" s="6" cm="1">
        <f t="array" ref="BD322:BD331">AE322:AE331/BE322-1</f>
        <v>0</v>
      </c>
      <c r="BE322" s="23">
        <f>AVERAGE(AE322:AE331)</f>
        <v>32</v>
      </c>
      <c r="BF322" s="6" cm="1">
        <f t="array" ref="BF322:BF331">AF322:AF331/BG322-1</f>
        <v>0</v>
      </c>
      <c r="BG322" s="23">
        <f>AVERAGE(AF322:AF331)</f>
        <v>30</v>
      </c>
      <c r="BH322" s="6" cm="1">
        <f t="array" ref="BH322:BH331">AG322:AG331/BI322-1</f>
        <v>-1.5937001968687747E-3</v>
      </c>
      <c r="BI322" s="23">
        <f t="shared" ref="BI322" si="101">AVERAGE(AG322:AG331)</f>
        <v>32.000999999999998</v>
      </c>
      <c r="BJ322" s="6" cm="1">
        <f t="array" ref="BJ322:BJ331">AH322:AH331/BK322-1</f>
        <v>1.7000566685556606E-3</v>
      </c>
      <c r="BK322" s="23">
        <f t="shared" ref="BK322" si="102">AVERAGE(AH322:AH331)</f>
        <v>29.999000000000002</v>
      </c>
      <c r="BL322" s="6" cm="1">
        <f t="array" ref="BL322:BL331">AI322:AI331/BM322-1</f>
        <v>1.8554652658995252E-3</v>
      </c>
      <c r="BM322" s="22">
        <f t="shared" ref="BM322" si="103">AVERAGE(AI322:AI331)</f>
        <v>1.0019503274205444</v>
      </c>
      <c r="BN322" s="6" cm="1">
        <f t="array" ref="BN322:BN331">AJ322:AJ331/BO322-1</f>
        <v>-1.4026284875511275E-3</v>
      </c>
      <c r="BO322" s="22">
        <f t="shared" ref="BO322" si="104">AVERAGE(AJ322:AJ331)</f>
        <v>1.0022986211517206</v>
      </c>
      <c r="BS322">
        <v>13</v>
      </c>
      <c r="BT322">
        <v>7</v>
      </c>
      <c r="BU322" s="23">
        <v>2647.42</v>
      </c>
      <c r="BV322" s="20">
        <v>1.20424258144521</v>
      </c>
      <c r="BW322" s="20">
        <v>1.18428489105159</v>
      </c>
    </row>
    <row r="323" spans="1:75" x14ac:dyDescent="0.25">
      <c r="A323" s="1">
        <v>322</v>
      </c>
      <c r="B323" s="1" t="s">
        <v>21</v>
      </c>
      <c r="C323" s="1" t="s">
        <v>22</v>
      </c>
      <c r="D323" s="1" t="s">
        <v>23</v>
      </c>
      <c r="E323" s="1" t="s">
        <v>86</v>
      </c>
      <c r="F323" s="1" t="s">
        <v>43</v>
      </c>
      <c r="G323" s="1" t="b">
        <v>1</v>
      </c>
      <c r="H323" s="1" t="b">
        <v>1</v>
      </c>
      <c r="I323" s="1" t="b">
        <v>0</v>
      </c>
      <c r="J323" s="1" t="b">
        <v>1</v>
      </c>
      <c r="K323" s="1" t="b">
        <v>0</v>
      </c>
      <c r="L323" s="1">
        <v>200</v>
      </c>
      <c r="M323" s="1">
        <v>2</v>
      </c>
      <c r="N323" s="1">
        <v>0</v>
      </c>
      <c r="O323" s="1">
        <v>1</v>
      </c>
      <c r="P323" s="1">
        <v>2</v>
      </c>
      <c r="Q323" s="1">
        <v>100</v>
      </c>
      <c r="R323" s="1">
        <v>100</v>
      </c>
      <c r="S323" s="1">
        <v>1</v>
      </c>
      <c r="T323" s="1">
        <v>1</v>
      </c>
      <c r="U323" s="1" t="b">
        <v>1</v>
      </c>
      <c r="V323" s="1">
        <v>251</v>
      </c>
      <c r="W323" s="50">
        <v>3004.36</v>
      </c>
      <c r="X323" s="50">
        <v>2631.08</v>
      </c>
      <c r="Y323" s="54">
        <v>168</v>
      </c>
      <c r="Z323" s="54">
        <v>170</v>
      </c>
      <c r="AA323" s="50">
        <v>138.06</v>
      </c>
      <c r="AB323" s="50">
        <v>142.24</v>
      </c>
      <c r="AC323" s="16">
        <v>1.2172163574087</v>
      </c>
      <c r="AD323" s="16">
        <v>1.1954456138620899</v>
      </c>
      <c r="AE323" s="50">
        <v>32</v>
      </c>
      <c r="AF323" s="50">
        <v>30</v>
      </c>
      <c r="AG323" s="50">
        <v>32</v>
      </c>
      <c r="AH323" s="50">
        <v>30</v>
      </c>
      <c r="AI323" s="16">
        <v>1.00210824691895</v>
      </c>
      <c r="AJ323" s="16">
        <v>1.00238256345953</v>
      </c>
      <c r="AK323" s="1">
        <v>-20</v>
      </c>
      <c r="AL323" s="1">
        <v>13</v>
      </c>
      <c r="AN323" s="6">
        <v>8.1814741577357353E-4</v>
      </c>
      <c r="AP323" s="6">
        <v>-1.4528021471716945E-3</v>
      </c>
      <c r="AR323" s="6">
        <v>5.9559261465147451E-4</v>
      </c>
      <c r="AT323" s="6">
        <v>5.8858151854024321E-4</v>
      </c>
      <c r="AV323" s="6">
        <v>-1.3598750072333354E-3</v>
      </c>
      <c r="AX323" s="6">
        <v>2.0392234074706472E-4</v>
      </c>
      <c r="AZ323" s="6">
        <v>1.8725431628483502E-3</v>
      </c>
      <c r="BB323" s="6">
        <v>2.2922413725656732E-4</v>
      </c>
      <c r="BD323" s="6">
        <v>0</v>
      </c>
      <c r="BF323" s="6">
        <v>0</v>
      </c>
      <c r="BH323" s="6">
        <v>-3.1249023467960768E-5</v>
      </c>
      <c r="BJ323" s="6">
        <v>3.3334444481392111E-5</v>
      </c>
      <c r="BL323" s="6">
        <v>1.5761210319897856E-4</v>
      </c>
      <c r="BN323" s="6">
        <v>8.3749798750476501E-5</v>
      </c>
      <c r="BS323">
        <v>13</v>
      </c>
      <c r="BT323">
        <v>7</v>
      </c>
      <c r="BU323" s="23">
        <v>2631.08</v>
      </c>
      <c r="BV323" s="20">
        <v>1.2172163574087</v>
      </c>
      <c r="BW323" s="20">
        <v>1.1954456138620899</v>
      </c>
    </row>
    <row r="324" spans="1:75" x14ac:dyDescent="0.25">
      <c r="A324" s="1">
        <v>323</v>
      </c>
      <c r="B324" s="1" t="s">
        <v>21</v>
      </c>
      <c r="C324" s="1" t="s">
        <v>22</v>
      </c>
      <c r="D324" s="1" t="s">
        <v>23</v>
      </c>
      <c r="E324" s="1" t="s">
        <v>86</v>
      </c>
      <c r="F324" s="1" t="s">
        <v>43</v>
      </c>
      <c r="G324" s="1" t="b">
        <v>1</v>
      </c>
      <c r="H324" s="1" t="b">
        <v>1</v>
      </c>
      <c r="I324" s="1" t="b">
        <v>0</v>
      </c>
      <c r="J324" s="1" t="b">
        <v>1</v>
      </c>
      <c r="K324" s="1" t="b">
        <v>0</v>
      </c>
      <c r="L324" s="1">
        <v>200</v>
      </c>
      <c r="M324" s="1">
        <v>2</v>
      </c>
      <c r="N324" s="1">
        <v>0</v>
      </c>
      <c r="O324" s="1">
        <v>1</v>
      </c>
      <c r="P324" s="1">
        <v>2</v>
      </c>
      <c r="Q324" s="1">
        <v>100</v>
      </c>
      <c r="R324" s="1">
        <v>100</v>
      </c>
      <c r="S324" s="1">
        <v>1</v>
      </c>
      <c r="T324" s="1">
        <v>1</v>
      </c>
      <c r="U324" s="1" t="b">
        <v>1</v>
      </c>
      <c r="V324" s="1">
        <v>251</v>
      </c>
      <c r="W324" s="50">
        <v>2985.75</v>
      </c>
      <c r="X324" s="50">
        <v>2615.4899999999998</v>
      </c>
      <c r="Y324" s="54">
        <v>168</v>
      </c>
      <c r="Z324" s="54">
        <v>170</v>
      </c>
      <c r="AA324" s="50">
        <v>138.91999999999999</v>
      </c>
      <c r="AB324" s="50">
        <v>142.47999999999999</v>
      </c>
      <c r="AC324" s="16">
        <v>1.209650416156</v>
      </c>
      <c r="AD324" s="16">
        <v>1.19350747838597</v>
      </c>
      <c r="AE324" s="50">
        <v>32</v>
      </c>
      <c r="AF324" s="50">
        <v>30</v>
      </c>
      <c r="AG324" s="50">
        <v>32.14</v>
      </c>
      <c r="AH324" s="50">
        <v>29.86</v>
      </c>
      <c r="AI324" s="16">
        <v>0.99766854758217605</v>
      </c>
      <c r="AJ324" s="16">
        <v>1.00703880403059</v>
      </c>
      <c r="AK324" s="1">
        <v>-20</v>
      </c>
      <c r="AL324" s="1">
        <v>13</v>
      </c>
      <c r="AN324" s="6">
        <v>-5.3812513657998107E-3</v>
      </c>
      <c r="AP324" s="6">
        <v>-7.3695172658779784E-3</v>
      </c>
      <c r="AR324" s="6">
        <v>5.9559261465147451E-4</v>
      </c>
      <c r="AT324" s="6">
        <v>5.8858151854024321E-4</v>
      </c>
      <c r="AV324" s="6">
        <v>4.8608298130894401E-3</v>
      </c>
      <c r="AX324" s="6">
        <v>1.8915555055514233E-3</v>
      </c>
      <c r="AZ324" s="6">
        <v>-4.35486970268395E-3</v>
      </c>
      <c r="BB324" s="6">
        <v>-1.3924136194701786E-3</v>
      </c>
      <c r="BD324" s="6">
        <v>0</v>
      </c>
      <c r="BF324" s="6">
        <v>0</v>
      </c>
      <c r="BH324" s="6">
        <v>4.3436142620543183E-3</v>
      </c>
      <c r="BJ324" s="6">
        <v>-4.63348778292616E-3</v>
      </c>
      <c r="BL324" s="6">
        <v>-4.2734452209736151E-3</v>
      </c>
      <c r="BN324" s="6">
        <v>4.7293119823137442E-3</v>
      </c>
      <c r="BS324">
        <v>13</v>
      </c>
      <c r="BT324">
        <v>7</v>
      </c>
      <c r="BU324" s="23">
        <v>2615.4899999999998</v>
      </c>
      <c r="BV324" s="20">
        <v>1.209650416156</v>
      </c>
      <c r="BW324" s="20">
        <v>1.19350747838597</v>
      </c>
    </row>
    <row r="325" spans="1:75" x14ac:dyDescent="0.25">
      <c r="A325" s="1">
        <v>324</v>
      </c>
      <c r="B325" s="1" t="s">
        <v>21</v>
      </c>
      <c r="C325" s="1" t="s">
        <v>22</v>
      </c>
      <c r="D325" s="1" t="s">
        <v>23</v>
      </c>
      <c r="E325" s="1" t="s">
        <v>86</v>
      </c>
      <c r="F325" s="1" t="s">
        <v>43</v>
      </c>
      <c r="G325" s="1" t="b">
        <v>1</v>
      </c>
      <c r="H325" s="1" t="b">
        <v>1</v>
      </c>
      <c r="I325" s="1" t="b">
        <v>0</v>
      </c>
      <c r="J325" s="1" t="b">
        <v>1</v>
      </c>
      <c r="K325" s="1" t="b">
        <v>0</v>
      </c>
      <c r="L325" s="1">
        <v>200</v>
      </c>
      <c r="M325" s="1">
        <v>2</v>
      </c>
      <c r="N325" s="1">
        <v>0</v>
      </c>
      <c r="O325" s="1">
        <v>1</v>
      </c>
      <c r="P325" s="1">
        <v>2</v>
      </c>
      <c r="Q325" s="1">
        <v>100</v>
      </c>
      <c r="R325" s="1">
        <v>100</v>
      </c>
      <c r="S325" s="1">
        <v>1</v>
      </c>
      <c r="T325" s="1">
        <v>1</v>
      </c>
      <c r="U325" s="1" t="b">
        <v>1</v>
      </c>
      <c r="V325" s="1">
        <v>251</v>
      </c>
      <c r="W325" s="50">
        <v>2967.65</v>
      </c>
      <c r="X325" s="50">
        <v>2598.81</v>
      </c>
      <c r="Y325" s="54">
        <v>168</v>
      </c>
      <c r="Z325" s="54">
        <v>170</v>
      </c>
      <c r="AA325" s="50">
        <v>139.32</v>
      </c>
      <c r="AB325" s="50">
        <v>143.19999999999999</v>
      </c>
      <c r="AC325" s="16">
        <v>1.2060941527060201</v>
      </c>
      <c r="AD325" s="16">
        <v>1.1875524164569999</v>
      </c>
      <c r="AE325" s="50">
        <v>32</v>
      </c>
      <c r="AF325" s="50">
        <v>30</v>
      </c>
      <c r="AG325" s="50">
        <v>32.049999999999997</v>
      </c>
      <c r="AH325" s="50">
        <v>29.95</v>
      </c>
      <c r="AI325" s="16">
        <v>1.00067592706681</v>
      </c>
      <c r="AJ325" s="16">
        <v>1.0042891736427</v>
      </c>
      <c r="AK325" s="1">
        <v>-20</v>
      </c>
      <c r="AL325" s="1">
        <v>13</v>
      </c>
      <c r="AN325" s="6">
        <v>-1.1410757972273533E-2</v>
      </c>
      <c r="AP325" s="6">
        <v>-1.3699909067033778E-2</v>
      </c>
      <c r="AR325" s="6">
        <v>5.9559261465147451E-4</v>
      </c>
      <c r="AT325" s="6">
        <v>5.8858151854024321E-4</v>
      </c>
      <c r="AV325" s="6">
        <v>7.7541808923093924E-3</v>
      </c>
      <c r="AX325" s="6">
        <v>6.9544549999647209E-3</v>
      </c>
      <c r="AZ325" s="6">
        <v>-7.2819768559048148E-3</v>
      </c>
      <c r="BB325" s="6">
        <v>-6.3750133327770131E-3</v>
      </c>
      <c r="BD325" s="6">
        <v>0</v>
      </c>
      <c r="BF325" s="6">
        <v>0</v>
      </c>
      <c r="BH325" s="6">
        <v>1.5312021499327422E-3</v>
      </c>
      <c r="BJ325" s="6">
        <v>-1.6333877795927654E-3</v>
      </c>
      <c r="BL325" s="6">
        <v>-1.2719196938786315E-3</v>
      </c>
      <c r="BN325" s="6">
        <v>1.9859874582008885E-3</v>
      </c>
      <c r="BS325">
        <v>13</v>
      </c>
      <c r="BT325">
        <v>7</v>
      </c>
      <c r="BU325" s="23">
        <v>2598.81</v>
      </c>
      <c r="BV325" s="20">
        <v>1.2060941527060201</v>
      </c>
      <c r="BW325" s="20">
        <v>1.1875524164569999</v>
      </c>
    </row>
    <row r="326" spans="1:75" x14ac:dyDescent="0.25">
      <c r="A326" s="1">
        <v>325</v>
      </c>
      <c r="B326" s="1" t="s">
        <v>21</v>
      </c>
      <c r="C326" s="1" t="s">
        <v>22</v>
      </c>
      <c r="D326" s="1" t="s">
        <v>23</v>
      </c>
      <c r="E326" s="1" t="s">
        <v>86</v>
      </c>
      <c r="F326" s="1" t="s">
        <v>43</v>
      </c>
      <c r="G326" s="1" t="b">
        <v>1</v>
      </c>
      <c r="H326" s="1" t="b">
        <v>1</v>
      </c>
      <c r="I326" s="1" t="b">
        <v>0</v>
      </c>
      <c r="J326" s="1" t="b">
        <v>1</v>
      </c>
      <c r="K326" s="1" t="b">
        <v>0</v>
      </c>
      <c r="L326" s="1">
        <v>200</v>
      </c>
      <c r="M326" s="1">
        <v>2</v>
      </c>
      <c r="N326" s="1">
        <v>0</v>
      </c>
      <c r="O326" s="1">
        <v>1</v>
      </c>
      <c r="P326" s="1">
        <v>2</v>
      </c>
      <c r="Q326" s="1">
        <v>100</v>
      </c>
      <c r="R326" s="1">
        <v>100</v>
      </c>
      <c r="S326" s="1">
        <v>1</v>
      </c>
      <c r="T326" s="1">
        <v>1</v>
      </c>
      <c r="U326" s="1" t="b">
        <v>1</v>
      </c>
      <c r="V326" s="1">
        <v>251</v>
      </c>
      <c r="W326" s="50">
        <v>3136</v>
      </c>
      <c r="X326" s="50">
        <v>2760</v>
      </c>
      <c r="Y326" s="54">
        <v>168</v>
      </c>
      <c r="Z326" s="54">
        <v>170</v>
      </c>
      <c r="AA326" s="50">
        <v>134</v>
      </c>
      <c r="AB326" s="50">
        <v>138</v>
      </c>
      <c r="AC326" s="16">
        <v>1.2537313432835699</v>
      </c>
      <c r="AD326" s="16">
        <v>1.23188405797101</v>
      </c>
      <c r="AE326" s="50">
        <v>32</v>
      </c>
      <c r="AF326" s="50">
        <v>30</v>
      </c>
      <c r="AG326" s="50">
        <v>32</v>
      </c>
      <c r="AH326" s="50">
        <v>30</v>
      </c>
      <c r="AI326" s="16">
        <v>1</v>
      </c>
      <c r="AJ326" s="16">
        <v>1</v>
      </c>
      <c r="AK326" s="1">
        <v>-20</v>
      </c>
      <c r="AL326" s="1">
        <v>13</v>
      </c>
      <c r="AN326" s="6">
        <v>4.4670315906171654E-2</v>
      </c>
      <c r="AP326" s="6">
        <v>4.7474902349531778E-2</v>
      </c>
      <c r="AR326" s="6">
        <v>5.9559261465147451E-4</v>
      </c>
      <c r="AT326" s="6">
        <v>5.8858151854024321E-4</v>
      </c>
      <c r="AV326" s="6">
        <v>-3.0727388461315841E-2</v>
      </c>
      <c r="AX326" s="6">
        <v>-2.9610930237464084E-2</v>
      </c>
      <c r="AZ326" s="6">
        <v>3.1927480840397093E-2</v>
      </c>
      <c r="BB326" s="6">
        <v>3.071726663555685E-2</v>
      </c>
      <c r="BD326" s="6">
        <v>0</v>
      </c>
      <c r="BF326" s="6">
        <v>0</v>
      </c>
      <c r="BH326" s="6">
        <v>-3.1249023467960768E-5</v>
      </c>
      <c r="BJ326" s="6">
        <v>3.3334444481392111E-5</v>
      </c>
      <c r="BL326" s="6">
        <v>-1.9465310476671771E-3</v>
      </c>
      <c r="BN326" s="6">
        <v>-2.2933496097992112E-3</v>
      </c>
      <c r="BS326">
        <v>13</v>
      </c>
      <c r="BT326">
        <v>7</v>
      </c>
      <c r="BU326" s="23">
        <v>2760</v>
      </c>
      <c r="BV326" s="20">
        <v>1.2537313432835699</v>
      </c>
      <c r="BW326" s="20">
        <v>1.23188405797101</v>
      </c>
    </row>
    <row r="327" spans="1:75" x14ac:dyDescent="0.25">
      <c r="A327" s="1">
        <v>326</v>
      </c>
      <c r="B327" s="1" t="s">
        <v>21</v>
      </c>
      <c r="C327" s="1" t="s">
        <v>22</v>
      </c>
      <c r="D327" s="1" t="s">
        <v>23</v>
      </c>
      <c r="E327" s="1" t="s">
        <v>86</v>
      </c>
      <c r="F327" s="1" t="s">
        <v>43</v>
      </c>
      <c r="G327" s="1" t="b">
        <v>1</v>
      </c>
      <c r="H327" s="1" t="b">
        <v>1</v>
      </c>
      <c r="I327" s="1" t="b">
        <v>0</v>
      </c>
      <c r="J327" s="1" t="b">
        <v>1</v>
      </c>
      <c r="K327" s="1" t="b">
        <v>0</v>
      </c>
      <c r="L327" s="1">
        <v>200</v>
      </c>
      <c r="M327" s="1">
        <v>2</v>
      </c>
      <c r="N327" s="1">
        <v>0</v>
      </c>
      <c r="O327" s="1">
        <v>1</v>
      </c>
      <c r="P327" s="1">
        <v>2</v>
      </c>
      <c r="Q327" s="1">
        <v>100</v>
      </c>
      <c r="R327" s="1">
        <v>100</v>
      </c>
      <c r="S327" s="1">
        <v>1</v>
      </c>
      <c r="T327" s="1">
        <v>1</v>
      </c>
      <c r="U327" s="1" t="b">
        <v>1</v>
      </c>
      <c r="V327" s="1">
        <v>251</v>
      </c>
      <c r="W327" s="50">
        <v>3007.76</v>
      </c>
      <c r="X327" s="50">
        <v>2651.48</v>
      </c>
      <c r="Y327" s="54">
        <v>168</v>
      </c>
      <c r="Z327" s="54">
        <v>170</v>
      </c>
      <c r="AA327" s="50">
        <v>137.75</v>
      </c>
      <c r="AB327" s="50">
        <v>141.79</v>
      </c>
      <c r="AC327" s="16">
        <v>1.2198463843022</v>
      </c>
      <c r="AD327" s="16">
        <v>1.1991675981998799</v>
      </c>
      <c r="AE327" s="50">
        <v>32</v>
      </c>
      <c r="AF327" s="50">
        <v>30</v>
      </c>
      <c r="AG327" s="50">
        <v>31.89</v>
      </c>
      <c r="AH327" s="50">
        <v>30.11</v>
      </c>
      <c r="AI327" s="16">
        <v>1.00518326250512</v>
      </c>
      <c r="AJ327" s="16">
        <v>0.99829543749106997</v>
      </c>
      <c r="AK327" s="1">
        <v>-20</v>
      </c>
      <c r="AL327" s="1">
        <v>13</v>
      </c>
      <c r="AN327" s="6">
        <v>1.9507619164371715E-3</v>
      </c>
      <c r="AP327" s="6">
        <v>6.2894036528031716E-3</v>
      </c>
      <c r="AR327" s="6">
        <v>5.9559261465147451E-4</v>
      </c>
      <c r="AT327" s="6">
        <v>5.8858151854024321E-4</v>
      </c>
      <c r="AV327" s="6">
        <v>-3.6022220936288152E-3</v>
      </c>
      <c r="AX327" s="6">
        <v>-2.9603898432611908E-3</v>
      </c>
      <c r="AZ327" s="6">
        <v>4.0372788865672415E-3</v>
      </c>
      <c r="BB327" s="6">
        <v>3.3434080560144075E-3</v>
      </c>
      <c r="BD327" s="6">
        <v>0</v>
      </c>
      <c r="BF327" s="6">
        <v>0</v>
      </c>
      <c r="BH327" s="6">
        <v>-3.4686416049497515E-3</v>
      </c>
      <c r="BJ327" s="6">
        <v>3.7001233374445164E-3</v>
      </c>
      <c r="BL327" s="6">
        <v>3.2266420760584946E-3</v>
      </c>
      <c r="BN327" s="6">
        <v>-3.9940029609645267E-3</v>
      </c>
      <c r="BS327">
        <v>13</v>
      </c>
      <c r="BT327">
        <v>7</v>
      </c>
      <c r="BU327" s="23">
        <v>2651.48</v>
      </c>
      <c r="BV327" s="20">
        <v>1.2198463843022</v>
      </c>
      <c r="BW327" s="20">
        <v>1.1991675981998799</v>
      </c>
    </row>
    <row r="328" spans="1:75" x14ac:dyDescent="0.25">
      <c r="A328" s="1">
        <v>327</v>
      </c>
      <c r="B328" s="1" t="s">
        <v>21</v>
      </c>
      <c r="C328" s="1" t="s">
        <v>22</v>
      </c>
      <c r="D328" s="1" t="s">
        <v>23</v>
      </c>
      <c r="E328" s="1" t="s">
        <v>86</v>
      </c>
      <c r="F328" s="1" t="s">
        <v>43</v>
      </c>
      <c r="G328" s="1" t="b">
        <v>1</v>
      </c>
      <c r="H328" s="1" t="b">
        <v>1</v>
      </c>
      <c r="I328" s="1" t="b">
        <v>0</v>
      </c>
      <c r="J328" s="1" t="b">
        <v>1</v>
      </c>
      <c r="K328" s="1" t="b">
        <v>0</v>
      </c>
      <c r="L328" s="1">
        <v>200</v>
      </c>
      <c r="M328" s="1">
        <v>2</v>
      </c>
      <c r="N328" s="1">
        <v>0</v>
      </c>
      <c r="O328" s="1">
        <v>1</v>
      </c>
      <c r="P328" s="1">
        <v>2</v>
      </c>
      <c r="Q328" s="1">
        <v>100</v>
      </c>
      <c r="R328" s="1">
        <v>100</v>
      </c>
      <c r="S328" s="1">
        <v>1</v>
      </c>
      <c r="T328" s="1">
        <v>1</v>
      </c>
      <c r="U328" s="1" t="b">
        <v>1</v>
      </c>
      <c r="V328" s="1">
        <v>251</v>
      </c>
      <c r="W328" s="50">
        <v>2966.83</v>
      </c>
      <c r="X328" s="50">
        <v>2601.71</v>
      </c>
      <c r="Y328" s="54">
        <v>168</v>
      </c>
      <c r="Z328" s="54">
        <v>170</v>
      </c>
      <c r="AA328" s="50">
        <v>139.19999999999999</v>
      </c>
      <c r="AB328" s="50">
        <v>143.24</v>
      </c>
      <c r="AC328" s="16">
        <v>1.2074249396130099</v>
      </c>
      <c r="AD328" s="16">
        <v>1.1873353844043899</v>
      </c>
      <c r="AE328" s="50">
        <v>32</v>
      </c>
      <c r="AF328" s="50">
        <v>30</v>
      </c>
      <c r="AG328" s="50">
        <v>31.99</v>
      </c>
      <c r="AH328" s="50">
        <v>30.01</v>
      </c>
      <c r="AI328" s="16">
        <v>1.00276649105727</v>
      </c>
      <c r="AJ328" s="16">
        <v>1.0023992743807999</v>
      </c>
      <c r="AK328" s="1">
        <v>-20</v>
      </c>
      <c r="AL328" s="1">
        <v>13</v>
      </c>
      <c r="AN328" s="6">
        <v>-1.1683917940080724E-2</v>
      </c>
      <c r="AP328" s="6">
        <v>-1.259930137978249E-2</v>
      </c>
      <c r="AR328" s="6">
        <v>5.9559261465147451E-4</v>
      </c>
      <c r="AT328" s="6">
        <v>5.8858151854024321E-4</v>
      </c>
      <c r="AV328" s="6">
        <v>6.8861755685434289E-3</v>
      </c>
      <c r="AX328" s="6">
        <v>7.2357271940988177E-3</v>
      </c>
      <c r="AZ328" s="6">
        <v>-6.1866260952955221E-3</v>
      </c>
      <c r="BB328" s="6">
        <v>-6.5566040292317496E-3</v>
      </c>
      <c r="BD328" s="6">
        <v>0</v>
      </c>
      <c r="BF328" s="6">
        <v>0</v>
      </c>
      <c r="BH328" s="6">
        <v>-3.4373925814812356E-4</v>
      </c>
      <c r="BJ328" s="6">
        <v>3.666788892962014E-4</v>
      </c>
      <c r="BL328" s="6">
        <v>8.1457494886683079E-4</v>
      </c>
      <c r="BN328" s="6">
        <v>1.0042239603569314E-4</v>
      </c>
      <c r="BS328">
        <v>13</v>
      </c>
      <c r="BT328">
        <v>7</v>
      </c>
      <c r="BU328" s="23">
        <v>2601.71</v>
      </c>
      <c r="BV328" s="20">
        <v>1.2074249396130099</v>
      </c>
      <c r="BW328" s="20">
        <v>1.1873353844043899</v>
      </c>
    </row>
    <row r="329" spans="1:75" x14ac:dyDescent="0.25">
      <c r="A329" s="1">
        <v>328</v>
      </c>
      <c r="B329" s="1" t="s">
        <v>21</v>
      </c>
      <c r="C329" s="1" t="s">
        <v>22</v>
      </c>
      <c r="D329" s="1" t="s">
        <v>23</v>
      </c>
      <c r="E329" s="1" t="s">
        <v>86</v>
      </c>
      <c r="F329" s="1" t="s">
        <v>43</v>
      </c>
      <c r="G329" s="1" t="b">
        <v>1</v>
      </c>
      <c r="H329" s="1" t="b">
        <v>1</v>
      </c>
      <c r="I329" s="1" t="b">
        <v>0</v>
      </c>
      <c r="J329" s="1" t="b">
        <v>1</v>
      </c>
      <c r="K329" s="1" t="b">
        <v>0</v>
      </c>
      <c r="L329" s="1">
        <v>200</v>
      </c>
      <c r="M329" s="1">
        <v>2</v>
      </c>
      <c r="N329" s="1">
        <v>0</v>
      </c>
      <c r="O329" s="1">
        <v>1</v>
      </c>
      <c r="P329" s="1">
        <v>2</v>
      </c>
      <c r="Q329" s="1">
        <v>100</v>
      </c>
      <c r="R329" s="1">
        <v>100</v>
      </c>
      <c r="S329" s="1">
        <v>1</v>
      </c>
      <c r="T329" s="1">
        <v>1</v>
      </c>
      <c r="U329" s="1" t="b">
        <v>1</v>
      </c>
      <c r="V329" s="1">
        <v>251</v>
      </c>
      <c r="W329" s="50">
        <v>2992.39</v>
      </c>
      <c r="X329" s="50">
        <v>2631.11</v>
      </c>
      <c r="Y329" s="54">
        <v>168</v>
      </c>
      <c r="Z329" s="54">
        <v>170</v>
      </c>
      <c r="AA329" s="50">
        <v>138.28</v>
      </c>
      <c r="AB329" s="50">
        <v>142.41</v>
      </c>
      <c r="AC329" s="16">
        <v>1.2152594500231</v>
      </c>
      <c r="AD329" s="16">
        <v>1.1941400132918401</v>
      </c>
      <c r="AE329" s="50">
        <v>32</v>
      </c>
      <c r="AF329" s="50">
        <v>30</v>
      </c>
      <c r="AG329" s="50">
        <v>31.91</v>
      </c>
      <c r="AH329" s="50">
        <v>30.09</v>
      </c>
      <c r="AI329" s="16">
        <v>1.0047679902378499</v>
      </c>
      <c r="AJ329" s="16">
        <v>0.99921530877662601</v>
      </c>
      <c r="AK329" s="1">
        <v>-20</v>
      </c>
      <c r="AL329" s="1">
        <v>13</v>
      </c>
      <c r="AN329" s="6">
        <v>-3.1693218703863213E-3</v>
      </c>
      <c r="AP329" s="6">
        <v>-1.4414165504069709E-3</v>
      </c>
      <c r="AR329" s="6">
        <v>5.9559261465147451E-4</v>
      </c>
      <c r="AT329" s="6">
        <v>5.8858151854024321E-4</v>
      </c>
      <c r="AV329" s="6">
        <v>2.3146808633778271E-4</v>
      </c>
      <c r="AX329" s="6">
        <v>1.399329165816976E-3</v>
      </c>
      <c r="AZ329" s="6">
        <v>2.6184201903611815E-4</v>
      </c>
      <c r="BB329" s="6">
        <v>-8.6317172774241779E-4</v>
      </c>
      <c r="BD329" s="6">
        <v>0</v>
      </c>
      <c r="BF329" s="6">
        <v>0</v>
      </c>
      <c r="BH329" s="6">
        <v>-2.8436611355894259E-3</v>
      </c>
      <c r="BJ329" s="6">
        <v>3.0334344478148978E-3</v>
      </c>
      <c r="BL329" s="6">
        <v>2.8121781491499132E-3</v>
      </c>
      <c r="BN329" s="6">
        <v>-3.0762412618623447E-3</v>
      </c>
      <c r="BS329">
        <v>13</v>
      </c>
      <c r="BT329">
        <v>7</v>
      </c>
      <c r="BU329" s="23">
        <v>2631.11</v>
      </c>
      <c r="BV329" s="20">
        <v>1.2152594500231</v>
      </c>
      <c r="BW329" s="20">
        <v>1.1941400132918401</v>
      </c>
    </row>
    <row r="330" spans="1:75" x14ac:dyDescent="0.25">
      <c r="A330" s="1">
        <v>329</v>
      </c>
      <c r="B330" s="1" t="s">
        <v>21</v>
      </c>
      <c r="C330" s="1" t="s">
        <v>22</v>
      </c>
      <c r="D330" s="1" t="s">
        <v>23</v>
      </c>
      <c r="E330" s="1" t="s">
        <v>86</v>
      </c>
      <c r="F330" s="1" t="s">
        <v>43</v>
      </c>
      <c r="G330" s="1" t="b">
        <v>1</v>
      </c>
      <c r="H330" s="1" t="b">
        <v>1</v>
      </c>
      <c r="I330" s="1" t="b">
        <v>0</v>
      </c>
      <c r="J330" s="1" t="b">
        <v>1</v>
      </c>
      <c r="K330" s="1" t="b">
        <v>0</v>
      </c>
      <c r="L330" s="1">
        <v>200</v>
      </c>
      <c r="M330" s="1">
        <v>2</v>
      </c>
      <c r="N330" s="1">
        <v>0</v>
      </c>
      <c r="O330" s="1">
        <v>1</v>
      </c>
      <c r="P330" s="1">
        <v>2</v>
      </c>
      <c r="Q330" s="1">
        <v>100</v>
      </c>
      <c r="R330" s="1">
        <v>100</v>
      </c>
      <c r="S330" s="1">
        <v>1</v>
      </c>
      <c r="T330" s="1">
        <v>1</v>
      </c>
      <c r="U330" s="1" t="b">
        <v>1</v>
      </c>
      <c r="V330" s="1">
        <v>251</v>
      </c>
      <c r="W330" s="50">
        <v>2975.28</v>
      </c>
      <c r="X330" s="50">
        <v>2606.92</v>
      </c>
      <c r="Y330" s="54">
        <v>168</v>
      </c>
      <c r="Z330" s="54">
        <v>170</v>
      </c>
      <c r="AA330" s="50">
        <v>139.04</v>
      </c>
      <c r="AB330" s="50">
        <v>142.96</v>
      </c>
      <c r="AC330" s="16">
        <v>1.2086071042214801</v>
      </c>
      <c r="AD330" s="16">
        <v>1.18946763177153</v>
      </c>
      <c r="AE330" s="50">
        <v>32</v>
      </c>
      <c r="AF330" s="50">
        <v>30</v>
      </c>
      <c r="AG330" s="50">
        <v>32.04</v>
      </c>
      <c r="AH330" s="50">
        <v>29.96</v>
      </c>
      <c r="AI330" s="16">
        <v>1.00123080630101</v>
      </c>
      <c r="AJ330" s="16">
        <v>1.0042105772815899</v>
      </c>
      <c r="AK330" s="1">
        <v>-20</v>
      </c>
      <c r="AL330" s="1">
        <v>13</v>
      </c>
      <c r="AN330" s="6">
        <v>-8.8690377840197065E-3</v>
      </c>
      <c r="AP330" s="6">
        <v>-1.0622002741651593E-2</v>
      </c>
      <c r="AR330" s="6">
        <v>5.9559261465147451E-4</v>
      </c>
      <c r="AT330" s="6">
        <v>5.8858151854024321E-4</v>
      </c>
      <c r="AV330" s="6">
        <v>5.7288351368556256E-3</v>
      </c>
      <c r="AX330" s="6">
        <v>5.2668218351603624E-3</v>
      </c>
      <c r="AZ330" s="6">
        <v>-5.2136041214152495E-3</v>
      </c>
      <c r="BB330" s="6">
        <v>-4.7725528729327671E-3</v>
      </c>
      <c r="BD330" s="6">
        <v>0</v>
      </c>
      <c r="BF330" s="6">
        <v>0</v>
      </c>
      <c r="BH330" s="6">
        <v>1.2187119152526904E-3</v>
      </c>
      <c r="BJ330" s="6">
        <v>-1.3000433347778451E-3</v>
      </c>
      <c r="BL330" s="6">
        <v>-7.1812054933573233E-4</v>
      </c>
      <c r="BN330" s="6">
        <v>1.9075713460248167E-3</v>
      </c>
      <c r="BS330">
        <v>13</v>
      </c>
      <c r="BT330">
        <v>7</v>
      </c>
      <c r="BU330" s="23">
        <v>2606.92</v>
      </c>
      <c r="BV330" s="20">
        <v>1.2086071042214801</v>
      </c>
      <c r="BW330" s="20">
        <v>1.18946763177153</v>
      </c>
    </row>
    <row r="331" spans="1:75" x14ac:dyDescent="0.25">
      <c r="A331" s="1">
        <v>330</v>
      </c>
      <c r="B331" s="1" t="s">
        <v>21</v>
      </c>
      <c r="C331" s="1" t="s">
        <v>22</v>
      </c>
      <c r="D331" s="1" t="s">
        <v>23</v>
      </c>
      <c r="E331" s="1" t="s">
        <v>86</v>
      </c>
      <c r="F331" s="1" t="s">
        <v>43</v>
      </c>
      <c r="G331" s="1" t="b">
        <v>1</v>
      </c>
      <c r="H331" s="1" t="b">
        <v>1</v>
      </c>
      <c r="I331" s="1" t="b">
        <v>0</v>
      </c>
      <c r="J331" s="1" t="b">
        <v>1</v>
      </c>
      <c r="K331" s="1" t="b">
        <v>0</v>
      </c>
      <c r="L331" s="1">
        <v>200</v>
      </c>
      <c r="M331" s="1">
        <v>2</v>
      </c>
      <c r="N331" s="1">
        <v>0</v>
      </c>
      <c r="O331" s="1">
        <v>1</v>
      </c>
      <c r="P331" s="1">
        <v>2</v>
      </c>
      <c r="Q331" s="1">
        <v>100</v>
      </c>
      <c r="R331" s="1">
        <v>100</v>
      </c>
      <c r="S331" s="1">
        <v>1</v>
      </c>
      <c r="T331" s="1">
        <v>1</v>
      </c>
      <c r="U331" s="1" t="b">
        <v>1</v>
      </c>
      <c r="V331" s="1">
        <v>251</v>
      </c>
      <c r="W331" s="50">
        <v>2969.64</v>
      </c>
      <c r="X331" s="50">
        <v>2605.06</v>
      </c>
      <c r="Y331" s="54">
        <v>168</v>
      </c>
      <c r="Z331" s="54">
        <v>170</v>
      </c>
      <c r="AA331" s="50">
        <v>139.19999999999999</v>
      </c>
      <c r="AB331" s="50">
        <v>143.03</v>
      </c>
      <c r="AC331" s="16">
        <v>1.2073405441701199</v>
      </c>
      <c r="AD331" s="16">
        <v>1.1889314313183199</v>
      </c>
      <c r="AE331" s="50">
        <v>32</v>
      </c>
      <c r="AF331" s="50">
        <v>30</v>
      </c>
      <c r="AG331" s="50">
        <v>32.04</v>
      </c>
      <c r="AH331" s="50">
        <v>29.96</v>
      </c>
      <c r="AI331" s="16">
        <v>1.0012925910850301</v>
      </c>
      <c r="AJ331" s="16">
        <v>1.0042623039016401</v>
      </c>
      <c r="AK331" s="1">
        <v>-20</v>
      </c>
      <c r="AL331" s="1">
        <v>13</v>
      </c>
      <c r="AN331" s="6">
        <v>-1.074784536747353E-2</v>
      </c>
      <c r="AP331" s="6">
        <v>-1.1327909741061126E-2</v>
      </c>
      <c r="AR331" s="6">
        <v>5.9559261465147451E-4</v>
      </c>
      <c r="AT331" s="6">
        <v>5.8858151854024321E-4</v>
      </c>
      <c r="AV331" s="6">
        <v>6.8861755685434289E-3</v>
      </c>
      <c r="AX331" s="6">
        <v>5.7590481748950317E-3</v>
      </c>
      <c r="AZ331" s="6">
        <v>-6.2560907196286264E-3</v>
      </c>
      <c r="BB331" s="6">
        <v>-5.2211917378692796E-3</v>
      </c>
      <c r="BD331" s="6">
        <v>0</v>
      </c>
      <c r="BF331" s="6">
        <v>0</v>
      </c>
      <c r="BH331" s="6">
        <v>1.2187119152526904E-3</v>
      </c>
      <c r="BJ331" s="6">
        <v>-1.3000433347778451E-3</v>
      </c>
      <c r="BL331" s="6">
        <v>-6.5645603131603281E-4</v>
      </c>
      <c r="BN331" s="6">
        <v>1.9591793388511469E-3</v>
      </c>
      <c r="BS331">
        <v>13</v>
      </c>
      <c r="BT331">
        <v>7</v>
      </c>
      <c r="BU331" s="23">
        <v>2605.06</v>
      </c>
      <c r="BV331" s="20">
        <v>1.2073405441701199</v>
      </c>
      <c r="BW331" s="20">
        <v>1.1889314313183199</v>
      </c>
    </row>
    <row r="332" spans="1:75" x14ac:dyDescent="0.25">
      <c r="A332" s="3">
        <v>331</v>
      </c>
      <c r="B332" s="3" t="s">
        <v>21</v>
      </c>
      <c r="C332" s="3" t="s">
        <v>22</v>
      </c>
      <c r="D332" s="3" t="s">
        <v>23</v>
      </c>
      <c r="E332" s="3" t="s">
        <v>87</v>
      </c>
      <c r="F332" s="3" t="s">
        <v>43</v>
      </c>
      <c r="G332" s="3" t="b">
        <v>1</v>
      </c>
      <c r="H332" s="3" t="b">
        <v>1</v>
      </c>
      <c r="I332" s="3" t="b">
        <v>0</v>
      </c>
      <c r="J332" s="3" t="b">
        <v>1</v>
      </c>
      <c r="K332" s="3" t="b">
        <v>0</v>
      </c>
      <c r="L332" s="3">
        <v>200</v>
      </c>
      <c r="M332" s="3">
        <v>2</v>
      </c>
      <c r="N332" s="3">
        <v>0</v>
      </c>
      <c r="O332" s="3">
        <v>1</v>
      </c>
      <c r="P332" s="3">
        <v>2</v>
      </c>
      <c r="Q332" s="3">
        <v>100</v>
      </c>
      <c r="R332" s="3">
        <v>100</v>
      </c>
      <c r="S332" s="3">
        <v>1</v>
      </c>
      <c r="T332" s="3">
        <v>1</v>
      </c>
      <c r="U332" s="3" t="b">
        <v>1</v>
      </c>
      <c r="V332" s="3">
        <v>251</v>
      </c>
      <c r="W332" s="51">
        <v>2936.41</v>
      </c>
      <c r="X332" s="51">
        <v>2704.83</v>
      </c>
      <c r="Y332" s="53">
        <v>168</v>
      </c>
      <c r="Z332" s="53">
        <v>170</v>
      </c>
      <c r="AA332" s="51">
        <v>138.76</v>
      </c>
      <c r="AB332" s="51">
        <v>141.21</v>
      </c>
      <c r="AC332" s="17">
        <v>1.2110228186373</v>
      </c>
      <c r="AD332" s="17">
        <v>1.2041973858380699</v>
      </c>
      <c r="AE332" s="51">
        <v>31.06</v>
      </c>
      <c r="AF332" s="51">
        <v>30.94</v>
      </c>
      <c r="AG332" s="51">
        <v>31.75</v>
      </c>
      <c r="AH332" s="51">
        <v>30.25</v>
      </c>
      <c r="AI332" s="17">
        <v>0.98069526527956996</v>
      </c>
      <c r="AJ332" s="17">
        <v>1.02557607031237</v>
      </c>
      <c r="AK332" s="3">
        <v>-20</v>
      </c>
      <c r="AL332" s="3">
        <v>12</v>
      </c>
      <c r="AN332" s="6" cm="1">
        <f t="array" ref="AN332:AN341">W332:W341/AO332-1</f>
        <v>2.6472885011799008E-3</v>
      </c>
      <c r="AO332" s="23">
        <f>AVERAGE(W332:W341)</f>
        <v>2928.6569999999997</v>
      </c>
      <c r="AP332" s="6" cm="1">
        <f t="array" ref="AP332:AP341">X332:X341/AQ332-1</f>
        <v>3.1870343742037566E-3</v>
      </c>
      <c r="AQ332" s="23">
        <f t="shared" ref="AQ332" si="105">AVERAGE(X332:X341)</f>
        <v>2696.2370000000001</v>
      </c>
      <c r="AR332" s="6" cm="1">
        <f t="array" ref="AR332:AR341">Y332:Y341/AS332-1</f>
        <v>-5.9488399762042121E-4</v>
      </c>
      <c r="AS332" s="23">
        <f>AVERAGE(Y332:Y341)</f>
        <v>168.1</v>
      </c>
      <c r="AT332" s="6" cm="1">
        <f t="array" ref="AT332:AT341">Z332:Z341/AU332-1</f>
        <v>2.9498525073745618E-3</v>
      </c>
      <c r="AU332" s="23">
        <f>AVERAGE(Z332:Z341)</f>
        <v>169.5</v>
      </c>
      <c r="AV332" s="6" cm="1">
        <f t="array" ref="AV332:AV341">AA332:AA341/AW332-1</f>
        <v>-1.7984317674987205E-3</v>
      </c>
      <c r="AW332" s="23">
        <f>AVERAGE(AA332:AA341)</f>
        <v>139.01</v>
      </c>
      <c r="AX332" s="6" cm="1">
        <f t="array" ref="AX332:AX341">AB332:AB341/AY332-1</f>
        <v>-4.7854308649719624E-3</v>
      </c>
      <c r="AY332" s="23">
        <f>AVERAGE(AB332:AB341)</f>
        <v>141.88900000000001</v>
      </c>
      <c r="AZ332" s="6" cm="1">
        <f t="array" ref="AZ332:AZ341">AC332:AC341/BA332-1</f>
        <v>1.0664515780069994E-3</v>
      </c>
      <c r="BA332" s="23">
        <f>AVERAGE(AC332:AC341)</f>
        <v>1.2097326972933049</v>
      </c>
      <c r="BB332" s="6" cm="1">
        <f t="array" ref="BB332:BB341">AD332:AD341/BC332-1</f>
        <v>7.6825084852323311E-3</v>
      </c>
      <c r="BC332" s="23">
        <f>AVERAGE(AD332:AD341)</f>
        <v>1.195016660206043</v>
      </c>
      <c r="BD332" s="6" cm="1">
        <f t="array" ref="BD332:BD341">AE332:AE341/BE332-1</f>
        <v>-1.6590678824721539E-2</v>
      </c>
      <c r="BE332" s="23">
        <f>AVERAGE(AE332:AE341)</f>
        <v>31.584000000000003</v>
      </c>
      <c r="BF332" s="6" cm="1">
        <f t="array" ref="BF332:BF341">AF332:AF341/BG332-1</f>
        <v>1.722777485533955E-2</v>
      </c>
      <c r="BG332" s="23">
        <f>AVERAGE(AF332:AF341)</f>
        <v>30.415999999999997</v>
      </c>
      <c r="BH332" s="6" cm="1">
        <f t="array" ref="BH332:BH341">AG332:AG341/BI332-1</f>
        <v>6.9136115691994515E-3</v>
      </c>
      <c r="BI332" s="23">
        <f t="shared" ref="BI332" si="106">AVERAGE(AG332:AG341)</f>
        <v>31.532000000000004</v>
      </c>
      <c r="BJ332" s="6" cm="1">
        <f t="array" ref="BJ332:BJ341">AH332:AH341/BK332-1</f>
        <v>-7.1550479191281324E-3</v>
      </c>
      <c r="BK332" s="23">
        <f t="shared" ref="BK332" si="107">AVERAGE(AH332:AH341)</f>
        <v>30.467999999999996</v>
      </c>
      <c r="BL332" s="6" cm="1">
        <f t="array" ref="BL332:BL341">AI332:AI341/BM332-1</f>
        <v>-2.329358233449319E-2</v>
      </c>
      <c r="BM332" s="22">
        <f t="shared" ref="BM332" si="108">AVERAGE(AI332:AI341)</f>
        <v>1.0040839780940491</v>
      </c>
      <c r="BN332" s="6" cm="1">
        <f t="array" ref="BN332:BN341">AJ332:AJ341/BO332-1</f>
        <v>2.4647238829015317E-2</v>
      </c>
      <c r="BO332" s="22">
        <f t="shared" ref="BO332" si="109">AVERAGE(AJ332:AJ341)</f>
        <v>1.0009064890316945</v>
      </c>
      <c r="BS332">
        <v>12</v>
      </c>
      <c r="BT332">
        <v>8</v>
      </c>
      <c r="BU332" s="23">
        <v>2704.83</v>
      </c>
      <c r="BV332" s="20">
        <v>1.2110228186373</v>
      </c>
      <c r="BW332" s="20">
        <v>1.2041973858380699</v>
      </c>
    </row>
    <row r="333" spans="1:75" x14ac:dyDescent="0.25">
      <c r="A333" s="3">
        <v>332</v>
      </c>
      <c r="B333" s="3" t="s">
        <v>21</v>
      </c>
      <c r="C333" s="3" t="s">
        <v>22</v>
      </c>
      <c r="D333" s="3" t="s">
        <v>23</v>
      </c>
      <c r="E333" s="3" t="s">
        <v>87</v>
      </c>
      <c r="F333" s="3" t="s">
        <v>43</v>
      </c>
      <c r="G333" s="3" t="b">
        <v>1</v>
      </c>
      <c r="H333" s="3" t="b">
        <v>1</v>
      </c>
      <c r="I333" s="3" t="b">
        <v>0</v>
      </c>
      <c r="J333" s="3" t="b">
        <v>1</v>
      </c>
      <c r="K333" s="3" t="b">
        <v>0</v>
      </c>
      <c r="L333" s="3">
        <v>200</v>
      </c>
      <c r="M333" s="3">
        <v>2</v>
      </c>
      <c r="N333" s="3">
        <v>0</v>
      </c>
      <c r="O333" s="3">
        <v>1</v>
      </c>
      <c r="P333" s="3">
        <v>2</v>
      </c>
      <c r="Q333" s="3">
        <v>100</v>
      </c>
      <c r="R333" s="3">
        <v>100</v>
      </c>
      <c r="S333" s="3">
        <v>1</v>
      </c>
      <c r="T333" s="3">
        <v>1</v>
      </c>
      <c r="U333" s="3" t="b">
        <v>1</v>
      </c>
      <c r="V333" s="3">
        <v>251</v>
      </c>
      <c r="W333" s="51">
        <v>2950.31</v>
      </c>
      <c r="X333" s="51">
        <v>2732.69</v>
      </c>
      <c r="Y333" s="53">
        <v>168</v>
      </c>
      <c r="Z333" s="53">
        <v>170</v>
      </c>
      <c r="AA333" s="51">
        <v>137.77000000000001</v>
      </c>
      <c r="AB333" s="51">
        <v>140.84</v>
      </c>
      <c r="AC333" s="17">
        <v>1.2198081098084499</v>
      </c>
      <c r="AD333" s="17">
        <v>1.2074939155728099</v>
      </c>
      <c r="AE333" s="51">
        <v>31</v>
      </c>
      <c r="AF333" s="51">
        <v>31</v>
      </c>
      <c r="AG333" s="51">
        <v>31.49</v>
      </c>
      <c r="AH333" s="51">
        <v>30.51</v>
      </c>
      <c r="AI333" s="17">
        <v>0.98689507378186303</v>
      </c>
      <c r="AJ333" s="17">
        <v>1.0186981249396301</v>
      </c>
      <c r="AK333" s="3">
        <v>-20</v>
      </c>
      <c r="AL333" s="3">
        <v>12</v>
      </c>
      <c r="AN333" s="6">
        <v>7.3934912828645949E-3</v>
      </c>
      <c r="AP333" s="6">
        <v>1.3519953920964722E-2</v>
      </c>
      <c r="AR333" s="6">
        <v>-5.9488399762042121E-4</v>
      </c>
      <c r="AT333" s="6">
        <v>2.9498525073745618E-3</v>
      </c>
      <c r="AV333" s="6">
        <v>-8.920221566793618E-3</v>
      </c>
      <c r="AX333" s="6">
        <v>-7.3931030594338587E-3</v>
      </c>
      <c r="AZ333" s="6">
        <v>8.3286270906688387E-3</v>
      </c>
      <c r="BB333" s="6">
        <v>1.044107231493796E-2</v>
      </c>
      <c r="BD333" s="6">
        <v>-1.8490374873353699E-2</v>
      </c>
      <c r="BF333" s="6">
        <v>1.9200420831141596E-2</v>
      </c>
      <c r="BH333" s="6">
        <v>-1.3319802105798972E-3</v>
      </c>
      <c r="BJ333" s="6">
        <v>1.3784954706579367E-3</v>
      </c>
      <c r="BL333" s="6">
        <v>-1.7118990729056427E-2</v>
      </c>
      <c r="BN333" s="6">
        <v>1.7775522591673587E-2</v>
      </c>
      <c r="BS333">
        <v>12</v>
      </c>
      <c r="BT333">
        <v>8</v>
      </c>
      <c r="BU333" s="23">
        <v>2732.69</v>
      </c>
      <c r="BV333" s="20">
        <v>1.2198081098084499</v>
      </c>
      <c r="BW333" s="20">
        <v>1.2074939155728099</v>
      </c>
    </row>
    <row r="334" spans="1:75" x14ac:dyDescent="0.25">
      <c r="A334" s="3">
        <v>333</v>
      </c>
      <c r="B334" s="3" t="s">
        <v>21</v>
      </c>
      <c r="C334" s="3" t="s">
        <v>22</v>
      </c>
      <c r="D334" s="3" t="s">
        <v>23</v>
      </c>
      <c r="E334" s="3" t="s">
        <v>87</v>
      </c>
      <c r="F334" s="3" t="s">
        <v>43</v>
      </c>
      <c r="G334" s="3" t="b">
        <v>1</v>
      </c>
      <c r="H334" s="3" t="b">
        <v>1</v>
      </c>
      <c r="I334" s="3" t="b">
        <v>0</v>
      </c>
      <c r="J334" s="3" t="b">
        <v>1</v>
      </c>
      <c r="K334" s="3" t="b">
        <v>0</v>
      </c>
      <c r="L334" s="3">
        <v>200</v>
      </c>
      <c r="M334" s="3">
        <v>2</v>
      </c>
      <c r="N334" s="3">
        <v>0</v>
      </c>
      <c r="O334" s="3">
        <v>1</v>
      </c>
      <c r="P334" s="3">
        <v>2</v>
      </c>
      <c r="Q334" s="3">
        <v>100</v>
      </c>
      <c r="R334" s="3">
        <v>100</v>
      </c>
      <c r="S334" s="3">
        <v>1</v>
      </c>
      <c r="T334" s="3">
        <v>1</v>
      </c>
      <c r="U334" s="3" t="b">
        <v>1</v>
      </c>
      <c r="V334" s="3">
        <v>251</v>
      </c>
      <c r="W334" s="51">
        <v>2919.3</v>
      </c>
      <c r="X334" s="51">
        <v>2701.36</v>
      </c>
      <c r="Y334" s="53">
        <v>168</v>
      </c>
      <c r="Z334" s="53">
        <v>169</v>
      </c>
      <c r="AA334" s="51">
        <v>138.97999999999999</v>
      </c>
      <c r="AB334" s="51">
        <v>142.63</v>
      </c>
      <c r="AC334" s="17">
        <v>1.2092227045606401</v>
      </c>
      <c r="AD334" s="17">
        <v>1.1852743047943399</v>
      </c>
      <c r="AE334" s="51">
        <v>32</v>
      </c>
      <c r="AF334" s="51">
        <v>30</v>
      </c>
      <c r="AG334" s="51">
        <v>31.09</v>
      </c>
      <c r="AH334" s="51">
        <v>30.91</v>
      </c>
      <c r="AI334" s="17">
        <v>1.0317288222330401</v>
      </c>
      <c r="AJ334" s="17">
        <v>0.97301000576339103</v>
      </c>
      <c r="AK334" s="3">
        <v>-20</v>
      </c>
      <c r="AL334" s="3">
        <v>12</v>
      </c>
      <c r="AN334" s="6">
        <v>-3.1949798149798481E-3</v>
      </c>
      <c r="AP334" s="6">
        <v>1.9000555218253723E-3</v>
      </c>
      <c r="AR334" s="6">
        <v>-5.9488399762042121E-4</v>
      </c>
      <c r="AT334" s="6">
        <v>-2.9498525073746729E-3</v>
      </c>
      <c r="AV334" s="6">
        <v>-2.1581181209984202E-4</v>
      </c>
      <c r="AX334" s="6">
        <v>5.2223921516114657E-3</v>
      </c>
      <c r="AZ334" s="6">
        <v>-4.2157472787662797E-4</v>
      </c>
      <c r="BB334" s="6">
        <v>-8.1524850122368653E-3</v>
      </c>
      <c r="BD334" s="6">
        <v>1.3171225937183229E-2</v>
      </c>
      <c r="BF334" s="6">
        <v>-1.3677012098895269E-2</v>
      </c>
      <c r="BH334" s="6">
        <v>-1.4017506025624904E-2</v>
      </c>
      <c r="BJ334" s="6">
        <v>1.4507023762636351E-2</v>
      </c>
      <c r="BL334" s="6">
        <v>2.7532402410669121E-2</v>
      </c>
      <c r="BN334" s="6">
        <v>-2.7871218314601376E-2</v>
      </c>
      <c r="BS334">
        <v>12</v>
      </c>
      <c r="BT334">
        <v>8</v>
      </c>
      <c r="BU334" s="23">
        <v>2701.36</v>
      </c>
      <c r="BV334" s="20">
        <v>1.2092227045606401</v>
      </c>
      <c r="BW334" s="20">
        <v>1.1852743047943399</v>
      </c>
    </row>
    <row r="335" spans="1:75" x14ac:dyDescent="0.25">
      <c r="A335" s="3">
        <v>334</v>
      </c>
      <c r="B335" s="3" t="s">
        <v>21</v>
      </c>
      <c r="C335" s="3" t="s">
        <v>22</v>
      </c>
      <c r="D335" s="3" t="s">
        <v>23</v>
      </c>
      <c r="E335" s="3" t="s">
        <v>87</v>
      </c>
      <c r="F335" s="3" t="s">
        <v>43</v>
      </c>
      <c r="G335" s="3" t="b">
        <v>1</v>
      </c>
      <c r="H335" s="3" t="b">
        <v>1</v>
      </c>
      <c r="I335" s="3" t="b">
        <v>0</v>
      </c>
      <c r="J335" s="3" t="b">
        <v>1</v>
      </c>
      <c r="K335" s="3" t="b">
        <v>0</v>
      </c>
      <c r="L335" s="3">
        <v>200</v>
      </c>
      <c r="M335" s="3">
        <v>2</v>
      </c>
      <c r="N335" s="3">
        <v>0</v>
      </c>
      <c r="O335" s="3">
        <v>1</v>
      </c>
      <c r="P335" s="3">
        <v>2</v>
      </c>
      <c r="Q335" s="3">
        <v>100</v>
      </c>
      <c r="R335" s="3">
        <v>100</v>
      </c>
      <c r="S335" s="3">
        <v>1</v>
      </c>
      <c r="T335" s="3">
        <v>1</v>
      </c>
      <c r="U335" s="3" t="b">
        <v>1</v>
      </c>
      <c r="V335" s="3">
        <v>251</v>
      </c>
      <c r="W335" s="51">
        <v>2917.36</v>
      </c>
      <c r="X335" s="51">
        <v>2706.74</v>
      </c>
      <c r="Y335" s="53">
        <v>168</v>
      </c>
      <c r="Z335" s="53">
        <v>170</v>
      </c>
      <c r="AA335" s="51">
        <v>138.77000000000001</v>
      </c>
      <c r="AB335" s="51">
        <v>141.74</v>
      </c>
      <c r="AC335" s="17">
        <v>1.2113538683185601</v>
      </c>
      <c r="AD335" s="17">
        <v>1.1999102500488801</v>
      </c>
      <c r="AE335" s="51">
        <v>30.99</v>
      </c>
      <c r="AF335" s="51">
        <v>31.01</v>
      </c>
      <c r="AG335" s="51">
        <v>31.49</v>
      </c>
      <c r="AH335" s="51">
        <v>30.51</v>
      </c>
      <c r="AI335" s="17">
        <v>0.98636400381772604</v>
      </c>
      <c r="AJ335" s="17">
        <v>1.0188547895686599</v>
      </c>
      <c r="AK335" s="3">
        <v>-20</v>
      </c>
      <c r="AL335" s="3">
        <v>12</v>
      </c>
      <c r="AN335" s="6">
        <v>-3.8573994837906023E-3</v>
      </c>
      <c r="AP335" s="6">
        <v>3.8954290739277031E-3</v>
      </c>
      <c r="AR335" s="6">
        <v>-5.9488399762042121E-4</v>
      </c>
      <c r="AT335" s="6">
        <v>2.9498525073745618E-3</v>
      </c>
      <c r="AV335" s="6">
        <v>-1.7264944967986251E-3</v>
      </c>
      <c r="AX335" s="6">
        <v>-1.0501166404724982E-3</v>
      </c>
      <c r="AZ335" s="6">
        <v>1.3401068094485158E-3</v>
      </c>
      <c r="BB335" s="6">
        <v>4.0949971709962618E-3</v>
      </c>
      <c r="BD335" s="6">
        <v>-1.8806990881459096E-2</v>
      </c>
      <c r="BF335" s="6">
        <v>1.9529195160441937E-2</v>
      </c>
      <c r="BH335" s="6">
        <v>-1.3319802105798972E-3</v>
      </c>
      <c r="BJ335" s="6">
        <v>1.3784954706579367E-3</v>
      </c>
      <c r="BL335" s="6">
        <v>-1.764790063671684E-2</v>
      </c>
      <c r="BN335" s="6">
        <v>1.7932045334553726E-2</v>
      </c>
      <c r="BS335">
        <v>12</v>
      </c>
      <c r="BT335">
        <v>8</v>
      </c>
      <c r="BU335" s="23">
        <v>2706.74</v>
      </c>
      <c r="BV335" s="20">
        <v>1.2113538683185601</v>
      </c>
      <c r="BW335" s="20">
        <v>1.1999102500488801</v>
      </c>
    </row>
    <row r="336" spans="1:75" x14ac:dyDescent="0.25">
      <c r="A336" s="3">
        <v>335</v>
      </c>
      <c r="B336" s="3" t="s">
        <v>21</v>
      </c>
      <c r="C336" s="3" t="s">
        <v>22</v>
      </c>
      <c r="D336" s="3" t="s">
        <v>23</v>
      </c>
      <c r="E336" s="3" t="s">
        <v>87</v>
      </c>
      <c r="F336" s="3" t="s">
        <v>43</v>
      </c>
      <c r="G336" s="3" t="b">
        <v>1</v>
      </c>
      <c r="H336" s="3" t="b">
        <v>1</v>
      </c>
      <c r="I336" s="3" t="b">
        <v>0</v>
      </c>
      <c r="J336" s="3" t="b">
        <v>1</v>
      </c>
      <c r="K336" s="3" t="b">
        <v>0</v>
      </c>
      <c r="L336" s="3">
        <v>200</v>
      </c>
      <c r="M336" s="3">
        <v>2</v>
      </c>
      <c r="N336" s="3">
        <v>0</v>
      </c>
      <c r="O336" s="3">
        <v>1</v>
      </c>
      <c r="P336" s="3">
        <v>2</v>
      </c>
      <c r="Q336" s="3">
        <v>100</v>
      </c>
      <c r="R336" s="3">
        <v>100</v>
      </c>
      <c r="S336" s="3">
        <v>1</v>
      </c>
      <c r="T336" s="3">
        <v>1</v>
      </c>
      <c r="U336" s="3" t="b">
        <v>1</v>
      </c>
      <c r="V336" s="3">
        <v>251</v>
      </c>
      <c r="W336" s="51">
        <v>2865.99</v>
      </c>
      <c r="X336" s="51">
        <v>2653.61</v>
      </c>
      <c r="Y336" s="53">
        <v>168</v>
      </c>
      <c r="Z336" s="53">
        <v>170</v>
      </c>
      <c r="AA336" s="51">
        <v>140.79</v>
      </c>
      <c r="AB336" s="51">
        <v>143.08000000000001</v>
      </c>
      <c r="AC336" s="17">
        <v>1.19355220491445</v>
      </c>
      <c r="AD336" s="17">
        <v>1.18863579409821</v>
      </c>
      <c r="AE336" s="51">
        <v>30.79</v>
      </c>
      <c r="AF336" s="51">
        <v>31.21</v>
      </c>
      <c r="AG336" s="51">
        <v>31.78</v>
      </c>
      <c r="AH336" s="51">
        <v>30.22</v>
      </c>
      <c r="AI336" s="17">
        <v>0.97093496540592095</v>
      </c>
      <c r="AJ336" s="17">
        <v>1.03520797820482</v>
      </c>
      <c r="AK336" s="3">
        <v>-20</v>
      </c>
      <c r="AL336" s="3">
        <v>12</v>
      </c>
      <c r="AN336" s="6">
        <v>-2.139786256977172E-2</v>
      </c>
      <c r="AP336" s="6">
        <v>-1.5809811971276955E-2</v>
      </c>
      <c r="AR336" s="6">
        <v>-5.9488399762042121E-4</v>
      </c>
      <c r="AT336" s="6">
        <v>2.9498525073745618E-3</v>
      </c>
      <c r="AV336" s="6">
        <v>1.2804834184590996E-2</v>
      </c>
      <c r="AX336" s="6">
        <v>8.3938853610920905E-3</v>
      </c>
      <c r="AZ336" s="6">
        <v>-1.337526249811849E-2</v>
      </c>
      <c r="BB336" s="6">
        <v>-5.3395624683030274E-3</v>
      </c>
      <c r="BD336" s="6">
        <v>-2.5139311043566481E-2</v>
      </c>
      <c r="BF336" s="6">
        <v>2.6104681746449421E-2</v>
      </c>
      <c r="BH336" s="6">
        <v>7.865026005327902E-3</v>
      </c>
      <c r="BJ336" s="6">
        <v>-8.1396875410265634E-3</v>
      </c>
      <c r="BL336" s="6">
        <v>-3.301418348597851E-2</v>
      </c>
      <c r="BN336" s="6">
        <v>3.4270423410192707E-2</v>
      </c>
      <c r="BS336">
        <v>12</v>
      </c>
      <c r="BT336">
        <v>8</v>
      </c>
      <c r="BU336" s="23">
        <v>2653.61</v>
      </c>
      <c r="BV336" s="20">
        <v>1.19355220491445</v>
      </c>
      <c r="BW336" s="20">
        <v>1.18863579409821</v>
      </c>
    </row>
    <row r="337" spans="1:75" x14ac:dyDescent="0.25">
      <c r="A337" s="3">
        <v>336</v>
      </c>
      <c r="B337" s="3" t="s">
        <v>21</v>
      </c>
      <c r="C337" s="3" t="s">
        <v>22</v>
      </c>
      <c r="D337" s="3" t="s">
        <v>23</v>
      </c>
      <c r="E337" s="3" t="s">
        <v>87</v>
      </c>
      <c r="F337" s="3" t="s">
        <v>43</v>
      </c>
      <c r="G337" s="3" t="b">
        <v>1</v>
      </c>
      <c r="H337" s="3" t="b">
        <v>1</v>
      </c>
      <c r="I337" s="3" t="b">
        <v>0</v>
      </c>
      <c r="J337" s="3" t="b">
        <v>1</v>
      </c>
      <c r="K337" s="3" t="b">
        <v>0</v>
      </c>
      <c r="L337" s="3">
        <v>200</v>
      </c>
      <c r="M337" s="3">
        <v>2</v>
      </c>
      <c r="N337" s="3">
        <v>0</v>
      </c>
      <c r="O337" s="3">
        <v>1</v>
      </c>
      <c r="P337" s="3">
        <v>2</v>
      </c>
      <c r="Q337" s="3">
        <v>100</v>
      </c>
      <c r="R337" s="3">
        <v>100</v>
      </c>
      <c r="S337" s="3">
        <v>1</v>
      </c>
      <c r="T337" s="3">
        <v>1</v>
      </c>
      <c r="U337" s="3" t="b">
        <v>1</v>
      </c>
      <c r="V337" s="3">
        <v>251</v>
      </c>
      <c r="W337" s="51">
        <v>2927.68</v>
      </c>
      <c r="X337" s="51">
        <v>2669.16</v>
      </c>
      <c r="Y337" s="53">
        <v>169</v>
      </c>
      <c r="Z337" s="53">
        <v>170</v>
      </c>
      <c r="AA337" s="51">
        <v>139.09</v>
      </c>
      <c r="AB337" s="51">
        <v>141.35</v>
      </c>
      <c r="AC337" s="17">
        <v>1.21543430826958</v>
      </c>
      <c r="AD337" s="17">
        <v>1.2030265158304201</v>
      </c>
      <c r="AE337" s="51">
        <v>32</v>
      </c>
      <c r="AF337" s="51">
        <v>30</v>
      </c>
      <c r="AG337" s="51">
        <v>31.81</v>
      </c>
      <c r="AH337" s="51">
        <v>30.19</v>
      </c>
      <c r="AI337" s="17">
        <v>1.00810531446205</v>
      </c>
      <c r="AJ337" s="17">
        <v>0.99609981667005698</v>
      </c>
      <c r="AK337" s="3">
        <v>-20</v>
      </c>
      <c r="AL337" s="3">
        <v>12</v>
      </c>
      <c r="AN337" s="6">
        <v>-3.3360000846804905E-4</v>
      </c>
      <c r="AP337" s="6">
        <v>-1.0042514808601855E-2</v>
      </c>
      <c r="AR337" s="6">
        <v>5.353955978584235E-3</v>
      </c>
      <c r="AT337" s="6">
        <v>2.9498525073745618E-3</v>
      </c>
      <c r="AV337" s="6">
        <v>5.7549816559965272E-4</v>
      </c>
      <c r="AX337" s="6">
        <v>-3.7987440886891877E-3</v>
      </c>
      <c r="AZ337" s="6">
        <v>4.7131163677993637E-3</v>
      </c>
      <c r="BB337" s="6">
        <v>6.7027146073395105E-3</v>
      </c>
      <c r="BD337" s="6">
        <v>1.3171225937183229E-2</v>
      </c>
      <c r="BF337" s="6">
        <v>-1.3677012098895269E-2</v>
      </c>
      <c r="BH337" s="6">
        <v>8.8164404414561304E-3</v>
      </c>
      <c r="BJ337" s="6">
        <v>-9.1243271629248834E-3</v>
      </c>
      <c r="BL337" s="6">
        <v>4.0049801169361743E-3</v>
      </c>
      <c r="BN337" s="6">
        <v>-4.8023191120357689E-3</v>
      </c>
      <c r="BS337">
        <v>12</v>
      </c>
      <c r="BT337">
        <v>8</v>
      </c>
      <c r="BU337" s="23">
        <v>2669.16</v>
      </c>
      <c r="BV337" s="20">
        <v>1.21543430826958</v>
      </c>
      <c r="BW337" s="20">
        <v>1.2030265158304201</v>
      </c>
    </row>
    <row r="338" spans="1:75" x14ac:dyDescent="0.25">
      <c r="A338" s="3">
        <v>337</v>
      </c>
      <c r="B338" s="3" t="s">
        <v>21</v>
      </c>
      <c r="C338" s="3" t="s">
        <v>22</v>
      </c>
      <c r="D338" s="3" t="s">
        <v>23</v>
      </c>
      <c r="E338" s="3" t="s">
        <v>87</v>
      </c>
      <c r="F338" s="3" t="s">
        <v>43</v>
      </c>
      <c r="G338" s="3" t="b">
        <v>1</v>
      </c>
      <c r="H338" s="3" t="b">
        <v>1</v>
      </c>
      <c r="I338" s="3" t="b">
        <v>0</v>
      </c>
      <c r="J338" s="3" t="b">
        <v>1</v>
      </c>
      <c r="K338" s="3" t="b">
        <v>0</v>
      </c>
      <c r="L338" s="3">
        <v>200</v>
      </c>
      <c r="M338" s="3">
        <v>2</v>
      </c>
      <c r="N338" s="3">
        <v>0</v>
      </c>
      <c r="O338" s="3">
        <v>1</v>
      </c>
      <c r="P338" s="3">
        <v>2</v>
      </c>
      <c r="Q338" s="3">
        <v>100</v>
      </c>
      <c r="R338" s="3">
        <v>100</v>
      </c>
      <c r="S338" s="3">
        <v>1</v>
      </c>
      <c r="T338" s="3">
        <v>1</v>
      </c>
      <c r="U338" s="3" t="b">
        <v>1</v>
      </c>
      <c r="V338" s="3">
        <v>251</v>
      </c>
      <c r="W338" s="51">
        <v>2926.26</v>
      </c>
      <c r="X338" s="51">
        <v>2699.36</v>
      </c>
      <c r="Y338" s="53">
        <v>168</v>
      </c>
      <c r="Z338" s="53">
        <v>169</v>
      </c>
      <c r="AA338" s="51">
        <v>138.82</v>
      </c>
      <c r="AB338" s="51">
        <v>142.63</v>
      </c>
      <c r="AC338" s="17">
        <v>1.21064156872735</v>
      </c>
      <c r="AD338" s="17">
        <v>1.1853132430154001</v>
      </c>
      <c r="AE338" s="51">
        <v>32</v>
      </c>
      <c r="AF338" s="51">
        <v>30</v>
      </c>
      <c r="AG338" s="51">
        <v>31.12</v>
      </c>
      <c r="AH338" s="51">
        <v>30.88</v>
      </c>
      <c r="AI338" s="17">
        <v>1.03083153536467</v>
      </c>
      <c r="AJ338" s="17">
        <v>0.973943914000021</v>
      </c>
      <c r="AK338" s="3">
        <v>-20</v>
      </c>
      <c r="AL338" s="3">
        <v>12</v>
      </c>
      <c r="AN338" s="6">
        <v>-8.1846388976225537E-4</v>
      </c>
      <c r="AP338" s="6">
        <v>1.1582809671404348E-3</v>
      </c>
      <c r="AR338" s="6">
        <v>-5.9488399762042121E-4</v>
      </c>
      <c r="AT338" s="6">
        <v>-2.9498525073746729E-3</v>
      </c>
      <c r="AV338" s="6">
        <v>-1.3668081432990364E-3</v>
      </c>
      <c r="AX338" s="6">
        <v>5.2223921516114657E-3</v>
      </c>
      <c r="AZ338" s="6">
        <v>7.5129938711127053E-4</v>
      </c>
      <c r="BB338" s="6">
        <v>-8.1199011811013966E-3</v>
      </c>
      <c r="BD338" s="6">
        <v>1.3171225937183229E-2</v>
      </c>
      <c r="BF338" s="6">
        <v>-1.3677012098895269E-2</v>
      </c>
      <c r="BH338" s="6">
        <v>-1.3066091589496454E-2</v>
      </c>
      <c r="BJ338" s="6">
        <v>1.352238414073792E-2</v>
      </c>
      <c r="BL338" s="6">
        <v>2.663876513734742E-2</v>
      </c>
      <c r="BN338" s="6">
        <v>-2.6938155888826198E-2</v>
      </c>
      <c r="BS338">
        <v>12</v>
      </c>
      <c r="BT338">
        <v>8</v>
      </c>
      <c r="BU338" s="23">
        <v>2699.36</v>
      </c>
      <c r="BV338" s="20">
        <v>1.21064156872735</v>
      </c>
      <c r="BW338" s="20">
        <v>1.1853132430154001</v>
      </c>
    </row>
    <row r="339" spans="1:75" x14ac:dyDescent="0.25">
      <c r="A339" s="3">
        <v>338</v>
      </c>
      <c r="B339" s="3" t="s">
        <v>21</v>
      </c>
      <c r="C339" s="3" t="s">
        <v>22</v>
      </c>
      <c r="D339" s="3" t="s">
        <v>23</v>
      </c>
      <c r="E339" s="3" t="s">
        <v>87</v>
      </c>
      <c r="F339" s="3" t="s">
        <v>43</v>
      </c>
      <c r="G339" s="3" t="b">
        <v>1</v>
      </c>
      <c r="H339" s="3" t="b">
        <v>1</v>
      </c>
      <c r="I339" s="3" t="b">
        <v>0</v>
      </c>
      <c r="J339" s="3" t="b">
        <v>1</v>
      </c>
      <c r="K339" s="3" t="b">
        <v>0</v>
      </c>
      <c r="L339" s="3">
        <v>200</v>
      </c>
      <c r="M339" s="3">
        <v>2</v>
      </c>
      <c r="N339" s="3">
        <v>0</v>
      </c>
      <c r="O339" s="3">
        <v>1</v>
      </c>
      <c r="P339" s="3">
        <v>2</v>
      </c>
      <c r="Q339" s="3">
        <v>100</v>
      </c>
      <c r="R339" s="3">
        <v>100</v>
      </c>
      <c r="S339" s="3">
        <v>1</v>
      </c>
      <c r="T339" s="3">
        <v>1</v>
      </c>
      <c r="U339" s="3" t="b">
        <v>1</v>
      </c>
      <c r="V339" s="3">
        <v>251</v>
      </c>
      <c r="W339" s="51">
        <v>2949.18</v>
      </c>
      <c r="X339" s="51">
        <v>2693.8</v>
      </c>
      <c r="Y339" s="53">
        <v>168</v>
      </c>
      <c r="Z339" s="53">
        <v>169</v>
      </c>
      <c r="AA339" s="51">
        <v>138.99</v>
      </c>
      <c r="AB339" s="51">
        <v>141.96</v>
      </c>
      <c r="AC339" s="17">
        <v>1.2091353442392601</v>
      </c>
      <c r="AD339" s="17">
        <v>1.19075582310719</v>
      </c>
      <c r="AE339" s="51">
        <v>32</v>
      </c>
      <c r="AF339" s="51">
        <v>30</v>
      </c>
      <c r="AG339" s="51">
        <v>31.59</v>
      </c>
      <c r="AH339" s="51">
        <v>30.41</v>
      </c>
      <c r="AI339" s="17">
        <v>1.0151436961476801</v>
      </c>
      <c r="AJ339" s="17">
        <v>0.98879672186904799</v>
      </c>
      <c r="AK339" s="3">
        <v>-20</v>
      </c>
      <c r="AL339" s="3">
        <v>12</v>
      </c>
      <c r="AN339" s="6">
        <v>7.0076488984542884E-3</v>
      </c>
      <c r="AP339" s="6">
        <v>-9.0385229488354479E-4</v>
      </c>
      <c r="AR339" s="6">
        <v>-5.9488399762042121E-4</v>
      </c>
      <c r="AT339" s="6">
        <v>-2.9498525073746729E-3</v>
      </c>
      <c r="AV339" s="6">
        <v>-1.4387454139974665E-4</v>
      </c>
      <c r="AX339" s="6">
        <v>5.0039115082922692E-4</v>
      </c>
      <c r="AZ339" s="6">
        <v>-4.937892936029975E-4</v>
      </c>
      <c r="BB339" s="6">
        <v>-3.565504348799986E-3</v>
      </c>
      <c r="BD339" s="6">
        <v>1.3171225937183229E-2</v>
      </c>
      <c r="BF339" s="6">
        <v>-1.3677012098895269E-2</v>
      </c>
      <c r="BH339" s="6">
        <v>1.8394012431814932E-3</v>
      </c>
      <c r="BJ339" s="6">
        <v>-1.9036366023367224E-3</v>
      </c>
      <c r="BL339" s="6">
        <v>1.1014734120770031E-2</v>
      </c>
      <c r="BN339" s="6">
        <v>-1.2098799733391563E-2</v>
      </c>
      <c r="BS339">
        <v>12</v>
      </c>
      <c r="BT339">
        <v>8</v>
      </c>
      <c r="BU339" s="23">
        <v>2693.8</v>
      </c>
      <c r="BV339" s="20">
        <v>1.2091353442392601</v>
      </c>
      <c r="BW339" s="20">
        <v>1.19075582310719</v>
      </c>
    </row>
    <row r="340" spans="1:75" x14ac:dyDescent="0.25">
      <c r="A340" s="3">
        <v>339</v>
      </c>
      <c r="B340" s="3" t="s">
        <v>21</v>
      </c>
      <c r="C340" s="3" t="s">
        <v>22</v>
      </c>
      <c r="D340" s="3" t="s">
        <v>23</v>
      </c>
      <c r="E340" s="3" t="s">
        <v>87</v>
      </c>
      <c r="F340" s="3" t="s">
        <v>43</v>
      </c>
      <c r="G340" s="3" t="b">
        <v>1</v>
      </c>
      <c r="H340" s="3" t="b">
        <v>1</v>
      </c>
      <c r="I340" s="3" t="b">
        <v>0</v>
      </c>
      <c r="J340" s="3" t="b">
        <v>1</v>
      </c>
      <c r="K340" s="3" t="b">
        <v>0</v>
      </c>
      <c r="L340" s="3">
        <v>200</v>
      </c>
      <c r="M340" s="3">
        <v>2</v>
      </c>
      <c r="N340" s="3">
        <v>0</v>
      </c>
      <c r="O340" s="3">
        <v>1</v>
      </c>
      <c r="P340" s="3">
        <v>2</v>
      </c>
      <c r="Q340" s="3">
        <v>100</v>
      </c>
      <c r="R340" s="3">
        <v>100</v>
      </c>
      <c r="S340" s="3">
        <v>1</v>
      </c>
      <c r="T340" s="3">
        <v>1</v>
      </c>
      <c r="U340" s="3" t="b">
        <v>1</v>
      </c>
      <c r="V340" s="3">
        <v>251</v>
      </c>
      <c r="W340" s="51">
        <v>2925.21</v>
      </c>
      <c r="X340" s="51">
        <v>2678.73</v>
      </c>
      <c r="Y340" s="53">
        <v>168</v>
      </c>
      <c r="Z340" s="53">
        <v>169</v>
      </c>
      <c r="AA340" s="51">
        <v>139.74</v>
      </c>
      <c r="AB340" s="51">
        <v>142.44</v>
      </c>
      <c r="AC340" s="17">
        <v>1.2028682429230999</v>
      </c>
      <c r="AD340" s="17">
        <v>1.1868384247897099</v>
      </c>
      <c r="AE340" s="51">
        <v>32</v>
      </c>
      <c r="AF340" s="51">
        <v>30</v>
      </c>
      <c r="AG340" s="51">
        <v>31.6</v>
      </c>
      <c r="AH340" s="51">
        <v>30.4</v>
      </c>
      <c r="AI340" s="17">
        <v>1.01527618809683</v>
      </c>
      <c r="AJ340" s="17">
        <v>0.98962905200338003</v>
      </c>
      <c r="AK340" s="3">
        <v>-20</v>
      </c>
      <c r="AL340" s="3">
        <v>12</v>
      </c>
      <c r="AN340" s="6">
        <v>-1.1769899991701527E-3</v>
      </c>
      <c r="AP340" s="6">
        <v>-6.4931235644344332E-3</v>
      </c>
      <c r="AR340" s="6">
        <v>-5.9488399762042121E-4</v>
      </c>
      <c r="AT340" s="6">
        <v>-2.9498525073746729E-3</v>
      </c>
      <c r="AV340" s="6">
        <v>5.2514207610965258E-3</v>
      </c>
      <c r="AX340" s="6">
        <v>3.8833172409418193E-3</v>
      </c>
      <c r="AZ340" s="6">
        <v>-5.6743563148815568E-3</v>
      </c>
      <c r="BB340" s="6">
        <v>-6.8436162345411056E-3</v>
      </c>
      <c r="BD340" s="6">
        <v>1.3171225937183229E-2</v>
      </c>
      <c r="BF340" s="6">
        <v>-1.3677012098895269E-2</v>
      </c>
      <c r="BH340" s="6">
        <v>2.1565393885576434E-3</v>
      </c>
      <c r="BJ340" s="6">
        <v>-2.2318498096363104E-3</v>
      </c>
      <c r="BL340" s="6">
        <v>1.1146687176530667E-2</v>
      </c>
      <c r="BN340" s="6">
        <v>-1.1267223413872207E-2</v>
      </c>
      <c r="BS340">
        <v>12</v>
      </c>
      <c r="BT340">
        <v>8</v>
      </c>
      <c r="BU340" s="23">
        <v>2678.73</v>
      </c>
      <c r="BV340" s="20">
        <v>1.2028682429230999</v>
      </c>
      <c r="BW340" s="20">
        <v>1.1868384247897099</v>
      </c>
    </row>
    <row r="341" spans="1:75" x14ac:dyDescent="0.25">
      <c r="A341" s="3">
        <v>340</v>
      </c>
      <c r="B341" s="3" t="s">
        <v>21</v>
      </c>
      <c r="C341" s="3" t="s">
        <v>22</v>
      </c>
      <c r="D341" s="3" t="s">
        <v>23</v>
      </c>
      <c r="E341" s="3" t="s">
        <v>87</v>
      </c>
      <c r="F341" s="3" t="s">
        <v>43</v>
      </c>
      <c r="G341" s="3" t="b">
        <v>1</v>
      </c>
      <c r="H341" s="3" t="b">
        <v>1</v>
      </c>
      <c r="I341" s="3" t="b">
        <v>0</v>
      </c>
      <c r="J341" s="3" t="b">
        <v>1</v>
      </c>
      <c r="K341" s="3" t="b">
        <v>0</v>
      </c>
      <c r="L341" s="3">
        <v>200</v>
      </c>
      <c r="M341" s="3">
        <v>2</v>
      </c>
      <c r="N341" s="3">
        <v>0</v>
      </c>
      <c r="O341" s="3">
        <v>1</v>
      </c>
      <c r="P341" s="3">
        <v>2</v>
      </c>
      <c r="Q341" s="3">
        <v>100</v>
      </c>
      <c r="R341" s="3">
        <v>100</v>
      </c>
      <c r="S341" s="3">
        <v>1</v>
      </c>
      <c r="T341" s="3">
        <v>1</v>
      </c>
      <c r="U341" s="3" t="b">
        <v>1</v>
      </c>
      <c r="V341" s="3">
        <v>251</v>
      </c>
      <c r="W341" s="51">
        <v>2968.87</v>
      </c>
      <c r="X341" s="51">
        <v>2722.09</v>
      </c>
      <c r="Y341" s="53">
        <v>168</v>
      </c>
      <c r="Z341" s="53">
        <v>169</v>
      </c>
      <c r="AA341" s="51">
        <v>138.38999999999999</v>
      </c>
      <c r="AB341" s="51">
        <v>141.01</v>
      </c>
      <c r="AC341" s="17">
        <v>1.21428780253436</v>
      </c>
      <c r="AD341" s="17">
        <v>1.1987209449653999</v>
      </c>
      <c r="AE341" s="51">
        <v>32</v>
      </c>
      <c r="AF341" s="51">
        <v>30</v>
      </c>
      <c r="AG341" s="51">
        <v>31.6</v>
      </c>
      <c r="AH341" s="51">
        <v>30.4</v>
      </c>
      <c r="AI341" s="17">
        <v>1.0148649163511401</v>
      </c>
      <c r="AJ341" s="17">
        <v>0.98924841698556698</v>
      </c>
      <c r="AK341" s="3">
        <v>-20</v>
      </c>
      <c r="AL341" s="3">
        <v>12</v>
      </c>
      <c r="AN341" s="6">
        <v>1.3730867083444842E-2</v>
      </c>
      <c r="AP341" s="6">
        <v>9.588548781134687E-3</v>
      </c>
      <c r="AR341" s="6">
        <v>-5.9488399762042121E-4</v>
      </c>
      <c r="AT341" s="6">
        <v>-2.9498525073746729E-3</v>
      </c>
      <c r="AV341" s="6">
        <v>-4.46011078339692E-3</v>
      </c>
      <c r="AX341" s="6">
        <v>-6.1949834025190054E-3</v>
      </c>
      <c r="AZ341" s="6">
        <v>3.7653816014453501E-3</v>
      </c>
      <c r="BB341" s="6">
        <v>3.0997766664762061E-3</v>
      </c>
      <c r="BD341" s="6">
        <v>1.3171225937183229E-2</v>
      </c>
      <c r="BF341" s="6">
        <v>-1.3677012098895269E-2</v>
      </c>
      <c r="BH341" s="6">
        <v>2.1565393885576434E-3</v>
      </c>
      <c r="BJ341" s="6">
        <v>-2.2318498096363104E-3</v>
      </c>
      <c r="BL341" s="6">
        <v>1.0737088223990332E-2</v>
      </c>
      <c r="BN341" s="6">
        <v>-1.1647513702709555E-2</v>
      </c>
      <c r="BS341">
        <v>12</v>
      </c>
      <c r="BT341">
        <v>8</v>
      </c>
      <c r="BU341" s="23">
        <v>2722.09</v>
      </c>
      <c r="BV341" s="20">
        <v>1.21428780253436</v>
      </c>
      <c r="BW341" s="20">
        <v>1.1987209449653999</v>
      </c>
    </row>
    <row r="342" spans="1:75" x14ac:dyDescent="0.25">
      <c r="A342" s="1">
        <v>341</v>
      </c>
      <c r="B342" s="1" t="s">
        <v>21</v>
      </c>
      <c r="C342" s="1" t="s">
        <v>22</v>
      </c>
      <c r="D342" s="1" t="s">
        <v>23</v>
      </c>
      <c r="E342" s="1" t="s">
        <v>88</v>
      </c>
      <c r="F342" s="1" t="s">
        <v>43</v>
      </c>
      <c r="G342" s="1" t="b">
        <v>1</v>
      </c>
      <c r="H342" s="1" t="b">
        <v>1</v>
      </c>
      <c r="I342" s="1" t="b">
        <v>0</v>
      </c>
      <c r="J342" s="1" t="b">
        <v>1</v>
      </c>
      <c r="K342" s="1" t="b">
        <v>0</v>
      </c>
      <c r="L342" s="1">
        <v>200</v>
      </c>
      <c r="M342" s="1">
        <v>2</v>
      </c>
      <c r="N342" s="1">
        <v>0</v>
      </c>
      <c r="O342" s="1">
        <v>1</v>
      </c>
      <c r="P342" s="1">
        <v>2</v>
      </c>
      <c r="Q342" s="1">
        <v>100</v>
      </c>
      <c r="R342" s="1">
        <v>100</v>
      </c>
      <c r="S342" s="1">
        <v>1</v>
      </c>
      <c r="T342" s="1">
        <v>1</v>
      </c>
      <c r="U342" s="1" t="b">
        <v>1</v>
      </c>
      <c r="V342" s="1">
        <v>251</v>
      </c>
      <c r="W342" s="50">
        <v>2869.35</v>
      </c>
      <c r="X342" s="50">
        <v>2740.29</v>
      </c>
      <c r="Y342" s="54">
        <v>168</v>
      </c>
      <c r="Z342" s="54">
        <v>169</v>
      </c>
      <c r="AA342" s="50">
        <v>140.61000000000001</v>
      </c>
      <c r="AB342" s="50">
        <v>141.35</v>
      </c>
      <c r="AC342" s="16">
        <v>1.1951398202932799</v>
      </c>
      <c r="AD342" s="16">
        <v>1.19588216226774</v>
      </c>
      <c r="AE342" s="50">
        <v>31.02</v>
      </c>
      <c r="AF342" s="50">
        <v>30.98</v>
      </c>
      <c r="AG342" s="50">
        <v>31.63</v>
      </c>
      <c r="AH342" s="50">
        <v>30.37</v>
      </c>
      <c r="AI342" s="16">
        <v>0.98275644203648305</v>
      </c>
      <c r="AJ342" s="16">
        <v>1.02250318612552</v>
      </c>
      <c r="AK342" s="1">
        <v>-20</v>
      </c>
      <c r="AL342" s="1">
        <v>11</v>
      </c>
      <c r="AN342" s="6" cm="1">
        <f t="array" ref="AN342:AN351">W342:W351/AO342-1</f>
        <v>9.0969420249742416E-3</v>
      </c>
      <c r="AO342" s="23">
        <f>AVERAGE(W342:W351)</f>
        <v>2843.4830000000002</v>
      </c>
      <c r="AP342" s="6" cm="1">
        <f t="array" ref="AP342:AP351">X342:X351/AQ342-1</f>
        <v>-2.2334497513858409E-3</v>
      </c>
      <c r="AQ342" s="23">
        <f t="shared" ref="AQ342" si="110">AVERAGE(X342:X351)</f>
        <v>2746.424</v>
      </c>
      <c r="AR342" s="6" cm="1">
        <f t="array" ref="AR342:AR351">Y342:Y351/AS342-1</f>
        <v>-2.9673590504450953E-3</v>
      </c>
      <c r="AS342" s="23">
        <f>AVERAGE(Y342:Y351)</f>
        <v>168.5</v>
      </c>
      <c r="AT342" s="6" cm="1">
        <f t="array" ref="AT342:AT351">Z342:Z351/AU342-1</f>
        <v>-2.9498525073746729E-3</v>
      </c>
      <c r="AU342" s="23">
        <f>AVERAGE(Z342:Z351)</f>
        <v>169.5</v>
      </c>
      <c r="AV342" s="6" cm="1">
        <f t="array" ref="AV342:AV351">AA342:AA351/AW342-1</f>
        <v>4.6370060231066823E-3</v>
      </c>
      <c r="AW342" s="23">
        <f>AVERAGE(AA342:AA351)</f>
        <v>139.96099999999998</v>
      </c>
      <c r="AX342" s="6" cm="1">
        <f t="array" ref="AX342:AX351">AB342:AB351/AY342-1</f>
        <v>-1.9487947128350447E-3</v>
      </c>
      <c r="AY342" s="23">
        <f>AVERAGE(AB342:AB351)</f>
        <v>141.62599999999998</v>
      </c>
      <c r="AZ342" s="6" cm="1">
        <f t="array" ref="AZ342:AZ351">AC342:AC351/BA342-1</f>
        <v>-7.5868166538486381E-3</v>
      </c>
      <c r="BA342" s="23">
        <f>AVERAGE(AC342:AC351)</f>
        <v>1.2042764448811418</v>
      </c>
      <c r="BB342" s="6" cm="1">
        <f t="array" ref="BB342:BB351">AD342:AD351/BC342-1</f>
        <v>-1.0674919687647666E-3</v>
      </c>
      <c r="BC342" s="23">
        <f>AVERAGE(AD342:AD351)</f>
        <v>1.1971601210823208</v>
      </c>
      <c r="BD342" s="6" cm="1">
        <f t="array" ref="BD342:BD351">AE342:AE351/BE342-1</f>
        <v>1.5174506828528056E-3</v>
      </c>
      <c r="BE342" s="23">
        <f>AVERAGE(AE342:AE351)</f>
        <v>30.973000000000003</v>
      </c>
      <c r="BF342" s="6" cm="1">
        <f t="array" ref="BF342:BF351">AF342:AF351/BG342-1</f>
        <v>-1.5148096818898837E-3</v>
      </c>
      <c r="BG342" s="23">
        <f>AVERAGE(AF342:AF351)</f>
        <v>31.026999999999997</v>
      </c>
      <c r="BH342" s="6" cm="1">
        <f t="array" ref="BH342:BH351">AG342:AG351/BI342-1</f>
        <v>1.5865878725590976E-2</v>
      </c>
      <c r="BI342" s="23">
        <f t="shared" ref="BI342" si="111">AVERAGE(AG342:AG351)</f>
        <v>31.135999999999996</v>
      </c>
      <c r="BJ342" s="6" cm="1">
        <f t="array" ref="BJ342:BJ351">AH342:AH351/BK342-1</f>
        <v>-1.6005702436495683E-2</v>
      </c>
      <c r="BK342" s="23">
        <f t="shared" ref="BK342" si="112">AVERAGE(AH342:AH351)</f>
        <v>30.864000000000004</v>
      </c>
      <c r="BL342" s="6" cm="1">
        <f t="array" ref="BL342:BL351">AI342:AI351/BM342-1</f>
        <v>-1.4202609130548827E-2</v>
      </c>
      <c r="BM342" s="22">
        <f t="shared" ref="BM342" si="113">AVERAGE(AI342:AI351)</f>
        <v>0.99691523951966832</v>
      </c>
      <c r="BN342" s="6" cm="1">
        <f t="array" ref="BN342:BN351">AJ342:AJ351/BO342-1</f>
        <v>1.4886325202897455E-2</v>
      </c>
      <c r="BO342" s="22">
        <f t="shared" ref="BO342" si="114">AVERAGE(AJ342:AJ351)</f>
        <v>1.0075051370123642</v>
      </c>
      <c r="BS342">
        <v>11</v>
      </c>
      <c r="BT342">
        <v>9</v>
      </c>
      <c r="BU342" s="23">
        <v>2740.29</v>
      </c>
      <c r="BV342" s="20">
        <v>1.1951398202932799</v>
      </c>
      <c r="BW342" s="20">
        <v>1.19588216226774</v>
      </c>
    </row>
    <row r="343" spans="1:75" x14ac:dyDescent="0.25">
      <c r="A343" s="1">
        <v>342</v>
      </c>
      <c r="B343" s="1" t="s">
        <v>21</v>
      </c>
      <c r="C343" s="1" t="s">
        <v>22</v>
      </c>
      <c r="D343" s="1" t="s">
        <v>23</v>
      </c>
      <c r="E343" s="1" t="s">
        <v>88</v>
      </c>
      <c r="F343" s="1" t="s">
        <v>43</v>
      </c>
      <c r="G343" s="1" t="b">
        <v>1</v>
      </c>
      <c r="H343" s="1" t="b">
        <v>1</v>
      </c>
      <c r="I343" s="1" t="b">
        <v>0</v>
      </c>
      <c r="J343" s="1" t="b">
        <v>1</v>
      </c>
      <c r="K343" s="1" t="b">
        <v>0</v>
      </c>
      <c r="L343" s="1">
        <v>200</v>
      </c>
      <c r="M343" s="1">
        <v>2</v>
      </c>
      <c r="N343" s="1">
        <v>0</v>
      </c>
      <c r="O343" s="1">
        <v>1</v>
      </c>
      <c r="P343" s="1">
        <v>2</v>
      </c>
      <c r="Q343" s="1">
        <v>100</v>
      </c>
      <c r="R343" s="1">
        <v>100</v>
      </c>
      <c r="S343" s="1">
        <v>1</v>
      </c>
      <c r="T343" s="1">
        <v>1</v>
      </c>
      <c r="U343" s="1" t="b">
        <v>1</v>
      </c>
      <c r="V343" s="1">
        <v>251</v>
      </c>
      <c r="W343" s="50">
        <v>2853.34</v>
      </c>
      <c r="X343" s="50">
        <v>2770.43</v>
      </c>
      <c r="Y343" s="54">
        <v>168</v>
      </c>
      <c r="Z343" s="54">
        <v>169</v>
      </c>
      <c r="AA343" s="50">
        <v>139.81</v>
      </c>
      <c r="AB343" s="50">
        <v>141.69999999999999</v>
      </c>
      <c r="AC343" s="16">
        <v>1.2019080959450901</v>
      </c>
      <c r="AD343" s="16">
        <v>1.1929684377316001</v>
      </c>
      <c r="AE343" s="50">
        <v>30.89</v>
      </c>
      <c r="AF343" s="50">
        <v>31.11</v>
      </c>
      <c r="AG343" s="50">
        <v>31</v>
      </c>
      <c r="AH343" s="50">
        <v>31</v>
      </c>
      <c r="AI343" s="16">
        <v>0.99816964657488005</v>
      </c>
      <c r="AJ343" s="16">
        <v>1.0052848159485399</v>
      </c>
      <c r="AK343" s="1">
        <v>-20</v>
      </c>
      <c r="AL343" s="1">
        <v>11</v>
      </c>
      <c r="AN343" s="6">
        <v>3.4665232744490737E-3</v>
      </c>
      <c r="AP343" s="6">
        <v>8.7408207909629443E-3</v>
      </c>
      <c r="AR343" s="6">
        <v>-2.9673590504450953E-3</v>
      </c>
      <c r="AT343" s="6">
        <v>-2.9498525073746729E-3</v>
      </c>
      <c r="AV343" s="6">
        <v>-1.0788719714776018E-3</v>
      </c>
      <c r="AX343" s="6">
        <v>5.225029302529105E-4</v>
      </c>
      <c r="AZ343" s="6">
        <v>-1.9666156770885568E-3</v>
      </c>
      <c r="BB343" s="6">
        <v>-3.5013556473391105E-3</v>
      </c>
      <c r="BD343" s="6">
        <v>-2.6797533335486401E-3</v>
      </c>
      <c r="BF343" s="6">
        <v>2.6750894382312485E-3</v>
      </c>
      <c r="BH343" s="6">
        <v>-4.3679342240492414E-3</v>
      </c>
      <c r="BJ343" s="6">
        <v>4.4064282011404554E-3</v>
      </c>
      <c r="BL343" s="6">
        <v>1.2582885740779481E-3</v>
      </c>
      <c r="BN343" s="6">
        <v>-2.2037813826025765E-3</v>
      </c>
      <c r="BS343">
        <v>11</v>
      </c>
      <c r="BT343">
        <v>9</v>
      </c>
      <c r="BU343" s="23">
        <v>2770.43</v>
      </c>
      <c r="BV343" s="20">
        <v>1.2019080959450901</v>
      </c>
      <c r="BW343" s="20">
        <v>1.1929684377316001</v>
      </c>
    </row>
    <row r="344" spans="1:75" x14ac:dyDescent="0.25">
      <c r="A344" s="1">
        <v>343</v>
      </c>
      <c r="B344" s="1" t="s">
        <v>21</v>
      </c>
      <c r="C344" s="1" t="s">
        <v>22</v>
      </c>
      <c r="D344" s="1" t="s">
        <v>23</v>
      </c>
      <c r="E344" s="1" t="s">
        <v>88</v>
      </c>
      <c r="F344" s="1" t="s">
        <v>43</v>
      </c>
      <c r="G344" s="1" t="b">
        <v>1</v>
      </c>
      <c r="H344" s="1" t="b">
        <v>1</v>
      </c>
      <c r="I344" s="1" t="b">
        <v>0</v>
      </c>
      <c r="J344" s="1" t="b">
        <v>1</v>
      </c>
      <c r="K344" s="1" t="b">
        <v>0</v>
      </c>
      <c r="L344" s="1">
        <v>200</v>
      </c>
      <c r="M344" s="1">
        <v>2</v>
      </c>
      <c r="N344" s="1">
        <v>0</v>
      </c>
      <c r="O344" s="1">
        <v>1</v>
      </c>
      <c r="P344" s="1">
        <v>2</v>
      </c>
      <c r="Q344" s="1">
        <v>100</v>
      </c>
      <c r="R344" s="1">
        <v>100</v>
      </c>
      <c r="S344" s="1">
        <v>1</v>
      </c>
      <c r="T344" s="1">
        <v>1</v>
      </c>
      <c r="U344" s="1" t="b">
        <v>1</v>
      </c>
      <c r="V344" s="1">
        <v>251</v>
      </c>
      <c r="W344" s="50">
        <v>2906.66</v>
      </c>
      <c r="X344" s="50">
        <v>2810.54</v>
      </c>
      <c r="Y344" s="54">
        <v>168</v>
      </c>
      <c r="Z344" s="54">
        <v>169</v>
      </c>
      <c r="AA344" s="50">
        <v>138.49</v>
      </c>
      <c r="AB344" s="50">
        <v>140.02000000000001</v>
      </c>
      <c r="AC344" s="16">
        <v>1.21350838881222</v>
      </c>
      <c r="AD344" s="16">
        <v>1.20722827795654</v>
      </c>
      <c r="AE344" s="50">
        <v>30.86</v>
      </c>
      <c r="AF344" s="50">
        <v>31.14</v>
      </c>
      <c r="AG344" s="50">
        <v>31.23</v>
      </c>
      <c r="AH344" s="50">
        <v>30.77</v>
      </c>
      <c r="AI344" s="16">
        <v>0.98970364900181895</v>
      </c>
      <c r="AJ344" s="16">
        <v>1.01375173606931</v>
      </c>
      <c r="AK344" s="1">
        <v>-20</v>
      </c>
      <c r="AL344" s="1">
        <v>11</v>
      </c>
      <c r="AN344" s="6">
        <v>2.2218173978884259E-2</v>
      </c>
      <c r="AP344" s="6">
        <v>2.3345266426451294E-2</v>
      </c>
      <c r="AR344" s="6">
        <v>-2.9673590504450953E-3</v>
      </c>
      <c r="AT344" s="6">
        <v>-2.9498525073746729E-3</v>
      </c>
      <c r="AV344" s="6">
        <v>-1.0510070662541504E-2</v>
      </c>
      <c r="AX344" s="6">
        <v>-1.133972575656983E-2</v>
      </c>
      <c r="AZ344" s="6">
        <v>7.665967370132698E-3</v>
      </c>
      <c r="BB344" s="6">
        <v>8.4100336261758724E-3</v>
      </c>
      <c r="BD344" s="6">
        <v>-3.6483388757951873E-3</v>
      </c>
      <c r="BF344" s="6">
        <v>3.6419892351824412E-3</v>
      </c>
      <c r="BH344" s="6">
        <v>3.0190133607401748E-3</v>
      </c>
      <c r="BJ344" s="6">
        <v>-3.0456194919649127E-3</v>
      </c>
      <c r="BL344" s="6">
        <v>-7.2339053832941591E-3</v>
      </c>
      <c r="BN344" s="6">
        <v>6.2000667068253801E-3</v>
      </c>
      <c r="BS344">
        <v>11</v>
      </c>
      <c r="BT344">
        <v>9</v>
      </c>
      <c r="BU344" s="23">
        <v>2810.54</v>
      </c>
      <c r="BV344" s="20">
        <v>1.21350838881222</v>
      </c>
      <c r="BW344" s="20">
        <v>1.20722827795654</v>
      </c>
    </row>
    <row r="345" spans="1:75" x14ac:dyDescent="0.25">
      <c r="A345" s="1">
        <v>344</v>
      </c>
      <c r="B345" s="1" t="s">
        <v>21</v>
      </c>
      <c r="C345" s="1" t="s">
        <v>22</v>
      </c>
      <c r="D345" s="1" t="s">
        <v>23</v>
      </c>
      <c r="E345" s="1" t="s">
        <v>88</v>
      </c>
      <c r="F345" s="1" t="s">
        <v>43</v>
      </c>
      <c r="G345" s="1" t="b">
        <v>1</v>
      </c>
      <c r="H345" s="1" t="b">
        <v>1</v>
      </c>
      <c r="I345" s="1" t="b">
        <v>0</v>
      </c>
      <c r="J345" s="1" t="b">
        <v>1</v>
      </c>
      <c r="K345" s="1" t="b">
        <v>0</v>
      </c>
      <c r="L345" s="1">
        <v>200</v>
      </c>
      <c r="M345" s="1">
        <v>2</v>
      </c>
      <c r="N345" s="1">
        <v>0</v>
      </c>
      <c r="O345" s="1">
        <v>1</v>
      </c>
      <c r="P345" s="1">
        <v>2</v>
      </c>
      <c r="Q345" s="1">
        <v>100</v>
      </c>
      <c r="R345" s="1">
        <v>100</v>
      </c>
      <c r="S345" s="1">
        <v>1</v>
      </c>
      <c r="T345" s="1">
        <v>1</v>
      </c>
      <c r="U345" s="1" t="b">
        <v>1</v>
      </c>
      <c r="V345" s="1">
        <v>251</v>
      </c>
      <c r="W345" s="50">
        <v>2767.29</v>
      </c>
      <c r="X345" s="50">
        <v>2682.38</v>
      </c>
      <c r="Y345" s="54">
        <v>169</v>
      </c>
      <c r="Z345" s="54">
        <v>170</v>
      </c>
      <c r="AA345" s="50">
        <v>141.71</v>
      </c>
      <c r="AB345" s="50">
        <v>143.32</v>
      </c>
      <c r="AC345" s="16">
        <v>1.1929899989025501</v>
      </c>
      <c r="AD345" s="16">
        <v>1.18648919202359</v>
      </c>
      <c r="AE345" s="50">
        <v>30.87</v>
      </c>
      <c r="AF345" s="50">
        <v>31.13</v>
      </c>
      <c r="AG345" s="50">
        <v>31.11</v>
      </c>
      <c r="AH345" s="50">
        <v>30.89</v>
      </c>
      <c r="AI345" s="16">
        <v>0.99573591402381501</v>
      </c>
      <c r="AJ345" s="16">
        <v>1.01130633108739</v>
      </c>
      <c r="AK345" s="1">
        <v>-20</v>
      </c>
      <c r="AL345" s="1">
        <v>11</v>
      </c>
      <c r="AN345" s="6">
        <v>-2.6795658704483305E-2</v>
      </c>
      <c r="AP345" s="6">
        <v>-2.3319050518055384E-2</v>
      </c>
      <c r="AR345" s="6">
        <v>2.9673590504450953E-3</v>
      </c>
      <c r="AT345" s="6">
        <v>2.9498525073745618E-3</v>
      </c>
      <c r="AV345" s="6">
        <v>1.249633826565999E-2</v>
      </c>
      <c r="AX345" s="6">
        <v>1.1961080592546747E-2</v>
      </c>
      <c r="AZ345" s="6">
        <v>-9.3719727115526563E-3</v>
      </c>
      <c r="BB345" s="6">
        <v>-8.9135353498773773E-3</v>
      </c>
      <c r="BD345" s="6">
        <v>-3.3254770283795976E-3</v>
      </c>
      <c r="BF345" s="6">
        <v>3.3196893028653029E-3</v>
      </c>
      <c r="BH345" s="6">
        <v>-8.3504624871522104E-4</v>
      </c>
      <c r="BJ345" s="6">
        <v>8.4240539139446291E-4</v>
      </c>
      <c r="BL345" s="6">
        <v>-1.1829746894245208E-3</v>
      </c>
      <c r="BN345" s="6">
        <v>3.7728781078951723E-3</v>
      </c>
      <c r="BS345">
        <v>11</v>
      </c>
      <c r="BT345">
        <v>9</v>
      </c>
      <c r="BU345" s="23">
        <v>2682.38</v>
      </c>
      <c r="BV345" s="20">
        <v>1.1929899989025501</v>
      </c>
      <c r="BW345" s="20">
        <v>1.18648919202359</v>
      </c>
    </row>
    <row r="346" spans="1:75" x14ac:dyDescent="0.25">
      <c r="A346" s="1">
        <v>345</v>
      </c>
      <c r="B346" s="1" t="s">
        <v>21</v>
      </c>
      <c r="C346" s="1" t="s">
        <v>22</v>
      </c>
      <c r="D346" s="1" t="s">
        <v>23</v>
      </c>
      <c r="E346" s="1" t="s">
        <v>88</v>
      </c>
      <c r="F346" s="1" t="s">
        <v>43</v>
      </c>
      <c r="G346" s="1" t="b">
        <v>1</v>
      </c>
      <c r="H346" s="1" t="b">
        <v>1</v>
      </c>
      <c r="I346" s="1" t="b">
        <v>0</v>
      </c>
      <c r="J346" s="1" t="b">
        <v>1</v>
      </c>
      <c r="K346" s="1" t="b">
        <v>0</v>
      </c>
      <c r="L346" s="1">
        <v>200</v>
      </c>
      <c r="M346" s="1">
        <v>2</v>
      </c>
      <c r="N346" s="1">
        <v>0</v>
      </c>
      <c r="O346" s="1">
        <v>1</v>
      </c>
      <c r="P346" s="1">
        <v>2</v>
      </c>
      <c r="Q346" s="1">
        <v>100</v>
      </c>
      <c r="R346" s="1">
        <v>100</v>
      </c>
      <c r="S346" s="1">
        <v>1</v>
      </c>
      <c r="T346" s="1">
        <v>1</v>
      </c>
      <c r="U346" s="1" t="b">
        <v>1</v>
      </c>
      <c r="V346" s="1">
        <v>251</v>
      </c>
      <c r="W346" s="50">
        <v>2837.13</v>
      </c>
      <c r="X346" s="50">
        <v>2737.62</v>
      </c>
      <c r="Y346" s="54">
        <v>168</v>
      </c>
      <c r="Z346" s="54">
        <v>169</v>
      </c>
      <c r="AA346" s="50">
        <v>140.74</v>
      </c>
      <c r="AB346" s="50">
        <v>142.33000000000001</v>
      </c>
      <c r="AC346" s="16">
        <v>1.1941124635640199</v>
      </c>
      <c r="AD346" s="16">
        <v>1.1877432228304301</v>
      </c>
      <c r="AE346" s="50">
        <v>31.09</v>
      </c>
      <c r="AF346" s="50">
        <v>30.91</v>
      </c>
      <c r="AG346" s="50">
        <v>31.12</v>
      </c>
      <c r="AH346" s="50">
        <v>30.88</v>
      </c>
      <c r="AI346" s="16">
        <v>1.0013175055794299</v>
      </c>
      <c r="AJ346" s="16">
        <v>1.00320650151556</v>
      </c>
      <c r="AK346" s="1">
        <v>-20</v>
      </c>
      <c r="AL346" s="1">
        <v>11</v>
      </c>
      <c r="AN346" s="6">
        <v>-2.234231750286586E-3</v>
      </c>
      <c r="AP346" s="6">
        <v>-3.2056230210630865E-3</v>
      </c>
      <c r="AR346" s="6">
        <v>-2.9673590504450953E-3</v>
      </c>
      <c r="AT346" s="6">
        <v>-2.9498525073746729E-3</v>
      </c>
      <c r="AV346" s="6">
        <v>5.5658361972266146E-3</v>
      </c>
      <c r="AX346" s="6">
        <v>4.970838687811785E-3</v>
      </c>
      <c r="AZ346" s="6">
        <v>-8.4399070996734604E-3</v>
      </c>
      <c r="BB346" s="6">
        <v>-7.8660306888415077E-3</v>
      </c>
      <c r="BD346" s="6">
        <v>3.7774836147612678E-3</v>
      </c>
      <c r="BF346" s="6">
        <v>-3.7709092081089635E-3</v>
      </c>
      <c r="BH346" s="6">
        <v>-5.1387461459384554E-4</v>
      </c>
      <c r="BJ346" s="6">
        <v>5.1840331778096882E-4</v>
      </c>
      <c r="BL346" s="6">
        <v>4.4158880166007553E-3</v>
      </c>
      <c r="BN346" s="6">
        <v>-4.2666139743479103E-3</v>
      </c>
      <c r="BS346">
        <v>11</v>
      </c>
      <c r="BT346">
        <v>9</v>
      </c>
      <c r="BU346" s="23">
        <v>2737.62</v>
      </c>
      <c r="BV346" s="20">
        <v>1.1941124635640199</v>
      </c>
      <c r="BW346" s="20">
        <v>1.1877432228304301</v>
      </c>
    </row>
    <row r="347" spans="1:75" x14ac:dyDescent="0.25">
      <c r="A347" s="1">
        <v>346</v>
      </c>
      <c r="B347" s="1" t="s">
        <v>21</v>
      </c>
      <c r="C347" s="1" t="s">
        <v>22</v>
      </c>
      <c r="D347" s="1" t="s">
        <v>23</v>
      </c>
      <c r="E347" s="1" t="s">
        <v>88</v>
      </c>
      <c r="F347" s="1" t="s">
        <v>43</v>
      </c>
      <c r="G347" s="1" t="b">
        <v>1</v>
      </c>
      <c r="H347" s="1" t="b">
        <v>1</v>
      </c>
      <c r="I347" s="1" t="b">
        <v>0</v>
      </c>
      <c r="J347" s="1" t="b">
        <v>1</v>
      </c>
      <c r="K347" s="1" t="b">
        <v>0</v>
      </c>
      <c r="L347" s="1">
        <v>200</v>
      </c>
      <c r="M347" s="1">
        <v>2</v>
      </c>
      <c r="N347" s="1">
        <v>0</v>
      </c>
      <c r="O347" s="1">
        <v>1</v>
      </c>
      <c r="P347" s="1">
        <v>2</v>
      </c>
      <c r="Q347" s="1">
        <v>100</v>
      </c>
      <c r="R347" s="1">
        <v>100</v>
      </c>
      <c r="S347" s="1">
        <v>1</v>
      </c>
      <c r="T347" s="1">
        <v>1</v>
      </c>
      <c r="U347" s="1" t="b">
        <v>1</v>
      </c>
      <c r="V347" s="1">
        <v>251</v>
      </c>
      <c r="W347" s="50">
        <v>2854.95</v>
      </c>
      <c r="X347" s="50">
        <v>2744.61</v>
      </c>
      <c r="Y347" s="54">
        <v>169</v>
      </c>
      <c r="Z347" s="54">
        <v>170</v>
      </c>
      <c r="AA347" s="50">
        <v>139.19999999999999</v>
      </c>
      <c r="AB347" s="50">
        <v>141.13</v>
      </c>
      <c r="AC347" s="16">
        <v>1.2142631194837501</v>
      </c>
      <c r="AD347" s="16">
        <v>1.20466370885484</v>
      </c>
      <c r="AE347" s="50">
        <v>30.98</v>
      </c>
      <c r="AF347" s="50">
        <v>31.02</v>
      </c>
      <c r="AG347" s="50">
        <v>31.18</v>
      </c>
      <c r="AH347" s="50">
        <v>30.82</v>
      </c>
      <c r="AI347" s="16">
        <v>0.99485952371392405</v>
      </c>
      <c r="AJ347" s="16">
        <v>1.0078209262873901</v>
      </c>
      <c r="AK347" s="1">
        <v>-20</v>
      </c>
      <c r="AL347" s="1">
        <v>11</v>
      </c>
      <c r="AN347" s="6">
        <v>4.0327302818408128E-3</v>
      </c>
      <c r="AP347" s="6">
        <v>-6.6049524763833745E-4</v>
      </c>
      <c r="AR347" s="6">
        <v>2.9673590504450953E-3</v>
      </c>
      <c r="AT347" s="6">
        <v>2.9498525073745618E-3</v>
      </c>
      <c r="AV347" s="6">
        <v>-5.4372289423482156E-3</v>
      </c>
      <c r="AX347" s="6">
        <v>-3.502181802776172E-3</v>
      </c>
      <c r="AZ347" s="6">
        <v>8.2926761916313207E-3</v>
      </c>
      <c r="BB347" s="6">
        <v>6.267823025824848E-3</v>
      </c>
      <c r="BD347" s="6">
        <v>2.2600329319066859E-4</v>
      </c>
      <c r="BF347" s="6">
        <v>-2.2560995262188577E-4</v>
      </c>
      <c r="BH347" s="6">
        <v>1.4131551901337414E-3</v>
      </c>
      <c r="BJ347" s="6">
        <v>-1.4256091238985524E-3</v>
      </c>
      <c r="BL347" s="6">
        <v>-2.0620768188224226E-3</v>
      </c>
      <c r="BN347" s="6">
        <v>3.1343688823493032E-4</v>
      </c>
      <c r="BS347">
        <v>11</v>
      </c>
      <c r="BT347">
        <v>9</v>
      </c>
      <c r="BU347" s="23">
        <v>2744.61</v>
      </c>
      <c r="BV347" s="20">
        <v>1.2142631194837501</v>
      </c>
      <c r="BW347" s="20">
        <v>1.20466370885484</v>
      </c>
    </row>
    <row r="348" spans="1:75" x14ac:dyDescent="0.25">
      <c r="A348" s="1">
        <v>347</v>
      </c>
      <c r="B348" s="1" t="s">
        <v>21</v>
      </c>
      <c r="C348" s="1" t="s">
        <v>22</v>
      </c>
      <c r="D348" s="1" t="s">
        <v>23</v>
      </c>
      <c r="E348" s="1" t="s">
        <v>88</v>
      </c>
      <c r="F348" s="1" t="s">
        <v>43</v>
      </c>
      <c r="G348" s="1" t="b">
        <v>1</v>
      </c>
      <c r="H348" s="1" t="b">
        <v>1</v>
      </c>
      <c r="I348" s="1" t="b">
        <v>0</v>
      </c>
      <c r="J348" s="1" t="b">
        <v>1</v>
      </c>
      <c r="K348" s="1" t="b">
        <v>0</v>
      </c>
      <c r="L348" s="1">
        <v>200</v>
      </c>
      <c r="M348" s="1">
        <v>2</v>
      </c>
      <c r="N348" s="1">
        <v>0</v>
      </c>
      <c r="O348" s="1">
        <v>1</v>
      </c>
      <c r="P348" s="1">
        <v>2</v>
      </c>
      <c r="Q348" s="1">
        <v>100</v>
      </c>
      <c r="R348" s="1">
        <v>100</v>
      </c>
      <c r="S348" s="1">
        <v>1</v>
      </c>
      <c r="T348" s="1">
        <v>1</v>
      </c>
      <c r="U348" s="1" t="b">
        <v>1</v>
      </c>
      <c r="V348" s="1">
        <v>251</v>
      </c>
      <c r="W348" s="50">
        <v>2817.7</v>
      </c>
      <c r="X348" s="50">
        <v>2738.74</v>
      </c>
      <c r="Y348" s="54">
        <v>169</v>
      </c>
      <c r="Z348" s="54">
        <v>170</v>
      </c>
      <c r="AA348" s="50">
        <v>139.59</v>
      </c>
      <c r="AB348" s="50">
        <v>142.05000000000001</v>
      </c>
      <c r="AC348" s="16">
        <v>1.2108403239721801</v>
      </c>
      <c r="AD348" s="16">
        <v>1.1970644892458799</v>
      </c>
      <c r="AE348" s="50">
        <v>30.92</v>
      </c>
      <c r="AF348" s="50">
        <v>31.08</v>
      </c>
      <c r="AG348" s="50">
        <v>30.79</v>
      </c>
      <c r="AH348" s="50">
        <v>31.21</v>
      </c>
      <c r="AI348" s="16">
        <v>1.00647899726176</v>
      </c>
      <c r="AJ348" s="16">
        <v>0.99804462072775202</v>
      </c>
      <c r="AK348" s="1">
        <v>-20</v>
      </c>
      <c r="AL348" s="1">
        <v>11</v>
      </c>
      <c r="AN348" s="6">
        <v>-9.0674007898061681E-3</v>
      </c>
      <c r="AP348" s="6">
        <v>-2.7978200015730259E-3</v>
      </c>
      <c r="AR348" s="6">
        <v>2.9673590504450953E-3</v>
      </c>
      <c r="AT348" s="6">
        <v>2.9498525073745618E-3</v>
      </c>
      <c r="AV348" s="6">
        <v>-2.6507384199883077E-3</v>
      </c>
      <c r="AX348" s="6">
        <v>2.9938005733411988E-3</v>
      </c>
      <c r="AZ348" s="6">
        <v>5.4504753613162649E-3</v>
      </c>
      <c r="BB348" s="6">
        <v>-7.9882243616991033E-5</v>
      </c>
      <c r="BD348" s="6">
        <v>-1.7111677913020928E-3</v>
      </c>
      <c r="BF348" s="6">
        <v>1.7081896412802777E-3</v>
      </c>
      <c r="BH348" s="6">
        <v>-1.1112538540596018E-2</v>
      </c>
      <c r="BJ348" s="6">
        <v>1.1210471747019168E-2</v>
      </c>
      <c r="BL348" s="6">
        <v>9.5933509319203747E-3</v>
      </c>
      <c r="BN348" s="6">
        <v>-9.3900427273911902E-3</v>
      </c>
      <c r="BS348">
        <v>11</v>
      </c>
      <c r="BT348">
        <v>9</v>
      </c>
      <c r="BU348" s="23">
        <v>2738.74</v>
      </c>
      <c r="BV348" s="20">
        <v>1.2108403239721801</v>
      </c>
      <c r="BW348" s="20">
        <v>1.1970644892458799</v>
      </c>
    </row>
    <row r="349" spans="1:75" x14ac:dyDescent="0.25">
      <c r="A349" s="1">
        <v>348</v>
      </c>
      <c r="B349" s="1" t="s">
        <v>21</v>
      </c>
      <c r="C349" s="1" t="s">
        <v>22</v>
      </c>
      <c r="D349" s="1" t="s">
        <v>23</v>
      </c>
      <c r="E349" s="1" t="s">
        <v>88</v>
      </c>
      <c r="F349" s="1" t="s">
        <v>43</v>
      </c>
      <c r="G349" s="1" t="b">
        <v>1</v>
      </c>
      <c r="H349" s="1" t="b">
        <v>1</v>
      </c>
      <c r="I349" s="1" t="b">
        <v>0</v>
      </c>
      <c r="J349" s="1" t="b">
        <v>1</v>
      </c>
      <c r="K349" s="1" t="b">
        <v>0</v>
      </c>
      <c r="L349" s="1">
        <v>200</v>
      </c>
      <c r="M349" s="1">
        <v>2</v>
      </c>
      <c r="N349" s="1">
        <v>0</v>
      </c>
      <c r="O349" s="1">
        <v>1</v>
      </c>
      <c r="P349" s="1">
        <v>2</v>
      </c>
      <c r="Q349" s="1">
        <v>100</v>
      </c>
      <c r="R349" s="1">
        <v>100</v>
      </c>
      <c r="S349" s="1">
        <v>1</v>
      </c>
      <c r="T349" s="1">
        <v>1</v>
      </c>
      <c r="U349" s="1" t="b">
        <v>1</v>
      </c>
      <c r="V349" s="1">
        <v>251</v>
      </c>
      <c r="W349" s="50">
        <v>2827.34</v>
      </c>
      <c r="X349" s="50">
        <v>2726.66</v>
      </c>
      <c r="Y349" s="54">
        <v>169</v>
      </c>
      <c r="Z349" s="54">
        <v>170</v>
      </c>
      <c r="AA349" s="50">
        <v>140.15</v>
      </c>
      <c r="AB349" s="50">
        <v>141.6</v>
      </c>
      <c r="AC349" s="16">
        <v>1.2060249106069501</v>
      </c>
      <c r="AD349" s="16">
        <v>1.20083613815437</v>
      </c>
      <c r="AE349" s="50">
        <v>31.02</v>
      </c>
      <c r="AF349" s="50">
        <v>30.98</v>
      </c>
      <c r="AG349" s="50">
        <v>31.19</v>
      </c>
      <c r="AH349" s="50">
        <v>30.81</v>
      </c>
      <c r="AI349" s="16">
        <v>0.99646872320573399</v>
      </c>
      <c r="AJ349" s="16">
        <v>1.00752920394318</v>
      </c>
      <c r="AK349" s="1">
        <v>-20</v>
      </c>
      <c r="AL349" s="1">
        <v>11</v>
      </c>
      <c r="AN349" s="6">
        <v>-5.6771923728751172E-3</v>
      </c>
      <c r="AP349" s="6">
        <v>-7.196266854644473E-3</v>
      </c>
      <c r="AR349" s="6">
        <v>2.9673590504450953E-3</v>
      </c>
      <c r="AT349" s="6">
        <v>2.9498525073745618E-3</v>
      </c>
      <c r="AV349" s="6">
        <v>1.3503761762205801E-3</v>
      </c>
      <c r="AX349" s="6">
        <v>-1.8358211062929897E-4</v>
      </c>
      <c r="AZ349" s="6">
        <v>1.4518806983563337E-3</v>
      </c>
      <c r="BB349" s="6">
        <v>3.0706143708878475E-3</v>
      </c>
      <c r="BD349" s="6">
        <v>1.5174506828528056E-3</v>
      </c>
      <c r="BF349" s="6">
        <v>-1.5148096818898837E-3</v>
      </c>
      <c r="BH349" s="6">
        <v>1.7343268242551169E-3</v>
      </c>
      <c r="BJ349" s="6">
        <v>-1.7496111975118245E-3</v>
      </c>
      <c r="BL349" s="6">
        <v>-4.4789797189725977E-4</v>
      </c>
      <c r="BN349" s="6">
        <v>2.3887650724141452E-5</v>
      </c>
      <c r="BS349">
        <v>11</v>
      </c>
      <c r="BT349">
        <v>9</v>
      </c>
      <c r="BU349" s="23">
        <v>2726.66</v>
      </c>
      <c r="BV349" s="20">
        <v>1.2060249106069501</v>
      </c>
      <c r="BW349" s="20">
        <v>1.20083613815437</v>
      </c>
    </row>
    <row r="350" spans="1:75" x14ac:dyDescent="0.25">
      <c r="A350" s="1">
        <v>349</v>
      </c>
      <c r="B350" s="1" t="s">
        <v>21</v>
      </c>
      <c r="C350" s="1" t="s">
        <v>22</v>
      </c>
      <c r="D350" s="1" t="s">
        <v>23</v>
      </c>
      <c r="E350" s="1" t="s">
        <v>88</v>
      </c>
      <c r="F350" s="1" t="s">
        <v>43</v>
      </c>
      <c r="G350" s="1" t="b">
        <v>1</v>
      </c>
      <c r="H350" s="1" t="b">
        <v>1</v>
      </c>
      <c r="I350" s="1" t="b">
        <v>0</v>
      </c>
      <c r="J350" s="1" t="b">
        <v>1</v>
      </c>
      <c r="K350" s="1" t="b">
        <v>0</v>
      </c>
      <c r="L350" s="1">
        <v>200</v>
      </c>
      <c r="M350" s="1">
        <v>2</v>
      </c>
      <c r="N350" s="1">
        <v>0</v>
      </c>
      <c r="O350" s="1">
        <v>1</v>
      </c>
      <c r="P350" s="1">
        <v>2</v>
      </c>
      <c r="Q350" s="1">
        <v>100</v>
      </c>
      <c r="R350" s="1">
        <v>100</v>
      </c>
      <c r="S350" s="1">
        <v>1</v>
      </c>
      <c r="T350" s="1">
        <v>1</v>
      </c>
      <c r="U350" s="1" t="b">
        <v>1</v>
      </c>
      <c r="V350" s="1">
        <v>251</v>
      </c>
      <c r="W350" s="50">
        <v>2812.36</v>
      </c>
      <c r="X350" s="50">
        <v>2717.69</v>
      </c>
      <c r="Y350" s="54">
        <v>169</v>
      </c>
      <c r="Z350" s="54">
        <v>170</v>
      </c>
      <c r="AA350" s="50">
        <v>140.35</v>
      </c>
      <c r="AB350" s="50">
        <v>142.18</v>
      </c>
      <c r="AC350" s="16">
        <v>1.20452480855558</v>
      </c>
      <c r="AD350" s="16">
        <v>1.19603342318227</v>
      </c>
      <c r="AE350" s="50">
        <v>31.05</v>
      </c>
      <c r="AF350" s="50">
        <v>30.95</v>
      </c>
      <c r="AG350" s="50">
        <v>31.03</v>
      </c>
      <c r="AH350" s="50">
        <v>30.97</v>
      </c>
      <c r="AI350" s="16">
        <v>1.00266508914213</v>
      </c>
      <c r="AJ350" s="16">
        <v>1.00139783618473</v>
      </c>
      <c r="AK350" s="1">
        <v>-20</v>
      </c>
      <c r="AL350" s="1">
        <v>11</v>
      </c>
      <c r="AN350" s="6">
        <v>-1.0945379311217973E-2</v>
      </c>
      <c r="AP350" s="6">
        <v>-1.0462332108953309E-2</v>
      </c>
      <c r="AR350" s="6">
        <v>2.9673590504450953E-3</v>
      </c>
      <c r="AT350" s="6">
        <v>2.9498525073745618E-3</v>
      </c>
      <c r="AV350" s="6">
        <v>2.7793456748665957E-3</v>
      </c>
      <c r="AX350" s="6">
        <v>3.9117111264883597E-3</v>
      </c>
      <c r="AZ350" s="6">
        <v>2.0623476901326931E-4</v>
      </c>
      <c r="BB350" s="6">
        <v>-9.4114219159935342E-4</v>
      </c>
      <c r="BD350" s="6">
        <v>2.4860362250991308E-3</v>
      </c>
      <c r="BF350" s="6">
        <v>-2.4817094788409655E-3</v>
      </c>
      <c r="BH350" s="6">
        <v>-3.4044193216853369E-3</v>
      </c>
      <c r="BJ350" s="6">
        <v>3.4344219803004172E-3</v>
      </c>
      <c r="BL350" s="6">
        <v>5.7676414147627142E-3</v>
      </c>
      <c r="BN350" s="6">
        <v>-6.06180614199614E-3</v>
      </c>
      <c r="BS350">
        <v>11</v>
      </c>
      <c r="BT350">
        <v>9</v>
      </c>
      <c r="BU350" s="23">
        <v>2717.69</v>
      </c>
      <c r="BV350" s="20">
        <v>1.20452480855558</v>
      </c>
      <c r="BW350" s="20">
        <v>1.19603342318227</v>
      </c>
    </row>
    <row r="351" spans="1:75" x14ac:dyDescent="0.25">
      <c r="A351" s="1">
        <v>350</v>
      </c>
      <c r="B351" s="1" t="s">
        <v>21</v>
      </c>
      <c r="C351" s="1" t="s">
        <v>22</v>
      </c>
      <c r="D351" s="1" t="s">
        <v>23</v>
      </c>
      <c r="E351" s="1" t="s">
        <v>88</v>
      </c>
      <c r="F351" s="1" t="s">
        <v>43</v>
      </c>
      <c r="G351" s="1" t="b">
        <v>1</v>
      </c>
      <c r="H351" s="1" t="b">
        <v>1</v>
      </c>
      <c r="I351" s="1" t="b">
        <v>0</v>
      </c>
      <c r="J351" s="1" t="b">
        <v>1</v>
      </c>
      <c r="K351" s="1" t="b">
        <v>0</v>
      </c>
      <c r="L351" s="1">
        <v>200</v>
      </c>
      <c r="M351" s="1">
        <v>2</v>
      </c>
      <c r="N351" s="1">
        <v>0</v>
      </c>
      <c r="O351" s="1">
        <v>1</v>
      </c>
      <c r="P351" s="1">
        <v>2</v>
      </c>
      <c r="Q351" s="1">
        <v>100</v>
      </c>
      <c r="R351" s="1">
        <v>100</v>
      </c>
      <c r="S351" s="1">
        <v>1</v>
      </c>
      <c r="T351" s="1">
        <v>1</v>
      </c>
      <c r="U351" s="1" t="b">
        <v>1</v>
      </c>
      <c r="V351" s="1">
        <v>251</v>
      </c>
      <c r="W351" s="50">
        <v>2888.71</v>
      </c>
      <c r="X351" s="50">
        <v>2795.28</v>
      </c>
      <c r="Y351" s="54">
        <v>168</v>
      </c>
      <c r="Z351" s="54">
        <v>169</v>
      </c>
      <c r="AA351" s="50">
        <v>138.96</v>
      </c>
      <c r="AB351" s="50">
        <v>140.58000000000001</v>
      </c>
      <c r="AC351" s="16">
        <v>1.2094525186758001</v>
      </c>
      <c r="AD351" s="16">
        <v>1.20269215857595</v>
      </c>
      <c r="AE351" s="50">
        <v>31.03</v>
      </c>
      <c r="AF351" s="50">
        <v>30.97</v>
      </c>
      <c r="AG351" s="50">
        <v>31.08</v>
      </c>
      <c r="AH351" s="50">
        <v>30.92</v>
      </c>
      <c r="AI351" s="16">
        <v>1.00099690465671</v>
      </c>
      <c r="AJ351" s="16">
        <v>1.0042062122342701</v>
      </c>
      <c r="AK351" s="1">
        <v>-20</v>
      </c>
      <c r="AL351" s="1">
        <v>11</v>
      </c>
      <c r="AN351" s="6">
        <v>1.5905493368520096E-2</v>
      </c>
      <c r="AP351" s="6">
        <v>1.7788950285899219E-2</v>
      </c>
      <c r="AR351" s="6">
        <v>-2.9673590504450953E-3</v>
      </c>
      <c r="AT351" s="6">
        <v>-2.9498525073746729E-3</v>
      </c>
      <c r="AV351" s="6">
        <v>-7.1519923407232788E-3</v>
      </c>
      <c r="AX351" s="6">
        <v>-7.3856495276288792E-3</v>
      </c>
      <c r="AZ351" s="6">
        <v>4.2980777517152013E-3</v>
      </c>
      <c r="BB351" s="6">
        <v>4.620967067151982E-3</v>
      </c>
      <c r="BD351" s="6">
        <v>1.8403125302681733E-3</v>
      </c>
      <c r="BF351" s="6">
        <v>-1.837109614206911E-3</v>
      </c>
      <c r="BH351" s="6">
        <v>-1.7985611510790145E-3</v>
      </c>
      <c r="BJ351" s="6">
        <v>1.814411612234279E-3</v>
      </c>
      <c r="BL351" s="6">
        <v>4.094295056627173E-3</v>
      </c>
      <c r="BN351" s="6">
        <v>-3.2743503302391508E-3</v>
      </c>
      <c r="BS351">
        <v>11</v>
      </c>
      <c r="BT351">
        <v>9</v>
      </c>
      <c r="BU351" s="23">
        <v>2795.28</v>
      </c>
      <c r="BV351" s="20">
        <v>1.2094525186758001</v>
      </c>
      <c r="BW351" s="20">
        <v>1.20269215857595</v>
      </c>
    </row>
    <row r="352" spans="1:75" x14ac:dyDescent="0.25">
      <c r="A352" s="3">
        <v>351</v>
      </c>
      <c r="B352" s="3" t="s">
        <v>21</v>
      </c>
      <c r="C352" s="3" t="s">
        <v>22</v>
      </c>
      <c r="D352" s="3" t="s">
        <v>23</v>
      </c>
      <c r="E352" s="3" t="s">
        <v>89</v>
      </c>
      <c r="F352" s="3" t="s">
        <v>43</v>
      </c>
      <c r="G352" s="3" t="b">
        <v>1</v>
      </c>
      <c r="H352" s="3" t="b">
        <v>1</v>
      </c>
      <c r="I352" s="3" t="b">
        <v>0</v>
      </c>
      <c r="J352" s="3" t="b">
        <v>1</v>
      </c>
      <c r="K352" s="3" t="b">
        <v>0</v>
      </c>
      <c r="L352" s="3">
        <v>200</v>
      </c>
      <c r="M352" s="3">
        <v>2</v>
      </c>
      <c r="N352" s="3">
        <v>0</v>
      </c>
      <c r="O352" s="3">
        <v>1</v>
      </c>
      <c r="P352" s="3">
        <v>2</v>
      </c>
      <c r="Q352" s="3">
        <v>100</v>
      </c>
      <c r="R352" s="3">
        <v>100</v>
      </c>
      <c r="S352" s="3">
        <v>1</v>
      </c>
      <c r="T352" s="3">
        <v>1</v>
      </c>
      <c r="U352" s="3" t="b">
        <v>1</v>
      </c>
      <c r="V352" s="3">
        <v>251</v>
      </c>
      <c r="W352" s="51">
        <v>2801.01</v>
      </c>
      <c r="X352" s="51">
        <v>2788.79</v>
      </c>
      <c r="Y352" s="53">
        <v>168</v>
      </c>
      <c r="Z352" s="53">
        <v>168</v>
      </c>
      <c r="AA352" s="51">
        <v>141.96</v>
      </c>
      <c r="AB352" s="51">
        <v>141.65</v>
      </c>
      <c r="AC352" s="17">
        <v>1.1838292996847199</v>
      </c>
      <c r="AD352" s="17">
        <v>1.18627679830995</v>
      </c>
      <c r="AE352" s="51">
        <v>31.01</v>
      </c>
      <c r="AF352" s="51">
        <v>30.99</v>
      </c>
      <c r="AG352" s="51">
        <v>31.19</v>
      </c>
      <c r="AH352" s="51">
        <v>30.81</v>
      </c>
      <c r="AI352" s="17">
        <v>0.99585311350245398</v>
      </c>
      <c r="AJ352" s="17">
        <v>1.00751666513</v>
      </c>
      <c r="AK352" s="3">
        <v>-20</v>
      </c>
      <c r="AL352" s="3">
        <v>10</v>
      </c>
      <c r="AN352" s="6" cm="1">
        <f t="array" ref="AN352:AN361">W352:W361/AO352-1</f>
        <v>1.3894393918827408E-2</v>
      </c>
      <c r="AO352" s="23">
        <f>AVERAGE(W352:W361)</f>
        <v>2762.6249999999995</v>
      </c>
      <c r="AP352" s="6" cm="1">
        <f t="array" ref="AP352:AP361">X352:X361/AQ352-1</f>
        <v>7.7405651360553662E-3</v>
      </c>
      <c r="AQ352" s="23">
        <f t="shared" ref="AQ352" si="115">AVERAGE(X352:X361)</f>
        <v>2767.3689999999997</v>
      </c>
      <c r="AR352" s="6" cm="1">
        <f t="array" ref="AR352:AR361">Y352:Y361/AS352-1</f>
        <v>-7.0921985815601829E-3</v>
      </c>
      <c r="AS352" s="23">
        <f>AVERAGE(Y352:Y361)</f>
        <v>169.2</v>
      </c>
      <c r="AT352" s="6" cm="1">
        <f t="array" ref="AT352:AT361">Z352:Z361/AU352-1</f>
        <v>-7.0921985815601829E-3</v>
      </c>
      <c r="AU352" s="23">
        <f>AVERAGE(Z352:Z361)</f>
        <v>169.2</v>
      </c>
      <c r="AV352" s="6" cm="1">
        <f t="array" ref="AV352:AV361">AA352:AA361/AW352-1</f>
        <v>3.3856136159624572E-3</v>
      </c>
      <c r="AW352" s="23">
        <f>AVERAGE(AA352:AA361)</f>
        <v>141.48100000000002</v>
      </c>
      <c r="AX352" s="6" cm="1">
        <f t="array" ref="AX352:AX361">AB352:AB361/AY352-1</f>
        <v>2.1889718187506624E-4</v>
      </c>
      <c r="AY352" s="23">
        <f>AVERAGE(AB352:AB361)</f>
        <v>141.61900000000003</v>
      </c>
      <c r="AZ352" s="6" cm="1">
        <f t="array" ref="AZ352:AZ361">AC352:AC361/BA352-1</f>
        <v>-1.0511961029253225E-2</v>
      </c>
      <c r="BA352" s="23">
        <f>AVERAGE(AC352:AC361)</f>
        <v>1.1964058715819592</v>
      </c>
      <c r="BB352" s="6" cm="1">
        <f t="array" ref="BB352:BB361">AD352:AD361/BC352-1</f>
        <v>-7.4217333013956166E-3</v>
      </c>
      <c r="BC352" s="23">
        <f>AVERAGE(AD352:AD361)</f>
        <v>1.1951468595575869</v>
      </c>
      <c r="BD352" s="6" cm="1">
        <f t="array" ref="BD352:BD361">AE352:AE361/BE352-1</f>
        <v>7.7454334215465437E-4</v>
      </c>
      <c r="BE352" s="23">
        <f>AVERAGE(AE352:AE361)</f>
        <v>30.986000000000001</v>
      </c>
      <c r="BF352" s="6" cm="1">
        <f t="array" ref="BF352:BF361">AF352:AF361/BG352-1</f>
        <v>-7.7384407041980463E-4</v>
      </c>
      <c r="BG352" s="23">
        <f>AVERAGE(AF352:AF361)</f>
        <v>31.013999999999999</v>
      </c>
      <c r="BH352" s="6" cm="1">
        <f t="array" ref="BH352:BH361">AG352:AG361/BI352-1</f>
        <v>8.2430903507355602E-3</v>
      </c>
      <c r="BI352" s="23">
        <f t="shared" ref="BI352" si="116">AVERAGE(AG352:AG361)</f>
        <v>30.934999999999995</v>
      </c>
      <c r="BJ352" s="6" cm="1">
        <f t="array" ref="BJ352:BJ361">AH352:AH361/BK352-1</f>
        <v>-8.2085948816998933E-3</v>
      </c>
      <c r="BK352" s="23">
        <f t="shared" ref="BK352" si="117">AVERAGE(AH352:AH361)</f>
        <v>31.065000000000005</v>
      </c>
      <c r="BL352" s="6" cm="1">
        <f t="array" ref="BL352:BL361">AI352:AI361/BM352-1</f>
        <v>-8.0996289403398869E-3</v>
      </c>
      <c r="BM352" s="22">
        <f t="shared" ref="BM352" si="118">AVERAGE(AI352:AI361)</f>
        <v>1.0039850196230606</v>
      </c>
      <c r="BN352" s="6" cm="1">
        <f t="array" ref="BN352:BN361">AJ352:AJ361/BO352-1</f>
        <v>6.8594573520588398E-3</v>
      </c>
      <c r="BO352" s="22">
        <f t="shared" ref="BO352" si="119">AVERAGE(AJ352:AJ361)</f>
        <v>1.0006527304015891</v>
      </c>
      <c r="BS352">
        <v>10</v>
      </c>
      <c r="BT352">
        <v>10</v>
      </c>
      <c r="BU352" s="23">
        <v>2788.79</v>
      </c>
      <c r="BV352" s="20">
        <v>1.1838292996847199</v>
      </c>
      <c r="BW352" s="20">
        <v>1.18627679830995</v>
      </c>
    </row>
    <row r="353" spans="1:75" x14ac:dyDescent="0.25">
      <c r="A353" s="3">
        <v>352</v>
      </c>
      <c r="B353" s="3" t="s">
        <v>21</v>
      </c>
      <c r="C353" s="3" t="s">
        <v>22</v>
      </c>
      <c r="D353" s="3" t="s">
        <v>23</v>
      </c>
      <c r="E353" s="3" t="s">
        <v>89</v>
      </c>
      <c r="F353" s="3" t="s">
        <v>43</v>
      </c>
      <c r="G353" s="3" t="b">
        <v>1</v>
      </c>
      <c r="H353" s="3" t="b">
        <v>1</v>
      </c>
      <c r="I353" s="3" t="b">
        <v>0</v>
      </c>
      <c r="J353" s="3" t="b">
        <v>1</v>
      </c>
      <c r="K353" s="3" t="b">
        <v>0</v>
      </c>
      <c r="L353" s="3">
        <v>200</v>
      </c>
      <c r="M353" s="3">
        <v>2</v>
      </c>
      <c r="N353" s="3">
        <v>0</v>
      </c>
      <c r="O353" s="3">
        <v>1</v>
      </c>
      <c r="P353" s="3">
        <v>2</v>
      </c>
      <c r="Q353" s="3">
        <v>100</v>
      </c>
      <c r="R353" s="3">
        <v>100</v>
      </c>
      <c r="S353" s="3">
        <v>1</v>
      </c>
      <c r="T353" s="3">
        <v>1</v>
      </c>
      <c r="U353" s="3" t="b">
        <v>1</v>
      </c>
      <c r="V353" s="3">
        <v>251</v>
      </c>
      <c r="W353" s="51">
        <v>2738.68</v>
      </c>
      <c r="X353" s="51">
        <v>2734.3</v>
      </c>
      <c r="Y353" s="53">
        <v>169</v>
      </c>
      <c r="Z353" s="53">
        <v>169</v>
      </c>
      <c r="AA353" s="51">
        <v>142.87</v>
      </c>
      <c r="AB353" s="51">
        <v>142.44999999999999</v>
      </c>
      <c r="AC353" s="17">
        <v>1.18358471036382</v>
      </c>
      <c r="AD353" s="17">
        <v>1.1869058457877699</v>
      </c>
      <c r="AE353" s="51">
        <v>31.03</v>
      </c>
      <c r="AF353" s="51">
        <v>30.97</v>
      </c>
      <c r="AG353" s="51">
        <v>31.15</v>
      </c>
      <c r="AH353" s="51">
        <v>30.85</v>
      </c>
      <c r="AI353" s="17">
        <v>0.99872283054439204</v>
      </c>
      <c r="AJ353" s="17">
        <v>1.0065527494368101</v>
      </c>
      <c r="AK353" s="3">
        <v>-20</v>
      </c>
      <c r="AL353" s="3">
        <v>10</v>
      </c>
      <c r="AN353" s="6">
        <v>-8.6674811094519244E-3</v>
      </c>
      <c r="AP353" s="6">
        <v>-1.1949617127314571E-2</v>
      </c>
      <c r="AR353" s="6">
        <v>-1.1820330969266601E-3</v>
      </c>
      <c r="AT353" s="6">
        <v>-1.1820330969266601E-3</v>
      </c>
      <c r="AV353" s="6">
        <v>9.8175726776033034E-3</v>
      </c>
      <c r="AX353" s="6">
        <v>5.8678567141412508E-3</v>
      </c>
      <c r="AZ353" s="6">
        <v>-1.0716397773262609E-2</v>
      </c>
      <c r="BB353" s="6">
        <v>-6.8953984223056874E-3</v>
      </c>
      <c r="BD353" s="6">
        <v>1.419996127283385E-3</v>
      </c>
      <c r="BF353" s="6">
        <v>-1.4187141291029937E-3</v>
      </c>
      <c r="BH353" s="6">
        <v>6.9500565702280692E-3</v>
      </c>
      <c r="BJ353" s="6">
        <v>-6.9209721551586334E-3</v>
      </c>
      <c r="BL353" s="6">
        <v>-5.2413023858107755E-3</v>
      </c>
      <c r="BN353" s="6">
        <v>5.8961704255313663E-3</v>
      </c>
      <c r="BS353">
        <v>10</v>
      </c>
      <c r="BT353">
        <v>10</v>
      </c>
      <c r="BU353" s="23">
        <v>2734.3</v>
      </c>
      <c r="BV353" s="20">
        <v>1.18358471036382</v>
      </c>
      <c r="BW353" s="20">
        <v>1.1869058457877699</v>
      </c>
    </row>
    <row r="354" spans="1:75" x14ac:dyDescent="0.25">
      <c r="A354" s="3">
        <v>353</v>
      </c>
      <c r="B354" s="3" t="s">
        <v>21</v>
      </c>
      <c r="C354" s="3" t="s">
        <v>22</v>
      </c>
      <c r="D354" s="3" t="s">
        <v>23</v>
      </c>
      <c r="E354" s="3" t="s">
        <v>89</v>
      </c>
      <c r="F354" s="3" t="s">
        <v>43</v>
      </c>
      <c r="G354" s="3" t="b">
        <v>1</v>
      </c>
      <c r="H354" s="3" t="b">
        <v>1</v>
      </c>
      <c r="I354" s="3" t="b">
        <v>0</v>
      </c>
      <c r="J354" s="3" t="b">
        <v>1</v>
      </c>
      <c r="K354" s="3" t="b">
        <v>0</v>
      </c>
      <c r="L354" s="3">
        <v>200</v>
      </c>
      <c r="M354" s="3">
        <v>2</v>
      </c>
      <c r="N354" s="3">
        <v>0</v>
      </c>
      <c r="O354" s="3">
        <v>1</v>
      </c>
      <c r="P354" s="3">
        <v>2</v>
      </c>
      <c r="Q354" s="3">
        <v>100</v>
      </c>
      <c r="R354" s="3">
        <v>100</v>
      </c>
      <c r="S354" s="3">
        <v>1</v>
      </c>
      <c r="T354" s="3">
        <v>1</v>
      </c>
      <c r="U354" s="3" t="b">
        <v>1</v>
      </c>
      <c r="V354" s="3">
        <v>251</v>
      </c>
      <c r="W354" s="51">
        <v>2803.61</v>
      </c>
      <c r="X354" s="51">
        <v>2803.09</v>
      </c>
      <c r="Y354" s="53">
        <v>168</v>
      </c>
      <c r="Z354" s="53">
        <v>168</v>
      </c>
      <c r="AA354" s="51">
        <v>141.63999999999999</v>
      </c>
      <c r="AB354" s="51">
        <v>141.41</v>
      </c>
      <c r="AC354" s="17">
        <v>1.1864354880911401</v>
      </c>
      <c r="AD354" s="17">
        <v>1.1883504094661901</v>
      </c>
      <c r="AE354" s="51">
        <v>30.99</v>
      </c>
      <c r="AF354" s="51">
        <v>31.01</v>
      </c>
      <c r="AG354" s="51">
        <v>31.07</v>
      </c>
      <c r="AH354" s="51">
        <v>30.93</v>
      </c>
      <c r="AI354" s="17">
        <v>0.99921888179969398</v>
      </c>
      <c r="AJ354" s="17">
        <v>1.00445390583075</v>
      </c>
      <c r="AK354" s="3">
        <v>-20</v>
      </c>
      <c r="AL354" s="3">
        <v>10</v>
      </c>
      <c r="AN354" s="6">
        <v>1.4835527804172077E-2</v>
      </c>
      <c r="AP354" s="6">
        <v>1.2907928071753449E-2</v>
      </c>
      <c r="AR354" s="6">
        <v>-7.0921985815601829E-3</v>
      </c>
      <c r="AT354" s="6">
        <v>-7.0921985815601829E-3</v>
      </c>
      <c r="AV354" s="6">
        <v>1.1238258140666701E-3</v>
      </c>
      <c r="AX354" s="6">
        <v>-1.4757906778047891E-3</v>
      </c>
      <c r="AZ354" s="6">
        <v>-8.3336129716879981E-3</v>
      </c>
      <c r="BB354" s="6">
        <v>-5.6867070662033337E-3</v>
      </c>
      <c r="BD354" s="6">
        <v>1.2909055702570171E-4</v>
      </c>
      <c r="BF354" s="6">
        <v>-1.289740117366156E-4</v>
      </c>
      <c r="BH354" s="6">
        <v>4.3639890092130873E-3</v>
      </c>
      <c r="BJ354" s="6">
        <v>-4.3457267020764467E-3</v>
      </c>
      <c r="BL354" s="6">
        <v>-4.7472200582794333E-3</v>
      </c>
      <c r="BN354" s="6">
        <v>3.7986959048574853E-3</v>
      </c>
      <c r="BS354">
        <v>10</v>
      </c>
      <c r="BT354">
        <v>10</v>
      </c>
      <c r="BU354" s="23">
        <v>2803.09</v>
      </c>
      <c r="BV354" s="20">
        <v>1.1864354880911401</v>
      </c>
      <c r="BW354" s="20">
        <v>1.1883504094661901</v>
      </c>
    </row>
    <row r="355" spans="1:75" x14ac:dyDescent="0.25">
      <c r="A355" s="3">
        <v>354</v>
      </c>
      <c r="B355" s="3" t="s">
        <v>21</v>
      </c>
      <c r="C355" s="3" t="s">
        <v>22</v>
      </c>
      <c r="D355" s="3" t="s">
        <v>23</v>
      </c>
      <c r="E355" s="3" t="s">
        <v>89</v>
      </c>
      <c r="F355" s="3" t="s">
        <v>43</v>
      </c>
      <c r="G355" s="3" t="b">
        <v>1</v>
      </c>
      <c r="H355" s="3" t="b">
        <v>1</v>
      </c>
      <c r="I355" s="3" t="b">
        <v>0</v>
      </c>
      <c r="J355" s="3" t="b">
        <v>1</v>
      </c>
      <c r="K355" s="3" t="b">
        <v>0</v>
      </c>
      <c r="L355" s="3">
        <v>200</v>
      </c>
      <c r="M355" s="3">
        <v>2</v>
      </c>
      <c r="N355" s="3">
        <v>0</v>
      </c>
      <c r="O355" s="3">
        <v>1</v>
      </c>
      <c r="P355" s="3">
        <v>2</v>
      </c>
      <c r="Q355" s="3">
        <v>100</v>
      </c>
      <c r="R355" s="3">
        <v>100</v>
      </c>
      <c r="S355" s="3">
        <v>1</v>
      </c>
      <c r="T355" s="3">
        <v>1</v>
      </c>
      <c r="U355" s="3" t="b">
        <v>1</v>
      </c>
      <c r="V355" s="3">
        <v>251</v>
      </c>
      <c r="W355" s="51">
        <v>2783.58</v>
      </c>
      <c r="X355" s="51">
        <v>2779.66</v>
      </c>
      <c r="Y355" s="53">
        <v>170</v>
      </c>
      <c r="Z355" s="53">
        <v>170</v>
      </c>
      <c r="AA355" s="51">
        <v>140.1</v>
      </c>
      <c r="AB355" s="51">
        <v>140.34</v>
      </c>
      <c r="AC355" s="17">
        <v>1.213627066543</v>
      </c>
      <c r="AD355" s="17">
        <v>1.21156522304111</v>
      </c>
      <c r="AE355" s="51">
        <v>31.04</v>
      </c>
      <c r="AF355" s="51">
        <v>30.96</v>
      </c>
      <c r="AG355" s="51">
        <v>30.95</v>
      </c>
      <c r="AH355" s="51">
        <v>31.05</v>
      </c>
      <c r="AI355" s="17">
        <v>1.00485786269585</v>
      </c>
      <c r="AJ355" s="17">
        <v>0.99892241512676705</v>
      </c>
      <c r="AK355" s="3">
        <v>-20</v>
      </c>
      <c r="AL355" s="3">
        <v>10</v>
      </c>
      <c r="AN355" s="6">
        <v>7.5851771413060209E-3</v>
      </c>
      <c r="AP355" s="6">
        <v>4.4414026463404088E-3</v>
      </c>
      <c r="AR355" s="6">
        <v>4.7281323877068626E-3</v>
      </c>
      <c r="AT355" s="6">
        <v>4.7281323877068626E-3</v>
      </c>
      <c r="AV355" s="6">
        <v>-9.7610279825561808E-3</v>
      </c>
      <c r="AX355" s="6">
        <v>-9.0312740522107138E-3</v>
      </c>
      <c r="AZ355" s="6">
        <v>1.4394107693796121E-2</v>
      </c>
      <c r="BB355" s="6">
        <v>1.3737528030321577E-2</v>
      </c>
      <c r="BD355" s="6">
        <v>1.7427225198476393E-3</v>
      </c>
      <c r="BF355" s="6">
        <v>-1.7411491584444772E-3</v>
      </c>
      <c r="BH355" s="6">
        <v>4.8488766769039238E-4</v>
      </c>
      <c r="BJ355" s="6">
        <v>-4.8285852245300021E-4</v>
      </c>
      <c r="BL355" s="6">
        <v>8.6937858207991603E-4</v>
      </c>
      <c r="BN355" s="6">
        <v>-1.729186582169806E-3</v>
      </c>
      <c r="BS355">
        <v>10</v>
      </c>
      <c r="BT355">
        <v>10</v>
      </c>
      <c r="BU355" s="23">
        <v>2779.66</v>
      </c>
      <c r="BV355" s="20">
        <v>1.213627066543</v>
      </c>
      <c r="BW355" s="20">
        <v>1.21156522304111</v>
      </c>
    </row>
    <row r="356" spans="1:75" x14ac:dyDescent="0.25">
      <c r="A356" s="3">
        <v>355</v>
      </c>
      <c r="B356" s="3" t="s">
        <v>21</v>
      </c>
      <c r="C356" s="3" t="s">
        <v>22</v>
      </c>
      <c r="D356" s="3" t="s">
        <v>23</v>
      </c>
      <c r="E356" s="3" t="s">
        <v>89</v>
      </c>
      <c r="F356" s="3" t="s">
        <v>43</v>
      </c>
      <c r="G356" s="3" t="b">
        <v>1</v>
      </c>
      <c r="H356" s="3" t="b">
        <v>1</v>
      </c>
      <c r="I356" s="3" t="b">
        <v>0</v>
      </c>
      <c r="J356" s="3" t="b">
        <v>1</v>
      </c>
      <c r="K356" s="3" t="b">
        <v>0</v>
      </c>
      <c r="L356" s="3">
        <v>200</v>
      </c>
      <c r="M356" s="3">
        <v>2</v>
      </c>
      <c r="N356" s="3">
        <v>0</v>
      </c>
      <c r="O356" s="3">
        <v>1</v>
      </c>
      <c r="P356" s="3">
        <v>2</v>
      </c>
      <c r="Q356" s="3">
        <v>100</v>
      </c>
      <c r="R356" s="3">
        <v>100</v>
      </c>
      <c r="S356" s="3">
        <v>1</v>
      </c>
      <c r="T356" s="3">
        <v>1</v>
      </c>
      <c r="U356" s="3" t="b">
        <v>1</v>
      </c>
      <c r="V356" s="3">
        <v>251</v>
      </c>
      <c r="W356" s="51">
        <v>2810.5</v>
      </c>
      <c r="X356" s="51">
        <v>2827.06</v>
      </c>
      <c r="Y356" s="53">
        <v>169</v>
      </c>
      <c r="Z356" s="53">
        <v>169</v>
      </c>
      <c r="AA356" s="51">
        <v>139.75</v>
      </c>
      <c r="AB356" s="51">
        <v>140.30000000000001</v>
      </c>
      <c r="AC356" s="17">
        <v>1.20957854368962</v>
      </c>
      <c r="AD356" s="17">
        <v>1.20481885558156</v>
      </c>
      <c r="AE356" s="51">
        <v>30.96</v>
      </c>
      <c r="AF356" s="51">
        <v>31.04</v>
      </c>
      <c r="AG356" s="51">
        <v>30.74</v>
      </c>
      <c r="AH356" s="51">
        <v>31.26</v>
      </c>
      <c r="AI356" s="17">
        <v>1.00916831132291</v>
      </c>
      <c r="AJ356" s="17">
        <v>0.99488948428749502</v>
      </c>
      <c r="AK356" s="3">
        <v>-20</v>
      </c>
      <c r="AL356" s="3">
        <v>10</v>
      </c>
      <c r="AN356" s="6">
        <v>1.7329532600335096E-2</v>
      </c>
      <c r="AP356" s="6">
        <v>2.1569584684948184E-2</v>
      </c>
      <c r="AR356" s="6">
        <v>-1.1820330969266601E-3</v>
      </c>
      <c r="AT356" s="6">
        <v>-1.1820330969266601E-3</v>
      </c>
      <c r="AV356" s="6">
        <v>-1.2234858390879455E-2</v>
      </c>
      <c r="AX356" s="6">
        <v>-9.3137220288239675E-3</v>
      </c>
      <c r="AZ356" s="6">
        <v>1.1010203494106197E-2</v>
      </c>
      <c r="BB356" s="6">
        <v>8.0927259663747808E-3</v>
      </c>
      <c r="BD356" s="6">
        <v>-8.390886206673942E-4</v>
      </c>
      <c r="BF356" s="6">
        <v>8.3833107628805692E-4</v>
      </c>
      <c r="BH356" s="6">
        <v>-6.3035396799739907E-3</v>
      </c>
      <c r="BJ356" s="6">
        <v>6.2771607918878924E-3</v>
      </c>
      <c r="BL356" s="6">
        <v>5.1627181666469291E-3</v>
      </c>
      <c r="BN356" s="6">
        <v>-5.7594867220130963E-3</v>
      </c>
      <c r="BS356">
        <v>10</v>
      </c>
      <c r="BT356">
        <v>10</v>
      </c>
      <c r="BU356" s="23">
        <v>2827.06</v>
      </c>
      <c r="BV356" s="20">
        <v>1.20957854368962</v>
      </c>
      <c r="BW356" s="20">
        <v>1.20481885558156</v>
      </c>
    </row>
    <row r="357" spans="1:75" x14ac:dyDescent="0.25">
      <c r="A357" s="3">
        <v>356</v>
      </c>
      <c r="B357" s="3" t="s">
        <v>21</v>
      </c>
      <c r="C357" s="3" t="s">
        <v>22</v>
      </c>
      <c r="D357" s="3" t="s">
        <v>23</v>
      </c>
      <c r="E357" s="3" t="s">
        <v>89</v>
      </c>
      <c r="F357" s="3" t="s">
        <v>43</v>
      </c>
      <c r="G357" s="3" t="b">
        <v>1</v>
      </c>
      <c r="H357" s="3" t="b">
        <v>1</v>
      </c>
      <c r="I357" s="3" t="b">
        <v>0</v>
      </c>
      <c r="J357" s="3" t="b">
        <v>1</v>
      </c>
      <c r="K357" s="3" t="b">
        <v>0</v>
      </c>
      <c r="L357" s="3">
        <v>200</v>
      </c>
      <c r="M357" s="3">
        <v>2</v>
      </c>
      <c r="N357" s="3">
        <v>0</v>
      </c>
      <c r="O357" s="3">
        <v>1</v>
      </c>
      <c r="P357" s="3">
        <v>2</v>
      </c>
      <c r="Q357" s="3">
        <v>100</v>
      </c>
      <c r="R357" s="3">
        <v>100</v>
      </c>
      <c r="S357" s="3">
        <v>1</v>
      </c>
      <c r="T357" s="3">
        <v>1</v>
      </c>
      <c r="U357" s="3" t="b">
        <v>1</v>
      </c>
      <c r="V357" s="3">
        <v>251</v>
      </c>
      <c r="W357" s="51">
        <v>2773.44</v>
      </c>
      <c r="X357" s="51">
        <v>2771.06</v>
      </c>
      <c r="Y357" s="53">
        <v>169</v>
      </c>
      <c r="Z357" s="53">
        <v>169</v>
      </c>
      <c r="AA357" s="51">
        <v>141.55000000000001</v>
      </c>
      <c r="AB357" s="51">
        <v>141.44</v>
      </c>
      <c r="AC357" s="17">
        <v>1.19434782290298</v>
      </c>
      <c r="AD357" s="17">
        <v>1.1951752164432701</v>
      </c>
      <c r="AE357" s="51">
        <v>30.95</v>
      </c>
      <c r="AF357" s="51">
        <v>31.05</v>
      </c>
      <c r="AG357" s="51">
        <v>31.08</v>
      </c>
      <c r="AH357" s="51">
        <v>30.92</v>
      </c>
      <c r="AI357" s="17">
        <v>0.99910683356695595</v>
      </c>
      <c r="AJ357" s="17">
        <v>1.00751525177013</v>
      </c>
      <c r="AK357" s="3">
        <v>-20</v>
      </c>
      <c r="AL357" s="3">
        <v>10</v>
      </c>
      <c r="AN357" s="6">
        <v>3.9147549884621657E-3</v>
      </c>
      <c r="AP357" s="6">
        <v>1.3337578038925546E-3</v>
      </c>
      <c r="AR357" s="6">
        <v>-1.1820330969266601E-3</v>
      </c>
      <c r="AT357" s="6">
        <v>-1.1820330969266601E-3</v>
      </c>
      <c r="AV357" s="6">
        <v>4.876979947836535E-4</v>
      </c>
      <c r="AX357" s="6">
        <v>-1.2639546953447933E-3</v>
      </c>
      <c r="AZ357" s="6">
        <v>-1.7201927271202067E-3</v>
      </c>
      <c r="BB357" s="6">
        <v>2.3726695557391153E-5</v>
      </c>
      <c r="BD357" s="6">
        <v>-1.1618150132318705E-3</v>
      </c>
      <c r="BF357" s="6">
        <v>1.1607661056296514E-3</v>
      </c>
      <c r="BH357" s="6">
        <v>4.6872474543397935E-3</v>
      </c>
      <c r="BJ357" s="6">
        <v>-4.6676323837117062E-3</v>
      </c>
      <c r="BL357" s="6">
        <v>-4.8588235489173126E-3</v>
      </c>
      <c r="BN357" s="6">
        <v>6.8580449141300015E-3</v>
      </c>
      <c r="BS357">
        <v>10</v>
      </c>
      <c r="BT357">
        <v>10</v>
      </c>
      <c r="BU357" s="23">
        <v>2771.06</v>
      </c>
      <c r="BV357" s="20">
        <v>1.19434782290298</v>
      </c>
      <c r="BW357" s="20">
        <v>1.1951752164432701</v>
      </c>
    </row>
    <row r="358" spans="1:75" x14ac:dyDescent="0.25">
      <c r="A358" s="3">
        <v>357</v>
      </c>
      <c r="B358" s="3" t="s">
        <v>21</v>
      </c>
      <c r="C358" s="3" t="s">
        <v>22</v>
      </c>
      <c r="D358" s="3" t="s">
        <v>23</v>
      </c>
      <c r="E358" s="3" t="s">
        <v>89</v>
      </c>
      <c r="F358" s="3" t="s">
        <v>43</v>
      </c>
      <c r="G358" s="3" t="b">
        <v>1</v>
      </c>
      <c r="H358" s="3" t="b">
        <v>1</v>
      </c>
      <c r="I358" s="3" t="b">
        <v>0</v>
      </c>
      <c r="J358" s="3" t="b">
        <v>1</v>
      </c>
      <c r="K358" s="3" t="b">
        <v>0</v>
      </c>
      <c r="L358" s="3">
        <v>200</v>
      </c>
      <c r="M358" s="3">
        <v>2</v>
      </c>
      <c r="N358" s="3">
        <v>0</v>
      </c>
      <c r="O358" s="3">
        <v>1</v>
      </c>
      <c r="P358" s="3">
        <v>2</v>
      </c>
      <c r="Q358" s="3">
        <v>100</v>
      </c>
      <c r="R358" s="3">
        <v>100</v>
      </c>
      <c r="S358" s="3">
        <v>1</v>
      </c>
      <c r="T358" s="3">
        <v>1</v>
      </c>
      <c r="U358" s="3" t="b">
        <v>1</v>
      </c>
      <c r="V358" s="3">
        <v>251</v>
      </c>
      <c r="W358" s="51">
        <v>2762.12</v>
      </c>
      <c r="X358" s="51">
        <v>2769.3</v>
      </c>
      <c r="Y358" s="53">
        <v>170</v>
      </c>
      <c r="Z358" s="53">
        <v>170</v>
      </c>
      <c r="AA358" s="51">
        <v>140.59</v>
      </c>
      <c r="AB358" s="51">
        <v>140.88999999999999</v>
      </c>
      <c r="AC358" s="17">
        <v>1.20955893490114</v>
      </c>
      <c r="AD358" s="17">
        <v>1.2068963581876699</v>
      </c>
      <c r="AE358" s="51">
        <v>30.96</v>
      </c>
      <c r="AF358" s="51">
        <v>31.04</v>
      </c>
      <c r="AG358" s="51">
        <v>30.89</v>
      </c>
      <c r="AH358" s="51">
        <v>31.11</v>
      </c>
      <c r="AI358" s="17">
        <v>1.0041770766553999</v>
      </c>
      <c r="AJ358" s="17">
        <v>0.99952325333257896</v>
      </c>
      <c r="AK358" s="3">
        <v>-20</v>
      </c>
      <c r="AL358" s="3">
        <v>10</v>
      </c>
      <c r="AN358" s="6">
        <v>-1.8279715849944811E-4</v>
      </c>
      <c r="AP358" s="6">
        <v>6.9777467334519727E-4</v>
      </c>
      <c r="AR358" s="6">
        <v>4.7281323877068626E-3</v>
      </c>
      <c r="AT358" s="6">
        <v>4.7281323877068626E-3</v>
      </c>
      <c r="AV358" s="6">
        <v>-6.2976654109033747E-3</v>
      </c>
      <c r="AX358" s="6">
        <v>-5.1476143737778646E-3</v>
      </c>
      <c r="AZ358" s="6">
        <v>1.0993813747995906E-2</v>
      </c>
      <c r="BB358" s="6">
        <v>9.8310082448214153E-3</v>
      </c>
      <c r="BD358" s="6">
        <v>-8.390886206673942E-4</v>
      </c>
      <c r="BF358" s="6">
        <v>8.3833107628805692E-4</v>
      </c>
      <c r="BH358" s="6">
        <v>-1.454663003070733E-3</v>
      </c>
      <c r="BJ358" s="6">
        <v>1.4485755673585565E-3</v>
      </c>
      <c r="BL358" s="6">
        <v>1.9129471912981977E-4</v>
      </c>
      <c r="BN358" s="6">
        <v>-1.1287403058969359E-3</v>
      </c>
      <c r="BS358">
        <v>10</v>
      </c>
      <c r="BT358">
        <v>10</v>
      </c>
      <c r="BU358" s="23">
        <v>2769.3</v>
      </c>
      <c r="BV358" s="20">
        <v>1.20955893490114</v>
      </c>
      <c r="BW358" s="20">
        <v>1.2068963581876699</v>
      </c>
    </row>
    <row r="359" spans="1:75" x14ac:dyDescent="0.25">
      <c r="A359" s="3">
        <v>358</v>
      </c>
      <c r="B359" s="3" t="s">
        <v>21</v>
      </c>
      <c r="C359" s="3" t="s">
        <v>22</v>
      </c>
      <c r="D359" s="3" t="s">
        <v>23</v>
      </c>
      <c r="E359" s="3" t="s">
        <v>89</v>
      </c>
      <c r="F359" s="3" t="s">
        <v>43</v>
      </c>
      <c r="G359" s="3" t="b">
        <v>1</v>
      </c>
      <c r="H359" s="3" t="b">
        <v>1</v>
      </c>
      <c r="I359" s="3" t="b">
        <v>0</v>
      </c>
      <c r="J359" s="3" t="b">
        <v>1</v>
      </c>
      <c r="K359" s="3" t="b">
        <v>0</v>
      </c>
      <c r="L359" s="3">
        <v>200</v>
      </c>
      <c r="M359" s="3">
        <v>2</v>
      </c>
      <c r="N359" s="3">
        <v>0</v>
      </c>
      <c r="O359" s="3">
        <v>1</v>
      </c>
      <c r="P359" s="3">
        <v>2</v>
      </c>
      <c r="Q359" s="3">
        <v>100</v>
      </c>
      <c r="R359" s="3">
        <v>100</v>
      </c>
      <c r="S359" s="3">
        <v>1</v>
      </c>
      <c r="T359" s="3">
        <v>1</v>
      </c>
      <c r="U359" s="3" t="b">
        <v>1</v>
      </c>
      <c r="V359" s="3">
        <v>251</v>
      </c>
      <c r="W359" s="51">
        <v>2765.41</v>
      </c>
      <c r="X359" s="51">
        <v>2792.59</v>
      </c>
      <c r="Y359" s="53">
        <v>169</v>
      </c>
      <c r="Z359" s="53">
        <v>169</v>
      </c>
      <c r="AA359" s="51">
        <v>140.80000000000001</v>
      </c>
      <c r="AB359" s="51">
        <v>141.81</v>
      </c>
      <c r="AC359" s="17">
        <v>1.20070951391688</v>
      </c>
      <c r="AD359" s="17">
        <v>1.19234366985235</v>
      </c>
      <c r="AE359" s="51">
        <v>30.95</v>
      </c>
      <c r="AF359" s="51">
        <v>31.05</v>
      </c>
      <c r="AG359" s="51">
        <v>30.51</v>
      </c>
      <c r="AH359" s="51">
        <v>31.49</v>
      </c>
      <c r="AI359" s="17">
        <v>1.0162260573556099</v>
      </c>
      <c r="AJ359" s="17">
        <v>0.98764716718672396</v>
      </c>
      <c r="AK359" s="3">
        <v>-20</v>
      </c>
      <c r="AL359" s="3">
        <v>10</v>
      </c>
      <c r="AN359" s="6">
        <v>1.0080991810326179E-3</v>
      </c>
      <c r="AP359" s="6">
        <v>9.1137105315555189E-3</v>
      </c>
      <c r="AR359" s="6">
        <v>-1.1820330969266601E-3</v>
      </c>
      <c r="AT359" s="6">
        <v>-1.1820330969266601E-3</v>
      </c>
      <c r="AV359" s="6">
        <v>-4.8133671659092991E-3</v>
      </c>
      <c r="AX359" s="6">
        <v>1.3486890883283031E-3</v>
      </c>
      <c r="AZ359" s="6">
        <v>3.597142438987122E-3</v>
      </c>
      <c r="BB359" s="6">
        <v>-2.3454771962289067E-3</v>
      </c>
      <c r="BD359" s="6">
        <v>-1.1618150132318705E-3</v>
      </c>
      <c r="BF359" s="6">
        <v>1.1607661056296514E-3</v>
      </c>
      <c r="BH359" s="6">
        <v>-1.3738483917892119E-2</v>
      </c>
      <c r="BJ359" s="6">
        <v>1.3680991469499304E-2</v>
      </c>
      <c r="BL359" s="6">
        <v>1.2192450577743763E-2</v>
      </c>
      <c r="BN359" s="6">
        <v>-1.2997079625861496E-2</v>
      </c>
      <c r="BS359">
        <v>10</v>
      </c>
      <c r="BT359">
        <v>10</v>
      </c>
      <c r="BU359" s="23">
        <v>2792.59</v>
      </c>
      <c r="BV359" s="20">
        <v>1.20070951391688</v>
      </c>
      <c r="BW359" s="20">
        <v>1.19234366985235</v>
      </c>
    </row>
    <row r="360" spans="1:75" x14ac:dyDescent="0.25">
      <c r="A360" s="3">
        <v>359</v>
      </c>
      <c r="B360" s="3" t="s">
        <v>21</v>
      </c>
      <c r="C360" s="3" t="s">
        <v>22</v>
      </c>
      <c r="D360" s="3" t="s">
        <v>23</v>
      </c>
      <c r="E360" s="3" t="s">
        <v>89</v>
      </c>
      <c r="F360" s="3" t="s">
        <v>43</v>
      </c>
      <c r="G360" s="3" t="b">
        <v>1</v>
      </c>
      <c r="H360" s="3" t="b">
        <v>1</v>
      </c>
      <c r="I360" s="3" t="b">
        <v>0</v>
      </c>
      <c r="J360" s="3" t="b">
        <v>1</v>
      </c>
      <c r="K360" s="3" t="b">
        <v>0</v>
      </c>
      <c r="L360" s="3">
        <v>200</v>
      </c>
      <c r="M360" s="3">
        <v>2</v>
      </c>
      <c r="N360" s="3">
        <v>0</v>
      </c>
      <c r="O360" s="3">
        <v>1</v>
      </c>
      <c r="P360" s="3">
        <v>2</v>
      </c>
      <c r="Q360" s="3">
        <v>100</v>
      </c>
      <c r="R360" s="3">
        <v>100</v>
      </c>
      <c r="S360" s="3">
        <v>1</v>
      </c>
      <c r="T360" s="3">
        <v>1</v>
      </c>
      <c r="U360" s="3" t="b">
        <v>1</v>
      </c>
      <c r="V360" s="3">
        <v>251</v>
      </c>
      <c r="W360" s="51">
        <v>2690.94</v>
      </c>
      <c r="X360" s="51">
        <v>2729.22</v>
      </c>
      <c r="Y360" s="53">
        <v>170</v>
      </c>
      <c r="Z360" s="53">
        <v>170</v>
      </c>
      <c r="AA360" s="51">
        <v>141.85</v>
      </c>
      <c r="AB360" s="51">
        <v>143.15</v>
      </c>
      <c r="AC360" s="17">
        <v>1.1987830791882099</v>
      </c>
      <c r="AD360" s="17">
        <v>1.1879923745479199</v>
      </c>
      <c r="AE360" s="51">
        <v>30.97</v>
      </c>
      <c r="AF360" s="51">
        <v>31.03</v>
      </c>
      <c r="AG360" s="51">
        <v>30.32</v>
      </c>
      <c r="AH360" s="51">
        <v>31.68</v>
      </c>
      <c r="AI360" s="17">
        <v>1.02420735017077</v>
      </c>
      <c r="AJ360" s="17">
        <v>0.98198915857365499</v>
      </c>
      <c r="AK360" s="3">
        <v>-20</v>
      </c>
      <c r="AL360" s="3">
        <v>10</v>
      </c>
      <c r="AN360" s="6">
        <v>-2.5948147142663025E-2</v>
      </c>
      <c r="AP360" s="6">
        <v>-1.37852957086676E-2</v>
      </c>
      <c r="AR360" s="6">
        <v>4.7281323877068626E-3</v>
      </c>
      <c r="AT360" s="6">
        <v>4.7281323877068626E-3</v>
      </c>
      <c r="AV360" s="6">
        <v>2.6081240590607457E-3</v>
      </c>
      <c r="AX360" s="6">
        <v>1.081069630487419E-2</v>
      </c>
      <c r="AZ360" s="6">
        <v>1.9869574888558006E-3</v>
      </c>
      <c r="BB360" s="6">
        <v>-5.9862810603170669E-3</v>
      </c>
      <c r="BD360" s="6">
        <v>-5.163622281030289E-4</v>
      </c>
      <c r="BF360" s="6">
        <v>5.1589604694668445E-4</v>
      </c>
      <c r="BH360" s="6">
        <v>-1.9880394375302868E-2</v>
      </c>
      <c r="BJ360" s="6">
        <v>1.9797199420569678E-2</v>
      </c>
      <c r="BL360" s="6">
        <v>2.0142064027311557E-2</v>
      </c>
      <c r="BN360" s="6">
        <v>-1.8651397493757771E-2</v>
      </c>
      <c r="BS360">
        <v>10</v>
      </c>
      <c r="BT360">
        <v>10</v>
      </c>
      <c r="BU360" s="23">
        <v>2729.22</v>
      </c>
      <c r="BV360" s="20">
        <v>1.1987830791882099</v>
      </c>
      <c r="BW360" s="20">
        <v>1.1879923745479199</v>
      </c>
    </row>
    <row r="361" spans="1:75" x14ac:dyDescent="0.25">
      <c r="A361" s="3">
        <v>360</v>
      </c>
      <c r="B361" s="3" t="s">
        <v>21</v>
      </c>
      <c r="C361" s="3" t="s">
        <v>22</v>
      </c>
      <c r="D361" s="3" t="s">
        <v>23</v>
      </c>
      <c r="E361" s="3" t="s">
        <v>89</v>
      </c>
      <c r="F361" s="3" t="s">
        <v>43</v>
      </c>
      <c r="G361" s="3" t="b">
        <v>1</v>
      </c>
      <c r="H361" s="3" t="b">
        <v>1</v>
      </c>
      <c r="I361" s="3" t="b">
        <v>0</v>
      </c>
      <c r="J361" s="3" t="b">
        <v>1</v>
      </c>
      <c r="K361" s="3" t="b">
        <v>0</v>
      </c>
      <c r="L361" s="3">
        <v>200</v>
      </c>
      <c r="M361" s="3">
        <v>2</v>
      </c>
      <c r="N361" s="3">
        <v>0</v>
      </c>
      <c r="O361" s="3">
        <v>1</v>
      </c>
      <c r="P361" s="3">
        <v>2</v>
      </c>
      <c r="Q361" s="3">
        <v>100</v>
      </c>
      <c r="R361" s="3">
        <v>100</v>
      </c>
      <c r="S361" s="3">
        <v>1</v>
      </c>
      <c r="T361" s="3">
        <v>1</v>
      </c>
      <c r="U361" s="3" t="b">
        <v>1</v>
      </c>
      <c r="V361" s="3">
        <v>251</v>
      </c>
      <c r="W361" s="51">
        <v>2696.96</v>
      </c>
      <c r="X361" s="51">
        <v>2678.62</v>
      </c>
      <c r="Y361" s="53">
        <v>170</v>
      </c>
      <c r="Z361" s="53">
        <v>170</v>
      </c>
      <c r="AA361" s="51">
        <v>143.69999999999999</v>
      </c>
      <c r="AB361" s="51">
        <v>142.75</v>
      </c>
      <c r="AC361" s="17">
        <v>1.18360425653808</v>
      </c>
      <c r="AD361" s="17">
        <v>1.19114384435808</v>
      </c>
      <c r="AE361" s="51">
        <v>31</v>
      </c>
      <c r="AF361" s="51">
        <v>31</v>
      </c>
      <c r="AG361" s="51">
        <v>31.45</v>
      </c>
      <c r="AH361" s="51">
        <v>30.55</v>
      </c>
      <c r="AI361" s="17">
        <v>0.98831187861657099</v>
      </c>
      <c r="AJ361" s="17">
        <v>1.01751725334098</v>
      </c>
      <c r="AK361" s="3">
        <v>-20</v>
      </c>
      <c r="AL361" s="3">
        <v>10</v>
      </c>
      <c r="AN361" s="6">
        <v>-2.3769060223519101E-2</v>
      </c>
      <c r="AP361" s="6">
        <v>-3.2069810711907176E-2</v>
      </c>
      <c r="AR361" s="6">
        <v>4.7281323877068626E-3</v>
      </c>
      <c r="AT361" s="6">
        <v>4.7281323877068626E-3</v>
      </c>
      <c r="AV361" s="6">
        <v>1.5684084788770036E-2</v>
      </c>
      <c r="AX361" s="6">
        <v>7.9862165387409867E-3</v>
      </c>
      <c r="AZ361" s="6">
        <v>-1.0700060362418773E-2</v>
      </c>
      <c r="BB361" s="6">
        <v>-3.3493918906239983E-3</v>
      </c>
      <c r="BD361" s="6">
        <v>4.5181694959017804E-4</v>
      </c>
      <c r="BF361" s="6">
        <v>-4.5140904107821012E-4</v>
      </c>
      <c r="BH361" s="6">
        <v>1.6647809924034362E-2</v>
      </c>
      <c r="BJ361" s="6">
        <v>-1.6578142604217083E-2</v>
      </c>
      <c r="BL361" s="6">
        <v>-1.5610931139564244E-2</v>
      </c>
      <c r="BN361" s="6">
        <v>1.6853522133120746E-2</v>
      </c>
      <c r="BS361">
        <v>10</v>
      </c>
      <c r="BT361">
        <v>10</v>
      </c>
      <c r="BU361" s="23">
        <v>2678.62</v>
      </c>
      <c r="BV361" s="20">
        <v>1.18360425653808</v>
      </c>
      <c r="BW361" s="20">
        <v>1.19114384435808</v>
      </c>
    </row>
    <row r="362" spans="1:75" x14ac:dyDescent="0.25">
      <c r="A362" s="1">
        <v>361</v>
      </c>
      <c r="B362" s="1" t="s">
        <v>21</v>
      </c>
      <c r="C362" s="1" t="s">
        <v>22</v>
      </c>
      <c r="D362" s="1" t="s">
        <v>23</v>
      </c>
      <c r="E362" s="1" t="s">
        <v>214</v>
      </c>
      <c r="F362" s="1" t="s">
        <v>43</v>
      </c>
      <c r="G362" s="1" t="b">
        <v>1</v>
      </c>
      <c r="H362" s="1" t="b">
        <v>1</v>
      </c>
      <c r="I362" s="1" t="b">
        <v>0</v>
      </c>
      <c r="J362" s="1" t="b">
        <v>1</v>
      </c>
      <c r="K362" s="1" t="b">
        <v>0</v>
      </c>
      <c r="L362" s="1">
        <v>200</v>
      </c>
      <c r="M362" s="1">
        <v>2</v>
      </c>
      <c r="N362" s="1">
        <v>0</v>
      </c>
      <c r="O362" s="1">
        <v>1</v>
      </c>
      <c r="P362" s="1">
        <v>2</v>
      </c>
      <c r="Q362" s="1">
        <v>100</v>
      </c>
      <c r="R362" s="1">
        <v>100</v>
      </c>
      <c r="S362" s="1">
        <v>1</v>
      </c>
      <c r="T362" s="1">
        <v>1</v>
      </c>
      <c r="U362" s="1" t="b">
        <v>1</v>
      </c>
      <c r="V362" s="1">
        <v>251</v>
      </c>
      <c r="W362" s="50">
        <v>2766.39</v>
      </c>
      <c r="X362" s="50">
        <v>2863.49</v>
      </c>
      <c r="Y362" s="54">
        <v>169</v>
      </c>
      <c r="Z362" s="54">
        <v>168</v>
      </c>
      <c r="AA362" s="50">
        <v>141.59</v>
      </c>
      <c r="AB362" s="50">
        <v>139.74</v>
      </c>
      <c r="AC362" s="16">
        <v>1.1939001694098501</v>
      </c>
      <c r="AD362" s="16">
        <v>1.20246931299383</v>
      </c>
      <c r="AE362" s="50">
        <v>31.02</v>
      </c>
      <c r="AF362" s="50">
        <v>30.98</v>
      </c>
      <c r="AG362" s="50">
        <v>30.92</v>
      </c>
      <c r="AH362" s="50">
        <v>31.08</v>
      </c>
      <c r="AI362" s="16">
        <v>1.0048973781063599</v>
      </c>
      <c r="AJ362" s="16">
        <v>0.99838815013314397</v>
      </c>
      <c r="AK362" s="1">
        <v>-20</v>
      </c>
      <c r="AL362" s="1">
        <v>9</v>
      </c>
      <c r="AN362" s="6" cm="1">
        <f t="array" ref="AN362:AN371">W362:W371/AO362-1</f>
        <v>7.9524470917784473E-3</v>
      </c>
      <c r="AO362" s="23">
        <f>AVERAGE(W362:W371)</f>
        <v>2744.5639999999999</v>
      </c>
      <c r="AP362" s="6" cm="1">
        <f t="array" ref="AP362:AP371">X362:X371/AQ362-1</f>
        <v>6.4123732595300353E-4</v>
      </c>
      <c r="AQ362" s="23">
        <f t="shared" ref="AQ362" si="120">AVERAGE(X362:X371)</f>
        <v>2861.6549999999997</v>
      </c>
      <c r="AR362" s="6" cm="1">
        <f t="array" ref="AR362:AR371">Y362:Y371/AS362-1</f>
        <v>-5.9136605558840483E-4</v>
      </c>
      <c r="AS362" s="23">
        <f>AVERAGE(Y362:Y371)</f>
        <v>169.1</v>
      </c>
      <c r="AT362" s="6" cm="1">
        <f t="array" ref="AT362:AT371">Z362:Z371/AU362-1</f>
        <v>-1.1890606420926764E-3</v>
      </c>
      <c r="AU362" s="23">
        <f>AVERAGE(Z362:Z371)</f>
        <v>168.2</v>
      </c>
      <c r="AV362" s="6" cm="1">
        <f t="array" ref="AV362:AV371">AA362:AA371/AW362-1</f>
        <v>6.0775667118950771E-4</v>
      </c>
      <c r="AW362" s="23">
        <f>AVERAGE(AA362:AA371)</f>
        <v>141.50399999999999</v>
      </c>
      <c r="AX362" s="6" cm="1">
        <f t="array" ref="AX362:AX371">AB362:AB371/AY362-1</f>
        <v>-3.7358124679176541E-3</v>
      </c>
      <c r="AY362" s="23">
        <f>AVERAGE(AB362:AB371)</f>
        <v>140.26400000000001</v>
      </c>
      <c r="AZ362" s="6" cm="1">
        <f t="array" ref="AZ362:AZ371">AC362:AC371/BA362-1</f>
        <v>-1.2377819064862683E-3</v>
      </c>
      <c r="BA362" s="23">
        <f>AVERAGE(AC362:AC371)</f>
        <v>1.1953797888839099</v>
      </c>
      <c r="BB362" s="6" cm="1">
        <f t="array" ref="BB362:BB371">AD362:AD371/BC362-1</f>
        <v>2.4264812969578831E-3</v>
      </c>
      <c r="BC362" s="23">
        <f>AVERAGE(AD362:AD371)</f>
        <v>1.1995586064706241</v>
      </c>
      <c r="BD362" s="6" cm="1">
        <f t="array" ref="BD362:BD371">AE362:AE371/BE362-1</f>
        <v>2.8773722155766013E-3</v>
      </c>
      <c r="BE362" s="23">
        <f>AVERAGE(AE362:AE371)</f>
        <v>30.931000000000001</v>
      </c>
      <c r="BF362" s="6" cm="1">
        <f t="array" ref="BF362:BF371">AF362:AF371/BG362-1</f>
        <v>-2.8645917152144706E-3</v>
      </c>
      <c r="BG362" s="23">
        <f>AVERAGE(AF362:AF371)</f>
        <v>31.068999999999999</v>
      </c>
      <c r="BH362" s="6" cm="1">
        <f t="array" ref="BH362:BH371">AG362:AG371/BI362-1</f>
        <v>1.0358461588733103E-2</v>
      </c>
      <c r="BI362" s="23">
        <f t="shared" ref="BI362" si="121">AVERAGE(AG362:AG371)</f>
        <v>30.603000000000002</v>
      </c>
      <c r="BJ362" s="6" cm="1">
        <f t="array" ref="BJ362:BJ371">AH362:AH371/BK362-1</f>
        <v>-1.0096506035608521E-2</v>
      </c>
      <c r="BK362" s="23">
        <f t="shared" ref="BK362" si="122">AVERAGE(AH362:AH371)</f>
        <v>31.396999999999998</v>
      </c>
      <c r="BL362" s="6" cm="1">
        <f t="array" ref="BL362:BL371">AI362:AI371/BM362-1</f>
        <v>-7.9942654631062204E-3</v>
      </c>
      <c r="BM362" s="22">
        <f t="shared" ref="BM362" si="123">AVERAGE(AI362:AI371)</f>
        <v>1.0129955333126017</v>
      </c>
      <c r="BN362" s="6" cm="1">
        <f t="array" ref="BN362:BN371">AJ362:AJ371/BO362-1</f>
        <v>6.7967780849171877E-3</v>
      </c>
      <c r="BO362" s="22">
        <f t="shared" ref="BO362" si="124">AVERAGE(AJ362:AJ371)</f>
        <v>0.99164813780218108</v>
      </c>
      <c r="BS362">
        <v>9</v>
      </c>
      <c r="BT362">
        <v>11</v>
      </c>
      <c r="BU362" s="23">
        <v>2863.49</v>
      </c>
      <c r="BV362" s="20">
        <v>1.1939001694098501</v>
      </c>
      <c r="BW362" s="20">
        <v>1.20246931299383</v>
      </c>
    </row>
    <row r="363" spans="1:75" x14ac:dyDescent="0.25">
      <c r="A363" s="1">
        <v>362</v>
      </c>
      <c r="B363" s="1" t="s">
        <v>21</v>
      </c>
      <c r="C363" s="1" t="s">
        <v>22</v>
      </c>
      <c r="D363" s="1" t="s">
        <v>23</v>
      </c>
      <c r="E363" s="1" t="s">
        <v>214</v>
      </c>
      <c r="F363" s="1" t="s">
        <v>43</v>
      </c>
      <c r="G363" s="1" t="b">
        <v>1</v>
      </c>
      <c r="H363" s="1" t="b">
        <v>1</v>
      </c>
      <c r="I363" s="1" t="b">
        <v>0</v>
      </c>
      <c r="J363" s="1" t="b">
        <v>1</v>
      </c>
      <c r="K363" s="1" t="b">
        <v>0</v>
      </c>
      <c r="L363" s="1">
        <v>200</v>
      </c>
      <c r="M363" s="1">
        <v>2</v>
      </c>
      <c r="N363" s="1">
        <v>0</v>
      </c>
      <c r="O363" s="1">
        <v>1</v>
      </c>
      <c r="P363" s="1">
        <v>2</v>
      </c>
      <c r="Q363" s="1">
        <v>100</v>
      </c>
      <c r="R363" s="1">
        <v>100</v>
      </c>
      <c r="S363" s="1">
        <v>1</v>
      </c>
      <c r="T363" s="1">
        <v>1</v>
      </c>
      <c r="U363" s="1" t="b">
        <v>1</v>
      </c>
      <c r="V363" s="1">
        <v>251</v>
      </c>
      <c r="W363" s="50">
        <v>2754.16</v>
      </c>
      <c r="X363" s="50">
        <v>2891.97</v>
      </c>
      <c r="Y363" s="54">
        <v>169</v>
      </c>
      <c r="Z363" s="54">
        <v>168</v>
      </c>
      <c r="AA363" s="50">
        <v>140.55000000000001</v>
      </c>
      <c r="AB363" s="50">
        <v>140.24</v>
      </c>
      <c r="AC363" s="16">
        <v>1.2026344032343901</v>
      </c>
      <c r="AD363" s="16">
        <v>1.1982493314473801</v>
      </c>
      <c r="AE363" s="50">
        <v>31.09</v>
      </c>
      <c r="AF363" s="50">
        <v>30.91</v>
      </c>
      <c r="AG363" s="50">
        <v>30.13</v>
      </c>
      <c r="AH363" s="50">
        <v>31.87</v>
      </c>
      <c r="AI363" s="16">
        <v>1.03372034072249</v>
      </c>
      <c r="AJ363" s="16">
        <v>0.97143036987522202</v>
      </c>
      <c r="AK363" s="1">
        <v>-20</v>
      </c>
      <c r="AL363" s="1">
        <v>9</v>
      </c>
      <c r="AN363" s="6">
        <v>3.4963659072988484E-3</v>
      </c>
      <c r="AP363" s="6">
        <v>1.0593520183250549E-2</v>
      </c>
      <c r="AR363" s="6">
        <v>-5.9136605558840483E-4</v>
      </c>
      <c r="AT363" s="6">
        <v>-1.1890606420926764E-3</v>
      </c>
      <c r="AV363" s="6">
        <v>-6.7418588873811025E-3</v>
      </c>
      <c r="AX363" s="6">
        <v>-1.7110591456115376E-4</v>
      </c>
      <c r="AZ363" s="6">
        <v>6.0688782075306591E-3</v>
      </c>
      <c r="BB363" s="6">
        <v>-1.0914639903223389E-3</v>
      </c>
      <c r="BD363" s="6">
        <v>5.1404739581648595E-3</v>
      </c>
      <c r="BF363" s="6">
        <v>-5.1176413788663888E-3</v>
      </c>
      <c r="BH363" s="6">
        <v>-1.5456001045649148E-2</v>
      </c>
      <c r="BJ363" s="6">
        <v>1.5065133611491532E-2</v>
      </c>
      <c r="BL363" s="6">
        <v>2.0458932668850016E-2</v>
      </c>
      <c r="BN363" s="6">
        <v>-2.0388046078287703E-2</v>
      </c>
      <c r="BS363">
        <v>9</v>
      </c>
      <c r="BT363">
        <v>11</v>
      </c>
      <c r="BU363" s="23">
        <v>2891.97</v>
      </c>
      <c r="BV363" s="20">
        <v>1.2026344032343901</v>
      </c>
      <c r="BW363" s="20">
        <v>1.1982493314473801</v>
      </c>
    </row>
    <row r="364" spans="1:75" x14ac:dyDescent="0.25">
      <c r="A364" s="1">
        <v>363</v>
      </c>
      <c r="B364" s="1" t="s">
        <v>21</v>
      </c>
      <c r="C364" s="1" t="s">
        <v>22</v>
      </c>
      <c r="D364" s="1" t="s">
        <v>23</v>
      </c>
      <c r="E364" s="1" t="s">
        <v>214</v>
      </c>
      <c r="F364" s="1" t="s">
        <v>43</v>
      </c>
      <c r="G364" s="1" t="b">
        <v>1</v>
      </c>
      <c r="H364" s="1" t="b">
        <v>1</v>
      </c>
      <c r="I364" s="1" t="b">
        <v>0</v>
      </c>
      <c r="J364" s="1" t="b">
        <v>1</v>
      </c>
      <c r="K364" s="1" t="b">
        <v>0</v>
      </c>
      <c r="L364" s="1">
        <v>200</v>
      </c>
      <c r="M364" s="1">
        <v>2</v>
      </c>
      <c r="N364" s="1">
        <v>0</v>
      </c>
      <c r="O364" s="1">
        <v>1</v>
      </c>
      <c r="P364" s="1">
        <v>2</v>
      </c>
      <c r="Q364" s="1">
        <v>100</v>
      </c>
      <c r="R364" s="1">
        <v>100</v>
      </c>
      <c r="S364" s="1">
        <v>1</v>
      </c>
      <c r="T364" s="1">
        <v>1</v>
      </c>
      <c r="U364" s="1" t="b">
        <v>1</v>
      </c>
      <c r="V364" s="1">
        <v>251</v>
      </c>
      <c r="W364" s="50">
        <v>2756.31</v>
      </c>
      <c r="X364" s="50">
        <v>2865.55</v>
      </c>
      <c r="Y364" s="54">
        <v>169</v>
      </c>
      <c r="Z364" s="54">
        <v>168</v>
      </c>
      <c r="AA364" s="50">
        <v>141.29</v>
      </c>
      <c r="AB364" s="50">
        <v>140.29</v>
      </c>
      <c r="AC364" s="16">
        <v>1.19649497112934</v>
      </c>
      <c r="AD364" s="16">
        <v>1.19786232401319</v>
      </c>
      <c r="AE364" s="50">
        <v>30.98</v>
      </c>
      <c r="AF364" s="50">
        <v>31.02</v>
      </c>
      <c r="AG364" s="50">
        <v>30.61</v>
      </c>
      <c r="AH364" s="50">
        <v>31.39</v>
      </c>
      <c r="AI364" s="16">
        <v>1.0139944542156001</v>
      </c>
      <c r="AJ364" s="16">
        <v>0.98989996758132803</v>
      </c>
      <c r="AK364" s="1">
        <v>-20</v>
      </c>
      <c r="AL364" s="1">
        <v>9</v>
      </c>
      <c r="AN364" s="6">
        <v>4.2797325914061268E-3</v>
      </c>
      <c r="AP364" s="6">
        <v>1.3611004820639483E-3</v>
      </c>
      <c r="AR364" s="6">
        <v>-5.9136605558840483E-4</v>
      </c>
      <c r="AT364" s="6">
        <v>-1.1890606420926764E-3</v>
      </c>
      <c r="AV364" s="6">
        <v>-1.5123247399366768E-3</v>
      </c>
      <c r="AX364" s="6">
        <v>1.8536474077435194E-4</v>
      </c>
      <c r="AZ364" s="6">
        <v>9.3291040705256734E-4</v>
      </c>
      <c r="BB364" s="6">
        <v>-1.4140888559208697E-3</v>
      </c>
      <c r="BD364" s="6">
        <v>1.584171219811914E-3</v>
      </c>
      <c r="BF364" s="6">
        <v>-1.5771347645563427E-3</v>
      </c>
      <c r="BH364" s="6">
        <v>2.2873574486159676E-4</v>
      </c>
      <c r="BJ364" s="6">
        <v>-2.2295123737925415E-4</v>
      </c>
      <c r="BL364" s="6">
        <v>9.8610593052850248E-4</v>
      </c>
      <c r="BN364" s="6">
        <v>-1.7628936658193872E-3</v>
      </c>
      <c r="BS364">
        <v>9</v>
      </c>
      <c r="BT364">
        <v>11</v>
      </c>
      <c r="BU364" s="23">
        <v>2865.55</v>
      </c>
      <c r="BV364" s="20">
        <v>1.19649497112934</v>
      </c>
      <c r="BW364" s="20">
        <v>1.19786232401319</v>
      </c>
    </row>
    <row r="365" spans="1:75" x14ac:dyDescent="0.25">
      <c r="A365" s="1">
        <v>364</v>
      </c>
      <c r="B365" s="1" t="s">
        <v>21</v>
      </c>
      <c r="C365" s="1" t="s">
        <v>22</v>
      </c>
      <c r="D365" s="1" t="s">
        <v>23</v>
      </c>
      <c r="E365" s="1" t="s">
        <v>214</v>
      </c>
      <c r="F365" s="1" t="s">
        <v>43</v>
      </c>
      <c r="G365" s="1" t="b">
        <v>1</v>
      </c>
      <c r="H365" s="1" t="b">
        <v>1</v>
      </c>
      <c r="I365" s="1" t="b">
        <v>0</v>
      </c>
      <c r="J365" s="1" t="b">
        <v>1</v>
      </c>
      <c r="K365" s="1" t="b">
        <v>0</v>
      </c>
      <c r="L365" s="1">
        <v>200</v>
      </c>
      <c r="M365" s="1">
        <v>2</v>
      </c>
      <c r="N365" s="1">
        <v>0</v>
      </c>
      <c r="O365" s="1">
        <v>1</v>
      </c>
      <c r="P365" s="1">
        <v>2</v>
      </c>
      <c r="Q365" s="1">
        <v>100</v>
      </c>
      <c r="R365" s="1">
        <v>100</v>
      </c>
      <c r="S365" s="1">
        <v>1</v>
      </c>
      <c r="T365" s="1">
        <v>1</v>
      </c>
      <c r="U365" s="1" t="b">
        <v>1</v>
      </c>
      <c r="V365" s="1">
        <v>251</v>
      </c>
      <c r="W365" s="50">
        <v>2697.4</v>
      </c>
      <c r="X365" s="50">
        <v>2827.6</v>
      </c>
      <c r="Y365" s="54">
        <v>169</v>
      </c>
      <c r="Z365" s="54">
        <v>169</v>
      </c>
      <c r="AA365" s="50">
        <v>142.72</v>
      </c>
      <c r="AB365" s="50">
        <v>140.93</v>
      </c>
      <c r="AC365" s="16">
        <v>1.1848339951550499</v>
      </c>
      <c r="AD365" s="16">
        <v>1.1996652285810701</v>
      </c>
      <c r="AE365" s="50">
        <v>30</v>
      </c>
      <c r="AF365" s="50">
        <v>32</v>
      </c>
      <c r="AG365" s="50">
        <v>30.9</v>
      </c>
      <c r="AH365" s="50">
        <v>31.1</v>
      </c>
      <c r="AI365" s="16">
        <v>0.97340047070151503</v>
      </c>
      <c r="AJ365" s="16">
        <v>1.03155023373828</v>
      </c>
      <c r="AK365" s="1">
        <v>-20</v>
      </c>
      <c r="AL365" s="1">
        <v>9</v>
      </c>
      <c r="AN365" s="6">
        <v>-1.7184514553131081E-2</v>
      </c>
      <c r="AP365" s="6">
        <v>-1.1900456204538945E-2</v>
      </c>
      <c r="AR365" s="6">
        <v>-5.9136605558840483E-4</v>
      </c>
      <c r="AT365" s="6">
        <v>4.7562425683711496E-3</v>
      </c>
      <c r="AV365" s="6">
        <v>8.5933966530982175E-3</v>
      </c>
      <c r="AX365" s="6">
        <v>4.7481891290708234E-3</v>
      </c>
      <c r="AZ365" s="6">
        <v>-8.8221281863116729E-3</v>
      </c>
      <c r="BB365" s="6">
        <v>8.8884452890347632E-5</v>
      </c>
      <c r="BD365" s="6">
        <v>-3.0099253176424923E-2</v>
      </c>
      <c r="BF365" s="6">
        <v>2.9965560526569845E-2</v>
      </c>
      <c r="BH365" s="6">
        <v>9.7049308891283825E-3</v>
      </c>
      <c r="BJ365" s="6">
        <v>-9.4595025002387478E-3</v>
      </c>
      <c r="BL365" s="6">
        <v>-3.908710483807043E-2</v>
      </c>
      <c r="BN365" s="6">
        <v>4.0238159499331294E-2</v>
      </c>
      <c r="BS365">
        <v>9</v>
      </c>
      <c r="BT365">
        <v>11</v>
      </c>
      <c r="BU365" s="23">
        <v>2827.6</v>
      </c>
      <c r="BV365" s="20">
        <v>1.1848339951550499</v>
      </c>
      <c r="BW365" s="20">
        <v>1.1996652285810701</v>
      </c>
    </row>
    <row r="366" spans="1:75" x14ac:dyDescent="0.25">
      <c r="A366" s="1">
        <v>365</v>
      </c>
      <c r="B366" s="1" t="s">
        <v>21</v>
      </c>
      <c r="C366" s="1" t="s">
        <v>22</v>
      </c>
      <c r="D366" s="1" t="s">
        <v>23</v>
      </c>
      <c r="E366" s="1" t="s">
        <v>214</v>
      </c>
      <c r="F366" s="1" t="s">
        <v>43</v>
      </c>
      <c r="G366" s="1" t="b">
        <v>1</v>
      </c>
      <c r="H366" s="1" t="b">
        <v>1</v>
      </c>
      <c r="I366" s="1" t="b">
        <v>0</v>
      </c>
      <c r="J366" s="1" t="b">
        <v>1</v>
      </c>
      <c r="K366" s="1" t="b">
        <v>0</v>
      </c>
      <c r="L366" s="1">
        <v>200</v>
      </c>
      <c r="M366" s="1">
        <v>2</v>
      </c>
      <c r="N366" s="1">
        <v>0</v>
      </c>
      <c r="O366" s="1">
        <v>1</v>
      </c>
      <c r="P366" s="1">
        <v>2</v>
      </c>
      <c r="Q366" s="1">
        <v>100</v>
      </c>
      <c r="R366" s="1">
        <v>100</v>
      </c>
      <c r="S366" s="1">
        <v>1</v>
      </c>
      <c r="T366" s="1">
        <v>1</v>
      </c>
      <c r="U366" s="1" t="b">
        <v>1</v>
      </c>
      <c r="V366" s="1">
        <v>251</v>
      </c>
      <c r="W366" s="50">
        <v>2719.47</v>
      </c>
      <c r="X366" s="50">
        <v>2850.06</v>
      </c>
      <c r="Y366" s="54">
        <v>170</v>
      </c>
      <c r="Z366" s="54">
        <v>169</v>
      </c>
      <c r="AA366" s="50">
        <v>141.13</v>
      </c>
      <c r="AB366" s="50">
        <v>140.13999999999999</v>
      </c>
      <c r="AC366" s="16">
        <v>1.2048659177013099</v>
      </c>
      <c r="AD366" s="16">
        <v>1.2064128518525401</v>
      </c>
      <c r="AE366" s="50">
        <v>31.01</v>
      </c>
      <c r="AF366" s="50">
        <v>30.99</v>
      </c>
      <c r="AG366" s="50">
        <v>30.4</v>
      </c>
      <c r="AH366" s="50">
        <v>31.6</v>
      </c>
      <c r="AI366" s="16">
        <v>1.0222000266225699</v>
      </c>
      <c r="AJ366" s="16">
        <v>0.98250593072955705</v>
      </c>
      <c r="AK366" s="1">
        <v>-20</v>
      </c>
      <c r="AL366" s="1">
        <v>9</v>
      </c>
      <c r="AN366" s="6">
        <v>-9.1431644516214439E-3</v>
      </c>
      <c r="AP366" s="6">
        <v>-4.05185111412798E-3</v>
      </c>
      <c r="AR366" s="6">
        <v>5.3222945002957545E-3</v>
      </c>
      <c r="AT366" s="6">
        <v>4.7562425683711496E-3</v>
      </c>
      <c r="AV366" s="6">
        <v>-2.6430348258705827E-3</v>
      </c>
      <c r="AX366" s="6">
        <v>-8.8404722523260926E-4</v>
      </c>
      <c r="AZ366" s="6">
        <v>7.9356610389547111E-3</v>
      </c>
      <c r="BB366" s="6">
        <v>5.7139729104880299E-3</v>
      </c>
      <c r="BD366" s="6">
        <v>2.554071966635485E-3</v>
      </c>
      <c r="BF366" s="6">
        <v>-2.5427274775500219E-3</v>
      </c>
      <c r="BH366" s="6">
        <v>-6.6333366009869721E-3</v>
      </c>
      <c r="BJ366" s="6">
        <v>6.4655858840017011E-3</v>
      </c>
      <c r="BL366" s="6">
        <v>9.0864105588586153E-3</v>
      </c>
      <c r="BN366" s="6">
        <v>-9.2192045990084903E-3</v>
      </c>
      <c r="BS366">
        <v>9</v>
      </c>
      <c r="BT366">
        <v>11</v>
      </c>
      <c r="BU366" s="23">
        <v>2850.06</v>
      </c>
      <c r="BV366" s="20">
        <v>1.2048659177013099</v>
      </c>
      <c r="BW366" s="20">
        <v>1.2064128518525401</v>
      </c>
    </row>
    <row r="367" spans="1:75" x14ac:dyDescent="0.25">
      <c r="A367" s="1">
        <v>366</v>
      </c>
      <c r="B367" s="1" t="s">
        <v>21</v>
      </c>
      <c r="C367" s="1" t="s">
        <v>22</v>
      </c>
      <c r="D367" s="1" t="s">
        <v>23</v>
      </c>
      <c r="E367" s="1" t="s">
        <v>214</v>
      </c>
      <c r="F367" s="1" t="s">
        <v>43</v>
      </c>
      <c r="G367" s="1" t="b">
        <v>1</v>
      </c>
      <c r="H367" s="1" t="b">
        <v>1</v>
      </c>
      <c r="I367" s="1" t="b">
        <v>0</v>
      </c>
      <c r="J367" s="1" t="b">
        <v>1</v>
      </c>
      <c r="K367" s="1" t="b">
        <v>0</v>
      </c>
      <c r="L367" s="1">
        <v>200</v>
      </c>
      <c r="M367" s="1">
        <v>2</v>
      </c>
      <c r="N367" s="1">
        <v>0</v>
      </c>
      <c r="O367" s="1">
        <v>1</v>
      </c>
      <c r="P367" s="1">
        <v>2</v>
      </c>
      <c r="Q367" s="1">
        <v>100</v>
      </c>
      <c r="R367" s="1">
        <v>100</v>
      </c>
      <c r="S367" s="1">
        <v>1</v>
      </c>
      <c r="T367" s="1">
        <v>1</v>
      </c>
      <c r="U367" s="1" t="b">
        <v>1</v>
      </c>
      <c r="V367" s="1">
        <v>251</v>
      </c>
      <c r="W367" s="50">
        <v>2725.52</v>
      </c>
      <c r="X367" s="50">
        <v>2878.1</v>
      </c>
      <c r="Y367" s="54">
        <v>169</v>
      </c>
      <c r="Z367" s="54">
        <v>168</v>
      </c>
      <c r="AA367" s="50">
        <v>141.28</v>
      </c>
      <c r="AB367" s="50">
        <v>140.84</v>
      </c>
      <c r="AC367" s="16">
        <v>1.19654361749494</v>
      </c>
      <c r="AD367" s="16">
        <v>1.1935215210168499</v>
      </c>
      <c r="AE367" s="50">
        <v>31.06</v>
      </c>
      <c r="AF367" s="50">
        <v>30.94</v>
      </c>
      <c r="AG367" s="50">
        <v>30.03</v>
      </c>
      <c r="AH367" s="50">
        <v>31.97</v>
      </c>
      <c r="AI367" s="16">
        <v>1.03703381039458</v>
      </c>
      <c r="AJ367" s="16">
        <v>0.97000957991855496</v>
      </c>
      <c r="AK367" s="1">
        <v>-20</v>
      </c>
      <c r="AL367" s="1">
        <v>9</v>
      </c>
      <c r="AN367" s="6">
        <v>-6.9388070382034872E-3</v>
      </c>
      <c r="AP367" s="6">
        <v>5.7466745641945316E-3</v>
      </c>
      <c r="AR367" s="6">
        <v>-5.9136605558840483E-4</v>
      </c>
      <c r="AT367" s="6">
        <v>-1.1890606420926764E-3</v>
      </c>
      <c r="AV367" s="6">
        <v>-1.5829941203074904E-3</v>
      </c>
      <c r="AX367" s="6">
        <v>4.10654194946658E-3</v>
      </c>
      <c r="AZ367" s="6">
        <v>9.7360572920224264E-4</v>
      </c>
      <c r="BB367" s="6">
        <v>-5.0327557329913342E-3</v>
      </c>
      <c r="BD367" s="6">
        <v>4.1705732113412886E-3</v>
      </c>
      <c r="BF367" s="6">
        <v>-4.1520486658727096E-3</v>
      </c>
      <c r="BH367" s="6">
        <v>-1.8723654543672197E-2</v>
      </c>
      <c r="BJ367" s="6">
        <v>1.8250151288339733E-2</v>
      </c>
      <c r="BL367" s="6">
        <v>2.3729894448172528E-2</v>
      </c>
      <c r="BN367" s="6">
        <v>-2.1820802216786617E-2</v>
      </c>
      <c r="BS367">
        <v>9</v>
      </c>
      <c r="BT367">
        <v>11</v>
      </c>
      <c r="BU367" s="23">
        <v>2878.1</v>
      </c>
      <c r="BV367" s="20">
        <v>1.19654361749494</v>
      </c>
      <c r="BW367" s="20">
        <v>1.1935215210168499</v>
      </c>
    </row>
    <row r="368" spans="1:75" x14ac:dyDescent="0.25">
      <c r="A368" s="1">
        <v>367</v>
      </c>
      <c r="B368" s="1" t="s">
        <v>21</v>
      </c>
      <c r="C368" s="1" t="s">
        <v>22</v>
      </c>
      <c r="D368" s="1" t="s">
        <v>23</v>
      </c>
      <c r="E368" s="1" t="s">
        <v>214</v>
      </c>
      <c r="F368" s="1" t="s">
        <v>43</v>
      </c>
      <c r="G368" s="1" t="b">
        <v>1</v>
      </c>
      <c r="H368" s="1" t="b">
        <v>1</v>
      </c>
      <c r="I368" s="1" t="b">
        <v>0</v>
      </c>
      <c r="J368" s="1" t="b">
        <v>1</v>
      </c>
      <c r="K368" s="1" t="b">
        <v>0</v>
      </c>
      <c r="L368" s="1">
        <v>200</v>
      </c>
      <c r="M368" s="1">
        <v>2</v>
      </c>
      <c r="N368" s="1">
        <v>0</v>
      </c>
      <c r="O368" s="1">
        <v>1</v>
      </c>
      <c r="P368" s="1">
        <v>2</v>
      </c>
      <c r="Q368" s="1">
        <v>100</v>
      </c>
      <c r="R368" s="1">
        <v>100</v>
      </c>
      <c r="S368" s="1">
        <v>1</v>
      </c>
      <c r="T368" s="1">
        <v>1</v>
      </c>
      <c r="U368" s="1" t="b">
        <v>1</v>
      </c>
      <c r="V368" s="1">
        <v>251</v>
      </c>
      <c r="W368" s="50">
        <v>2741.23</v>
      </c>
      <c r="X368" s="50">
        <v>2837.72</v>
      </c>
      <c r="Y368" s="54">
        <v>169</v>
      </c>
      <c r="Z368" s="54">
        <v>168</v>
      </c>
      <c r="AA368" s="50">
        <v>142.36000000000001</v>
      </c>
      <c r="AB368" s="50">
        <v>140.56</v>
      </c>
      <c r="AC368" s="16">
        <v>1.1875951215323299</v>
      </c>
      <c r="AD368" s="16">
        <v>1.19544649803153</v>
      </c>
      <c r="AE368" s="50">
        <v>30.99</v>
      </c>
      <c r="AF368" s="50">
        <v>31.01</v>
      </c>
      <c r="AG368" s="50">
        <v>30.94</v>
      </c>
      <c r="AH368" s="50">
        <v>31.06</v>
      </c>
      <c r="AI368" s="16">
        <v>1.0040855530094701</v>
      </c>
      <c r="AJ368" s="16">
        <v>1.0007951523465</v>
      </c>
      <c r="AK368" s="1">
        <v>-20</v>
      </c>
      <c r="AL368" s="1">
        <v>9</v>
      </c>
      <c r="AN368" s="6">
        <v>-1.214764895261955E-3</v>
      </c>
      <c r="AP368" s="6">
        <v>-8.3640410881116178E-3</v>
      </c>
      <c r="AR368" s="6">
        <v>-5.9136605558840483E-4</v>
      </c>
      <c r="AT368" s="6">
        <v>-1.1890606420926764E-3</v>
      </c>
      <c r="AV368" s="6">
        <v>6.0492989597469293E-3</v>
      </c>
      <c r="AX368" s="6">
        <v>2.1103062795870819E-3</v>
      </c>
      <c r="AZ368" s="6">
        <v>-6.5122962793676686E-3</v>
      </c>
      <c r="BB368" s="6">
        <v>-3.4280179533643373E-3</v>
      </c>
      <c r="BD368" s="6">
        <v>1.9074714687530303E-3</v>
      </c>
      <c r="BF368" s="6">
        <v>-1.8989990022207914E-3</v>
      </c>
      <c r="BH368" s="6">
        <v>1.1011992288337824E-2</v>
      </c>
      <c r="BJ368" s="6">
        <v>-1.0733509570978073E-2</v>
      </c>
      <c r="BL368" s="6">
        <v>-8.7956758051983552E-3</v>
      </c>
      <c r="BN368" s="6">
        <v>9.2240525602071965E-3</v>
      </c>
      <c r="BS368">
        <v>9</v>
      </c>
      <c r="BT368">
        <v>11</v>
      </c>
      <c r="BU368" s="23">
        <v>2837.72</v>
      </c>
      <c r="BV368" s="20">
        <v>1.1875951215323299</v>
      </c>
      <c r="BW368" s="20">
        <v>1.19544649803153</v>
      </c>
    </row>
    <row r="369" spans="1:75" x14ac:dyDescent="0.25">
      <c r="A369" s="1">
        <v>368</v>
      </c>
      <c r="B369" s="1" t="s">
        <v>21</v>
      </c>
      <c r="C369" s="1" t="s">
        <v>22</v>
      </c>
      <c r="D369" s="1" t="s">
        <v>23</v>
      </c>
      <c r="E369" s="1" t="s">
        <v>214</v>
      </c>
      <c r="F369" s="1" t="s">
        <v>43</v>
      </c>
      <c r="G369" s="1" t="b">
        <v>1</v>
      </c>
      <c r="H369" s="1" t="b">
        <v>1</v>
      </c>
      <c r="I369" s="1" t="b">
        <v>0</v>
      </c>
      <c r="J369" s="1" t="b">
        <v>1</v>
      </c>
      <c r="K369" s="1" t="b">
        <v>0</v>
      </c>
      <c r="L369" s="1">
        <v>200</v>
      </c>
      <c r="M369" s="1">
        <v>2</v>
      </c>
      <c r="N369" s="1">
        <v>0</v>
      </c>
      <c r="O369" s="1">
        <v>1</v>
      </c>
      <c r="P369" s="1">
        <v>2</v>
      </c>
      <c r="Q369" s="1">
        <v>100</v>
      </c>
      <c r="R369" s="1">
        <v>100</v>
      </c>
      <c r="S369" s="1">
        <v>1</v>
      </c>
      <c r="T369" s="1">
        <v>1</v>
      </c>
      <c r="U369" s="1" t="b">
        <v>1</v>
      </c>
      <c r="V369" s="1">
        <v>251</v>
      </c>
      <c r="W369" s="50">
        <v>2735.81</v>
      </c>
      <c r="X369" s="50">
        <v>2832.19</v>
      </c>
      <c r="Y369" s="54">
        <v>169</v>
      </c>
      <c r="Z369" s="54">
        <v>168</v>
      </c>
      <c r="AA369" s="50">
        <v>142.35</v>
      </c>
      <c r="AB369" s="50">
        <v>140.96</v>
      </c>
      <c r="AC369" s="16">
        <v>1.18743575532407</v>
      </c>
      <c r="AD369" s="16">
        <v>1.1921348520659001</v>
      </c>
      <c r="AE369" s="50">
        <v>31</v>
      </c>
      <c r="AF369" s="50">
        <v>31</v>
      </c>
      <c r="AG369" s="50">
        <v>30.8</v>
      </c>
      <c r="AH369" s="50">
        <v>31.2</v>
      </c>
      <c r="AI369" s="16">
        <v>1.00858406806447</v>
      </c>
      <c r="AJ369" s="16">
        <v>0.99558144281071703</v>
      </c>
      <c r="AK369" s="1">
        <v>-20</v>
      </c>
      <c r="AL369" s="1">
        <v>9</v>
      </c>
      <c r="AN369" s="6">
        <v>-3.1895776524066832E-3</v>
      </c>
      <c r="AP369" s="6">
        <v>-1.0296489269321363E-2</v>
      </c>
      <c r="AR369" s="6">
        <v>-5.9136605558840483E-4</v>
      </c>
      <c r="AT369" s="6">
        <v>-1.1890606420926764E-3</v>
      </c>
      <c r="AV369" s="6">
        <v>5.9786295793757827E-3</v>
      </c>
      <c r="AX369" s="6">
        <v>4.9620715222722378E-3</v>
      </c>
      <c r="AZ369" s="6">
        <v>-6.6456147524939224E-3</v>
      </c>
      <c r="BB369" s="6">
        <v>-6.1887383948386887E-3</v>
      </c>
      <c r="BD369" s="6">
        <v>2.2307717176941466E-3</v>
      </c>
      <c r="BF369" s="6">
        <v>-2.2208632398853512E-3</v>
      </c>
      <c r="BH369" s="6">
        <v>6.4372773911054448E-3</v>
      </c>
      <c r="BJ369" s="6">
        <v>-6.2744848233907691E-3</v>
      </c>
      <c r="BL369" s="6">
        <v>-4.3548713721429655E-3</v>
      </c>
      <c r="BN369" s="6">
        <v>3.9664321028762828E-3</v>
      </c>
      <c r="BS369">
        <v>9</v>
      </c>
      <c r="BT369">
        <v>11</v>
      </c>
      <c r="BU369" s="23">
        <v>2832.19</v>
      </c>
      <c r="BV369" s="20">
        <v>1.18743575532407</v>
      </c>
      <c r="BW369" s="20">
        <v>1.1921348520659001</v>
      </c>
    </row>
    <row r="370" spans="1:75" x14ac:dyDescent="0.25">
      <c r="A370" s="1">
        <v>369</v>
      </c>
      <c r="B370" s="1" t="s">
        <v>21</v>
      </c>
      <c r="C370" s="1" t="s">
        <v>22</v>
      </c>
      <c r="D370" s="1" t="s">
        <v>23</v>
      </c>
      <c r="E370" s="1" t="s">
        <v>214</v>
      </c>
      <c r="F370" s="1" t="s">
        <v>43</v>
      </c>
      <c r="G370" s="1" t="b">
        <v>1</v>
      </c>
      <c r="H370" s="1" t="b">
        <v>1</v>
      </c>
      <c r="I370" s="1" t="b">
        <v>0</v>
      </c>
      <c r="J370" s="1" t="b">
        <v>1</v>
      </c>
      <c r="K370" s="1" t="b">
        <v>0</v>
      </c>
      <c r="L370" s="1">
        <v>200</v>
      </c>
      <c r="M370" s="1">
        <v>2</v>
      </c>
      <c r="N370" s="1">
        <v>0</v>
      </c>
      <c r="O370" s="1">
        <v>1</v>
      </c>
      <c r="P370" s="1">
        <v>2</v>
      </c>
      <c r="Q370" s="1">
        <v>100</v>
      </c>
      <c r="R370" s="1">
        <v>100</v>
      </c>
      <c r="S370" s="1">
        <v>1</v>
      </c>
      <c r="T370" s="1">
        <v>1</v>
      </c>
      <c r="U370" s="1" t="b">
        <v>1</v>
      </c>
      <c r="V370" s="1">
        <v>251</v>
      </c>
      <c r="W370" s="50">
        <v>2782.81</v>
      </c>
      <c r="X370" s="50">
        <v>2880.43</v>
      </c>
      <c r="Y370" s="54">
        <v>169</v>
      </c>
      <c r="Z370" s="54">
        <v>168</v>
      </c>
      <c r="AA370" s="50">
        <v>141.07</v>
      </c>
      <c r="AB370" s="50">
        <v>139.16</v>
      </c>
      <c r="AC370" s="16">
        <v>1.19821503200531</v>
      </c>
      <c r="AD370" s="16">
        <v>1.20752992233359</v>
      </c>
      <c r="AE370" s="50">
        <v>31.1</v>
      </c>
      <c r="AF370" s="50">
        <v>30.9</v>
      </c>
      <c r="AG370" s="50">
        <v>30.88</v>
      </c>
      <c r="AH370" s="50">
        <v>31.12</v>
      </c>
      <c r="AI370" s="16">
        <v>1.0091897462097701</v>
      </c>
      <c r="AJ370" s="16">
        <v>0.99496352248456998</v>
      </c>
      <c r="AK370" s="1">
        <v>-20</v>
      </c>
      <c r="AL370" s="1">
        <v>9</v>
      </c>
      <c r="AN370" s="6">
        <v>1.3935182418774117E-2</v>
      </c>
      <c r="AP370" s="6">
        <v>6.5608887164945173E-3</v>
      </c>
      <c r="AR370" s="6">
        <v>-5.9136605558840483E-4</v>
      </c>
      <c r="AT370" s="6">
        <v>-1.1890606420926764E-3</v>
      </c>
      <c r="AV370" s="6">
        <v>-3.0670511080959084E-3</v>
      </c>
      <c r="AX370" s="6">
        <v>-7.8708720698112966E-3</v>
      </c>
      <c r="AZ370" s="6">
        <v>2.3718345815828545E-3</v>
      </c>
      <c r="BB370" s="6">
        <v>6.6452075121359311E-3</v>
      </c>
      <c r="BD370" s="6">
        <v>5.4637742071061979E-3</v>
      </c>
      <c r="BF370" s="6">
        <v>-5.4395056165309486E-3</v>
      </c>
      <c r="BH370" s="6">
        <v>9.0514001895238838E-3</v>
      </c>
      <c r="BJ370" s="6">
        <v>-8.8224989648691965E-3</v>
      </c>
      <c r="BL370" s="6">
        <v>-3.7569633603282693E-3</v>
      </c>
      <c r="BN370" s="6">
        <v>3.3433075261319889E-3</v>
      </c>
      <c r="BS370">
        <v>9</v>
      </c>
      <c r="BT370">
        <v>11</v>
      </c>
      <c r="BU370" s="23">
        <v>2880.43</v>
      </c>
      <c r="BV370" s="20">
        <v>1.19821503200531</v>
      </c>
      <c r="BW370" s="20">
        <v>1.20752992233359</v>
      </c>
    </row>
    <row r="371" spans="1:75" x14ac:dyDescent="0.25">
      <c r="A371" s="1">
        <v>370</v>
      </c>
      <c r="B371" s="1" t="s">
        <v>21</v>
      </c>
      <c r="C371" s="1" t="s">
        <v>22</v>
      </c>
      <c r="D371" s="1" t="s">
        <v>23</v>
      </c>
      <c r="E371" s="1" t="s">
        <v>214</v>
      </c>
      <c r="F371" s="1" t="s">
        <v>43</v>
      </c>
      <c r="G371" s="1" t="b">
        <v>1</v>
      </c>
      <c r="H371" s="1" t="b">
        <v>1</v>
      </c>
      <c r="I371" s="1" t="b">
        <v>0</v>
      </c>
      <c r="J371" s="1" t="b">
        <v>1</v>
      </c>
      <c r="K371" s="1" t="b">
        <v>0</v>
      </c>
      <c r="L371" s="1">
        <v>200</v>
      </c>
      <c r="M371" s="1">
        <v>2</v>
      </c>
      <c r="N371" s="1">
        <v>0</v>
      </c>
      <c r="O371" s="1">
        <v>1</v>
      </c>
      <c r="P371" s="1">
        <v>2</v>
      </c>
      <c r="Q371" s="1">
        <v>100</v>
      </c>
      <c r="R371" s="1">
        <v>100</v>
      </c>
      <c r="S371" s="1">
        <v>1</v>
      </c>
      <c r="T371" s="1">
        <v>1</v>
      </c>
      <c r="U371" s="1" t="b">
        <v>1</v>
      </c>
      <c r="V371" s="1">
        <v>251</v>
      </c>
      <c r="W371" s="50">
        <v>2766.54</v>
      </c>
      <c r="X371" s="50">
        <v>2889.44</v>
      </c>
      <c r="Y371" s="54">
        <v>169</v>
      </c>
      <c r="Z371" s="54">
        <v>168</v>
      </c>
      <c r="AA371" s="50">
        <v>140.69999999999999</v>
      </c>
      <c r="AB371" s="50">
        <v>139.78</v>
      </c>
      <c r="AC371" s="16">
        <v>1.20127890585251</v>
      </c>
      <c r="AD371" s="16">
        <v>1.2022942223703601</v>
      </c>
      <c r="AE371" s="50">
        <v>31.06</v>
      </c>
      <c r="AF371" s="50">
        <v>30.94</v>
      </c>
      <c r="AG371" s="50">
        <v>30.42</v>
      </c>
      <c r="AH371" s="50">
        <v>31.58</v>
      </c>
      <c r="AI371" s="16">
        <v>1.02284948507919</v>
      </c>
      <c r="AJ371" s="16">
        <v>0.98135702840393801</v>
      </c>
      <c r="AK371" s="1">
        <v>-20</v>
      </c>
      <c r="AL371" s="1">
        <v>9</v>
      </c>
      <c r="AN371" s="6">
        <v>8.0071005813673324E-3</v>
      </c>
      <c r="AP371" s="6">
        <v>9.7094164041438002E-3</v>
      </c>
      <c r="AR371" s="6">
        <v>-5.9136605558840483E-4</v>
      </c>
      <c r="AT371" s="6">
        <v>-1.1890606420926764E-3</v>
      </c>
      <c r="AV371" s="6">
        <v>-5.6818181818182323E-3</v>
      </c>
      <c r="AX371" s="6">
        <v>-3.4506359436491385E-3</v>
      </c>
      <c r="AZ371" s="6">
        <v>4.9349311603368307E-3</v>
      </c>
      <c r="BB371" s="6">
        <v>2.2805187549650441E-3</v>
      </c>
      <c r="BD371" s="6">
        <v>4.1705732113412886E-3</v>
      </c>
      <c r="BF371" s="6">
        <v>-4.1520486658727096E-3</v>
      </c>
      <c r="BH371" s="6">
        <v>-5.9798059013822513E-3</v>
      </c>
      <c r="BJ371" s="6">
        <v>5.8285823486319277E-3</v>
      </c>
      <c r="BL371" s="6">
        <v>9.7275372324345799E-3</v>
      </c>
      <c r="BN371" s="6">
        <v>-1.0377783213561531E-2</v>
      </c>
      <c r="BS371">
        <v>9</v>
      </c>
      <c r="BT371">
        <v>11</v>
      </c>
      <c r="BU371" s="23">
        <v>2889.44</v>
      </c>
      <c r="BV371" s="20">
        <v>1.20127890585251</v>
      </c>
      <c r="BW371" s="20">
        <v>1.2022942223703601</v>
      </c>
    </row>
    <row r="372" spans="1:75" x14ac:dyDescent="0.25">
      <c r="A372" s="3">
        <v>371</v>
      </c>
      <c r="B372" s="3" t="s">
        <v>21</v>
      </c>
      <c r="C372" s="3" t="s">
        <v>22</v>
      </c>
      <c r="D372" s="3" t="s">
        <v>23</v>
      </c>
      <c r="E372" s="3" t="s">
        <v>215</v>
      </c>
      <c r="F372" s="3" t="s">
        <v>43</v>
      </c>
      <c r="G372" s="3" t="b">
        <v>1</v>
      </c>
      <c r="H372" s="3" t="b">
        <v>1</v>
      </c>
      <c r="I372" s="3" t="b">
        <v>0</v>
      </c>
      <c r="J372" s="3" t="b">
        <v>1</v>
      </c>
      <c r="K372" s="3" t="b">
        <v>0</v>
      </c>
      <c r="L372" s="3">
        <v>200</v>
      </c>
      <c r="M372" s="3">
        <v>2</v>
      </c>
      <c r="N372" s="3">
        <v>0</v>
      </c>
      <c r="O372" s="3">
        <v>1</v>
      </c>
      <c r="P372" s="3">
        <v>2</v>
      </c>
      <c r="Q372" s="3">
        <v>100</v>
      </c>
      <c r="R372" s="3">
        <v>100</v>
      </c>
      <c r="S372" s="3">
        <v>1</v>
      </c>
      <c r="T372" s="3">
        <v>1</v>
      </c>
      <c r="U372" s="3" t="b">
        <v>1</v>
      </c>
      <c r="V372" s="3">
        <v>251</v>
      </c>
      <c r="W372" s="51">
        <v>2693.21</v>
      </c>
      <c r="X372" s="51">
        <v>2919.09</v>
      </c>
      <c r="Y372" s="53">
        <v>170</v>
      </c>
      <c r="Z372" s="53">
        <v>168</v>
      </c>
      <c r="AA372" s="51">
        <v>141.74</v>
      </c>
      <c r="AB372" s="51">
        <v>139.15</v>
      </c>
      <c r="AC372" s="17">
        <v>1.1997314483152699</v>
      </c>
      <c r="AD372" s="17">
        <v>1.20758263111891</v>
      </c>
      <c r="AE372" s="51">
        <v>30.88</v>
      </c>
      <c r="AF372" s="51">
        <v>31.12</v>
      </c>
      <c r="AG372" s="51">
        <v>30.37</v>
      </c>
      <c r="AH372" s="51">
        <v>31.63</v>
      </c>
      <c r="AI372" s="17">
        <v>1.01936335119365</v>
      </c>
      <c r="AJ372" s="17">
        <v>0.98615354654687404</v>
      </c>
      <c r="AK372" s="3">
        <v>-20</v>
      </c>
      <c r="AL372" s="3">
        <v>8</v>
      </c>
      <c r="AN372" s="6" cm="1">
        <f t="array" ref="AN372:AN381">W372:W381/AO372-1</f>
        <v>6.6291057210798865E-3</v>
      </c>
      <c r="AO372" s="23">
        <f>AVERAGE(W372:W381)</f>
        <v>2675.4739999999997</v>
      </c>
      <c r="AP372" s="6" cm="1">
        <f t="array" ref="AP372:AP381">X372:X381/AQ372-1</f>
        <v>-2.294071847650847E-3</v>
      </c>
      <c r="AQ372" s="23">
        <f t="shared" ref="AQ372" si="125">AVERAGE(X372:X381)</f>
        <v>2925.8020000000006</v>
      </c>
      <c r="AR372" s="6" cm="1">
        <f t="array" ref="AR372:AR381">Y372:Y381/AS372-1</f>
        <v>3.5419126328217754E-3</v>
      </c>
      <c r="AS372" s="23">
        <f>AVERAGE(Y372:Y381)</f>
        <v>169.4</v>
      </c>
      <c r="AT372" s="6" cm="1">
        <f t="array" ref="AT372:AT381">Z372:Z381/AU372-1</f>
        <v>0</v>
      </c>
      <c r="AU372" s="23">
        <f>AVERAGE(Z372:Z381)</f>
        <v>168</v>
      </c>
      <c r="AV372" s="6" cm="1">
        <f t="array" ref="AV372:AV381">AA372:AA381/AW372-1</f>
        <v>-3.276936275543596E-3</v>
      </c>
      <c r="AW372" s="23">
        <f>AVERAGE(AA372:AA381)</f>
        <v>142.20599999999996</v>
      </c>
      <c r="AX372" s="6" cm="1">
        <f t="array" ref="AX372:AX381">AB372:AB381/AY372-1</f>
        <v>-3.8015191758363764E-3</v>
      </c>
      <c r="AY372" s="23">
        <f>AVERAGE(AB372:AB381)</f>
        <v>139.68100000000001</v>
      </c>
      <c r="AZ372" s="6" cm="1">
        <f t="array" ref="AZ372:AZ381">AC372:AC381/BA372-1</f>
        <v>6.8320258165803782E-3</v>
      </c>
      <c r="BA372" s="23">
        <f>AVERAGE(AC372:AC381)</f>
        <v>1.191590471451522</v>
      </c>
      <c r="BB372" s="6" cm="1">
        <f t="array" ref="BB372:BB381">AD372:AD381/BC372-1</f>
        <v>3.6341981786818245E-3</v>
      </c>
      <c r="BC372" s="23">
        <f>AVERAGE(AD372:AD381)</f>
        <v>1.2032099277907609</v>
      </c>
      <c r="BD372" s="6" cm="1">
        <f t="array" ref="BD372:BD381">AE372:AE381/BE372-1</f>
        <v>1.7261826327579222E-2</v>
      </c>
      <c r="BE372" s="23">
        <f>AVERAGE(AE372:AE381)</f>
        <v>30.356000000000002</v>
      </c>
      <c r="BF372" s="6" cm="1">
        <f t="array" ref="BF372:BF381">AF372:AF381/BG372-1</f>
        <v>-1.6559221337378305E-2</v>
      </c>
      <c r="BG372" s="23">
        <f>AVERAGE(AF372:AF381)</f>
        <v>31.643999999999998</v>
      </c>
      <c r="BH372" s="6" cm="1">
        <f t="array" ref="BH372:BH381">AG372:AG381/BI372-1</f>
        <v>4.0333245173234111E-3</v>
      </c>
      <c r="BI372" s="23">
        <f t="shared" ref="BI372" si="126">AVERAGE(AG372:AG381)</f>
        <v>30.248000000000001</v>
      </c>
      <c r="BJ372" s="6" cm="1">
        <f t="array" ref="BJ372:BJ381">AH372:AH381/BK372-1</f>
        <v>-3.8422776518014512E-3</v>
      </c>
      <c r="BK372" s="23">
        <f t="shared" ref="BK372" si="127">AVERAGE(AH372:AH381)</f>
        <v>31.751999999999999</v>
      </c>
      <c r="BL372" s="6" cm="1">
        <f t="array" ref="BL372:BL381">AI372:AI381/BM372-1</f>
        <v>1.323420246094642E-2</v>
      </c>
      <c r="BM372" s="22">
        <f t="shared" ref="BM372" si="128">AVERAGE(AI372:AI381)</f>
        <v>1.0060490938006406</v>
      </c>
      <c r="BN372" s="6" cm="1">
        <f t="array" ref="BN372:BN381">AJ372:AJ381/BO372-1</f>
        <v>-1.266948165275672E-2</v>
      </c>
      <c r="BO372" s="22">
        <f t="shared" ref="BO372" si="129">AVERAGE(AJ372:AJ381)</f>
        <v>0.99880792523020612</v>
      </c>
      <c r="BS372">
        <v>8</v>
      </c>
      <c r="BT372">
        <v>12</v>
      </c>
      <c r="BU372" s="23">
        <v>2919.09</v>
      </c>
      <c r="BV372" s="20">
        <v>1.1997314483152699</v>
      </c>
      <c r="BW372" s="20">
        <v>1.20758263111891</v>
      </c>
    </row>
    <row r="373" spans="1:75" x14ac:dyDescent="0.25">
      <c r="A373" s="3">
        <v>372</v>
      </c>
      <c r="B373" s="3" t="s">
        <v>21</v>
      </c>
      <c r="C373" s="3" t="s">
        <v>22</v>
      </c>
      <c r="D373" s="3" t="s">
        <v>23</v>
      </c>
      <c r="E373" s="3" t="s">
        <v>215</v>
      </c>
      <c r="F373" s="3" t="s">
        <v>43</v>
      </c>
      <c r="G373" s="3" t="b">
        <v>1</v>
      </c>
      <c r="H373" s="3" t="b">
        <v>1</v>
      </c>
      <c r="I373" s="3" t="b">
        <v>0</v>
      </c>
      <c r="J373" s="3" t="b">
        <v>1</v>
      </c>
      <c r="K373" s="3" t="b">
        <v>0</v>
      </c>
      <c r="L373" s="3">
        <v>200</v>
      </c>
      <c r="M373" s="3">
        <v>2</v>
      </c>
      <c r="N373" s="3">
        <v>0</v>
      </c>
      <c r="O373" s="3">
        <v>1</v>
      </c>
      <c r="P373" s="3">
        <v>2</v>
      </c>
      <c r="Q373" s="3">
        <v>100</v>
      </c>
      <c r="R373" s="3">
        <v>100</v>
      </c>
      <c r="S373" s="3">
        <v>1</v>
      </c>
      <c r="T373" s="3">
        <v>1</v>
      </c>
      <c r="U373" s="3" t="b">
        <v>1</v>
      </c>
      <c r="V373" s="3">
        <v>251</v>
      </c>
      <c r="W373" s="51">
        <v>2642.87</v>
      </c>
      <c r="X373" s="51">
        <v>2889.21</v>
      </c>
      <c r="Y373" s="53">
        <v>170</v>
      </c>
      <c r="Z373" s="53">
        <v>168</v>
      </c>
      <c r="AA373" s="51">
        <v>142.72999999999999</v>
      </c>
      <c r="AB373" s="51">
        <v>140.78</v>
      </c>
      <c r="AC373" s="17">
        <v>1.1914877397614301</v>
      </c>
      <c r="AD373" s="17">
        <v>1.19377872274732</v>
      </c>
      <c r="AE373" s="51">
        <v>30.92</v>
      </c>
      <c r="AF373" s="51">
        <v>31.08</v>
      </c>
      <c r="AG373" s="51">
        <v>29.98</v>
      </c>
      <c r="AH373" s="51">
        <v>32.020000000000003</v>
      </c>
      <c r="AI373" s="17">
        <v>1.0338741518385099</v>
      </c>
      <c r="AJ373" s="17">
        <v>0.97275561426157997</v>
      </c>
      <c r="AK373" s="3">
        <v>-20</v>
      </c>
      <c r="AL373" s="3">
        <v>8</v>
      </c>
      <c r="AN373" s="6">
        <v>-1.2186251856680319E-2</v>
      </c>
      <c r="AP373" s="6">
        <v>-1.250665629458203E-2</v>
      </c>
      <c r="AR373" s="6">
        <v>3.5419126328217754E-3</v>
      </c>
      <c r="AT373" s="6">
        <v>0</v>
      </c>
      <c r="AV373" s="6">
        <v>3.6847952969638609E-3</v>
      </c>
      <c r="AX373" s="6">
        <v>7.8679276351114602E-3</v>
      </c>
      <c r="AZ373" s="6">
        <v>-8.6213923787714641E-5</v>
      </c>
      <c r="BB373" s="6">
        <v>-7.838370367137637E-3</v>
      </c>
      <c r="BD373" s="6">
        <v>1.857952299380683E-2</v>
      </c>
      <c r="BF373" s="6">
        <v>-1.7823284034888087E-2</v>
      </c>
      <c r="BH373" s="6">
        <v>-8.8600899233007846E-3</v>
      </c>
      <c r="BJ373" s="6">
        <v>8.4404132023181422E-3</v>
      </c>
      <c r="BL373" s="6">
        <v>2.7657753691474607E-2</v>
      </c>
      <c r="BN373" s="6">
        <v>-2.6083404336846416E-2</v>
      </c>
      <c r="BS373">
        <v>8</v>
      </c>
      <c r="BT373">
        <v>12</v>
      </c>
      <c r="BU373" s="23">
        <v>2889.21</v>
      </c>
      <c r="BV373" s="20">
        <v>1.1914877397614301</v>
      </c>
      <c r="BW373" s="20">
        <v>1.19377872274732</v>
      </c>
    </row>
    <row r="374" spans="1:75" x14ac:dyDescent="0.25">
      <c r="A374" s="3">
        <v>373</v>
      </c>
      <c r="B374" s="3" t="s">
        <v>21</v>
      </c>
      <c r="C374" s="3" t="s">
        <v>22</v>
      </c>
      <c r="D374" s="3" t="s">
        <v>23</v>
      </c>
      <c r="E374" s="3" t="s">
        <v>215</v>
      </c>
      <c r="F374" s="3" t="s">
        <v>43</v>
      </c>
      <c r="G374" s="3" t="b">
        <v>1</v>
      </c>
      <c r="H374" s="3" t="b">
        <v>1</v>
      </c>
      <c r="I374" s="3" t="b">
        <v>0</v>
      </c>
      <c r="J374" s="3" t="b">
        <v>1</v>
      </c>
      <c r="K374" s="3" t="b">
        <v>0</v>
      </c>
      <c r="L374" s="3">
        <v>200</v>
      </c>
      <c r="M374" s="3">
        <v>2</v>
      </c>
      <c r="N374" s="3">
        <v>0</v>
      </c>
      <c r="O374" s="3">
        <v>1</v>
      </c>
      <c r="P374" s="3">
        <v>2</v>
      </c>
      <c r="Q374" s="3">
        <v>100</v>
      </c>
      <c r="R374" s="3">
        <v>100</v>
      </c>
      <c r="S374" s="3">
        <v>1</v>
      </c>
      <c r="T374" s="3">
        <v>1</v>
      </c>
      <c r="U374" s="3" t="b">
        <v>1</v>
      </c>
      <c r="V374" s="3">
        <v>251</v>
      </c>
      <c r="W374" s="51">
        <v>2655.68</v>
      </c>
      <c r="X374" s="51">
        <v>2910.8</v>
      </c>
      <c r="Y374" s="53">
        <v>169</v>
      </c>
      <c r="Z374" s="53">
        <v>168</v>
      </c>
      <c r="AA374" s="51">
        <v>143.05000000000001</v>
      </c>
      <c r="AB374" s="51">
        <v>140.38999999999999</v>
      </c>
      <c r="AC374" s="17">
        <v>1.18167672613987</v>
      </c>
      <c r="AD374" s="17">
        <v>1.19704509938851</v>
      </c>
      <c r="AE374" s="51">
        <v>30</v>
      </c>
      <c r="AF374" s="51">
        <v>32</v>
      </c>
      <c r="AG374" s="51">
        <v>30.32</v>
      </c>
      <c r="AH374" s="51">
        <v>31.68</v>
      </c>
      <c r="AI374" s="17">
        <v>0.99129476262139904</v>
      </c>
      <c r="AJ374" s="17">
        <v>1.01184650517098</v>
      </c>
      <c r="AK374" s="3">
        <v>-20</v>
      </c>
      <c r="AL374" s="3">
        <v>8</v>
      </c>
      <c r="AN374" s="6">
        <v>-7.398315214425466E-3</v>
      </c>
      <c r="AP374" s="6">
        <v>-5.1274829944064626E-3</v>
      </c>
      <c r="AR374" s="6">
        <v>-2.3612750885478873E-3</v>
      </c>
      <c r="AT374" s="6">
        <v>0</v>
      </c>
      <c r="AV374" s="6">
        <v>5.935051966865279E-3</v>
      </c>
      <c r="AX374" s="6">
        <v>5.0758514042710257E-3</v>
      </c>
      <c r="AZ374" s="6">
        <v>-8.3197588006689305E-3</v>
      </c>
      <c r="BB374" s="6">
        <v>-5.1236515423125351E-3</v>
      </c>
      <c r="BD374" s="6">
        <v>-1.1727500329424267E-2</v>
      </c>
      <c r="BF374" s="6">
        <v>1.1250158007837241E-2</v>
      </c>
      <c r="BH374" s="6">
        <v>2.3803226659613319E-3</v>
      </c>
      <c r="BJ374" s="6">
        <v>-2.2675736961450532E-3</v>
      </c>
      <c r="BL374" s="6">
        <v>-1.4665617483439863E-2</v>
      </c>
      <c r="BN374" s="6">
        <v>1.3054141453441748E-2</v>
      </c>
      <c r="BS374">
        <v>8</v>
      </c>
      <c r="BT374">
        <v>12</v>
      </c>
      <c r="BU374" s="23">
        <v>2910.8</v>
      </c>
      <c r="BV374" s="20">
        <v>1.18167672613987</v>
      </c>
      <c r="BW374" s="20">
        <v>1.19704509938851</v>
      </c>
    </row>
    <row r="375" spans="1:75" x14ac:dyDescent="0.25">
      <c r="A375" s="3">
        <v>374</v>
      </c>
      <c r="B375" s="3" t="s">
        <v>21</v>
      </c>
      <c r="C375" s="3" t="s">
        <v>22</v>
      </c>
      <c r="D375" s="3" t="s">
        <v>23</v>
      </c>
      <c r="E375" s="3" t="s">
        <v>215</v>
      </c>
      <c r="F375" s="3" t="s">
        <v>43</v>
      </c>
      <c r="G375" s="3" t="b">
        <v>1</v>
      </c>
      <c r="H375" s="3" t="b">
        <v>1</v>
      </c>
      <c r="I375" s="3" t="b">
        <v>0</v>
      </c>
      <c r="J375" s="3" t="b">
        <v>1</v>
      </c>
      <c r="K375" s="3" t="b">
        <v>0</v>
      </c>
      <c r="L375" s="3">
        <v>200</v>
      </c>
      <c r="M375" s="3">
        <v>2</v>
      </c>
      <c r="N375" s="3">
        <v>0</v>
      </c>
      <c r="O375" s="3">
        <v>1</v>
      </c>
      <c r="P375" s="3">
        <v>2</v>
      </c>
      <c r="Q375" s="3">
        <v>100</v>
      </c>
      <c r="R375" s="3">
        <v>100</v>
      </c>
      <c r="S375" s="3">
        <v>1</v>
      </c>
      <c r="T375" s="3">
        <v>1</v>
      </c>
      <c r="U375" s="3" t="b">
        <v>1</v>
      </c>
      <c r="V375" s="3">
        <v>251</v>
      </c>
      <c r="W375" s="51">
        <v>2682.53</v>
      </c>
      <c r="X375" s="51">
        <v>2932.11</v>
      </c>
      <c r="Y375" s="53">
        <v>169</v>
      </c>
      <c r="Z375" s="53">
        <v>168</v>
      </c>
      <c r="AA375" s="51">
        <v>142.5</v>
      </c>
      <c r="AB375" s="51">
        <v>139.36000000000001</v>
      </c>
      <c r="AC375" s="17">
        <v>1.18648069616121</v>
      </c>
      <c r="AD375" s="17">
        <v>1.20602320094589</v>
      </c>
      <c r="AE375" s="51">
        <v>30</v>
      </c>
      <c r="AF375" s="51">
        <v>32</v>
      </c>
      <c r="AG375" s="51">
        <v>30.51</v>
      </c>
      <c r="AH375" s="51">
        <v>31.49</v>
      </c>
      <c r="AI375" s="17">
        <v>0.98549122003593403</v>
      </c>
      <c r="AJ375" s="17">
        <v>1.01828323333917</v>
      </c>
      <c r="AK375" s="3">
        <v>-20</v>
      </c>
      <c r="AL375" s="3">
        <v>8</v>
      </c>
      <c r="AN375" s="6">
        <v>2.6372896914717003E-3</v>
      </c>
      <c r="AP375" s="6">
        <v>2.1559900499075191E-3</v>
      </c>
      <c r="AR375" s="6">
        <v>-2.3612750885478873E-3</v>
      </c>
      <c r="AT375" s="6">
        <v>0</v>
      </c>
      <c r="AV375" s="6">
        <v>2.0674233154722721E-3</v>
      </c>
      <c r="AX375" s="6">
        <v>-2.2980935130761937E-3</v>
      </c>
      <c r="AZ375" s="6">
        <v>-4.2881975080646395E-3</v>
      </c>
      <c r="BB375" s="6">
        <v>2.3381399123714175E-3</v>
      </c>
      <c r="BD375" s="6">
        <v>-1.1727500329424267E-2</v>
      </c>
      <c r="BF375" s="6">
        <v>1.1250158007837241E-2</v>
      </c>
      <c r="BH375" s="6">
        <v>8.6617297011373218E-3</v>
      </c>
      <c r="BJ375" s="6">
        <v>-8.2514487276391657E-3</v>
      </c>
      <c r="BL375" s="6">
        <v>-2.0434264979100836E-2</v>
      </c>
      <c r="BN375" s="6">
        <v>1.9498551840660738E-2</v>
      </c>
      <c r="BS375">
        <v>8</v>
      </c>
      <c r="BT375">
        <v>12</v>
      </c>
      <c r="BU375" s="23">
        <v>2932.11</v>
      </c>
      <c r="BV375" s="20">
        <v>1.18648069616121</v>
      </c>
      <c r="BW375" s="20">
        <v>1.20602320094589</v>
      </c>
    </row>
    <row r="376" spans="1:75" x14ac:dyDescent="0.25">
      <c r="A376" s="3">
        <v>375</v>
      </c>
      <c r="B376" s="3" t="s">
        <v>21</v>
      </c>
      <c r="C376" s="3" t="s">
        <v>22</v>
      </c>
      <c r="D376" s="3" t="s">
        <v>23</v>
      </c>
      <c r="E376" s="3" t="s">
        <v>215</v>
      </c>
      <c r="F376" s="3" t="s">
        <v>43</v>
      </c>
      <c r="G376" s="3" t="b">
        <v>1</v>
      </c>
      <c r="H376" s="3" t="b">
        <v>1</v>
      </c>
      <c r="I376" s="3" t="b">
        <v>0</v>
      </c>
      <c r="J376" s="3" t="b">
        <v>1</v>
      </c>
      <c r="K376" s="3" t="b">
        <v>0</v>
      </c>
      <c r="L376" s="3">
        <v>200</v>
      </c>
      <c r="M376" s="3">
        <v>2</v>
      </c>
      <c r="N376" s="3">
        <v>0</v>
      </c>
      <c r="O376" s="3">
        <v>1</v>
      </c>
      <c r="P376" s="3">
        <v>2</v>
      </c>
      <c r="Q376" s="3">
        <v>100</v>
      </c>
      <c r="R376" s="3">
        <v>100</v>
      </c>
      <c r="S376" s="3">
        <v>1</v>
      </c>
      <c r="T376" s="3">
        <v>1</v>
      </c>
      <c r="U376" s="3" t="b">
        <v>1</v>
      </c>
      <c r="V376" s="3">
        <v>251</v>
      </c>
      <c r="W376" s="51">
        <v>2641.55</v>
      </c>
      <c r="X376" s="51">
        <v>2916.67</v>
      </c>
      <c r="Y376" s="53">
        <v>169</v>
      </c>
      <c r="Z376" s="53">
        <v>168</v>
      </c>
      <c r="AA376" s="51">
        <v>142.81</v>
      </c>
      <c r="AB376" s="51">
        <v>140.82</v>
      </c>
      <c r="AC376" s="17">
        <v>1.1837766788850801</v>
      </c>
      <c r="AD376" s="17">
        <v>1.19383703266756</v>
      </c>
      <c r="AE376" s="51">
        <v>30</v>
      </c>
      <c r="AF376" s="51">
        <v>32</v>
      </c>
      <c r="AG376" s="51">
        <v>29.94</v>
      </c>
      <c r="AH376" s="51">
        <v>32.06</v>
      </c>
      <c r="AI376" s="17">
        <v>1.00578254942982</v>
      </c>
      <c r="AJ376" s="17">
        <v>1.0012759677235199</v>
      </c>
      <c r="AK376" s="3">
        <v>-20</v>
      </c>
      <c r="AL376" s="3">
        <v>8</v>
      </c>
      <c r="AN376" s="6">
        <v>-1.2679622377193556E-2</v>
      </c>
      <c r="AP376" s="6">
        <v>-3.1211954875963732E-3</v>
      </c>
      <c r="AR376" s="6">
        <v>-2.3612750885478873E-3</v>
      </c>
      <c r="AT376" s="6">
        <v>0</v>
      </c>
      <c r="AV376" s="6">
        <v>4.2473594644392154E-3</v>
      </c>
      <c r="AX376" s="6">
        <v>8.1542944280179608E-3</v>
      </c>
      <c r="AZ376" s="6">
        <v>-6.5574480105766719E-3</v>
      </c>
      <c r="BB376" s="6">
        <v>-7.7899083997841068E-3</v>
      </c>
      <c r="BD376" s="6">
        <v>-1.1727500329424267E-2</v>
      </c>
      <c r="BF376" s="6">
        <v>1.1250158007837241E-2</v>
      </c>
      <c r="BH376" s="6">
        <v>-1.0182491404390315E-2</v>
      </c>
      <c r="BJ376" s="6">
        <v>9.7001763668431717E-3</v>
      </c>
      <c r="BL376" s="6">
        <v>-2.6494171354363161E-4</v>
      </c>
      <c r="BN376" s="6">
        <v>2.4709880958793118E-3</v>
      </c>
      <c r="BS376">
        <v>8</v>
      </c>
      <c r="BT376">
        <v>12</v>
      </c>
      <c r="BU376" s="23">
        <v>2916.67</v>
      </c>
      <c r="BV376" s="20">
        <v>1.1837766788850801</v>
      </c>
      <c r="BW376" s="20">
        <v>1.19383703266756</v>
      </c>
    </row>
    <row r="377" spans="1:75" x14ac:dyDescent="0.25">
      <c r="A377" s="3">
        <v>376</v>
      </c>
      <c r="B377" s="3" t="s">
        <v>21</v>
      </c>
      <c r="C377" s="3" t="s">
        <v>22</v>
      </c>
      <c r="D377" s="3" t="s">
        <v>23</v>
      </c>
      <c r="E377" s="3" t="s">
        <v>215</v>
      </c>
      <c r="F377" s="3" t="s">
        <v>43</v>
      </c>
      <c r="G377" s="3" t="b">
        <v>1</v>
      </c>
      <c r="H377" s="3" t="b">
        <v>1</v>
      </c>
      <c r="I377" s="3" t="b">
        <v>0</v>
      </c>
      <c r="J377" s="3" t="b">
        <v>1</v>
      </c>
      <c r="K377" s="3" t="b">
        <v>0</v>
      </c>
      <c r="L377" s="3">
        <v>200</v>
      </c>
      <c r="M377" s="3">
        <v>2</v>
      </c>
      <c r="N377" s="3">
        <v>0</v>
      </c>
      <c r="O377" s="3">
        <v>1</v>
      </c>
      <c r="P377" s="3">
        <v>2</v>
      </c>
      <c r="Q377" s="3">
        <v>100</v>
      </c>
      <c r="R377" s="3">
        <v>100</v>
      </c>
      <c r="S377" s="3">
        <v>1</v>
      </c>
      <c r="T377" s="3">
        <v>1</v>
      </c>
      <c r="U377" s="3" t="b">
        <v>1</v>
      </c>
      <c r="V377" s="3">
        <v>251</v>
      </c>
      <c r="W377" s="51">
        <v>2678.21</v>
      </c>
      <c r="X377" s="51">
        <v>2935.75</v>
      </c>
      <c r="Y377" s="53">
        <v>169</v>
      </c>
      <c r="Z377" s="53">
        <v>168</v>
      </c>
      <c r="AA377" s="51">
        <v>142.52000000000001</v>
      </c>
      <c r="AB377" s="51">
        <v>139.38</v>
      </c>
      <c r="AC377" s="17">
        <v>1.1861793702741501</v>
      </c>
      <c r="AD377" s="17">
        <v>1.2057593217228</v>
      </c>
      <c r="AE377" s="51">
        <v>30</v>
      </c>
      <c r="AF377" s="51">
        <v>32</v>
      </c>
      <c r="AG377" s="51">
        <v>30.44</v>
      </c>
      <c r="AH377" s="51">
        <v>31.56</v>
      </c>
      <c r="AI377" s="17">
        <v>0.98766391557634203</v>
      </c>
      <c r="AJ377" s="17">
        <v>1.0160196664771599</v>
      </c>
      <c r="AK377" s="3">
        <v>-20</v>
      </c>
      <c r="AL377" s="3">
        <v>8</v>
      </c>
      <c r="AN377" s="6">
        <v>1.022622533427775E-3</v>
      </c>
      <c r="AP377" s="6">
        <v>3.4000933761066943E-3</v>
      </c>
      <c r="AR377" s="6">
        <v>-2.3612750885478873E-3</v>
      </c>
      <c r="AT377" s="6">
        <v>0</v>
      </c>
      <c r="AV377" s="6">
        <v>2.2080643573409997E-3</v>
      </c>
      <c r="AX377" s="6">
        <v>-2.1549101166229434E-3</v>
      </c>
      <c r="AZ377" s="6">
        <v>-4.5410745612797232E-3</v>
      </c>
      <c r="BB377" s="6">
        <v>2.1188272080834292E-3</v>
      </c>
      <c r="BD377" s="6">
        <v>-1.1727500329424267E-2</v>
      </c>
      <c r="BF377" s="6">
        <v>1.1250158007837241E-2</v>
      </c>
      <c r="BH377" s="6">
        <v>6.3475271092303664E-3</v>
      </c>
      <c r="BJ377" s="6">
        <v>-6.046863189720364E-3</v>
      </c>
      <c r="BL377" s="6">
        <v>-1.8274633253575367E-2</v>
      </c>
      <c r="BN377" s="6">
        <v>1.7232283417241367E-2</v>
      </c>
      <c r="BS377">
        <v>8</v>
      </c>
      <c r="BT377">
        <v>12</v>
      </c>
      <c r="BU377" s="23">
        <v>2935.75</v>
      </c>
      <c r="BV377" s="20">
        <v>1.1861793702741501</v>
      </c>
      <c r="BW377" s="20">
        <v>1.2057593217228</v>
      </c>
    </row>
    <row r="378" spans="1:75" x14ac:dyDescent="0.25">
      <c r="A378" s="3">
        <v>377</v>
      </c>
      <c r="B378" s="3" t="s">
        <v>21</v>
      </c>
      <c r="C378" s="3" t="s">
        <v>22</v>
      </c>
      <c r="D378" s="3" t="s">
        <v>23</v>
      </c>
      <c r="E378" s="3" t="s">
        <v>215</v>
      </c>
      <c r="F378" s="3" t="s">
        <v>43</v>
      </c>
      <c r="G378" s="3" t="b">
        <v>1</v>
      </c>
      <c r="H378" s="3" t="b">
        <v>1</v>
      </c>
      <c r="I378" s="3" t="b">
        <v>0</v>
      </c>
      <c r="J378" s="3" t="b">
        <v>1</v>
      </c>
      <c r="K378" s="3" t="b">
        <v>0</v>
      </c>
      <c r="L378" s="3">
        <v>200</v>
      </c>
      <c r="M378" s="3">
        <v>2</v>
      </c>
      <c r="N378" s="3">
        <v>0</v>
      </c>
      <c r="O378" s="3">
        <v>1</v>
      </c>
      <c r="P378" s="3">
        <v>2</v>
      </c>
      <c r="Q378" s="3">
        <v>100</v>
      </c>
      <c r="R378" s="3">
        <v>100</v>
      </c>
      <c r="S378" s="3">
        <v>1</v>
      </c>
      <c r="T378" s="3">
        <v>1</v>
      </c>
      <c r="U378" s="3" t="b">
        <v>1</v>
      </c>
      <c r="V378" s="3">
        <v>251</v>
      </c>
      <c r="W378" s="51">
        <v>2710.23</v>
      </c>
      <c r="X378" s="51">
        <v>2922.77</v>
      </c>
      <c r="Y378" s="53">
        <v>170</v>
      </c>
      <c r="Z378" s="53">
        <v>168</v>
      </c>
      <c r="AA378" s="51">
        <v>141.56</v>
      </c>
      <c r="AB378" s="51">
        <v>138.69</v>
      </c>
      <c r="AC378" s="17">
        <v>1.2010740652513801</v>
      </c>
      <c r="AD378" s="17">
        <v>1.211703209463</v>
      </c>
      <c r="AE378" s="51">
        <v>30.93</v>
      </c>
      <c r="AF378" s="51">
        <v>31.07</v>
      </c>
      <c r="AG378" s="51">
        <v>30.51</v>
      </c>
      <c r="AH378" s="51">
        <v>31.49</v>
      </c>
      <c r="AI378" s="17">
        <v>1.01588220067327</v>
      </c>
      <c r="AJ378" s="17">
        <v>0.98861702989669797</v>
      </c>
      <c r="AK378" s="3">
        <v>-20</v>
      </c>
      <c r="AL378" s="3">
        <v>8</v>
      </c>
      <c r="AN378" s="6">
        <v>1.2990595311335618E-2</v>
      </c>
      <c r="AP378" s="6">
        <v>-1.0362970563286833E-3</v>
      </c>
      <c r="AR378" s="6">
        <v>3.5419126328217754E-3</v>
      </c>
      <c r="AT378" s="6">
        <v>0</v>
      </c>
      <c r="AV378" s="6">
        <v>-4.5427056523631437E-3</v>
      </c>
      <c r="AX378" s="6">
        <v>-7.0947372942634646E-3</v>
      </c>
      <c r="AZ378" s="6">
        <v>7.9587694153895328E-3</v>
      </c>
      <c r="BB378" s="6">
        <v>7.0588527206003615E-3</v>
      </c>
      <c r="BD378" s="6">
        <v>1.8908947160363621E-2</v>
      </c>
      <c r="BF378" s="6">
        <v>-1.8139299709265533E-2</v>
      </c>
      <c r="BH378" s="6">
        <v>8.6617297011373218E-3</v>
      </c>
      <c r="BJ378" s="6">
        <v>-8.2514487276391657E-3</v>
      </c>
      <c r="BL378" s="6">
        <v>9.7739831318588433E-3</v>
      </c>
      <c r="BN378" s="6">
        <v>-1.0203058141693644E-2</v>
      </c>
      <c r="BS378">
        <v>8</v>
      </c>
      <c r="BT378">
        <v>12</v>
      </c>
      <c r="BU378" s="23">
        <v>2922.77</v>
      </c>
      <c r="BV378" s="20">
        <v>1.2010740652513801</v>
      </c>
      <c r="BW378" s="20">
        <v>1.211703209463</v>
      </c>
    </row>
    <row r="379" spans="1:75" x14ac:dyDescent="0.25">
      <c r="A379" s="3">
        <v>378</v>
      </c>
      <c r="B379" s="3" t="s">
        <v>21</v>
      </c>
      <c r="C379" s="3" t="s">
        <v>22</v>
      </c>
      <c r="D379" s="3" t="s">
        <v>23</v>
      </c>
      <c r="E379" s="3" t="s">
        <v>215</v>
      </c>
      <c r="F379" s="3" t="s">
        <v>43</v>
      </c>
      <c r="G379" s="3" t="b">
        <v>1</v>
      </c>
      <c r="H379" s="3" t="b">
        <v>1</v>
      </c>
      <c r="I379" s="3" t="b">
        <v>0</v>
      </c>
      <c r="J379" s="3" t="b">
        <v>1</v>
      </c>
      <c r="K379" s="3" t="b">
        <v>0</v>
      </c>
      <c r="L379" s="3">
        <v>200</v>
      </c>
      <c r="M379" s="3">
        <v>2</v>
      </c>
      <c r="N379" s="3">
        <v>0</v>
      </c>
      <c r="O379" s="3">
        <v>1</v>
      </c>
      <c r="P379" s="3">
        <v>2</v>
      </c>
      <c r="Q379" s="3">
        <v>100</v>
      </c>
      <c r="R379" s="3">
        <v>100</v>
      </c>
      <c r="S379" s="3">
        <v>1</v>
      </c>
      <c r="T379" s="3">
        <v>1</v>
      </c>
      <c r="U379" s="3" t="b">
        <v>1</v>
      </c>
      <c r="V379" s="3">
        <v>251</v>
      </c>
      <c r="W379" s="51">
        <v>2680.66</v>
      </c>
      <c r="X379" s="51">
        <v>2937.22</v>
      </c>
      <c r="Y379" s="53">
        <v>169</v>
      </c>
      <c r="Z379" s="53">
        <v>168</v>
      </c>
      <c r="AA379" s="51">
        <v>142.12</v>
      </c>
      <c r="AB379" s="51">
        <v>139.66999999999999</v>
      </c>
      <c r="AC379" s="17">
        <v>1.1894175072798701</v>
      </c>
      <c r="AD379" s="17">
        <v>1.20312395701377</v>
      </c>
      <c r="AE379" s="51">
        <v>30</v>
      </c>
      <c r="AF379" s="51">
        <v>32</v>
      </c>
      <c r="AG379" s="51">
        <v>30.27</v>
      </c>
      <c r="AH379" s="51">
        <v>31.73</v>
      </c>
      <c r="AI379" s="17">
        <v>0.99305547830923202</v>
      </c>
      <c r="AJ379" s="17">
        <v>1.0102945201541</v>
      </c>
      <c r="AK379" s="3">
        <v>-20</v>
      </c>
      <c r="AL379" s="3">
        <v>8</v>
      </c>
      <c r="AN379" s="6">
        <v>1.9383481207442266E-3</v>
      </c>
      <c r="AP379" s="6">
        <v>3.9025197193791605E-3</v>
      </c>
      <c r="AR379" s="6">
        <v>-2.3612750885478873E-3</v>
      </c>
      <c r="AT379" s="6">
        <v>0</v>
      </c>
      <c r="AV379" s="6">
        <v>-6.0475648003566196E-4</v>
      </c>
      <c r="AX379" s="6">
        <v>-7.8750868049537459E-5</v>
      </c>
      <c r="AZ379" s="6">
        <v>-1.823583037723453E-3</v>
      </c>
      <c r="BB379" s="6">
        <v>-7.1451186534621236E-5</v>
      </c>
      <c r="BD379" s="6">
        <v>-1.1727500329424267E-2</v>
      </c>
      <c r="BF379" s="6">
        <v>1.1250158007837241E-2</v>
      </c>
      <c r="BH379" s="6">
        <v>7.2732081459925269E-4</v>
      </c>
      <c r="BJ379" s="6">
        <v>-6.9286974048876626E-4</v>
      </c>
      <c r="BL379" s="6">
        <v>-1.2915488490051086E-2</v>
      </c>
      <c r="BN379" s="6">
        <v>1.1500304146311757E-2</v>
      </c>
      <c r="BS379">
        <v>8</v>
      </c>
      <c r="BT379">
        <v>12</v>
      </c>
      <c r="BU379" s="23">
        <v>2937.22</v>
      </c>
      <c r="BV379" s="20">
        <v>1.1894175072798701</v>
      </c>
      <c r="BW379" s="20">
        <v>1.20312395701377</v>
      </c>
    </row>
    <row r="380" spans="1:75" x14ac:dyDescent="0.25">
      <c r="A380" s="3">
        <v>379</v>
      </c>
      <c r="B380" s="3" t="s">
        <v>21</v>
      </c>
      <c r="C380" s="3" t="s">
        <v>22</v>
      </c>
      <c r="D380" s="3" t="s">
        <v>23</v>
      </c>
      <c r="E380" s="3" t="s">
        <v>215</v>
      </c>
      <c r="F380" s="3" t="s">
        <v>43</v>
      </c>
      <c r="G380" s="3" t="b">
        <v>1</v>
      </c>
      <c r="H380" s="3" t="b">
        <v>1</v>
      </c>
      <c r="I380" s="3" t="b">
        <v>0</v>
      </c>
      <c r="J380" s="3" t="b">
        <v>1</v>
      </c>
      <c r="K380" s="3" t="b">
        <v>0</v>
      </c>
      <c r="L380" s="3">
        <v>200</v>
      </c>
      <c r="M380" s="3">
        <v>2</v>
      </c>
      <c r="N380" s="3">
        <v>0</v>
      </c>
      <c r="O380" s="3">
        <v>1</v>
      </c>
      <c r="P380" s="3">
        <v>2</v>
      </c>
      <c r="Q380" s="3">
        <v>100</v>
      </c>
      <c r="R380" s="3">
        <v>100</v>
      </c>
      <c r="S380" s="3">
        <v>1</v>
      </c>
      <c r="T380" s="3">
        <v>1</v>
      </c>
      <c r="U380" s="3" t="b">
        <v>1</v>
      </c>
      <c r="V380" s="3">
        <v>251</v>
      </c>
      <c r="W380" s="51">
        <v>2647.75</v>
      </c>
      <c r="X380" s="51">
        <v>2902.23</v>
      </c>
      <c r="Y380" s="53">
        <v>170</v>
      </c>
      <c r="Z380" s="53">
        <v>168</v>
      </c>
      <c r="AA380" s="51">
        <v>142.54</v>
      </c>
      <c r="AB380" s="51">
        <v>140.4</v>
      </c>
      <c r="AC380" s="17">
        <v>1.1928854681449701</v>
      </c>
      <c r="AD380" s="17">
        <v>1.1969192972445499</v>
      </c>
      <c r="AE380" s="51">
        <v>30.83</v>
      </c>
      <c r="AF380" s="51">
        <v>31.17</v>
      </c>
      <c r="AG380" s="51">
        <v>30.01</v>
      </c>
      <c r="AH380" s="51">
        <v>31.99</v>
      </c>
      <c r="AI380" s="17">
        <v>1.03001239015088</v>
      </c>
      <c r="AJ380" s="17">
        <v>0.97662054379593799</v>
      </c>
      <c r="AK380" s="3">
        <v>-20</v>
      </c>
      <c r="AL380" s="3">
        <v>8</v>
      </c>
      <c r="AN380" s="6">
        <v>-1.0362275992964132E-2</v>
      </c>
      <c r="AP380" s="6">
        <v>-8.0565943970236642E-3</v>
      </c>
      <c r="AR380" s="6">
        <v>3.5419126328217754E-3</v>
      </c>
      <c r="AT380" s="6">
        <v>0</v>
      </c>
      <c r="AV380" s="6">
        <v>2.3487053992097273E-3</v>
      </c>
      <c r="AX380" s="6">
        <v>5.1474431024978173E-3</v>
      </c>
      <c r="AZ380" s="6">
        <v>1.0867800007419159E-3</v>
      </c>
      <c r="BB380" s="6">
        <v>-5.2282069827676025E-3</v>
      </c>
      <c r="BD380" s="6">
        <v>1.5614705494795045E-2</v>
      </c>
      <c r="BF380" s="6">
        <v>-1.4979142965490966E-2</v>
      </c>
      <c r="BH380" s="6">
        <v>-7.8682888124834705E-3</v>
      </c>
      <c r="BJ380" s="6">
        <v>7.495590828924259E-3</v>
      </c>
      <c r="BL380" s="6">
        <v>2.3819211704382282E-2</v>
      </c>
      <c r="BN380" s="6">
        <v>-2.2213862018720332E-2</v>
      </c>
      <c r="BS380">
        <v>8</v>
      </c>
      <c r="BT380">
        <v>12</v>
      </c>
      <c r="BU380" s="23">
        <v>2902.23</v>
      </c>
      <c r="BV380" s="20">
        <v>1.1928854681449701</v>
      </c>
      <c r="BW380" s="20">
        <v>1.1969192972445499</v>
      </c>
    </row>
    <row r="381" spans="1:75" x14ac:dyDescent="0.25">
      <c r="A381" s="3">
        <v>380</v>
      </c>
      <c r="B381" s="3" t="s">
        <v>21</v>
      </c>
      <c r="C381" s="3" t="s">
        <v>22</v>
      </c>
      <c r="D381" s="3" t="s">
        <v>23</v>
      </c>
      <c r="E381" s="3" t="s">
        <v>215</v>
      </c>
      <c r="F381" s="3" t="s">
        <v>43</v>
      </c>
      <c r="G381" s="3" t="b">
        <v>1</v>
      </c>
      <c r="H381" s="3" t="b">
        <v>1</v>
      </c>
      <c r="I381" s="3" t="b">
        <v>0</v>
      </c>
      <c r="J381" s="3" t="b">
        <v>1</v>
      </c>
      <c r="K381" s="3" t="b">
        <v>0</v>
      </c>
      <c r="L381" s="3">
        <v>200</v>
      </c>
      <c r="M381" s="3">
        <v>2</v>
      </c>
      <c r="N381" s="3">
        <v>0</v>
      </c>
      <c r="O381" s="3">
        <v>1</v>
      </c>
      <c r="P381" s="3">
        <v>2</v>
      </c>
      <c r="Q381" s="3">
        <v>100</v>
      </c>
      <c r="R381" s="3">
        <v>100</v>
      </c>
      <c r="S381" s="3">
        <v>1</v>
      </c>
      <c r="T381" s="3">
        <v>1</v>
      </c>
      <c r="U381" s="3" t="b">
        <v>1</v>
      </c>
      <c r="V381" s="3">
        <v>251</v>
      </c>
      <c r="W381" s="51">
        <v>2722.05</v>
      </c>
      <c r="X381" s="51">
        <v>2992.17</v>
      </c>
      <c r="Y381" s="53">
        <v>169</v>
      </c>
      <c r="Z381" s="53">
        <v>168</v>
      </c>
      <c r="AA381" s="51">
        <v>140.49</v>
      </c>
      <c r="AB381" s="51">
        <v>138.16999999999999</v>
      </c>
      <c r="AC381" s="17">
        <v>1.2031950143019901</v>
      </c>
      <c r="AD381" s="17">
        <v>1.2163268055953</v>
      </c>
      <c r="AE381" s="51">
        <v>30</v>
      </c>
      <c r="AF381" s="51">
        <v>32</v>
      </c>
      <c r="AG381" s="51">
        <v>30.13</v>
      </c>
      <c r="AH381" s="51">
        <v>31.87</v>
      </c>
      <c r="AI381" s="17">
        <v>0.99807091817736704</v>
      </c>
      <c r="AJ381" s="17">
        <v>1.0062126249360399</v>
      </c>
      <c r="AK381" s="3">
        <v>-20</v>
      </c>
      <c r="AL381" s="3">
        <v>8</v>
      </c>
      <c r="AN381" s="6">
        <v>1.7408504063205488E-2</v>
      </c>
      <c r="AP381" s="6">
        <v>2.2683694932192688E-2</v>
      </c>
      <c r="AR381" s="6">
        <v>-2.3612750885478873E-3</v>
      </c>
      <c r="AT381" s="6">
        <v>0</v>
      </c>
      <c r="AV381" s="6">
        <v>-1.2067001392345955E-2</v>
      </c>
      <c r="AX381" s="6">
        <v>-1.0817505602050526E-2</v>
      </c>
      <c r="AZ381" s="6">
        <v>9.7387006093898609E-3</v>
      </c>
      <c r="BB381" s="6">
        <v>1.0901570458800469E-2</v>
      </c>
      <c r="BD381" s="6">
        <v>-1.1727500329424267E-2</v>
      </c>
      <c r="BF381" s="6">
        <v>1.1250158007837241E-2</v>
      </c>
      <c r="BH381" s="6">
        <v>-3.9010843692145469E-3</v>
      </c>
      <c r="BJ381" s="6">
        <v>3.7163013353489482E-3</v>
      </c>
      <c r="BL381" s="6">
        <v>-7.9302050689531445E-3</v>
      </c>
      <c r="BN381" s="6">
        <v>7.4135371964807462E-3</v>
      </c>
      <c r="BS381">
        <v>8</v>
      </c>
      <c r="BT381">
        <v>12</v>
      </c>
      <c r="BU381" s="23">
        <v>2992.17</v>
      </c>
      <c r="BV381" s="20">
        <v>1.2031950143019901</v>
      </c>
      <c r="BW381" s="20">
        <v>1.2163268055953</v>
      </c>
    </row>
    <row r="382" spans="1:75" x14ac:dyDescent="0.25">
      <c r="A382" s="1">
        <v>381</v>
      </c>
      <c r="B382" s="1" t="s">
        <v>21</v>
      </c>
      <c r="C382" s="1" t="s">
        <v>22</v>
      </c>
      <c r="D382" s="1" t="s">
        <v>23</v>
      </c>
      <c r="E382" s="1" t="s">
        <v>216</v>
      </c>
      <c r="F382" s="1" t="s">
        <v>43</v>
      </c>
      <c r="G382" s="1" t="b">
        <v>1</v>
      </c>
      <c r="H382" s="1" t="b">
        <v>1</v>
      </c>
      <c r="I382" s="1" t="b">
        <v>0</v>
      </c>
      <c r="J382" s="1" t="b">
        <v>1</v>
      </c>
      <c r="K382" s="1" t="b">
        <v>0</v>
      </c>
      <c r="L382" s="1">
        <v>200</v>
      </c>
      <c r="M382" s="1">
        <v>2</v>
      </c>
      <c r="N382" s="1">
        <v>0</v>
      </c>
      <c r="O382" s="1">
        <v>1</v>
      </c>
      <c r="P382" s="1">
        <v>2</v>
      </c>
      <c r="Q382" s="1">
        <v>100</v>
      </c>
      <c r="R382" s="1">
        <v>100</v>
      </c>
      <c r="S382" s="1">
        <v>1</v>
      </c>
      <c r="T382" s="1">
        <v>1</v>
      </c>
      <c r="U382" s="1" t="b">
        <v>1</v>
      </c>
      <c r="V382" s="1">
        <v>251</v>
      </c>
      <c r="W382" s="50">
        <v>2600.5100000000002</v>
      </c>
      <c r="X382" s="50">
        <v>2955.05</v>
      </c>
      <c r="Y382" s="54">
        <v>170</v>
      </c>
      <c r="Z382" s="54">
        <v>168</v>
      </c>
      <c r="AA382" s="50">
        <v>143.65</v>
      </c>
      <c r="AB382" s="50">
        <v>139.21</v>
      </c>
      <c r="AC382" s="16">
        <v>1.1838313476026101</v>
      </c>
      <c r="AD382" s="16">
        <v>1.20733522797947</v>
      </c>
      <c r="AE382" s="50">
        <v>30</v>
      </c>
      <c r="AF382" s="50">
        <v>32</v>
      </c>
      <c r="AG382" s="50">
        <v>30.2</v>
      </c>
      <c r="AH382" s="50">
        <v>31.8</v>
      </c>
      <c r="AI382" s="16">
        <v>0.99587983926493195</v>
      </c>
      <c r="AJ382" s="16">
        <v>1.0084912776449699</v>
      </c>
      <c r="AK382" s="1">
        <v>-20</v>
      </c>
      <c r="AL382" s="1">
        <v>7</v>
      </c>
      <c r="AN382" s="6" cm="1">
        <f t="array" ref="AN382:AN391">W382:W391/AO382-1</f>
        <v>-1.1783312901526677E-2</v>
      </c>
      <c r="AO382" s="23">
        <f>AVERAGE(W382:W391)</f>
        <v>2631.518</v>
      </c>
      <c r="AP382" s="6" cm="1">
        <f t="array" ref="AP382:AP391">X382:X391/AQ382-1</f>
        <v>-1.4029571271943819E-2</v>
      </c>
      <c r="AQ382" s="23">
        <f t="shared" ref="AQ382" si="130">AVERAGE(X382:X391)</f>
        <v>2997.0980000000004</v>
      </c>
      <c r="AR382" s="6" cm="1">
        <f t="array" ref="AR382:AR391">Y382:Y391/AS382-1</f>
        <v>1.767825574543469E-3</v>
      </c>
      <c r="AS382" s="23">
        <f>AVERAGE(Y382:Y391)</f>
        <v>169.7</v>
      </c>
      <c r="AT382" s="6" cm="1">
        <f t="array" ref="AT382:AT391">Z382:Z391/AU382-1</f>
        <v>1.7889087656530744E-3</v>
      </c>
      <c r="AU382" s="23">
        <f>AVERAGE(Z382:Z391)</f>
        <v>167.7</v>
      </c>
      <c r="AV382" s="6" cm="1">
        <f t="array" ref="AV382:AV391">AA382:AA391/AW382-1</f>
        <v>7.4833605689317295E-3</v>
      </c>
      <c r="AW382" s="23">
        <f>AVERAGE(AA382:AA391)</f>
        <v>142.583</v>
      </c>
      <c r="AX382" s="6" cm="1">
        <f t="array" ref="AX382:AX391">AB382:AB391/AY382-1</f>
        <v>4.8579079956978521E-3</v>
      </c>
      <c r="AY382" s="23">
        <f>AVERAGE(AB382:AB391)</f>
        <v>138.53700000000001</v>
      </c>
      <c r="AZ382" s="6" cm="1">
        <f t="array" ref="AZ382:AZ391">AC382:AC391/BA382-1</f>
        <v>-5.631046174062071E-3</v>
      </c>
      <c r="BA382" s="23">
        <f>AVERAGE(AC382:AC391)</f>
        <v>1.1905353068875451</v>
      </c>
      <c r="BB382" s="6" cm="1">
        <f t="array" ref="BB382:BB391">AD382:AD391/BC382-1</f>
        <v>-2.9628020386229803E-3</v>
      </c>
      <c r="BC382" s="23">
        <f>AVERAGE(AD382:AD391)</f>
        <v>1.2109229529731542</v>
      </c>
      <c r="BD382" s="6" cm="1">
        <f t="array" ref="BD382:BD391">AE382:AE391/BE382-1</f>
        <v>0</v>
      </c>
      <c r="BE382" s="23">
        <f>AVERAGE(AE382:AE391)</f>
        <v>30</v>
      </c>
      <c r="BF382" s="6" cm="1">
        <f t="array" ref="BF382:BF391">AF382:AF391/BG382-1</f>
        <v>0</v>
      </c>
      <c r="BG382" s="23">
        <f>AVERAGE(AF382:AF391)</f>
        <v>32</v>
      </c>
      <c r="BH382" s="6" cm="1">
        <f t="array" ref="BH382:BH391">AG382:AG391/BI382-1</f>
        <v>5.7949776860053426E-3</v>
      </c>
      <c r="BI382" s="23">
        <f t="shared" ref="BI382" si="131">AVERAGE(AG382:AG391)</f>
        <v>30.026</v>
      </c>
      <c r="BJ382" s="6" cm="1">
        <f t="array" ref="BJ382:BJ391">AH382:AH391/BK382-1</f>
        <v>-5.4419215612685479E-3</v>
      </c>
      <c r="BK382" s="23">
        <f t="shared" ref="BK382" si="132">AVERAGE(AH382:AH391)</f>
        <v>31.974</v>
      </c>
      <c r="BL382" s="6" cm="1">
        <f t="array" ref="BL382:BL391">AI382:AI391/BM382-1</f>
        <v>-5.5939200883527995E-3</v>
      </c>
      <c r="BM382" s="22">
        <f t="shared" ref="BM382" si="133">AVERAGE(AI382:AI391)</f>
        <v>1.0014820498215535</v>
      </c>
      <c r="BN382" s="6" cm="1">
        <f t="array" ref="BN382:BN391">AJ382:AJ391/BO382-1</f>
        <v>5.610929630968764E-3</v>
      </c>
      <c r="BO382" s="22">
        <f t="shared" ref="BO382" si="134">AVERAGE(AJ382:AJ391)</f>
        <v>1.0028642767586646</v>
      </c>
      <c r="BS382">
        <v>7</v>
      </c>
      <c r="BT382">
        <v>13</v>
      </c>
      <c r="BU382" s="23">
        <v>2955.05</v>
      </c>
      <c r="BV382" s="20">
        <v>1.1838313476026101</v>
      </c>
      <c r="BW382" s="20">
        <v>1.20733522797947</v>
      </c>
    </row>
    <row r="383" spans="1:75" x14ac:dyDescent="0.25">
      <c r="A383" s="1">
        <v>382</v>
      </c>
      <c r="B383" s="1" t="s">
        <v>21</v>
      </c>
      <c r="C383" s="1" t="s">
        <v>22</v>
      </c>
      <c r="D383" s="1" t="s">
        <v>23</v>
      </c>
      <c r="E383" s="1" t="s">
        <v>216</v>
      </c>
      <c r="F383" s="1" t="s">
        <v>43</v>
      </c>
      <c r="G383" s="1" t="b">
        <v>1</v>
      </c>
      <c r="H383" s="1" t="b">
        <v>1</v>
      </c>
      <c r="I383" s="1" t="b">
        <v>0</v>
      </c>
      <c r="J383" s="1" t="b">
        <v>1</v>
      </c>
      <c r="K383" s="1" t="b">
        <v>0</v>
      </c>
      <c r="L383" s="1">
        <v>200</v>
      </c>
      <c r="M383" s="1">
        <v>2</v>
      </c>
      <c r="N383" s="1">
        <v>0</v>
      </c>
      <c r="O383" s="1">
        <v>1</v>
      </c>
      <c r="P383" s="1">
        <v>2</v>
      </c>
      <c r="Q383" s="1">
        <v>100</v>
      </c>
      <c r="R383" s="1">
        <v>100</v>
      </c>
      <c r="S383" s="1">
        <v>1</v>
      </c>
      <c r="T383" s="1">
        <v>1</v>
      </c>
      <c r="U383" s="1" t="b">
        <v>1</v>
      </c>
      <c r="V383" s="1">
        <v>251</v>
      </c>
      <c r="W383" s="50">
        <v>2644.61</v>
      </c>
      <c r="X383" s="50">
        <v>3012.91</v>
      </c>
      <c r="Y383" s="54">
        <v>170</v>
      </c>
      <c r="Z383" s="54">
        <v>168</v>
      </c>
      <c r="AA383" s="50">
        <v>141.74</v>
      </c>
      <c r="AB383" s="50">
        <v>137.86000000000001</v>
      </c>
      <c r="AC383" s="16">
        <v>1.1996681691414199</v>
      </c>
      <c r="AD383" s="16">
        <v>1.2189597115181701</v>
      </c>
      <c r="AE383" s="50">
        <v>30</v>
      </c>
      <c r="AF383" s="50">
        <v>32</v>
      </c>
      <c r="AG383" s="50">
        <v>29.97</v>
      </c>
      <c r="AH383" s="50">
        <v>32.03</v>
      </c>
      <c r="AI383" s="16">
        <v>1.00301442539971</v>
      </c>
      <c r="AJ383" s="16">
        <v>1.0008416311817401</v>
      </c>
      <c r="AK383" s="1">
        <v>-20</v>
      </c>
      <c r="AL383" s="1">
        <v>7</v>
      </c>
      <c r="AN383" s="6">
        <v>4.975075222742209E-3</v>
      </c>
      <c r="AP383" s="6">
        <v>5.2757700949384034E-3</v>
      </c>
      <c r="AR383" s="6">
        <v>1.767825574543469E-3</v>
      </c>
      <c r="AT383" s="6">
        <v>1.7889087656530744E-3</v>
      </c>
      <c r="AV383" s="6">
        <v>-5.9123457915739586E-3</v>
      </c>
      <c r="AX383" s="6">
        <v>-4.8867811487183221E-3</v>
      </c>
      <c r="AZ383" s="6">
        <v>7.6712233572906463E-3</v>
      </c>
      <c r="BB383" s="6">
        <v>6.636886785640117E-3</v>
      </c>
      <c r="BD383" s="6">
        <v>0</v>
      </c>
      <c r="BF383" s="6">
        <v>0</v>
      </c>
      <c r="BH383" s="6">
        <v>-1.8650502897489263E-3</v>
      </c>
      <c r="BJ383" s="6">
        <v>1.7514230312127843E-3</v>
      </c>
      <c r="BL383" s="6">
        <v>1.5301078820428859E-3</v>
      </c>
      <c r="BN383" s="6">
        <v>-2.0168687067625424E-3</v>
      </c>
      <c r="BS383">
        <v>7</v>
      </c>
      <c r="BT383">
        <v>13</v>
      </c>
      <c r="BU383" s="23">
        <v>3012.91</v>
      </c>
      <c r="BV383" s="20">
        <v>1.1996681691414199</v>
      </c>
      <c r="BW383" s="20">
        <v>1.2189597115181701</v>
      </c>
    </row>
    <row r="384" spans="1:75" x14ac:dyDescent="0.25">
      <c r="A384" s="1">
        <v>383</v>
      </c>
      <c r="B384" s="1" t="s">
        <v>21</v>
      </c>
      <c r="C384" s="1" t="s">
        <v>22</v>
      </c>
      <c r="D384" s="1" t="s">
        <v>23</v>
      </c>
      <c r="E384" s="1" t="s">
        <v>216</v>
      </c>
      <c r="F384" s="1" t="s">
        <v>43</v>
      </c>
      <c r="G384" s="1" t="b">
        <v>1</v>
      </c>
      <c r="H384" s="1" t="b">
        <v>1</v>
      </c>
      <c r="I384" s="1" t="b">
        <v>0</v>
      </c>
      <c r="J384" s="1" t="b">
        <v>1</v>
      </c>
      <c r="K384" s="1" t="b">
        <v>0</v>
      </c>
      <c r="L384" s="1">
        <v>200</v>
      </c>
      <c r="M384" s="1">
        <v>2</v>
      </c>
      <c r="N384" s="1">
        <v>0</v>
      </c>
      <c r="O384" s="1">
        <v>1</v>
      </c>
      <c r="P384" s="1">
        <v>2</v>
      </c>
      <c r="Q384" s="1">
        <v>100</v>
      </c>
      <c r="R384" s="1">
        <v>100</v>
      </c>
      <c r="S384" s="1">
        <v>1</v>
      </c>
      <c r="T384" s="1">
        <v>1</v>
      </c>
      <c r="U384" s="1" t="b">
        <v>1</v>
      </c>
      <c r="V384" s="1">
        <v>251</v>
      </c>
      <c r="W384" s="50">
        <v>2602.81</v>
      </c>
      <c r="X384" s="50">
        <v>2983.37</v>
      </c>
      <c r="Y384" s="54">
        <v>170</v>
      </c>
      <c r="Z384" s="54">
        <v>168</v>
      </c>
      <c r="AA384" s="50">
        <v>142.80000000000001</v>
      </c>
      <c r="AB384" s="50">
        <v>139.09</v>
      </c>
      <c r="AC384" s="16">
        <v>1.19083920506089</v>
      </c>
      <c r="AD384" s="16">
        <v>1.2082139028193</v>
      </c>
      <c r="AE384" s="50">
        <v>30</v>
      </c>
      <c r="AF384" s="50">
        <v>32</v>
      </c>
      <c r="AG384" s="50">
        <v>29.8</v>
      </c>
      <c r="AH384" s="50">
        <v>32.200000000000003</v>
      </c>
      <c r="AI384" s="16">
        <v>1.00938604491232</v>
      </c>
      <c r="AJ384" s="16">
        <v>0.99607587791242702</v>
      </c>
      <c r="AK384" s="1">
        <v>-20</v>
      </c>
      <c r="AL384" s="1">
        <v>7</v>
      </c>
      <c r="AN384" s="6">
        <v>-1.0909292659218028E-2</v>
      </c>
      <c r="AP384" s="6">
        <v>-4.5804308033973173E-3</v>
      </c>
      <c r="AR384" s="6">
        <v>1.767825574543469E-3</v>
      </c>
      <c r="AT384" s="6">
        <v>1.7889087656530744E-3</v>
      </c>
      <c r="AV384" s="6">
        <v>1.5219205655654378E-3</v>
      </c>
      <c r="AX384" s="6">
        <v>3.991713405083086E-3</v>
      </c>
      <c r="AZ384" s="6">
        <v>2.5526178987456127E-4</v>
      </c>
      <c r="BB384" s="6">
        <v>-2.2371779700787187E-3</v>
      </c>
      <c r="BD384" s="6">
        <v>0</v>
      </c>
      <c r="BF384" s="6">
        <v>0</v>
      </c>
      <c r="BH384" s="6">
        <v>-7.5268100979151153E-3</v>
      </c>
      <c r="BJ384" s="6">
        <v>7.0682429473949426E-3</v>
      </c>
      <c r="BL384" s="6">
        <v>7.8922983114622092E-3</v>
      </c>
      <c r="BN384" s="6">
        <v>-6.7690105267067535E-3</v>
      </c>
      <c r="BS384">
        <v>7</v>
      </c>
      <c r="BT384">
        <v>13</v>
      </c>
      <c r="BU384" s="23">
        <v>2983.37</v>
      </c>
      <c r="BV384" s="20">
        <v>1.19083920506089</v>
      </c>
      <c r="BW384" s="20">
        <v>1.2082139028193</v>
      </c>
    </row>
    <row r="385" spans="1:75" x14ac:dyDescent="0.25">
      <c r="A385" s="1">
        <v>384</v>
      </c>
      <c r="B385" s="1" t="s">
        <v>21</v>
      </c>
      <c r="C385" s="1" t="s">
        <v>22</v>
      </c>
      <c r="D385" s="1" t="s">
        <v>23</v>
      </c>
      <c r="E385" s="1" t="s">
        <v>216</v>
      </c>
      <c r="F385" s="1" t="s">
        <v>43</v>
      </c>
      <c r="G385" s="1" t="b">
        <v>1</v>
      </c>
      <c r="H385" s="1" t="b">
        <v>1</v>
      </c>
      <c r="I385" s="1" t="b">
        <v>0</v>
      </c>
      <c r="J385" s="1" t="b">
        <v>1</v>
      </c>
      <c r="K385" s="1" t="b">
        <v>0</v>
      </c>
      <c r="L385" s="1">
        <v>200</v>
      </c>
      <c r="M385" s="1">
        <v>2</v>
      </c>
      <c r="N385" s="1">
        <v>0</v>
      </c>
      <c r="O385" s="1">
        <v>1</v>
      </c>
      <c r="P385" s="1">
        <v>2</v>
      </c>
      <c r="Q385" s="1">
        <v>100</v>
      </c>
      <c r="R385" s="1">
        <v>100</v>
      </c>
      <c r="S385" s="1">
        <v>1</v>
      </c>
      <c r="T385" s="1">
        <v>1</v>
      </c>
      <c r="U385" s="1" t="b">
        <v>1</v>
      </c>
      <c r="V385" s="1">
        <v>251</v>
      </c>
      <c r="W385" s="50">
        <v>2651.96</v>
      </c>
      <c r="X385" s="50">
        <v>3008.4</v>
      </c>
      <c r="Y385" s="54">
        <v>170</v>
      </c>
      <c r="Z385" s="54">
        <v>168</v>
      </c>
      <c r="AA385" s="50">
        <v>141.87</v>
      </c>
      <c r="AB385" s="50">
        <v>137.63999999999999</v>
      </c>
      <c r="AC385" s="16">
        <v>1.1985206489813101</v>
      </c>
      <c r="AD385" s="16">
        <v>1.22094736951048</v>
      </c>
      <c r="AE385" s="50">
        <v>30</v>
      </c>
      <c r="AF385" s="50">
        <v>32</v>
      </c>
      <c r="AG385" s="50">
        <v>30.15</v>
      </c>
      <c r="AH385" s="50">
        <v>31.85</v>
      </c>
      <c r="AI385" s="16">
        <v>0.99695798462135998</v>
      </c>
      <c r="AJ385" s="16">
        <v>1.0064359397717999</v>
      </c>
      <c r="AK385" s="1">
        <v>-20</v>
      </c>
      <c r="AL385" s="1">
        <v>7</v>
      </c>
      <c r="AN385" s="6">
        <v>7.7681399101203752E-3</v>
      </c>
      <c r="AP385" s="6">
        <v>3.7709811290786988E-3</v>
      </c>
      <c r="AR385" s="6">
        <v>1.767825574543469E-3</v>
      </c>
      <c r="AT385" s="6">
        <v>1.7889087656530744E-3</v>
      </c>
      <c r="AV385" s="6">
        <v>-5.00059614400028E-3</v>
      </c>
      <c r="AX385" s="6">
        <v>-6.4748045648456154E-3</v>
      </c>
      <c r="AZ385" s="6">
        <v>6.7073542864020119E-3</v>
      </c>
      <c r="BB385" s="6">
        <v>8.2783272979614075E-3</v>
      </c>
      <c r="BD385" s="6">
        <v>0</v>
      </c>
      <c r="BF385" s="6">
        <v>0</v>
      </c>
      <c r="BH385" s="6">
        <v>4.1297542130154241E-3</v>
      </c>
      <c r="BJ385" s="6">
        <v>-3.8781509976856254E-3</v>
      </c>
      <c r="BL385" s="6">
        <v>-4.5173702324466936E-3</v>
      </c>
      <c r="BN385" s="6">
        <v>3.5614620003010522E-3</v>
      </c>
      <c r="BS385">
        <v>7</v>
      </c>
      <c r="BT385">
        <v>13</v>
      </c>
      <c r="BU385" s="23">
        <v>3008.4</v>
      </c>
      <c r="BV385" s="20">
        <v>1.1985206489813101</v>
      </c>
      <c r="BW385" s="20">
        <v>1.22094736951048</v>
      </c>
    </row>
    <row r="386" spans="1:75" x14ac:dyDescent="0.25">
      <c r="A386" s="1">
        <v>385</v>
      </c>
      <c r="B386" s="1" t="s">
        <v>21</v>
      </c>
      <c r="C386" s="1" t="s">
        <v>22</v>
      </c>
      <c r="D386" s="1" t="s">
        <v>23</v>
      </c>
      <c r="E386" s="1" t="s">
        <v>216</v>
      </c>
      <c r="F386" s="1" t="s">
        <v>43</v>
      </c>
      <c r="G386" s="1" t="b">
        <v>1</v>
      </c>
      <c r="H386" s="1" t="b">
        <v>1</v>
      </c>
      <c r="I386" s="1" t="b">
        <v>0</v>
      </c>
      <c r="J386" s="1" t="b">
        <v>1</v>
      </c>
      <c r="K386" s="1" t="b">
        <v>0</v>
      </c>
      <c r="L386" s="1">
        <v>200</v>
      </c>
      <c r="M386" s="1">
        <v>2</v>
      </c>
      <c r="N386" s="1">
        <v>0</v>
      </c>
      <c r="O386" s="1">
        <v>1</v>
      </c>
      <c r="P386" s="1">
        <v>2</v>
      </c>
      <c r="Q386" s="1">
        <v>100</v>
      </c>
      <c r="R386" s="1">
        <v>100</v>
      </c>
      <c r="S386" s="1">
        <v>1</v>
      </c>
      <c r="T386" s="1">
        <v>1</v>
      </c>
      <c r="U386" s="1" t="b">
        <v>1</v>
      </c>
      <c r="V386" s="1">
        <v>251</v>
      </c>
      <c r="W386" s="50">
        <v>2651.75</v>
      </c>
      <c r="X386" s="50">
        <v>3011.43</v>
      </c>
      <c r="Y386" s="54">
        <v>169</v>
      </c>
      <c r="Z386" s="54">
        <v>167</v>
      </c>
      <c r="AA386" s="50">
        <v>142.80000000000001</v>
      </c>
      <c r="AB386" s="50">
        <v>138.6</v>
      </c>
      <c r="AC386" s="16">
        <v>1.18391123782707</v>
      </c>
      <c r="AD386" s="16">
        <v>1.2052297740311</v>
      </c>
      <c r="AE386" s="50">
        <v>30</v>
      </c>
      <c r="AF386" s="50">
        <v>32</v>
      </c>
      <c r="AG386" s="50">
        <v>30.14</v>
      </c>
      <c r="AH386" s="50">
        <v>31.86</v>
      </c>
      <c r="AI386" s="16">
        <v>0.99753656860998297</v>
      </c>
      <c r="AJ386" s="16">
        <v>1.0063229392474899</v>
      </c>
      <c r="AK386" s="1">
        <v>-20</v>
      </c>
      <c r="AL386" s="1">
        <v>7</v>
      </c>
      <c r="AN386" s="6">
        <v>7.6883380619094943E-3</v>
      </c>
      <c r="AP386" s="6">
        <v>4.7819590817514968E-3</v>
      </c>
      <c r="AR386" s="6">
        <v>-4.1249263406010206E-3</v>
      </c>
      <c r="AT386" s="6">
        <v>-4.1741204531900999E-3</v>
      </c>
      <c r="AV386" s="6">
        <v>1.5219205655654378E-3</v>
      </c>
      <c r="AX386" s="6">
        <v>4.5475216007262453E-4</v>
      </c>
      <c r="AZ386" s="6">
        <v>-5.5639417177745232E-3</v>
      </c>
      <c r="BB386" s="6">
        <v>-4.7015203800340188E-3</v>
      </c>
      <c r="BD386" s="6">
        <v>0</v>
      </c>
      <c r="BF386" s="6">
        <v>0</v>
      </c>
      <c r="BH386" s="6">
        <v>3.7967095184174848E-3</v>
      </c>
      <c r="BJ386" s="6">
        <v>-3.5653968849690409E-3</v>
      </c>
      <c r="BL386" s="6">
        <v>-3.9396424651580997E-3</v>
      </c>
      <c r="BN386" s="6">
        <v>3.4487842163488658E-3</v>
      </c>
      <c r="BS386">
        <v>7</v>
      </c>
      <c r="BT386">
        <v>13</v>
      </c>
      <c r="BU386" s="23">
        <v>3011.43</v>
      </c>
      <c r="BV386" s="20">
        <v>1.18391123782707</v>
      </c>
      <c r="BW386" s="20">
        <v>1.2052297740311</v>
      </c>
    </row>
    <row r="387" spans="1:75" x14ac:dyDescent="0.25">
      <c r="A387" s="1">
        <v>386</v>
      </c>
      <c r="B387" s="1" t="s">
        <v>21</v>
      </c>
      <c r="C387" s="1" t="s">
        <v>22</v>
      </c>
      <c r="D387" s="1" t="s">
        <v>23</v>
      </c>
      <c r="E387" s="1" t="s">
        <v>216</v>
      </c>
      <c r="F387" s="1" t="s">
        <v>43</v>
      </c>
      <c r="G387" s="1" t="b">
        <v>1</v>
      </c>
      <c r="H387" s="1" t="b">
        <v>1</v>
      </c>
      <c r="I387" s="1" t="b">
        <v>0</v>
      </c>
      <c r="J387" s="1" t="b">
        <v>1</v>
      </c>
      <c r="K387" s="1" t="b">
        <v>0</v>
      </c>
      <c r="L387" s="1">
        <v>200</v>
      </c>
      <c r="M387" s="1">
        <v>2</v>
      </c>
      <c r="N387" s="1">
        <v>0</v>
      </c>
      <c r="O387" s="1">
        <v>1</v>
      </c>
      <c r="P387" s="1">
        <v>2</v>
      </c>
      <c r="Q387" s="1">
        <v>100</v>
      </c>
      <c r="R387" s="1">
        <v>100</v>
      </c>
      <c r="S387" s="1">
        <v>1</v>
      </c>
      <c r="T387" s="1">
        <v>1</v>
      </c>
      <c r="U387" s="1" t="b">
        <v>1</v>
      </c>
      <c r="V387" s="1">
        <v>251</v>
      </c>
      <c r="W387" s="50">
        <v>2629.91</v>
      </c>
      <c r="X387" s="50">
        <v>2985.65</v>
      </c>
      <c r="Y387" s="54">
        <v>170</v>
      </c>
      <c r="Z387" s="54">
        <v>168</v>
      </c>
      <c r="AA387" s="50">
        <v>142.63</v>
      </c>
      <c r="AB387" s="50">
        <v>138.29</v>
      </c>
      <c r="AC387" s="16">
        <v>1.1921705478756</v>
      </c>
      <c r="AD387" s="16">
        <v>1.2150675438080001</v>
      </c>
      <c r="AE387" s="50">
        <v>30</v>
      </c>
      <c r="AF387" s="50">
        <v>32</v>
      </c>
      <c r="AG387" s="50">
        <v>30.19</v>
      </c>
      <c r="AH387" s="50">
        <v>31.81</v>
      </c>
      <c r="AI387" s="16">
        <v>0.99630948331387503</v>
      </c>
      <c r="AJ387" s="16">
        <v>1.0082703587788899</v>
      </c>
      <c r="AK387" s="1">
        <v>-20</v>
      </c>
      <c r="AL387" s="1">
        <v>7</v>
      </c>
      <c r="AN387" s="6">
        <v>-6.110541520142343E-4</v>
      </c>
      <c r="AP387" s="6">
        <v>-3.8196949182176532E-3</v>
      </c>
      <c r="AR387" s="6">
        <v>1.767825574543469E-3</v>
      </c>
      <c r="AT387" s="6">
        <v>1.7889087656530744E-3</v>
      </c>
      <c r="AV387" s="6">
        <v>3.2963256489204618E-4</v>
      </c>
      <c r="AX387" s="6">
        <v>-1.7829171990155768E-3</v>
      </c>
      <c r="AZ387" s="6">
        <v>1.3735342232983339E-3</v>
      </c>
      <c r="BB387" s="6">
        <v>3.4226709673557121E-3</v>
      </c>
      <c r="BD387" s="6">
        <v>0</v>
      </c>
      <c r="BF387" s="6">
        <v>0</v>
      </c>
      <c r="BH387" s="6">
        <v>5.4619329914074033E-3</v>
      </c>
      <c r="BJ387" s="6">
        <v>-5.1291674485519634E-3</v>
      </c>
      <c r="BL387" s="6">
        <v>-5.1649118509914382E-3</v>
      </c>
      <c r="BN387" s="6">
        <v>5.3906417304026011E-3</v>
      </c>
      <c r="BS387">
        <v>7</v>
      </c>
      <c r="BT387">
        <v>13</v>
      </c>
      <c r="BU387" s="23">
        <v>2985.65</v>
      </c>
      <c r="BV387" s="20">
        <v>1.1921705478756</v>
      </c>
      <c r="BW387" s="20">
        <v>1.2150675438080001</v>
      </c>
    </row>
    <row r="388" spans="1:75" x14ac:dyDescent="0.25">
      <c r="A388" s="1">
        <v>387</v>
      </c>
      <c r="B388" s="1" t="s">
        <v>21</v>
      </c>
      <c r="C388" s="1" t="s">
        <v>22</v>
      </c>
      <c r="D388" s="1" t="s">
        <v>23</v>
      </c>
      <c r="E388" s="1" t="s">
        <v>216</v>
      </c>
      <c r="F388" s="1" t="s">
        <v>43</v>
      </c>
      <c r="G388" s="1" t="b">
        <v>1</v>
      </c>
      <c r="H388" s="1" t="b">
        <v>1</v>
      </c>
      <c r="I388" s="1" t="b">
        <v>0</v>
      </c>
      <c r="J388" s="1" t="b">
        <v>1</v>
      </c>
      <c r="K388" s="1" t="b">
        <v>0</v>
      </c>
      <c r="L388" s="1">
        <v>200</v>
      </c>
      <c r="M388" s="1">
        <v>2</v>
      </c>
      <c r="N388" s="1">
        <v>0</v>
      </c>
      <c r="O388" s="1">
        <v>1</v>
      </c>
      <c r="P388" s="1">
        <v>2</v>
      </c>
      <c r="Q388" s="1">
        <v>100</v>
      </c>
      <c r="R388" s="1">
        <v>100</v>
      </c>
      <c r="S388" s="1">
        <v>1</v>
      </c>
      <c r="T388" s="1">
        <v>1</v>
      </c>
      <c r="U388" s="1" t="b">
        <v>1</v>
      </c>
      <c r="V388" s="1">
        <v>251</v>
      </c>
      <c r="W388" s="50">
        <v>2620.9699999999998</v>
      </c>
      <c r="X388" s="50">
        <v>3007.51</v>
      </c>
      <c r="Y388" s="54">
        <v>169</v>
      </c>
      <c r="Z388" s="54">
        <v>167</v>
      </c>
      <c r="AA388" s="50">
        <v>143.12</v>
      </c>
      <c r="AB388" s="50">
        <v>139.38999999999999</v>
      </c>
      <c r="AC388" s="16">
        <v>1.1812544928854001</v>
      </c>
      <c r="AD388" s="16">
        <v>1.19835239812274</v>
      </c>
      <c r="AE388" s="50">
        <v>30</v>
      </c>
      <c r="AF388" s="50">
        <v>32</v>
      </c>
      <c r="AG388" s="50">
        <v>29.78</v>
      </c>
      <c r="AH388" s="50">
        <v>32.22</v>
      </c>
      <c r="AI388" s="16">
        <v>1.0103429539372999</v>
      </c>
      <c r="AJ388" s="16">
        <v>0.99567715498239495</v>
      </c>
      <c r="AK388" s="1">
        <v>-20</v>
      </c>
      <c r="AL388" s="1">
        <v>7</v>
      </c>
      <c r="AN388" s="6">
        <v>-4.0083328329885148E-3</v>
      </c>
      <c r="AP388" s="6">
        <v>3.4740272089868185E-3</v>
      </c>
      <c r="AR388" s="6">
        <v>-4.1249263406010206E-3</v>
      </c>
      <c r="AT388" s="6">
        <v>-4.1741204531900999E-3</v>
      </c>
      <c r="AV388" s="6">
        <v>3.7662273903622534E-3</v>
      </c>
      <c r="AX388" s="6">
        <v>6.1571998816198903E-3</v>
      </c>
      <c r="AZ388" s="6">
        <v>-7.7954966547006954E-3</v>
      </c>
      <c r="BB388" s="6">
        <v>-1.0380970002715761E-2</v>
      </c>
      <c r="BD388" s="6">
        <v>0</v>
      </c>
      <c r="BF388" s="6">
        <v>0</v>
      </c>
      <c r="BH388" s="6">
        <v>-8.1928994871111049E-3</v>
      </c>
      <c r="BJ388" s="6">
        <v>7.6937511728278896E-3</v>
      </c>
      <c r="BL388" s="6">
        <v>8.847791248305592E-3</v>
      </c>
      <c r="BN388" s="6">
        <v>-7.1665946657298862E-3</v>
      </c>
      <c r="BS388">
        <v>7</v>
      </c>
      <c r="BT388">
        <v>13</v>
      </c>
      <c r="BU388" s="23">
        <v>3007.51</v>
      </c>
      <c r="BV388" s="20">
        <v>1.1812544928854001</v>
      </c>
      <c r="BW388" s="20">
        <v>1.19835239812274</v>
      </c>
    </row>
    <row r="389" spans="1:75" x14ac:dyDescent="0.25">
      <c r="A389" s="1">
        <v>388</v>
      </c>
      <c r="B389" s="1" t="s">
        <v>21</v>
      </c>
      <c r="C389" s="1" t="s">
        <v>22</v>
      </c>
      <c r="D389" s="1" t="s">
        <v>23</v>
      </c>
      <c r="E389" s="1" t="s">
        <v>216</v>
      </c>
      <c r="F389" s="1" t="s">
        <v>43</v>
      </c>
      <c r="G389" s="1" t="b">
        <v>1</v>
      </c>
      <c r="H389" s="1" t="b">
        <v>1</v>
      </c>
      <c r="I389" s="1" t="b">
        <v>0</v>
      </c>
      <c r="J389" s="1" t="b">
        <v>1</v>
      </c>
      <c r="K389" s="1" t="b">
        <v>0</v>
      </c>
      <c r="L389" s="1">
        <v>200</v>
      </c>
      <c r="M389" s="1">
        <v>2</v>
      </c>
      <c r="N389" s="1">
        <v>0</v>
      </c>
      <c r="O389" s="1">
        <v>1</v>
      </c>
      <c r="P389" s="1">
        <v>2</v>
      </c>
      <c r="Q389" s="1">
        <v>100</v>
      </c>
      <c r="R389" s="1">
        <v>100</v>
      </c>
      <c r="S389" s="1">
        <v>1</v>
      </c>
      <c r="T389" s="1">
        <v>1</v>
      </c>
      <c r="U389" s="1" t="b">
        <v>1</v>
      </c>
      <c r="V389" s="1">
        <v>251</v>
      </c>
      <c r="W389" s="50">
        <v>2633.38</v>
      </c>
      <c r="X389" s="50">
        <v>3005.04</v>
      </c>
      <c r="Y389" s="54">
        <v>170</v>
      </c>
      <c r="Z389" s="54">
        <v>168</v>
      </c>
      <c r="AA389" s="50">
        <v>142.16</v>
      </c>
      <c r="AB389" s="50">
        <v>138.07</v>
      </c>
      <c r="AC389" s="16">
        <v>1.1961178400263299</v>
      </c>
      <c r="AD389" s="16">
        <v>1.2172748127741999</v>
      </c>
      <c r="AE389" s="50">
        <v>30</v>
      </c>
      <c r="AF389" s="50">
        <v>32</v>
      </c>
      <c r="AG389" s="50">
        <v>29.98</v>
      </c>
      <c r="AH389" s="50">
        <v>32.020000000000003</v>
      </c>
      <c r="AI389" s="16">
        <v>1.0025973855430099</v>
      </c>
      <c r="AJ389" s="16">
        <v>1.00105074053081</v>
      </c>
      <c r="AK389" s="1">
        <v>-20</v>
      </c>
      <c r="AL389" s="1">
        <v>7</v>
      </c>
      <c r="AN389" s="6">
        <v>7.075763874690999E-4</v>
      </c>
      <c r="AP389" s="6">
        <v>2.6498966667087842E-3</v>
      </c>
      <c r="AR389" s="6">
        <v>1.767825574543469E-3</v>
      </c>
      <c r="AT389" s="6">
        <v>1.7889087656530744E-3</v>
      </c>
      <c r="AV389" s="6">
        <v>-2.9666930840283046E-3</v>
      </c>
      <c r="AX389" s="6">
        <v>-3.370940615142648E-3</v>
      </c>
      <c r="AZ389" s="6">
        <v>4.6890949865061593E-3</v>
      </c>
      <c r="BB389" s="6">
        <v>5.2454698174231318E-3</v>
      </c>
      <c r="BD389" s="6">
        <v>0</v>
      </c>
      <c r="BF389" s="6">
        <v>0</v>
      </c>
      <c r="BH389" s="6">
        <v>-1.532005595150876E-3</v>
      </c>
      <c r="BJ389" s="6">
        <v>1.4386689184964219E-3</v>
      </c>
      <c r="BL389" s="6">
        <v>1.1136851845274798E-3</v>
      </c>
      <c r="BN389" s="6">
        <v>-1.808356594090843E-3</v>
      </c>
      <c r="BS389">
        <v>7</v>
      </c>
      <c r="BT389">
        <v>13</v>
      </c>
      <c r="BU389" s="23">
        <v>3005.04</v>
      </c>
      <c r="BV389" s="20">
        <v>1.1961178400263299</v>
      </c>
      <c r="BW389" s="20">
        <v>1.2172748127741999</v>
      </c>
    </row>
    <row r="390" spans="1:75" x14ac:dyDescent="0.25">
      <c r="A390" s="1">
        <v>389</v>
      </c>
      <c r="B390" s="1" t="s">
        <v>21</v>
      </c>
      <c r="C390" s="1" t="s">
        <v>22</v>
      </c>
      <c r="D390" s="1" t="s">
        <v>23</v>
      </c>
      <c r="E390" s="1" t="s">
        <v>216</v>
      </c>
      <c r="F390" s="1" t="s">
        <v>43</v>
      </c>
      <c r="G390" s="1" t="b">
        <v>1</v>
      </c>
      <c r="H390" s="1" t="b">
        <v>1</v>
      </c>
      <c r="I390" s="1" t="b">
        <v>0</v>
      </c>
      <c r="J390" s="1" t="b">
        <v>1</v>
      </c>
      <c r="K390" s="1" t="b">
        <v>0</v>
      </c>
      <c r="L390" s="1">
        <v>200</v>
      </c>
      <c r="M390" s="1">
        <v>2</v>
      </c>
      <c r="N390" s="1">
        <v>0</v>
      </c>
      <c r="O390" s="1">
        <v>1</v>
      </c>
      <c r="P390" s="1">
        <v>2</v>
      </c>
      <c r="Q390" s="1">
        <v>100</v>
      </c>
      <c r="R390" s="1">
        <v>100</v>
      </c>
      <c r="S390" s="1">
        <v>1</v>
      </c>
      <c r="T390" s="1">
        <v>1</v>
      </c>
      <c r="U390" s="1" t="b">
        <v>1</v>
      </c>
      <c r="V390" s="1">
        <v>251</v>
      </c>
      <c r="W390" s="50">
        <v>2674.98</v>
      </c>
      <c r="X390" s="50">
        <v>3023.76</v>
      </c>
      <c r="Y390" s="54">
        <v>170</v>
      </c>
      <c r="Z390" s="54">
        <v>168</v>
      </c>
      <c r="AA390" s="50">
        <v>141.44</v>
      </c>
      <c r="AB390" s="50">
        <v>136.81</v>
      </c>
      <c r="AC390" s="16">
        <v>1.20214083937188</v>
      </c>
      <c r="AD390" s="16">
        <v>1.2282331099844399</v>
      </c>
      <c r="AE390" s="50">
        <v>30</v>
      </c>
      <c r="AF390" s="50">
        <v>32</v>
      </c>
      <c r="AG390" s="50">
        <v>30.33</v>
      </c>
      <c r="AH390" s="50">
        <v>31.67</v>
      </c>
      <c r="AI390" s="16">
        <v>0.99109420784345503</v>
      </c>
      <c r="AJ390" s="16">
        <v>1.0122220483029201</v>
      </c>
      <c r="AK390" s="1">
        <v>-20</v>
      </c>
      <c r="AL390" s="1">
        <v>7</v>
      </c>
      <c r="AN390" s="6">
        <v>1.6515942509228498E-2</v>
      </c>
      <c r="AP390" s="6">
        <v>8.895938671341419E-3</v>
      </c>
      <c r="AR390" s="6">
        <v>1.767825574543469E-3</v>
      </c>
      <c r="AT390" s="6">
        <v>1.7889087656530744E-3</v>
      </c>
      <c r="AV390" s="6">
        <v>-8.0163834398210287E-3</v>
      </c>
      <c r="AX390" s="6">
        <v>-1.2465983816597803E-2</v>
      </c>
      <c r="AZ390" s="6">
        <v>9.748163214643002E-3</v>
      </c>
      <c r="BB390" s="6">
        <v>1.429501106472908E-2</v>
      </c>
      <c r="BD390" s="6">
        <v>0</v>
      </c>
      <c r="BF390" s="6">
        <v>0</v>
      </c>
      <c r="BH390" s="6">
        <v>1.0124558715779663E-2</v>
      </c>
      <c r="BJ390" s="6">
        <v>-9.5077250265840352E-3</v>
      </c>
      <c r="BL390" s="6">
        <v>-1.0372469461583878E-2</v>
      </c>
      <c r="BN390" s="6">
        <v>9.3310448493593157E-3</v>
      </c>
      <c r="BS390">
        <v>7</v>
      </c>
      <c r="BT390">
        <v>13</v>
      </c>
      <c r="BU390" s="23">
        <v>3023.76</v>
      </c>
      <c r="BV390" s="20">
        <v>1.20214083937188</v>
      </c>
      <c r="BW390" s="20">
        <v>1.2282331099844399</v>
      </c>
    </row>
    <row r="391" spans="1:75" x14ac:dyDescent="0.25">
      <c r="A391" s="1">
        <v>390</v>
      </c>
      <c r="B391" s="1" t="s">
        <v>21</v>
      </c>
      <c r="C391" s="1" t="s">
        <v>22</v>
      </c>
      <c r="D391" s="1" t="s">
        <v>23</v>
      </c>
      <c r="E391" s="1" t="s">
        <v>216</v>
      </c>
      <c r="F391" s="1" t="s">
        <v>43</v>
      </c>
      <c r="G391" s="1" t="b">
        <v>1</v>
      </c>
      <c r="H391" s="1" t="b">
        <v>1</v>
      </c>
      <c r="I391" s="1" t="b">
        <v>0</v>
      </c>
      <c r="J391" s="1" t="b">
        <v>1</v>
      </c>
      <c r="K391" s="1" t="b">
        <v>0</v>
      </c>
      <c r="L391" s="1">
        <v>200</v>
      </c>
      <c r="M391" s="1">
        <v>2</v>
      </c>
      <c r="N391" s="1">
        <v>0</v>
      </c>
      <c r="O391" s="1">
        <v>1</v>
      </c>
      <c r="P391" s="1">
        <v>2</v>
      </c>
      <c r="Q391" s="1">
        <v>100</v>
      </c>
      <c r="R391" s="1">
        <v>100</v>
      </c>
      <c r="S391" s="1">
        <v>1</v>
      </c>
      <c r="T391" s="1">
        <v>1</v>
      </c>
      <c r="U391" s="1" t="b">
        <v>1</v>
      </c>
      <c r="V391" s="1">
        <v>251</v>
      </c>
      <c r="W391" s="50">
        <v>2604.3000000000002</v>
      </c>
      <c r="X391" s="50">
        <v>2977.86</v>
      </c>
      <c r="Y391" s="54">
        <v>169</v>
      </c>
      <c r="Z391" s="54">
        <v>167</v>
      </c>
      <c r="AA391" s="50">
        <v>143.62</v>
      </c>
      <c r="AB391" s="50">
        <v>140.41</v>
      </c>
      <c r="AC391" s="16">
        <v>1.17689874010294</v>
      </c>
      <c r="AD391" s="16">
        <v>1.1896156791836401</v>
      </c>
      <c r="AE391" s="50">
        <v>30</v>
      </c>
      <c r="AF391" s="50">
        <v>32</v>
      </c>
      <c r="AG391" s="50">
        <v>29.72</v>
      </c>
      <c r="AH391" s="50">
        <v>32.28</v>
      </c>
      <c r="AI391" s="16">
        <v>1.0117016047695899</v>
      </c>
      <c r="AJ391" s="16">
        <v>0.99325479923320603</v>
      </c>
      <c r="AK391" s="1">
        <v>-20</v>
      </c>
      <c r="AL391" s="1">
        <v>7</v>
      </c>
      <c r="AN391" s="6">
        <v>-1.0343079545722222E-2</v>
      </c>
      <c r="AP391" s="6">
        <v>-6.4188758592479411E-3</v>
      </c>
      <c r="AR391" s="6">
        <v>-4.1249263406010206E-3</v>
      </c>
      <c r="AT391" s="6">
        <v>-4.1741204531900999E-3</v>
      </c>
      <c r="AV391" s="6">
        <v>7.2729568041072223E-3</v>
      </c>
      <c r="AX391" s="6">
        <v>1.3519853901845735E-2</v>
      </c>
      <c r="AZ391" s="6">
        <v>-1.1454147311477536E-2</v>
      </c>
      <c r="BB391" s="6">
        <v>-1.7595895541660078E-2</v>
      </c>
      <c r="BD391" s="6">
        <v>0</v>
      </c>
      <c r="BF391" s="6">
        <v>0</v>
      </c>
      <c r="BH391" s="6">
        <v>-1.0191167654699296E-2</v>
      </c>
      <c r="BJ391" s="6">
        <v>9.5702758491273965E-3</v>
      </c>
      <c r="BL391" s="6">
        <v>1.0204431472194075E-2</v>
      </c>
      <c r="BN391" s="6">
        <v>-9.5820319340890192E-3</v>
      </c>
      <c r="BS391">
        <v>7</v>
      </c>
      <c r="BT391">
        <v>13</v>
      </c>
      <c r="BU391" s="23">
        <v>2977.86</v>
      </c>
      <c r="BV391" s="20">
        <v>1.17689874010294</v>
      </c>
      <c r="BW391" s="20">
        <v>1.1896156791836401</v>
      </c>
    </row>
    <row r="392" spans="1:75" x14ac:dyDescent="0.25">
      <c r="A392" s="3">
        <v>391</v>
      </c>
      <c r="B392" s="3" t="s">
        <v>21</v>
      </c>
      <c r="C392" s="3" t="s">
        <v>22</v>
      </c>
      <c r="D392" s="3" t="s">
        <v>23</v>
      </c>
      <c r="E392" s="3" t="s">
        <v>217</v>
      </c>
      <c r="F392" s="3" t="s">
        <v>43</v>
      </c>
      <c r="G392" s="3" t="b">
        <v>1</v>
      </c>
      <c r="H392" s="3" t="b">
        <v>1</v>
      </c>
      <c r="I392" s="3" t="b">
        <v>0</v>
      </c>
      <c r="J392" s="3" t="b">
        <v>1</v>
      </c>
      <c r="K392" s="3" t="b">
        <v>0</v>
      </c>
      <c r="L392" s="3">
        <v>200</v>
      </c>
      <c r="M392" s="3">
        <v>2</v>
      </c>
      <c r="N392" s="3">
        <v>0</v>
      </c>
      <c r="O392" s="3">
        <v>1</v>
      </c>
      <c r="P392" s="3">
        <v>2</v>
      </c>
      <c r="Q392" s="3">
        <v>100</v>
      </c>
      <c r="R392" s="3">
        <v>100</v>
      </c>
      <c r="S392" s="3">
        <v>1</v>
      </c>
      <c r="T392" s="3">
        <v>1</v>
      </c>
      <c r="U392" s="3" t="b">
        <v>1</v>
      </c>
      <c r="V392" s="3">
        <v>251</v>
      </c>
      <c r="W392" s="51">
        <v>2578.58</v>
      </c>
      <c r="X392" s="51">
        <v>3061.5</v>
      </c>
      <c r="Y392" s="53">
        <v>170</v>
      </c>
      <c r="Z392" s="53">
        <v>167</v>
      </c>
      <c r="AA392" s="51">
        <v>143.18</v>
      </c>
      <c r="AB392" s="51">
        <v>138.12</v>
      </c>
      <c r="AC392" s="17">
        <v>1.1876331008038501</v>
      </c>
      <c r="AD392" s="17">
        <v>1.2093816157228201</v>
      </c>
      <c r="AE392" s="51">
        <v>30</v>
      </c>
      <c r="AF392" s="51">
        <v>32</v>
      </c>
      <c r="AG392" s="51">
        <v>29.57</v>
      </c>
      <c r="AH392" s="51">
        <v>32.43</v>
      </c>
      <c r="AI392" s="17">
        <v>1.0167633164971199</v>
      </c>
      <c r="AJ392" s="17">
        <v>0.98857784130269799</v>
      </c>
      <c r="AK392" s="3">
        <v>-20</v>
      </c>
      <c r="AL392" s="3">
        <v>6</v>
      </c>
      <c r="AN392" s="6" cm="1">
        <f t="array" ref="AN392:AN401">W392:W401/AO392-1</f>
        <v>2.5653367714082442E-3</v>
      </c>
      <c r="AO392" s="23">
        <f>AVERAGE(W392:W401)</f>
        <v>2571.982</v>
      </c>
      <c r="AP392" s="6" cm="1">
        <f t="array" ref="AP392:AP401">X392:X401/AQ392-1</f>
        <v>-1.4481692401023816E-3</v>
      </c>
      <c r="AQ392" s="23">
        <f t="shared" ref="AQ392" si="135">AVERAGE(X392:X401)</f>
        <v>3065.9399999999996</v>
      </c>
      <c r="AR392" s="6" cm="1">
        <f t="array" ref="AR392:AR401">Y392:Y401/AS392-1</f>
        <v>0</v>
      </c>
      <c r="AS392" s="23">
        <f>AVERAGE(Y392:Y401)</f>
        <v>170</v>
      </c>
      <c r="AT392" s="6" cm="1">
        <f t="array" ref="AT392:AT401">Z392:Z401/AU392-1</f>
        <v>-5.9844404548170527E-4</v>
      </c>
      <c r="AU392" s="23">
        <f>AVERAGE(Z392:Z401)</f>
        <v>167.1</v>
      </c>
      <c r="AV392" s="6" cm="1">
        <f t="array" ref="AV392:AV401">AA392:AA401/AW392-1</f>
        <v>4.0524866896762823E-4</v>
      </c>
      <c r="AW392" s="23">
        <f>AVERAGE(AA392:AA401)</f>
        <v>143.12200000000001</v>
      </c>
      <c r="AX392" s="6" cm="1">
        <f t="array" ref="AX392:AX401">AB392:AB401/AY392-1</f>
        <v>-2.1715526601495672E-4</v>
      </c>
      <c r="AY392" s="23">
        <f>AVERAGE(AB392:AB401)</f>
        <v>138.14999999999998</v>
      </c>
      <c r="AZ392" s="6" cm="1">
        <f t="array" ref="AZ392:AZ401">AC392:AC401/BA392-1</f>
        <v>-4.9932606813585245E-4</v>
      </c>
      <c r="BA392" s="23">
        <f>AVERAGE(AC392:AC401)</f>
        <v>1.1882264132268219</v>
      </c>
      <c r="BB392" s="6" cm="1">
        <f t="array" ref="BB392:BB401">AD392:AD401/BC392-1</f>
        <v>-5.1170936483346807E-4</v>
      </c>
      <c r="BC392" s="23">
        <f>AVERAGE(AD392:AD401)</f>
        <v>1.2100007844556819</v>
      </c>
      <c r="BD392" s="6" cm="1">
        <f t="array" ref="BD392:BD401">AE392:AE401/BE392-1</f>
        <v>3.378039399311028E-3</v>
      </c>
      <c r="BE392" s="23">
        <f>AVERAGE(AE392:AE401)</f>
        <v>29.899000000000001</v>
      </c>
      <c r="BF392" s="6" cm="1">
        <f t="array" ref="BF392:BF401">AF392:AF401/BG392-1</f>
        <v>-3.1463194293012142E-3</v>
      </c>
      <c r="BG392" s="23">
        <f>AVERAGE(AF392:AF401)</f>
        <v>32.100999999999999</v>
      </c>
      <c r="BH392" s="6" cm="1">
        <f t="array" ref="BH392:BH401">AG392:AG401/BI392-1</f>
        <v>3.0869432477358405E-3</v>
      </c>
      <c r="BI392" s="23">
        <f t="shared" ref="BI392" si="136">AVERAGE(AG392:AG401)</f>
        <v>29.478999999999996</v>
      </c>
      <c r="BJ392" s="6" cm="1">
        <f t="array" ref="BJ392:BJ401">AH392:AH401/BK392-1</f>
        <v>-2.7981919375172914E-3</v>
      </c>
      <c r="BK392" s="23">
        <f t="shared" ref="BK392" si="137">AVERAGE(AH392:AH401)</f>
        <v>32.521000000000001</v>
      </c>
      <c r="BL392" s="6" cm="1">
        <f t="array" ref="BL392:BL401">AI392:AI401/BM392-1</f>
        <v>1.4308565477572088E-5</v>
      </c>
      <c r="BM392" s="22">
        <f t="shared" ref="BM392" si="138">AVERAGE(AI392:AI401)</f>
        <v>1.0167487682807947</v>
      </c>
      <c r="BN392" s="6" cm="1">
        <f t="array" ref="BN392:BN401">AJ392:AJ401/BO392-1</f>
        <v>-5.0512167906913152E-4</v>
      </c>
      <c r="BO392" s="22">
        <f t="shared" ref="BO392" si="139">AVERAGE(AJ392:AJ401)</f>
        <v>0.98907744576283108</v>
      </c>
      <c r="BS392">
        <v>6</v>
      </c>
      <c r="BT392">
        <v>14</v>
      </c>
      <c r="BU392" s="23">
        <v>3061.5</v>
      </c>
      <c r="BV392" s="20">
        <v>1.1876331008038501</v>
      </c>
      <c r="BW392" s="20">
        <v>1.2093816157228201</v>
      </c>
    </row>
    <row r="393" spans="1:75" x14ac:dyDescent="0.25">
      <c r="A393" s="3">
        <v>392</v>
      </c>
      <c r="B393" s="3" t="s">
        <v>21</v>
      </c>
      <c r="C393" s="3" t="s">
        <v>22</v>
      </c>
      <c r="D393" s="3" t="s">
        <v>23</v>
      </c>
      <c r="E393" s="3" t="s">
        <v>217</v>
      </c>
      <c r="F393" s="3" t="s">
        <v>43</v>
      </c>
      <c r="G393" s="3" t="b">
        <v>1</v>
      </c>
      <c r="H393" s="3" t="b">
        <v>1</v>
      </c>
      <c r="I393" s="3" t="b">
        <v>0</v>
      </c>
      <c r="J393" s="3" t="b">
        <v>1</v>
      </c>
      <c r="K393" s="3" t="b">
        <v>0</v>
      </c>
      <c r="L393" s="3">
        <v>200</v>
      </c>
      <c r="M393" s="3">
        <v>2</v>
      </c>
      <c r="N393" s="3">
        <v>0</v>
      </c>
      <c r="O393" s="3">
        <v>1</v>
      </c>
      <c r="P393" s="3">
        <v>2</v>
      </c>
      <c r="Q393" s="3">
        <v>100</v>
      </c>
      <c r="R393" s="3">
        <v>100</v>
      </c>
      <c r="S393" s="3">
        <v>1</v>
      </c>
      <c r="T393" s="3">
        <v>1</v>
      </c>
      <c r="U393" s="3" t="b">
        <v>1</v>
      </c>
      <c r="V393" s="3">
        <v>251</v>
      </c>
      <c r="W393" s="51">
        <v>2539.9499999999998</v>
      </c>
      <c r="X393" s="51">
        <v>3015.69</v>
      </c>
      <c r="Y393" s="53">
        <v>170</v>
      </c>
      <c r="Z393" s="53">
        <v>167</v>
      </c>
      <c r="AA393" s="51">
        <v>144.63999999999999</v>
      </c>
      <c r="AB393" s="51">
        <v>139.34</v>
      </c>
      <c r="AC393" s="17">
        <v>1.1756785652666799</v>
      </c>
      <c r="AD393" s="17">
        <v>1.1990181847132499</v>
      </c>
      <c r="AE393" s="51">
        <v>30</v>
      </c>
      <c r="AF393" s="51">
        <v>32</v>
      </c>
      <c r="AG393" s="51">
        <v>29.65</v>
      </c>
      <c r="AH393" s="51">
        <v>32.35</v>
      </c>
      <c r="AI393" s="17">
        <v>1.0149054278309799</v>
      </c>
      <c r="AJ393" s="17">
        <v>0.99168020678457003</v>
      </c>
      <c r="AK393" s="3">
        <v>-20</v>
      </c>
      <c r="AL393" s="3">
        <v>6</v>
      </c>
      <c r="AN393" s="6">
        <v>-1.2454208466466832E-2</v>
      </c>
      <c r="AP393" s="6">
        <v>-1.6389753224133385E-2</v>
      </c>
      <c r="AR393" s="6">
        <v>0</v>
      </c>
      <c r="AT393" s="6">
        <v>-5.9844404548170527E-4</v>
      </c>
      <c r="AV393" s="6">
        <v>1.0606335853327709E-2</v>
      </c>
      <c r="AX393" s="6">
        <v>8.6138255519365714E-3</v>
      </c>
      <c r="AZ393" s="6">
        <v>-1.0560148992199481E-2</v>
      </c>
      <c r="BB393" s="6">
        <v>-9.0765228283488097E-3</v>
      </c>
      <c r="BD393" s="6">
        <v>3.378039399311028E-3</v>
      </c>
      <c r="BF393" s="6">
        <v>-3.1463194293012142E-3</v>
      </c>
      <c r="BH393" s="6">
        <v>5.8007395094814562E-3</v>
      </c>
      <c r="BJ393" s="6">
        <v>-5.2581408935764573E-3</v>
      </c>
      <c r="BL393" s="6">
        <v>-1.8129753458484554E-3</v>
      </c>
      <c r="BN393" s="6">
        <v>2.6315037643300787E-3</v>
      </c>
      <c r="BS393">
        <v>6</v>
      </c>
      <c r="BT393">
        <v>14</v>
      </c>
      <c r="BU393" s="23">
        <v>3015.69</v>
      </c>
      <c r="BV393" s="20">
        <v>1.1756785652666799</v>
      </c>
      <c r="BW393" s="20">
        <v>1.1990181847132499</v>
      </c>
    </row>
    <row r="394" spans="1:75" x14ac:dyDescent="0.25">
      <c r="A394" s="3">
        <v>393</v>
      </c>
      <c r="B394" s="3" t="s">
        <v>21</v>
      </c>
      <c r="C394" s="3" t="s">
        <v>22</v>
      </c>
      <c r="D394" s="3" t="s">
        <v>23</v>
      </c>
      <c r="E394" s="3" t="s">
        <v>217</v>
      </c>
      <c r="F394" s="3" t="s">
        <v>43</v>
      </c>
      <c r="G394" s="3" t="b">
        <v>1</v>
      </c>
      <c r="H394" s="3" t="b">
        <v>1</v>
      </c>
      <c r="I394" s="3" t="b">
        <v>0</v>
      </c>
      <c r="J394" s="3" t="b">
        <v>1</v>
      </c>
      <c r="K394" s="3" t="b">
        <v>0</v>
      </c>
      <c r="L394" s="3">
        <v>200</v>
      </c>
      <c r="M394" s="3">
        <v>2</v>
      </c>
      <c r="N394" s="3">
        <v>0</v>
      </c>
      <c r="O394" s="3">
        <v>1</v>
      </c>
      <c r="P394" s="3">
        <v>2</v>
      </c>
      <c r="Q394" s="3">
        <v>100</v>
      </c>
      <c r="R394" s="3">
        <v>100</v>
      </c>
      <c r="S394" s="3">
        <v>1</v>
      </c>
      <c r="T394" s="3">
        <v>1</v>
      </c>
      <c r="U394" s="3" t="b">
        <v>1</v>
      </c>
      <c r="V394" s="3">
        <v>251</v>
      </c>
      <c r="W394" s="51">
        <v>2581.0300000000002</v>
      </c>
      <c r="X394" s="51">
        <v>3058.47</v>
      </c>
      <c r="Y394" s="53">
        <v>170</v>
      </c>
      <c r="Z394" s="53">
        <v>167</v>
      </c>
      <c r="AA394" s="51">
        <v>143.38999999999999</v>
      </c>
      <c r="AB394" s="51">
        <v>137.91999999999999</v>
      </c>
      <c r="AC394" s="17">
        <v>1.1860818239969499</v>
      </c>
      <c r="AD394" s="17">
        <v>1.21127677277498</v>
      </c>
      <c r="AE394" s="51">
        <v>30</v>
      </c>
      <c r="AF394" s="51">
        <v>32</v>
      </c>
      <c r="AG394" s="51">
        <v>29.73</v>
      </c>
      <c r="AH394" s="51">
        <v>32.270000000000003</v>
      </c>
      <c r="AI394" s="17">
        <v>1.01119488092861</v>
      </c>
      <c r="AJ394" s="17">
        <v>0.99338531971928501</v>
      </c>
      <c r="AK394" s="3">
        <v>-20</v>
      </c>
      <c r="AL394" s="3">
        <v>6</v>
      </c>
      <c r="AN394" s="6">
        <v>3.5179095343591538E-3</v>
      </c>
      <c r="AP394" s="6">
        <v>-2.4364468971994624E-3</v>
      </c>
      <c r="AR394" s="6">
        <v>0</v>
      </c>
      <c r="AT394" s="6">
        <v>-5.9844404548170527E-4</v>
      </c>
      <c r="AV394" s="6">
        <v>1.8725283324714237E-3</v>
      </c>
      <c r="AX394" s="6">
        <v>-1.6648570394498519E-3</v>
      </c>
      <c r="AZ394" s="6">
        <v>-1.8048658117673089E-3</v>
      </c>
      <c r="BB394" s="6">
        <v>1.0545351174067186E-3</v>
      </c>
      <c r="BD394" s="6">
        <v>3.378039399311028E-3</v>
      </c>
      <c r="BF394" s="6">
        <v>-3.1463194293012142E-3</v>
      </c>
      <c r="BH394" s="6">
        <v>8.5145357712270719E-3</v>
      </c>
      <c r="BJ394" s="6">
        <v>-7.7180898496355121E-3</v>
      </c>
      <c r="BL394" s="6">
        <v>-5.4623988987719807E-3</v>
      </c>
      <c r="BN394" s="6">
        <v>4.3554465577075874E-3</v>
      </c>
      <c r="BS394">
        <v>6</v>
      </c>
      <c r="BT394">
        <v>14</v>
      </c>
      <c r="BU394" s="23">
        <v>3058.47</v>
      </c>
      <c r="BV394" s="20">
        <v>1.1860818239969499</v>
      </c>
      <c r="BW394" s="20">
        <v>1.21127677277498</v>
      </c>
    </row>
    <row r="395" spans="1:75" x14ac:dyDescent="0.25">
      <c r="A395" s="3">
        <v>394</v>
      </c>
      <c r="B395" s="3" t="s">
        <v>21</v>
      </c>
      <c r="C395" s="3" t="s">
        <v>22</v>
      </c>
      <c r="D395" s="3" t="s">
        <v>23</v>
      </c>
      <c r="E395" s="3" t="s">
        <v>217</v>
      </c>
      <c r="F395" s="3" t="s">
        <v>43</v>
      </c>
      <c r="G395" s="3" t="b">
        <v>1</v>
      </c>
      <c r="H395" s="3" t="b">
        <v>1</v>
      </c>
      <c r="I395" s="3" t="b">
        <v>0</v>
      </c>
      <c r="J395" s="3" t="b">
        <v>1</v>
      </c>
      <c r="K395" s="3" t="b">
        <v>0</v>
      </c>
      <c r="L395" s="3">
        <v>200</v>
      </c>
      <c r="M395" s="3">
        <v>2</v>
      </c>
      <c r="N395" s="3">
        <v>0</v>
      </c>
      <c r="O395" s="3">
        <v>1</v>
      </c>
      <c r="P395" s="3">
        <v>2</v>
      </c>
      <c r="Q395" s="3">
        <v>100</v>
      </c>
      <c r="R395" s="3">
        <v>100</v>
      </c>
      <c r="S395" s="3">
        <v>1</v>
      </c>
      <c r="T395" s="3">
        <v>1</v>
      </c>
      <c r="U395" s="3" t="b">
        <v>1</v>
      </c>
      <c r="V395" s="3">
        <v>251</v>
      </c>
      <c r="W395" s="51">
        <v>2556.92</v>
      </c>
      <c r="X395" s="51">
        <v>3068.84</v>
      </c>
      <c r="Y395" s="53">
        <v>170</v>
      </c>
      <c r="Z395" s="53">
        <v>168</v>
      </c>
      <c r="AA395" s="51">
        <v>143.11000000000001</v>
      </c>
      <c r="AB395" s="51">
        <v>137.69</v>
      </c>
      <c r="AC395" s="17">
        <v>1.18856269111174</v>
      </c>
      <c r="AD395" s="17">
        <v>1.2204920965539401</v>
      </c>
      <c r="AE395" s="51">
        <v>28.99</v>
      </c>
      <c r="AF395" s="51">
        <v>33.01</v>
      </c>
      <c r="AG395" s="51">
        <v>29.71</v>
      </c>
      <c r="AH395" s="51">
        <v>32.29</v>
      </c>
      <c r="AI395" s="17">
        <v>0.97774891992508794</v>
      </c>
      <c r="AJ395" s="17">
        <v>1.0240636285811699</v>
      </c>
      <c r="AK395" s="3">
        <v>-20</v>
      </c>
      <c r="AL395" s="3">
        <v>6</v>
      </c>
      <c r="AN395" s="6">
        <v>-5.8561840634965279E-3</v>
      </c>
      <c r="AP395" s="6">
        <v>9.4587630547260382E-4</v>
      </c>
      <c r="AR395" s="6">
        <v>0</v>
      </c>
      <c r="AT395" s="6">
        <v>5.3859964093356805E-3</v>
      </c>
      <c r="AV395" s="6">
        <v>-8.3844552200229572E-5</v>
      </c>
      <c r="AX395" s="6">
        <v>-3.3297140788995927E-3</v>
      </c>
      <c r="AZ395" s="6">
        <v>2.8300825598126522E-4</v>
      </c>
      <c r="BB395" s="6">
        <v>8.6705002451528124E-3</v>
      </c>
      <c r="BD395" s="6">
        <v>-3.0402354593799252E-2</v>
      </c>
      <c r="BF395" s="6">
        <v>2.8316874863711483E-2</v>
      </c>
      <c r="BH395" s="6">
        <v>7.8360867057907235E-3</v>
      </c>
      <c r="BJ395" s="6">
        <v>-7.1031026106208595E-3</v>
      </c>
      <c r="BL395" s="6">
        <v>-3.835740900050566E-2</v>
      </c>
      <c r="BN395" s="6">
        <v>3.5372541319406592E-2</v>
      </c>
      <c r="BS395">
        <v>6</v>
      </c>
      <c r="BT395">
        <v>14</v>
      </c>
      <c r="BU395" s="23">
        <v>3068.84</v>
      </c>
      <c r="BV395" s="20">
        <v>1.18856269111174</v>
      </c>
      <c r="BW395" s="20">
        <v>1.2204920965539401</v>
      </c>
    </row>
    <row r="396" spans="1:75" x14ac:dyDescent="0.25">
      <c r="A396" s="3">
        <v>395</v>
      </c>
      <c r="B396" s="3" t="s">
        <v>21</v>
      </c>
      <c r="C396" s="3" t="s">
        <v>22</v>
      </c>
      <c r="D396" s="3" t="s">
        <v>23</v>
      </c>
      <c r="E396" s="3" t="s">
        <v>217</v>
      </c>
      <c r="F396" s="3" t="s">
        <v>43</v>
      </c>
      <c r="G396" s="3" t="b">
        <v>1</v>
      </c>
      <c r="H396" s="3" t="b">
        <v>1</v>
      </c>
      <c r="I396" s="3" t="b">
        <v>0</v>
      </c>
      <c r="J396" s="3" t="b">
        <v>1</v>
      </c>
      <c r="K396" s="3" t="b">
        <v>0</v>
      </c>
      <c r="L396" s="3">
        <v>200</v>
      </c>
      <c r="M396" s="3">
        <v>2</v>
      </c>
      <c r="N396" s="3">
        <v>0</v>
      </c>
      <c r="O396" s="3">
        <v>1</v>
      </c>
      <c r="P396" s="3">
        <v>2</v>
      </c>
      <c r="Q396" s="3">
        <v>100</v>
      </c>
      <c r="R396" s="3">
        <v>100</v>
      </c>
      <c r="S396" s="3">
        <v>1</v>
      </c>
      <c r="T396" s="3">
        <v>1</v>
      </c>
      <c r="U396" s="3" t="b">
        <v>1</v>
      </c>
      <c r="V396" s="3">
        <v>251</v>
      </c>
      <c r="W396" s="51">
        <v>2530.4899999999998</v>
      </c>
      <c r="X396" s="51">
        <v>3047.67</v>
      </c>
      <c r="Y396" s="53">
        <v>170</v>
      </c>
      <c r="Z396" s="53">
        <v>167</v>
      </c>
      <c r="AA396" s="51">
        <v>143.68</v>
      </c>
      <c r="AB396" s="51">
        <v>139.61000000000001</v>
      </c>
      <c r="AC396" s="17">
        <v>1.18366718777081</v>
      </c>
      <c r="AD396" s="17">
        <v>1.19676788383307</v>
      </c>
      <c r="AE396" s="51">
        <v>30</v>
      </c>
      <c r="AF396" s="51">
        <v>32</v>
      </c>
      <c r="AG396" s="51">
        <v>28.98</v>
      </c>
      <c r="AH396" s="51">
        <v>33.020000000000003</v>
      </c>
      <c r="AI396" s="17">
        <v>1.03838914083074</v>
      </c>
      <c r="AJ396" s="17">
        <v>0.97142253656105504</v>
      </c>
      <c r="AK396" s="3">
        <v>-20</v>
      </c>
      <c r="AL396" s="3">
        <v>6</v>
      </c>
      <c r="AN396" s="6">
        <v>-1.6132305747085351E-2</v>
      </c>
      <c r="AP396" s="6">
        <v>-5.9590207244758497E-3</v>
      </c>
      <c r="AR396" s="6">
        <v>0</v>
      </c>
      <c r="AT396" s="6">
        <v>-5.9844404548170527E-4</v>
      </c>
      <c r="AV396" s="6">
        <v>3.898771677310231E-3</v>
      </c>
      <c r="AX396" s="6">
        <v>1.0568222946073291E-2</v>
      </c>
      <c r="AZ396" s="6">
        <v>-3.8370005962335973E-3</v>
      </c>
      <c r="BB396" s="6">
        <v>-1.0936274416189495E-2</v>
      </c>
      <c r="BD396" s="6">
        <v>3.378039399311028E-3</v>
      </c>
      <c r="BF396" s="6">
        <v>-3.1463194293012142E-3</v>
      </c>
      <c r="BH396" s="6">
        <v>-1.6927304182638325E-2</v>
      </c>
      <c r="BJ396" s="6">
        <v>1.5343931613419182E-2</v>
      </c>
      <c r="BL396" s="6">
        <v>2.1283893548783572E-2</v>
      </c>
      <c r="BN396" s="6">
        <v>-1.784987543433425E-2</v>
      </c>
      <c r="BS396">
        <v>6</v>
      </c>
      <c r="BT396">
        <v>14</v>
      </c>
      <c r="BU396" s="23">
        <v>3047.67</v>
      </c>
      <c r="BV396" s="20">
        <v>1.18366718777081</v>
      </c>
      <c r="BW396" s="20">
        <v>1.19676788383307</v>
      </c>
    </row>
    <row r="397" spans="1:75" x14ac:dyDescent="0.25">
      <c r="A397" s="3">
        <v>396</v>
      </c>
      <c r="B397" s="3" t="s">
        <v>21</v>
      </c>
      <c r="C397" s="3" t="s">
        <v>22</v>
      </c>
      <c r="D397" s="3" t="s">
        <v>23</v>
      </c>
      <c r="E397" s="3" t="s">
        <v>217</v>
      </c>
      <c r="F397" s="3" t="s">
        <v>43</v>
      </c>
      <c r="G397" s="3" t="b">
        <v>1</v>
      </c>
      <c r="H397" s="3" t="b">
        <v>1</v>
      </c>
      <c r="I397" s="3" t="b">
        <v>0</v>
      </c>
      <c r="J397" s="3" t="b">
        <v>1</v>
      </c>
      <c r="K397" s="3" t="b">
        <v>0</v>
      </c>
      <c r="L397" s="3">
        <v>200</v>
      </c>
      <c r="M397" s="3">
        <v>2</v>
      </c>
      <c r="N397" s="3">
        <v>0</v>
      </c>
      <c r="O397" s="3">
        <v>1</v>
      </c>
      <c r="P397" s="3">
        <v>2</v>
      </c>
      <c r="Q397" s="3">
        <v>100</v>
      </c>
      <c r="R397" s="3">
        <v>100</v>
      </c>
      <c r="S397" s="3">
        <v>1</v>
      </c>
      <c r="T397" s="3">
        <v>1</v>
      </c>
      <c r="U397" s="3" t="b">
        <v>1</v>
      </c>
      <c r="V397" s="3">
        <v>251</v>
      </c>
      <c r="W397" s="51">
        <v>2596.7399999999998</v>
      </c>
      <c r="X397" s="51">
        <v>3079.4</v>
      </c>
      <c r="Y397" s="53">
        <v>170</v>
      </c>
      <c r="Z397" s="53">
        <v>167</v>
      </c>
      <c r="AA397" s="51">
        <v>142.58000000000001</v>
      </c>
      <c r="AB397" s="51">
        <v>137.56</v>
      </c>
      <c r="AC397" s="17">
        <v>1.19264783241844</v>
      </c>
      <c r="AD397" s="17">
        <v>1.2144167645060899</v>
      </c>
      <c r="AE397" s="51">
        <v>30</v>
      </c>
      <c r="AF397" s="51">
        <v>32</v>
      </c>
      <c r="AG397" s="51">
        <v>29.57</v>
      </c>
      <c r="AH397" s="51">
        <v>32.43</v>
      </c>
      <c r="AI397" s="17">
        <v>1.01658567271895</v>
      </c>
      <c r="AJ397" s="17">
        <v>0.98845956579281102</v>
      </c>
      <c r="AK397" s="3">
        <v>-20</v>
      </c>
      <c r="AL397" s="3">
        <v>6</v>
      </c>
      <c r="AN397" s="6">
        <v>9.6260393735259075E-3</v>
      </c>
      <c r="AP397" s="6">
        <v>4.3901707143649826E-3</v>
      </c>
      <c r="AR397" s="6">
        <v>0</v>
      </c>
      <c r="AT397" s="6">
        <v>-5.9844404548170527E-4</v>
      </c>
      <c r="AV397" s="6">
        <v>-3.7869789410432952E-3</v>
      </c>
      <c r="AX397" s="6">
        <v>-4.270720231632108E-3</v>
      </c>
      <c r="AZ397" s="6">
        <v>3.7210241603795602E-3</v>
      </c>
      <c r="BB397" s="6">
        <v>3.649567923540209E-3</v>
      </c>
      <c r="BD397" s="6">
        <v>3.378039399311028E-3</v>
      </c>
      <c r="BF397" s="6">
        <v>-3.1463194293012142E-3</v>
      </c>
      <c r="BH397" s="6">
        <v>3.0869432477358405E-3</v>
      </c>
      <c r="BJ397" s="6">
        <v>-2.7981919375172914E-3</v>
      </c>
      <c r="BL397" s="6">
        <v>-1.6040891017810033E-4</v>
      </c>
      <c r="BN397" s="6">
        <v>-6.2470332598019152E-4</v>
      </c>
      <c r="BS397">
        <v>6</v>
      </c>
      <c r="BT397">
        <v>14</v>
      </c>
      <c r="BU397" s="23">
        <v>3079.4</v>
      </c>
      <c r="BV397" s="20">
        <v>1.19264783241844</v>
      </c>
      <c r="BW397" s="20">
        <v>1.2144167645060899</v>
      </c>
    </row>
    <row r="398" spans="1:75" x14ac:dyDescent="0.25">
      <c r="A398" s="3">
        <v>397</v>
      </c>
      <c r="B398" s="3" t="s">
        <v>21</v>
      </c>
      <c r="C398" s="3" t="s">
        <v>22</v>
      </c>
      <c r="D398" s="3" t="s">
        <v>23</v>
      </c>
      <c r="E398" s="3" t="s">
        <v>217</v>
      </c>
      <c r="F398" s="3" t="s">
        <v>43</v>
      </c>
      <c r="G398" s="3" t="b">
        <v>1</v>
      </c>
      <c r="H398" s="3" t="b">
        <v>1</v>
      </c>
      <c r="I398" s="3" t="b">
        <v>0</v>
      </c>
      <c r="J398" s="3" t="b">
        <v>1</v>
      </c>
      <c r="K398" s="3" t="b">
        <v>0</v>
      </c>
      <c r="L398" s="3">
        <v>200</v>
      </c>
      <c r="M398" s="3">
        <v>2</v>
      </c>
      <c r="N398" s="3">
        <v>0</v>
      </c>
      <c r="O398" s="3">
        <v>1</v>
      </c>
      <c r="P398" s="3">
        <v>2</v>
      </c>
      <c r="Q398" s="3">
        <v>100</v>
      </c>
      <c r="R398" s="3">
        <v>100</v>
      </c>
      <c r="S398" s="3">
        <v>1</v>
      </c>
      <c r="T398" s="3">
        <v>1</v>
      </c>
      <c r="U398" s="3" t="b">
        <v>1</v>
      </c>
      <c r="V398" s="3">
        <v>251</v>
      </c>
      <c r="W398" s="51">
        <v>2618.87</v>
      </c>
      <c r="X398" s="51">
        <v>3102.87</v>
      </c>
      <c r="Y398" s="53">
        <v>170</v>
      </c>
      <c r="Z398" s="53">
        <v>167</v>
      </c>
      <c r="AA398" s="51">
        <v>142.06</v>
      </c>
      <c r="AB398" s="51">
        <v>136.63</v>
      </c>
      <c r="AC398" s="17">
        <v>1.1968989882041201</v>
      </c>
      <c r="AD398" s="17">
        <v>1.22243027947498</v>
      </c>
      <c r="AE398" s="51">
        <v>30</v>
      </c>
      <c r="AF398" s="51">
        <v>32</v>
      </c>
      <c r="AG398" s="51">
        <v>29.69</v>
      </c>
      <c r="AH398" s="51">
        <v>32.31</v>
      </c>
      <c r="AI398" s="17">
        <v>1.0121738439535899</v>
      </c>
      <c r="AJ398" s="17">
        <v>0.99185279742395405</v>
      </c>
      <c r="AK398" s="3">
        <v>-20</v>
      </c>
      <c r="AL398" s="3">
        <v>6</v>
      </c>
      <c r="AN398" s="6">
        <v>1.8230298656833455E-2</v>
      </c>
      <c r="AP398" s="6">
        <v>1.2045245503826019E-2</v>
      </c>
      <c r="AR398" s="6">
        <v>0</v>
      </c>
      <c r="AT398" s="6">
        <v>-5.9844404548170527E-4</v>
      </c>
      <c r="AV398" s="6">
        <v>-7.420242869719651E-3</v>
      </c>
      <c r="AX398" s="6">
        <v>-1.1002533478103427E-2</v>
      </c>
      <c r="AZ398" s="6">
        <v>7.2987562645965287E-3</v>
      </c>
      <c r="BB398" s="6">
        <v>1.0272303273662242E-2</v>
      </c>
      <c r="BD398" s="6">
        <v>3.378039399311028E-3</v>
      </c>
      <c r="BF398" s="6">
        <v>-3.1463194293012142E-3</v>
      </c>
      <c r="BH398" s="6">
        <v>7.1576376403543751E-3</v>
      </c>
      <c r="BJ398" s="6">
        <v>-6.4881153716059847E-3</v>
      </c>
      <c r="BL398" s="6">
        <v>-4.4995622025100213E-3</v>
      </c>
      <c r="BN398" s="6">
        <v>2.8060003521588328E-3</v>
      </c>
      <c r="BS398">
        <v>6</v>
      </c>
      <c r="BT398">
        <v>14</v>
      </c>
      <c r="BU398" s="23">
        <v>3102.87</v>
      </c>
      <c r="BV398" s="20">
        <v>1.1968989882041201</v>
      </c>
      <c r="BW398" s="20">
        <v>1.22243027947498</v>
      </c>
    </row>
    <row r="399" spans="1:75" x14ac:dyDescent="0.25">
      <c r="A399" s="3">
        <v>398</v>
      </c>
      <c r="B399" s="3" t="s">
        <v>21</v>
      </c>
      <c r="C399" s="3" t="s">
        <v>22</v>
      </c>
      <c r="D399" s="3" t="s">
        <v>23</v>
      </c>
      <c r="E399" s="3" t="s">
        <v>217</v>
      </c>
      <c r="F399" s="3" t="s">
        <v>43</v>
      </c>
      <c r="G399" s="3" t="b">
        <v>1</v>
      </c>
      <c r="H399" s="3" t="b">
        <v>1</v>
      </c>
      <c r="I399" s="3" t="b">
        <v>0</v>
      </c>
      <c r="J399" s="3" t="b">
        <v>1</v>
      </c>
      <c r="K399" s="3" t="b">
        <v>0</v>
      </c>
      <c r="L399" s="3">
        <v>200</v>
      </c>
      <c r="M399" s="3">
        <v>2</v>
      </c>
      <c r="N399" s="3">
        <v>0</v>
      </c>
      <c r="O399" s="3">
        <v>1</v>
      </c>
      <c r="P399" s="3">
        <v>2</v>
      </c>
      <c r="Q399" s="3">
        <v>100</v>
      </c>
      <c r="R399" s="3">
        <v>100</v>
      </c>
      <c r="S399" s="3">
        <v>1</v>
      </c>
      <c r="T399" s="3">
        <v>1</v>
      </c>
      <c r="U399" s="3" t="b">
        <v>1</v>
      </c>
      <c r="V399" s="3">
        <v>251</v>
      </c>
      <c r="W399" s="51">
        <v>2562.0300000000002</v>
      </c>
      <c r="X399" s="51">
        <v>3050.23</v>
      </c>
      <c r="Y399" s="53">
        <v>170</v>
      </c>
      <c r="Z399" s="53">
        <v>167</v>
      </c>
      <c r="AA399" s="51">
        <v>143.74</v>
      </c>
      <c r="AB399" s="51">
        <v>138.44999999999999</v>
      </c>
      <c r="AC399" s="17">
        <v>1.18308702474674</v>
      </c>
      <c r="AD399" s="17">
        <v>1.20670749521597</v>
      </c>
      <c r="AE399" s="51">
        <v>30</v>
      </c>
      <c r="AF399" s="51">
        <v>32</v>
      </c>
      <c r="AG399" s="51">
        <v>29.57</v>
      </c>
      <c r="AH399" s="51">
        <v>32.43</v>
      </c>
      <c r="AI399" s="17">
        <v>1.0170187256971099</v>
      </c>
      <c r="AJ399" s="17">
        <v>0.98870985266051503</v>
      </c>
      <c r="AK399" s="3">
        <v>-20</v>
      </c>
      <c r="AL399" s="3">
        <v>6</v>
      </c>
      <c r="AN399" s="6">
        <v>-3.8693894436274689E-3</v>
      </c>
      <c r="AP399" s="6">
        <v>-5.1240402617140912E-3</v>
      </c>
      <c r="AR399" s="6">
        <v>0</v>
      </c>
      <c r="AT399" s="6">
        <v>-5.9844404548170527E-4</v>
      </c>
      <c r="AV399" s="6">
        <v>4.3179944383113789E-3</v>
      </c>
      <c r="AX399" s="6">
        <v>2.1715526601520097E-3</v>
      </c>
      <c r="AZ399" s="6">
        <v>-4.3252602558505604E-3</v>
      </c>
      <c r="BB399" s="6">
        <v>-2.7217248798673266E-3</v>
      </c>
      <c r="BD399" s="6">
        <v>3.378039399311028E-3</v>
      </c>
      <c r="BF399" s="6">
        <v>-3.1463194293012142E-3</v>
      </c>
      <c r="BH399" s="6">
        <v>3.0869432477358405E-3</v>
      </c>
      <c r="BJ399" s="6">
        <v>-2.7981919375172914E-3</v>
      </c>
      <c r="BL399" s="6">
        <v>2.6551044342215668E-4</v>
      </c>
      <c r="BN399" s="6">
        <v>-3.716524968705448E-4</v>
      </c>
      <c r="BS399">
        <v>6</v>
      </c>
      <c r="BT399">
        <v>14</v>
      </c>
      <c r="BU399" s="23">
        <v>3050.23</v>
      </c>
      <c r="BV399" s="20">
        <v>1.18308702474674</v>
      </c>
      <c r="BW399" s="20">
        <v>1.20670749521597</v>
      </c>
    </row>
    <row r="400" spans="1:75" x14ac:dyDescent="0.25">
      <c r="A400" s="3">
        <v>399</v>
      </c>
      <c r="B400" s="3" t="s">
        <v>21</v>
      </c>
      <c r="C400" s="3" t="s">
        <v>22</v>
      </c>
      <c r="D400" s="3" t="s">
        <v>23</v>
      </c>
      <c r="E400" s="3" t="s">
        <v>217</v>
      </c>
      <c r="F400" s="3" t="s">
        <v>43</v>
      </c>
      <c r="G400" s="3" t="b">
        <v>1</v>
      </c>
      <c r="H400" s="3" t="b">
        <v>1</v>
      </c>
      <c r="I400" s="3" t="b">
        <v>0</v>
      </c>
      <c r="J400" s="3" t="b">
        <v>1</v>
      </c>
      <c r="K400" s="3" t="b">
        <v>0</v>
      </c>
      <c r="L400" s="3">
        <v>200</v>
      </c>
      <c r="M400" s="3">
        <v>2</v>
      </c>
      <c r="N400" s="3">
        <v>0</v>
      </c>
      <c r="O400" s="3">
        <v>1</v>
      </c>
      <c r="P400" s="3">
        <v>2</v>
      </c>
      <c r="Q400" s="3">
        <v>100</v>
      </c>
      <c r="R400" s="3">
        <v>100</v>
      </c>
      <c r="S400" s="3">
        <v>1</v>
      </c>
      <c r="T400" s="3">
        <v>1</v>
      </c>
      <c r="U400" s="3" t="b">
        <v>1</v>
      </c>
      <c r="V400" s="3">
        <v>251</v>
      </c>
      <c r="W400" s="51">
        <v>2563.4699999999998</v>
      </c>
      <c r="X400" s="51">
        <v>3071.05</v>
      </c>
      <c r="Y400" s="53">
        <v>170</v>
      </c>
      <c r="Z400" s="53">
        <v>167</v>
      </c>
      <c r="AA400" s="51">
        <v>142.86000000000001</v>
      </c>
      <c r="AB400" s="51">
        <v>138.61000000000001</v>
      </c>
      <c r="AC400" s="17">
        <v>1.1903796654435901</v>
      </c>
      <c r="AD400" s="17">
        <v>1.2053073611546601</v>
      </c>
      <c r="AE400" s="51">
        <v>30</v>
      </c>
      <c r="AF400" s="51">
        <v>32</v>
      </c>
      <c r="AG400" s="51">
        <v>29.14</v>
      </c>
      <c r="AH400" s="51">
        <v>32.86</v>
      </c>
      <c r="AI400" s="17">
        <v>1.03243798138889</v>
      </c>
      <c r="AJ400" s="17">
        <v>0.97600961088247495</v>
      </c>
      <c r="AK400" s="3">
        <v>-20</v>
      </c>
      <c r="AL400" s="3">
        <v>6</v>
      </c>
      <c r="AN400" s="6">
        <v>-3.309509942138078E-3</v>
      </c>
      <c r="AP400" s="6">
        <v>1.6666992830911553E-3</v>
      </c>
      <c r="AR400" s="6">
        <v>0</v>
      </c>
      <c r="AT400" s="6">
        <v>-5.9844404548170527E-4</v>
      </c>
      <c r="AV400" s="6">
        <v>-1.830606056371531E-3</v>
      </c>
      <c r="AX400" s="6">
        <v>3.3297140788999258E-3</v>
      </c>
      <c r="AZ400" s="6">
        <v>1.8121564987945149E-3</v>
      </c>
      <c r="BB400" s="6">
        <v>-3.878859717544092E-3</v>
      </c>
      <c r="BD400" s="6">
        <v>3.378039399311028E-3</v>
      </c>
      <c r="BF400" s="6">
        <v>-3.1463194293012142E-3</v>
      </c>
      <c r="BH400" s="6">
        <v>-1.1499711659146983E-2</v>
      </c>
      <c r="BJ400" s="6">
        <v>1.0424033701300628E-2</v>
      </c>
      <c r="BL400" s="6">
        <v>1.5430766771051818E-2</v>
      </c>
      <c r="BN400" s="6">
        <v>-1.3212145253476582E-2</v>
      </c>
      <c r="BS400">
        <v>6</v>
      </c>
      <c r="BT400">
        <v>14</v>
      </c>
      <c r="BU400" s="23">
        <v>3071.05</v>
      </c>
      <c r="BV400" s="20">
        <v>1.1903796654435901</v>
      </c>
      <c r="BW400" s="20">
        <v>1.2053073611546601</v>
      </c>
    </row>
    <row r="401" spans="1:75" x14ac:dyDescent="0.25">
      <c r="A401" s="3">
        <v>400</v>
      </c>
      <c r="B401" s="3" t="s">
        <v>21</v>
      </c>
      <c r="C401" s="3" t="s">
        <v>22</v>
      </c>
      <c r="D401" s="3" t="s">
        <v>23</v>
      </c>
      <c r="E401" s="3" t="s">
        <v>217</v>
      </c>
      <c r="F401" s="3" t="s">
        <v>43</v>
      </c>
      <c r="G401" s="3" t="b">
        <v>1</v>
      </c>
      <c r="H401" s="3" t="b">
        <v>1</v>
      </c>
      <c r="I401" s="3" t="b">
        <v>0</v>
      </c>
      <c r="J401" s="3" t="b">
        <v>1</v>
      </c>
      <c r="K401" s="3" t="b">
        <v>0</v>
      </c>
      <c r="L401" s="3">
        <v>200</v>
      </c>
      <c r="M401" s="3">
        <v>2</v>
      </c>
      <c r="N401" s="3">
        <v>0</v>
      </c>
      <c r="O401" s="3">
        <v>1</v>
      </c>
      <c r="P401" s="3">
        <v>2</v>
      </c>
      <c r="Q401" s="3">
        <v>100</v>
      </c>
      <c r="R401" s="3">
        <v>100</v>
      </c>
      <c r="S401" s="3">
        <v>1</v>
      </c>
      <c r="T401" s="3">
        <v>1</v>
      </c>
      <c r="U401" s="3" t="b">
        <v>1</v>
      </c>
      <c r="V401" s="3">
        <v>251</v>
      </c>
      <c r="W401" s="51">
        <v>2591.7399999999998</v>
      </c>
      <c r="X401" s="51">
        <v>3103.68</v>
      </c>
      <c r="Y401" s="53">
        <v>170</v>
      </c>
      <c r="Z401" s="53">
        <v>167</v>
      </c>
      <c r="AA401" s="51">
        <v>141.97999999999999</v>
      </c>
      <c r="AB401" s="51">
        <v>137.57</v>
      </c>
      <c r="AC401" s="17">
        <v>1.1976272525053</v>
      </c>
      <c r="AD401" s="17">
        <v>1.2142093906070599</v>
      </c>
      <c r="AE401" s="51">
        <v>30</v>
      </c>
      <c r="AF401" s="51">
        <v>32</v>
      </c>
      <c r="AG401" s="51">
        <v>29.18</v>
      </c>
      <c r="AH401" s="51">
        <v>32.82</v>
      </c>
      <c r="AI401" s="17">
        <v>1.03026977303687</v>
      </c>
      <c r="AJ401" s="17">
        <v>0.97661309791977702</v>
      </c>
      <c r="AK401" s="3">
        <v>-20</v>
      </c>
      <c r="AL401" s="3">
        <v>6</v>
      </c>
      <c r="AN401" s="6">
        <v>7.6820133266872759E-3</v>
      </c>
      <c r="AP401" s="6">
        <v>1.2309438540871742E-2</v>
      </c>
      <c r="AR401" s="6">
        <v>0</v>
      </c>
      <c r="AT401" s="6">
        <v>-5.9844404548170527E-4</v>
      </c>
      <c r="AV401" s="6">
        <v>-7.9792065510545518E-3</v>
      </c>
      <c r="AX401" s="6">
        <v>-4.1983351429604188E-3</v>
      </c>
      <c r="AZ401" s="6">
        <v>7.911656544436374E-3</v>
      </c>
      <c r="BB401" s="6">
        <v>3.4781846470217648E-3</v>
      </c>
      <c r="BD401" s="6">
        <v>3.378039399311028E-3</v>
      </c>
      <c r="BF401" s="6">
        <v>-3.1463194293012142E-3</v>
      </c>
      <c r="BH401" s="6">
        <v>-1.0142813528274175E-2</v>
      </c>
      <c r="BJ401" s="6">
        <v>9.1940592232711005E-3</v>
      </c>
      <c r="BL401" s="6">
        <v>1.3298275029078876E-2</v>
      </c>
      <c r="BN401" s="6">
        <v>-1.2601993803873279E-2</v>
      </c>
      <c r="BS401">
        <v>6</v>
      </c>
      <c r="BT401">
        <v>14</v>
      </c>
      <c r="BU401" s="23">
        <v>3103.68</v>
      </c>
      <c r="BV401" s="20">
        <v>1.1976272525053</v>
      </c>
      <c r="BW401" s="20">
        <v>1.2142093906070599</v>
      </c>
    </row>
    <row r="402" spans="1:75" x14ac:dyDescent="0.25">
      <c r="A402" s="1">
        <v>401</v>
      </c>
      <c r="B402" s="1" t="s">
        <v>21</v>
      </c>
      <c r="C402" s="1" t="s">
        <v>22</v>
      </c>
      <c r="D402" s="1" t="s">
        <v>23</v>
      </c>
      <c r="E402" s="1" t="s">
        <v>218</v>
      </c>
      <c r="F402" s="1" t="s">
        <v>43</v>
      </c>
      <c r="G402" s="1" t="b">
        <v>1</v>
      </c>
      <c r="H402" s="1" t="b">
        <v>1</v>
      </c>
      <c r="I402" s="1" t="b">
        <v>0</v>
      </c>
      <c r="J402" s="1" t="b">
        <v>1</v>
      </c>
      <c r="K402" s="1" t="b">
        <v>0</v>
      </c>
      <c r="L402" s="1">
        <v>200</v>
      </c>
      <c r="M402" s="1">
        <v>2</v>
      </c>
      <c r="N402" s="1">
        <v>0</v>
      </c>
      <c r="O402" s="1">
        <v>1</v>
      </c>
      <c r="P402" s="1">
        <v>2</v>
      </c>
      <c r="Q402" s="1">
        <v>100</v>
      </c>
      <c r="R402" s="1">
        <v>100</v>
      </c>
      <c r="S402" s="1">
        <v>1</v>
      </c>
      <c r="T402" s="1">
        <v>1</v>
      </c>
      <c r="U402" s="1" t="b">
        <v>1</v>
      </c>
      <c r="V402" s="1">
        <v>251</v>
      </c>
      <c r="W402" s="50">
        <v>2483.4699999999998</v>
      </c>
      <c r="X402" s="50">
        <v>3106.69</v>
      </c>
      <c r="Y402" s="54">
        <v>171</v>
      </c>
      <c r="Z402" s="54">
        <v>168</v>
      </c>
      <c r="AA402" s="50">
        <v>143.53</v>
      </c>
      <c r="AB402" s="50">
        <v>137.58000000000001</v>
      </c>
      <c r="AC402" s="16">
        <v>1.1918311018463801</v>
      </c>
      <c r="AD402" s="16">
        <v>1.22168981439406</v>
      </c>
      <c r="AE402" s="50">
        <v>29.06</v>
      </c>
      <c r="AF402" s="50">
        <v>32.94</v>
      </c>
      <c r="AG402" s="50">
        <v>29.08</v>
      </c>
      <c r="AH402" s="50">
        <v>32.92</v>
      </c>
      <c r="AI402" s="16">
        <v>1.0020618005825099</v>
      </c>
      <c r="AJ402" s="16">
        <v>1.0027373702582301</v>
      </c>
      <c r="AK402" s="1">
        <v>-20</v>
      </c>
      <c r="AL402" s="1">
        <v>5</v>
      </c>
      <c r="AN402" s="6" cm="1">
        <f t="array" ref="AN402:AN411">W402:W411/AO402-1</f>
        <v>-1.1407858198308363E-2</v>
      </c>
      <c r="AO402" s="23">
        <f>AVERAGE(W402:W411)</f>
        <v>2512.1279999999997</v>
      </c>
      <c r="AP402" s="6" cm="1">
        <f t="array" ref="AP402:AP411">X402:X411/AQ402-1</f>
        <v>-1.1789412208910721E-2</v>
      </c>
      <c r="AQ402" s="23">
        <f t="shared" ref="AQ402" si="140">AVERAGE(X402:X411)</f>
        <v>3143.7529999999997</v>
      </c>
      <c r="AR402" s="6" cm="1">
        <f t="array" ref="AR402:AR411">Y402:Y411/AS402-1</f>
        <v>4.1103934233703843E-3</v>
      </c>
      <c r="AS402" s="23">
        <f>AVERAGE(Y402:Y411)</f>
        <v>170.3</v>
      </c>
      <c r="AT402" s="6" cm="1">
        <f t="array" ref="AT402:AT411">Z402:Z411/AU402-1</f>
        <v>4.1841004184099972E-3</v>
      </c>
      <c r="AU402" s="23">
        <f>AVERAGE(Z402:Z411)</f>
        <v>167.3</v>
      </c>
      <c r="AV402" s="6" cm="1">
        <f t="array" ref="AV402:AV411">AA402:AA411/AW402-1</f>
        <v>9.1353496188961714E-4</v>
      </c>
      <c r="AW402" s="23">
        <f>AVERAGE(AA402:AA411)</f>
        <v>143.399</v>
      </c>
      <c r="AX402" s="6" cm="1">
        <f t="array" ref="AX402:AX411">AB402:AB411/AY402-1</f>
        <v>3.9844126275234704E-3</v>
      </c>
      <c r="AY402" s="23">
        <f>AVERAGE(AB402:AB411)</f>
        <v>137.03399999999996</v>
      </c>
      <c r="AZ402" s="6" cm="1">
        <f t="array" ref="AZ402:AZ411">AC402:AC411/BA402-1</f>
        <v>3.3008436177517364E-3</v>
      </c>
      <c r="BA402" s="23">
        <f>AVERAGE(AC402:AC411)</f>
        <v>1.1879099967152591</v>
      </c>
      <c r="BB402" s="6" cm="1">
        <f t="array" ref="BB402:BB411">AD402:AD411/BC402-1</f>
        <v>3.6783118885974631E-4</v>
      </c>
      <c r="BC402" s="23">
        <f>AVERAGE(AD402:AD411)</f>
        <v>1.2212406040108028</v>
      </c>
      <c r="BD402" s="6" cm="1">
        <f t="array" ref="BD402:BD411">AE402:AE411/BE402-1</f>
        <v>1.8962247888294481E-3</v>
      </c>
      <c r="BE402" s="23">
        <f>AVERAGE(AE402:AE411)</f>
        <v>29.005000000000003</v>
      </c>
      <c r="BF402" s="6" cm="1">
        <f t="array" ref="BF402:BF411">AF402:AF411/BG402-1</f>
        <v>-1.6669192301863589E-3</v>
      </c>
      <c r="BG402" s="23">
        <f>AVERAGE(AF402:AF411)</f>
        <v>32.994999999999997</v>
      </c>
      <c r="BH402" s="6" cm="1">
        <f t="array" ref="BH402:BH411">AG402:AG411/BI402-1</f>
        <v>-3.5635964912282825E-3</v>
      </c>
      <c r="BI402" s="23">
        <f t="shared" ref="BI402" si="141">AVERAGE(AG402:AG411)</f>
        <v>29.184000000000005</v>
      </c>
      <c r="BJ402" s="6" cm="1">
        <f t="array" ref="BJ402:BJ411">AH402:AH411/BK402-1</f>
        <v>3.1691857630427034E-3</v>
      </c>
      <c r="BK402" s="23">
        <f t="shared" ref="BK402" si="142">AVERAGE(AH402:AH411)</f>
        <v>32.815999999999995</v>
      </c>
      <c r="BL402" s="6" cm="1">
        <f t="array" ref="BL402:BL411">AI402:AI411/BM402-1</f>
        <v>6.0726482455131237E-3</v>
      </c>
      <c r="BM402" s="22">
        <f t="shared" ref="BM402" si="143">AVERAGE(AI402:AI411)</f>
        <v>0.99601336178853717</v>
      </c>
      <c r="BN402" s="6" cm="1">
        <f t="array" ref="BN402:BN411">AJ402:AJ411/BO402-1</f>
        <v>-4.4294578450987387E-3</v>
      </c>
      <c r="BO402" s="22">
        <f t="shared" ref="BO402" si="144">AVERAGE(AJ402:AJ411)</f>
        <v>1.007198714505771</v>
      </c>
      <c r="BS402">
        <v>5</v>
      </c>
      <c r="BT402">
        <v>15</v>
      </c>
      <c r="BU402" s="23">
        <v>3106.69</v>
      </c>
      <c r="BV402" s="20">
        <v>1.1918311018463801</v>
      </c>
      <c r="BW402" s="20">
        <v>1.22168981439406</v>
      </c>
    </row>
    <row r="403" spans="1:75" x14ac:dyDescent="0.25">
      <c r="A403" s="1">
        <v>402</v>
      </c>
      <c r="B403" s="1" t="s">
        <v>21</v>
      </c>
      <c r="C403" s="1" t="s">
        <v>22</v>
      </c>
      <c r="D403" s="1" t="s">
        <v>23</v>
      </c>
      <c r="E403" s="1" t="s">
        <v>218</v>
      </c>
      <c r="F403" s="1" t="s">
        <v>43</v>
      </c>
      <c r="G403" s="1" t="b">
        <v>1</v>
      </c>
      <c r="H403" s="1" t="b">
        <v>1</v>
      </c>
      <c r="I403" s="1" t="b">
        <v>0</v>
      </c>
      <c r="J403" s="1" t="b">
        <v>1</v>
      </c>
      <c r="K403" s="1" t="b">
        <v>0</v>
      </c>
      <c r="L403" s="1">
        <v>200</v>
      </c>
      <c r="M403" s="1">
        <v>2</v>
      </c>
      <c r="N403" s="1">
        <v>0</v>
      </c>
      <c r="O403" s="1">
        <v>1</v>
      </c>
      <c r="P403" s="1">
        <v>2</v>
      </c>
      <c r="Q403" s="1">
        <v>100</v>
      </c>
      <c r="R403" s="1">
        <v>100</v>
      </c>
      <c r="S403" s="1">
        <v>1</v>
      </c>
      <c r="T403" s="1">
        <v>1</v>
      </c>
      <c r="U403" s="1" t="b">
        <v>1</v>
      </c>
      <c r="V403" s="1">
        <v>251</v>
      </c>
      <c r="W403" s="50">
        <v>2528.11</v>
      </c>
      <c r="X403" s="50">
        <v>3152.12</v>
      </c>
      <c r="Y403" s="54">
        <v>170</v>
      </c>
      <c r="Z403" s="54">
        <v>167</v>
      </c>
      <c r="AA403" s="50">
        <v>143.36000000000001</v>
      </c>
      <c r="AB403" s="50">
        <v>136.88</v>
      </c>
      <c r="AC403" s="16">
        <v>1.1860047270134599</v>
      </c>
      <c r="AD403" s="16">
        <v>1.2203898239636599</v>
      </c>
      <c r="AE403" s="50">
        <v>29.05</v>
      </c>
      <c r="AF403" s="50">
        <v>32.950000000000003</v>
      </c>
      <c r="AG403" s="50">
        <v>29.26</v>
      </c>
      <c r="AH403" s="50">
        <v>32.74</v>
      </c>
      <c r="AI403" s="16">
        <v>0.99482377478894402</v>
      </c>
      <c r="AJ403" s="16">
        <v>1.0081252367490601</v>
      </c>
      <c r="AK403" s="1">
        <v>-20</v>
      </c>
      <c r="AL403" s="1">
        <v>5</v>
      </c>
      <c r="AN403" s="6">
        <v>6.3619369713647789E-3</v>
      </c>
      <c r="AP403" s="6">
        <v>2.6614686331909443E-3</v>
      </c>
      <c r="AR403" s="6">
        <v>-1.7615971814445297E-3</v>
      </c>
      <c r="AT403" s="6">
        <v>-1.7931858936043321E-3</v>
      </c>
      <c r="AV403" s="6">
        <v>-2.7196842376853159E-4</v>
      </c>
      <c r="AX403" s="6">
        <v>-1.1238086898139876E-3</v>
      </c>
      <c r="AZ403" s="6">
        <v>-1.6038838860414906E-3</v>
      </c>
      <c r="BB403" s="6">
        <v>-6.9665227666748653E-4</v>
      </c>
      <c r="BD403" s="6">
        <v>1.551456645405791E-3</v>
      </c>
      <c r="BF403" s="6">
        <v>-1.3638430065159302E-3</v>
      </c>
      <c r="BH403" s="6">
        <v>2.6041666666665186E-3</v>
      </c>
      <c r="BJ403" s="6">
        <v>-2.3159434422230785E-3</v>
      </c>
      <c r="BL403" s="6">
        <v>-1.1943484347006761E-3</v>
      </c>
      <c r="BN403" s="6">
        <v>9.1990014477305593E-4</v>
      </c>
      <c r="BS403">
        <v>5</v>
      </c>
      <c r="BT403">
        <v>15</v>
      </c>
      <c r="BU403" s="23">
        <v>3152.12</v>
      </c>
      <c r="BV403" s="20">
        <v>1.1860047270134599</v>
      </c>
      <c r="BW403" s="20">
        <v>1.2203898239636599</v>
      </c>
    </row>
    <row r="404" spans="1:75" x14ac:dyDescent="0.25">
      <c r="A404" s="1">
        <v>403</v>
      </c>
      <c r="B404" s="1" t="s">
        <v>21</v>
      </c>
      <c r="C404" s="1" t="s">
        <v>22</v>
      </c>
      <c r="D404" s="1" t="s">
        <v>23</v>
      </c>
      <c r="E404" s="1" t="s">
        <v>218</v>
      </c>
      <c r="F404" s="1" t="s">
        <v>43</v>
      </c>
      <c r="G404" s="1" t="b">
        <v>1</v>
      </c>
      <c r="H404" s="1" t="b">
        <v>1</v>
      </c>
      <c r="I404" s="1" t="b">
        <v>0</v>
      </c>
      <c r="J404" s="1" t="b">
        <v>1</v>
      </c>
      <c r="K404" s="1" t="b">
        <v>0</v>
      </c>
      <c r="L404" s="1">
        <v>200</v>
      </c>
      <c r="M404" s="1">
        <v>2</v>
      </c>
      <c r="N404" s="1">
        <v>0</v>
      </c>
      <c r="O404" s="1">
        <v>1</v>
      </c>
      <c r="P404" s="1">
        <v>2</v>
      </c>
      <c r="Q404" s="1">
        <v>100</v>
      </c>
      <c r="R404" s="1">
        <v>100</v>
      </c>
      <c r="S404" s="1">
        <v>1</v>
      </c>
      <c r="T404" s="1">
        <v>1</v>
      </c>
      <c r="U404" s="1" t="b">
        <v>1</v>
      </c>
      <c r="V404" s="1">
        <v>251</v>
      </c>
      <c r="W404" s="50">
        <v>2471.7199999999998</v>
      </c>
      <c r="X404" s="50">
        <v>3111.08</v>
      </c>
      <c r="Y404" s="54">
        <v>171</v>
      </c>
      <c r="Z404" s="54">
        <v>168</v>
      </c>
      <c r="AA404" s="50">
        <v>143.75</v>
      </c>
      <c r="AB404" s="50">
        <v>137.66999999999999</v>
      </c>
      <c r="AC404" s="16">
        <v>1.1899114840985201</v>
      </c>
      <c r="AD404" s="16">
        <v>1.2208480647564299</v>
      </c>
      <c r="AE404" s="50">
        <v>28.94</v>
      </c>
      <c r="AF404" s="50">
        <v>33.06</v>
      </c>
      <c r="AG404" s="50">
        <v>29.03</v>
      </c>
      <c r="AH404" s="50">
        <v>32.97</v>
      </c>
      <c r="AI404" s="16">
        <v>0.99861353036408695</v>
      </c>
      <c r="AJ404" s="16">
        <v>1.0040761508415601</v>
      </c>
      <c r="AK404" s="1">
        <v>-20</v>
      </c>
      <c r="AL404" s="1">
        <v>5</v>
      </c>
      <c r="AN404" s="6">
        <v>-1.6085167634770192E-2</v>
      </c>
      <c r="AP404" s="6">
        <v>-1.0392992070305751E-2</v>
      </c>
      <c r="AR404" s="6">
        <v>4.1103934233703843E-3</v>
      </c>
      <c r="AT404" s="6">
        <v>4.1841004184099972E-3</v>
      </c>
      <c r="AV404" s="6">
        <v>2.4477158139177835E-3</v>
      </c>
      <c r="AX404" s="6">
        <v>4.6411839397524357E-3</v>
      </c>
      <c r="AZ404" s="6">
        <v>1.6848813367977833E-3</v>
      </c>
      <c r="BB404" s="6">
        <v>-3.2142663213430289E-4</v>
      </c>
      <c r="BD404" s="6">
        <v>-2.2409929322531053E-3</v>
      </c>
      <c r="BF404" s="6">
        <v>1.9699954538567876E-3</v>
      </c>
      <c r="BH404" s="6">
        <v>-5.2768640350878693E-3</v>
      </c>
      <c r="BJ404" s="6">
        <v>4.6928327645052725E-3</v>
      </c>
      <c r="BL404" s="6">
        <v>2.6105759975756371E-3</v>
      </c>
      <c r="BN404" s="6">
        <v>-3.1002458792286358E-3</v>
      </c>
      <c r="BS404">
        <v>5</v>
      </c>
      <c r="BT404">
        <v>15</v>
      </c>
      <c r="BU404" s="23">
        <v>3111.08</v>
      </c>
      <c r="BV404" s="20">
        <v>1.1899114840985201</v>
      </c>
      <c r="BW404" s="20">
        <v>1.2208480647564299</v>
      </c>
    </row>
    <row r="405" spans="1:75" x14ac:dyDescent="0.25">
      <c r="A405" s="1">
        <v>404</v>
      </c>
      <c r="B405" s="1" t="s">
        <v>21</v>
      </c>
      <c r="C405" s="1" t="s">
        <v>22</v>
      </c>
      <c r="D405" s="1" t="s">
        <v>23</v>
      </c>
      <c r="E405" s="1" t="s">
        <v>218</v>
      </c>
      <c r="F405" s="1" t="s">
        <v>43</v>
      </c>
      <c r="G405" s="1" t="b">
        <v>1</v>
      </c>
      <c r="H405" s="1" t="b">
        <v>1</v>
      </c>
      <c r="I405" s="1" t="b">
        <v>0</v>
      </c>
      <c r="J405" s="1" t="b">
        <v>1</v>
      </c>
      <c r="K405" s="1" t="b">
        <v>0</v>
      </c>
      <c r="L405" s="1">
        <v>200</v>
      </c>
      <c r="M405" s="1">
        <v>2</v>
      </c>
      <c r="N405" s="1">
        <v>0</v>
      </c>
      <c r="O405" s="1">
        <v>1</v>
      </c>
      <c r="P405" s="1">
        <v>2</v>
      </c>
      <c r="Q405" s="1">
        <v>100</v>
      </c>
      <c r="R405" s="1">
        <v>100</v>
      </c>
      <c r="S405" s="1">
        <v>1</v>
      </c>
      <c r="T405" s="1">
        <v>1</v>
      </c>
      <c r="U405" s="1" t="b">
        <v>1</v>
      </c>
      <c r="V405" s="1">
        <v>251</v>
      </c>
      <c r="W405" s="50">
        <v>2505.39</v>
      </c>
      <c r="X405" s="50">
        <v>3140.18</v>
      </c>
      <c r="Y405" s="54">
        <v>170</v>
      </c>
      <c r="Z405" s="54">
        <v>167</v>
      </c>
      <c r="AA405" s="50">
        <v>143.82</v>
      </c>
      <c r="AB405" s="50">
        <v>137.52000000000001</v>
      </c>
      <c r="AC405" s="16">
        <v>1.1825103790018101</v>
      </c>
      <c r="AD405" s="16">
        <v>1.21485406945511</v>
      </c>
      <c r="AE405" s="50">
        <v>29.01</v>
      </c>
      <c r="AF405" s="50">
        <v>32.99</v>
      </c>
      <c r="AG405" s="50">
        <v>29.14</v>
      </c>
      <c r="AH405" s="50">
        <v>32.86</v>
      </c>
      <c r="AI405" s="16">
        <v>0.99825726020004402</v>
      </c>
      <c r="AJ405" s="16">
        <v>1.0061291410461399</v>
      </c>
      <c r="AK405" s="1">
        <v>-20</v>
      </c>
      <c r="AL405" s="1">
        <v>5</v>
      </c>
      <c r="AN405" s="6">
        <v>-2.6821881687556504E-3</v>
      </c>
      <c r="AP405" s="6">
        <v>-1.1365396708964415E-3</v>
      </c>
      <c r="AR405" s="6">
        <v>-1.7615971814445297E-3</v>
      </c>
      <c r="AT405" s="6">
        <v>-1.7931858936043321E-3</v>
      </c>
      <c r="AV405" s="6">
        <v>2.9358642668357859E-3</v>
      </c>
      <c r="AX405" s="6">
        <v>3.5465650860373454E-3</v>
      </c>
      <c r="AZ405" s="6">
        <v>-4.5454771223237822E-3</v>
      </c>
      <c r="BB405" s="6">
        <v>-5.2295465240167482E-3</v>
      </c>
      <c r="BD405" s="6">
        <v>1.7238407171182857E-4</v>
      </c>
      <c r="BF405" s="6">
        <v>-1.5153811183499233E-4</v>
      </c>
      <c r="BH405" s="6">
        <v>-1.5076754385966451E-3</v>
      </c>
      <c r="BJ405" s="6">
        <v>1.3408093612872207E-3</v>
      </c>
      <c r="BL405" s="6">
        <v>2.2528798283163454E-3</v>
      </c>
      <c r="BN405" s="6">
        <v>-1.0619289363925644E-3</v>
      </c>
      <c r="BS405">
        <v>5</v>
      </c>
      <c r="BT405">
        <v>15</v>
      </c>
      <c r="BU405" s="23">
        <v>3140.18</v>
      </c>
      <c r="BV405" s="20">
        <v>1.1825103790018101</v>
      </c>
      <c r="BW405" s="20">
        <v>1.21485406945511</v>
      </c>
    </row>
    <row r="406" spans="1:75" x14ac:dyDescent="0.25">
      <c r="A406" s="1">
        <v>405</v>
      </c>
      <c r="B406" s="1" t="s">
        <v>21</v>
      </c>
      <c r="C406" s="1" t="s">
        <v>22</v>
      </c>
      <c r="D406" s="1" t="s">
        <v>23</v>
      </c>
      <c r="E406" s="1" t="s">
        <v>218</v>
      </c>
      <c r="F406" s="1" t="s">
        <v>43</v>
      </c>
      <c r="G406" s="1" t="b">
        <v>1</v>
      </c>
      <c r="H406" s="1" t="b">
        <v>1</v>
      </c>
      <c r="I406" s="1" t="b">
        <v>0</v>
      </c>
      <c r="J406" s="1" t="b">
        <v>1</v>
      </c>
      <c r="K406" s="1" t="b">
        <v>0</v>
      </c>
      <c r="L406" s="1">
        <v>200</v>
      </c>
      <c r="M406" s="1">
        <v>2</v>
      </c>
      <c r="N406" s="1">
        <v>0</v>
      </c>
      <c r="O406" s="1">
        <v>1</v>
      </c>
      <c r="P406" s="1">
        <v>2</v>
      </c>
      <c r="Q406" s="1">
        <v>100</v>
      </c>
      <c r="R406" s="1">
        <v>100</v>
      </c>
      <c r="S406" s="1">
        <v>1</v>
      </c>
      <c r="T406" s="1">
        <v>1</v>
      </c>
      <c r="U406" s="1" t="b">
        <v>1</v>
      </c>
      <c r="V406" s="1">
        <v>251</v>
      </c>
      <c r="W406" s="50">
        <v>2536.33</v>
      </c>
      <c r="X406" s="50">
        <v>3168.43</v>
      </c>
      <c r="Y406" s="54">
        <v>170</v>
      </c>
      <c r="Z406" s="54">
        <v>167</v>
      </c>
      <c r="AA406" s="50">
        <v>143.04</v>
      </c>
      <c r="AB406" s="50">
        <v>136.43</v>
      </c>
      <c r="AC406" s="16">
        <v>1.1886323533210601</v>
      </c>
      <c r="AD406" s="16">
        <v>1.2242564312174</v>
      </c>
      <c r="AE406" s="50">
        <v>29.02</v>
      </c>
      <c r="AF406" s="50">
        <v>32.979999999999997</v>
      </c>
      <c r="AG406" s="50">
        <v>29.26</v>
      </c>
      <c r="AH406" s="50">
        <v>32.74</v>
      </c>
      <c r="AI406" s="16">
        <v>0.99381895620806904</v>
      </c>
      <c r="AJ406" s="16">
        <v>1.0089569421854701</v>
      </c>
      <c r="AK406" s="1">
        <v>-20</v>
      </c>
      <c r="AL406" s="1">
        <v>5</v>
      </c>
      <c r="AN406" s="6">
        <v>9.6340632324467546E-3</v>
      </c>
      <c r="AP406" s="6">
        <v>7.8495352529286411E-3</v>
      </c>
      <c r="AR406" s="6">
        <v>-1.7615971814445297E-3</v>
      </c>
      <c r="AT406" s="6">
        <v>-1.7931858936043321E-3</v>
      </c>
      <c r="AV406" s="6">
        <v>-2.5035042085370662E-3</v>
      </c>
      <c r="AX406" s="6">
        <v>-4.4076652509592584E-3</v>
      </c>
      <c r="AZ406" s="6">
        <v>6.0809035010933599E-4</v>
      </c>
      <c r="BB406" s="6">
        <v>2.4694783294074707E-3</v>
      </c>
      <c r="BD406" s="6">
        <v>5.1715221513526366E-4</v>
      </c>
      <c r="BF406" s="6">
        <v>-4.5461433550542107E-4</v>
      </c>
      <c r="BH406" s="6">
        <v>2.6041666666665186E-3</v>
      </c>
      <c r="BJ406" s="6">
        <v>-2.3159434422230785E-3</v>
      </c>
      <c r="BL406" s="6">
        <v>-2.2031888975140301E-3</v>
      </c>
      <c r="BN406" s="6">
        <v>1.7456611633601682E-3</v>
      </c>
      <c r="BS406">
        <v>5</v>
      </c>
      <c r="BT406">
        <v>15</v>
      </c>
      <c r="BU406" s="23">
        <v>3168.43</v>
      </c>
      <c r="BV406" s="20">
        <v>1.1886323533210601</v>
      </c>
      <c r="BW406" s="20">
        <v>1.2242564312174</v>
      </c>
    </row>
    <row r="407" spans="1:75" x14ac:dyDescent="0.25">
      <c r="A407" s="1">
        <v>406</v>
      </c>
      <c r="B407" s="1" t="s">
        <v>21</v>
      </c>
      <c r="C407" s="1" t="s">
        <v>22</v>
      </c>
      <c r="D407" s="1" t="s">
        <v>23</v>
      </c>
      <c r="E407" s="1" t="s">
        <v>218</v>
      </c>
      <c r="F407" s="1" t="s">
        <v>43</v>
      </c>
      <c r="G407" s="1" t="b">
        <v>1</v>
      </c>
      <c r="H407" s="1" t="b">
        <v>1</v>
      </c>
      <c r="I407" s="1" t="b">
        <v>0</v>
      </c>
      <c r="J407" s="1" t="b">
        <v>1</v>
      </c>
      <c r="K407" s="1" t="b">
        <v>0</v>
      </c>
      <c r="L407" s="1">
        <v>200</v>
      </c>
      <c r="M407" s="1">
        <v>2</v>
      </c>
      <c r="N407" s="1">
        <v>0</v>
      </c>
      <c r="O407" s="1">
        <v>1</v>
      </c>
      <c r="P407" s="1">
        <v>2</v>
      </c>
      <c r="Q407" s="1">
        <v>100</v>
      </c>
      <c r="R407" s="1">
        <v>100</v>
      </c>
      <c r="S407" s="1">
        <v>1</v>
      </c>
      <c r="T407" s="1">
        <v>1</v>
      </c>
      <c r="U407" s="1" t="b">
        <v>1</v>
      </c>
      <c r="V407" s="1">
        <v>251</v>
      </c>
      <c r="W407" s="50">
        <v>2500.0100000000002</v>
      </c>
      <c r="X407" s="50">
        <v>3147.31</v>
      </c>
      <c r="Y407" s="54">
        <v>170</v>
      </c>
      <c r="Z407" s="54">
        <v>167</v>
      </c>
      <c r="AA407" s="50">
        <v>143.88999999999999</v>
      </c>
      <c r="AB407" s="50">
        <v>137.46</v>
      </c>
      <c r="AC407" s="16">
        <v>1.1818359036400401</v>
      </c>
      <c r="AD407" s="16">
        <v>1.2152656383161899</v>
      </c>
      <c r="AE407" s="50">
        <v>28.9</v>
      </c>
      <c r="AF407" s="50">
        <v>33.1</v>
      </c>
      <c r="AG407" s="50">
        <v>29.12</v>
      </c>
      <c r="AH407" s="50">
        <v>32.880000000000003</v>
      </c>
      <c r="AI407" s="16">
        <v>0.99437543963993302</v>
      </c>
      <c r="AJ407" s="16">
        <v>1.00829234983338</v>
      </c>
      <c r="AK407" s="1">
        <v>-20</v>
      </c>
      <c r="AL407" s="1">
        <v>5</v>
      </c>
      <c r="AN407" s="6">
        <v>-4.8237987873227528E-3</v>
      </c>
      <c r="AP407" s="6">
        <v>1.1314502125325809E-3</v>
      </c>
      <c r="AR407" s="6">
        <v>-1.7615971814445297E-3</v>
      </c>
      <c r="AT407" s="6">
        <v>-1.7931858936043321E-3</v>
      </c>
      <c r="AV407" s="6">
        <v>3.4240127197537884E-3</v>
      </c>
      <c r="AX407" s="6">
        <v>3.1087175445512205E-3</v>
      </c>
      <c r="AZ407" s="6">
        <v>-5.1132603412840094E-3</v>
      </c>
      <c r="BB407" s="6">
        <v>-4.8925376989512603E-3</v>
      </c>
      <c r="BD407" s="6">
        <v>-3.6200655059474007E-3</v>
      </c>
      <c r="BF407" s="6">
        <v>3.1823003485378365E-3</v>
      </c>
      <c r="BH407" s="6">
        <v>-2.1929824561405242E-3</v>
      </c>
      <c r="BJ407" s="6">
        <v>1.9502681618723816E-3</v>
      </c>
      <c r="BL407" s="6">
        <v>-1.6444780877867826E-3</v>
      </c>
      <c r="BN407" s="6">
        <v>1.0858188278621839E-3</v>
      </c>
      <c r="BS407">
        <v>5</v>
      </c>
      <c r="BT407">
        <v>15</v>
      </c>
      <c r="BU407" s="23">
        <v>3147.31</v>
      </c>
      <c r="BV407" s="20">
        <v>1.1818359036400401</v>
      </c>
      <c r="BW407" s="20">
        <v>1.2152656383161899</v>
      </c>
    </row>
    <row r="408" spans="1:75" x14ac:dyDescent="0.25">
      <c r="A408" s="1">
        <v>407</v>
      </c>
      <c r="B408" s="1" t="s">
        <v>21</v>
      </c>
      <c r="C408" s="1" t="s">
        <v>22</v>
      </c>
      <c r="D408" s="1" t="s">
        <v>23</v>
      </c>
      <c r="E408" s="1" t="s">
        <v>218</v>
      </c>
      <c r="F408" s="1" t="s">
        <v>43</v>
      </c>
      <c r="G408" s="1" t="b">
        <v>1</v>
      </c>
      <c r="H408" s="1" t="b">
        <v>1</v>
      </c>
      <c r="I408" s="1" t="b">
        <v>0</v>
      </c>
      <c r="J408" s="1" t="b">
        <v>1</v>
      </c>
      <c r="K408" s="1" t="b">
        <v>0</v>
      </c>
      <c r="L408" s="1">
        <v>200</v>
      </c>
      <c r="M408" s="1">
        <v>2</v>
      </c>
      <c r="N408" s="1">
        <v>0</v>
      </c>
      <c r="O408" s="1">
        <v>1</v>
      </c>
      <c r="P408" s="1">
        <v>2</v>
      </c>
      <c r="Q408" s="1">
        <v>100</v>
      </c>
      <c r="R408" s="1">
        <v>100</v>
      </c>
      <c r="S408" s="1">
        <v>1</v>
      </c>
      <c r="T408" s="1">
        <v>1</v>
      </c>
      <c r="U408" s="1" t="b">
        <v>1</v>
      </c>
      <c r="V408" s="1">
        <v>251</v>
      </c>
      <c r="W408" s="50">
        <v>2526.0700000000002</v>
      </c>
      <c r="X408" s="50">
        <v>3159.71</v>
      </c>
      <c r="Y408" s="54">
        <v>170</v>
      </c>
      <c r="Z408" s="54">
        <v>167</v>
      </c>
      <c r="AA408" s="50">
        <v>143.26</v>
      </c>
      <c r="AB408" s="50">
        <v>136.81</v>
      </c>
      <c r="AC408" s="16">
        <v>1.18687911844927</v>
      </c>
      <c r="AD408" s="16">
        <v>1.22098793209571</v>
      </c>
      <c r="AE408" s="50">
        <v>28.94</v>
      </c>
      <c r="AF408" s="50">
        <v>33.06</v>
      </c>
      <c r="AG408" s="50">
        <v>29.24</v>
      </c>
      <c r="AH408" s="50">
        <v>32.76</v>
      </c>
      <c r="AI408" s="16">
        <v>0.99202820155733196</v>
      </c>
      <c r="AJ408" s="16">
        <v>1.0110561351862299</v>
      </c>
      <c r="AK408" s="1">
        <v>-20</v>
      </c>
      <c r="AL408" s="1">
        <v>5</v>
      </c>
      <c r="AN408" s="6">
        <v>5.5498764394172895E-3</v>
      </c>
      <c r="AP408" s="6">
        <v>5.0757804445833443E-3</v>
      </c>
      <c r="AR408" s="6">
        <v>-1.7615971814445297E-3</v>
      </c>
      <c r="AT408" s="6">
        <v>-1.7931858936043321E-3</v>
      </c>
      <c r="AV408" s="6">
        <v>-9.6932335650878887E-4</v>
      </c>
      <c r="AX408" s="6">
        <v>-1.634630821547689E-3</v>
      </c>
      <c r="AZ408" s="6">
        <v>-8.678083935985681E-4</v>
      </c>
      <c r="BB408" s="6">
        <v>-2.0689773519078081E-4</v>
      </c>
      <c r="BD408" s="6">
        <v>-2.2409929322531053E-3</v>
      </c>
      <c r="BF408" s="6">
        <v>1.9699954538567876E-3</v>
      </c>
      <c r="BH408" s="6">
        <v>1.9188596491226395E-3</v>
      </c>
      <c r="BJ408" s="6">
        <v>-1.7064846416381396E-3</v>
      </c>
      <c r="BL408" s="6">
        <v>-4.0011112140594385E-3</v>
      </c>
      <c r="BN408" s="6">
        <v>3.8298506788223552E-3</v>
      </c>
      <c r="BS408">
        <v>5</v>
      </c>
      <c r="BT408">
        <v>15</v>
      </c>
      <c r="BU408" s="23">
        <v>3159.71</v>
      </c>
      <c r="BV408" s="20">
        <v>1.18687911844927</v>
      </c>
      <c r="BW408" s="20">
        <v>1.22098793209571</v>
      </c>
    </row>
    <row r="409" spans="1:75" x14ac:dyDescent="0.25">
      <c r="A409" s="1">
        <v>408</v>
      </c>
      <c r="B409" s="1" t="s">
        <v>21</v>
      </c>
      <c r="C409" s="1" t="s">
        <v>22</v>
      </c>
      <c r="D409" s="1" t="s">
        <v>23</v>
      </c>
      <c r="E409" s="1" t="s">
        <v>218</v>
      </c>
      <c r="F409" s="1" t="s">
        <v>43</v>
      </c>
      <c r="G409" s="1" t="b">
        <v>1</v>
      </c>
      <c r="H409" s="1" t="b">
        <v>1</v>
      </c>
      <c r="I409" s="1" t="b">
        <v>0</v>
      </c>
      <c r="J409" s="1" t="b">
        <v>1</v>
      </c>
      <c r="K409" s="1" t="b">
        <v>0</v>
      </c>
      <c r="L409" s="1">
        <v>200</v>
      </c>
      <c r="M409" s="1">
        <v>2</v>
      </c>
      <c r="N409" s="1">
        <v>0</v>
      </c>
      <c r="O409" s="1">
        <v>1</v>
      </c>
      <c r="P409" s="1">
        <v>2</v>
      </c>
      <c r="Q409" s="1">
        <v>100</v>
      </c>
      <c r="R409" s="1">
        <v>100</v>
      </c>
      <c r="S409" s="1">
        <v>1</v>
      </c>
      <c r="T409" s="1">
        <v>1</v>
      </c>
      <c r="U409" s="1" t="b">
        <v>1</v>
      </c>
      <c r="V409" s="1">
        <v>251</v>
      </c>
      <c r="W409" s="50">
        <v>2560.3000000000002</v>
      </c>
      <c r="X409" s="50">
        <v>3181.89</v>
      </c>
      <c r="Y409" s="54">
        <v>170</v>
      </c>
      <c r="Z409" s="54">
        <v>167</v>
      </c>
      <c r="AA409" s="50">
        <v>142.41999999999999</v>
      </c>
      <c r="AB409" s="50">
        <v>135.82</v>
      </c>
      <c r="AC409" s="16">
        <v>1.19403645368067</v>
      </c>
      <c r="AD409" s="16">
        <v>1.2298132429408899</v>
      </c>
      <c r="AE409" s="50">
        <v>29.05</v>
      </c>
      <c r="AF409" s="50">
        <v>32.950000000000003</v>
      </c>
      <c r="AG409" s="50">
        <v>29.36</v>
      </c>
      <c r="AH409" s="50">
        <v>32.64</v>
      </c>
      <c r="AI409" s="16">
        <v>0.99128887493361895</v>
      </c>
      <c r="AJ409" s="16">
        <v>1.0110521739487499</v>
      </c>
      <c r="AK409" s="1">
        <v>-20</v>
      </c>
      <c r="AL409" s="1">
        <v>5</v>
      </c>
      <c r="AN409" s="6">
        <v>1.9175774482829144E-2</v>
      </c>
      <c r="AP409" s="6">
        <v>1.2131042101590106E-2</v>
      </c>
      <c r="AR409" s="6">
        <v>-1.7615971814445297E-3</v>
      </c>
      <c r="AT409" s="6">
        <v>-1.7931858936043321E-3</v>
      </c>
      <c r="AV409" s="6">
        <v>-6.8271047915258176E-3</v>
      </c>
      <c r="AX409" s="6">
        <v>-8.8591152560676401E-3</v>
      </c>
      <c r="AZ409" s="6">
        <v>5.1573410294984967E-3</v>
      </c>
      <c r="BB409" s="6">
        <v>7.0196150553238912E-3</v>
      </c>
      <c r="BD409" s="6">
        <v>1.551456645405791E-3</v>
      </c>
      <c r="BF409" s="6">
        <v>-1.3638430065159302E-3</v>
      </c>
      <c r="BH409" s="6">
        <v>6.0307017543856922E-3</v>
      </c>
      <c r="BJ409" s="6">
        <v>-5.3632374451485498E-3</v>
      </c>
      <c r="BL409" s="6">
        <v>-4.7433970629012778E-3</v>
      </c>
      <c r="BN409" s="6">
        <v>3.82591775334995E-3</v>
      </c>
      <c r="BS409">
        <v>5</v>
      </c>
      <c r="BT409">
        <v>15</v>
      </c>
      <c r="BU409" s="23">
        <v>3181.89</v>
      </c>
      <c r="BV409" s="20">
        <v>1.19403645368067</v>
      </c>
      <c r="BW409" s="20">
        <v>1.2298132429408899</v>
      </c>
    </row>
    <row r="410" spans="1:75" x14ac:dyDescent="0.25">
      <c r="A410" s="1">
        <v>409</v>
      </c>
      <c r="B410" s="1" t="s">
        <v>21</v>
      </c>
      <c r="C410" s="1" t="s">
        <v>22</v>
      </c>
      <c r="D410" s="1" t="s">
        <v>23</v>
      </c>
      <c r="E410" s="1" t="s">
        <v>218</v>
      </c>
      <c r="F410" s="1" t="s">
        <v>43</v>
      </c>
      <c r="G410" s="1" t="b">
        <v>1</v>
      </c>
      <c r="H410" s="1" t="b">
        <v>1</v>
      </c>
      <c r="I410" s="1" t="b">
        <v>0</v>
      </c>
      <c r="J410" s="1" t="b">
        <v>1</v>
      </c>
      <c r="K410" s="1" t="b">
        <v>0</v>
      </c>
      <c r="L410" s="1">
        <v>200</v>
      </c>
      <c r="M410" s="1">
        <v>2</v>
      </c>
      <c r="N410" s="1">
        <v>0</v>
      </c>
      <c r="O410" s="1">
        <v>1</v>
      </c>
      <c r="P410" s="1">
        <v>2</v>
      </c>
      <c r="Q410" s="1">
        <v>100</v>
      </c>
      <c r="R410" s="1">
        <v>100</v>
      </c>
      <c r="S410" s="1">
        <v>1</v>
      </c>
      <c r="T410" s="1">
        <v>1</v>
      </c>
      <c r="U410" s="1" t="b">
        <v>1</v>
      </c>
      <c r="V410" s="1">
        <v>251</v>
      </c>
      <c r="W410" s="50">
        <v>2516.0100000000002</v>
      </c>
      <c r="X410" s="50">
        <v>3131.46</v>
      </c>
      <c r="Y410" s="54">
        <v>170</v>
      </c>
      <c r="Z410" s="54">
        <v>167</v>
      </c>
      <c r="AA410" s="50">
        <v>143.94999999999999</v>
      </c>
      <c r="AB410" s="50">
        <v>137.32</v>
      </c>
      <c r="AC410" s="16">
        <v>1.1812735797809799</v>
      </c>
      <c r="AD410" s="16">
        <v>1.2163984367992799</v>
      </c>
      <c r="AE410" s="50">
        <v>29.07</v>
      </c>
      <c r="AF410" s="50">
        <v>32.93</v>
      </c>
      <c r="AG410" s="50">
        <v>29.36</v>
      </c>
      <c r="AH410" s="50">
        <v>32.64</v>
      </c>
      <c r="AI410" s="16">
        <v>0.99225565459290399</v>
      </c>
      <c r="AJ410" s="16">
        <v>1.01066136801149</v>
      </c>
      <c r="AK410" s="1">
        <v>-20</v>
      </c>
      <c r="AL410" s="1">
        <v>5</v>
      </c>
      <c r="AN410" s="6">
        <v>1.5453034240295871E-3</v>
      </c>
      <c r="AP410" s="6">
        <v>-3.9102944792417382E-3</v>
      </c>
      <c r="AR410" s="6">
        <v>-1.7615971814445297E-3</v>
      </c>
      <c r="AT410" s="6">
        <v>-1.7931858936043321E-3</v>
      </c>
      <c r="AV410" s="6">
        <v>3.842425679397854E-3</v>
      </c>
      <c r="AX410" s="6">
        <v>2.0870732810838177E-3</v>
      </c>
      <c r="AZ410" s="6">
        <v>-5.5866327858422604E-3</v>
      </c>
      <c r="BB410" s="6">
        <v>-3.9649575977249718E-3</v>
      </c>
      <c r="BD410" s="6">
        <v>2.2409929322528832E-3</v>
      </c>
      <c r="BF410" s="6">
        <v>-1.9699954538565656E-3</v>
      </c>
      <c r="BH410" s="6">
        <v>6.0307017543856922E-3</v>
      </c>
      <c r="BJ410" s="6">
        <v>-5.3632374451485498E-3</v>
      </c>
      <c r="BL410" s="6">
        <v>-3.7727477760794992E-3</v>
      </c>
      <c r="BN410" s="6">
        <v>3.4379050090607155E-3</v>
      </c>
      <c r="BS410">
        <v>5</v>
      </c>
      <c r="BT410">
        <v>15</v>
      </c>
      <c r="BU410" s="23">
        <v>3131.46</v>
      </c>
      <c r="BV410" s="20">
        <v>1.1812735797809799</v>
      </c>
      <c r="BW410" s="20">
        <v>1.2163984367992799</v>
      </c>
    </row>
    <row r="411" spans="1:75" x14ac:dyDescent="0.25">
      <c r="A411" s="1">
        <v>410</v>
      </c>
      <c r="B411" s="1" t="s">
        <v>21</v>
      </c>
      <c r="C411" s="1" t="s">
        <v>22</v>
      </c>
      <c r="D411" s="1" t="s">
        <v>23</v>
      </c>
      <c r="E411" s="1" t="s">
        <v>218</v>
      </c>
      <c r="F411" s="1" t="s">
        <v>43</v>
      </c>
      <c r="G411" s="1" t="b">
        <v>1</v>
      </c>
      <c r="H411" s="1" t="b">
        <v>1</v>
      </c>
      <c r="I411" s="1" t="b">
        <v>0</v>
      </c>
      <c r="J411" s="1" t="b">
        <v>1</v>
      </c>
      <c r="K411" s="1" t="b">
        <v>0</v>
      </c>
      <c r="L411" s="1">
        <v>200</v>
      </c>
      <c r="M411" s="1">
        <v>2</v>
      </c>
      <c r="N411" s="1">
        <v>0</v>
      </c>
      <c r="O411" s="1">
        <v>1</v>
      </c>
      <c r="P411" s="1">
        <v>2</v>
      </c>
      <c r="Q411" s="1">
        <v>100</v>
      </c>
      <c r="R411" s="1">
        <v>100</v>
      </c>
      <c r="S411" s="1">
        <v>1</v>
      </c>
      <c r="T411" s="1">
        <v>1</v>
      </c>
      <c r="U411" s="1" t="b">
        <v>1</v>
      </c>
      <c r="V411" s="1">
        <v>251</v>
      </c>
      <c r="W411" s="50">
        <v>2493.87</v>
      </c>
      <c r="X411" s="50">
        <v>3138.66</v>
      </c>
      <c r="Y411" s="54">
        <v>171</v>
      </c>
      <c r="Z411" s="54">
        <v>168</v>
      </c>
      <c r="AA411" s="50">
        <v>142.97</v>
      </c>
      <c r="AB411" s="50">
        <v>136.85</v>
      </c>
      <c r="AC411" s="16">
        <v>1.1961848663204</v>
      </c>
      <c r="AD411" s="16">
        <v>1.2279025861693</v>
      </c>
      <c r="AE411" s="50">
        <v>29.01</v>
      </c>
      <c r="AF411" s="50">
        <v>32.99</v>
      </c>
      <c r="AG411" s="50">
        <v>28.99</v>
      </c>
      <c r="AH411" s="50">
        <v>33.01</v>
      </c>
      <c r="AI411" s="16">
        <v>1.00261012501793</v>
      </c>
      <c r="AJ411" s="16">
        <v>1.0009002769974</v>
      </c>
      <c r="AK411" s="1">
        <v>-20</v>
      </c>
      <c r="AL411" s="1">
        <v>5</v>
      </c>
      <c r="AN411" s="6">
        <v>-7.267941760929264E-3</v>
      </c>
      <c r="AP411" s="6">
        <v>-1.6200382154704096E-3</v>
      </c>
      <c r="AR411" s="6">
        <v>4.1103934233703843E-3</v>
      </c>
      <c r="AT411" s="6">
        <v>4.1841004184099972E-3</v>
      </c>
      <c r="AV411" s="6">
        <v>-2.9916526614550687E-3</v>
      </c>
      <c r="AX411" s="6">
        <v>-1.3427324605570501E-3</v>
      </c>
      <c r="AZ411" s="6">
        <v>6.9659061949323142E-3</v>
      </c>
      <c r="BB411" s="6">
        <v>5.4550938910955526E-3</v>
      </c>
      <c r="BD411" s="6">
        <v>1.7238407171182857E-4</v>
      </c>
      <c r="BF411" s="6">
        <v>-1.5153811183499233E-4</v>
      </c>
      <c r="BH411" s="6">
        <v>-6.6474780701756275E-3</v>
      </c>
      <c r="BJ411" s="6">
        <v>5.9117503656753723E-3</v>
      </c>
      <c r="BL411" s="6">
        <v>6.6231674016370423E-3</v>
      </c>
      <c r="BN411" s="6">
        <v>-6.2534209165086008E-3</v>
      </c>
      <c r="BS411">
        <v>5</v>
      </c>
      <c r="BT411">
        <v>15</v>
      </c>
      <c r="BU411" s="23">
        <v>3138.66</v>
      </c>
      <c r="BV411" s="20">
        <v>1.1961848663204</v>
      </c>
      <c r="BW411" s="20">
        <v>1.2279025861693</v>
      </c>
    </row>
    <row r="412" spans="1:75" x14ac:dyDescent="0.25">
      <c r="A412" s="3">
        <v>411</v>
      </c>
      <c r="B412" s="3" t="s">
        <v>21</v>
      </c>
      <c r="C412" s="3" t="s">
        <v>22</v>
      </c>
      <c r="D412" s="3" t="s">
        <v>23</v>
      </c>
      <c r="E412" s="3" t="s">
        <v>219</v>
      </c>
      <c r="F412" s="3" t="s">
        <v>43</v>
      </c>
      <c r="G412" s="3" t="b">
        <v>1</v>
      </c>
      <c r="H412" s="3" t="b">
        <v>1</v>
      </c>
      <c r="I412" s="3" t="b">
        <v>0</v>
      </c>
      <c r="J412" s="3" t="b">
        <v>1</v>
      </c>
      <c r="K412" s="3" t="b">
        <v>0</v>
      </c>
      <c r="L412" s="3">
        <v>200</v>
      </c>
      <c r="M412" s="3">
        <v>2</v>
      </c>
      <c r="N412" s="3">
        <v>0</v>
      </c>
      <c r="O412" s="3">
        <v>1</v>
      </c>
      <c r="P412" s="3">
        <v>2</v>
      </c>
      <c r="Q412" s="3">
        <v>100</v>
      </c>
      <c r="R412" s="3">
        <v>100</v>
      </c>
      <c r="S412" s="3">
        <v>1</v>
      </c>
      <c r="T412" s="3">
        <v>1</v>
      </c>
      <c r="U412" s="3" t="b">
        <v>1</v>
      </c>
      <c r="V412" s="3">
        <v>251</v>
      </c>
      <c r="W412" s="51">
        <v>2408.37</v>
      </c>
      <c r="X412" s="51">
        <v>3167.11</v>
      </c>
      <c r="Y412" s="53">
        <v>171</v>
      </c>
      <c r="Z412" s="53">
        <v>167</v>
      </c>
      <c r="AA412" s="51">
        <v>145.05000000000001</v>
      </c>
      <c r="AB412" s="51">
        <v>137.85</v>
      </c>
      <c r="AC412" s="17">
        <v>1.1790753136697301</v>
      </c>
      <c r="AD412" s="17">
        <v>1.21190022312505</v>
      </c>
      <c r="AE412" s="51">
        <v>29.08</v>
      </c>
      <c r="AF412" s="51">
        <v>32.92</v>
      </c>
      <c r="AG412" s="51">
        <v>28.49</v>
      </c>
      <c r="AH412" s="51">
        <v>33.51</v>
      </c>
      <c r="AI412" s="17">
        <v>1.02287792242364</v>
      </c>
      <c r="AJ412" s="17">
        <v>0.98379914737625196</v>
      </c>
      <c r="AK412" s="3">
        <v>-20</v>
      </c>
      <c r="AL412" s="3">
        <v>4</v>
      </c>
      <c r="AN412" s="6" cm="1">
        <f t="array" ref="AN412:AN421">W412:W421/AO412-1</f>
        <v>-1.0071631359302446E-2</v>
      </c>
      <c r="AO412" s="23">
        <f>AVERAGE(W412:W421)</f>
        <v>2432.873</v>
      </c>
      <c r="AP412" s="6" cm="1">
        <f t="array" ref="AP412:AP421">X412:X421/AQ412-1</f>
        <v>3.4684520412919806E-3</v>
      </c>
      <c r="AQ412" s="23">
        <f t="shared" ref="AQ412" si="145">AVERAGE(X412:X421)</f>
        <v>3156.163</v>
      </c>
      <c r="AR412" s="6" cm="1">
        <f t="array" ref="AR412:AR421">Y412:Y421/AS412-1</f>
        <v>2.3446658851113966E-3</v>
      </c>
      <c r="AS412" s="23">
        <f>AVERAGE(Y412:Y421)</f>
        <v>170.6</v>
      </c>
      <c r="AT412" s="6" cm="1">
        <f t="array" ref="AT412:AT421">Z412:Z421/AU412-1</f>
        <v>2.4009603841537164E-3</v>
      </c>
      <c r="AU412" s="23">
        <f>AVERAGE(Z412:Z421)</f>
        <v>166.6</v>
      </c>
      <c r="AV412" s="6" cm="1">
        <f t="array" ref="AV412:AV421">AA412:AA421/AW412-1</f>
        <v>-4.2288523059601513E-3</v>
      </c>
      <c r="AW412" s="23">
        <f>AVERAGE(AA412:AA421)</f>
        <v>145.666</v>
      </c>
      <c r="AX412" s="6" cm="1">
        <f t="array" ref="AX412:AX421">AB412:AB421/AY412-1</f>
        <v>2.7058874874523742E-3</v>
      </c>
      <c r="AY412" s="23">
        <f>AVERAGE(AB412:AB421)</f>
        <v>137.47800000000001</v>
      </c>
      <c r="AZ412" s="6" cm="1">
        <f t="array" ref="AZ412:AZ421">AC412:AC421/BA412-1</f>
        <v>6.4114489533808605E-3</v>
      </c>
      <c r="BA412" s="23">
        <f>AVERAGE(AC412:AC421)</f>
        <v>1.1715638915832201</v>
      </c>
      <c r="BB412" s="6" cm="1">
        <f t="array" ref="BB412:BB421">AD412:AD421/BC412-1</f>
        <v>-2.7965600505297505E-4</v>
      </c>
      <c r="BC412" s="23">
        <f>AVERAGE(AD412:AD421)</f>
        <v>1.2122392331061489</v>
      </c>
      <c r="BD412" s="6" cm="1">
        <f t="array" ref="BD412:BD421">AE412:AE421/BE412-1</f>
        <v>1.5498536249352046E-3</v>
      </c>
      <c r="BE412" s="23">
        <f>AVERAGE(AE412:AE421)</f>
        <v>29.035000000000004</v>
      </c>
      <c r="BF412" s="6" cm="1">
        <f t="array" ref="BF412:BF421">AF412:AF421/BG412-1</f>
        <v>-1.3650841801909896E-3</v>
      </c>
      <c r="BG412" s="23">
        <f>AVERAGE(AF412:AF421)</f>
        <v>32.964999999999996</v>
      </c>
      <c r="BH412" s="6" cm="1">
        <f t="array" ref="BH412:BH421">AG412:AG421/BI412-1</f>
        <v>-2.1063120640483768E-2</v>
      </c>
      <c r="BI412" s="23">
        <f t="shared" ref="BI412" si="146">AVERAGE(AG412:AG421)</f>
        <v>29.102999999999998</v>
      </c>
      <c r="BJ412" s="6" cm="1">
        <f t="array" ref="BJ412:BJ421">AH412:AH421/BK412-1</f>
        <v>1.8633917986442317E-2</v>
      </c>
      <c r="BK412" s="23">
        <f t="shared" ref="BK412" si="147">AVERAGE(AH412:AH421)</f>
        <v>32.897000000000006</v>
      </c>
      <c r="BL412" s="6" cm="1">
        <f t="array" ref="BL412:BL421">AI412:AI421/BM412-1</f>
        <v>2.2506069761468073E-2</v>
      </c>
      <c r="BM412" s="22">
        <f t="shared" ref="BM412" si="148">AVERAGE(AI412:AI421)</f>
        <v>1.0003636679264492</v>
      </c>
      <c r="BN412" s="6" cm="1">
        <f t="array" ref="BN412:BN421">AJ412:AJ421/BO412-1</f>
        <v>-2.0302980787776481E-2</v>
      </c>
      <c r="BO412" s="22">
        <f t="shared" ref="BO412" si="149">AVERAGE(AJ412:AJ421)</f>
        <v>1.0041871395784454</v>
      </c>
      <c r="BS412">
        <v>4</v>
      </c>
      <c r="BT412">
        <v>16</v>
      </c>
      <c r="BU412" s="23">
        <v>3167.11</v>
      </c>
      <c r="BV412" s="20">
        <v>1.1790753136697301</v>
      </c>
      <c r="BW412" s="20">
        <v>1.21190022312505</v>
      </c>
    </row>
    <row r="413" spans="1:75" x14ac:dyDescent="0.25">
      <c r="A413" s="3">
        <v>412</v>
      </c>
      <c r="B413" s="3" t="s">
        <v>21</v>
      </c>
      <c r="C413" s="3" t="s">
        <v>22</v>
      </c>
      <c r="D413" s="3" t="s">
        <v>23</v>
      </c>
      <c r="E413" s="3" t="s">
        <v>219</v>
      </c>
      <c r="F413" s="3" t="s">
        <v>43</v>
      </c>
      <c r="G413" s="3" t="b">
        <v>1</v>
      </c>
      <c r="H413" s="3" t="b">
        <v>1</v>
      </c>
      <c r="I413" s="3" t="b">
        <v>0</v>
      </c>
      <c r="J413" s="3" t="b">
        <v>1</v>
      </c>
      <c r="K413" s="3" t="b">
        <v>0</v>
      </c>
      <c r="L413" s="3">
        <v>200</v>
      </c>
      <c r="M413" s="3">
        <v>2</v>
      </c>
      <c r="N413" s="3">
        <v>0</v>
      </c>
      <c r="O413" s="3">
        <v>1</v>
      </c>
      <c r="P413" s="3">
        <v>2</v>
      </c>
      <c r="Q413" s="3">
        <v>100</v>
      </c>
      <c r="R413" s="3">
        <v>100</v>
      </c>
      <c r="S413" s="3">
        <v>1</v>
      </c>
      <c r="T413" s="3">
        <v>1</v>
      </c>
      <c r="U413" s="3" t="b">
        <v>1</v>
      </c>
      <c r="V413" s="3">
        <v>251</v>
      </c>
      <c r="W413" s="51">
        <v>2432.2800000000002</v>
      </c>
      <c r="X413" s="51">
        <v>3142.68</v>
      </c>
      <c r="Y413" s="53">
        <v>171</v>
      </c>
      <c r="Z413" s="53">
        <v>167</v>
      </c>
      <c r="AA413" s="51">
        <v>145.47999999999999</v>
      </c>
      <c r="AB413" s="51">
        <v>137.32</v>
      </c>
      <c r="AC413" s="17">
        <v>1.1756255877217201</v>
      </c>
      <c r="AD413" s="17">
        <v>1.2164443831471099</v>
      </c>
      <c r="AE413" s="51">
        <v>29.11</v>
      </c>
      <c r="AF413" s="51">
        <v>32.89</v>
      </c>
      <c r="AG413" s="51">
        <v>29.15</v>
      </c>
      <c r="AH413" s="51">
        <v>32.85</v>
      </c>
      <c r="AI413" s="17">
        <v>1.00062702319515</v>
      </c>
      <c r="AJ413" s="17">
        <v>1.0028626502249101</v>
      </c>
      <c r="AK413" s="3">
        <v>-20</v>
      </c>
      <c r="AL413" s="3">
        <v>4</v>
      </c>
      <c r="AN413" s="6">
        <v>-2.4374474129962298E-4</v>
      </c>
      <c r="AP413" s="6">
        <v>-4.2719593379683118E-3</v>
      </c>
      <c r="AR413" s="6">
        <v>2.3446658851113966E-3</v>
      </c>
      <c r="AT413" s="6">
        <v>2.4009603841537164E-3</v>
      </c>
      <c r="AV413" s="6">
        <v>-1.2768937157607851E-3</v>
      </c>
      <c r="AX413" s="6">
        <v>-1.1492747930579306E-3</v>
      </c>
      <c r="AZ413" s="6">
        <v>3.4669010949213153E-3</v>
      </c>
      <c r="BB413" s="6">
        <v>3.468911025248822E-3</v>
      </c>
      <c r="BD413" s="6">
        <v>2.5830893748921557E-3</v>
      </c>
      <c r="BF413" s="6">
        <v>-2.2751403003183901E-3</v>
      </c>
      <c r="BH413" s="6">
        <v>1.6149537848331175E-3</v>
      </c>
      <c r="BJ413" s="6">
        <v>-1.4287017053228324E-3</v>
      </c>
      <c r="BL413" s="6">
        <v>2.632595296534479E-4</v>
      </c>
      <c r="BN413" s="6">
        <v>-1.318966656047138E-3</v>
      </c>
      <c r="BS413">
        <v>4</v>
      </c>
      <c r="BT413">
        <v>16</v>
      </c>
      <c r="BU413" s="23">
        <v>3142.68</v>
      </c>
      <c r="BV413" s="20">
        <v>1.1756255877217201</v>
      </c>
      <c r="BW413" s="20">
        <v>1.2164443831471099</v>
      </c>
    </row>
    <row r="414" spans="1:75" x14ac:dyDescent="0.25">
      <c r="A414" s="3">
        <v>413</v>
      </c>
      <c r="B414" s="3" t="s">
        <v>21</v>
      </c>
      <c r="C414" s="3" t="s">
        <v>22</v>
      </c>
      <c r="D414" s="3" t="s">
        <v>23</v>
      </c>
      <c r="E414" s="3" t="s">
        <v>219</v>
      </c>
      <c r="F414" s="3" t="s">
        <v>43</v>
      </c>
      <c r="G414" s="3" t="b">
        <v>1</v>
      </c>
      <c r="H414" s="3" t="b">
        <v>1</v>
      </c>
      <c r="I414" s="3" t="b">
        <v>0</v>
      </c>
      <c r="J414" s="3" t="b">
        <v>1</v>
      </c>
      <c r="K414" s="3" t="b">
        <v>0</v>
      </c>
      <c r="L414" s="3">
        <v>200</v>
      </c>
      <c r="M414" s="3">
        <v>2</v>
      </c>
      <c r="N414" s="3">
        <v>0</v>
      </c>
      <c r="O414" s="3">
        <v>1</v>
      </c>
      <c r="P414" s="3">
        <v>2</v>
      </c>
      <c r="Q414" s="3">
        <v>100</v>
      </c>
      <c r="R414" s="3">
        <v>100</v>
      </c>
      <c r="S414" s="3">
        <v>1</v>
      </c>
      <c r="T414" s="3">
        <v>1</v>
      </c>
      <c r="U414" s="3" t="b">
        <v>1</v>
      </c>
      <c r="V414" s="3">
        <v>251</v>
      </c>
      <c r="W414" s="51">
        <v>2468.4299999999998</v>
      </c>
      <c r="X414" s="51">
        <v>3201.01</v>
      </c>
      <c r="Y414" s="53">
        <v>170</v>
      </c>
      <c r="Z414" s="53">
        <v>166</v>
      </c>
      <c r="AA414" s="51">
        <v>144.88</v>
      </c>
      <c r="AB414" s="51">
        <v>136.93</v>
      </c>
      <c r="AC414" s="17">
        <v>1.17368136808474</v>
      </c>
      <c r="AD414" s="17">
        <v>1.21263053920511</v>
      </c>
      <c r="AE414" s="51">
        <v>29.01</v>
      </c>
      <c r="AF414" s="51">
        <v>32.99</v>
      </c>
      <c r="AG414" s="51">
        <v>29.01</v>
      </c>
      <c r="AH414" s="51">
        <v>32.99</v>
      </c>
      <c r="AI414" s="17">
        <v>1.00195902485898</v>
      </c>
      <c r="AJ414" s="17">
        <v>1.0015157252800599</v>
      </c>
      <c r="AK414" s="3">
        <v>-20</v>
      </c>
      <c r="AL414" s="3">
        <v>4</v>
      </c>
      <c r="AN414" s="6">
        <v>1.4615230634726917E-2</v>
      </c>
      <c r="AP414" s="6">
        <v>1.4209342166421779E-2</v>
      </c>
      <c r="AR414" s="6">
        <v>-3.5169988276669839E-3</v>
      </c>
      <c r="AT414" s="6">
        <v>-3.6014405762304635E-3</v>
      </c>
      <c r="AV414" s="6">
        <v>-5.3959057020855905E-3</v>
      </c>
      <c r="AX414" s="6">
        <v>-3.9860923202258425E-3</v>
      </c>
      <c r="AZ414" s="6">
        <v>1.8073931065409887E-3</v>
      </c>
      <c r="BB414" s="6">
        <v>3.2279610185392826E-4</v>
      </c>
      <c r="BD414" s="6">
        <v>-8.610297916308296E-4</v>
      </c>
      <c r="BF414" s="6">
        <v>7.5838010010631507E-4</v>
      </c>
      <c r="BH414" s="6">
        <v>-3.1955468508400031E-3</v>
      </c>
      <c r="BJ414" s="6">
        <v>2.827005502021418E-3</v>
      </c>
      <c r="BL414" s="6">
        <v>1.5947769632995712E-3</v>
      </c>
      <c r="BN414" s="6">
        <v>-2.6602753541604685E-3</v>
      </c>
      <c r="BS414">
        <v>4</v>
      </c>
      <c r="BT414">
        <v>16</v>
      </c>
      <c r="BU414" s="23">
        <v>3201.01</v>
      </c>
      <c r="BV414" s="20">
        <v>1.17368136808474</v>
      </c>
      <c r="BW414" s="20">
        <v>1.21263053920511</v>
      </c>
    </row>
    <row r="415" spans="1:75" x14ac:dyDescent="0.25">
      <c r="A415" s="3">
        <v>414</v>
      </c>
      <c r="B415" s="3" t="s">
        <v>21</v>
      </c>
      <c r="C415" s="3" t="s">
        <v>22</v>
      </c>
      <c r="D415" s="3" t="s">
        <v>23</v>
      </c>
      <c r="E415" s="3" t="s">
        <v>219</v>
      </c>
      <c r="F415" s="3" t="s">
        <v>43</v>
      </c>
      <c r="G415" s="3" t="b">
        <v>1</v>
      </c>
      <c r="H415" s="3" t="b">
        <v>1</v>
      </c>
      <c r="I415" s="3" t="b">
        <v>0</v>
      </c>
      <c r="J415" s="3" t="b">
        <v>1</v>
      </c>
      <c r="K415" s="3" t="b">
        <v>0</v>
      </c>
      <c r="L415" s="3">
        <v>200</v>
      </c>
      <c r="M415" s="3">
        <v>2</v>
      </c>
      <c r="N415" s="3">
        <v>0</v>
      </c>
      <c r="O415" s="3">
        <v>1</v>
      </c>
      <c r="P415" s="3">
        <v>2</v>
      </c>
      <c r="Q415" s="3">
        <v>100</v>
      </c>
      <c r="R415" s="3">
        <v>100</v>
      </c>
      <c r="S415" s="3">
        <v>1</v>
      </c>
      <c r="T415" s="3">
        <v>1</v>
      </c>
      <c r="U415" s="3" t="b">
        <v>1</v>
      </c>
      <c r="V415" s="3">
        <v>251</v>
      </c>
      <c r="W415" s="51">
        <v>2387.02</v>
      </c>
      <c r="X415" s="51">
        <v>3098.32</v>
      </c>
      <c r="Y415" s="53">
        <v>171</v>
      </c>
      <c r="Z415" s="53">
        <v>167</v>
      </c>
      <c r="AA415" s="51">
        <v>146.91</v>
      </c>
      <c r="AB415" s="51">
        <v>138.72999999999999</v>
      </c>
      <c r="AC415" s="17">
        <v>1.16446542688925</v>
      </c>
      <c r="AD415" s="17">
        <v>1.20424307921008</v>
      </c>
      <c r="AE415" s="51">
        <v>29.06</v>
      </c>
      <c r="AF415" s="51">
        <v>32.94</v>
      </c>
      <c r="AG415" s="51">
        <v>29.14</v>
      </c>
      <c r="AH415" s="51">
        <v>32.86</v>
      </c>
      <c r="AI415" s="17">
        <v>1.00058842760347</v>
      </c>
      <c r="AJ415" s="17">
        <v>1.00496868398837</v>
      </c>
      <c r="AK415" s="3">
        <v>-20</v>
      </c>
      <c r="AL415" s="3">
        <v>4</v>
      </c>
      <c r="AN415" s="6">
        <v>-1.8847264119417728E-2</v>
      </c>
      <c r="AP415" s="6">
        <v>-1.8327000221471379E-2</v>
      </c>
      <c r="AR415" s="6">
        <v>2.3446658851113966E-3</v>
      </c>
      <c r="AT415" s="6">
        <v>2.4009603841537164E-3</v>
      </c>
      <c r="AV415" s="6">
        <v>8.540084851646812E-3</v>
      </c>
      <c r="AX415" s="6">
        <v>9.1069116513187165E-3</v>
      </c>
      <c r="AZ415" s="6">
        <v>-6.0589650679463425E-3</v>
      </c>
      <c r="BB415" s="6">
        <v>-6.5961847114782701E-3</v>
      </c>
      <c r="BD415" s="6">
        <v>8.6102979163071858E-4</v>
      </c>
      <c r="BF415" s="6">
        <v>-7.5838010010609302E-4</v>
      </c>
      <c r="BH415" s="6">
        <v>1.2713465965707993E-3</v>
      </c>
      <c r="BJ415" s="6">
        <v>-1.1247226190840287E-3</v>
      </c>
      <c r="BL415" s="6">
        <v>2.2467796884972913E-4</v>
      </c>
      <c r="BN415" s="6">
        <v>7.782856194042953E-4</v>
      </c>
      <c r="BS415">
        <v>4</v>
      </c>
      <c r="BT415">
        <v>16</v>
      </c>
      <c r="BU415" s="23">
        <v>3098.32</v>
      </c>
      <c r="BV415" s="20">
        <v>1.16446542688925</v>
      </c>
      <c r="BW415" s="20">
        <v>1.20424307921008</v>
      </c>
    </row>
    <row r="416" spans="1:75" x14ac:dyDescent="0.25">
      <c r="A416" s="3">
        <v>415</v>
      </c>
      <c r="B416" s="3" t="s">
        <v>21</v>
      </c>
      <c r="C416" s="3" t="s">
        <v>22</v>
      </c>
      <c r="D416" s="3" t="s">
        <v>23</v>
      </c>
      <c r="E416" s="3" t="s">
        <v>219</v>
      </c>
      <c r="F416" s="3" t="s">
        <v>43</v>
      </c>
      <c r="G416" s="3" t="b">
        <v>1</v>
      </c>
      <c r="H416" s="3" t="b">
        <v>1</v>
      </c>
      <c r="I416" s="3" t="b">
        <v>0</v>
      </c>
      <c r="J416" s="3" t="b">
        <v>1</v>
      </c>
      <c r="K416" s="3" t="b">
        <v>0</v>
      </c>
      <c r="L416" s="3">
        <v>200</v>
      </c>
      <c r="M416" s="3">
        <v>2</v>
      </c>
      <c r="N416" s="3">
        <v>0</v>
      </c>
      <c r="O416" s="3">
        <v>1</v>
      </c>
      <c r="P416" s="3">
        <v>2</v>
      </c>
      <c r="Q416" s="3">
        <v>100</v>
      </c>
      <c r="R416" s="3">
        <v>100</v>
      </c>
      <c r="S416" s="3">
        <v>1</v>
      </c>
      <c r="T416" s="3">
        <v>1</v>
      </c>
      <c r="U416" s="3" t="b">
        <v>1</v>
      </c>
      <c r="V416" s="3">
        <v>251</v>
      </c>
      <c r="W416" s="51">
        <v>2423.2199999999998</v>
      </c>
      <c r="X416" s="51">
        <v>3146.24</v>
      </c>
      <c r="Y416" s="53">
        <v>170</v>
      </c>
      <c r="Z416" s="53">
        <v>166</v>
      </c>
      <c r="AA416" s="51">
        <v>146.77000000000001</v>
      </c>
      <c r="AB416" s="51">
        <v>138.16</v>
      </c>
      <c r="AC416" s="17">
        <v>1.1588322911511799</v>
      </c>
      <c r="AD416" s="17">
        <v>1.2020360481580401</v>
      </c>
      <c r="AE416" s="51">
        <v>29.01</v>
      </c>
      <c r="AF416" s="51">
        <v>32.99</v>
      </c>
      <c r="AG416" s="51">
        <v>29.23</v>
      </c>
      <c r="AH416" s="51">
        <v>32.770000000000003</v>
      </c>
      <c r="AI416" s="17">
        <v>0.99574092472640896</v>
      </c>
      <c r="AJ416" s="17">
        <v>1.00932763517752</v>
      </c>
      <c r="AK416" s="3">
        <v>-20</v>
      </c>
      <c r="AL416" s="3">
        <v>4</v>
      </c>
      <c r="AN416" s="6">
        <v>-3.9677369102293358E-3</v>
      </c>
      <c r="AP416" s="6">
        <v>-3.1440074546214003E-3</v>
      </c>
      <c r="AR416" s="6">
        <v>-3.5169988276669839E-3</v>
      </c>
      <c r="AT416" s="6">
        <v>-3.6014405762304635E-3</v>
      </c>
      <c r="AV416" s="6">
        <v>7.5789820548379794E-3</v>
      </c>
      <c r="AX416" s="6">
        <v>4.9607937269962044E-3</v>
      </c>
      <c r="AZ416" s="6">
        <v>-1.0867184046475686E-2</v>
      </c>
      <c r="BB416" s="6">
        <v>-8.4168080602085027E-3</v>
      </c>
      <c r="BD416" s="6">
        <v>-8.610297916308296E-4</v>
      </c>
      <c r="BF416" s="6">
        <v>7.5838010010631507E-4</v>
      </c>
      <c r="BH416" s="6">
        <v>4.363811290932329E-3</v>
      </c>
      <c r="BJ416" s="6">
        <v>-3.8605343952337057E-3</v>
      </c>
      <c r="BL416" s="6">
        <v>-4.6210626677618549E-3</v>
      </c>
      <c r="BN416" s="6">
        <v>5.1190613745886182E-3</v>
      </c>
      <c r="BS416">
        <v>4</v>
      </c>
      <c r="BT416">
        <v>16</v>
      </c>
      <c r="BU416" s="23">
        <v>3146.24</v>
      </c>
      <c r="BV416" s="20">
        <v>1.1588322911511799</v>
      </c>
      <c r="BW416" s="20">
        <v>1.2020360481580401</v>
      </c>
    </row>
    <row r="417" spans="1:75" x14ac:dyDescent="0.25">
      <c r="A417" s="3">
        <v>416</v>
      </c>
      <c r="B417" s="3" t="s">
        <v>21</v>
      </c>
      <c r="C417" s="3" t="s">
        <v>22</v>
      </c>
      <c r="D417" s="3" t="s">
        <v>23</v>
      </c>
      <c r="E417" s="3" t="s">
        <v>219</v>
      </c>
      <c r="F417" s="3" t="s">
        <v>43</v>
      </c>
      <c r="G417" s="3" t="b">
        <v>1</v>
      </c>
      <c r="H417" s="3" t="b">
        <v>1</v>
      </c>
      <c r="I417" s="3" t="b">
        <v>0</v>
      </c>
      <c r="J417" s="3" t="b">
        <v>1</v>
      </c>
      <c r="K417" s="3" t="b">
        <v>0</v>
      </c>
      <c r="L417" s="3">
        <v>200</v>
      </c>
      <c r="M417" s="3">
        <v>2</v>
      </c>
      <c r="N417" s="3">
        <v>0</v>
      </c>
      <c r="O417" s="3">
        <v>1</v>
      </c>
      <c r="P417" s="3">
        <v>2</v>
      </c>
      <c r="Q417" s="3">
        <v>100</v>
      </c>
      <c r="R417" s="3">
        <v>100</v>
      </c>
      <c r="S417" s="3">
        <v>1</v>
      </c>
      <c r="T417" s="3">
        <v>1</v>
      </c>
      <c r="U417" s="3" t="b">
        <v>1</v>
      </c>
      <c r="V417" s="3">
        <v>251</v>
      </c>
      <c r="W417" s="51">
        <v>2421.67</v>
      </c>
      <c r="X417" s="51">
        <v>3162.11</v>
      </c>
      <c r="Y417" s="53">
        <v>171</v>
      </c>
      <c r="Z417" s="53">
        <v>167</v>
      </c>
      <c r="AA417" s="51">
        <v>145.15</v>
      </c>
      <c r="AB417" s="51">
        <v>137.4</v>
      </c>
      <c r="AC417" s="17">
        <v>1.17852106668294</v>
      </c>
      <c r="AD417" s="17">
        <v>1.2157479303307399</v>
      </c>
      <c r="AE417" s="51">
        <v>29.03</v>
      </c>
      <c r="AF417" s="51">
        <v>32.97</v>
      </c>
      <c r="AG417" s="51">
        <v>28.85</v>
      </c>
      <c r="AH417" s="51">
        <v>33.15</v>
      </c>
      <c r="AI417" s="17">
        <v>1.00914925172364</v>
      </c>
      <c r="AJ417" s="17">
        <v>0.99667462376447402</v>
      </c>
      <c r="AK417" s="3">
        <v>-20</v>
      </c>
      <c r="AL417" s="3">
        <v>4</v>
      </c>
      <c r="AN417" s="6">
        <v>-4.6048437382468776E-3</v>
      </c>
      <c r="AP417" s="6">
        <v>1.8842499579394545E-3</v>
      </c>
      <c r="AR417" s="6">
        <v>2.3446658851113966E-3</v>
      </c>
      <c r="AT417" s="6">
        <v>2.4009603841537164E-3</v>
      </c>
      <c r="AV417" s="6">
        <v>-3.5423503082393504E-3</v>
      </c>
      <c r="AX417" s="6">
        <v>-5.6736350543362679E-4</v>
      </c>
      <c r="AZ417" s="6">
        <v>5.9383659309593106E-3</v>
      </c>
      <c r="BB417" s="6">
        <v>2.89439339098152E-3</v>
      </c>
      <c r="BD417" s="6">
        <v>-1.7220595832623253E-4</v>
      </c>
      <c r="BF417" s="6">
        <v>1.5167602002130742E-4</v>
      </c>
      <c r="BH417" s="6">
        <v>-8.6932618630380931E-3</v>
      </c>
      <c r="BJ417" s="6">
        <v>7.6906708818431646E-3</v>
      </c>
      <c r="BL417" s="6">
        <v>8.782389923658096E-3</v>
      </c>
      <c r="BN417" s="6">
        <v>-7.4811910229453105E-3</v>
      </c>
      <c r="BS417">
        <v>4</v>
      </c>
      <c r="BT417">
        <v>16</v>
      </c>
      <c r="BU417" s="23">
        <v>3162.11</v>
      </c>
      <c r="BV417" s="20">
        <v>1.17852106668294</v>
      </c>
      <c r="BW417" s="20">
        <v>1.2157479303307399</v>
      </c>
    </row>
    <row r="418" spans="1:75" x14ac:dyDescent="0.25">
      <c r="A418" s="3">
        <v>417</v>
      </c>
      <c r="B418" s="3" t="s">
        <v>21</v>
      </c>
      <c r="C418" s="3" t="s">
        <v>22</v>
      </c>
      <c r="D418" s="3" t="s">
        <v>23</v>
      </c>
      <c r="E418" s="3" t="s">
        <v>219</v>
      </c>
      <c r="F418" s="3" t="s">
        <v>43</v>
      </c>
      <c r="G418" s="3" t="b">
        <v>1</v>
      </c>
      <c r="H418" s="3" t="b">
        <v>1</v>
      </c>
      <c r="I418" s="3" t="b">
        <v>0</v>
      </c>
      <c r="J418" s="3" t="b">
        <v>1</v>
      </c>
      <c r="K418" s="3" t="b">
        <v>0</v>
      </c>
      <c r="L418" s="3">
        <v>200</v>
      </c>
      <c r="M418" s="3">
        <v>2</v>
      </c>
      <c r="N418" s="3">
        <v>0</v>
      </c>
      <c r="O418" s="3">
        <v>1</v>
      </c>
      <c r="P418" s="3">
        <v>2</v>
      </c>
      <c r="Q418" s="3">
        <v>100</v>
      </c>
      <c r="R418" s="3">
        <v>100</v>
      </c>
      <c r="S418" s="3">
        <v>1</v>
      </c>
      <c r="T418" s="3">
        <v>1</v>
      </c>
      <c r="U418" s="3" t="b">
        <v>1</v>
      </c>
      <c r="V418" s="3">
        <v>251</v>
      </c>
      <c r="W418" s="51">
        <v>2391.96</v>
      </c>
      <c r="X418" s="51">
        <v>3078.92</v>
      </c>
      <c r="Y418" s="53">
        <v>171</v>
      </c>
      <c r="Z418" s="53">
        <v>167</v>
      </c>
      <c r="AA418" s="51">
        <v>147.38</v>
      </c>
      <c r="AB418" s="51">
        <v>138.66999999999999</v>
      </c>
      <c r="AC418" s="17">
        <v>1.1607212365755699</v>
      </c>
      <c r="AD418" s="17">
        <v>1.2047393569562601</v>
      </c>
      <c r="AE418" s="51">
        <v>29.06</v>
      </c>
      <c r="AF418" s="51">
        <v>32.94</v>
      </c>
      <c r="AG418" s="51">
        <v>29.49</v>
      </c>
      <c r="AH418" s="51">
        <v>32.51</v>
      </c>
      <c r="AI418" s="17">
        <v>0.98839863685949203</v>
      </c>
      <c r="AJ418" s="17">
        <v>1.0158097159870401</v>
      </c>
      <c r="AK418" s="3">
        <v>-20</v>
      </c>
      <c r="AL418" s="3">
        <v>4</v>
      </c>
      <c r="AN418" s="6">
        <v>-1.6816743003025603E-2</v>
      </c>
      <c r="AP418" s="6">
        <v>-2.4473704304879051E-2</v>
      </c>
      <c r="AR418" s="6">
        <v>2.3446658851113966E-3</v>
      </c>
      <c r="AT418" s="6">
        <v>2.4009603841537164E-3</v>
      </c>
      <c r="AV418" s="6">
        <v>1.1766644240934765E-2</v>
      </c>
      <c r="AX418" s="6">
        <v>8.6704781856004054E-3</v>
      </c>
      <c r="AZ418" s="6">
        <v>-9.2548559114412621E-3</v>
      </c>
      <c r="BB418" s="6">
        <v>-6.1867954320136143E-3</v>
      </c>
      <c r="BD418" s="6">
        <v>8.6102979163071858E-4</v>
      </c>
      <c r="BF418" s="6">
        <v>-7.5838010010609302E-4</v>
      </c>
      <c r="BH418" s="6">
        <v>1.3297598185754156E-2</v>
      </c>
      <c r="BJ418" s="6">
        <v>-1.1763990637444377E-2</v>
      </c>
      <c r="BL418" s="6">
        <v>-1.1960681350771329E-2</v>
      </c>
      <c r="BN418" s="6">
        <v>1.1574113977872447E-2</v>
      </c>
      <c r="BS418">
        <v>4</v>
      </c>
      <c r="BT418">
        <v>16</v>
      </c>
      <c r="BU418" s="23">
        <v>3078.92</v>
      </c>
      <c r="BV418" s="20">
        <v>1.1607212365755699</v>
      </c>
      <c r="BW418" s="20">
        <v>1.2047393569562601</v>
      </c>
    </row>
    <row r="419" spans="1:75" x14ac:dyDescent="0.25">
      <c r="A419" s="3">
        <v>418</v>
      </c>
      <c r="B419" s="3" t="s">
        <v>21</v>
      </c>
      <c r="C419" s="3" t="s">
        <v>22</v>
      </c>
      <c r="D419" s="3" t="s">
        <v>23</v>
      </c>
      <c r="E419" s="3" t="s">
        <v>219</v>
      </c>
      <c r="F419" s="3" t="s">
        <v>43</v>
      </c>
      <c r="G419" s="3" t="b">
        <v>1</v>
      </c>
      <c r="H419" s="3" t="b">
        <v>1</v>
      </c>
      <c r="I419" s="3" t="b">
        <v>0</v>
      </c>
      <c r="J419" s="3" t="b">
        <v>1</v>
      </c>
      <c r="K419" s="3" t="b">
        <v>0</v>
      </c>
      <c r="L419" s="3">
        <v>200</v>
      </c>
      <c r="M419" s="3">
        <v>2</v>
      </c>
      <c r="N419" s="3">
        <v>0</v>
      </c>
      <c r="O419" s="3">
        <v>1</v>
      </c>
      <c r="P419" s="3">
        <v>2</v>
      </c>
      <c r="Q419" s="3">
        <v>100</v>
      </c>
      <c r="R419" s="3">
        <v>100</v>
      </c>
      <c r="S419" s="3">
        <v>1</v>
      </c>
      <c r="T419" s="3">
        <v>1</v>
      </c>
      <c r="U419" s="3" t="b">
        <v>1</v>
      </c>
      <c r="V419" s="3">
        <v>251</v>
      </c>
      <c r="W419" s="51">
        <v>2469.8200000000002</v>
      </c>
      <c r="X419" s="51">
        <v>3178.44</v>
      </c>
      <c r="Y419" s="53">
        <v>170</v>
      </c>
      <c r="Z419" s="53">
        <v>166</v>
      </c>
      <c r="AA419" s="51">
        <v>145.74</v>
      </c>
      <c r="AB419" s="51">
        <v>136.61000000000001</v>
      </c>
      <c r="AC419" s="17">
        <v>1.1667393411422</v>
      </c>
      <c r="AD419" s="17">
        <v>1.2154488727564099</v>
      </c>
      <c r="AE419" s="51">
        <v>28.92</v>
      </c>
      <c r="AF419" s="51">
        <v>33.08</v>
      </c>
      <c r="AG419" s="51">
        <v>29.57</v>
      </c>
      <c r="AH419" s="51">
        <v>32.43</v>
      </c>
      <c r="AI419" s="17">
        <v>0.98084041953706003</v>
      </c>
      <c r="AJ419" s="17">
        <v>1.0225020689976101</v>
      </c>
      <c r="AK419" s="3">
        <v>-20</v>
      </c>
      <c r="AL419" s="3">
        <v>4</v>
      </c>
      <c r="AN419" s="6">
        <v>1.5186571596626841E-2</v>
      </c>
      <c r="AP419" s="6">
        <v>7.0582539621686369E-3</v>
      </c>
      <c r="AR419" s="6">
        <v>-3.5169988276669839E-3</v>
      </c>
      <c r="AT419" s="6">
        <v>-3.6014405762304635E-3</v>
      </c>
      <c r="AV419" s="6">
        <v>5.0801147831358584E-4</v>
      </c>
      <c r="AX419" s="6">
        <v>-6.3137374707225025E-3</v>
      </c>
      <c r="AZ419" s="6">
        <v>-4.1180429643493666E-3</v>
      </c>
      <c r="BB419" s="6">
        <v>2.6476949125271432E-3</v>
      </c>
      <c r="BD419" s="6">
        <v>-3.9607370415016829E-3</v>
      </c>
      <c r="BF419" s="6">
        <v>3.4885484604885164E-3</v>
      </c>
      <c r="BH419" s="6">
        <v>1.6046455691853145E-2</v>
      </c>
      <c r="BJ419" s="6">
        <v>-1.419582332735525E-2</v>
      </c>
      <c r="BL419" s="6">
        <v>-1.9516150991225834E-2</v>
      </c>
      <c r="BN419" s="6">
        <v>1.823856201430063E-2</v>
      </c>
      <c r="BS419">
        <v>4</v>
      </c>
      <c r="BT419">
        <v>16</v>
      </c>
      <c r="BU419" s="23">
        <v>3178.44</v>
      </c>
      <c r="BV419" s="20">
        <v>1.1667393411422</v>
      </c>
      <c r="BW419" s="20">
        <v>1.2154488727564099</v>
      </c>
    </row>
    <row r="420" spans="1:75" x14ac:dyDescent="0.25">
      <c r="A420" s="3">
        <v>419</v>
      </c>
      <c r="B420" s="3" t="s">
        <v>21</v>
      </c>
      <c r="C420" s="3" t="s">
        <v>22</v>
      </c>
      <c r="D420" s="3" t="s">
        <v>23</v>
      </c>
      <c r="E420" s="3" t="s">
        <v>219</v>
      </c>
      <c r="F420" s="3" t="s">
        <v>43</v>
      </c>
      <c r="G420" s="3" t="b">
        <v>1</v>
      </c>
      <c r="H420" s="3" t="b">
        <v>1</v>
      </c>
      <c r="I420" s="3" t="b">
        <v>0</v>
      </c>
      <c r="J420" s="3" t="b">
        <v>1</v>
      </c>
      <c r="K420" s="3" t="b">
        <v>0</v>
      </c>
      <c r="L420" s="3">
        <v>200</v>
      </c>
      <c r="M420" s="3">
        <v>2</v>
      </c>
      <c r="N420" s="3">
        <v>0</v>
      </c>
      <c r="O420" s="3">
        <v>1</v>
      </c>
      <c r="P420" s="3">
        <v>2</v>
      </c>
      <c r="Q420" s="3">
        <v>100</v>
      </c>
      <c r="R420" s="3">
        <v>100</v>
      </c>
      <c r="S420" s="3">
        <v>1</v>
      </c>
      <c r="T420" s="3">
        <v>1</v>
      </c>
      <c r="U420" s="3" t="b">
        <v>1</v>
      </c>
      <c r="V420" s="3">
        <v>251</v>
      </c>
      <c r="W420" s="51">
        <v>2460.8000000000002</v>
      </c>
      <c r="X420" s="51">
        <v>3196.4</v>
      </c>
      <c r="Y420" s="53">
        <v>170</v>
      </c>
      <c r="Z420" s="53">
        <v>166</v>
      </c>
      <c r="AA420" s="51">
        <v>144.99</v>
      </c>
      <c r="AB420" s="51">
        <v>137.18</v>
      </c>
      <c r="AC420" s="17">
        <v>1.17283975013117</v>
      </c>
      <c r="AD420" s="17">
        <v>1.2104458838316401</v>
      </c>
      <c r="AE420" s="51">
        <v>28.98</v>
      </c>
      <c r="AF420" s="51">
        <v>33.020000000000003</v>
      </c>
      <c r="AG420" s="51">
        <v>28.96</v>
      </c>
      <c r="AH420" s="51">
        <v>33.04</v>
      </c>
      <c r="AI420" s="17">
        <v>1.0034456281051101</v>
      </c>
      <c r="AJ420" s="17">
        <v>1.0015257944648299</v>
      </c>
      <c r="AK420" s="3">
        <v>-20</v>
      </c>
      <c r="AL420" s="3">
        <v>4</v>
      </c>
      <c r="AN420" s="6">
        <v>1.147902089422681E-2</v>
      </c>
      <c r="AP420" s="6">
        <v>1.2748707845570806E-2</v>
      </c>
      <c r="AR420" s="6">
        <v>-3.5169988276669839E-3</v>
      </c>
      <c r="AT420" s="6">
        <v>-3.6014405762304635E-3</v>
      </c>
      <c r="AV420" s="6">
        <v>-4.6407535045925874E-3</v>
      </c>
      <c r="AX420" s="6">
        <v>-2.1676195464002124E-3</v>
      </c>
      <c r="AZ420" s="6">
        <v>1.0890217401851032E-3</v>
      </c>
      <c r="BB420" s="6">
        <v>-1.4793691092752637E-3</v>
      </c>
      <c r="BD420" s="6">
        <v>-1.8942655415878917E-3</v>
      </c>
      <c r="BF420" s="6">
        <v>1.6684362202337155E-3</v>
      </c>
      <c r="BH420" s="6">
        <v>-4.9135827921519271E-3</v>
      </c>
      <c r="BJ420" s="6">
        <v>4.3469009332155473E-3</v>
      </c>
      <c r="BL420" s="6">
        <v>3.0808397760477835E-3</v>
      </c>
      <c r="BN420" s="6">
        <v>-2.6502481546742951E-3</v>
      </c>
      <c r="BS420">
        <v>4</v>
      </c>
      <c r="BT420">
        <v>16</v>
      </c>
      <c r="BU420" s="23">
        <v>3196.4</v>
      </c>
      <c r="BV420" s="20">
        <v>1.17283975013117</v>
      </c>
      <c r="BW420" s="20">
        <v>1.2104458838316401</v>
      </c>
    </row>
    <row r="421" spans="1:75" x14ac:dyDescent="0.25">
      <c r="A421" s="3">
        <v>420</v>
      </c>
      <c r="B421" s="3" t="s">
        <v>21</v>
      </c>
      <c r="C421" s="3" t="s">
        <v>22</v>
      </c>
      <c r="D421" s="3" t="s">
        <v>23</v>
      </c>
      <c r="E421" s="3" t="s">
        <v>219</v>
      </c>
      <c r="F421" s="3" t="s">
        <v>43</v>
      </c>
      <c r="G421" s="3" t="b">
        <v>1</v>
      </c>
      <c r="H421" s="3" t="b">
        <v>1</v>
      </c>
      <c r="I421" s="3" t="b">
        <v>0</v>
      </c>
      <c r="J421" s="3" t="b">
        <v>1</v>
      </c>
      <c r="K421" s="3" t="b">
        <v>0</v>
      </c>
      <c r="L421" s="3">
        <v>200</v>
      </c>
      <c r="M421" s="3">
        <v>2</v>
      </c>
      <c r="N421" s="3">
        <v>0</v>
      </c>
      <c r="O421" s="3">
        <v>1</v>
      </c>
      <c r="P421" s="3">
        <v>2</v>
      </c>
      <c r="Q421" s="3">
        <v>100</v>
      </c>
      <c r="R421" s="3">
        <v>100</v>
      </c>
      <c r="S421" s="3">
        <v>1</v>
      </c>
      <c r="T421" s="3">
        <v>1</v>
      </c>
      <c r="U421" s="3" t="b">
        <v>1</v>
      </c>
      <c r="V421" s="3">
        <v>251</v>
      </c>
      <c r="W421" s="51">
        <v>2465.16</v>
      </c>
      <c r="X421" s="51">
        <v>3190.4</v>
      </c>
      <c r="Y421" s="53">
        <v>171</v>
      </c>
      <c r="Z421" s="53">
        <v>167</v>
      </c>
      <c r="AA421" s="51">
        <v>144.31</v>
      </c>
      <c r="AB421" s="51">
        <v>135.93</v>
      </c>
      <c r="AC421" s="17">
        <v>1.1851375337837</v>
      </c>
      <c r="AD421" s="17">
        <v>1.2287560143410501</v>
      </c>
      <c r="AE421" s="51">
        <v>29.09</v>
      </c>
      <c r="AF421" s="51">
        <v>32.909999999999997</v>
      </c>
      <c r="AG421" s="51">
        <v>29.14</v>
      </c>
      <c r="AH421" s="51">
        <v>32.86</v>
      </c>
      <c r="AI421" s="17">
        <v>1.0000094202315399</v>
      </c>
      <c r="AJ421" s="17">
        <v>1.0028853505233899</v>
      </c>
      <c r="AK421" s="3">
        <v>-20</v>
      </c>
      <c r="AL421" s="3">
        <v>4</v>
      </c>
      <c r="AN421" s="6">
        <v>1.3271140745940935E-2</v>
      </c>
      <c r="AP421" s="6">
        <v>1.0847665345547819E-2</v>
      </c>
      <c r="AR421" s="6">
        <v>2.3446658851113966E-3</v>
      </c>
      <c r="AT421" s="6">
        <v>2.4009603841537164E-3</v>
      </c>
      <c r="AV421" s="6">
        <v>-9.3089670890942333E-3</v>
      </c>
      <c r="AX421" s="6">
        <v>-1.1259983415528363E-2</v>
      </c>
      <c r="AZ421" s="6">
        <v>1.1585917164224746E-2</v>
      </c>
      <c r="BB421" s="6">
        <v>1.3625017887417989E-2</v>
      </c>
      <c r="BD421" s="6">
        <v>1.8942655415876697E-3</v>
      </c>
      <c r="BF421" s="6">
        <v>-1.6684362202336045E-3</v>
      </c>
      <c r="BH421" s="6">
        <v>1.2713465965707993E-3</v>
      </c>
      <c r="BJ421" s="6">
        <v>-1.1247226190840287E-3</v>
      </c>
      <c r="BL421" s="6">
        <v>-3.5411891321834865E-4</v>
      </c>
      <c r="BN421" s="6">
        <v>-1.2963610105602985E-3</v>
      </c>
      <c r="BS421">
        <v>4</v>
      </c>
      <c r="BT421">
        <v>16</v>
      </c>
      <c r="BU421" s="23">
        <v>3190.4</v>
      </c>
      <c r="BV421" s="20">
        <v>1.1851375337837</v>
      </c>
      <c r="BW421" s="20">
        <v>1.2287560143410501</v>
      </c>
    </row>
    <row r="422" spans="1:75" x14ac:dyDescent="0.25">
      <c r="A422" s="1">
        <v>421</v>
      </c>
      <c r="B422" s="1" t="s">
        <v>21</v>
      </c>
      <c r="C422" s="1" t="s">
        <v>22</v>
      </c>
      <c r="D422" s="1" t="s">
        <v>23</v>
      </c>
      <c r="E422" s="1" t="s">
        <v>220</v>
      </c>
      <c r="F422" s="1" t="s">
        <v>43</v>
      </c>
      <c r="G422" s="1" t="b">
        <v>1</v>
      </c>
      <c r="H422" s="1" t="b">
        <v>1</v>
      </c>
      <c r="I422" s="1" t="b">
        <v>0</v>
      </c>
      <c r="J422" s="1" t="b">
        <v>1</v>
      </c>
      <c r="K422" s="1" t="b">
        <v>0</v>
      </c>
      <c r="L422" s="1">
        <v>200</v>
      </c>
      <c r="M422" s="1">
        <v>2</v>
      </c>
      <c r="N422" s="1">
        <v>0</v>
      </c>
      <c r="O422" s="1">
        <v>1</v>
      </c>
      <c r="P422" s="1">
        <v>2</v>
      </c>
      <c r="Q422" s="1">
        <v>100</v>
      </c>
      <c r="R422" s="1">
        <v>100</v>
      </c>
      <c r="S422" s="1">
        <v>1</v>
      </c>
      <c r="T422" s="1">
        <v>1</v>
      </c>
      <c r="U422" s="1" t="b">
        <v>1</v>
      </c>
      <c r="V422" s="1">
        <v>251</v>
      </c>
      <c r="W422" s="50">
        <v>2361.11</v>
      </c>
      <c r="X422" s="50">
        <v>3220.62</v>
      </c>
      <c r="Y422" s="54">
        <v>171</v>
      </c>
      <c r="Z422" s="54">
        <v>166</v>
      </c>
      <c r="AA422" s="50">
        <v>146.54</v>
      </c>
      <c r="AB422" s="50">
        <v>137.36000000000001</v>
      </c>
      <c r="AC422" s="16">
        <v>1.16721294163872</v>
      </c>
      <c r="AD422" s="16">
        <v>1.2088730757886501</v>
      </c>
      <c r="AE422" s="50">
        <v>28.81</v>
      </c>
      <c r="AF422" s="50">
        <v>33.19</v>
      </c>
      <c r="AG422" s="50">
        <v>28.57</v>
      </c>
      <c r="AH422" s="50">
        <v>33.43</v>
      </c>
      <c r="AI422" s="16">
        <v>1.01142264643752</v>
      </c>
      <c r="AJ422" s="16">
        <v>0.99505452344671896</v>
      </c>
      <c r="AK422" s="1">
        <v>-20</v>
      </c>
      <c r="AL422" s="1">
        <v>3</v>
      </c>
      <c r="AN422" s="6" cm="1">
        <f t="array" ref="AN422:AN431">W422:W431/AO422-1</f>
        <v>7.6844924568653106E-4</v>
      </c>
      <c r="AO422" s="23">
        <f>AVERAGE(W422:W431)</f>
        <v>2359.2969999999996</v>
      </c>
      <c r="AP422" s="6" cm="1">
        <f t="array" ref="AP422:AP431">X422:X431/AQ422-1</f>
        <v>1.7913682737760173E-3</v>
      </c>
      <c r="AQ422" s="23">
        <f t="shared" ref="AQ422" si="150">AVERAGE(X422:X431)</f>
        <v>3214.8609999999999</v>
      </c>
      <c r="AR422" s="6" cm="1">
        <f t="array" ref="AR422:AR431">Y422:Y431/AS422-1</f>
        <v>-3.4965034965034336E-3</v>
      </c>
      <c r="AS422" s="23">
        <f>AVERAGE(Y422:Y431)</f>
        <v>171.6</v>
      </c>
      <c r="AT422" s="6" cm="1">
        <f t="array" ref="AT422:AT431">Z422:Z431/AU422-1</f>
        <v>-4.1991601679662871E-3</v>
      </c>
      <c r="AU422" s="23">
        <f>AVERAGE(Z422:Z431)</f>
        <v>166.7</v>
      </c>
      <c r="AV422" s="6" cm="1">
        <f t="array" ref="AV422:AV431">AA422:AA431/AW422-1</f>
        <v>3.7948844409738669E-3</v>
      </c>
      <c r="AW422" s="23">
        <f>AVERAGE(AA422:AA431)</f>
        <v>145.98599999999999</v>
      </c>
      <c r="AX422" s="6" cm="1">
        <f t="array" ref="AX422:AX431">AB422:AB431/AY422-1</f>
        <v>3.785387527221129E-3</v>
      </c>
      <c r="AY422" s="23">
        <f>AVERAGE(AB422:AB431)</f>
        <v>136.84200000000001</v>
      </c>
      <c r="AZ422" s="6" cm="1">
        <f t="array" ref="AZ422:AZ431">AC422:AC431/BA422-1</f>
        <v>-7.2934302213402136E-3</v>
      </c>
      <c r="BA422" s="23">
        <f>AVERAGE(AC422:AC431)</f>
        <v>1.175788472820291</v>
      </c>
      <c r="BB422" s="6" cm="1">
        <f t="array" ref="BB422:BB431">AD422:AD431/BC422-1</f>
        <v>-8.0529240704106941E-3</v>
      </c>
      <c r="BC422" s="23">
        <f>AVERAGE(AD422:AD431)</f>
        <v>1.2186870702308101</v>
      </c>
      <c r="BD422" s="6" cm="1">
        <f t="array" ref="BD422:BD431">AE422:AE431/BE422-1</f>
        <v>-2.4929021535903262E-3</v>
      </c>
      <c r="BE422" s="23">
        <f>AVERAGE(AE422:AE431)</f>
        <v>28.881999999999994</v>
      </c>
      <c r="BF422" s="6" cm="1">
        <f t="array" ref="BF422:BF431">AF422:AF431/BG422-1</f>
        <v>2.1740443263480458E-3</v>
      </c>
      <c r="BG422" s="23">
        <f>AVERAGE(AF422:AF431)</f>
        <v>33.118000000000002</v>
      </c>
      <c r="BH422" s="6" cm="1">
        <f t="array" ref="BH422:BH431">AG422:AG431/BI422-1</f>
        <v>1.6126770438928961E-3</v>
      </c>
      <c r="BI422" s="23">
        <f t="shared" ref="BI422" si="151">AVERAGE(AG422:AG431)</f>
        <v>28.524000000000001</v>
      </c>
      <c r="BJ422" s="6" cm="1">
        <f t="array" ref="BJ422:BJ431">AH422:AH431/BK422-1</f>
        <v>-1.3741187716572734E-3</v>
      </c>
      <c r="BK422" s="23">
        <f t="shared" ref="BK422" si="152">AVERAGE(AH422:AH431)</f>
        <v>33.475999999999999</v>
      </c>
      <c r="BL422" s="6" cm="1">
        <f t="array" ref="BL422:BL431">AI422:AI431/BM422-1</f>
        <v>-4.0863773008945614E-3</v>
      </c>
      <c r="BM422" s="22">
        <f t="shared" ref="BM422" si="153">AVERAGE(AI422:AI431)</f>
        <v>1.0155726595007128</v>
      </c>
      <c r="BN422" s="6" cm="1">
        <f t="array" ref="BN422:BN431">AJ422:AJ431/BO422-1</f>
        <v>3.6651887443559517E-3</v>
      </c>
      <c r="BO422" s="22">
        <f t="shared" ref="BO422" si="154">AVERAGE(AJ422:AJ431)</f>
        <v>0.99142077916599924</v>
      </c>
      <c r="BS422">
        <v>3</v>
      </c>
      <c r="BT422">
        <v>17</v>
      </c>
      <c r="BU422" s="23">
        <v>3220.62</v>
      </c>
      <c r="BV422" s="20">
        <v>1.16721294163872</v>
      </c>
      <c r="BW422" s="20">
        <v>1.2088730757886501</v>
      </c>
    </row>
    <row r="423" spans="1:75" x14ac:dyDescent="0.25">
      <c r="A423" s="1">
        <v>422</v>
      </c>
      <c r="B423" s="1" t="s">
        <v>21</v>
      </c>
      <c r="C423" s="1" t="s">
        <v>22</v>
      </c>
      <c r="D423" s="1" t="s">
        <v>23</v>
      </c>
      <c r="E423" s="1" t="s">
        <v>220</v>
      </c>
      <c r="F423" s="1" t="s">
        <v>43</v>
      </c>
      <c r="G423" s="1" t="b">
        <v>1</v>
      </c>
      <c r="H423" s="1" t="b">
        <v>1</v>
      </c>
      <c r="I423" s="1" t="b">
        <v>0</v>
      </c>
      <c r="J423" s="1" t="b">
        <v>1</v>
      </c>
      <c r="K423" s="1" t="b">
        <v>0</v>
      </c>
      <c r="L423" s="1">
        <v>200</v>
      </c>
      <c r="M423" s="1">
        <v>2</v>
      </c>
      <c r="N423" s="1">
        <v>0</v>
      </c>
      <c r="O423" s="1">
        <v>1</v>
      </c>
      <c r="P423" s="1">
        <v>2</v>
      </c>
      <c r="Q423" s="1">
        <v>100</v>
      </c>
      <c r="R423" s="1">
        <v>100</v>
      </c>
      <c r="S423" s="1">
        <v>1</v>
      </c>
      <c r="T423" s="1">
        <v>1</v>
      </c>
      <c r="U423" s="1" t="b">
        <v>1</v>
      </c>
      <c r="V423" s="1">
        <v>251</v>
      </c>
      <c r="W423" s="50">
        <v>2341.9299999999998</v>
      </c>
      <c r="X423" s="50">
        <v>3180.47</v>
      </c>
      <c r="Y423" s="54">
        <v>172</v>
      </c>
      <c r="Z423" s="54">
        <v>167</v>
      </c>
      <c r="AA423" s="50">
        <v>146.61000000000001</v>
      </c>
      <c r="AB423" s="50">
        <v>137.15</v>
      </c>
      <c r="AC423" s="16">
        <v>1.1734390190608099</v>
      </c>
      <c r="AD423" s="16">
        <v>1.2181055422483</v>
      </c>
      <c r="AE423" s="50">
        <v>29.04</v>
      </c>
      <c r="AF423" s="50">
        <v>32.96</v>
      </c>
      <c r="AG423" s="50">
        <v>28.66</v>
      </c>
      <c r="AH423" s="50">
        <v>33.340000000000003</v>
      </c>
      <c r="AI423" s="16">
        <v>1.0162548895224699</v>
      </c>
      <c r="AJ423" s="16">
        <v>0.99073886226044605</v>
      </c>
      <c r="AK423" s="1">
        <v>-20</v>
      </c>
      <c r="AL423" s="1">
        <v>3</v>
      </c>
      <c r="AN423" s="6">
        <v>-7.3610910368638871E-3</v>
      </c>
      <c r="AP423" s="6">
        <v>-1.0697507606083123E-2</v>
      </c>
      <c r="AR423" s="6">
        <v>2.3310023310023631E-3</v>
      </c>
      <c r="AT423" s="6">
        <v>1.7996400719857419E-3</v>
      </c>
      <c r="AV423" s="6">
        <v>4.2743824750319792E-3</v>
      </c>
      <c r="AX423" s="6">
        <v>2.2507709621315541E-3</v>
      </c>
      <c r="AZ423" s="6">
        <v>-1.998194244790974E-3</v>
      </c>
      <c r="BB423" s="6">
        <v>-4.7717580395756354E-4</v>
      </c>
      <c r="BD423" s="6">
        <v>5.4705352814903296E-3</v>
      </c>
      <c r="BF423" s="6">
        <v>-4.7708194939308779E-3</v>
      </c>
      <c r="BH423" s="6">
        <v>4.7679147384658283E-3</v>
      </c>
      <c r="BJ423" s="6">
        <v>-4.0626120205519145E-3</v>
      </c>
      <c r="BL423" s="6">
        <v>6.7176879504859954E-4</v>
      </c>
      <c r="BN423" s="6">
        <v>-6.8781784675409074E-4</v>
      </c>
      <c r="BS423">
        <v>3</v>
      </c>
      <c r="BT423">
        <v>17</v>
      </c>
      <c r="BU423" s="23">
        <v>3180.47</v>
      </c>
      <c r="BV423" s="20">
        <v>1.1734390190608099</v>
      </c>
      <c r="BW423" s="20">
        <v>1.2181055422483</v>
      </c>
    </row>
    <row r="424" spans="1:75" x14ac:dyDescent="0.25">
      <c r="A424" s="1">
        <v>423</v>
      </c>
      <c r="B424" s="1" t="s">
        <v>21</v>
      </c>
      <c r="C424" s="1" t="s">
        <v>22</v>
      </c>
      <c r="D424" s="1" t="s">
        <v>23</v>
      </c>
      <c r="E424" s="1" t="s">
        <v>220</v>
      </c>
      <c r="F424" s="1" t="s">
        <v>43</v>
      </c>
      <c r="G424" s="1" t="b">
        <v>1</v>
      </c>
      <c r="H424" s="1" t="b">
        <v>1</v>
      </c>
      <c r="I424" s="1" t="b">
        <v>0</v>
      </c>
      <c r="J424" s="1" t="b">
        <v>1</v>
      </c>
      <c r="K424" s="1" t="b">
        <v>0</v>
      </c>
      <c r="L424" s="1">
        <v>200</v>
      </c>
      <c r="M424" s="1">
        <v>2</v>
      </c>
      <c r="N424" s="1">
        <v>0</v>
      </c>
      <c r="O424" s="1">
        <v>1</v>
      </c>
      <c r="P424" s="1">
        <v>2</v>
      </c>
      <c r="Q424" s="1">
        <v>100</v>
      </c>
      <c r="R424" s="1">
        <v>100</v>
      </c>
      <c r="S424" s="1">
        <v>1</v>
      </c>
      <c r="T424" s="1">
        <v>1</v>
      </c>
      <c r="U424" s="1" t="b">
        <v>1</v>
      </c>
      <c r="V424" s="1">
        <v>251</v>
      </c>
      <c r="W424" s="50">
        <v>2401.67</v>
      </c>
      <c r="X424" s="50">
        <v>3249.75</v>
      </c>
      <c r="Y424" s="54">
        <v>171</v>
      </c>
      <c r="Z424" s="54">
        <v>166</v>
      </c>
      <c r="AA424" s="50">
        <v>145.44</v>
      </c>
      <c r="AB424" s="50">
        <v>136.19</v>
      </c>
      <c r="AC424" s="16">
        <v>1.1761408837113401</v>
      </c>
      <c r="AD424" s="16">
        <v>1.2195469826049801</v>
      </c>
      <c r="AE424" s="50">
        <v>29.06</v>
      </c>
      <c r="AF424" s="50">
        <v>32.94</v>
      </c>
      <c r="AG424" s="50">
        <v>28.59</v>
      </c>
      <c r="AH424" s="50">
        <v>33.409999999999997</v>
      </c>
      <c r="AI424" s="16">
        <v>1.01883550247799</v>
      </c>
      <c r="AJ424" s="16">
        <v>0.98760123184897697</v>
      </c>
      <c r="AK424" s="1">
        <v>-20</v>
      </c>
      <c r="AL424" s="1">
        <v>3</v>
      </c>
      <c r="AN424" s="6">
        <v>1.7960010969369389E-2</v>
      </c>
      <c r="AP424" s="6">
        <v>1.0852413214754941E-2</v>
      </c>
      <c r="AR424" s="6">
        <v>-3.4965034965034336E-3</v>
      </c>
      <c r="AT424" s="6">
        <v>-4.1991601679662871E-3</v>
      </c>
      <c r="AV424" s="6">
        <v>-3.7400846656527875E-3</v>
      </c>
      <c r="AX424" s="6">
        <v>-4.7646190497070418E-3</v>
      </c>
      <c r="AZ424" s="6">
        <v>2.997230362395964E-4</v>
      </c>
      <c r="BB424" s="6">
        <v>7.0560556124310558E-4</v>
      </c>
      <c r="BD424" s="6">
        <v>6.1630081019321548E-3</v>
      </c>
      <c r="BF424" s="6">
        <v>-5.374720695694335E-3</v>
      </c>
      <c r="BH424" s="6">
        <v>2.313840976020165E-3</v>
      </c>
      <c r="BJ424" s="6">
        <v>-1.9715617158562182E-3</v>
      </c>
      <c r="BL424" s="6">
        <v>3.2128109660625181E-3</v>
      </c>
      <c r="BN424" s="6">
        <v>-3.8525996199467727E-3</v>
      </c>
      <c r="BS424">
        <v>3</v>
      </c>
      <c r="BT424">
        <v>17</v>
      </c>
      <c r="BU424" s="23">
        <v>3249.75</v>
      </c>
      <c r="BV424" s="20">
        <v>1.1761408837113401</v>
      </c>
      <c r="BW424" s="20">
        <v>1.2195469826049801</v>
      </c>
    </row>
    <row r="425" spans="1:75" x14ac:dyDescent="0.25">
      <c r="A425" s="1">
        <v>424</v>
      </c>
      <c r="B425" s="1" t="s">
        <v>21</v>
      </c>
      <c r="C425" s="1" t="s">
        <v>22</v>
      </c>
      <c r="D425" s="1" t="s">
        <v>23</v>
      </c>
      <c r="E425" s="1" t="s">
        <v>220</v>
      </c>
      <c r="F425" s="1" t="s">
        <v>43</v>
      </c>
      <c r="G425" s="1" t="b">
        <v>1</v>
      </c>
      <c r="H425" s="1" t="b">
        <v>1</v>
      </c>
      <c r="I425" s="1" t="b">
        <v>0</v>
      </c>
      <c r="J425" s="1" t="b">
        <v>1</v>
      </c>
      <c r="K425" s="1" t="b">
        <v>0</v>
      </c>
      <c r="L425" s="1">
        <v>200</v>
      </c>
      <c r="M425" s="1">
        <v>2</v>
      </c>
      <c r="N425" s="1">
        <v>0</v>
      </c>
      <c r="O425" s="1">
        <v>1</v>
      </c>
      <c r="P425" s="1">
        <v>2</v>
      </c>
      <c r="Q425" s="1">
        <v>100</v>
      </c>
      <c r="R425" s="1">
        <v>100</v>
      </c>
      <c r="S425" s="1">
        <v>1</v>
      </c>
      <c r="T425" s="1">
        <v>1</v>
      </c>
      <c r="U425" s="1" t="b">
        <v>1</v>
      </c>
      <c r="V425" s="1">
        <v>251</v>
      </c>
      <c r="W425" s="50">
        <v>2328.44</v>
      </c>
      <c r="X425" s="50">
        <v>3187.93</v>
      </c>
      <c r="Y425" s="54">
        <v>172</v>
      </c>
      <c r="Z425" s="54">
        <v>167</v>
      </c>
      <c r="AA425" s="50">
        <v>146.13999999999999</v>
      </c>
      <c r="AB425" s="50">
        <v>137.81</v>
      </c>
      <c r="AC425" s="16">
        <v>1.1773164132363401</v>
      </c>
      <c r="AD425" s="16">
        <v>1.2124193795371401</v>
      </c>
      <c r="AE425" s="50">
        <v>28.99</v>
      </c>
      <c r="AF425" s="50">
        <v>33.01</v>
      </c>
      <c r="AG425" s="50">
        <v>28.2</v>
      </c>
      <c r="AH425" s="50">
        <v>33.799999999999997</v>
      </c>
      <c r="AI425" s="16">
        <v>1.0323946762266201</v>
      </c>
      <c r="AJ425" s="16">
        <v>0.97964287742204803</v>
      </c>
      <c r="AK425" s="1">
        <v>-20</v>
      </c>
      <c r="AL425" s="1">
        <v>3</v>
      </c>
      <c r="AN425" s="6">
        <v>-1.307889595926226E-2</v>
      </c>
      <c r="AP425" s="6">
        <v>-8.3770340303982449E-3</v>
      </c>
      <c r="AR425" s="6">
        <v>2.3310023310023631E-3</v>
      </c>
      <c r="AT425" s="6">
        <v>1.7996400719857419E-3</v>
      </c>
      <c r="AV425" s="6">
        <v>1.0548956749276694E-3</v>
      </c>
      <c r="AX425" s="6">
        <v>7.0738515952704084E-3</v>
      </c>
      <c r="AZ425" s="6">
        <v>1.2995028029014755E-3</v>
      </c>
      <c r="BB425" s="6">
        <v>-5.1429861256204745E-3</v>
      </c>
      <c r="BD425" s="6">
        <v>3.7393532303857668E-3</v>
      </c>
      <c r="BF425" s="6">
        <v>-3.2610664895224017E-3</v>
      </c>
      <c r="BH425" s="6">
        <v>-1.13588557004628E-2</v>
      </c>
      <c r="BJ425" s="6">
        <v>9.6785756960209302E-3</v>
      </c>
      <c r="BL425" s="6">
        <v>1.656407010225891E-2</v>
      </c>
      <c r="BN425" s="6">
        <v>-1.1879821354822684E-2</v>
      </c>
      <c r="BS425">
        <v>3</v>
      </c>
      <c r="BT425">
        <v>17</v>
      </c>
      <c r="BU425" s="23">
        <v>3187.93</v>
      </c>
      <c r="BV425" s="20">
        <v>1.1773164132363401</v>
      </c>
      <c r="BW425" s="20">
        <v>1.2124193795371401</v>
      </c>
    </row>
    <row r="426" spans="1:75" x14ac:dyDescent="0.25">
      <c r="A426" s="1">
        <v>425</v>
      </c>
      <c r="B426" s="1" t="s">
        <v>21</v>
      </c>
      <c r="C426" s="1" t="s">
        <v>22</v>
      </c>
      <c r="D426" s="1" t="s">
        <v>23</v>
      </c>
      <c r="E426" s="1" t="s">
        <v>220</v>
      </c>
      <c r="F426" s="1" t="s">
        <v>43</v>
      </c>
      <c r="G426" s="1" t="b">
        <v>1</v>
      </c>
      <c r="H426" s="1" t="b">
        <v>1</v>
      </c>
      <c r="I426" s="1" t="b">
        <v>0</v>
      </c>
      <c r="J426" s="1" t="b">
        <v>1</v>
      </c>
      <c r="K426" s="1" t="b">
        <v>0</v>
      </c>
      <c r="L426" s="1">
        <v>200</v>
      </c>
      <c r="M426" s="1">
        <v>2</v>
      </c>
      <c r="N426" s="1">
        <v>0</v>
      </c>
      <c r="O426" s="1">
        <v>1</v>
      </c>
      <c r="P426" s="1">
        <v>2</v>
      </c>
      <c r="Q426" s="1">
        <v>100</v>
      </c>
      <c r="R426" s="1">
        <v>100</v>
      </c>
      <c r="S426" s="1">
        <v>1</v>
      </c>
      <c r="T426" s="1">
        <v>1</v>
      </c>
      <c r="U426" s="1" t="b">
        <v>1</v>
      </c>
      <c r="V426" s="1">
        <v>251</v>
      </c>
      <c r="W426" s="50">
        <v>2370.71</v>
      </c>
      <c r="X426" s="50">
        <v>3254.07</v>
      </c>
      <c r="Y426" s="54">
        <v>171</v>
      </c>
      <c r="Z426" s="54">
        <v>167</v>
      </c>
      <c r="AA426" s="50">
        <v>145.28</v>
      </c>
      <c r="AB426" s="50">
        <v>136.31</v>
      </c>
      <c r="AC426" s="16">
        <v>1.17723796970407</v>
      </c>
      <c r="AD426" s="16">
        <v>1.2254780402474701</v>
      </c>
      <c r="AE426" s="50">
        <v>28</v>
      </c>
      <c r="AF426" s="50">
        <v>34</v>
      </c>
      <c r="AG426" s="50">
        <v>28.5</v>
      </c>
      <c r="AH426" s="50">
        <v>33.5</v>
      </c>
      <c r="AI426" s="16">
        <v>0.98463804987498005</v>
      </c>
      <c r="AJ426" s="16">
        <v>1.01651196294744</v>
      </c>
      <c r="AK426" s="1">
        <v>-20</v>
      </c>
      <c r="AL426" s="1">
        <v>3</v>
      </c>
      <c r="AN426" s="6">
        <v>4.8374579376824212E-3</v>
      </c>
      <c r="AP426" s="6">
        <v>1.2196172711666398E-2</v>
      </c>
      <c r="AR426" s="6">
        <v>-3.4965034965034336E-3</v>
      </c>
      <c r="AT426" s="6">
        <v>1.7996400719857419E-3</v>
      </c>
      <c r="AV426" s="6">
        <v>-4.8360801720712665E-3</v>
      </c>
      <c r="AX426" s="6">
        <v>-3.8876952982271895E-3</v>
      </c>
      <c r="AZ426" s="6">
        <v>1.2327871188448913E-3</v>
      </c>
      <c r="BB426" s="6">
        <v>5.5723656897204155E-3</v>
      </c>
      <c r="BD426" s="6">
        <v>-3.0538051381483133E-2</v>
      </c>
      <c r="BF426" s="6">
        <v>2.6632042997765559E-2</v>
      </c>
      <c r="BH426" s="6">
        <v>-8.4139671855287812E-4</v>
      </c>
      <c r="BJ426" s="6">
        <v>7.1693153303864499E-4</v>
      </c>
      <c r="BL426" s="6">
        <v>-3.0460262332132171E-2</v>
      </c>
      <c r="BN426" s="6">
        <v>2.5308309356343983E-2</v>
      </c>
      <c r="BS426">
        <v>3</v>
      </c>
      <c r="BT426">
        <v>17</v>
      </c>
      <c r="BU426" s="23">
        <v>3254.07</v>
      </c>
      <c r="BV426" s="20">
        <v>1.17723796970407</v>
      </c>
      <c r="BW426" s="20">
        <v>1.2254780402474701</v>
      </c>
    </row>
    <row r="427" spans="1:75" x14ac:dyDescent="0.25">
      <c r="A427" s="1">
        <v>426</v>
      </c>
      <c r="B427" s="1" t="s">
        <v>21</v>
      </c>
      <c r="C427" s="1" t="s">
        <v>22</v>
      </c>
      <c r="D427" s="1" t="s">
        <v>23</v>
      </c>
      <c r="E427" s="1" t="s">
        <v>220</v>
      </c>
      <c r="F427" s="1" t="s">
        <v>43</v>
      </c>
      <c r="G427" s="1" t="b">
        <v>1</v>
      </c>
      <c r="H427" s="1" t="b">
        <v>1</v>
      </c>
      <c r="I427" s="1" t="b">
        <v>0</v>
      </c>
      <c r="J427" s="1" t="b">
        <v>1</v>
      </c>
      <c r="K427" s="1" t="b">
        <v>0</v>
      </c>
      <c r="L427" s="1">
        <v>200</v>
      </c>
      <c r="M427" s="1">
        <v>2</v>
      </c>
      <c r="N427" s="1">
        <v>0</v>
      </c>
      <c r="O427" s="1">
        <v>1</v>
      </c>
      <c r="P427" s="1">
        <v>2</v>
      </c>
      <c r="Q427" s="1">
        <v>100</v>
      </c>
      <c r="R427" s="1">
        <v>100</v>
      </c>
      <c r="S427" s="1">
        <v>1</v>
      </c>
      <c r="T427" s="1">
        <v>1</v>
      </c>
      <c r="U427" s="1" t="b">
        <v>1</v>
      </c>
      <c r="V427" s="1">
        <v>251</v>
      </c>
      <c r="W427" s="50">
        <v>2335.2800000000002</v>
      </c>
      <c r="X427" s="50">
        <v>3177.66</v>
      </c>
      <c r="Y427" s="54">
        <v>172</v>
      </c>
      <c r="Z427" s="54">
        <v>167</v>
      </c>
      <c r="AA427" s="50">
        <v>146.88</v>
      </c>
      <c r="AB427" s="50">
        <v>137.18</v>
      </c>
      <c r="AC427" s="16">
        <v>1.17128777750177</v>
      </c>
      <c r="AD427" s="16">
        <v>1.21766789166708</v>
      </c>
      <c r="AE427" s="50">
        <v>28.94</v>
      </c>
      <c r="AF427" s="50">
        <v>33.06</v>
      </c>
      <c r="AG427" s="50">
        <v>28.75</v>
      </c>
      <c r="AH427" s="50">
        <v>33.25</v>
      </c>
      <c r="AI427" s="16">
        <v>1.0100204096782699</v>
      </c>
      <c r="AJ427" s="16">
        <v>0.99677213400683395</v>
      </c>
      <c r="AK427" s="1">
        <v>-20</v>
      </c>
      <c r="AL427" s="1">
        <v>3</v>
      </c>
      <c r="AN427" s="6">
        <v>-1.0179727266215077E-2</v>
      </c>
      <c r="AP427" s="6">
        <v>-1.1571573389953738E-2</v>
      </c>
      <c r="AR427" s="6">
        <v>2.3310023310023631E-3</v>
      </c>
      <c r="AT427" s="6">
        <v>1.7996400719857419E-3</v>
      </c>
      <c r="AV427" s="6">
        <v>6.1238748921130792E-3</v>
      </c>
      <c r="AX427" s="6">
        <v>2.4700019000014617E-3</v>
      </c>
      <c r="AZ427" s="6">
        <v>-3.8278103779376682E-3</v>
      </c>
      <c r="BB427" s="6">
        <v>-8.3629225961767695E-4</v>
      </c>
      <c r="BD427" s="6">
        <v>2.0081711792814261E-3</v>
      </c>
      <c r="BF427" s="6">
        <v>-1.7513134851138146E-3</v>
      </c>
      <c r="BH427" s="6">
        <v>7.9231524330387604E-3</v>
      </c>
      <c r="BJ427" s="6">
        <v>-6.7511052694467777E-3</v>
      </c>
      <c r="BL427" s="6">
        <v>-5.4671123434659741E-3</v>
      </c>
      <c r="BN427" s="6">
        <v>5.3976625800968847E-3</v>
      </c>
      <c r="BS427">
        <v>3</v>
      </c>
      <c r="BT427">
        <v>17</v>
      </c>
      <c r="BU427" s="23">
        <v>3177.66</v>
      </c>
      <c r="BV427" s="20">
        <v>1.17128777750177</v>
      </c>
      <c r="BW427" s="20">
        <v>1.21766789166708</v>
      </c>
    </row>
    <row r="428" spans="1:75" x14ac:dyDescent="0.25">
      <c r="A428" s="1">
        <v>427</v>
      </c>
      <c r="B428" s="1" t="s">
        <v>21</v>
      </c>
      <c r="C428" s="1" t="s">
        <v>22</v>
      </c>
      <c r="D428" s="1" t="s">
        <v>23</v>
      </c>
      <c r="E428" s="1" t="s">
        <v>220</v>
      </c>
      <c r="F428" s="1" t="s">
        <v>43</v>
      </c>
      <c r="G428" s="1" t="b">
        <v>1</v>
      </c>
      <c r="H428" s="1" t="b">
        <v>1</v>
      </c>
      <c r="I428" s="1" t="b">
        <v>0</v>
      </c>
      <c r="J428" s="1" t="b">
        <v>1</v>
      </c>
      <c r="K428" s="1" t="b">
        <v>0</v>
      </c>
      <c r="L428" s="1">
        <v>200</v>
      </c>
      <c r="M428" s="1">
        <v>2</v>
      </c>
      <c r="N428" s="1">
        <v>0</v>
      </c>
      <c r="O428" s="1">
        <v>1</v>
      </c>
      <c r="P428" s="1">
        <v>2</v>
      </c>
      <c r="Q428" s="1">
        <v>100</v>
      </c>
      <c r="R428" s="1">
        <v>100</v>
      </c>
      <c r="S428" s="1">
        <v>1</v>
      </c>
      <c r="T428" s="1">
        <v>1</v>
      </c>
      <c r="U428" s="1" t="b">
        <v>1</v>
      </c>
      <c r="V428" s="1">
        <v>251</v>
      </c>
      <c r="W428" s="50">
        <v>2372.75</v>
      </c>
      <c r="X428" s="50">
        <v>3203.16</v>
      </c>
      <c r="Y428" s="54">
        <v>172</v>
      </c>
      <c r="Z428" s="54">
        <v>167</v>
      </c>
      <c r="AA428" s="50">
        <v>146.01</v>
      </c>
      <c r="AB428" s="50">
        <v>136.04</v>
      </c>
      <c r="AC428" s="16">
        <v>1.1782524131676999</v>
      </c>
      <c r="AD428" s="16">
        <v>1.22796626506232</v>
      </c>
      <c r="AE428" s="50">
        <v>29.03</v>
      </c>
      <c r="AF428" s="50">
        <v>32.97</v>
      </c>
      <c r="AG428" s="50">
        <v>28.91</v>
      </c>
      <c r="AH428" s="50">
        <v>33.090000000000003</v>
      </c>
      <c r="AI428" s="16">
        <v>1.0058132580608901</v>
      </c>
      <c r="AJ428" s="16">
        <v>0.99761973968472895</v>
      </c>
      <c r="AK428" s="1">
        <v>-20</v>
      </c>
      <c r="AL428" s="1">
        <v>3</v>
      </c>
      <c r="AN428" s="6">
        <v>5.7021222847315478E-3</v>
      </c>
      <c r="AP428" s="6">
        <v>-3.6396596929073599E-3</v>
      </c>
      <c r="AR428" s="6">
        <v>2.3310023310023631E-3</v>
      </c>
      <c r="AT428" s="6">
        <v>1.7996400719857419E-3</v>
      </c>
      <c r="AV428" s="6">
        <v>1.6439932596279405E-4</v>
      </c>
      <c r="AX428" s="6">
        <v>-5.8607737390569126E-3</v>
      </c>
      <c r="AZ428" s="6">
        <v>2.0955642995026391E-3</v>
      </c>
      <c r="BB428" s="6">
        <v>7.6140914744853294E-3</v>
      </c>
      <c r="BD428" s="6">
        <v>5.1242988712696391E-3</v>
      </c>
      <c r="BF428" s="6">
        <v>-4.4688688930492049E-3</v>
      </c>
      <c r="BH428" s="6">
        <v>1.3532463890057578E-2</v>
      </c>
      <c r="BJ428" s="6">
        <v>-1.1530648823037226E-2</v>
      </c>
      <c r="BL428" s="6">
        <v>-9.6097520433652273E-3</v>
      </c>
      <c r="BN428" s="6">
        <v>6.2526029804865768E-3</v>
      </c>
      <c r="BS428">
        <v>3</v>
      </c>
      <c r="BT428">
        <v>17</v>
      </c>
      <c r="BU428" s="23">
        <v>3203.16</v>
      </c>
      <c r="BV428" s="20">
        <v>1.1782524131676999</v>
      </c>
      <c r="BW428" s="20">
        <v>1.22796626506232</v>
      </c>
    </row>
    <row r="429" spans="1:75" x14ac:dyDescent="0.25">
      <c r="A429" s="1">
        <v>428</v>
      </c>
      <c r="B429" s="1" t="s">
        <v>21</v>
      </c>
      <c r="C429" s="1" t="s">
        <v>22</v>
      </c>
      <c r="D429" s="1" t="s">
        <v>23</v>
      </c>
      <c r="E429" s="1" t="s">
        <v>220</v>
      </c>
      <c r="F429" s="1" t="s">
        <v>43</v>
      </c>
      <c r="G429" s="1" t="b">
        <v>1</v>
      </c>
      <c r="H429" s="1" t="b">
        <v>1</v>
      </c>
      <c r="I429" s="1" t="b">
        <v>0</v>
      </c>
      <c r="J429" s="1" t="b">
        <v>1</v>
      </c>
      <c r="K429" s="1" t="b">
        <v>0</v>
      </c>
      <c r="L429" s="1">
        <v>200</v>
      </c>
      <c r="M429" s="1">
        <v>2</v>
      </c>
      <c r="N429" s="1">
        <v>0</v>
      </c>
      <c r="O429" s="1">
        <v>1</v>
      </c>
      <c r="P429" s="1">
        <v>2</v>
      </c>
      <c r="Q429" s="1">
        <v>100</v>
      </c>
      <c r="R429" s="1">
        <v>100</v>
      </c>
      <c r="S429" s="1">
        <v>1</v>
      </c>
      <c r="T429" s="1">
        <v>1</v>
      </c>
      <c r="U429" s="1" t="b">
        <v>1</v>
      </c>
      <c r="V429" s="1">
        <v>251</v>
      </c>
      <c r="W429" s="50">
        <v>2366.73</v>
      </c>
      <c r="X429" s="50">
        <v>3250.23</v>
      </c>
      <c r="Y429" s="54">
        <v>171</v>
      </c>
      <c r="Z429" s="54">
        <v>166</v>
      </c>
      <c r="AA429" s="50">
        <v>145.9</v>
      </c>
      <c r="AB429" s="50">
        <v>136.93</v>
      </c>
      <c r="AC429" s="16">
        <v>1.1724246575378701</v>
      </c>
      <c r="AD429" s="16">
        <v>1.2127723040985401</v>
      </c>
      <c r="AE429" s="50">
        <v>28.84</v>
      </c>
      <c r="AF429" s="50">
        <v>33.159999999999997</v>
      </c>
      <c r="AG429" s="50">
        <v>28.32</v>
      </c>
      <c r="AH429" s="50">
        <v>33.68</v>
      </c>
      <c r="AI429" s="16">
        <v>1.0210899238311599</v>
      </c>
      <c r="AJ429" s="16">
        <v>0.98641289955813505</v>
      </c>
      <c r="AK429" s="1">
        <v>-20</v>
      </c>
      <c r="AL429" s="1">
        <v>3</v>
      </c>
      <c r="AN429" s="6">
        <v>3.1505147507924214E-3</v>
      </c>
      <c r="AP429" s="6">
        <v>1.1001719825522782E-2</v>
      </c>
      <c r="AR429" s="6">
        <v>-3.4965034965034336E-3</v>
      </c>
      <c r="AT429" s="6">
        <v>-4.1991601679662871E-3</v>
      </c>
      <c r="AV429" s="6">
        <v>-5.8909758469982698E-4</v>
      </c>
      <c r="AX429" s="6">
        <v>6.4307741775171401E-4</v>
      </c>
      <c r="AZ429" s="6">
        <v>-2.8609017354561672E-3</v>
      </c>
      <c r="BB429" s="6">
        <v>-4.8533920452195067E-3</v>
      </c>
      <c r="BD429" s="6">
        <v>-1.4541929229275885E-3</v>
      </c>
      <c r="BF429" s="6">
        <v>1.2681925237030267E-3</v>
      </c>
      <c r="BH429" s="6">
        <v>-7.1518721076988534E-3</v>
      </c>
      <c r="BJ429" s="6">
        <v>6.0939180308281493E-3</v>
      </c>
      <c r="BL429" s="6">
        <v>5.4326633144687886E-3</v>
      </c>
      <c r="BN429" s="6">
        <v>-5.0512150976671499E-3</v>
      </c>
      <c r="BS429">
        <v>3</v>
      </c>
      <c r="BT429">
        <v>17</v>
      </c>
      <c r="BU429" s="23">
        <v>3250.23</v>
      </c>
      <c r="BV429" s="20">
        <v>1.1724246575378701</v>
      </c>
      <c r="BW429" s="20">
        <v>1.2127723040985401</v>
      </c>
    </row>
    <row r="430" spans="1:75" x14ac:dyDescent="0.25">
      <c r="A430" s="1">
        <v>429</v>
      </c>
      <c r="B430" s="1" t="s">
        <v>21</v>
      </c>
      <c r="C430" s="1" t="s">
        <v>22</v>
      </c>
      <c r="D430" s="1" t="s">
        <v>23</v>
      </c>
      <c r="E430" s="1" t="s">
        <v>220</v>
      </c>
      <c r="F430" s="1" t="s">
        <v>43</v>
      </c>
      <c r="G430" s="1" t="b">
        <v>1</v>
      </c>
      <c r="H430" s="1" t="b">
        <v>1</v>
      </c>
      <c r="I430" s="1" t="b">
        <v>0</v>
      </c>
      <c r="J430" s="1" t="b">
        <v>1</v>
      </c>
      <c r="K430" s="1" t="b">
        <v>0</v>
      </c>
      <c r="L430" s="1">
        <v>200</v>
      </c>
      <c r="M430" s="1">
        <v>2</v>
      </c>
      <c r="N430" s="1">
        <v>0</v>
      </c>
      <c r="O430" s="1">
        <v>1</v>
      </c>
      <c r="P430" s="1">
        <v>2</v>
      </c>
      <c r="Q430" s="1">
        <v>100</v>
      </c>
      <c r="R430" s="1">
        <v>100</v>
      </c>
      <c r="S430" s="1">
        <v>1</v>
      </c>
      <c r="T430" s="1">
        <v>1</v>
      </c>
      <c r="U430" s="1" t="b">
        <v>1</v>
      </c>
      <c r="V430" s="1">
        <v>251</v>
      </c>
      <c r="W430" s="50">
        <v>2341.62</v>
      </c>
      <c r="X430" s="50">
        <v>3184.91</v>
      </c>
      <c r="Y430" s="54">
        <v>172</v>
      </c>
      <c r="Z430" s="54">
        <v>167</v>
      </c>
      <c r="AA430" s="50">
        <v>146.33000000000001</v>
      </c>
      <c r="AB430" s="50">
        <v>137.26</v>
      </c>
      <c r="AC430" s="16">
        <v>1.1759104879959601</v>
      </c>
      <c r="AD430" s="16">
        <v>1.2172078050961701</v>
      </c>
      <c r="AE430" s="50">
        <v>29.15</v>
      </c>
      <c r="AF430" s="50">
        <v>32.85</v>
      </c>
      <c r="AG430" s="50">
        <v>28.47</v>
      </c>
      <c r="AH430" s="50">
        <v>33.53</v>
      </c>
      <c r="AI430" s="16">
        <v>1.02795039255279</v>
      </c>
      <c r="AJ430" s="16">
        <v>0.98253336100479105</v>
      </c>
      <c r="AK430" s="1">
        <v>-20</v>
      </c>
      <c r="AL430" s="1">
        <v>3</v>
      </c>
      <c r="AN430" s="6">
        <v>-7.4924861092094952E-3</v>
      </c>
      <c r="AP430" s="6">
        <v>-9.3164214564798176E-3</v>
      </c>
      <c r="AR430" s="6">
        <v>2.3310023310023631E-3</v>
      </c>
      <c r="AT430" s="6">
        <v>1.7996400719857419E-3</v>
      </c>
      <c r="AV430" s="6">
        <v>2.356390338799752E-3</v>
      </c>
      <c r="AX430" s="6">
        <v>3.0546177343211411E-3</v>
      </c>
      <c r="AZ430" s="6">
        <v>1.037730667459158E-4</v>
      </c>
      <c r="BB430" s="6">
        <v>-1.213818683051926E-3</v>
      </c>
      <c r="BD430" s="6">
        <v>9.2791357939201458E-3</v>
      </c>
      <c r="BF430" s="6">
        <v>-8.0922761036295032E-3</v>
      </c>
      <c r="BH430" s="6">
        <v>-1.8931426167438925E-3</v>
      </c>
      <c r="BJ430" s="6">
        <v>1.6130959493370067E-3</v>
      </c>
      <c r="BL430" s="6">
        <v>1.2187934498120834E-2</v>
      </c>
      <c r="BN430" s="6">
        <v>-8.9643250857466272E-3</v>
      </c>
      <c r="BS430">
        <v>3</v>
      </c>
      <c r="BT430">
        <v>17</v>
      </c>
      <c r="BU430" s="23">
        <v>3184.91</v>
      </c>
      <c r="BV430" s="20">
        <v>1.1759104879959601</v>
      </c>
      <c r="BW430" s="20">
        <v>1.2172078050961701</v>
      </c>
    </row>
    <row r="431" spans="1:75" x14ac:dyDescent="0.25">
      <c r="A431" s="1">
        <v>430</v>
      </c>
      <c r="B431" s="1" t="s">
        <v>21</v>
      </c>
      <c r="C431" s="1" t="s">
        <v>22</v>
      </c>
      <c r="D431" s="1" t="s">
        <v>23</v>
      </c>
      <c r="E431" s="1" t="s">
        <v>220</v>
      </c>
      <c r="F431" s="1" t="s">
        <v>43</v>
      </c>
      <c r="G431" s="1" t="b">
        <v>1</v>
      </c>
      <c r="H431" s="1" t="b">
        <v>1</v>
      </c>
      <c r="I431" s="1" t="b">
        <v>0</v>
      </c>
      <c r="J431" s="1" t="b">
        <v>1</v>
      </c>
      <c r="K431" s="1" t="b">
        <v>0</v>
      </c>
      <c r="L431" s="1">
        <v>200</v>
      </c>
      <c r="M431" s="1">
        <v>2</v>
      </c>
      <c r="N431" s="1">
        <v>0</v>
      </c>
      <c r="O431" s="1">
        <v>1</v>
      </c>
      <c r="P431" s="1">
        <v>2</v>
      </c>
      <c r="Q431" s="1">
        <v>100</v>
      </c>
      <c r="R431" s="1">
        <v>100</v>
      </c>
      <c r="S431" s="1">
        <v>1</v>
      </c>
      <c r="T431" s="1">
        <v>1</v>
      </c>
      <c r="U431" s="1" t="b">
        <v>1</v>
      </c>
      <c r="V431" s="1">
        <v>251</v>
      </c>
      <c r="W431" s="50">
        <v>2372.73</v>
      </c>
      <c r="X431" s="50">
        <v>3239.81</v>
      </c>
      <c r="Y431" s="54">
        <v>172</v>
      </c>
      <c r="Z431" s="54">
        <v>167</v>
      </c>
      <c r="AA431" s="50">
        <v>144.72999999999999</v>
      </c>
      <c r="AB431" s="50">
        <v>136.19</v>
      </c>
      <c r="AC431" s="16">
        <v>1.18866216464833</v>
      </c>
      <c r="AD431" s="16">
        <v>1.2268334159574501</v>
      </c>
      <c r="AE431" s="50">
        <v>28.96</v>
      </c>
      <c r="AF431" s="50">
        <v>33.04</v>
      </c>
      <c r="AG431" s="50">
        <v>28.27</v>
      </c>
      <c r="AH431" s="50">
        <v>33.729999999999997</v>
      </c>
      <c r="AI431" s="16">
        <v>1.0273068463444399</v>
      </c>
      <c r="AJ431" s="16">
        <v>0.98132019947987204</v>
      </c>
      <c r="AK431" s="1">
        <v>-20</v>
      </c>
      <c r="AL431" s="1">
        <v>3</v>
      </c>
      <c r="AN431" s="6">
        <v>5.6936451832898527E-3</v>
      </c>
      <c r="AP431" s="6">
        <v>7.7605221501022559E-3</v>
      </c>
      <c r="AR431" s="6">
        <v>2.3310023310023631E-3</v>
      </c>
      <c r="AT431" s="6">
        <v>1.7996400719857419E-3</v>
      </c>
      <c r="AV431" s="6">
        <v>-8.6035647253845937E-3</v>
      </c>
      <c r="AX431" s="6">
        <v>-4.7646190497070418E-3</v>
      </c>
      <c r="AZ431" s="6">
        <v>1.0948986255290949E-2</v>
      </c>
      <c r="BB431" s="6">
        <v>6.6845262624286583E-3</v>
      </c>
      <c r="BD431" s="6">
        <v>2.7006439997232512E-3</v>
      </c>
      <c r="BF431" s="6">
        <v>-2.3552146868772716E-3</v>
      </c>
      <c r="BH431" s="6">
        <v>-8.9047819380171367E-3</v>
      </c>
      <c r="BJ431" s="6">
        <v>7.5875253913251228E-3</v>
      </c>
      <c r="BL431" s="6">
        <v>1.1554256343899505E-2</v>
      </c>
      <c r="BN431" s="6">
        <v>-1.0187984656347404E-2</v>
      </c>
      <c r="BS431">
        <v>3</v>
      </c>
      <c r="BT431">
        <v>17</v>
      </c>
      <c r="BU431" s="23">
        <v>3239.81</v>
      </c>
      <c r="BV431" s="20">
        <v>1.18866216464833</v>
      </c>
      <c r="BW431" s="20">
        <v>1.2268334159574501</v>
      </c>
    </row>
    <row r="432" spans="1:75" x14ac:dyDescent="0.25">
      <c r="A432" s="3">
        <v>431</v>
      </c>
      <c r="B432" s="3" t="s">
        <v>21</v>
      </c>
      <c r="C432" s="3" t="s">
        <v>22</v>
      </c>
      <c r="D432" s="3" t="s">
        <v>23</v>
      </c>
      <c r="E432" s="3" t="s">
        <v>221</v>
      </c>
      <c r="F432" s="3" t="s">
        <v>43</v>
      </c>
      <c r="G432" s="3" t="b">
        <v>1</v>
      </c>
      <c r="H432" s="3" t="b">
        <v>1</v>
      </c>
      <c r="I432" s="3" t="b">
        <v>0</v>
      </c>
      <c r="J432" s="3" t="b">
        <v>1</v>
      </c>
      <c r="K432" s="3" t="b">
        <v>0</v>
      </c>
      <c r="L432" s="3">
        <v>200</v>
      </c>
      <c r="M432" s="3">
        <v>2</v>
      </c>
      <c r="N432" s="3">
        <v>0</v>
      </c>
      <c r="O432" s="3">
        <v>1</v>
      </c>
      <c r="P432" s="3">
        <v>2</v>
      </c>
      <c r="Q432" s="3">
        <v>100</v>
      </c>
      <c r="R432" s="3">
        <v>100</v>
      </c>
      <c r="S432" s="3">
        <v>1</v>
      </c>
      <c r="T432" s="3">
        <v>1</v>
      </c>
      <c r="U432" s="3" t="b">
        <v>1</v>
      </c>
      <c r="V432" s="3">
        <v>251</v>
      </c>
      <c r="W432" s="51">
        <v>2373.12</v>
      </c>
      <c r="X432" s="51">
        <v>3335.18</v>
      </c>
      <c r="Y432" s="53">
        <v>172</v>
      </c>
      <c r="Z432" s="53">
        <v>166</v>
      </c>
      <c r="AA432" s="51">
        <v>144.81</v>
      </c>
      <c r="AB432" s="51">
        <v>134.26</v>
      </c>
      <c r="AC432" s="17">
        <v>1.1879411065860399</v>
      </c>
      <c r="AD432" s="17">
        <v>1.2367091929899401</v>
      </c>
      <c r="AE432" s="51">
        <v>28.97</v>
      </c>
      <c r="AF432" s="51">
        <v>33.03</v>
      </c>
      <c r="AG432" s="51">
        <v>28.32</v>
      </c>
      <c r="AH432" s="51">
        <v>33.68</v>
      </c>
      <c r="AI432" s="17">
        <v>1.0258408226331599</v>
      </c>
      <c r="AJ432" s="17">
        <v>0.98260555744499001</v>
      </c>
      <c r="AK432" s="3">
        <v>-20</v>
      </c>
      <c r="AL432" s="3">
        <v>2</v>
      </c>
      <c r="AN432" s="6" cm="1">
        <f t="array" ref="AN432:AN441">W432:W441/AO432-1</f>
        <v>1.7713669394870513E-2</v>
      </c>
      <c r="AO432" s="23">
        <f>AVERAGE(W432:W441)</f>
        <v>2331.8150000000001</v>
      </c>
      <c r="AP432" s="6" cm="1">
        <f t="array" ref="AP432:AP441">X432:X441/AQ432-1</f>
        <v>8.7143986133420004E-3</v>
      </c>
      <c r="AQ432" s="23">
        <f t="shared" ref="AQ432" si="155">AVERAGE(X432:X441)</f>
        <v>3306.3669999999997</v>
      </c>
      <c r="AR432" s="6" cm="1">
        <f t="array" ref="AR432:AR441">Y432:Y441/AS432-1</f>
        <v>5.8173356602675419E-4</v>
      </c>
      <c r="AS432" s="23">
        <f>AVERAGE(Y432:Y441)</f>
        <v>171.9</v>
      </c>
      <c r="AT432" s="6" cm="1">
        <f t="array" ref="AT432:AT441">Z432:Z441/AU432-1</f>
        <v>-3.0030030030030463E-3</v>
      </c>
      <c r="AU432" s="23">
        <f>AVERAGE(Z432:Z441)</f>
        <v>166.5</v>
      </c>
      <c r="AV432" s="6" cm="1">
        <f t="array" ref="AV432:AV441">AA432:AA441/AW432-1</f>
        <v>-7.4640676084140045E-3</v>
      </c>
      <c r="AW432" s="23">
        <f>AVERAGE(AA432:AA441)</f>
        <v>145.899</v>
      </c>
      <c r="AX432" s="6" cm="1">
        <f t="array" ref="AX432:AX441">AB432:AB441/AY432-1</f>
        <v>-6.0484020225501922E-3</v>
      </c>
      <c r="AY432" s="23">
        <f>AVERAGE(AB432:AB441)</f>
        <v>135.077</v>
      </c>
      <c r="AZ432" s="6" cm="1">
        <f t="array" ref="AZ432:AZ441">AC432:AC441/BA432-1</f>
        <v>7.9466238285044177E-3</v>
      </c>
      <c r="BA432" s="23">
        <f>AVERAGE(AC432:AC441)</f>
        <v>1.178575411140184</v>
      </c>
      <c r="BB432" s="6" cm="1">
        <f t="array" ref="BB432:BB441">AD432:AD441/BC432-1</f>
        <v>2.894033707238064E-3</v>
      </c>
      <c r="BC432" s="23">
        <f>AVERAGE(AD432:AD441)</f>
        <v>1.2331404429821911</v>
      </c>
      <c r="BD432" s="6" cm="1">
        <f t="array" ref="BD432:BD441">AE432:AE441/BE432-1</f>
        <v>2.0573522158810587E-2</v>
      </c>
      <c r="BE432" s="23">
        <f>AVERAGE(AE432:AE441)</f>
        <v>28.386000000000003</v>
      </c>
      <c r="BF432" s="6" cm="1">
        <f t="array" ref="BF432:BF441">AF432:AF441/BG432-1</f>
        <v>-1.7373713333730056E-2</v>
      </c>
      <c r="BG432" s="23">
        <f>AVERAGE(AF432:AF441)</f>
        <v>33.614000000000004</v>
      </c>
      <c r="BH432" s="6" cm="1">
        <f t="array" ref="BH432:BH441">AG432:AG441/BI432-1</f>
        <v>-2.2899418707064134E-3</v>
      </c>
      <c r="BI432" s="23">
        <f t="shared" ref="BI432" si="156">AVERAGE(AG432:AG441)</f>
        <v>28.385000000000002</v>
      </c>
      <c r="BJ432" s="6" cm="1">
        <f t="array" ref="BJ432:BJ441">AH432:AH441/BK432-1</f>
        <v>1.9336605681985475E-3</v>
      </c>
      <c r="BK432" s="23">
        <f t="shared" ref="BK432" si="157">AVERAGE(AH432:AH441)</f>
        <v>33.615000000000002</v>
      </c>
      <c r="BL432" s="6" cm="1">
        <f t="array" ref="BL432:BL441">AI432:AI441/BM432-1</f>
        <v>2.287710456386205E-2</v>
      </c>
      <c r="BM432" s="22">
        <f t="shared" ref="BM432" si="158">AVERAGE(AI432:AI441)</f>
        <v>1.0028974331873051</v>
      </c>
      <c r="BN432" s="6" cm="1">
        <f t="array" ref="BN432:BN441">AJ432:AJ441/BO432-1</f>
        <v>-1.9344757732054352E-2</v>
      </c>
      <c r="BO432" s="22">
        <f t="shared" ref="BO432" si="159">AVERAGE(AJ432:AJ441)</f>
        <v>1.0019887877951215</v>
      </c>
      <c r="BS432">
        <v>2</v>
      </c>
      <c r="BT432">
        <v>18</v>
      </c>
      <c r="BU432" s="23">
        <v>3335.18</v>
      </c>
      <c r="BV432" s="20">
        <v>1.1879411065860399</v>
      </c>
      <c r="BW432" s="20">
        <v>1.2367091929899401</v>
      </c>
    </row>
    <row r="433" spans="1:75" x14ac:dyDescent="0.25">
      <c r="A433" s="3">
        <v>432</v>
      </c>
      <c r="B433" s="3" t="s">
        <v>21</v>
      </c>
      <c r="C433" s="3" t="s">
        <v>22</v>
      </c>
      <c r="D433" s="3" t="s">
        <v>23</v>
      </c>
      <c r="E433" s="3" t="s">
        <v>221</v>
      </c>
      <c r="F433" s="3" t="s">
        <v>43</v>
      </c>
      <c r="G433" s="3" t="b">
        <v>1</v>
      </c>
      <c r="H433" s="3" t="b">
        <v>1</v>
      </c>
      <c r="I433" s="3" t="b">
        <v>0</v>
      </c>
      <c r="J433" s="3" t="b">
        <v>1</v>
      </c>
      <c r="K433" s="3" t="b">
        <v>0</v>
      </c>
      <c r="L433" s="3">
        <v>200</v>
      </c>
      <c r="M433" s="3">
        <v>2</v>
      </c>
      <c r="N433" s="3">
        <v>0</v>
      </c>
      <c r="O433" s="3">
        <v>1</v>
      </c>
      <c r="P433" s="3">
        <v>2</v>
      </c>
      <c r="Q433" s="3">
        <v>100</v>
      </c>
      <c r="R433" s="3">
        <v>100</v>
      </c>
      <c r="S433" s="3">
        <v>1</v>
      </c>
      <c r="T433" s="3">
        <v>1</v>
      </c>
      <c r="U433" s="3" t="b">
        <v>1</v>
      </c>
      <c r="V433" s="3">
        <v>251</v>
      </c>
      <c r="W433" s="51">
        <v>2339.65</v>
      </c>
      <c r="X433" s="51">
        <v>3313.75</v>
      </c>
      <c r="Y433" s="53">
        <v>172</v>
      </c>
      <c r="Z433" s="53">
        <v>166</v>
      </c>
      <c r="AA433" s="51">
        <v>145.81</v>
      </c>
      <c r="AB433" s="51">
        <v>135.07</v>
      </c>
      <c r="AC433" s="17">
        <v>1.17994593877359</v>
      </c>
      <c r="AD433" s="17">
        <v>1.2295269420705599</v>
      </c>
      <c r="AE433" s="51">
        <v>28.92</v>
      </c>
      <c r="AF433" s="51">
        <v>33.08</v>
      </c>
      <c r="AG433" s="51">
        <v>28.25</v>
      </c>
      <c r="AH433" s="51">
        <v>33.75</v>
      </c>
      <c r="AI433" s="17">
        <v>1.0264843174854399</v>
      </c>
      <c r="AJ433" s="17">
        <v>0.98190069804777502</v>
      </c>
      <c r="AK433" s="3">
        <v>-20</v>
      </c>
      <c r="AL433" s="3">
        <v>2</v>
      </c>
      <c r="AN433" s="6">
        <v>3.3600435712095589E-3</v>
      </c>
      <c r="AP433" s="6">
        <v>2.2329644591783104E-3</v>
      </c>
      <c r="AR433" s="6">
        <v>5.8173356602675419E-4</v>
      </c>
      <c r="AT433" s="6">
        <v>-3.0030030030030463E-3</v>
      </c>
      <c r="AV433" s="6">
        <v>-6.1001103503111054E-4</v>
      </c>
      <c r="AX433" s="6">
        <v>-5.1822293950842813E-5</v>
      </c>
      <c r="AZ433" s="6">
        <v>1.1628680018702653E-3</v>
      </c>
      <c r="BB433" s="6">
        <v>-2.9303238995976866E-3</v>
      </c>
      <c r="BD433" s="6">
        <v>1.8812090467131615E-2</v>
      </c>
      <c r="BF433" s="6">
        <v>-1.5886237877075216E-2</v>
      </c>
      <c r="BH433" s="6">
        <v>-4.7560331160825253E-3</v>
      </c>
      <c r="BJ433" s="6">
        <v>4.0160642570281624E-3</v>
      </c>
      <c r="BL433" s="6">
        <v>2.3518740319409703E-2</v>
      </c>
      <c r="BN433" s="6">
        <v>-2.0048218095883419E-2</v>
      </c>
      <c r="BS433">
        <v>2</v>
      </c>
      <c r="BT433">
        <v>18</v>
      </c>
      <c r="BU433" s="23">
        <v>3313.75</v>
      </c>
      <c r="BV433" s="20">
        <v>1.17994593877359</v>
      </c>
      <c r="BW433" s="20">
        <v>1.2295269420705599</v>
      </c>
    </row>
    <row r="434" spans="1:75" x14ac:dyDescent="0.25">
      <c r="A434" s="3">
        <v>433</v>
      </c>
      <c r="B434" s="3" t="s">
        <v>21</v>
      </c>
      <c r="C434" s="3" t="s">
        <v>22</v>
      </c>
      <c r="D434" s="3" t="s">
        <v>23</v>
      </c>
      <c r="E434" s="3" t="s">
        <v>221</v>
      </c>
      <c r="F434" s="3" t="s">
        <v>43</v>
      </c>
      <c r="G434" s="3" t="b">
        <v>1</v>
      </c>
      <c r="H434" s="3" t="b">
        <v>1</v>
      </c>
      <c r="I434" s="3" t="b">
        <v>0</v>
      </c>
      <c r="J434" s="3" t="b">
        <v>1</v>
      </c>
      <c r="K434" s="3" t="b">
        <v>0</v>
      </c>
      <c r="L434" s="3">
        <v>200</v>
      </c>
      <c r="M434" s="3">
        <v>2</v>
      </c>
      <c r="N434" s="3">
        <v>0</v>
      </c>
      <c r="O434" s="3">
        <v>1</v>
      </c>
      <c r="P434" s="3">
        <v>2</v>
      </c>
      <c r="Q434" s="3">
        <v>100</v>
      </c>
      <c r="R434" s="3">
        <v>100</v>
      </c>
      <c r="S434" s="3">
        <v>1</v>
      </c>
      <c r="T434" s="3">
        <v>1</v>
      </c>
      <c r="U434" s="3" t="b">
        <v>1</v>
      </c>
      <c r="V434" s="3">
        <v>251</v>
      </c>
      <c r="W434" s="51">
        <v>2333.66</v>
      </c>
      <c r="X434" s="51">
        <v>3328.02</v>
      </c>
      <c r="Y434" s="53">
        <v>172</v>
      </c>
      <c r="Z434" s="53">
        <v>167</v>
      </c>
      <c r="AA434" s="51">
        <v>145.13999999999999</v>
      </c>
      <c r="AB434" s="51">
        <v>134.54</v>
      </c>
      <c r="AC434" s="17">
        <v>1.18522247998474</v>
      </c>
      <c r="AD434" s="17">
        <v>1.2416965139993501</v>
      </c>
      <c r="AE434" s="51">
        <v>28</v>
      </c>
      <c r="AF434" s="51">
        <v>34</v>
      </c>
      <c r="AG434" s="51">
        <v>28.26</v>
      </c>
      <c r="AH434" s="51">
        <v>33.74</v>
      </c>
      <c r="AI434" s="17">
        <v>0.99366980643259895</v>
      </c>
      <c r="AJ434" s="17">
        <v>1.0096808700637201</v>
      </c>
      <c r="AK434" s="3">
        <v>-20</v>
      </c>
      <c r="AL434" s="3">
        <v>2</v>
      </c>
      <c r="AN434" s="6">
        <v>7.9122914982532322E-4</v>
      </c>
      <c r="AP434" s="6">
        <v>6.5488797825530298E-3</v>
      </c>
      <c r="AR434" s="6">
        <v>5.8173356602675419E-4</v>
      </c>
      <c r="AT434" s="6">
        <v>3.0030030030030463E-3</v>
      </c>
      <c r="AV434" s="6">
        <v>-5.2022289391977505E-3</v>
      </c>
      <c r="AX434" s="6">
        <v>-3.9755102645158136E-3</v>
      </c>
      <c r="AZ434" s="6">
        <v>5.6399181433162138E-3</v>
      </c>
      <c r="BB434" s="6">
        <v>6.9384400340217756E-3</v>
      </c>
      <c r="BD434" s="6">
        <v>-1.3598252659762E-2</v>
      </c>
      <c r="BF434" s="6">
        <v>1.1483310525376211E-2</v>
      </c>
      <c r="BH434" s="6">
        <v>-4.4037343667430173E-3</v>
      </c>
      <c r="BJ434" s="6">
        <v>3.7185780157666937E-3</v>
      </c>
      <c r="BL434" s="6">
        <v>-9.2009675659252554E-3</v>
      </c>
      <c r="BN434" s="6">
        <v>7.6768147131915931E-3</v>
      </c>
      <c r="BS434">
        <v>2</v>
      </c>
      <c r="BT434">
        <v>18</v>
      </c>
      <c r="BU434" s="23">
        <v>3328.02</v>
      </c>
      <c r="BV434" s="20">
        <v>1.18522247998474</v>
      </c>
      <c r="BW434" s="20">
        <v>1.2416965139993501</v>
      </c>
    </row>
    <row r="435" spans="1:75" x14ac:dyDescent="0.25">
      <c r="A435" s="3">
        <v>434</v>
      </c>
      <c r="B435" s="3" t="s">
        <v>21</v>
      </c>
      <c r="C435" s="3" t="s">
        <v>22</v>
      </c>
      <c r="D435" s="3" t="s">
        <v>23</v>
      </c>
      <c r="E435" s="3" t="s">
        <v>221</v>
      </c>
      <c r="F435" s="3" t="s">
        <v>43</v>
      </c>
      <c r="G435" s="3" t="b">
        <v>1</v>
      </c>
      <c r="H435" s="3" t="b">
        <v>1</v>
      </c>
      <c r="I435" s="3" t="b">
        <v>0</v>
      </c>
      <c r="J435" s="3" t="b">
        <v>1</v>
      </c>
      <c r="K435" s="3" t="b">
        <v>0</v>
      </c>
      <c r="L435" s="3">
        <v>200</v>
      </c>
      <c r="M435" s="3">
        <v>2</v>
      </c>
      <c r="N435" s="3">
        <v>0</v>
      </c>
      <c r="O435" s="3">
        <v>1</v>
      </c>
      <c r="P435" s="3">
        <v>2</v>
      </c>
      <c r="Q435" s="3">
        <v>100</v>
      </c>
      <c r="R435" s="3">
        <v>100</v>
      </c>
      <c r="S435" s="3">
        <v>1</v>
      </c>
      <c r="T435" s="3">
        <v>1</v>
      </c>
      <c r="U435" s="3" t="b">
        <v>1</v>
      </c>
      <c r="V435" s="3">
        <v>251</v>
      </c>
      <c r="W435" s="51">
        <v>2306.38</v>
      </c>
      <c r="X435" s="51">
        <v>3268.28</v>
      </c>
      <c r="Y435" s="53">
        <v>172</v>
      </c>
      <c r="Z435" s="53">
        <v>167</v>
      </c>
      <c r="AA435" s="51">
        <v>146.77000000000001</v>
      </c>
      <c r="AB435" s="51">
        <v>135.55000000000001</v>
      </c>
      <c r="AC435" s="17">
        <v>1.17250653509595</v>
      </c>
      <c r="AD435" s="17">
        <v>1.2324121155416199</v>
      </c>
      <c r="AE435" s="51">
        <v>28</v>
      </c>
      <c r="AF435" s="51">
        <v>34</v>
      </c>
      <c r="AG435" s="51">
        <v>28.68</v>
      </c>
      <c r="AH435" s="51">
        <v>33.32</v>
      </c>
      <c r="AI435" s="17">
        <v>0.98016935737397404</v>
      </c>
      <c r="AJ435" s="17">
        <v>1.0234695445864801</v>
      </c>
      <c r="AK435" s="3">
        <v>-20</v>
      </c>
      <c r="AL435" s="3">
        <v>2</v>
      </c>
      <c r="AN435" s="6">
        <v>-1.0907812154909324E-2</v>
      </c>
      <c r="AP435" s="6">
        <v>-1.151928990338924E-2</v>
      </c>
      <c r="AR435" s="6">
        <v>5.8173356602675419E-4</v>
      </c>
      <c r="AT435" s="6">
        <v>3.0030030030030463E-3</v>
      </c>
      <c r="AV435" s="6">
        <v>5.9698832754166986E-3</v>
      </c>
      <c r="AX435" s="6">
        <v>3.5017064341080761E-3</v>
      </c>
      <c r="AZ435" s="6">
        <v>-5.1493319705039342E-3</v>
      </c>
      <c r="BB435" s="6">
        <v>-5.9062813543753201E-4</v>
      </c>
      <c r="BD435" s="6">
        <v>-1.3598252659762E-2</v>
      </c>
      <c r="BF435" s="6">
        <v>1.1483310525376211E-2</v>
      </c>
      <c r="BH435" s="6">
        <v>1.0392813105513321E-2</v>
      </c>
      <c r="BJ435" s="6">
        <v>-8.7758441172096635E-3</v>
      </c>
      <c r="BL435" s="6">
        <v>-2.2662412985841485E-2</v>
      </c>
      <c r="BN435" s="6">
        <v>2.1438120918126247E-2</v>
      </c>
      <c r="BS435">
        <v>2</v>
      </c>
      <c r="BT435">
        <v>18</v>
      </c>
      <c r="BU435" s="23">
        <v>3268.28</v>
      </c>
      <c r="BV435" s="20">
        <v>1.17250653509595</v>
      </c>
      <c r="BW435" s="20">
        <v>1.2324121155416199</v>
      </c>
    </row>
    <row r="436" spans="1:75" x14ac:dyDescent="0.25">
      <c r="A436" s="3">
        <v>435</v>
      </c>
      <c r="B436" s="3" t="s">
        <v>21</v>
      </c>
      <c r="C436" s="3" t="s">
        <v>22</v>
      </c>
      <c r="D436" s="3" t="s">
        <v>23</v>
      </c>
      <c r="E436" s="3" t="s">
        <v>221</v>
      </c>
      <c r="F436" s="3" t="s">
        <v>43</v>
      </c>
      <c r="G436" s="3" t="b">
        <v>1</v>
      </c>
      <c r="H436" s="3" t="b">
        <v>1</v>
      </c>
      <c r="I436" s="3" t="b">
        <v>0</v>
      </c>
      <c r="J436" s="3" t="b">
        <v>1</v>
      </c>
      <c r="K436" s="3" t="b">
        <v>0</v>
      </c>
      <c r="L436" s="3">
        <v>200</v>
      </c>
      <c r="M436" s="3">
        <v>2</v>
      </c>
      <c r="N436" s="3">
        <v>0</v>
      </c>
      <c r="O436" s="3">
        <v>1</v>
      </c>
      <c r="P436" s="3">
        <v>2</v>
      </c>
      <c r="Q436" s="3">
        <v>100</v>
      </c>
      <c r="R436" s="3">
        <v>100</v>
      </c>
      <c r="S436" s="3">
        <v>1</v>
      </c>
      <c r="T436" s="3">
        <v>1</v>
      </c>
      <c r="U436" s="3" t="b">
        <v>1</v>
      </c>
      <c r="V436" s="3">
        <v>251</v>
      </c>
      <c r="W436" s="51">
        <v>2336.44</v>
      </c>
      <c r="X436" s="51">
        <v>3320.66</v>
      </c>
      <c r="Y436" s="53">
        <v>172</v>
      </c>
      <c r="Z436" s="53">
        <v>166</v>
      </c>
      <c r="AA436" s="51">
        <v>145.5</v>
      </c>
      <c r="AB436" s="51">
        <v>135.29</v>
      </c>
      <c r="AC436" s="17">
        <v>1.18230222699738</v>
      </c>
      <c r="AD436" s="17">
        <v>1.22745975979396</v>
      </c>
      <c r="AE436" s="51">
        <v>28.95</v>
      </c>
      <c r="AF436" s="51">
        <v>33.049999999999997</v>
      </c>
      <c r="AG436" s="51">
        <v>28.01</v>
      </c>
      <c r="AH436" s="51">
        <v>33.99</v>
      </c>
      <c r="AI436" s="17">
        <v>1.0364652768157301</v>
      </c>
      <c r="AJ436" s="17">
        <v>0.97418368512708298</v>
      </c>
      <c r="AK436" s="3">
        <v>-20</v>
      </c>
      <c r="AL436" s="3">
        <v>2</v>
      </c>
      <c r="AN436" s="6">
        <v>1.9834335056596597E-3</v>
      </c>
      <c r="AP436" s="6">
        <v>4.3228715989482858E-3</v>
      </c>
      <c r="AR436" s="6">
        <v>5.8173356602675419E-4</v>
      </c>
      <c r="AT436" s="6">
        <v>-3.0030030030030463E-3</v>
      </c>
      <c r="AV436" s="6">
        <v>-2.7347685727797666E-3</v>
      </c>
      <c r="AX436" s="6">
        <v>1.5768783730760738E-3</v>
      </c>
      <c r="AZ436" s="6">
        <v>3.1621361025939709E-3</v>
      </c>
      <c r="BB436" s="6">
        <v>-4.6066798153930888E-3</v>
      </c>
      <c r="BD436" s="6">
        <v>1.9868949482138909E-2</v>
      </c>
      <c r="BF436" s="6">
        <v>-1.6778723151068209E-2</v>
      </c>
      <c r="BH436" s="6">
        <v>-1.3211203100228941E-2</v>
      </c>
      <c r="BJ436" s="6">
        <v>1.1155734047300303E-2</v>
      </c>
      <c r="BL436" s="6">
        <v>3.3470864036158954E-2</v>
      </c>
      <c r="BN436" s="6">
        <v>-2.7749913977803797E-2</v>
      </c>
      <c r="BS436">
        <v>2</v>
      </c>
      <c r="BT436">
        <v>18</v>
      </c>
      <c r="BU436" s="23">
        <v>3320.66</v>
      </c>
      <c r="BV436" s="20">
        <v>1.18230222699738</v>
      </c>
      <c r="BW436" s="20">
        <v>1.22745975979396</v>
      </c>
    </row>
    <row r="437" spans="1:75" x14ac:dyDescent="0.25">
      <c r="A437" s="3">
        <v>436</v>
      </c>
      <c r="B437" s="3" t="s">
        <v>21</v>
      </c>
      <c r="C437" s="3" t="s">
        <v>22</v>
      </c>
      <c r="D437" s="3" t="s">
        <v>23</v>
      </c>
      <c r="E437" s="3" t="s">
        <v>221</v>
      </c>
      <c r="F437" s="3" t="s">
        <v>43</v>
      </c>
      <c r="G437" s="3" t="b">
        <v>1</v>
      </c>
      <c r="H437" s="3" t="b">
        <v>1</v>
      </c>
      <c r="I437" s="3" t="b">
        <v>0</v>
      </c>
      <c r="J437" s="3" t="b">
        <v>1</v>
      </c>
      <c r="K437" s="3" t="b">
        <v>0</v>
      </c>
      <c r="L437" s="3">
        <v>200</v>
      </c>
      <c r="M437" s="3">
        <v>2</v>
      </c>
      <c r="N437" s="3">
        <v>0</v>
      </c>
      <c r="O437" s="3">
        <v>1</v>
      </c>
      <c r="P437" s="3">
        <v>2</v>
      </c>
      <c r="Q437" s="3">
        <v>100</v>
      </c>
      <c r="R437" s="3">
        <v>100</v>
      </c>
      <c r="S437" s="3">
        <v>1</v>
      </c>
      <c r="T437" s="3">
        <v>1</v>
      </c>
      <c r="U437" s="3" t="b">
        <v>1</v>
      </c>
      <c r="V437" s="3">
        <v>251</v>
      </c>
      <c r="W437" s="51">
        <v>2337.48</v>
      </c>
      <c r="X437" s="51">
        <v>3318.08</v>
      </c>
      <c r="Y437" s="53">
        <v>172</v>
      </c>
      <c r="Z437" s="53">
        <v>167</v>
      </c>
      <c r="AA437" s="51">
        <v>145.37</v>
      </c>
      <c r="AB437" s="51">
        <v>134.49</v>
      </c>
      <c r="AC437" s="17">
        <v>1.18349619776418</v>
      </c>
      <c r="AD437" s="17">
        <v>1.24226442478847</v>
      </c>
      <c r="AE437" s="51">
        <v>28</v>
      </c>
      <c r="AF437" s="51">
        <v>34</v>
      </c>
      <c r="AG437" s="51">
        <v>28.45</v>
      </c>
      <c r="AH437" s="51">
        <v>33.549999999999997</v>
      </c>
      <c r="AI437" s="17">
        <v>0.98642132917550096</v>
      </c>
      <c r="AJ437" s="17">
        <v>1.0150267537122299</v>
      </c>
      <c r="AK437" s="3">
        <v>-20</v>
      </c>
      <c r="AL437" s="3">
        <v>2</v>
      </c>
      <c r="AN437" s="6">
        <v>2.4294380128784265E-3</v>
      </c>
      <c r="AP437" s="6">
        <v>3.5425589476305586E-3</v>
      </c>
      <c r="AR437" s="6">
        <v>5.8173356602675419E-4</v>
      </c>
      <c r="AT437" s="6">
        <v>3.0030030030030463E-3</v>
      </c>
      <c r="AV437" s="6">
        <v>-3.6257959273195972E-3</v>
      </c>
      <c r="AX437" s="6">
        <v>-4.3456695070218654E-3</v>
      </c>
      <c r="AZ437" s="6">
        <v>4.1751987844675931E-3</v>
      </c>
      <c r="BB437" s="6">
        <v>7.3989802687954853E-3</v>
      </c>
      <c r="BD437" s="6">
        <v>-1.3598252659762E-2</v>
      </c>
      <c r="BF437" s="6">
        <v>1.1483310525376211E-2</v>
      </c>
      <c r="BH437" s="6">
        <v>2.2899418707063024E-3</v>
      </c>
      <c r="BJ437" s="6">
        <v>-1.9336605681988805E-3</v>
      </c>
      <c r="BL437" s="6">
        <v>-1.6428503520486082E-2</v>
      </c>
      <c r="BN437" s="6">
        <v>1.3012087636028902E-2</v>
      </c>
      <c r="BS437">
        <v>2</v>
      </c>
      <c r="BT437">
        <v>18</v>
      </c>
      <c r="BU437" s="23">
        <v>3318.08</v>
      </c>
      <c r="BV437" s="20">
        <v>1.18349619776418</v>
      </c>
      <c r="BW437" s="20">
        <v>1.24226442478847</v>
      </c>
    </row>
    <row r="438" spans="1:75" x14ac:dyDescent="0.25">
      <c r="A438" s="3">
        <v>437</v>
      </c>
      <c r="B438" s="3" t="s">
        <v>21</v>
      </c>
      <c r="C438" s="3" t="s">
        <v>22</v>
      </c>
      <c r="D438" s="3" t="s">
        <v>23</v>
      </c>
      <c r="E438" s="3" t="s">
        <v>221</v>
      </c>
      <c r="F438" s="3" t="s">
        <v>43</v>
      </c>
      <c r="G438" s="3" t="b">
        <v>1</v>
      </c>
      <c r="H438" s="3" t="b">
        <v>1</v>
      </c>
      <c r="I438" s="3" t="b">
        <v>0</v>
      </c>
      <c r="J438" s="3" t="b">
        <v>1</v>
      </c>
      <c r="K438" s="3" t="b">
        <v>0</v>
      </c>
      <c r="L438" s="3">
        <v>200</v>
      </c>
      <c r="M438" s="3">
        <v>2</v>
      </c>
      <c r="N438" s="3">
        <v>0</v>
      </c>
      <c r="O438" s="3">
        <v>1</v>
      </c>
      <c r="P438" s="3">
        <v>2</v>
      </c>
      <c r="Q438" s="3">
        <v>100</v>
      </c>
      <c r="R438" s="3">
        <v>100</v>
      </c>
      <c r="S438" s="3">
        <v>1</v>
      </c>
      <c r="T438" s="3">
        <v>1</v>
      </c>
      <c r="U438" s="3" t="b">
        <v>1</v>
      </c>
      <c r="V438" s="3">
        <v>251</v>
      </c>
      <c r="W438" s="51">
        <v>2273.7199999999998</v>
      </c>
      <c r="X438" s="51">
        <v>3254.8</v>
      </c>
      <c r="Y438" s="53">
        <v>172</v>
      </c>
      <c r="Z438" s="53">
        <v>167</v>
      </c>
      <c r="AA438" s="51">
        <v>147.19999999999999</v>
      </c>
      <c r="AB438" s="51">
        <v>136.76</v>
      </c>
      <c r="AC438" s="17">
        <v>1.1688704852724101</v>
      </c>
      <c r="AD438" s="17">
        <v>1.2217259193354999</v>
      </c>
      <c r="AE438" s="51">
        <v>28</v>
      </c>
      <c r="AF438" s="51">
        <v>34</v>
      </c>
      <c r="AG438" s="51">
        <v>28.24</v>
      </c>
      <c r="AH438" s="51">
        <v>33.76</v>
      </c>
      <c r="AI438" s="17">
        <v>0.99449295117398595</v>
      </c>
      <c r="AJ438" s="17">
        <v>1.0092237031973801</v>
      </c>
      <c r="AK438" s="3">
        <v>-20</v>
      </c>
      <c r="AL438" s="3">
        <v>2</v>
      </c>
      <c r="AN438" s="6">
        <v>-2.4914069083525225E-2</v>
      </c>
      <c r="AP438" s="6">
        <v>-1.5596272283143309E-2</v>
      </c>
      <c r="AR438" s="6">
        <v>5.8173356602675419E-4</v>
      </c>
      <c r="AT438" s="6">
        <v>3.0030030030030463E-3</v>
      </c>
      <c r="AV438" s="6">
        <v>8.9171276019710533E-3</v>
      </c>
      <c r="AX438" s="6">
        <v>1.2459560102756173E-2</v>
      </c>
      <c r="AZ438" s="6">
        <v>-8.2344547290233994E-3</v>
      </c>
      <c r="BB438" s="6">
        <v>-9.2564668620279678E-3</v>
      </c>
      <c r="BD438" s="6">
        <v>-1.3598252659762E-2</v>
      </c>
      <c r="BF438" s="6">
        <v>1.1483310525376211E-2</v>
      </c>
      <c r="BH438" s="6">
        <v>-5.1083318654220333E-3</v>
      </c>
      <c r="BJ438" s="6">
        <v>4.3135504982894091E-3</v>
      </c>
      <c r="BL438" s="6">
        <v>-8.3802009409963407E-3</v>
      </c>
      <c r="BN438" s="6">
        <v>7.2205552501032333E-3</v>
      </c>
      <c r="BS438">
        <v>2</v>
      </c>
      <c r="BT438">
        <v>18</v>
      </c>
      <c r="BU438" s="23">
        <v>3254.8</v>
      </c>
      <c r="BV438" s="20">
        <v>1.1688704852724101</v>
      </c>
      <c r="BW438" s="20">
        <v>1.2217259193354999</v>
      </c>
    </row>
    <row r="439" spans="1:75" x14ac:dyDescent="0.25">
      <c r="A439" s="3">
        <v>438</v>
      </c>
      <c r="B439" s="3" t="s">
        <v>21</v>
      </c>
      <c r="C439" s="3" t="s">
        <v>22</v>
      </c>
      <c r="D439" s="3" t="s">
        <v>23</v>
      </c>
      <c r="E439" s="3" t="s">
        <v>221</v>
      </c>
      <c r="F439" s="3" t="s">
        <v>43</v>
      </c>
      <c r="G439" s="3" t="b">
        <v>1</v>
      </c>
      <c r="H439" s="3" t="b">
        <v>1</v>
      </c>
      <c r="I439" s="3" t="b">
        <v>0</v>
      </c>
      <c r="J439" s="3" t="b">
        <v>1</v>
      </c>
      <c r="K439" s="3" t="b">
        <v>0</v>
      </c>
      <c r="L439" s="3">
        <v>200</v>
      </c>
      <c r="M439" s="3">
        <v>2</v>
      </c>
      <c r="N439" s="3">
        <v>0</v>
      </c>
      <c r="O439" s="3">
        <v>1</v>
      </c>
      <c r="P439" s="3">
        <v>2</v>
      </c>
      <c r="Q439" s="3">
        <v>100</v>
      </c>
      <c r="R439" s="3">
        <v>100</v>
      </c>
      <c r="S439" s="3">
        <v>1</v>
      </c>
      <c r="T439" s="3">
        <v>1</v>
      </c>
      <c r="U439" s="3" t="b">
        <v>1</v>
      </c>
      <c r="V439" s="3">
        <v>251</v>
      </c>
      <c r="W439" s="51">
        <v>2393.27</v>
      </c>
      <c r="X439" s="51">
        <v>3389.71</v>
      </c>
      <c r="Y439" s="53">
        <v>171</v>
      </c>
      <c r="Z439" s="53">
        <v>166</v>
      </c>
      <c r="AA439" s="51">
        <v>144.51</v>
      </c>
      <c r="AB439" s="51">
        <v>133.25</v>
      </c>
      <c r="AC439" s="17">
        <v>1.18350506079577</v>
      </c>
      <c r="AD439" s="17">
        <v>1.24600987641865</v>
      </c>
      <c r="AE439" s="51">
        <v>28</v>
      </c>
      <c r="AF439" s="51">
        <v>34</v>
      </c>
      <c r="AG439" s="51">
        <v>28.52</v>
      </c>
      <c r="AH439" s="51">
        <v>33.479999999999997</v>
      </c>
      <c r="AI439" s="17">
        <v>0.983960208240242</v>
      </c>
      <c r="AJ439" s="17">
        <v>1.01714616208164</v>
      </c>
      <c r="AK439" s="3">
        <v>-20</v>
      </c>
      <c r="AL439" s="3">
        <v>2</v>
      </c>
      <c r="AN439" s="6">
        <v>2.6355006722231344E-2</v>
      </c>
      <c r="AP439" s="6">
        <v>2.5206820658444817E-2</v>
      </c>
      <c r="AR439" s="6">
        <v>-5.2356020942408987E-3</v>
      </c>
      <c r="AT439" s="6">
        <v>-3.0030030030030463E-3</v>
      </c>
      <c r="AV439" s="6">
        <v>-9.5202845804289726E-3</v>
      </c>
      <c r="AX439" s="6">
        <v>-1.352561872117386E-2</v>
      </c>
      <c r="AZ439" s="6">
        <v>4.1827189070717807E-3</v>
      </c>
      <c r="BB439" s="6">
        <v>1.0436307972623071E-2</v>
      </c>
      <c r="BD439" s="6">
        <v>-1.3598252659762E-2</v>
      </c>
      <c r="BF439" s="6">
        <v>1.1483310525376211E-2</v>
      </c>
      <c r="BH439" s="6">
        <v>4.7560331160823033E-3</v>
      </c>
      <c r="BJ439" s="6">
        <v>-4.0160642570282734E-3</v>
      </c>
      <c r="BL439" s="6">
        <v>-1.8882514123980454E-2</v>
      </c>
      <c r="BN439" s="6">
        <v>1.5127289318149328E-2</v>
      </c>
      <c r="BS439">
        <v>2</v>
      </c>
      <c r="BT439">
        <v>18</v>
      </c>
      <c r="BU439" s="23">
        <v>3389.71</v>
      </c>
      <c r="BV439" s="20">
        <v>1.18350506079577</v>
      </c>
      <c r="BW439" s="20">
        <v>1.24600987641865</v>
      </c>
    </row>
    <row r="440" spans="1:75" x14ac:dyDescent="0.25">
      <c r="A440" s="3">
        <v>439</v>
      </c>
      <c r="B440" s="3" t="s">
        <v>21</v>
      </c>
      <c r="C440" s="3" t="s">
        <v>22</v>
      </c>
      <c r="D440" s="3" t="s">
        <v>23</v>
      </c>
      <c r="E440" s="3" t="s">
        <v>221</v>
      </c>
      <c r="F440" s="3" t="s">
        <v>43</v>
      </c>
      <c r="G440" s="3" t="b">
        <v>1</v>
      </c>
      <c r="H440" s="3" t="b">
        <v>1</v>
      </c>
      <c r="I440" s="3" t="b">
        <v>0</v>
      </c>
      <c r="J440" s="3" t="b">
        <v>1</v>
      </c>
      <c r="K440" s="3" t="b">
        <v>0</v>
      </c>
      <c r="L440" s="3">
        <v>200</v>
      </c>
      <c r="M440" s="3">
        <v>2</v>
      </c>
      <c r="N440" s="3">
        <v>0</v>
      </c>
      <c r="O440" s="3">
        <v>1</v>
      </c>
      <c r="P440" s="3">
        <v>2</v>
      </c>
      <c r="Q440" s="3">
        <v>100</v>
      </c>
      <c r="R440" s="3">
        <v>100</v>
      </c>
      <c r="S440" s="3">
        <v>1</v>
      </c>
      <c r="T440" s="3">
        <v>1</v>
      </c>
      <c r="U440" s="3" t="b">
        <v>1</v>
      </c>
      <c r="V440" s="3">
        <v>251</v>
      </c>
      <c r="W440" s="51">
        <v>2315.44</v>
      </c>
      <c r="X440" s="51">
        <v>3272.8</v>
      </c>
      <c r="Y440" s="53">
        <v>172</v>
      </c>
      <c r="Z440" s="53">
        <v>167</v>
      </c>
      <c r="AA440" s="51">
        <v>146.69</v>
      </c>
      <c r="AB440" s="51">
        <v>135.29</v>
      </c>
      <c r="AC440" s="17">
        <v>1.1729894179051401</v>
      </c>
      <c r="AD440" s="17">
        <v>1.2350186026416401</v>
      </c>
      <c r="AE440" s="51">
        <v>28</v>
      </c>
      <c r="AF440" s="51">
        <v>34</v>
      </c>
      <c r="AG440" s="51">
        <v>28.74</v>
      </c>
      <c r="AH440" s="51">
        <v>33.26</v>
      </c>
      <c r="AI440" s="17">
        <v>0.97609563411704703</v>
      </c>
      <c r="AJ440" s="17">
        <v>1.02372210003258</v>
      </c>
      <c r="AK440" s="3">
        <v>-20</v>
      </c>
      <c r="AL440" s="3">
        <v>2</v>
      </c>
      <c r="AN440" s="6">
        <v>-7.0224267362548609E-3</v>
      </c>
      <c r="AP440" s="6">
        <v>-1.0152230529762551E-2</v>
      </c>
      <c r="AR440" s="6">
        <v>5.8173356602675419E-4</v>
      </c>
      <c r="AT440" s="6">
        <v>3.0030030030030463E-3</v>
      </c>
      <c r="AV440" s="6">
        <v>5.4215587495458628E-3</v>
      </c>
      <c r="AX440" s="6">
        <v>1.5768783730760738E-3</v>
      </c>
      <c r="AZ440" s="6">
        <v>-4.7396146078084733E-3</v>
      </c>
      <c r="BB440" s="6">
        <v>1.5230703608317686E-3</v>
      </c>
      <c r="BD440" s="6">
        <v>-1.3598252659762E-2</v>
      </c>
      <c r="BF440" s="6">
        <v>1.1483310525376211E-2</v>
      </c>
      <c r="BH440" s="6">
        <v>1.2506605601549925E-2</v>
      </c>
      <c r="BJ440" s="6">
        <v>-1.0560761564777699E-2</v>
      </c>
      <c r="BL440" s="6">
        <v>-2.6724367002395555E-2</v>
      </c>
      <c r="BN440" s="6">
        <v>2.1690175081981566E-2</v>
      </c>
      <c r="BS440">
        <v>2</v>
      </c>
      <c r="BT440">
        <v>18</v>
      </c>
      <c r="BU440" s="23">
        <v>3272.8</v>
      </c>
      <c r="BV440" s="20">
        <v>1.1729894179051401</v>
      </c>
      <c r="BW440" s="20">
        <v>1.2350186026416401</v>
      </c>
    </row>
    <row r="441" spans="1:75" x14ac:dyDescent="0.25">
      <c r="A441" s="3">
        <v>440</v>
      </c>
      <c r="B441" s="3" t="s">
        <v>21</v>
      </c>
      <c r="C441" s="3" t="s">
        <v>22</v>
      </c>
      <c r="D441" s="3" t="s">
        <v>23</v>
      </c>
      <c r="E441" s="3" t="s">
        <v>221</v>
      </c>
      <c r="F441" s="3" t="s">
        <v>43</v>
      </c>
      <c r="G441" s="3" t="b">
        <v>1</v>
      </c>
      <c r="H441" s="3" t="b">
        <v>1</v>
      </c>
      <c r="I441" s="3" t="b">
        <v>0</v>
      </c>
      <c r="J441" s="3" t="b">
        <v>1</v>
      </c>
      <c r="K441" s="3" t="b">
        <v>0</v>
      </c>
      <c r="L441" s="3">
        <v>200</v>
      </c>
      <c r="M441" s="3">
        <v>2</v>
      </c>
      <c r="N441" s="3">
        <v>0</v>
      </c>
      <c r="O441" s="3">
        <v>1</v>
      </c>
      <c r="P441" s="3">
        <v>2</v>
      </c>
      <c r="Q441" s="3">
        <v>100</v>
      </c>
      <c r="R441" s="3">
        <v>100</v>
      </c>
      <c r="S441" s="3">
        <v>1</v>
      </c>
      <c r="T441" s="3">
        <v>1</v>
      </c>
      <c r="U441" s="3" t="b">
        <v>1</v>
      </c>
      <c r="V441" s="3">
        <v>251</v>
      </c>
      <c r="W441" s="51">
        <v>2308.9899999999998</v>
      </c>
      <c r="X441" s="51">
        <v>3262.39</v>
      </c>
      <c r="Y441" s="53">
        <v>172</v>
      </c>
      <c r="Z441" s="53">
        <v>166</v>
      </c>
      <c r="AA441" s="51">
        <v>147.19</v>
      </c>
      <c r="AB441" s="51">
        <v>136.27000000000001</v>
      </c>
      <c r="AC441" s="17">
        <v>1.1689746622266399</v>
      </c>
      <c r="AD441" s="17">
        <v>1.2185810822422201</v>
      </c>
      <c r="AE441" s="51">
        <v>29.02</v>
      </c>
      <c r="AF441" s="51">
        <v>32.979999999999997</v>
      </c>
      <c r="AG441" s="51">
        <v>28.38</v>
      </c>
      <c r="AH441" s="51">
        <v>33.619999999999997</v>
      </c>
      <c r="AI441" s="17">
        <v>1.02537462842537</v>
      </c>
      <c r="AJ441" s="17">
        <v>0.98292880365733604</v>
      </c>
      <c r="AK441" s="3">
        <v>-20</v>
      </c>
      <c r="AL441" s="3">
        <v>2</v>
      </c>
      <c r="AN441" s="6">
        <v>-9.7885123819858588E-3</v>
      </c>
      <c r="AP441" s="6">
        <v>-1.3300701343801125E-2</v>
      </c>
      <c r="AR441" s="6">
        <v>5.8173356602675419E-4</v>
      </c>
      <c r="AT441" s="6">
        <v>-3.0030030030030463E-3</v>
      </c>
      <c r="AV441" s="6">
        <v>8.8485870362373653E-3</v>
      </c>
      <c r="AX441" s="6">
        <v>8.831999526196288E-3</v>
      </c>
      <c r="AZ441" s="6">
        <v>-8.1460624604887677E-3</v>
      </c>
      <c r="BB441" s="6">
        <v>-1.1806733631054223E-2</v>
      </c>
      <c r="BD441" s="6">
        <v>2.2334953850489558E-2</v>
      </c>
      <c r="BF441" s="6">
        <v>-1.886118879038523E-2</v>
      </c>
      <c r="BH441" s="6">
        <v>-1.7614937466980951E-4</v>
      </c>
      <c r="BJ441" s="6">
        <v>1.4874312063062334E-4</v>
      </c>
      <c r="BL441" s="6">
        <v>2.2412257220192799E-2</v>
      </c>
      <c r="BN441" s="6">
        <v>-1.9022153111839635E-2</v>
      </c>
      <c r="BS441">
        <v>2</v>
      </c>
      <c r="BT441">
        <v>18</v>
      </c>
      <c r="BU441" s="23">
        <v>3262.39</v>
      </c>
      <c r="BV441" s="20">
        <v>1.1689746622266399</v>
      </c>
      <c r="BW441" s="20">
        <v>1.2185810822422201</v>
      </c>
    </row>
    <row r="442" spans="1:75" x14ac:dyDescent="0.25">
      <c r="A442" s="1">
        <v>441</v>
      </c>
      <c r="B442" s="1" t="s">
        <v>21</v>
      </c>
      <c r="C442" s="1" t="s">
        <v>22</v>
      </c>
      <c r="D442" s="1" t="s">
        <v>23</v>
      </c>
      <c r="E442" s="1" t="s">
        <v>222</v>
      </c>
      <c r="F442" s="1" t="s">
        <v>43</v>
      </c>
      <c r="G442" s="1" t="b">
        <v>1</v>
      </c>
      <c r="H442" s="1" t="b">
        <v>1</v>
      </c>
      <c r="I442" s="1" t="b">
        <v>0</v>
      </c>
      <c r="J442" s="1" t="b">
        <v>1</v>
      </c>
      <c r="K442" s="1" t="b">
        <v>0</v>
      </c>
      <c r="L442" s="1">
        <v>200</v>
      </c>
      <c r="M442" s="1">
        <v>2</v>
      </c>
      <c r="N442" s="1">
        <v>0</v>
      </c>
      <c r="O442" s="1">
        <v>1</v>
      </c>
      <c r="P442" s="1">
        <v>2</v>
      </c>
      <c r="Q442" s="1">
        <v>100</v>
      </c>
      <c r="R442" s="1">
        <v>100</v>
      </c>
      <c r="S442" s="1">
        <v>1</v>
      </c>
      <c r="T442" s="1">
        <v>1</v>
      </c>
      <c r="U442" s="1" t="b">
        <v>1</v>
      </c>
      <c r="V442" s="1">
        <v>251</v>
      </c>
      <c r="W442" s="50">
        <v>2283.1</v>
      </c>
      <c r="X442" s="50">
        <v>3373.96</v>
      </c>
      <c r="Y442" s="54">
        <v>172</v>
      </c>
      <c r="Z442" s="54">
        <v>166</v>
      </c>
      <c r="AA442" s="50">
        <v>146.68</v>
      </c>
      <c r="AB442" s="50">
        <v>134.44</v>
      </c>
      <c r="AC442" s="16">
        <v>1.1728878968366101</v>
      </c>
      <c r="AD442" s="16">
        <v>1.23520411351143</v>
      </c>
      <c r="AE442" s="50">
        <v>28</v>
      </c>
      <c r="AF442" s="50">
        <v>34</v>
      </c>
      <c r="AG442" s="50">
        <v>28.14</v>
      </c>
      <c r="AH442" s="50">
        <v>33.86</v>
      </c>
      <c r="AI442" s="16">
        <v>0.99800995724911201</v>
      </c>
      <c r="AJ442" s="16">
        <v>1.00611734890745</v>
      </c>
      <c r="AK442" s="1">
        <v>-20</v>
      </c>
      <c r="AL442" s="1">
        <v>1</v>
      </c>
      <c r="AN442" s="6" cm="1">
        <f t="array" ref="AN442:AN451">W442:W451/AO442-1</f>
        <v>3.0055896958236517E-4</v>
      </c>
      <c r="AO442" s="23">
        <f>AVERAGE(W442:W451)</f>
        <v>2282.4139999999998</v>
      </c>
      <c r="AP442" s="6" cm="1">
        <f t="array" ref="AP442:AP451">X442:X451/AQ442-1</f>
        <v>-2.3997095275207769E-3</v>
      </c>
      <c r="AQ442" s="23">
        <f t="shared" ref="AQ442" si="160">AVERAGE(X442:X451)</f>
        <v>3382.0759999999996</v>
      </c>
      <c r="AR442" s="6" cm="1">
        <f t="array" ref="AR442:AR451">Y442:Y451/AS442-1</f>
        <v>5.8173356602675419E-4</v>
      </c>
      <c r="AS442" s="23">
        <f>AVERAGE(Y442:Y451)</f>
        <v>171.9</v>
      </c>
      <c r="AT442" s="6" cm="1">
        <f t="array" ref="AT442:AT451">Z442:Z451/AU442-1</f>
        <v>6.027727546713546E-4</v>
      </c>
      <c r="AU442" s="23">
        <f>AVERAGE(Z442:Z451)</f>
        <v>165.9</v>
      </c>
      <c r="AV442" s="6" cm="1">
        <f t="array" ref="AV442:AV451">AA442:AA451/AW442-1</f>
        <v>7.9829151968779932E-4</v>
      </c>
      <c r="AW442" s="23">
        <f>AVERAGE(AA442:AA451)</f>
        <v>146.56300000000002</v>
      </c>
      <c r="AX442" s="6" cm="1">
        <f t="array" ref="AX442:AX451">AB442:AB451/AY442-1</f>
        <v>-6.9128020634356968E-4</v>
      </c>
      <c r="AY442" s="23">
        <f>AVERAGE(AB442:AB451)</f>
        <v>134.53300000000002</v>
      </c>
      <c r="AZ442" s="6" cm="1">
        <f t="array" ref="AZ442:AZ451">AC442:AC451/BA442-1</f>
        <v>-3.3125087423091504E-4</v>
      </c>
      <c r="BA442" s="23">
        <f>AVERAGE(AC442:AC451)</f>
        <v>1.1732765457180938</v>
      </c>
      <c r="BB442" s="6" cm="1">
        <f t="array" ref="BB442:BB451">AD442:AD451/BC442-1</f>
        <v>1.3485795170966597E-3</v>
      </c>
      <c r="BC442" s="23">
        <f>AVERAGE(AD442:AD451)</f>
        <v>1.233540585943719</v>
      </c>
      <c r="BD442" s="6" cm="1">
        <f t="array" ref="BD442:BD451">AE442:AE451/BE442-1</f>
        <v>0</v>
      </c>
      <c r="BE442" s="23">
        <f>AVERAGE(AE442:AE451)</f>
        <v>28</v>
      </c>
      <c r="BF442" s="6" cm="1">
        <f t="array" ref="BF442:BF451">AF442:AF451/BG442-1</f>
        <v>0</v>
      </c>
      <c r="BG442" s="23">
        <f>AVERAGE(AF442:AF451)</f>
        <v>34</v>
      </c>
      <c r="BH442" s="6" cm="1">
        <f t="array" ref="BH442:BH451">AG442:AG451/BI442-1</f>
        <v>3.9960039960038607E-3</v>
      </c>
      <c r="BI442" s="23">
        <f t="shared" ref="BI442" si="161">AVERAGE(AG442:AG451)</f>
        <v>28.028000000000002</v>
      </c>
      <c r="BJ442" s="6" cm="1">
        <f t="array" ref="BJ442:BJ451">AH442:AH451/BK442-1</f>
        <v>-3.2968326857412134E-3</v>
      </c>
      <c r="BK442" s="23">
        <f t="shared" ref="BK442" si="162">AVERAGE(AH442:AH451)</f>
        <v>33.972000000000001</v>
      </c>
      <c r="BL442" s="6" cm="1">
        <f t="array" ref="BL442:BL451">AI442:AI451/BM442-1</f>
        <v>-3.9114960828450229E-3</v>
      </c>
      <c r="BM442" s="22">
        <f t="shared" ref="BM442" si="163">AVERAGE(AI442:AI451)</f>
        <v>1.0019289986024342</v>
      </c>
      <c r="BN442" s="6" cm="1">
        <f t="array" ref="BN442:BN451">AJ442:AJ451/BO442-1</f>
        <v>3.2807808402286476E-3</v>
      </c>
      <c r="BO442" s="22">
        <f t="shared" ref="BO442" si="164">AVERAGE(AJ442:AJ451)</f>
        <v>1.0028272923406802</v>
      </c>
      <c r="BS442">
        <v>1</v>
      </c>
      <c r="BT442">
        <v>19</v>
      </c>
      <c r="BU442" s="23">
        <v>3373.96</v>
      </c>
      <c r="BV442" s="20">
        <v>1.1728878968366101</v>
      </c>
      <c r="BW442" s="20">
        <v>1.23520411351143</v>
      </c>
    </row>
    <row r="443" spans="1:75" x14ac:dyDescent="0.25">
      <c r="A443" s="1">
        <v>442</v>
      </c>
      <c r="B443" s="1" t="s">
        <v>21</v>
      </c>
      <c r="C443" s="1" t="s">
        <v>22</v>
      </c>
      <c r="D443" s="1" t="s">
        <v>23</v>
      </c>
      <c r="E443" s="1" t="s">
        <v>222</v>
      </c>
      <c r="F443" s="1" t="s">
        <v>43</v>
      </c>
      <c r="G443" s="1" t="b">
        <v>1</v>
      </c>
      <c r="H443" s="1" t="b">
        <v>1</v>
      </c>
      <c r="I443" s="1" t="b">
        <v>0</v>
      </c>
      <c r="J443" s="1" t="b">
        <v>1</v>
      </c>
      <c r="K443" s="1" t="b">
        <v>0</v>
      </c>
      <c r="L443" s="1">
        <v>200</v>
      </c>
      <c r="M443" s="1">
        <v>2</v>
      </c>
      <c r="N443" s="1">
        <v>0</v>
      </c>
      <c r="O443" s="1">
        <v>1</v>
      </c>
      <c r="P443" s="1">
        <v>2</v>
      </c>
      <c r="Q443" s="1">
        <v>100</v>
      </c>
      <c r="R443" s="1">
        <v>100</v>
      </c>
      <c r="S443" s="1">
        <v>1</v>
      </c>
      <c r="T443" s="1">
        <v>1</v>
      </c>
      <c r="U443" s="1" t="b">
        <v>1</v>
      </c>
      <c r="V443" s="1">
        <v>251</v>
      </c>
      <c r="W443" s="50">
        <v>2269.9699999999998</v>
      </c>
      <c r="X443" s="50">
        <v>3371.31</v>
      </c>
      <c r="Y443" s="54">
        <v>172</v>
      </c>
      <c r="Z443" s="54">
        <v>166</v>
      </c>
      <c r="AA443" s="50">
        <v>146.81</v>
      </c>
      <c r="AB443" s="50">
        <v>134.84</v>
      </c>
      <c r="AC443" s="16">
        <v>1.17188574778443</v>
      </c>
      <c r="AD443" s="16">
        <v>1.2316476359973301</v>
      </c>
      <c r="AE443" s="50">
        <v>28</v>
      </c>
      <c r="AF443" s="50">
        <v>34</v>
      </c>
      <c r="AG443" s="50">
        <v>27.96</v>
      </c>
      <c r="AH443" s="50">
        <v>34.04</v>
      </c>
      <c r="AI443" s="16">
        <v>1.0048311778836201</v>
      </c>
      <c r="AJ443" s="16">
        <v>1.0010848617177099</v>
      </c>
      <c r="AK443" s="1">
        <v>-20</v>
      </c>
      <c r="AL443" s="1">
        <v>1</v>
      </c>
      <c r="AN443" s="6">
        <v>-5.4521221829167965E-3</v>
      </c>
      <c r="AP443" s="6">
        <v>-3.1832519434807915E-3</v>
      </c>
      <c r="AR443" s="6">
        <v>5.8173356602675419E-4</v>
      </c>
      <c r="AT443" s="6">
        <v>6.027727546713546E-4</v>
      </c>
      <c r="AV443" s="6">
        <v>1.6852820971184901E-3</v>
      </c>
      <c r="AX443" s="6">
        <v>2.2819679929830805E-3</v>
      </c>
      <c r="AZ443" s="6">
        <v>-1.1853965194646987E-3</v>
      </c>
      <c r="BB443" s="6">
        <v>-1.5345664082391242E-3</v>
      </c>
      <c r="BD443" s="6">
        <v>0</v>
      </c>
      <c r="BF443" s="6">
        <v>0</v>
      </c>
      <c r="BH443" s="6">
        <v>-2.4261452832882169E-3</v>
      </c>
      <c r="BJ443" s="6">
        <v>2.0016484163427606E-3</v>
      </c>
      <c r="BL443" s="6">
        <v>2.8965917597294499E-3</v>
      </c>
      <c r="BN443" s="6">
        <v>-1.7375181512095939E-3</v>
      </c>
      <c r="BS443">
        <v>1</v>
      </c>
      <c r="BT443">
        <v>19</v>
      </c>
      <c r="BU443" s="23">
        <v>3371.31</v>
      </c>
      <c r="BV443" s="20">
        <v>1.17188574778443</v>
      </c>
      <c r="BW443" s="20">
        <v>1.2316476359973301</v>
      </c>
    </row>
    <row r="444" spans="1:75" x14ac:dyDescent="0.25">
      <c r="A444" s="1">
        <v>443</v>
      </c>
      <c r="B444" s="1" t="s">
        <v>21</v>
      </c>
      <c r="C444" s="1" t="s">
        <v>22</v>
      </c>
      <c r="D444" s="1" t="s">
        <v>23</v>
      </c>
      <c r="E444" s="1" t="s">
        <v>222</v>
      </c>
      <c r="F444" s="1" t="s">
        <v>43</v>
      </c>
      <c r="G444" s="1" t="b">
        <v>1</v>
      </c>
      <c r="H444" s="1" t="b">
        <v>1</v>
      </c>
      <c r="I444" s="1" t="b">
        <v>0</v>
      </c>
      <c r="J444" s="1" t="b">
        <v>1</v>
      </c>
      <c r="K444" s="1" t="b">
        <v>0</v>
      </c>
      <c r="L444" s="1">
        <v>200</v>
      </c>
      <c r="M444" s="1">
        <v>2</v>
      </c>
      <c r="N444" s="1">
        <v>0</v>
      </c>
      <c r="O444" s="1">
        <v>1</v>
      </c>
      <c r="P444" s="1">
        <v>2</v>
      </c>
      <c r="Q444" s="1">
        <v>100</v>
      </c>
      <c r="R444" s="1">
        <v>100</v>
      </c>
      <c r="S444" s="1">
        <v>1</v>
      </c>
      <c r="T444" s="1">
        <v>1</v>
      </c>
      <c r="U444" s="1" t="b">
        <v>1</v>
      </c>
      <c r="V444" s="1">
        <v>251</v>
      </c>
      <c r="W444" s="50">
        <v>2280.69</v>
      </c>
      <c r="X444" s="50">
        <v>3391.39</v>
      </c>
      <c r="Y444" s="54">
        <v>172</v>
      </c>
      <c r="Z444" s="54">
        <v>166</v>
      </c>
      <c r="AA444" s="50">
        <v>146.11000000000001</v>
      </c>
      <c r="AB444" s="50">
        <v>134.6</v>
      </c>
      <c r="AC444" s="16">
        <v>1.17772357981514</v>
      </c>
      <c r="AD444" s="16">
        <v>1.2337346130912601</v>
      </c>
      <c r="AE444" s="50">
        <v>28</v>
      </c>
      <c r="AF444" s="50">
        <v>34</v>
      </c>
      <c r="AG444" s="50">
        <v>27.81</v>
      </c>
      <c r="AH444" s="50">
        <v>34.19</v>
      </c>
      <c r="AI444" s="16">
        <v>1.0092734109440999</v>
      </c>
      <c r="AJ444" s="16">
        <v>0.99605358502726904</v>
      </c>
      <c r="AK444" s="1">
        <v>-20</v>
      </c>
      <c r="AL444" s="1">
        <v>1</v>
      </c>
      <c r="AN444" s="6">
        <v>-7.5534061743387504E-4</v>
      </c>
      <c r="AP444" s="6">
        <v>2.753929834811597E-3</v>
      </c>
      <c r="AR444" s="6">
        <v>5.8173356602675419E-4</v>
      </c>
      <c r="AT444" s="6">
        <v>6.027727546713546E-4</v>
      </c>
      <c r="AV444" s="6">
        <v>-3.090821012124545E-3</v>
      </c>
      <c r="AX444" s="6">
        <v>4.9801907338697937E-4</v>
      </c>
      <c r="AZ444" s="6">
        <v>3.7902693216493866E-3</v>
      </c>
      <c r="BB444" s="6">
        <v>1.5729287690424698E-4</v>
      </c>
      <c r="BD444" s="6">
        <v>0</v>
      </c>
      <c r="BF444" s="6">
        <v>0</v>
      </c>
      <c r="BH444" s="6">
        <v>-7.7779363493650777E-3</v>
      </c>
      <c r="BJ444" s="6">
        <v>6.4170493347461832E-3</v>
      </c>
      <c r="BL444" s="6">
        <v>7.3302722567269996E-3</v>
      </c>
      <c r="BN444" s="6">
        <v>-6.7546100561352018E-3</v>
      </c>
      <c r="BS444">
        <v>1</v>
      </c>
      <c r="BT444">
        <v>19</v>
      </c>
      <c r="BU444" s="23">
        <v>3391.39</v>
      </c>
      <c r="BV444" s="20">
        <v>1.17772357981514</v>
      </c>
      <c r="BW444" s="20">
        <v>1.2337346130912601</v>
      </c>
    </row>
    <row r="445" spans="1:75" x14ac:dyDescent="0.25">
      <c r="A445" s="1">
        <v>444</v>
      </c>
      <c r="B445" s="1" t="s">
        <v>21</v>
      </c>
      <c r="C445" s="1" t="s">
        <v>22</v>
      </c>
      <c r="D445" s="1" t="s">
        <v>23</v>
      </c>
      <c r="E445" s="1" t="s">
        <v>222</v>
      </c>
      <c r="F445" s="1" t="s">
        <v>43</v>
      </c>
      <c r="G445" s="1" t="b">
        <v>1</v>
      </c>
      <c r="H445" s="1" t="b">
        <v>1</v>
      </c>
      <c r="I445" s="1" t="b">
        <v>0</v>
      </c>
      <c r="J445" s="1" t="b">
        <v>1</v>
      </c>
      <c r="K445" s="1" t="b">
        <v>0</v>
      </c>
      <c r="L445" s="1">
        <v>200</v>
      </c>
      <c r="M445" s="1">
        <v>2</v>
      </c>
      <c r="N445" s="1">
        <v>0</v>
      </c>
      <c r="O445" s="1">
        <v>1</v>
      </c>
      <c r="P445" s="1">
        <v>2</v>
      </c>
      <c r="Q445" s="1">
        <v>100</v>
      </c>
      <c r="R445" s="1">
        <v>100</v>
      </c>
      <c r="S445" s="1">
        <v>1</v>
      </c>
      <c r="T445" s="1">
        <v>1</v>
      </c>
      <c r="U445" s="1" t="b">
        <v>1</v>
      </c>
      <c r="V445" s="1">
        <v>251</v>
      </c>
      <c r="W445" s="50">
        <v>2291.02</v>
      </c>
      <c r="X445" s="50">
        <v>3392.4</v>
      </c>
      <c r="Y445" s="54">
        <v>172</v>
      </c>
      <c r="Z445" s="54">
        <v>166</v>
      </c>
      <c r="AA445" s="50">
        <v>145.97</v>
      </c>
      <c r="AB445" s="50">
        <v>134.31</v>
      </c>
      <c r="AC445" s="16">
        <v>1.17896622343362</v>
      </c>
      <c r="AD445" s="16">
        <v>1.2363505851593199</v>
      </c>
      <c r="AE445" s="50">
        <v>28</v>
      </c>
      <c r="AF445" s="50">
        <v>34</v>
      </c>
      <c r="AG445" s="50">
        <v>27.95</v>
      </c>
      <c r="AH445" s="50">
        <v>34.049999999999997</v>
      </c>
      <c r="AI445" s="16">
        <v>1.0047036501462501</v>
      </c>
      <c r="AJ445" s="16">
        <v>1.00053771672914</v>
      </c>
      <c r="AK445" s="1">
        <v>-20</v>
      </c>
      <c r="AL445" s="1">
        <v>1</v>
      </c>
      <c r="AN445" s="6">
        <v>3.7705692306480021E-3</v>
      </c>
      <c r="AP445" s="6">
        <v>3.0525629820266076E-3</v>
      </c>
      <c r="AR445" s="6">
        <v>5.8173356602675419E-4</v>
      </c>
      <c r="AT445" s="6">
        <v>6.027727546713546E-4</v>
      </c>
      <c r="AV445" s="6">
        <v>-4.046041633973263E-3</v>
      </c>
      <c r="AX445" s="6">
        <v>-1.6575858711246338E-3</v>
      </c>
      <c r="AZ445" s="6">
        <v>4.84939184737887E-3</v>
      </c>
      <c r="BB445" s="6">
        <v>2.2779949420563828E-3</v>
      </c>
      <c r="BD445" s="6">
        <v>0</v>
      </c>
      <c r="BF445" s="6">
        <v>0</v>
      </c>
      <c r="BH445" s="6">
        <v>-2.7829313543600298E-3</v>
      </c>
      <c r="BJ445" s="6">
        <v>2.296008477569611E-3</v>
      </c>
      <c r="BL445" s="6">
        <v>2.7693095495651132E-3</v>
      </c>
      <c r="BN445" s="6">
        <v>-2.2831205622616535E-3</v>
      </c>
      <c r="BS445">
        <v>1</v>
      </c>
      <c r="BT445">
        <v>19</v>
      </c>
      <c r="BU445" s="23">
        <v>3392.4</v>
      </c>
      <c r="BV445" s="20">
        <v>1.17896622343362</v>
      </c>
      <c r="BW445" s="20">
        <v>1.2363505851593199</v>
      </c>
    </row>
    <row r="446" spans="1:75" x14ac:dyDescent="0.25">
      <c r="A446" s="1">
        <v>445</v>
      </c>
      <c r="B446" s="1" t="s">
        <v>21</v>
      </c>
      <c r="C446" s="1" t="s">
        <v>22</v>
      </c>
      <c r="D446" s="1" t="s">
        <v>23</v>
      </c>
      <c r="E446" s="1" t="s">
        <v>222</v>
      </c>
      <c r="F446" s="1" t="s">
        <v>43</v>
      </c>
      <c r="G446" s="1" t="b">
        <v>1</v>
      </c>
      <c r="H446" s="1" t="b">
        <v>1</v>
      </c>
      <c r="I446" s="1" t="b">
        <v>0</v>
      </c>
      <c r="J446" s="1" t="b">
        <v>1</v>
      </c>
      <c r="K446" s="1" t="b">
        <v>0</v>
      </c>
      <c r="L446" s="1">
        <v>200</v>
      </c>
      <c r="M446" s="1">
        <v>2</v>
      </c>
      <c r="N446" s="1">
        <v>0</v>
      </c>
      <c r="O446" s="1">
        <v>1</v>
      </c>
      <c r="P446" s="1">
        <v>2</v>
      </c>
      <c r="Q446" s="1">
        <v>100</v>
      </c>
      <c r="R446" s="1">
        <v>100</v>
      </c>
      <c r="S446" s="1">
        <v>1</v>
      </c>
      <c r="T446" s="1">
        <v>1</v>
      </c>
      <c r="U446" s="1" t="b">
        <v>1</v>
      </c>
      <c r="V446" s="1">
        <v>251</v>
      </c>
      <c r="W446" s="50">
        <v>2294.46</v>
      </c>
      <c r="X446" s="50">
        <v>3400.02</v>
      </c>
      <c r="Y446" s="54">
        <v>172</v>
      </c>
      <c r="Z446" s="54">
        <v>166</v>
      </c>
      <c r="AA446" s="50">
        <v>146.08000000000001</v>
      </c>
      <c r="AB446" s="50">
        <v>133.9</v>
      </c>
      <c r="AC446" s="16">
        <v>1.17777781956322</v>
      </c>
      <c r="AD446" s="16">
        <v>1.2400749121235699</v>
      </c>
      <c r="AE446" s="50">
        <v>28</v>
      </c>
      <c r="AF446" s="50">
        <v>34</v>
      </c>
      <c r="AG446" s="50">
        <v>28.04</v>
      </c>
      <c r="AH446" s="50">
        <v>33.96</v>
      </c>
      <c r="AI446" s="16">
        <v>1.0005477944788299</v>
      </c>
      <c r="AJ446" s="16">
        <v>1.0025104617604601</v>
      </c>
      <c r="AK446" s="1">
        <v>-20</v>
      </c>
      <c r="AL446" s="1">
        <v>1</v>
      </c>
      <c r="AN446" s="6">
        <v>5.2777454046462058E-3</v>
      </c>
      <c r="AP446" s="6">
        <v>5.3056170233904965E-3</v>
      </c>
      <c r="AR446" s="6">
        <v>5.8173356602675419E-4</v>
      </c>
      <c r="AT446" s="6">
        <v>6.027727546713546E-4</v>
      </c>
      <c r="AV446" s="6">
        <v>-3.2955111453777386E-3</v>
      </c>
      <c r="AX446" s="6">
        <v>-4.7051652754342976E-3</v>
      </c>
      <c r="AZ446" s="6">
        <v>3.8364986171024462E-3</v>
      </c>
      <c r="BB446" s="6">
        <v>5.2972121503824798E-3</v>
      </c>
      <c r="BD446" s="6">
        <v>0</v>
      </c>
      <c r="BF446" s="6">
        <v>0</v>
      </c>
      <c r="BH446" s="6">
        <v>4.2814328528595347E-4</v>
      </c>
      <c r="BJ446" s="6">
        <v>-3.5323207347226493E-4</v>
      </c>
      <c r="BL446" s="6">
        <v>-1.3785449123948634E-3</v>
      </c>
      <c r="BN446" s="6">
        <v>-3.1593733301837901E-4</v>
      </c>
      <c r="BS446">
        <v>1</v>
      </c>
      <c r="BT446">
        <v>19</v>
      </c>
      <c r="BU446" s="23">
        <v>3400.02</v>
      </c>
      <c r="BV446" s="20">
        <v>1.17777781956322</v>
      </c>
      <c r="BW446" s="20">
        <v>1.2400749121235699</v>
      </c>
    </row>
    <row r="447" spans="1:75" x14ac:dyDescent="0.25">
      <c r="A447" s="1">
        <v>446</v>
      </c>
      <c r="B447" s="1" t="s">
        <v>21</v>
      </c>
      <c r="C447" s="1" t="s">
        <v>22</v>
      </c>
      <c r="D447" s="1" t="s">
        <v>23</v>
      </c>
      <c r="E447" s="1" t="s">
        <v>222</v>
      </c>
      <c r="F447" s="1" t="s">
        <v>43</v>
      </c>
      <c r="G447" s="1" t="b">
        <v>1</v>
      </c>
      <c r="H447" s="1" t="b">
        <v>1</v>
      </c>
      <c r="I447" s="1" t="b">
        <v>0</v>
      </c>
      <c r="J447" s="1" t="b">
        <v>1</v>
      </c>
      <c r="K447" s="1" t="b">
        <v>0</v>
      </c>
      <c r="L447" s="1">
        <v>200</v>
      </c>
      <c r="M447" s="1">
        <v>2</v>
      </c>
      <c r="N447" s="1">
        <v>0</v>
      </c>
      <c r="O447" s="1">
        <v>1</v>
      </c>
      <c r="P447" s="1">
        <v>2</v>
      </c>
      <c r="Q447" s="1">
        <v>100</v>
      </c>
      <c r="R447" s="1">
        <v>100</v>
      </c>
      <c r="S447" s="1">
        <v>1</v>
      </c>
      <c r="T447" s="1">
        <v>1</v>
      </c>
      <c r="U447" s="1" t="b">
        <v>1</v>
      </c>
      <c r="V447" s="1">
        <v>251</v>
      </c>
      <c r="W447" s="50">
        <v>2265.25</v>
      </c>
      <c r="X447" s="50">
        <v>3339.45</v>
      </c>
      <c r="Y447" s="54">
        <v>172</v>
      </c>
      <c r="Z447" s="54">
        <v>166</v>
      </c>
      <c r="AA447" s="50">
        <v>147.72</v>
      </c>
      <c r="AB447" s="50">
        <v>135.01</v>
      </c>
      <c r="AC447" s="16">
        <v>1.16465276077206</v>
      </c>
      <c r="AD447" s="16">
        <v>1.2298845426599401</v>
      </c>
      <c r="AE447" s="50">
        <v>28</v>
      </c>
      <c r="AF447" s="50">
        <v>34</v>
      </c>
      <c r="AG447" s="50">
        <v>28.37</v>
      </c>
      <c r="AH447" s="50">
        <v>33.630000000000003</v>
      </c>
      <c r="AI447" s="16">
        <v>0.99011502746007796</v>
      </c>
      <c r="AJ447" s="16">
        <v>1.01330114705305</v>
      </c>
      <c r="AK447" s="1">
        <v>-20</v>
      </c>
      <c r="AL447" s="1">
        <v>1</v>
      </c>
      <c r="AN447" s="6">
        <v>-7.5201080960771716E-3</v>
      </c>
      <c r="AP447" s="6">
        <v>-1.2603501518002491E-2</v>
      </c>
      <c r="AR447" s="6">
        <v>5.8173356602675419E-4</v>
      </c>
      <c r="AT447" s="6">
        <v>6.027727546713546E-4</v>
      </c>
      <c r="AV447" s="6">
        <v>7.8942161391346577E-3</v>
      </c>
      <c r="AX447" s="6">
        <v>3.5455984776966432E-3</v>
      </c>
      <c r="AZ447" s="6">
        <v>-7.3501724529536627E-3</v>
      </c>
      <c r="BB447" s="6">
        <v>-2.9638613641413958E-3</v>
      </c>
      <c r="BD447" s="6">
        <v>0</v>
      </c>
      <c r="BF447" s="6">
        <v>0</v>
      </c>
      <c r="BH447" s="6">
        <v>1.2202083630655114E-2</v>
      </c>
      <c r="BJ447" s="6">
        <v>-1.0067114093959662E-2</v>
      </c>
      <c r="BL447" s="6">
        <v>-1.1791225884104861E-2</v>
      </c>
      <c r="BN447" s="6">
        <v>1.0444325550736488E-2</v>
      </c>
      <c r="BS447">
        <v>1</v>
      </c>
      <c r="BT447">
        <v>19</v>
      </c>
      <c r="BU447" s="23">
        <v>3339.45</v>
      </c>
      <c r="BV447" s="20">
        <v>1.16465276077206</v>
      </c>
      <c r="BW447" s="20">
        <v>1.2298845426599401</v>
      </c>
    </row>
    <row r="448" spans="1:75" x14ac:dyDescent="0.25">
      <c r="A448" s="1">
        <v>447</v>
      </c>
      <c r="B448" s="1" t="s">
        <v>21</v>
      </c>
      <c r="C448" s="1" t="s">
        <v>22</v>
      </c>
      <c r="D448" s="1" t="s">
        <v>23</v>
      </c>
      <c r="E448" s="1" t="s">
        <v>222</v>
      </c>
      <c r="F448" s="1" t="s">
        <v>43</v>
      </c>
      <c r="G448" s="1" t="b">
        <v>1</v>
      </c>
      <c r="H448" s="1" t="b">
        <v>1</v>
      </c>
      <c r="I448" s="1" t="b">
        <v>0</v>
      </c>
      <c r="J448" s="1" t="b">
        <v>1</v>
      </c>
      <c r="K448" s="1" t="b">
        <v>0</v>
      </c>
      <c r="L448" s="1">
        <v>200</v>
      </c>
      <c r="M448" s="1">
        <v>2</v>
      </c>
      <c r="N448" s="1">
        <v>0</v>
      </c>
      <c r="O448" s="1">
        <v>1</v>
      </c>
      <c r="P448" s="1">
        <v>2</v>
      </c>
      <c r="Q448" s="1">
        <v>100</v>
      </c>
      <c r="R448" s="1">
        <v>100</v>
      </c>
      <c r="S448" s="1">
        <v>1</v>
      </c>
      <c r="T448" s="1">
        <v>1</v>
      </c>
      <c r="U448" s="1" t="b">
        <v>1</v>
      </c>
      <c r="V448" s="1">
        <v>251</v>
      </c>
      <c r="W448" s="50">
        <v>2264.56</v>
      </c>
      <c r="X448" s="50">
        <v>3386.16</v>
      </c>
      <c r="Y448" s="54">
        <v>172</v>
      </c>
      <c r="Z448" s="54">
        <v>166</v>
      </c>
      <c r="AA448" s="50">
        <v>146.33000000000001</v>
      </c>
      <c r="AB448" s="50">
        <v>135.08000000000001</v>
      </c>
      <c r="AC448" s="16">
        <v>1.17576329882885</v>
      </c>
      <c r="AD448" s="16">
        <v>1.2291501833204099</v>
      </c>
      <c r="AE448" s="50">
        <v>28</v>
      </c>
      <c r="AF448" s="50">
        <v>34</v>
      </c>
      <c r="AG448" s="50">
        <v>27.63</v>
      </c>
      <c r="AH448" s="50">
        <v>34.369999999999997</v>
      </c>
      <c r="AI448" s="16">
        <v>1.01659074565281</v>
      </c>
      <c r="AJ448" s="16">
        <v>0.99124763357000101</v>
      </c>
      <c r="AK448" s="1">
        <v>-20</v>
      </c>
      <c r="AL448" s="1">
        <v>1</v>
      </c>
      <c r="AN448" s="6">
        <v>-7.8224195960941989E-3</v>
      </c>
      <c r="AP448" s="6">
        <v>1.2075423497284188E-3</v>
      </c>
      <c r="AR448" s="6">
        <v>5.8173356602675419E-4</v>
      </c>
      <c r="AT448" s="6">
        <v>6.027727546713546E-4</v>
      </c>
      <c r="AV448" s="6">
        <v>-1.5897600349338292E-3</v>
      </c>
      <c r="AX448" s="6">
        <v>4.0659169125789596E-3</v>
      </c>
      <c r="AZ448" s="6">
        <v>2.1194944361853096E-3</v>
      </c>
      <c r="BB448" s="6">
        <v>-3.5591878154136447E-3</v>
      </c>
      <c r="BD448" s="6">
        <v>0</v>
      </c>
      <c r="BF448" s="6">
        <v>0</v>
      </c>
      <c r="BH448" s="6">
        <v>-1.4200085628657155E-2</v>
      </c>
      <c r="BJ448" s="6">
        <v>1.1715530436830157E-2</v>
      </c>
      <c r="BL448" s="6">
        <v>1.4633519012651641E-2</v>
      </c>
      <c r="BN448" s="6">
        <v>-1.1547011992116163E-2</v>
      </c>
      <c r="BS448">
        <v>1</v>
      </c>
      <c r="BT448">
        <v>19</v>
      </c>
      <c r="BU448" s="23">
        <v>3386.16</v>
      </c>
      <c r="BV448" s="20">
        <v>1.17576329882885</v>
      </c>
      <c r="BW448" s="20">
        <v>1.2291501833204099</v>
      </c>
    </row>
    <row r="449" spans="1:75" x14ac:dyDescent="0.25">
      <c r="A449" s="1">
        <v>448</v>
      </c>
      <c r="B449" s="1" t="s">
        <v>21</v>
      </c>
      <c r="C449" s="1" t="s">
        <v>22</v>
      </c>
      <c r="D449" s="1" t="s">
        <v>23</v>
      </c>
      <c r="E449" s="1" t="s">
        <v>222</v>
      </c>
      <c r="F449" s="1" t="s">
        <v>43</v>
      </c>
      <c r="G449" s="1" t="b">
        <v>1</v>
      </c>
      <c r="H449" s="1" t="b">
        <v>1</v>
      </c>
      <c r="I449" s="1" t="b">
        <v>0</v>
      </c>
      <c r="J449" s="1" t="b">
        <v>1</v>
      </c>
      <c r="K449" s="1" t="b">
        <v>0</v>
      </c>
      <c r="L449" s="1">
        <v>200</v>
      </c>
      <c r="M449" s="1">
        <v>2</v>
      </c>
      <c r="N449" s="1">
        <v>0</v>
      </c>
      <c r="O449" s="1">
        <v>1</v>
      </c>
      <c r="P449" s="1">
        <v>2</v>
      </c>
      <c r="Q449" s="1">
        <v>100</v>
      </c>
      <c r="R449" s="1">
        <v>100</v>
      </c>
      <c r="S449" s="1">
        <v>1</v>
      </c>
      <c r="T449" s="1">
        <v>1</v>
      </c>
      <c r="U449" s="1" t="b">
        <v>1</v>
      </c>
      <c r="V449" s="1">
        <v>251</v>
      </c>
      <c r="W449" s="50">
        <v>2253.14</v>
      </c>
      <c r="X449" s="50">
        <v>3330.94</v>
      </c>
      <c r="Y449" s="54">
        <v>172</v>
      </c>
      <c r="Z449" s="54">
        <v>166</v>
      </c>
      <c r="AA449" s="50">
        <v>148.19999999999999</v>
      </c>
      <c r="AB449" s="50">
        <v>135.22999999999999</v>
      </c>
      <c r="AC449" s="16">
        <v>1.16100360810103</v>
      </c>
      <c r="AD449" s="16">
        <v>1.22794612932219</v>
      </c>
      <c r="AE449" s="50">
        <v>28</v>
      </c>
      <c r="AF449" s="50">
        <v>34</v>
      </c>
      <c r="AG449" s="50">
        <v>28.4</v>
      </c>
      <c r="AH449" s="50">
        <v>33.6</v>
      </c>
      <c r="AI449" s="16">
        <v>0.98856651977981302</v>
      </c>
      <c r="AJ449" s="16">
        <v>1.0139246322673701</v>
      </c>
      <c r="AK449" s="1">
        <v>-20</v>
      </c>
      <c r="AL449" s="1">
        <v>1</v>
      </c>
      <c r="AN449" s="6">
        <v>-1.2825893987681414E-2</v>
      </c>
      <c r="AP449" s="6">
        <v>-1.5119707540575567E-2</v>
      </c>
      <c r="AR449" s="6">
        <v>5.8173356602675419E-4</v>
      </c>
      <c r="AT449" s="6">
        <v>6.027727546713546E-4</v>
      </c>
      <c r="AV449" s="6">
        <v>1.1169258271186866E-2</v>
      </c>
      <c r="AX449" s="6">
        <v>5.180884987326273E-3</v>
      </c>
      <c r="AZ449" s="6">
        <v>-1.0460396282406137E-2</v>
      </c>
      <c r="BB449" s="6">
        <v>-4.5352837882094432E-3</v>
      </c>
      <c r="BD449" s="6">
        <v>0</v>
      </c>
      <c r="BF449" s="6">
        <v>0</v>
      </c>
      <c r="BH449" s="6">
        <v>1.3272441843870331E-2</v>
      </c>
      <c r="BJ449" s="6">
        <v>-1.0950194277640435E-2</v>
      </c>
      <c r="BL449" s="6">
        <v>-1.3336752246177364E-2</v>
      </c>
      <c r="BN449" s="6">
        <v>1.1066052959914696E-2</v>
      </c>
      <c r="BS449">
        <v>1</v>
      </c>
      <c r="BT449">
        <v>19</v>
      </c>
      <c r="BU449" s="23">
        <v>3330.94</v>
      </c>
      <c r="BV449" s="20">
        <v>1.16100360810103</v>
      </c>
      <c r="BW449" s="20">
        <v>1.22794612932219</v>
      </c>
    </row>
    <row r="450" spans="1:75" x14ac:dyDescent="0.25">
      <c r="A450" s="1">
        <v>449</v>
      </c>
      <c r="B450" s="1" t="s">
        <v>21</v>
      </c>
      <c r="C450" s="1" t="s">
        <v>22</v>
      </c>
      <c r="D450" s="1" t="s">
        <v>23</v>
      </c>
      <c r="E450" s="1" t="s">
        <v>222</v>
      </c>
      <c r="F450" s="1" t="s">
        <v>43</v>
      </c>
      <c r="G450" s="1" t="b">
        <v>1</v>
      </c>
      <c r="H450" s="1" t="b">
        <v>1</v>
      </c>
      <c r="I450" s="1" t="b">
        <v>0</v>
      </c>
      <c r="J450" s="1" t="b">
        <v>1</v>
      </c>
      <c r="K450" s="1" t="b">
        <v>0</v>
      </c>
      <c r="L450" s="1">
        <v>200</v>
      </c>
      <c r="M450" s="1">
        <v>2</v>
      </c>
      <c r="N450" s="1">
        <v>0</v>
      </c>
      <c r="O450" s="1">
        <v>1</v>
      </c>
      <c r="P450" s="1">
        <v>2</v>
      </c>
      <c r="Q450" s="1">
        <v>100</v>
      </c>
      <c r="R450" s="1">
        <v>100</v>
      </c>
      <c r="S450" s="1">
        <v>1</v>
      </c>
      <c r="T450" s="1">
        <v>1</v>
      </c>
      <c r="U450" s="1" t="b">
        <v>1</v>
      </c>
      <c r="V450" s="1">
        <v>251</v>
      </c>
      <c r="W450" s="50">
        <v>2327.46</v>
      </c>
      <c r="X450" s="50">
        <v>3448.38</v>
      </c>
      <c r="Y450" s="54">
        <v>171</v>
      </c>
      <c r="Z450" s="54">
        <v>165</v>
      </c>
      <c r="AA450" s="50">
        <v>145.61000000000001</v>
      </c>
      <c r="AB450" s="50">
        <v>133.72999999999999</v>
      </c>
      <c r="AC450" s="16">
        <v>1.1745833818191</v>
      </c>
      <c r="AD450" s="16">
        <v>1.23401243543219</v>
      </c>
      <c r="AE450" s="50">
        <v>28</v>
      </c>
      <c r="AF450" s="50">
        <v>34</v>
      </c>
      <c r="AG450" s="50">
        <v>27.9</v>
      </c>
      <c r="AH450" s="50">
        <v>34.1</v>
      </c>
      <c r="AI450" s="16">
        <v>1.00640229488922</v>
      </c>
      <c r="AJ450" s="16">
        <v>0.99894042994828203</v>
      </c>
      <c r="AK450" s="1">
        <v>-20</v>
      </c>
      <c r="AL450" s="1">
        <v>1</v>
      </c>
      <c r="AN450" s="6">
        <v>1.97361214924201E-2</v>
      </c>
      <c r="AP450" s="6">
        <v>1.9604526923700183E-2</v>
      </c>
      <c r="AR450" s="6">
        <v>-5.2356020942408987E-3</v>
      </c>
      <c r="AT450" s="6">
        <v>-5.4249547920434127E-3</v>
      </c>
      <c r="AV450" s="6">
        <v>-6.5023232330124747E-3</v>
      </c>
      <c r="AX450" s="6">
        <v>-5.9687957601483044E-3</v>
      </c>
      <c r="AZ450" s="6">
        <v>1.1138346758703399E-3</v>
      </c>
      <c r="BB450" s="6">
        <v>3.825163872577253E-4</v>
      </c>
      <c r="BD450" s="6">
        <v>0</v>
      </c>
      <c r="BF450" s="6">
        <v>0</v>
      </c>
      <c r="BH450" s="6">
        <v>-4.5668617097189834E-3</v>
      </c>
      <c r="BJ450" s="6">
        <v>3.7678087837043073E-3</v>
      </c>
      <c r="BL450" s="6">
        <v>4.4646839177480135E-3</v>
      </c>
      <c r="BN450" s="6">
        <v>-3.8759040784839272E-3</v>
      </c>
      <c r="BS450">
        <v>1</v>
      </c>
      <c r="BT450">
        <v>19</v>
      </c>
      <c r="BU450" s="23">
        <v>3448.38</v>
      </c>
      <c r="BV450" s="20">
        <v>1.1745833818191</v>
      </c>
      <c r="BW450" s="20">
        <v>1.23401243543219</v>
      </c>
    </row>
    <row r="451" spans="1:75" x14ac:dyDescent="0.25">
      <c r="A451" s="1">
        <v>450</v>
      </c>
      <c r="B451" s="1" t="s">
        <v>21</v>
      </c>
      <c r="C451" s="1" t="s">
        <v>22</v>
      </c>
      <c r="D451" s="1" t="s">
        <v>23</v>
      </c>
      <c r="E451" s="1" t="s">
        <v>222</v>
      </c>
      <c r="F451" s="1" t="s">
        <v>43</v>
      </c>
      <c r="G451" s="1" t="b">
        <v>1</v>
      </c>
      <c r="H451" s="1" t="b">
        <v>1</v>
      </c>
      <c r="I451" s="1" t="b">
        <v>0</v>
      </c>
      <c r="J451" s="1" t="b">
        <v>1</v>
      </c>
      <c r="K451" s="1" t="b">
        <v>0</v>
      </c>
      <c r="L451" s="1">
        <v>200</v>
      </c>
      <c r="M451" s="1">
        <v>2</v>
      </c>
      <c r="N451" s="1">
        <v>0</v>
      </c>
      <c r="O451" s="1">
        <v>1</v>
      </c>
      <c r="P451" s="1">
        <v>2</v>
      </c>
      <c r="Q451" s="1">
        <v>100</v>
      </c>
      <c r="R451" s="1">
        <v>100</v>
      </c>
      <c r="S451" s="1">
        <v>1</v>
      </c>
      <c r="T451" s="1">
        <v>1</v>
      </c>
      <c r="U451" s="1" t="b">
        <v>1</v>
      </c>
      <c r="V451" s="1">
        <v>251</v>
      </c>
      <c r="W451" s="50">
        <v>2294.4899999999998</v>
      </c>
      <c r="X451" s="50">
        <v>3386.75</v>
      </c>
      <c r="Y451" s="54">
        <v>172</v>
      </c>
      <c r="Z451" s="54">
        <v>166</v>
      </c>
      <c r="AA451" s="50">
        <v>146.12</v>
      </c>
      <c r="AB451" s="50">
        <v>134.19</v>
      </c>
      <c r="AC451" s="16">
        <v>1.1775211402268799</v>
      </c>
      <c r="AD451" s="16">
        <v>1.23740070881955</v>
      </c>
      <c r="AE451" s="50">
        <v>28</v>
      </c>
      <c r="AF451" s="50">
        <v>34</v>
      </c>
      <c r="AG451" s="50">
        <v>28.08</v>
      </c>
      <c r="AH451" s="50">
        <v>33.92</v>
      </c>
      <c r="AI451" s="16">
        <v>1.0002494075405099</v>
      </c>
      <c r="AJ451" s="16">
        <v>1.00455510642607</v>
      </c>
      <c r="AK451" s="1">
        <v>-20</v>
      </c>
      <c r="AL451" s="1">
        <v>1</v>
      </c>
      <c r="AN451" s="6">
        <v>5.2908893829077819E-3</v>
      </c>
      <c r="AP451" s="6">
        <v>1.3819914159234337E-3</v>
      </c>
      <c r="AR451" s="6">
        <v>5.8173356602675419E-4</v>
      </c>
      <c r="AT451" s="6">
        <v>6.027727546713546E-4</v>
      </c>
      <c r="AV451" s="6">
        <v>-3.0225909677068508E-3</v>
      </c>
      <c r="AX451" s="6">
        <v>-2.5495603309226844E-3</v>
      </c>
      <c r="AZ451" s="6">
        <v>3.6177272308706154E-3</v>
      </c>
      <c r="BB451" s="6">
        <v>3.1293035023065574E-3</v>
      </c>
      <c r="BD451" s="6">
        <v>0</v>
      </c>
      <c r="BF451" s="6">
        <v>0</v>
      </c>
      <c r="BH451" s="6">
        <v>1.8552875695732052E-3</v>
      </c>
      <c r="BJ451" s="6">
        <v>-1.5306723183797777E-3</v>
      </c>
      <c r="BL451" s="6">
        <v>-1.6763573708986623E-3</v>
      </c>
      <c r="BN451" s="6">
        <v>1.722942822344864E-3</v>
      </c>
      <c r="BS451">
        <v>1</v>
      </c>
      <c r="BT451">
        <v>19</v>
      </c>
      <c r="BU451" s="23">
        <v>3386.75</v>
      </c>
      <c r="BV451" s="20">
        <v>1.1775211402268799</v>
      </c>
      <c r="BW451" s="20">
        <v>1.23740070881955</v>
      </c>
    </row>
    <row r="454" spans="1:75" x14ac:dyDescent="0.25">
      <c r="A454" t="s">
        <v>0</v>
      </c>
      <c r="B454" t="s">
        <v>1</v>
      </c>
      <c r="C454" t="s">
        <v>2</v>
      </c>
      <c r="D454" t="s">
        <v>3</v>
      </c>
      <c r="E454" t="s">
        <v>4</v>
      </c>
      <c r="F454" t="s">
        <v>5</v>
      </c>
      <c r="G454" t="s">
        <v>6</v>
      </c>
      <c r="H454" t="s">
        <v>7</v>
      </c>
      <c r="I454" t="s">
        <v>8</v>
      </c>
      <c r="J454" t="s">
        <v>9</v>
      </c>
      <c r="K454" t="s">
        <v>74</v>
      </c>
      <c r="L454" t="s">
        <v>10</v>
      </c>
      <c r="M454" t="s">
        <v>11</v>
      </c>
      <c r="N454" t="s">
        <v>12</v>
      </c>
      <c r="O454" t="s">
        <v>13</v>
      </c>
      <c r="P454" t="s">
        <v>14</v>
      </c>
      <c r="Q454" t="s">
        <v>15</v>
      </c>
      <c r="R454" t="s">
        <v>16</v>
      </c>
      <c r="S454" t="s">
        <v>17</v>
      </c>
      <c r="T454" t="s">
        <v>18</v>
      </c>
      <c r="U454" t="s">
        <v>19</v>
      </c>
      <c r="V454" t="s">
        <v>20</v>
      </c>
      <c r="W454" t="s">
        <v>99</v>
      </c>
      <c r="X454" t="s">
        <v>100</v>
      </c>
      <c r="Y454" t="s">
        <v>197</v>
      </c>
      <c r="Z454" t="s">
        <v>198</v>
      </c>
      <c r="AA454" t="s">
        <v>199</v>
      </c>
      <c r="AB454" t="s">
        <v>200</v>
      </c>
      <c r="AC454" t="s">
        <v>201</v>
      </c>
      <c r="AD454" t="s">
        <v>202</v>
      </c>
      <c r="AE454" t="s">
        <v>203</v>
      </c>
      <c r="AF454" t="s">
        <v>204</v>
      </c>
      <c r="AG454" t="s">
        <v>205</v>
      </c>
      <c r="AH454" t="s">
        <v>206</v>
      </c>
      <c r="AI454" t="s">
        <v>207</v>
      </c>
      <c r="AJ454" t="s">
        <v>208</v>
      </c>
      <c r="AK454" t="s">
        <v>103</v>
      </c>
      <c r="AL454" t="s">
        <v>104</v>
      </c>
      <c r="BR454" t="s">
        <v>223</v>
      </c>
      <c r="BS454" t="s">
        <v>209</v>
      </c>
      <c r="BT454" t="s">
        <v>210</v>
      </c>
      <c r="BU454" t="s">
        <v>211</v>
      </c>
      <c r="BV454" t="s">
        <v>212</v>
      </c>
      <c r="BW454" t="s">
        <v>213</v>
      </c>
    </row>
    <row r="455" spans="1:75" x14ac:dyDescent="0.25">
      <c r="A455" s="1">
        <v>1</v>
      </c>
      <c r="B455" s="1" t="s">
        <v>21</v>
      </c>
      <c r="C455" s="1" t="s">
        <v>22</v>
      </c>
      <c r="D455" s="1" t="s">
        <v>23</v>
      </c>
      <c r="E455" s="1" t="s">
        <v>224</v>
      </c>
      <c r="F455" s="1" t="s">
        <v>43</v>
      </c>
      <c r="G455" s="1" t="b">
        <v>1</v>
      </c>
      <c r="H455" s="1" t="b">
        <v>1</v>
      </c>
      <c r="I455" s="1" t="b">
        <v>0</v>
      </c>
      <c r="J455" s="1" t="b">
        <v>1</v>
      </c>
      <c r="K455" s="1" t="b">
        <v>0</v>
      </c>
      <c r="L455" s="1">
        <v>200</v>
      </c>
      <c r="M455" s="1">
        <v>2</v>
      </c>
      <c r="N455" s="1">
        <v>0</v>
      </c>
      <c r="O455" s="1">
        <v>1</v>
      </c>
      <c r="P455" s="1">
        <v>2</v>
      </c>
      <c r="Q455" s="1">
        <v>100</v>
      </c>
      <c r="R455" s="1">
        <v>100</v>
      </c>
      <c r="S455" s="1">
        <v>1</v>
      </c>
      <c r="T455" s="1">
        <v>1</v>
      </c>
      <c r="U455" s="1" t="b">
        <v>1</v>
      </c>
      <c r="V455" s="1">
        <v>251</v>
      </c>
      <c r="W455" s="50">
        <v>3784.37</v>
      </c>
      <c r="X455" s="50">
        <v>1944.09</v>
      </c>
      <c r="Y455" s="54">
        <v>164</v>
      </c>
      <c r="Z455" s="54">
        <v>174</v>
      </c>
      <c r="AA455" s="50">
        <v>131.1</v>
      </c>
      <c r="AB455" s="50">
        <v>150.88</v>
      </c>
      <c r="AC455" s="16">
        <v>1.2513950035630901</v>
      </c>
      <c r="AD455" s="16">
        <v>1.1534431490974699</v>
      </c>
      <c r="AE455" s="50">
        <v>36</v>
      </c>
      <c r="AF455" s="50">
        <v>26</v>
      </c>
      <c r="AG455" s="50">
        <v>36.15</v>
      </c>
      <c r="AH455" s="50">
        <v>25.85</v>
      </c>
      <c r="AI455" s="16">
        <v>0.99770812126539599</v>
      </c>
      <c r="AJ455" s="16">
        <v>1.00948873860328</v>
      </c>
      <c r="AK455" s="1">
        <v>-15</v>
      </c>
      <c r="AL455" s="1">
        <v>20</v>
      </c>
      <c r="AN455" s="6" cm="1">
        <f t="array" ref="AN455:AN464">W455:W464/AO455-1</f>
        <v>-2.3260087214123093E-3</v>
      </c>
      <c r="AO455" s="23">
        <f>AVERAGE(W455:W464)</f>
        <v>3793.1930000000002</v>
      </c>
      <c r="AP455" s="6" cm="1">
        <f t="array" ref="AP455:AP464">X455:X464/AQ455-1</f>
        <v>-2.1367861360921392E-3</v>
      </c>
      <c r="AQ455" s="23">
        <f>AVERAGE(X455:X464)</f>
        <v>1948.2529999999999</v>
      </c>
      <c r="AR455" s="6" cm="1">
        <f t="array" ref="AR455:AR464">Y455:Y464/AS455-1</f>
        <v>6.1012812690663942E-4</v>
      </c>
      <c r="AS455" s="23">
        <f>AVERAGE(Y455:Y464)</f>
        <v>163.9</v>
      </c>
      <c r="AT455" s="6" cm="1">
        <f t="array" ref="AT455:AT464">Z455:Z464/AU455-1</f>
        <v>5.7504312823453141E-4</v>
      </c>
      <c r="AU455" s="23">
        <f>AVERAGE(Z455:Z464)</f>
        <v>173.9</v>
      </c>
      <c r="AV455" s="6" cm="1">
        <f t="array" ref="AV455:AV464">AA455:AA464/AW455-1</f>
        <v>-1.2202934805816135E-4</v>
      </c>
      <c r="AW455" s="23">
        <f>AVERAGE(AA455:AA464)</f>
        <v>131.11599999999999</v>
      </c>
      <c r="AX455" s="6" cm="1">
        <f t="array" ref="AX455:AX464">AB455:AB464/AY455-1</f>
        <v>1.407067194095557E-3</v>
      </c>
      <c r="AY455" s="23">
        <f>AVERAGE(AB455:AB464)</f>
        <v>150.66800000000001</v>
      </c>
      <c r="AZ455" s="6" cm="1">
        <f t="array" ref="AZ455:AZ464">AC455:AC464/BA455-1</f>
        <v>7.0495190110775319E-4</v>
      </c>
      <c r="BA455" s="23">
        <f>AVERAGE(AC455:AC464)</f>
        <v>1.2505134517279337</v>
      </c>
      <c r="BB455" s="6" cm="1">
        <f t="array" ref="BB455:BB464">AD455:AD464/BC455-1</f>
        <v>-9.366251559266292E-4</v>
      </c>
      <c r="BC455" s="23">
        <f>AVERAGE(AD455:AD464)</f>
        <v>1.1545245057927291</v>
      </c>
      <c r="BD455" s="6" cm="1">
        <f t="array" ref="BD455:BD464">AE455:AE464/BE455-1</f>
        <v>0</v>
      </c>
      <c r="BE455" s="23">
        <f>AVERAGE(AE455:AE464)</f>
        <v>36</v>
      </c>
      <c r="BF455" s="6" cm="1">
        <f t="array" ref="BF455:BF464">AF455:AF464/BG455-1</f>
        <v>0</v>
      </c>
      <c r="BG455" s="23">
        <f>AVERAGE(AF455:AF464)</f>
        <v>26</v>
      </c>
      <c r="BH455" s="6" cm="1">
        <f t="array" ref="BH455:BH464">AG455:AG464/BI455-1</f>
        <v>-2.0979407055705668E-3</v>
      </c>
      <c r="BI455" s="23">
        <f t="shared" ref="BI455" si="165">AVERAGE(AG455:AG464)</f>
        <v>36.225999999999999</v>
      </c>
      <c r="BJ455" s="6" cm="1">
        <f t="array" ref="BJ455:BJ464">AH455:AH464/BK455-1</f>
        <v>2.9487080003103294E-3</v>
      </c>
      <c r="BK455" s="23">
        <f t="shared" ref="BK455" si="166">AVERAGE(AH455:AH464)</f>
        <v>25.774000000000001</v>
      </c>
      <c r="BL455" s="6" cm="1">
        <f t="array" ref="BL455:BL464">AI455:AI464/BM455-1</f>
        <v>2.1852282150798263E-3</v>
      </c>
      <c r="BM455" s="22">
        <f t="shared" ref="BM455" si="167">AVERAGE(AI455:AI464)</f>
        <v>0.9955326552181798</v>
      </c>
      <c r="BN455" s="6" cm="1">
        <f t="array" ref="BN455:BN464">AJ455:AJ464/BO455-1</f>
        <v>-2.7806869823361335E-3</v>
      </c>
      <c r="BO455" s="22">
        <f t="shared" ref="BO455" si="168">AVERAGE(AJ455:AJ464)</f>
        <v>1.0123036381520609</v>
      </c>
      <c r="BR455">
        <v>5</v>
      </c>
      <c r="BS455">
        <v>20</v>
      </c>
      <c r="BT455">
        <f>BS455+20-BR455</f>
        <v>35</v>
      </c>
      <c r="BU455" s="23">
        <v>1944.09</v>
      </c>
      <c r="BV455" s="22">
        <v>1.2513950035630901</v>
      </c>
      <c r="BW455" s="22">
        <v>1.1534431490974699</v>
      </c>
    </row>
    <row r="456" spans="1:75" x14ac:dyDescent="0.25">
      <c r="A456" s="1">
        <v>2</v>
      </c>
      <c r="B456" s="1" t="s">
        <v>21</v>
      </c>
      <c r="C456" s="1" t="s">
        <v>22</v>
      </c>
      <c r="D456" s="1" t="s">
        <v>23</v>
      </c>
      <c r="E456" s="1" t="s">
        <v>224</v>
      </c>
      <c r="F456" s="1" t="s">
        <v>43</v>
      </c>
      <c r="G456" s="1" t="b">
        <v>1</v>
      </c>
      <c r="H456" s="1" t="b">
        <v>1</v>
      </c>
      <c r="I456" s="1" t="b">
        <v>0</v>
      </c>
      <c r="J456" s="1" t="b">
        <v>1</v>
      </c>
      <c r="K456" s="1" t="b">
        <v>0</v>
      </c>
      <c r="L456" s="1">
        <v>200</v>
      </c>
      <c r="M456" s="1">
        <v>2</v>
      </c>
      <c r="N456" s="1">
        <v>0</v>
      </c>
      <c r="O456" s="1">
        <v>1</v>
      </c>
      <c r="P456" s="1">
        <v>2</v>
      </c>
      <c r="Q456" s="1">
        <v>100</v>
      </c>
      <c r="R456" s="1">
        <v>100</v>
      </c>
      <c r="S456" s="1">
        <v>1</v>
      </c>
      <c r="T456" s="1">
        <v>1</v>
      </c>
      <c r="U456" s="1" t="b">
        <v>1</v>
      </c>
      <c r="V456" s="1">
        <v>251</v>
      </c>
      <c r="W456" s="50">
        <v>3767.24</v>
      </c>
      <c r="X456" s="50">
        <v>1921.92</v>
      </c>
      <c r="Y456" s="54">
        <v>164</v>
      </c>
      <c r="Z456" s="54">
        <v>174</v>
      </c>
      <c r="AA456" s="50">
        <v>132.13</v>
      </c>
      <c r="AB456" s="50">
        <v>151.19</v>
      </c>
      <c r="AC456" s="16">
        <v>1.24188042692434</v>
      </c>
      <c r="AD456" s="16">
        <v>1.1510985356905601</v>
      </c>
      <c r="AE456" s="50">
        <v>36</v>
      </c>
      <c r="AF456" s="50">
        <v>26</v>
      </c>
      <c r="AG456" s="50">
        <v>36.46</v>
      </c>
      <c r="AH456" s="50">
        <v>25.54</v>
      </c>
      <c r="AI456" s="16">
        <v>0.98932616749412405</v>
      </c>
      <c r="AJ456" s="16">
        <v>1.0219880790484901</v>
      </c>
      <c r="AK456" s="1">
        <v>-15</v>
      </c>
      <c r="AL456" s="1">
        <v>20</v>
      </c>
      <c r="AN456" s="6">
        <v>-6.8419930122196604E-3</v>
      </c>
      <c r="AP456" s="6">
        <v>-1.3516211703510694E-2</v>
      </c>
      <c r="AR456" s="6">
        <v>6.1012812690663942E-4</v>
      </c>
      <c r="AT456" s="6">
        <v>5.7504312823453141E-4</v>
      </c>
      <c r="AV456" s="6">
        <v>7.7336099331890562E-3</v>
      </c>
      <c r="AX456" s="6">
        <v>3.4645711099901E-3</v>
      </c>
      <c r="AZ456" s="6">
        <v>-6.9035841171198875E-3</v>
      </c>
      <c r="BB456" s="6">
        <v>-2.9674295218330426E-3</v>
      </c>
      <c r="BD456" s="6">
        <v>0</v>
      </c>
      <c r="BF456" s="6">
        <v>0</v>
      </c>
      <c r="BH456" s="6">
        <v>6.4594490145200023E-3</v>
      </c>
      <c r="BJ456" s="6">
        <v>-9.0789167377978153E-3</v>
      </c>
      <c r="BL456" s="6">
        <v>-6.2343386643560761E-3</v>
      </c>
      <c r="BN456" s="6">
        <v>9.5667352476456191E-3</v>
      </c>
      <c r="BR456">
        <v>5</v>
      </c>
      <c r="BS456">
        <v>20</v>
      </c>
      <c r="BT456">
        <f t="shared" ref="BT456:BT519" si="169">BS456+20-BR456</f>
        <v>35</v>
      </c>
      <c r="BU456" s="23">
        <v>1921.92</v>
      </c>
      <c r="BV456" s="22">
        <v>1.24188042692434</v>
      </c>
      <c r="BW456" s="22">
        <v>1.1510985356905601</v>
      </c>
    </row>
    <row r="457" spans="1:75" x14ac:dyDescent="0.25">
      <c r="A457" s="1">
        <v>3</v>
      </c>
      <c r="B457" s="1" t="s">
        <v>21</v>
      </c>
      <c r="C457" s="1" t="s">
        <v>22</v>
      </c>
      <c r="D457" s="1" t="s">
        <v>23</v>
      </c>
      <c r="E457" s="1" t="s">
        <v>224</v>
      </c>
      <c r="F457" s="1" t="s">
        <v>43</v>
      </c>
      <c r="G457" s="1" t="b">
        <v>1</v>
      </c>
      <c r="H457" s="1" t="b">
        <v>1</v>
      </c>
      <c r="I457" s="1" t="b">
        <v>0</v>
      </c>
      <c r="J457" s="1" t="b">
        <v>1</v>
      </c>
      <c r="K457" s="1" t="b">
        <v>0</v>
      </c>
      <c r="L457" s="1">
        <v>200</v>
      </c>
      <c r="M457" s="1">
        <v>2</v>
      </c>
      <c r="N457" s="1">
        <v>0</v>
      </c>
      <c r="O457" s="1">
        <v>1</v>
      </c>
      <c r="P457" s="1">
        <v>2</v>
      </c>
      <c r="Q457" s="1">
        <v>100</v>
      </c>
      <c r="R457" s="1">
        <v>100</v>
      </c>
      <c r="S457" s="1">
        <v>1</v>
      </c>
      <c r="T457" s="1">
        <v>1</v>
      </c>
      <c r="U457" s="1" t="b">
        <v>1</v>
      </c>
      <c r="V457" s="1">
        <v>251</v>
      </c>
      <c r="W457" s="50">
        <v>3840.35</v>
      </c>
      <c r="X457" s="50">
        <v>1983.07</v>
      </c>
      <c r="Y457" s="54">
        <v>164</v>
      </c>
      <c r="Z457" s="54">
        <v>174</v>
      </c>
      <c r="AA457" s="50">
        <v>129.78</v>
      </c>
      <c r="AB457" s="50">
        <v>149.19</v>
      </c>
      <c r="AC457" s="16">
        <v>1.2639119331989599</v>
      </c>
      <c r="AD457" s="16">
        <v>1.1664866859655501</v>
      </c>
      <c r="AE457" s="50">
        <v>36</v>
      </c>
      <c r="AF457" s="50">
        <v>26</v>
      </c>
      <c r="AG457" s="50">
        <v>36.25</v>
      </c>
      <c r="AH457" s="50">
        <v>25.75</v>
      </c>
      <c r="AI457" s="16">
        <v>0.99444253618943901</v>
      </c>
      <c r="AJ457" s="16">
        <v>1.0122767195767199</v>
      </c>
      <c r="AK457" s="1">
        <v>-15</v>
      </c>
      <c r="AL457" s="1">
        <v>20</v>
      </c>
      <c r="AN457" s="6">
        <v>1.2432006491628567E-2</v>
      </c>
      <c r="AP457" s="6">
        <v>1.7870882272476907E-2</v>
      </c>
      <c r="AR457" s="6">
        <v>6.1012812690663942E-4</v>
      </c>
      <c r="AT457" s="6">
        <v>5.7504312823453141E-4</v>
      </c>
      <c r="AV457" s="6">
        <v>-1.0189450562860247E-2</v>
      </c>
      <c r="AX457" s="6">
        <v>-9.8096477022328044E-3</v>
      </c>
      <c r="AZ457" s="6">
        <v>1.0714384121588205E-2</v>
      </c>
      <c r="BB457" s="6">
        <v>1.0361131455245642E-2</v>
      </c>
      <c r="BD457" s="6">
        <v>0</v>
      </c>
      <c r="BF457" s="6">
        <v>0</v>
      </c>
      <c r="BH457" s="6">
        <v>6.6250759123276382E-4</v>
      </c>
      <c r="BJ457" s="6">
        <v>-9.3117094746641982E-4</v>
      </c>
      <c r="BL457" s="6">
        <v>-1.0950108196118302E-3</v>
      </c>
      <c r="BN457" s="6">
        <v>-2.6591404324260992E-5</v>
      </c>
      <c r="BR457">
        <v>5</v>
      </c>
      <c r="BS457">
        <v>20</v>
      </c>
      <c r="BT457">
        <f t="shared" si="169"/>
        <v>35</v>
      </c>
      <c r="BU457" s="23">
        <v>1983.07</v>
      </c>
      <c r="BV457" s="22">
        <v>1.2639119331989599</v>
      </c>
      <c r="BW457" s="22">
        <v>1.1664866859655501</v>
      </c>
    </row>
    <row r="458" spans="1:75" x14ac:dyDescent="0.25">
      <c r="A458" s="1">
        <v>4</v>
      </c>
      <c r="B458" s="1" t="s">
        <v>21</v>
      </c>
      <c r="C458" s="1" t="s">
        <v>22</v>
      </c>
      <c r="D458" s="1" t="s">
        <v>23</v>
      </c>
      <c r="E458" s="1" t="s">
        <v>224</v>
      </c>
      <c r="F458" s="1" t="s">
        <v>43</v>
      </c>
      <c r="G458" s="1" t="b">
        <v>1</v>
      </c>
      <c r="H458" s="1" t="b">
        <v>1</v>
      </c>
      <c r="I458" s="1" t="b">
        <v>0</v>
      </c>
      <c r="J458" s="1" t="b">
        <v>1</v>
      </c>
      <c r="K458" s="1" t="b">
        <v>0</v>
      </c>
      <c r="L458" s="1">
        <v>200</v>
      </c>
      <c r="M458" s="1">
        <v>2</v>
      </c>
      <c r="N458" s="1">
        <v>0</v>
      </c>
      <c r="O458" s="1">
        <v>1</v>
      </c>
      <c r="P458" s="1">
        <v>2</v>
      </c>
      <c r="Q458" s="1">
        <v>100</v>
      </c>
      <c r="R458" s="1">
        <v>100</v>
      </c>
      <c r="S458" s="1">
        <v>1</v>
      </c>
      <c r="T458" s="1">
        <v>1</v>
      </c>
      <c r="U458" s="1" t="b">
        <v>1</v>
      </c>
      <c r="V458" s="1">
        <v>251</v>
      </c>
      <c r="W458" s="50">
        <v>3779.74</v>
      </c>
      <c r="X458" s="50">
        <v>1948.9</v>
      </c>
      <c r="Y458" s="54">
        <v>164</v>
      </c>
      <c r="Z458" s="54">
        <v>174</v>
      </c>
      <c r="AA458" s="50">
        <v>131.01</v>
      </c>
      <c r="AB458" s="50">
        <v>150.91999999999999</v>
      </c>
      <c r="AC458" s="16">
        <v>1.2523098279835401</v>
      </c>
      <c r="AD458" s="16">
        <v>1.1532984461776701</v>
      </c>
      <c r="AE458" s="50">
        <v>36</v>
      </c>
      <c r="AF458" s="50">
        <v>26</v>
      </c>
      <c r="AG458" s="50">
        <v>36.03</v>
      </c>
      <c r="AH458" s="50">
        <v>25.97</v>
      </c>
      <c r="AI458" s="16">
        <v>1.00101059076059</v>
      </c>
      <c r="AJ458" s="16">
        <v>1.0047421301614701</v>
      </c>
      <c r="AK458" s="1">
        <v>-15</v>
      </c>
      <c r="AL458" s="1">
        <v>20</v>
      </c>
      <c r="AN458" s="6">
        <v>-3.546616267614211E-3</v>
      </c>
      <c r="AP458" s="6">
        <v>3.320923925178576E-4</v>
      </c>
      <c r="AR458" s="6">
        <v>6.1012812690663942E-4</v>
      </c>
      <c r="AT458" s="6">
        <v>5.7504312823453141E-4</v>
      </c>
      <c r="AV458" s="6">
        <v>-8.0844443088556872E-4</v>
      </c>
      <c r="AX458" s="6">
        <v>1.672551570339964E-3</v>
      </c>
      <c r="AZ458" s="6">
        <v>1.4365109412650678E-3</v>
      </c>
      <c r="BB458" s="6">
        <v>-1.0619606677099158E-3</v>
      </c>
      <c r="BD458" s="6">
        <v>0</v>
      </c>
      <c r="BF458" s="6">
        <v>0</v>
      </c>
      <c r="BH458" s="6">
        <v>-5.4104786617346079E-3</v>
      </c>
      <c r="BJ458" s="6">
        <v>7.6045627376424285E-3</v>
      </c>
      <c r="BL458" s="6">
        <v>5.502517183838318E-3</v>
      </c>
      <c r="BN458" s="6">
        <v>-7.4696046774999081E-3</v>
      </c>
      <c r="BR458">
        <v>5</v>
      </c>
      <c r="BS458">
        <v>20</v>
      </c>
      <c r="BT458">
        <f t="shared" si="169"/>
        <v>35</v>
      </c>
      <c r="BU458" s="23">
        <v>1948.9</v>
      </c>
      <c r="BV458" s="22">
        <v>1.2523098279835401</v>
      </c>
      <c r="BW458" s="22">
        <v>1.1532984461776701</v>
      </c>
    </row>
    <row r="459" spans="1:75" x14ac:dyDescent="0.25">
      <c r="A459" s="1">
        <v>5</v>
      </c>
      <c r="B459" s="1" t="s">
        <v>21</v>
      </c>
      <c r="C459" s="1" t="s">
        <v>22</v>
      </c>
      <c r="D459" s="1" t="s">
        <v>23</v>
      </c>
      <c r="E459" s="1" t="s">
        <v>224</v>
      </c>
      <c r="F459" s="1" t="s">
        <v>43</v>
      </c>
      <c r="G459" s="1" t="b">
        <v>1</v>
      </c>
      <c r="H459" s="1" t="b">
        <v>1</v>
      </c>
      <c r="I459" s="1" t="b">
        <v>0</v>
      </c>
      <c r="J459" s="1" t="b">
        <v>1</v>
      </c>
      <c r="K459" s="1" t="b">
        <v>0</v>
      </c>
      <c r="L459" s="1">
        <v>200</v>
      </c>
      <c r="M459" s="1">
        <v>2</v>
      </c>
      <c r="N459" s="1">
        <v>0</v>
      </c>
      <c r="O459" s="1">
        <v>1</v>
      </c>
      <c r="P459" s="1">
        <v>2</v>
      </c>
      <c r="Q459" s="1">
        <v>100</v>
      </c>
      <c r="R459" s="1">
        <v>100</v>
      </c>
      <c r="S459" s="1">
        <v>1</v>
      </c>
      <c r="T459" s="1">
        <v>1</v>
      </c>
      <c r="U459" s="1" t="b">
        <v>1</v>
      </c>
      <c r="V459" s="1">
        <v>251</v>
      </c>
      <c r="W459" s="50">
        <v>3765.43</v>
      </c>
      <c r="X459" s="50">
        <v>1919.81</v>
      </c>
      <c r="Y459" s="54">
        <v>164</v>
      </c>
      <c r="Z459" s="54">
        <v>174</v>
      </c>
      <c r="AA459" s="50">
        <v>132.11000000000001</v>
      </c>
      <c r="AB459" s="50">
        <v>151.33000000000001</v>
      </c>
      <c r="AC459" s="16">
        <v>1.2420954405409801</v>
      </c>
      <c r="AD459" s="16">
        <v>1.1500857653788299</v>
      </c>
      <c r="AE459" s="50">
        <v>36</v>
      </c>
      <c r="AF459" s="50">
        <v>26</v>
      </c>
      <c r="AG459" s="50">
        <v>36.42</v>
      </c>
      <c r="AH459" s="50">
        <v>25.58</v>
      </c>
      <c r="AI459" s="16">
        <v>0.99034259640451505</v>
      </c>
      <c r="AJ459" s="16">
        <v>1.0203396080459</v>
      </c>
      <c r="AK459" s="1">
        <v>-15</v>
      </c>
      <c r="AL459" s="1">
        <v>20</v>
      </c>
      <c r="AN459" s="6">
        <v>-7.3191635648385267E-3</v>
      </c>
      <c r="AP459" s="6">
        <v>-1.4599233261799127E-2</v>
      </c>
      <c r="AR459" s="6">
        <v>6.1012812690663942E-4</v>
      </c>
      <c r="AT459" s="6">
        <v>5.7504312823453141E-4</v>
      </c>
      <c r="AV459" s="6">
        <v>7.581073248116299E-3</v>
      </c>
      <c r="AX459" s="6">
        <v>4.3937664268458576E-3</v>
      </c>
      <c r="AZ459" s="6">
        <v>-6.7316438502295073E-3</v>
      </c>
      <c r="BB459" s="6">
        <v>-3.8446480708103081E-3</v>
      </c>
      <c r="BD459" s="6">
        <v>0</v>
      </c>
      <c r="BF459" s="6">
        <v>0</v>
      </c>
      <c r="BH459" s="6">
        <v>5.3552696957985813E-3</v>
      </c>
      <c r="BJ459" s="6">
        <v>-7.5269651586871156E-3</v>
      </c>
      <c r="BL459" s="6">
        <v>-5.2133486395052886E-3</v>
      </c>
      <c r="BN459" s="6">
        <v>7.9382999240311669E-3</v>
      </c>
      <c r="BR459">
        <v>5</v>
      </c>
      <c r="BS459">
        <v>20</v>
      </c>
      <c r="BT459">
        <f t="shared" si="169"/>
        <v>35</v>
      </c>
      <c r="BU459" s="23">
        <v>1919.81</v>
      </c>
      <c r="BV459" s="22">
        <v>1.2420954405409801</v>
      </c>
      <c r="BW459" s="22">
        <v>1.1500857653788299</v>
      </c>
    </row>
    <row r="460" spans="1:75" x14ac:dyDescent="0.25">
      <c r="A460" s="1">
        <v>6</v>
      </c>
      <c r="B460" s="1" t="s">
        <v>21</v>
      </c>
      <c r="C460" s="1" t="s">
        <v>22</v>
      </c>
      <c r="D460" s="1" t="s">
        <v>23</v>
      </c>
      <c r="E460" s="1" t="s">
        <v>224</v>
      </c>
      <c r="F460" s="1" t="s">
        <v>43</v>
      </c>
      <c r="G460" s="1" t="b">
        <v>1</v>
      </c>
      <c r="H460" s="1" t="b">
        <v>1</v>
      </c>
      <c r="I460" s="1" t="b">
        <v>0</v>
      </c>
      <c r="J460" s="1" t="b">
        <v>1</v>
      </c>
      <c r="K460" s="1" t="b">
        <v>0</v>
      </c>
      <c r="L460" s="1">
        <v>200</v>
      </c>
      <c r="M460" s="1">
        <v>2</v>
      </c>
      <c r="N460" s="1">
        <v>0</v>
      </c>
      <c r="O460" s="1">
        <v>1</v>
      </c>
      <c r="P460" s="1">
        <v>2</v>
      </c>
      <c r="Q460" s="1">
        <v>100</v>
      </c>
      <c r="R460" s="1">
        <v>100</v>
      </c>
      <c r="S460" s="1">
        <v>1</v>
      </c>
      <c r="T460" s="1">
        <v>1</v>
      </c>
      <c r="U460" s="1" t="b">
        <v>1</v>
      </c>
      <c r="V460" s="1">
        <v>251</v>
      </c>
      <c r="W460" s="50">
        <v>3796.33</v>
      </c>
      <c r="X460" s="50">
        <v>1952.75</v>
      </c>
      <c r="Y460" s="54">
        <v>164</v>
      </c>
      <c r="Z460" s="54">
        <v>174</v>
      </c>
      <c r="AA460" s="50">
        <v>130.57</v>
      </c>
      <c r="AB460" s="50">
        <v>150.75</v>
      </c>
      <c r="AC460" s="16">
        <v>1.25631371615</v>
      </c>
      <c r="AD460" s="16">
        <v>1.1545191705732101</v>
      </c>
      <c r="AE460" s="50">
        <v>36</v>
      </c>
      <c r="AF460" s="50">
        <v>26</v>
      </c>
      <c r="AG460" s="50">
        <v>36.03</v>
      </c>
      <c r="AH460" s="50">
        <v>25.97</v>
      </c>
      <c r="AI460" s="16">
        <v>1.0009744316640501</v>
      </c>
      <c r="AJ460" s="16">
        <v>1.0044878544854501</v>
      </c>
      <c r="AK460" s="1">
        <v>-15</v>
      </c>
      <c r="AL460" s="1">
        <v>20</v>
      </c>
      <c r="AN460" s="6">
        <v>8.2700774782606956E-4</v>
      </c>
      <c r="AP460" s="6">
        <v>2.3082217761245527E-3</v>
      </c>
      <c r="AR460" s="6">
        <v>6.1012812690663942E-4</v>
      </c>
      <c r="AT460" s="6">
        <v>5.7504312823453141E-4</v>
      </c>
      <c r="AV460" s="6">
        <v>-4.164251502486338E-3</v>
      </c>
      <c r="AX460" s="6">
        <v>5.4424297130117871E-4</v>
      </c>
      <c r="AZ460" s="6">
        <v>4.6383063005452918E-3</v>
      </c>
      <c r="BB460" s="6">
        <v>-4.6211401250051409E-6</v>
      </c>
      <c r="BD460" s="6">
        <v>0</v>
      </c>
      <c r="BF460" s="6">
        <v>0</v>
      </c>
      <c r="BH460" s="6">
        <v>-5.4104786617346079E-3</v>
      </c>
      <c r="BJ460" s="6">
        <v>7.6045627376424285E-3</v>
      </c>
      <c r="BL460" s="6">
        <v>5.4661958272756994E-3</v>
      </c>
      <c r="BN460" s="6">
        <v>-7.7207898619019444E-3</v>
      </c>
      <c r="BR460">
        <v>5</v>
      </c>
      <c r="BS460">
        <v>20</v>
      </c>
      <c r="BT460">
        <f t="shared" si="169"/>
        <v>35</v>
      </c>
      <c r="BU460" s="23">
        <v>1952.75</v>
      </c>
      <c r="BV460" s="22">
        <v>1.25631371615</v>
      </c>
      <c r="BW460" s="22">
        <v>1.1545191705732101</v>
      </c>
    </row>
    <row r="461" spans="1:75" x14ac:dyDescent="0.25">
      <c r="A461" s="1">
        <v>7</v>
      </c>
      <c r="B461" s="1" t="s">
        <v>21</v>
      </c>
      <c r="C461" s="1" t="s">
        <v>22</v>
      </c>
      <c r="D461" s="1" t="s">
        <v>23</v>
      </c>
      <c r="E461" s="1" t="s">
        <v>224</v>
      </c>
      <c r="F461" s="1" t="s">
        <v>43</v>
      </c>
      <c r="G461" s="1" t="b">
        <v>1</v>
      </c>
      <c r="H461" s="1" t="b">
        <v>1</v>
      </c>
      <c r="I461" s="1" t="b">
        <v>0</v>
      </c>
      <c r="J461" s="1" t="b">
        <v>1</v>
      </c>
      <c r="K461" s="1" t="b">
        <v>0</v>
      </c>
      <c r="L461" s="1">
        <v>200</v>
      </c>
      <c r="M461" s="1">
        <v>2</v>
      </c>
      <c r="N461" s="1">
        <v>0</v>
      </c>
      <c r="O461" s="1">
        <v>1</v>
      </c>
      <c r="P461" s="1">
        <v>2</v>
      </c>
      <c r="Q461" s="1">
        <v>100</v>
      </c>
      <c r="R461" s="1">
        <v>100</v>
      </c>
      <c r="S461" s="1">
        <v>1</v>
      </c>
      <c r="T461" s="1">
        <v>1</v>
      </c>
      <c r="U461" s="1" t="b">
        <v>1</v>
      </c>
      <c r="V461" s="1">
        <v>251</v>
      </c>
      <c r="W461" s="50">
        <v>3795.3</v>
      </c>
      <c r="X461" s="50">
        <v>1947.98</v>
      </c>
      <c r="Y461" s="54">
        <v>164</v>
      </c>
      <c r="Z461" s="54">
        <v>174</v>
      </c>
      <c r="AA461" s="50">
        <v>131.13</v>
      </c>
      <c r="AB461" s="50">
        <v>150.41999999999999</v>
      </c>
      <c r="AC461" s="16">
        <v>1.25104063635825</v>
      </c>
      <c r="AD461" s="16">
        <v>1.15704407535941</v>
      </c>
      <c r="AE461" s="50">
        <v>36</v>
      </c>
      <c r="AF461" s="50">
        <v>26</v>
      </c>
      <c r="AG461" s="50">
        <v>36.31</v>
      </c>
      <c r="AH461" s="50">
        <v>25.69</v>
      </c>
      <c r="AI461" s="16">
        <v>0.99293563243717997</v>
      </c>
      <c r="AJ461" s="16">
        <v>1.01509145153253</v>
      </c>
      <c r="AK461" s="1">
        <v>-15</v>
      </c>
      <c r="AL461" s="1">
        <v>20</v>
      </c>
      <c r="AN461" s="6">
        <v>5.5546870407074955E-4</v>
      </c>
      <c r="AP461" s="6">
        <v>-1.4012553811026951E-4</v>
      </c>
      <c r="AR461" s="6">
        <v>6.1012812690663942E-4</v>
      </c>
      <c r="AT461" s="6">
        <v>5.7504312823453141E-4</v>
      </c>
      <c r="AV461" s="6">
        <v>1.0677567955097444E-4</v>
      </c>
      <c r="AX461" s="6">
        <v>-1.6460031327157898E-3</v>
      </c>
      <c r="AZ461" s="6">
        <v>4.2157453771318742E-4</v>
      </c>
      <c r="BB461" s="6">
        <v>2.1823439468275918E-3</v>
      </c>
      <c r="BD461" s="6">
        <v>0</v>
      </c>
      <c r="BF461" s="6">
        <v>0</v>
      </c>
      <c r="BH461" s="6">
        <v>2.3187765693148954E-3</v>
      </c>
      <c r="BJ461" s="6">
        <v>-3.2590983161324694E-3</v>
      </c>
      <c r="BL461" s="6">
        <v>-2.6086766389703531E-3</v>
      </c>
      <c r="BN461" s="6">
        <v>2.7539300219825424E-3</v>
      </c>
      <c r="BR461">
        <v>5</v>
      </c>
      <c r="BS461">
        <v>20</v>
      </c>
      <c r="BT461">
        <f t="shared" si="169"/>
        <v>35</v>
      </c>
      <c r="BU461" s="23">
        <v>1947.98</v>
      </c>
      <c r="BV461" s="22">
        <v>1.25104063635825</v>
      </c>
      <c r="BW461" s="22">
        <v>1.15704407535941</v>
      </c>
    </row>
    <row r="462" spans="1:75" x14ac:dyDescent="0.25">
      <c r="A462" s="1">
        <v>8</v>
      </c>
      <c r="B462" s="1" t="s">
        <v>21</v>
      </c>
      <c r="C462" s="1" t="s">
        <v>22</v>
      </c>
      <c r="D462" s="1" t="s">
        <v>23</v>
      </c>
      <c r="E462" s="1" t="s">
        <v>224</v>
      </c>
      <c r="F462" s="1" t="s">
        <v>43</v>
      </c>
      <c r="G462" s="1" t="b">
        <v>1</v>
      </c>
      <c r="H462" s="1" t="b">
        <v>1</v>
      </c>
      <c r="I462" s="1" t="b">
        <v>0</v>
      </c>
      <c r="J462" s="1" t="b">
        <v>1</v>
      </c>
      <c r="K462" s="1" t="b">
        <v>0</v>
      </c>
      <c r="L462" s="1">
        <v>200</v>
      </c>
      <c r="M462" s="1">
        <v>2</v>
      </c>
      <c r="N462" s="1">
        <v>0</v>
      </c>
      <c r="O462" s="1">
        <v>1</v>
      </c>
      <c r="P462" s="1">
        <v>2</v>
      </c>
      <c r="Q462" s="1">
        <v>100</v>
      </c>
      <c r="R462" s="1">
        <v>100</v>
      </c>
      <c r="S462" s="1">
        <v>1</v>
      </c>
      <c r="T462" s="1">
        <v>1</v>
      </c>
      <c r="U462" s="1" t="b">
        <v>1</v>
      </c>
      <c r="V462" s="1">
        <v>251</v>
      </c>
      <c r="W462" s="50">
        <v>3901.17</v>
      </c>
      <c r="X462" s="50">
        <v>2005.51</v>
      </c>
      <c r="Y462" s="54">
        <v>163</v>
      </c>
      <c r="Z462" s="54">
        <v>173</v>
      </c>
      <c r="AA462" s="50">
        <v>129.82</v>
      </c>
      <c r="AB462" s="50">
        <v>148.58000000000001</v>
      </c>
      <c r="AC462" s="16">
        <v>1.25593680483661</v>
      </c>
      <c r="AD462" s="16">
        <v>1.1646757459524999</v>
      </c>
      <c r="AE462" s="50">
        <v>36</v>
      </c>
      <c r="AF462" s="50">
        <v>26</v>
      </c>
      <c r="AG462" s="50">
        <v>36.619999999999997</v>
      </c>
      <c r="AH462" s="50">
        <v>25.38</v>
      </c>
      <c r="AI462" s="16">
        <v>0.98429079823197396</v>
      </c>
      <c r="AJ462" s="16">
        <v>1.0270695505782399</v>
      </c>
      <c r="AK462" s="1">
        <v>-15</v>
      </c>
      <c r="AL462" s="1">
        <v>20</v>
      </c>
      <c r="AN462" s="6">
        <v>2.8465991580180594E-2</v>
      </c>
      <c r="AP462" s="6">
        <v>2.9388893536927752E-2</v>
      </c>
      <c r="AR462" s="6">
        <v>-5.4911531421598658E-3</v>
      </c>
      <c r="AT462" s="6">
        <v>-5.1753881541115598E-3</v>
      </c>
      <c r="AV462" s="6">
        <v>-9.8843771927148438E-3</v>
      </c>
      <c r="AX462" s="6">
        <v>-1.3858284439960622E-2</v>
      </c>
      <c r="AZ462" s="6">
        <v>4.3369010554683562E-3</v>
      </c>
      <c r="BB462" s="6">
        <v>8.7925722744193191E-3</v>
      </c>
      <c r="BD462" s="6">
        <v>0</v>
      </c>
      <c r="BF462" s="6">
        <v>0</v>
      </c>
      <c r="BH462" s="6">
        <v>1.0876166289405464E-2</v>
      </c>
      <c r="BJ462" s="6">
        <v>-1.5286723054240836E-2</v>
      </c>
      <c r="BL462" s="6">
        <v>-1.1292303599766962E-2</v>
      </c>
      <c r="BN462" s="6">
        <v>1.4586446071787051E-2</v>
      </c>
      <c r="BR462">
        <v>5</v>
      </c>
      <c r="BS462">
        <v>20</v>
      </c>
      <c r="BT462">
        <f t="shared" si="169"/>
        <v>35</v>
      </c>
      <c r="BU462" s="23">
        <v>2005.51</v>
      </c>
      <c r="BV462" s="22">
        <v>1.25593680483661</v>
      </c>
      <c r="BW462" s="22">
        <v>1.1646757459524999</v>
      </c>
    </row>
    <row r="463" spans="1:75" x14ac:dyDescent="0.25">
      <c r="A463" s="1">
        <v>9</v>
      </c>
      <c r="B463" s="1" t="s">
        <v>21</v>
      </c>
      <c r="C463" s="1" t="s">
        <v>22</v>
      </c>
      <c r="D463" s="1" t="s">
        <v>23</v>
      </c>
      <c r="E463" s="1" t="s">
        <v>224</v>
      </c>
      <c r="F463" s="1" t="s">
        <v>43</v>
      </c>
      <c r="G463" s="1" t="b">
        <v>1</v>
      </c>
      <c r="H463" s="1" t="b">
        <v>1</v>
      </c>
      <c r="I463" s="1" t="b">
        <v>0</v>
      </c>
      <c r="J463" s="1" t="b">
        <v>1</v>
      </c>
      <c r="K463" s="1" t="b">
        <v>0</v>
      </c>
      <c r="L463" s="1">
        <v>200</v>
      </c>
      <c r="M463" s="1">
        <v>2</v>
      </c>
      <c r="N463" s="1">
        <v>0</v>
      </c>
      <c r="O463" s="1">
        <v>1</v>
      </c>
      <c r="P463" s="1">
        <v>2</v>
      </c>
      <c r="Q463" s="1">
        <v>100</v>
      </c>
      <c r="R463" s="1">
        <v>100</v>
      </c>
      <c r="S463" s="1">
        <v>1</v>
      </c>
      <c r="T463" s="1">
        <v>1</v>
      </c>
      <c r="U463" s="1" t="b">
        <v>1</v>
      </c>
      <c r="V463" s="1">
        <v>251</v>
      </c>
      <c r="W463" s="50">
        <v>3776.58</v>
      </c>
      <c r="X463" s="50">
        <v>1944.8</v>
      </c>
      <c r="Y463" s="54">
        <v>164</v>
      </c>
      <c r="Z463" s="54">
        <v>174</v>
      </c>
      <c r="AA463" s="50">
        <v>131.13999999999999</v>
      </c>
      <c r="AB463" s="50">
        <v>151.02000000000001</v>
      </c>
      <c r="AC463" s="16">
        <v>1.2509385134516</v>
      </c>
      <c r="AD463" s="16">
        <v>1.15256374780135</v>
      </c>
      <c r="AE463" s="50">
        <v>36</v>
      </c>
      <c r="AF463" s="50">
        <v>26</v>
      </c>
      <c r="AG463" s="50">
        <v>36.04</v>
      </c>
      <c r="AH463" s="50">
        <v>25.96</v>
      </c>
      <c r="AI463" s="16">
        <v>1.0008463042062099</v>
      </c>
      <c r="AJ463" s="16">
        <v>1.00544782976477</v>
      </c>
      <c r="AK463" s="1">
        <v>-15</v>
      </c>
      <c r="AL463" s="1">
        <v>20</v>
      </c>
      <c r="AN463" s="6">
        <v>-4.3796875086504761E-3</v>
      </c>
      <c r="AP463" s="6">
        <v>-1.7723570809334843E-3</v>
      </c>
      <c r="AR463" s="6">
        <v>6.1012812690663942E-4</v>
      </c>
      <c r="AT463" s="6">
        <v>5.7504312823453141E-4</v>
      </c>
      <c r="AV463" s="6">
        <v>1.8304402208735304E-4</v>
      </c>
      <c r="AX463" s="6">
        <v>2.3362625109513147E-3</v>
      </c>
      <c r="AZ463" s="6">
        <v>3.3990975713127369E-4</v>
      </c>
      <c r="BB463" s="6">
        <v>-1.6983251386534226E-3</v>
      </c>
      <c r="BD463" s="6">
        <v>0</v>
      </c>
      <c r="BF463" s="6">
        <v>0</v>
      </c>
      <c r="BH463" s="6">
        <v>-5.1344338320543637E-3</v>
      </c>
      <c r="BJ463" s="6">
        <v>7.2165748428649756E-3</v>
      </c>
      <c r="BL463" s="6">
        <v>5.337493411369465E-3</v>
      </c>
      <c r="BN463" s="6">
        <v>-6.7724822167053444E-3</v>
      </c>
      <c r="BR463">
        <v>5</v>
      </c>
      <c r="BS463">
        <v>20</v>
      </c>
      <c r="BT463">
        <f t="shared" si="169"/>
        <v>35</v>
      </c>
      <c r="BU463" s="23">
        <v>1944.8</v>
      </c>
      <c r="BV463" s="22">
        <v>1.2509385134516</v>
      </c>
      <c r="BW463" s="22">
        <v>1.15256374780135</v>
      </c>
    </row>
    <row r="464" spans="1:75" x14ac:dyDescent="0.25">
      <c r="A464" s="1">
        <v>10</v>
      </c>
      <c r="B464" s="1" t="s">
        <v>21</v>
      </c>
      <c r="C464" s="1" t="s">
        <v>22</v>
      </c>
      <c r="D464" s="1" t="s">
        <v>23</v>
      </c>
      <c r="E464" s="1" t="s">
        <v>224</v>
      </c>
      <c r="F464" s="1" t="s">
        <v>43</v>
      </c>
      <c r="G464" s="1" t="b">
        <v>1</v>
      </c>
      <c r="H464" s="1" t="b">
        <v>1</v>
      </c>
      <c r="I464" s="1" t="b">
        <v>0</v>
      </c>
      <c r="J464" s="1" t="b">
        <v>1</v>
      </c>
      <c r="K464" s="1" t="b">
        <v>0</v>
      </c>
      <c r="L464" s="1">
        <v>200</v>
      </c>
      <c r="M464" s="1">
        <v>2</v>
      </c>
      <c r="N464" s="1">
        <v>0</v>
      </c>
      <c r="O464" s="1">
        <v>1</v>
      </c>
      <c r="P464" s="1">
        <v>2</v>
      </c>
      <c r="Q464" s="1">
        <v>100</v>
      </c>
      <c r="R464" s="1">
        <v>100</v>
      </c>
      <c r="S464" s="1">
        <v>1</v>
      </c>
      <c r="T464" s="1">
        <v>1</v>
      </c>
      <c r="U464" s="1" t="b">
        <v>1</v>
      </c>
      <c r="V464" s="1">
        <v>251</v>
      </c>
      <c r="W464" s="50">
        <v>3725.42</v>
      </c>
      <c r="X464" s="50">
        <v>1913.7</v>
      </c>
      <c r="Y464" s="54">
        <v>164</v>
      </c>
      <c r="Z464" s="54">
        <v>174</v>
      </c>
      <c r="AA464" s="50">
        <v>132.37</v>
      </c>
      <c r="AB464" s="50">
        <v>152.4</v>
      </c>
      <c r="AC464" s="16">
        <v>1.2393122142719699</v>
      </c>
      <c r="AD464" s="16">
        <v>1.1420297359307401</v>
      </c>
      <c r="AE464" s="50">
        <v>36</v>
      </c>
      <c r="AF464" s="50">
        <v>26</v>
      </c>
      <c r="AG464" s="50">
        <v>35.950000000000003</v>
      </c>
      <c r="AH464" s="50">
        <v>26.05</v>
      </c>
      <c r="AI464" s="16">
        <v>1.0034493735283201</v>
      </c>
      <c r="AJ464" s="16">
        <v>1.0021044197237601</v>
      </c>
      <c r="AK464" s="1">
        <v>-15</v>
      </c>
      <c r="AL464" s="1">
        <v>20</v>
      </c>
      <c r="AN464" s="6">
        <v>-1.7867005448971351E-2</v>
      </c>
      <c r="AP464" s="6">
        <v>-1.7735376257601021E-2</v>
      </c>
      <c r="AR464" s="6">
        <v>6.1012812690663942E-4</v>
      </c>
      <c r="AT464" s="6">
        <v>5.7504312823453141E-4</v>
      </c>
      <c r="AV464" s="6">
        <v>9.5640501540621425E-3</v>
      </c>
      <c r="AX464" s="6">
        <v>1.1495473491385022E-2</v>
      </c>
      <c r="AZ464" s="6">
        <v>-8.9573106474674091E-3</v>
      </c>
      <c r="BB464" s="6">
        <v>-1.082243798143534E-2</v>
      </c>
      <c r="BD464" s="6">
        <v>0</v>
      </c>
      <c r="BF464" s="6">
        <v>0</v>
      </c>
      <c r="BH464" s="6">
        <v>-7.618837299177228E-3</v>
      </c>
      <c r="BJ464" s="6">
        <v>1.070846589586405E-2</v>
      </c>
      <c r="BL464" s="6">
        <v>7.9522437246473121E-3</v>
      </c>
      <c r="BN464" s="6">
        <v>-1.0075256122678122E-2</v>
      </c>
      <c r="BR464">
        <v>5</v>
      </c>
      <c r="BS464">
        <v>20</v>
      </c>
      <c r="BT464">
        <f t="shared" si="169"/>
        <v>35</v>
      </c>
      <c r="BU464" s="23">
        <v>1913.7</v>
      </c>
      <c r="BV464" s="22">
        <v>1.2393122142719699</v>
      </c>
      <c r="BW464" s="22">
        <v>1.1420297359307401</v>
      </c>
    </row>
    <row r="465" spans="1:75" x14ac:dyDescent="0.25">
      <c r="A465" s="3">
        <v>11</v>
      </c>
      <c r="B465" s="3" t="s">
        <v>21</v>
      </c>
      <c r="C465" s="3" t="s">
        <v>22</v>
      </c>
      <c r="D465" s="3" t="s">
        <v>23</v>
      </c>
      <c r="E465" s="3" t="s">
        <v>225</v>
      </c>
      <c r="F465" s="3" t="s">
        <v>43</v>
      </c>
      <c r="G465" s="3" t="b">
        <v>1</v>
      </c>
      <c r="H465" s="3" t="b">
        <v>1</v>
      </c>
      <c r="I465" s="3" t="b">
        <v>0</v>
      </c>
      <c r="J465" s="3" t="b">
        <v>1</v>
      </c>
      <c r="K465" s="3" t="b">
        <v>0</v>
      </c>
      <c r="L465" s="3">
        <v>200</v>
      </c>
      <c r="M465" s="3">
        <v>2</v>
      </c>
      <c r="N465" s="3">
        <v>0</v>
      </c>
      <c r="O465" s="3">
        <v>1</v>
      </c>
      <c r="P465" s="3">
        <v>2</v>
      </c>
      <c r="Q465" s="3">
        <v>100</v>
      </c>
      <c r="R465" s="3">
        <v>100</v>
      </c>
      <c r="S465" s="3">
        <v>1</v>
      </c>
      <c r="T465" s="3">
        <v>1</v>
      </c>
      <c r="U465" s="3" t="b">
        <v>1</v>
      </c>
      <c r="V465" s="3">
        <v>251</v>
      </c>
      <c r="W465" s="51">
        <v>3712.67</v>
      </c>
      <c r="X465" s="51">
        <v>2014.47</v>
      </c>
      <c r="Y465" s="53">
        <v>164</v>
      </c>
      <c r="Z465" s="53">
        <v>173</v>
      </c>
      <c r="AA465" s="51">
        <v>131.65</v>
      </c>
      <c r="AB465" s="51">
        <v>150.65</v>
      </c>
      <c r="AC465" s="17">
        <v>1.2463643189217899</v>
      </c>
      <c r="AD465" s="17">
        <v>1.14874891621634</v>
      </c>
      <c r="AE465" s="51">
        <v>36</v>
      </c>
      <c r="AF465" s="51">
        <v>26</v>
      </c>
      <c r="AG465" s="51">
        <v>35.380000000000003</v>
      </c>
      <c r="AH465" s="51">
        <v>26.62</v>
      </c>
      <c r="AI465" s="17">
        <v>1.0190992841983499</v>
      </c>
      <c r="AJ465" s="17">
        <v>0.97934488232074401</v>
      </c>
      <c r="AK465" s="3">
        <v>-15</v>
      </c>
      <c r="AL465" s="3">
        <v>19</v>
      </c>
      <c r="AN465" s="6" cm="1">
        <f t="array" ref="AN465:AN474">W465:W474/AO465-1</f>
        <v>-3.2313959813204951E-3</v>
      </c>
      <c r="AO465" s="23">
        <f>AVERAGE(W465:W474)</f>
        <v>3724.7060000000006</v>
      </c>
      <c r="AP465" s="6" cm="1">
        <f t="array" ref="AP465:AP474">X465:X474/AQ465-1</f>
        <v>2.1889784932864753E-3</v>
      </c>
      <c r="AQ465" s="23">
        <f t="shared" ref="AQ465" si="170">AVERAGE(X465:X474)</f>
        <v>2010.0699999999997</v>
      </c>
      <c r="AR465" s="6" cm="1">
        <f t="array" ref="AR465:AR474">Y465:Y474/AS465-1</f>
        <v>0</v>
      </c>
      <c r="AS465" s="23">
        <f>AVERAGE(Y465:Y474)</f>
        <v>164</v>
      </c>
      <c r="AT465" s="6" cm="1">
        <f t="array" ref="AT465:AT474">Z465:Z474/AU465-1</f>
        <v>-1.1547344110853786E-3</v>
      </c>
      <c r="AU465" s="23">
        <f>AVERAGE(Z465:Z474)</f>
        <v>173.2</v>
      </c>
      <c r="AV465" s="6" cm="1">
        <f t="array" ref="AV465:AV474">AA465:AA474/AW465-1</f>
        <v>2.2788213935642787E-5</v>
      </c>
      <c r="AW465" s="23">
        <f>AVERAGE(AA465:AA474)</f>
        <v>131.64700000000002</v>
      </c>
      <c r="AX465" s="6" cm="1">
        <f t="array" ref="AX465:AX474">AB465:AB474/AY465-1</f>
        <v>2.5688122238192168E-3</v>
      </c>
      <c r="AY465" s="23">
        <f>AVERAGE(AB465:AB474)</f>
        <v>150.26400000000004</v>
      </c>
      <c r="AZ465" s="6" cm="1">
        <f t="array" ref="AZ465:AZ474">AC465:AC474/BA465-1</f>
        <v>-3.1303020373130153E-5</v>
      </c>
      <c r="BA465" s="23">
        <f>AVERAGE(AC465:AC474)</f>
        <v>1.2464033351107819</v>
      </c>
      <c r="BB465" s="6" cm="1">
        <f t="array" ref="BB465:BB474">AD465:AD474/BC465-1</f>
        <v>-3.7051227053321867E-3</v>
      </c>
      <c r="BC465" s="23">
        <f>AVERAGE(AD465:AD474)</f>
        <v>1.1530210005050361</v>
      </c>
      <c r="BD465" s="6" cm="1">
        <f t="array" ref="BD465:BD474">AE465:AE474/BE465-1</f>
        <v>5.446166736489344E-3</v>
      </c>
      <c r="BE465" s="23">
        <f>AVERAGE(AE465:AE474)</f>
        <v>35.805</v>
      </c>
      <c r="BF465" s="6" cm="1">
        <f t="array" ref="BF465:BF474">AF465:AF474/BG465-1</f>
        <v>-7.4441687344914964E-3</v>
      </c>
      <c r="BG465" s="23">
        <f>AVERAGE(AF465:AF474)</f>
        <v>26.195000000000004</v>
      </c>
      <c r="BH465" s="6" cm="1">
        <f t="array" ref="BH465:BH474">AG465:AG474/BI465-1</f>
        <v>-8.07446450599969E-3</v>
      </c>
      <c r="BI465" s="23">
        <f t="shared" ref="BI465" si="171">AVERAGE(AG465:AG474)</f>
        <v>35.667999999999999</v>
      </c>
      <c r="BJ465" s="6" cm="1">
        <f t="array" ref="BJ465:BJ474">AH465:AH474/BK465-1</f>
        <v>1.0937262646209867E-2</v>
      </c>
      <c r="BK465" s="23">
        <f t="shared" ref="BK465" si="172">AVERAGE(AH465:AH474)</f>
        <v>26.332000000000001</v>
      </c>
      <c r="BL465" s="6" cm="1">
        <f t="array" ref="BL465:BL474">AI465:AI474/BM465-1</f>
        <v>1.3309659887686287E-2</v>
      </c>
      <c r="BM465" s="22">
        <f t="shared" ref="BM465" si="173">AVERAGE(AI465:AI474)</f>
        <v>1.0057135785237707</v>
      </c>
      <c r="BN465" s="6" cm="1">
        <f t="array" ref="BN465:BN474">AJ465:AJ474/BO465-1</f>
        <v>-1.8933727155037938E-2</v>
      </c>
      <c r="BO465" s="22">
        <f t="shared" ref="BO465" si="174">AVERAGE(AJ465:AJ474)</f>
        <v>0.99824538813343744</v>
      </c>
      <c r="BR465">
        <v>5</v>
      </c>
      <c r="BS465">
        <v>19</v>
      </c>
      <c r="BT465">
        <f t="shared" si="169"/>
        <v>34</v>
      </c>
      <c r="BU465" s="23">
        <v>2014.47</v>
      </c>
      <c r="BV465" s="22">
        <v>1.2463643189217899</v>
      </c>
      <c r="BW465" s="22">
        <v>1.14874891621634</v>
      </c>
    </row>
    <row r="466" spans="1:75" x14ac:dyDescent="0.25">
      <c r="A466" s="3">
        <v>12</v>
      </c>
      <c r="B466" s="3" t="s">
        <v>21</v>
      </c>
      <c r="C466" s="3" t="s">
        <v>22</v>
      </c>
      <c r="D466" s="3" t="s">
        <v>23</v>
      </c>
      <c r="E466" s="3" t="s">
        <v>225</v>
      </c>
      <c r="F466" s="3" t="s">
        <v>43</v>
      </c>
      <c r="G466" s="3" t="b">
        <v>1</v>
      </c>
      <c r="H466" s="3" t="b">
        <v>1</v>
      </c>
      <c r="I466" s="3" t="b">
        <v>0</v>
      </c>
      <c r="J466" s="3" t="b">
        <v>1</v>
      </c>
      <c r="K466" s="3" t="b">
        <v>0</v>
      </c>
      <c r="L466" s="3">
        <v>200</v>
      </c>
      <c r="M466" s="3">
        <v>2</v>
      </c>
      <c r="N466" s="3">
        <v>0</v>
      </c>
      <c r="O466" s="3">
        <v>1</v>
      </c>
      <c r="P466" s="3">
        <v>2</v>
      </c>
      <c r="Q466" s="3">
        <v>100</v>
      </c>
      <c r="R466" s="3">
        <v>100</v>
      </c>
      <c r="S466" s="3">
        <v>1</v>
      </c>
      <c r="T466" s="3">
        <v>1</v>
      </c>
      <c r="U466" s="3" t="b">
        <v>1</v>
      </c>
      <c r="V466" s="3">
        <v>251</v>
      </c>
      <c r="W466" s="51">
        <v>3752.32</v>
      </c>
      <c r="X466" s="51">
        <v>2028.36</v>
      </c>
      <c r="Y466" s="53">
        <v>164</v>
      </c>
      <c r="Z466" s="53">
        <v>173</v>
      </c>
      <c r="AA466" s="51">
        <v>130.88</v>
      </c>
      <c r="AB466" s="51">
        <v>149.72999999999999</v>
      </c>
      <c r="AC466" s="17">
        <v>1.25366672673566</v>
      </c>
      <c r="AD466" s="17">
        <v>1.15594045472093</v>
      </c>
      <c r="AE466" s="51">
        <v>36</v>
      </c>
      <c r="AF466" s="51">
        <v>26</v>
      </c>
      <c r="AG466" s="51">
        <v>35.56</v>
      </c>
      <c r="AH466" s="51">
        <v>26.44</v>
      </c>
      <c r="AI466" s="17">
        <v>1.0145319795048799</v>
      </c>
      <c r="AJ466" s="17">
        <v>0.98719441988962198</v>
      </c>
      <c r="AK466" s="3">
        <v>-15</v>
      </c>
      <c r="AL466" s="3">
        <v>19</v>
      </c>
      <c r="AN466" s="6">
        <v>7.4137395005133833E-3</v>
      </c>
      <c r="AP466" s="6">
        <v>9.0991856005016025E-3</v>
      </c>
      <c r="AR466" s="6">
        <v>0</v>
      </c>
      <c r="AT466" s="6">
        <v>-1.1547344110853786E-3</v>
      </c>
      <c r="AV466" s="6">
        <v>-5.8261866962409092E-3</v>
      </c>
      <c r="AX466" s="6">
        <v>-3.5537454080820652E-3</v>
      </c>
      <c r="AZ466" s="6">
        <v>5.8274808966494174E-3</v>
      </c>
      <c r="BB466" s="6">
        <v>2.53200437339407E-3</v>
      </c>
      <c r="BD466" s="6">
        <v>5.446166736489344E-3</v>
      </c>
      <c r="BF466" s="6">
        <v>-7.4441687344914964E-3</v>
      </c>
      <c r="BH466" s="6">
        <v>-3.0279241897498421E-3</v>
      </c>
      <c r="BJ466" s="6">
        <v>4.101473492328811E-3</v>
      </c>
      <c r="BL466" s="6">
        <v>8.7683025957083771E-3</v>
      </c>
      <c r="BN466" s="6">
        <v>-1.1070392485838632E-2</v>
      </c>
      <c r="BR466">
        <v>5</v>
      </c>
      <c r="BS466">
        <v>19</v>
      </c>
      <c r="BT466">
        <f t="shared" si="169"/>
        <v>34</v>
      </c>
      <c r="BU466" s="23">
        <v>2028.36</v>
      </c>
      <c r="BV466" s="22">
        <v>1.25366672673566</v>
      </c>
      <c r="BW466" s="22">
        <v>1.15594045472093</v>
      </c>
    </row>
    <row r="467" spans="1:75" x14ac:dyDescent="0.25">
      <c r="A467" s="3">
        <v>13</v>
      </c>
      <c r="B467" s="3" t="s">
        <v>21</v>
      </c>
      <c r="C467" s="3" t="s">
        <v>22</v>
      </c>
      <c r="D467" s="3" t="s">
        <v>23</v>
      </c>
      <c r="E467" s="3" t="s">
        <v>225</v>
      </c>
      <c r="F467" s="3" t="s">
        <v>43</v>
      </c>
      <c r="G467" s="3" t="b">
        <v>1</v>
      </c>
      <c r="H467" s="3" t="b">
        <v>1</v>
      </c>
      <c r="I467" s="3" t="b">
        <v>0</v>
      </c>
      <c r="J467" s="3" t="b">
        <v>1</v>
      </c>
      <c r="K467" s="3" t="b">
        <v>0</v>
      </c>
      <c r="L467" s="3">
        <v>200</v>
      </c>
      <c r="M467" s="3">
        <v>2</v>
      </c>
      <c r="N467" s="3">
        <v>0</v>
      </c>
      <c r="O467" s="3">
        <v>1</v>
      </c>
      <c r="P467" s="3">
        <v>2</v>
      </c>
      <c r="Q467" s="3">
        <v>100</v>
      </c>
      <c r="R467" s="3">
        <v>100</v>
      </c>
      <c r="S467" s="3">
        <v>1</v>
      </c>
      <c r="T467" s="3">
        <v>1</v>
      </c>
      <c r="U467" s="3" t="b">
        <v>1</v>
      </c>
      <c r="V467" s="3">
        <v>251</v>
      </c>
      <c r="W467" s="51">
        <v>3713.83</v>
      </c>
      <c r="X467" s="51">
        <v>1980.91</v>
      </c>
      <c r="Y467" s="53">
        <v>164</v>
      </c>
      <c r="Z467" s="53">
        <v>173</v>
      </c>
      <c r="AA467" s="51">
        <v>132.75</v>
      </c>
      <c r="AB467" s="51">
        <v>150.74</v>
      </c>
      <c r="AC467" s="17">
        <v>1.2363710902338101</v>
      </c>
      <c r="AD467" s="17">
        <v>1.14799768775753</v>
      </c>
      <c r="AE467" s="51">
        <v>36</v>
      </c>
      <c r="AF467" s="51">
        <v>26</v>
      </c>
      <c r="AG467" s="51">
        <v>36.020000000000003</v>
      </c>
      <c r="AH467" s="51">
        <v>25.98</v>
      </c>
      <c r="AI467" s="17">
        <v>1.0018496673187001</v>
      </c>
      <c r="AJ467" s="17">
        <v>1.00540682919723</v>
      </c>
      <c r="AK467" s="3">
        <v>-15</v>
      </c>
      <c r="AL467" s="3">
        <v>19</v>
      </c>
      <c r="AN467" s="6">
        <v>-2.9199620050550656E-3</v>
      </c>
      <c r="AP467" s="6">
        <v>-1.4506957469142656E-2</v>
      </c>
      <c r="AR467" s="6">
        <v>0</v>
      </c>
      <c r="AT467" s="6">
        <v>-1.1547344110853786E-3</v>
      </c>
      <c r="AV467" s="6">
        <v>8.3784666570447808E-3</v>
      </c>
      <c r="AX467" s="6">
        <v>3.1677580791138471E-3</v>
      </c>
      <c r="AZ467" s="6">
        <v>-8.048955417854553E-3</v>
      </c>
      <c r="BB467" s="6">
        <v>-4.3566533005954255E-3</v>
      </c>
      <c r="BD467" s="6">
        <v>5.446166736489344E-3</v>
      </c>
      <c r="BF467" s="6">
        <v>-7.4441687344914964E-3</v>
      </c>
      <c r="BH467" s="6">
        <v>9.8687899517775346E-3</v>
      </c>
      <c r="BJ467" s="6">
        <v>-1.3367765456478775E-2</v>
      </c>
      <c r="BL467" s="6">
        <v>-3.8419598656929121E-3</v>
      </c>
      <c r="BN467" s="6">
        <v>7.1740286996802016E-3</v>
      </c>
      <c r="BR467">
        <v>5</v>
      </c>
      <c r="BS467">
        <v>19</v>
      </c>
      <c r="BT467">
        <f t="shared" si="169"/>
        <v>34</v>
      </c>
      <c r="BU467" s="23">
        <v>1980.91</v>
      </c>
      <c r="BV467" s="22">
        <v>1.2363710902338101</v>
      </c>
      <c r="BW467" s="22">
        <v>1.14799768775753</v>
      </c>
    </row>
    <row r="468" spans="1:75" x14ac:dyDescent="0.25">
      <c r="A468" s="3">
        <v>14</v>
      </c>
      <c r="B468" s="3" t="s">
        <v>21</v>
      </c>
      <c r="C468" s="3" t="s">
        <v>22</v>
      </c>
      <c r="D468" s="3" t="s">
        <v>23</v>
      </c>
      <c r="E468" s="3" t="s">
        <v>225</v>
      </c>
      <c r="F468" s="3" t="s">
        <v>43</v>
      </c>
      <c r="G468" s="3" t="b">
        <v>1</v>
      </c>
      <c r="H468" s="3" t="b">
        <v>1</v>
      </c>
      <c r="I468" s="3" t="b">
        <v>0</v>
      </c>
      <c r="J468" s="3" t="b">
        <v>1</v>
      </c>
      <c r="K468" s="3" t="b">
        <v>0</v>
      </c>
      <c r="L468" s="3">
        <v>200</v>
      </c>
      <c r="M468" s="3">
        <v>2</v>
      </c>
      <c r="N468" s="3">
        <v>0</v>
      </c>
      <c r="O468" s="3">
        <v>1</v>
      </c>
      <c r="P468" s="3">
        <v>2</v>
      </c>
      <c r="Q468" s="3">
        <v>100</v>
      </c>
      <c r="R468" s="3">
        <v>100</v>
      </c>
      <c r="S468" s="3">
        <v>1</v>
      </c>
      <c r="T468" s="3">
        <v>1</v>
      </c>
      <c r="U468" s="3" t="b">
        <v>1</v>
      </c>
      <c r="V468" s="3">
        <v>251</v>
      </c>
      <c r="W468" s="51">
        <v>3747.25</v>
      </c>
      <c r="X468" s="51">
        <v>2021.03</v>
      </c>
      <c r="Y468" s="53">
        <v>164</v>
      </c>
      <c r="Z468" s="53">
        <v>173</v>
      </c>
      <c r="AA468" s="51">
        <v>131.08000000000001</v>
      </c>
      <c r="AB468" s="51">
        <v>149.97999999999999</v>
      </c>
      <c r="AC468" s="17">
        <v>1.25167514533677</v>
      </c>
      <c r="AD468" s="17">
        <v>1.1538017269085601</v>
      </c>
      <c r="AE468" s="51">
        <v>36</v>
      </c>
      <c r="AF468" s="51">
        <v>26</v>
      </c>
      <c r="AG468" s="51">
        <v>35.6</v>
      </c>
      <c r="AH468" s="51">
        <v>26.4</v>
      </c>
      <c r="AI468" s="17">
        <v>1.01320138672305</v>
      </c>
      <c r="AJ468" s="17">
        <v>0.988376364631537</v>
      </c>
      <c r="AK468" s="3">
        <v>-15</v>
      </c>
      <c r="AL468" s="3">
        <v>19</v>
      </c>
      <c r="AN468" s="6">
        <v>6.0525582421806501E-3</v>
      </c>
      <c r="AP468" s="6">
        <v>5.4525464287313863E-3</v>
      </c>
      <c r="AR468" s="6">
        <v>0</v>
      </c>
      <c r="AT468" s="6">
        <v>-1.1547344110853786E-3</v>
      </c>
      <c r="AV468" s="6">
        <v>-4.3069724338572479E-3</v>
      </c>
      <c r="AX468" s="6">
        <v>-1.8900069211523762E-3</v>
      </c>
      <c r="AZ468" s="6">
        <v>4.2296181961993806E-3</v>
      </c>
      <c r="BB468" s="6">
        <v>6.7711377605617074E-4</v>
      </c>
      <c r="BD468" s="6">
        <v>5.446166736489344E-3</v>
      </c>
      <c r="BF468" s="6">
        <v>-7.4441687344914964E-3</v>
      </c>
      <c r="BH468" s="6">
        <v>-1.9064707861388142E-3</v>
      </c>
      <c r="BJ468" s="6">
        <v>2.5824092359105766E-3</v>
      </c>
      <c r="BL468" s="6">
        <v>7.4452690698183499E-3</v>
      </c>
      <c r="BN468" s="6">
        <v>-9.8863702444486057E-3</v>
      </c>
      <c r="BR468">
        <v>5</v>
      </c>
      <c r="BS468">
        <v>19</v>
      </c>
      <c r="BT468">
        <f t="shared" si="169"/>
        <v>34</v>
      </c>
      <c r="BU468" s="23">
        <v>2021.03</v>
      </c>
      <c r="BV468" s="22">
        <v>1.25167514533677</v>
      </c>
      <c r="BW468" s="22">
        <v>1.1538017269085601</v>
      </c>
    </row>
    <row r="469" spans="1:75" x14ac:dyDescent="0.25">
      <c r="A469" s="3">
        <v>15</v>
      </c>
      <c r="B469" s="3" t="s">
        <v>21</v>
      </c>
      <c r="C469" s="3" t="s">
        <v>22</v>
      </c>
      <c r="D469" s="3" t="s">
        <v>23</v>
      </c>
      <c r="E469" s="3" t="s">
        <v>225</v>
      </c>
      <c r="F469" s="3" t="s">
        <v>43</v>
      </c>
      <c r="G469" s="3" t="b">
        <v>1</v>
      </c>
      <c r="H469" s="3" t="b">
        <v>1</v>
      </c>
      <c r="I469" s="3" t="b">
        <v>0</v>
      </c>
      <c r="J469" s="3" t="b">
        <v>1</v>
      </c>
      <c r="K469" s="3" t="b">
        <v>0</v>
      </c>
      <c r="L469" s="3">
        <v>200</v>
      </c>
      <c r="M469" s="3">
        <v>2</v>
      </c>
      <c r="N469" s="3">
        <v>0</v>
      </c>
      <c r="O469" s="3">
        <v>1</v>
      </c>
      <c r="P469" s="3">
        <v>2</v>
      </c>
      <c r="Q469" s="3">
        <v>100</v>
      </c>
      <c r="R469" s="3">
        <v>100</v>
      </c>
      <c r="S469" s="3">
        <v>1</v>
      </c>
      <c r="T469" s="3">
        <v>1</v>
      </c>
      <c r="U469" s="3" t="b">
        <v>1</v>
      </c>
      <c r="V469" s="3">
        <v>251</v>
      </c>
      <c r="W469" s="51">
        <v>3719.88</v>
      </c>
      <c r="X469" s="51">
        <v>2025.54</v>
      </c>
      <c r="Y469" s="53">
        <v>164</v>
      </c>
      <c r="Z469" s="53">
        <v>174</v>
      </c>
      <c r="AA469" s="51">
        <v>131.11000000000001</v>
      </c>
      <c r="AB469" s="51">
        <v>149.59</v>
      </c>
      <c r="AC469" s="17">
        <v>1.25134899184114</v>
      </c>
      <c r="AD469" s="17">
        <v>1.16335893119596</v>
      </c>
      <c r="AE469" s="51">
        <v>35.01</v>
      </c>
      <c r="AF469" s="51">
        <v>26.99</v>
      </c>
      <c r="AG469" s="51">
        <v>35.729999999999997</v>
      </c>
      <c r="AH469" s="51">
        <v>26.27</v>
      </c>
      <c r="AI469" s="17">
        <v>0.98107726511441595</v>
      </c>
      <c r="AJ469" s="17">
        <v>1.0298243659916</v>
      </c>
      <c r="AK469" s="3">
        <v>-15</v>
      </c>
      <c r="AL469" s="3">
        <v>19</v>
      </c>
      <c r="AN469" s="6">
        <v>-1.2956727322909201E-3</v>
      </c>
      <c r="AP469" s="6">
        <v>7.6962493843499846E-3</v>
      </c>
      <c r="AR469" s="6">
        <v>0</v>
      </c>
      <c r="AT469" s="6">
        <v>4.6189376443419583E-3</v>
      </c>
      <c r="AV469" s="6">
        <v>-4.0790902944997098E-3</v>
      </c>
      <c r="AX469" s="6">
        <v>-4.4854389607625889E-3</v>
      </c>
      <c r="AZ469" s="6">
        <v>3.9679424717831147E-3</v>
      </c>
      <c r="BB469" s="6">
        <v>8.9659517791920162E-3</v>
      </c>
      <c r="BD469" s="6">
        <v>-2.2203602848764215E-2</v>
      </c>
      <c r="BF469" s="6">
        <v>3.0349303302156683E-2</v>
      </c>
      <c r="BH469" s="6">
        <v>1.7382527755971378E-3</v>
      </c>
      <c r="BJ469" s="6">
        <v>-2.3545495974479635E-3</v>
      </c>
      <c r="BL469" s="6">
        <v>-2.4496351581050568E-2</v>
      </c>
      <c r="BN469" s="6">
        <v>3.1634484099355875E-2</v>
      </c>
      <c r="BR469">
        <v>5</v>
      </c>
      <c r="BS469">
        <v>19</v>
      </c>
      <c r="BT469">
        <f t="shared" si="169"/>
        <v>34</v>
      </c>
      <c r="BU469" s="23">
        <v>2025.54</v>
      </c>
      <c r="BV469" s="22">
        <v>1.25134899184114</v>
      </c>
      <c r="BW469" s="22">
        <v>1.16335893119596</v>
      </c>
    </row>
    <row r="470" spans="1:75" x14ac:dyDescent="0.25">
      <c r="A470" s="3">
        <v>16</v>
      </c>
      <c r="B470" s="3" t="s">
        <v>21</v>
      </c>
      <c r="C470" s="3" t="s">
        <v>22</v>
      </c>
      <c r="D470" s="3" t="s">
        <v>23</v>
      </c>
      <c r="E470" s="3" t="s">
        <v>225</v>
      </c>
      <c r="F470" s="3" t="s">
        <v>43</v>
      </c>
      <c r="G470" s="3" t="b">
        <v>1</v>
      </c>
      <c r="H470" s="3" t="b">
        <v>1</v>
      </c>
      <c r="I470" s="3" t="b">
        <v>0</v>
      </c>
      <c r="J470" s="3" t="b">
        <v>1</v>
      </c>
      <c r="K470" s="3" t="b">
        <v>0</v>
      </c>
      <c r="L470" s="3">
        <v>200</v>
      </c>
      <c r="M470" s="3">
        <v>2</v>
      </c>
      <c r="N470" s="3">
        <v>0</v>
      </c>
      <c r="O470" s="3">
        <v>1</v>
      </c>
      <c r="P470" s="3">
        <v>2</v>
      </c>
      <c r="Q470" s="3">
        <v>100</v>
      </c>
      <c r="R470" s="3">
        <v>100</v>
      </c>
      <c r="S470" s="3">
        <v>1</v>
      </c>
      <c r="T470" s="3">
        <v>1</v>
      </c>
      <c r="U470" s="3" t="b">
        <v>1</v>
      </c>
      <c r="V470" s="3">
        <v>251</v>
      </c>
      <c r="W470" s="51">
        <v>3693.01</v>
      </c>
      <c r="X470" s="51">
        <v>1984.75</v>
      </c>
      <c r="Y470" s="53">
        <v>164</v>
      </c>
      <c r="Z470" s="53">
        <v>173</v>
      </c>
      <c r="AA470" s="51">
        <v>132.85</v>
      </c>
      <c r="AB470" s="51">
        <v>151.12</v>
      </c>
      <c r="AC470" s="17">
        <v>1.2352580861303999</v>
      </c>
      <c r="AD470" s="17">
        <v>1.14515499344011</v>
      </c>
      <c r="AE470" s="51">
        <v>36</v>
      </c>
      <c r="AF470" s="51">
        <v>26</v>
      </c>
      <c r="AG470" s="51">
        <v>35.74</v>
      </c>
      <c r="AH470" s="51">
        <v>26.26</v>
      </c>
      <c r="AI470" s="17">
        <v>1.0092704861450901</v>
      </c>
      <c r="AJ470" s="17">
        <v>0.99372068251588497</v>
      </c>
      <c r="AK470" s="3">
        <v>-15</v>
      </c>
      <c r="AL470" s="3">
        <v>19</v>
      </c>
      <c r="AN470" s="6">
        <v>-8.5096649238893818E-3</v>
      </c>
      <c r="AP470" s="6">
        <v>-1.2596576238638302E-2</v>
      </c>
      <c r="AR470" s="6">
        <v>0</v>
      </c>
      <c r="AT470" s="6">
        <v>-1.1547344110853786E-3</v>
      </c>
      <c r="AV470" s="6">
        <v>9.1380737882365004E-3</v>
      </c>
      <c r="AX470" s="6">
        <v>5.6966405792469033E-3</v>
      </c>
      <c r="AZ470" s="6">
        <v>-8.9419280793174849E-3</v>
      </c>
      <c r="BB470" s="6">
        <v>-6.8220848202077411E-3</v>
      </c>
      <c r="BD470" s="6">
        <v>5.446166736489344E-3</v>
      </c>
      <c r="BF470" s="6">
        <v>-7.4441687344914964E-3</v>
      </c>
      <c r="BH470" s="6">
        <v>2.0186161265001168E-3</v>
      </c>
      <c r="BJ470" s="6">
        <v>-2.7343156615524666E-3</v>
      </c>
      <c r="BL470" s="6">
        <v>3.5367004058355356E-3</v>
      </c>
      <c r="BN470" s="6">
        <v>-4.5326586742493458E-3</v>
      </c>
      <c r="BR470">
        <v>5</v>
      </c>
      <c r="BS470" s="52">
        <v>19</v>
      </c>
      <c r="BT470">
        <f t="shared" si="169"/>
        <v>34</v>
      </c>
      <c r="BU470" s="23">
        <v>1984.75</v>
      </c>
      <c r="BV470" s="22">
        <v>1.2352580861303999</v>
      </c>
      <c r="BW470" s="22">
        <v>1.14515499344011</v>
      </c>
    </row>
    <row r="471" spans="1:75" x14ac:dyDescent="0.25">
      <c r="A471" s="3">
        <v>17</v>
      </c>
      <c r="B471" s="3" t="s">
        <v>21</v>
      </c>
      <c r="C471" s="3" t="s">
        <v>22</v>
      </c>
      <c r="D471" s="3" t="s">
        <v>23</v>
      </c>
      <c r="E471" s="3" t="s">
        <v>225</v>
      </c>
      <c r="F471" s="3" t="s">
        <v>43</v>
      </c>
      <c r="G471" s="3" t="b">
        <v>1</v>
      </c>
      <c r="H471" s="3" t="b">
        <v>1</v>
      </c>
      <c r="I471" s="3" t="b">
        <v>0</v>
      </c>
      <c r="J471" s="3" t="b">
        <v>1</v>
      </c>
      <c r="K471" s="3" t="b">
        <v>0</v>
      </c>
      <c r="L471" s="3">
        <v>200</v>
      </c>
      <c r="M471" s="3">
        <v>2</v>
      </c>
      <c r="N471" s="3">
        <v>0</v>
      </c>
      <c r="O471" s="3">
        <v>1</v>
      </c>
      <c r="P471" s="3">
        <v>2</v>
      </c>
      <c r="Q471" s="3">
        <v>100</v>
      </c>
      <c r="R471" s="3">
        <v>100</v>
      </c>
      <c r="S471" s="3">
        <v>1</v>
      </c>
      <c r="T471" s="3">
        <v>1</v>
      </c>
      <c r="U471" s="3" t="b">
        <v>1</v>
      </c>
      <c r="V471" s="3">
        <v>251</v>
      </c>
      <c r="W471" s="51">
        <v>3714.22</v>
      </c>
      <c r="X471" s="51">
        <v>2009.52</v>
      </c>
      <c r="Y471" s="53">
        <v>164</v>
      </c>
      <c r="Z471" s="53">
        <v>173</v>
      </c>
      <c r="AA471" s="51">
        <v>131.63</v>
      </c>
      <c r="AB471" s="51">
        <v>150.79</v>
      </c>
      <c r="AC471" s="17">
        <v>1.24645220052787</v>
      </c>
      <c r="AD471" s="17">
        <v>1.1475890128177</v>
      </c>
      <c r="AE471" s="51">
        <v>36</v>
      </c>
      <c r="AF471" s="51">
        <v>26</v>
      </c>
      <c r="AG471" s="51">
        <v>35.4</v>
      </c>
      <c r="AH471" s="51">
        <v>26.6</v>
      </c>
      <c r="AI471" s="17">
        <v>1.01868651691794</v>
      </c>
      <c r="AJ471" s="17">
        <v>0.98044483869176502</v>
      </c>
      <c r="AK471" s="3">
        <v>-15</v>
      </c>
      <c r="AL471" s="3">
        <v>19</v>
      </c>
      <c r="AN471" s="6">
        <v>-2.8152557544141033E-3</v>
      </c>
      <c r="AP471" s="6">
        <v>-2.7362231166061513E-4</v>
      </c>
      <c r="AR471" s="6">
        <v>0</v>
      </c>
      <c r="AT471" s="6">
        <v>-1.1547344110853786E-3</v>
      </c>
      <c r="AV471" s="6">
        <v>-1.2913321230278996E-4</v>
      </c>
      <c r="AX471" s="6">
        <v>3.5005057764996295E-3</v>
      </c>
      <c r="AZ471" s="6">
        <v>3.9205139870546191E-5</v>
      </c>
      <c r="BB471" s="6">
        <v>-4.7110917190206214E-3</v>
      </c>
      <c r="BD471" s="6">
        <v>5.446166736489344E-3</v>
      </c>
      <c r="BF471" s="6">
        <v>-7.4441687344914964E-3</v>
      </c>
      <c r="BH471" s="6">
        <v>-7.5137378041942871E-3</v>
      </c>
      <c r="BJ471" s="6">
        <v>1.017773051800086E-2</v>
      </c>
      <c r="BL471" s="6">
        <v>1.2899237587317369E-2</v>
      </c>
      <c r="BN471" s="6">
        <v>-1.7831837395168582E-2</v>
      </c>
      <c r="BR471">
        <v>5</v>
      </c>
      <c r="BS471">
        <v>19</v>
      </c>
      <c r="BT471">
        <f t="shared" si="169"/>
        <v>34</v>
      </c>
      <c r="BU471" s="23">
        <v>2009.52</v>
      </c>
      <c r="BV471" s="22">
        <v>1.24645220052787</v>
      </c>
      <c r="BW471" s="22">
        <v>1.1475890128177</v>
      </c>
    </row>
    <row r="472" spans="1:75" x14ac:dyDescent="0.25">
      <c r="A472" s="3">
        <v>18</v>
      </c>
      <c r="B472" s="3" t="s">
        <v>21</v>
      </c>
      <c r="C472" s="3" t="s">
        <v>22</v>
      </c>
      <c r="D472" s="3" t="s">
        <v>23</v>
      </c>
      <c r="E472" s="3" t="s">
        <v>225</v>
      </c>
      <c r="F472" s="3" t="s">
        <v>43</v>
      </c>
      <c r="G472" s="3" t="b">
        <v>1</v>
      </c>
      <c r="H472" s="3" t="b">
        <v>1</v>
      </c>
      <c r="I472" s="3" t="b">
        <v>0</v>
      </c>
      <c r="J472" s="3" t="b">
        <v>1</v>
      </c>
      <c r="K472" s="3" t="b">
        <v>0</v>
      </c>
      <c r="L472" s="3">
        <v>200</v>
      </c>
      <c r="M472" s="3">
        <v>2</v>
      </c>
      <c r="N472" s="3">
        <v>0</v>
      </c>
      <c r="O472" s="3">
        <v>1</v>
      </c>
      <c r="P472" s="3">
        <v>2</v>
      </c>
      <c r="Q472" s="3">
        <v>100</v>
      </c>
      <c r="R472" s="3">
        <v>100</v>
      </c>
      <c r="S472" s="3">
        <v>1</v>
      </c>
      <c r="T472" s="3">
        <v>1</v>
      </c>
      <c r="U472" s="3" t="b">
        <v>1</v>
      </c>
      <c r="V472" s="3">
        <v>251</v>
      </c>
      <c r="W472" s="51">
        <v>3691.02</v>
      </c>
      <c r="X472" s="51">
        <v>1989</v>
      </c>
      <c r="Y472" s="53">
        <v>164</v>
      </c>
      <c r="Z472" s="53">
        <v>173</v>
      </c>
      <c r="AA472" s="51">
        <v>132.4</v>
      </c>
      <c r="AB472" s="51">
        <v>151.44</v>
      </c>
      <c r="AC472" s="17">
        <v>1.23926086555463</v>
      </c>
      <c r="AD472" s="17">
        <v>1.1427905031001799</v>
      </c>
      <c r="AE472" s="51">
        <v>36</v>
      </c>
      <c r="AF472" s="51">
        <v>26</v>
      </c>
      <c r="AG472" s="51">
        <v>35.46</v>
      </c>
      <c r="AH472" s="51">
        <v>26.54</v>
      </c>
      <c r="AI472" s="17">
        <v>1.0171748224371999</v>
      </c>
      <c r="AJ472" s="17">
        <v>0.98305954843645904</v>
      </c>
      <c r="AK472" s="3">
        <v>-15</v>
      </c>
      <c r="AL472" s="3">
        <v>19</v>
      </c>
      <c r="AN472" s="6">
        <v>-9.0439352797242467E-3</v>
      </c>
      <c r="AP472" s="6">
        <v>-1.048222201216864E-2</v>
      </c>
      <c r="AR472" s="6">
        <v>0</v>
      </c>
      <c r="AT472" s="6">
        <v>-1.1547344110853786E-3</v>
      </c>
      <c r="AV472" s="6">
        <v>5.719841697873651E-3</v>
      </c>
      <c r="AX472" s="6">
        <v>7.8262258425167985E-3</v>
      </c>
      <c r="AZ472" s="6">
        <v>-5.7304640921207461E-3</v>
      </c>
      <c r="BB472" s="6">
        <v>-8.8727762984153191E-3</v>
      </c>
      <c r="BD472" s="6">
        <v>5.446166736489344E-3</v>
      </c>
      <c r="BF472" s="6">
        <v>-7.4441687344914964E-3</v>
      </c>
      <c r="BH472" s="6">
        <v>-5.8315576987775231E-3</v>
      </c>
      <c r="BJ472" s="6">
        <v>7.8991341333738418E-3</v>
      </c>
      <c r="BL472" s="6">
        <v>1.1396131222820349E-2</v>
      </c>
      <c r="BN472" s="6">
        <v>-1.52125317857702E-2</v>
      </c>
      <c r="BR472">
        <v>5</v>
      </c>
      <c r="BS472">
        <v>19</v>
      </c>
      <c r="BT472">
        <f t="shared" si="169"/>
        <v>34</v>
      </c>
      <c r="BU472" s="23">
        <v>1989</v>
      </c>
      <c r="BV472" s="22">
        <v>1.23926086555463</v>
      </c>
      <c r="BW472" s="22">
        <v>1.1427905031001799</v>
      </c>
    </row>
    <row r="473" spans="1:75" x14ac:dyDescent="0.25">
      <c r="A473" s="3">
        <v>19</v>
      </c>
      <c r="B473" s="3" t="s">
        <v>21</v>
      </c>
      <c r="C473" s="3" t="s">
        <v>22</v>
      </c>
      <c r="D473" s="3" t="s">
        <v>23</v>
      </c>
      <c r="E473" s="3" t="s">
        <v>225</v>
      </c>
      <c r="F473" s="3" t="s">
        <v>43</v>
      </c>
      <c r="G473" s="3" t="b">
        <v>1</v>
      </c>
      <c r="H473" s="3" t="b">
        <v>1</v>
      </c>
      <c r="I473" s="3" t="b">
        <v>0</v>
      </c>
      <c r="J473" s="3" t="b">
        <v>1</v>
      </c>
      <c r="K473" s="3" t="b">
        <v>0</v>
      </c>
      <c r="L473" s="3">
        <v>200</v>
      </c>
      <c r="M473" s="3">
        <v>2</v>
      </c>
      <c r="N473" s="3">
        <v>0</v>
      </c>
      <c r="O473" s="3">
        <v>1</v>
      </c>
      <c r="P473" s="3">
        <v>2</v>
      </c>
      <c r="Q473" s="3">
        <v>100</v>
      </c>
      <c r="R473" s="3">
        <v>100</v>
      </c>
      <c r="S473" s="3">
        <v>1</v>
      </c>
      <c r="T473" s="3">
        <v>1</v>
      </c>
      <c r="U473" s="3" t="b">
        <v>1</v>
      </c>
      <c r="V473" s="3">
        <v>251</v>
      </c>
      <c r="W473" s="51">
        <v>3766.07</v>
      </c>
      <c r="X473" s="51">
        <v>2046.11</v>
      </c>
      <c r="Y473" s="53">
        <v>164</v>
      </c>
      <c r="Z473" s="53">
        <v>174</v>
      </c>
      <c r="AA473" s="51">
        <v>130.15</v>
      </c>
      <c r="AB473" s="51">
        <v>148.44</v>
      </c>
      <c r="AC473" s="17">
        <v>1.2603785085632</v>
      </c>
      <c r="AD473" s="17">
        <v>1.1725433364187201</v>
      </c>
      <c r="AE473" s="51">
        <v>35.04</v>
      </c>
      <c r="AF473" s="51">
        <v>26.96</v>
      </c>
      <c r="AG473" s="51">
        <v>35.869999999999997</v>
      </c>
      <c r="AH473" s="51">
        <v>26.13</v>
      </c>
      <c r="AI473" s="17">
        <v>0.97828635021727095</v>
      </c>
      <c r="AJ473" s="17">
        <v>1.03456289208875</v>
      </c>
      <c r="AK473" s="3">
        <v>-15</v>
      </c>
      <c r="AL473" s="3">
        <v>19</v>
      </c>
      <c r="AN473" s="6">
        <v>1.1105306029522755E-2</v>
      </c>
      <c r="AP473" s="6">
        <v>1.792972384046343E-2</v>
      </c>
      <c r="AR473" s="6">
        <v>0</v>
      </c>
      <c r="AT473" s="6">
        <v>4.6189376443419583E-3</v>
      </c>
      <c r="AV473" s="6">
        <v>-1.1371318753940596E-2</v>
      </c>
      <c r="AX473" s="6">
        <v>-1.2138636000639136E-2</v>
      </c>
      <c r="AZ473" s="6">
        <v>1.1212400559868385E-2</v>
      </c>
      <c r="BB473" s="6">
        <v>1.6931466040196241E-2</v>
      </c>
      <c r="BD473" s="6">
        <v>-2.1365731043150427E-2</v>
      </c>
      <c r="BF473" s="6">
        <v>2.9204046573773512E-2</v>
      </c>
      <c r="BH473" s="6">
        <v>5.6633396882359577E-3</v>
      </c>
      <c r="BJ473" s="6">
        <v>-7.6712744949112288E-3</v>
      </c>
      <c r="BL473" s="6">
        <v>-2.7271410958534137E-2</v>
      </c>
      <c r="BN473" s="6">
        <v>3.6381339084591735E-2</v>
      </c>
      <c r="BR473">
        <v>5</v>
      </c>
      <c r="BS473">
        <v>19</v>
      </c>
      <c r="BT473">
        <f t="shared" si="169"/>
        <v>34</v>
      </c>
      <c r="BU473" s="23">
        <v>2046.11</v>
      </c>
      <c r="BV473" s="22">
        <v>1.2603785085632</v>
      </c>
      <c r="BW473" s="22">
        <v>1.1725433364187201</v>
      </c>
    </row>
    <row r="474" spans="1:75" x14ac:dyDescent="0.25">
      <c r="A474" s="3">
        <v>20</v>
      </c>
      <c r="B474" s="3" t="s">
        <v>21</v>
      </c>
      <c r="C474" s="3" t="s">
        <v>22</v>
      </c>
      <c r="D474" s="3" t="s">
        <v>23</v>
      </c>
      <c r="E474" s="3" t="s">
        <v>225</v>
      </c>
      <c r="F474" s="3" t="s">
        <v>43</v>
      </c>
      <c r="G474" s="3" t="b">
        <v>1</v>
      </c>
      <c r="H474" s="3" t="b">
        <v>1</v>
      </c>
      <c r="I474" s="3" t="b">
        <v>0</v>
      </c>
      <c r="J474" s="3" t="b">
        <v>1</v>
      </c>
      <c r="K474" s="3" t="b">
        <v>0</v>
      </c>
      <c r="L474" s="3">
        <v>200</v>
      </c>
      <c r="M474" s="3">
        <v>2</v>
      </c>
      <c r="N474" s="3">
        <v>0</v>
      </c>
      <c r="O474" s="3">
        <v>1</v>
      </c>
      <c r="P474" s="3">
        <v>2</v>
      </c>
      <c r="Q474" s="3">
        <v>100</v>
      </c>
      <c r="R474" s="3">
        <v>100</v>
      </c>
      <c r="S474" s="3">
        <v>1</v>
      </c>
      <c r="T474" s="3">
        <v>1</v>
      </c>
      <c r="U474" s="3" t="b">
        <v>1</v>
      </c>
      <c r="V474" s="3">
        <v>251</v>
      </c>
      <c r="W474" s="51">
        <v>3736.79</v>
      </c>
      <c r="X474" s="51">
        <v>2001.01</v>
      </c>
      <c r="Y474" s="53">
        <v>164</v>
      </c>
      <c r="Z474" s="53">
        <v>173</v>
      </c>
      <c r="AA474" s="51">
        <v>131.97</v>
      </c>
      <c r="AB474" s="51">
        <v>150.16</v>
      </c>
      <c r="AC474" s="17">
        <v>1.2432574172625499</v>
      </c>
      <c r="AD474" s="17">
        <v>1.1522844424743299</v>
      </c>
      <c r="AE474" s="51">
        <v>36</v>
      </c>
      <c r="AF474" s="51">
        <v>26</v>
      </c>
      <c r="AG474" s="51">
        <v>35.92</v>
      </c>
      <c r="AH474" s="51">
        <v>26.08</v>
      </c>
      <c r="AI474" s="17">
        <v>1.0039580266608099</v>
      </c>
      <c r="AJ474" s="17">
        <v>1.0005190575707801</v>
      </c>
      <c r="AK474" s="3">
        <v>-15</v>
      </c>
      <c r="AL474" s="3">
        <v>19</v>
      </c>
      <c r="AN474" s="6">
        <v>3.2442829044760924E-3</v>
      </c>
      <c r="AP474" s="6">
        <v>-4.5073057157212215E-3</v>
      </c>
      <c r="AR474" s="6">
        <v>0</v>
      </c>
      <c r="AT474" s="6">
        <v>-1.1547344110853786E-3</v>
      </c>
      <c r="AV474" s="6">
        <v>2.4535310337492344E-3</v>
      </c>
      <c r="AX474" s="6">
        <v>-6.9211521056300462E-4</v>
      </c>
      <c r="AZ474" s="6">
        <v>-2.5239966547043746E-3</v>
      </c>
      <c r="BB474" s="6">
        <v>-6.3880712526787065E-4</v>
      </c>
      <c r="BD474" s="6">
        <v>5.446166736489344E-3</v>
      </c>
      <c r="BF474" s="6">
        <v>-7.4441687344914964E-3</v>
      </c>
      <c r="BH474" s="6">
        <v>7.0651564427499647E-3</v>
      </c>
      <c r="BJ474" s="6">
        <v>-9.5701048154337442E-3</v>
      </c>
      <c r="BL474" s="6">
        <v>-1.745578363909206E-3</v>
      </c>
      <c r="BN474" s="6">
        <v>2.2776658568832708E-3</v>
      </c>
      <c r="BR474">
        <v>5</v>
      </c>
      <c r="BS474">
        <v>19</v>
      </c>
      <c r="BT474">
        <f t="shared" si="169"/>
        <v>34</v>
      </c>
      <c r="BU474" s="23">
        <v>2001.01</v>
      </c>
      <c r="BV474" s="22">
        <v>1.2432574172625499</v>
      </c>
      <c r="BW474" s="22">
        <v>1.1522844424743299</v>
      </c>
    </row>
    <row r="475" spans="1:75" x14ac:dyDescent="0.25">
      <c r="A475" s="1">
        <v>21</v>
      </c>
      <c r="B475" s="1" t="s">
        <v>21</v>
      </c>
      <c r="C475" s="1" t="s">
        <v>22</v>
      </c>
      <c r="D475" s="1" t="s">
        <v>23</v>
      </c>
      <c r="E475" s="1" t="s">
        <v>226</v>
      </c>
      <c r="F475" s="1" t="s">
        <v>43</v>
      </c>
      <c r="G475" s="1" t="b">
        <v>1</v>
      </c>
      <c r="H475" s="1" t="b">
        <v>1</v>
      </c>
      <c r="I475" s="1" t="b">
        <v>0</v>
      </c>
      <c r="J475" s="1" t="b">
        <v>1</v>
      </c>
      <c r="K475" s="1" t="b">
        <v>0</v>
      </c>
      <c r="L475" s="1">
        <v>200</v>
      </c>
      <c r="M475" s="1">
        <v>2</v>
      </c>
      <c r="N475" s="1">
        <v>0</v>
      </c>
      <c r="O475" s="1">
        <v>1</v>
      </c>
      <c r="P475" s="1">
        <v>2</v>
      </c>
      <c r="Q475" s="1">
        <v>100</v>
      </c>
      <c r="R475" s="1">
        <v>100</v>
      </c>
      <c r="S475" s="1">
        <v>1</v>
      </c>
      <c r="T475" s="1">
        <v>1</v>
      </c>
      <c r="U475" s="1" t="b">
        <v>1</v>
      </c>
      <c r="V475" s="1">
        <v>251</v>
      </c>
      <c r="W475" s="50">
        <v>3641.69</v>
      </c>
      <c r="X475" s="50">
        <v>2062.65</v>
      </c>
      <c r="Y475" s="54">
        <v>164</v>
      </c>
      <c r="Z475" s="54">
        <v>173</v>
      </c>
      <c r="AA475" s="50">
        <v>132.4</v>
      </c>
      <c r="AB475" s="50">
        <v>150.06</v>
      </c>
      <c r="AC475" s="16">
        <v>1.23901416686953</v>
      </c>
      <c r="AD475" s="16">
        <v>1.15327322649868</v>
      </c>
      <c r="AE475" s="50">
        <v>35.020000000000003</v>
      </c>
      <c r="AF475" s="50">
        <v>26.98</v>
      </c>
      <c r="AG475" s="50">
        <v>35.229999999999997</v>
      </c>
      <c r="AH475" s="50">
        <v>26.77</v>
      </c>
      <c r="AI475" s="16">
        <v>0.99590238059317004</v>
      </c>
      <c r="AJ475" s="16">
        <v>1.0110869366903801</v>
      </c>
      <c r="AK475" s="1">
        <v>-15</v>
      </c>
      <c r="AL475" s="1">
        <v>18</v>
      </c>
      <c r="AN475" s="6" cm="1">
        <f t="array" ref="AN475:AN484">W475:W484/AO475-1</f>
        <v>-1.6290020484522882E-3</v>
      </c>
      <c r="AO475" s="23">
        <f>AVERAGE(W475:W484)</f>
        <v>3647.6320000000001</v>
      </c>
      <c r="AP475" s="6" cm="1">
        <f t="array" ref="AP475:AP484">X475:X484/AQ475-1</f>
        <v>-1.3309776948665641E-3</v>
      </c>
      <c r="AQ475" s="23">
        <f t="shared" ref="AQ475" si="175">AVERAGE(X475:X484)</f>
        <v>2065.3989999999999</v>
      </c>
      <c r="AR475" s="6" cm="1">
        <f t="array" ref="AR475:AR484">Y475:Y484/AS475-1</f>
        <v>-6.0938452163306067E-4</v>
      </c>
      <c r="AS475" s="23">
        <f>AVERAGE(Y475:Y484)</f>
        <v>164.1</v>
      </c>
      <c r="AT475" s="6" cm="1">
        <f t="array" ref="AT475:AT484">Z475:Z484/AU475-1</f>
        <v>0</v>
      </c>
      <c r="AU475" s="23">
        <f>AVERAGE(Z475:Z484)</f>
        <v>173</v>
      </c>
      <c r="AV475" s="6" cm="1">
        <f t="array" ref="AV475:AV484">AA475:AA484/AW475-1</f>
        <v>4.3069901694825496E-4</v>
      </c>
      <c r="AW475" s="23">
        <f>AVERAGE(AA475:AA484)</f>
        <v>132.34300000000002</v>
      </c>
      <c r="AX475" s="6" cm="1">
        <f t="array" ref="AX475:AX484">AB475:AB484/AY475-1</f>
        <v>2.130345062474559E-3</v>
      </c>
      <c r="AY475" s="23">
        <f>AVERAGE(AB475:AB484)</f>
        <v>149.74100000000001</v>
      </c>
      <c r="AZ475" s="6" cm="1">
        <f t="array" ref="AZ475:AZ484">AC475:AC484/BA475-1</f>
        <v>-1.1772539884243871E-3</v>
      </c>
      <c r="BA475" s="23">
        <f>AVERAGE(AC475:AC484)</f>
        <v>1.2404745204462642</v>
      </c>
      <c r="BB475" s="6" cm="1">
        <f t="array" ref="BB475:BB484">AD475:AD484/BC475-1</f>
        <v>-2.1091342476202701E-3</v>
      </c>
      <c r="BC475" s="23">
        <f>AVERAGE(AD475:AD484)</f>
        <v>1.1557107756760021</v>
      </c>
      <c r="BD475" s="6" cm="1">
        <f t="array" ref="BD475:BD484">AE475:AE484/BE475-1</f>
        <v>-1.9664282253696319E-3</v>
      </c>
      <c r="BE475" s="23">
        <f>AVERAGE(AE475:AE484)</f>
        <v>35.088999999999999</v>
      </c>
      <c r="BF475" s="6" cm="1">
        <f t="array" ref="BF475:BF484">AF475:AF484/BG475-1</f>
        <v>2.5640072832671112E-3</v>
      </c>
      <c r="BG475" s="23">
        <f>AVERAGE(AF475:AF484)</f>
        <v>26.911000000000001</v>
      </c>
      <c r="BH475" s="6" cm="1">
        <f t="array" ref="BH475:BH484">AG475:AG484/BI475-1</f>
        <v>-2.6328454548029123E-3</v>
      </c>
      <c r="BI475" s="23">
        <f t="shared" ref="BI475" si="176">AVERAGE(AG475:AG484)</f>
        <v>35.323</v>
      </c>
      <c r="BJ475" s="6" cm="1">
        <f t="array" ref="BJ475:BJ484">AH475:AH484/BK475-1</f>
        <v>3.4861491172171188E-3</v>
      </c>
      <c r="BK475" s="23">
        <f t="shared" ref="BK475" si="177">AVERAGE(AH475:AH484)</f>
        <v>26.677</v>
      </c>
      <c r="BL475" s="6" cm="1">
        <f t="array" ref="BL475:BL484">AI475:AI484/BM475-1</f>
        <v>6.104787686993518E-4</v>
      </c>
      <c r="BM475" s="22">
        <f t="shared" ref="BM475" si="178">AVERAGE(AI475:AI484)</f>
        <v>0.995294774264884</v>
      </c>
      <c r="BN475" s="6" cm="1">
        <f t="array" ref="BN475:BN484">AJ475:AJ484/BO475-1</f>
        <v>-1.1206335296560788E-3</v>
      </c>
      <c r="BO475" s="22">
        <f t="shared" ref="BO475" si="179">AVERAGE(AJ475:AJ484)</f>
        <v>1.0122212657802443</v>
      </c>
      <c r="BR475">
        <v>5</v>
      </c>
      <c r="BS475">
        <v>18</v>
      </c>
      <c r="BT475">
        <f t="shared" si="169"/>
        <v>33</v>
      </c>
      <c r="BU475" s="23">
        <v>2062.65</v>
      </c>
      <c r="BV475" s="22">
        <v>1.23901416686953</v>
      </c>
      <c r="BW475" s="22">
        <v>1.15327322649868</v>
      </c>
    </row>
    <row r="476" spans="1:75" x14ac:dyDescent="0.25">
      <c r="A476" s="1">
        <v>22</v>
      </c>
      <c r="B476" s="1" t="s">
        <v>21</v>
      </c>
      <c r="C476" s="1" t="s">
        <v>22</v>
      </c>
      <c r="D476" s="1" t="s">
        <v>23</v>
      </c>
      <c r="E476" s="1" t="s">
        <v>226</v>
      </c>
      <c r="F476" s="1" t="s">
        <v>43</v>
      </c>
      <c r="G476" s="1" t="b">
        <v>1</v>
      </c>
      <c r="H476" s="1" t="b">
        <v>1</v>
      </c>
      <c r="I476" s="1" t="b">
        <v>0</v>
      </c>
      <c r="J476" s="1" t="b">
        <v>1</v>
      </c>
      <c r="K476" s="1" t="b">
        <v>0</v>
      </c>
      <c r="L476" s="1">
        <v>200</v>
      </c>
      <c r="M476" s="1">
        <v>2</v>
      </c>
      <c r="N476" s="1">
        <v>0</v>
      </c>
      <c r="O476" s="1">
        <v>1</v>
      </c>
      <c r="P476" s="1">
        <v>2</v>
      </c>
      <c r="Q476" s="1">
        <v>100</v>
      </c>
      <c r="R476" s="1">
        <v>100</v>
      </c>
      <c r="S476" s="1">
        <v>1</v>
      </c>
      <c r="T476" s="1">
        <v>1</v>
      </c>
      <c r="U476" s="1" t="b">
        <v>1</v>
      </c>
      <c r="V476" s="1">
        <v>251</v>
      </c>
      <c r="W476" s="50">
        <v>3624.46</v>
      </c>
      <c r="X476" s="50">
        <v>2037.8</v>
      </c>
      <c r="Y476" s="54">
        <v>164</v>
      </c>
      <c r="Z476" s="54">
        <v>173</v>
      </c>
      <c r="AA476" s="50">
        <v>133.46</v>
      </c>
      <c r="AB476" s="50">
        <v>150.43</v>
      </c>
      <c r="AC476" s="16">
        <v>1.22930461422152</v>
      </c>
      <c r="AD476" s="16">
        <v>1.15038659073321</v>
      </c>
      <c r="AE476" s="50">
        <v>35.04</v>
      </c>
      <c r="AF476" s="50">
        <v>26.96</v>
      </c>
      <c r="AG476" s="50">
        <v>35.54</v>
      </c>
      <c r="AH476" s="50">
        <v>26.46</v>
      </c>
      <c r="AI476" s="16">
        <v>0.98774575042957402</v>
      </c>
      <c r="AJ476" s="16">
        <v>1.0222137299482099</v>
      </c>
      <c r="AK476" s="1">
        <v>-15</v>
      </c>
      <c r="AL476" s="1">
        <v>18</v>
      </c>
      <c r="AN476" s="6">
        <v>-6.3526145181311833E-3</v>
      </c>
      <c r="AP476" s="6">
        <v>-1.336255125522956E-2</v>
      </c>
      <c r="AR476" s="6">
        <v>-6.0938452163306067E-4</v>
      </c>
      <c r="AT476" s="6">
        <v>0</v>
      </c>
      <c r="AV476" s="6">
        <v>8.4401895075674194E-3</v>
      </c>
      <c r="AX476" s="6">
        <v>4.6012782070374847E-3</v>
      </c>
      <c r="AZ476" s="6">
        <v>-9.0045430523842951E-3</v>
      </c>
      <c r="BB476" s="6">
        <v>-4.6068489234928345E-3</v>
      </c>
      <c r="BD476" s="6">
        <v>-1.396449029610447E-3</v>
      </c>
      <c r="BF476" s="6">
        <v>1.8208167663780195E-3</v>
      </c>
      <c r="BH476" s="6">
        <v>6.1433060612066104E-3</v>
      </c>
      <c r="BJ476" s="6">
        <v>-8.1343479401730923E-3</v>
      </c>
      <c r="BL476" s="6">
        <v>-7.5847116155971506E-3</v>
      </c>
      <c r="BN476" s="6">
        <v>9.8718180557717528E-3</v>
      </c>
      <c r="BR476">
        <v>5</v>
      </c>
      <c r="BS476">
        <v>18</v>
      </c>
      <c r="BT476">
        <f t="shared" si="169"/>
        <v>33</v>
      </c>
      <c r="BU476" s="23">
        <v>2037.8</v>
      </c>
      <c r="BV476" s="22">
        <v>1.22930461422152</v>
      </c>
      <c r="BW476" s="22">
        <v>1.15038659073321</v>
      </c>
    </row>
    <row r="477" spans="1:75" x14ac:dyDescent="0.25">
      <c r="A477" s="1">
        <v>23</v>
      </c>
      <c r="B477" s="1" t="s">
        <v>21</v>
      </c>
      <c r="C477" s="1" t="s">
        <v>22</v>
      </c>
      <c r="D477" s="1" t="s">
        <v>23</v>
      </c>
      <c r="E477" s="1" t="s">
        <v>226</v>
      </c>
      <c r="F477" s="1" t="s">
        <v>43</v>
      </c>
      <c r="G477" s="1" t="b">
        <v>1</v>
      </c>
      <c r="H477" s="1" t="b">
        <v>1</v>
      </c>
      <c r="I477" s="1" t="b">
        <v>0</v>
      </c>
      <c r="J477" s="1" t="b">
        <v>1</v>
      </c>
      <c r="K477" s="1" t="b">
        <v>0</v>
      </c>
      <c r="L477" s="1">
        <v>200</v>
      </c>
      <c r="M477" s="1">
        <v>2</v>
      </c>
      <c r="N477" s="1">
        <v>0</v>
      </c>
      <c r="O477" s="1">
        <v>1</v>
      </c>
      <c r="P477" s="1">
        <v>2</v>
      </c>
      <c r="Q477" s="1">
        <v>100</v>
      </c>
      <c r="R477" s="1">
        <v>100</v>
      </c>
      <c r="S477" s="1">
        <v>1</v>
      </c>
      <c r="T477" s="1">
        <v>1</v>
      </c>
      <c r="U477" s="1" t="b">
        <v>1</v>
      </c>
      <c r="V477" s="1">
        <v>251</v>
      </c>
      <c r="W477" s="50">
        <v>3662.19</v>
      </c>
      <c r="X477" s="50">
        <v>2068.64</v>
      </c>
      <c r="Y477" s="54">
        <v>164</v>
      </c>
      <c r="Z477" s="54">
        <v>173</v>
      </c>
      <c r="AA477" s="50">
        <v>132.27000000000001</v>
      </c>
      <c r="AB477" s="50">
        <v>149.36000000000001</v>
      </c>
      <c r="AC477" s="16">
        <v>1.2405686674774901</v>
      </c>
      <c r="AD477" s="16">
        <v>1.1587878188195699</v>
      </c>
      <c r="AE477" s="50">
        <v>34.99</v>
      </c>
      <c r="AF477" s="50">
        <v>27.01</v>
      </c>
      <c r="AG477" s="50">
        <v>35.5</v>
      </c>
      <c r="AH477" s="50">
        <v>26.5</v>
      </c>
      <c r="AI477" s="16">
        <v>0.98783979228638696</v>
      </c>
      <c r="AJ477" s="16">
        <v>1.0234272763718</v>
      </c>
      <c r="AK477" s="1">
        <v>-15</v>
      </c>
      <c r="AL477" s="1">
        <v>18</v>
      </c>
      <c r="AN477" s="6">
        <v>3.9910824337543449E-3</v>
      </c>
      <c r="AP477" s="6">
        <v>1.5691883263233564E-3</v>
      </c>
      <c r="AR477" s="6">
        <v>-6.0938452163306067E-4</v>
      </c>
      <c r="AT477" s="6">
        <v>0</v>
      </c>
      <c r="AV477" s="6">
        <v>-5.5159698661810808E-4</v>
      </c>
      <c r="AX477" s="6">
        <v>-2.5443933191310331E-3</v>
      </c>
      <c r="AZ477" s="6">
        <v>7.5895981476614693E-5</v>
      </c>
      <c r="BB477" s="6">
        <v>2.662468161005016E-3</v>
      </c>
      <c r="BD477" s="6">
        <v>-2.8213970190087423E-3</v>
      </c>
      <c r="BF477" s="6">
        <v>3.6787930586006379E-3</v>
      </c>
      <c r="BH477" s="6">
        <v>5.0108994139794749E-3</v>
      </c>
      <c r="BJ477" s="6">
        <v>-6.6349289650260435E-3</v>
      </c>
      <c r="BL477" s="6">
        <v>-7.4902251787699603E-3</v>
      </c>
      <c r="BN477" s="6">
        <v>1.1070712472057931E-2</v>
      </c>
      <c r="BR477">
        <v>5</v>
      </c>
      <c r="BS477">
        <v>18</v>
      </c>
      <c r="BT477">
        <f t="shared" si="169"/>
        <v>33</v>
      </c>
      <c r="BU477" s="23">
        <v>2068.64</v>
      </c>
      <c r="BV477" s="22">
        <v>1.2405686674774901</v>
      </c>
      <c r="BW477" s="22">
        <v>1.1587878188195699</v>
      </c>
    </row>
    <row r="478" spans="1:75" x14ac:dyDescent="0.25">
      <c r="A478" s="1">
        <v>24</v>
      </c>
      <c r="B478" s="1" t="s">
        <v>21</v>
      </c>
      <c r="C478" s="1" t="s">
        <v>22</v>
      </c>
      <c r="D478" s="1" t="s">
        <v>23</v>
      </c>
      <c r="E478" s="1" t="s">
        <v>226</v>
      </c>
      <c r="F478" s="1" t="s">
        <v>43</v>
      </c>
      <c r="G478" s="1" t="b">
        <v>1</v>
      </c>
      <c r="H478" s="1" t="b">
        <v>1</v>
      </c>
      <c r="I478" s="1" t="b">
        <v>0</v>
      </c>
      <c r="J478" s="1" t="b">
        <v>1</v>
      </c>
      <c r="K478" s="1" t="b">
        <v>0</v>
      </c>
      <c r="L478" s="1">
        <v>200</v>
      </c>
      <c r="M478" s="1">
        <v>2</v>
      </c>
      <c r="N478" s="1">
        <v>0</v>
      </c>
      <c r="O478" s="1">
        <v>1</v>
      </c>
      <c r="P478" s="1">
        <v>2</v>
      </c>
      <c r="Q478" s="1">
        <v>100</v>
      </c>
      <c r="R478" s="1">
        <v>100</v>
      </c>
      <c r="S478" s="1">
        <v>1</v>
      </c>
      <c r="T478" s="1">
        <v>1</v>
      </c>
      <c r="U478" s="1" t="b">
        <v>1</v>
      </c>
      <c r="V478" s="1">
        <v>251</v>
      </c>
      <c r="W478" s="50">
        <v>3632.36</v>
      </c>
      <c r="X478" s="50">
        <v>2037.82</v>
      </c>
      <c r="Y478" s="54">
        <v>165</v>
      </c>
      <c r="Z478" s="54">
        <v>173</v>
      </c>
      <c r="AA478" s="50">
        <v>132.61000000000001</v>
      </c>
      <c r="AB478" s="50">
        <v>150.03</v>
      </c>
      <c r="AC478" s="16">
        <v>1.2446738628346901</v>
      </c>
      <c r="AD478" s="16">
        <v>1.15331159477713</v>
      </c>
      <c r="AE478" s="50">
        <v>36</v>
      </c>
      <c r="AF478" s="50">
        <v>26</v>
      </c>
      <c r="AG478" s="50">
        <v>35.24</v>
      </c>
      <c r="AH478" s="50">
        <v>26.76</v>
      </c>
      <c r="AI478" s="16">
        <v>1.0236689021588401</v>
      </c>
      <c r="AJ478" s="16">
        <v>0.97495442992789305</v>
      </c>
      <c r="AK478" s="1">
        <v>-15</v>
      </c>
      <c r="AL478" s="1">
        <v>18</v>
      </c>
      <c r="AN478" s="6">
        <v>-4.1868258640125333E-3</v>
      </c>
      <c r="AP478" s="6">
        <v>-1.335286789622725E-2</v>
      </c>
      <c r="AR478" s="6">
        <v>5.4844606946984342E-3</v>
      </c>
      <c r="AT478" s="6">
        <v>0</v>
      </c>
      <c r="AV478" s="6">
        <v>2.0174848688634395E-3</v>
      </c>
      <c r="AX478" s="6">
        <v>1.9299991318342258E-3</v>
      </c>
      <c r="AZ478" s="6">
        <v>3.3852709743003029E-3</v>
      </c>
      <c r="BB478" s="6">
        <v>-2.0759353891710575E-3</v>
      </c>
      <c r="BD478" s="6">
        <v>2.5962552366838754E-2</v>
      </c>
      <c r="BF478" s="6">
        <v>-3.3852328044294167E-2</v>
      </c>
      <c r="BH478" s="6">
        <v>-2.3497437929960174E-3</v>
      </c>
      <c r="BJ478" s="6">
        <v>3.1112943734303844E-3</v>
      </c>
      <c r="BL478" s="6">
        <v>2.8508265719482839E-2</v>
      </c>
      <c r="BN478" s="6">
        <v>-3.6816886892437561E-2</v>
      </c>
      <c r="BR478">
        <v>5</v>
      </c>
      <c r="BS478">
        <v>18</v>
      </c>
      <c r="BT478">
        <f t="shared" si="169"/>
        <v>33</v>
      </c>
      <c r="BU478" s="23">
        <v>2037.82</v>
      </c>
      <c r="BV478" s="22">
        <v>1.2446738628346901</v>
      </c>
      <c r="BW478" s="22">
        <v>1.15331159477713</v>
      </c>
    </row>
    <row r="479" spans="1:75" x14ac:dyDescent="0.25">
      <c r="A479" s="1">
        <v>25</v>
      </c>
      <c r="B479" s="1" t="s">
        <v>21</v>
      </c>
      <c r="C479" s="1" t="s">
        <v>22</v>
      </c>
      <c r="D479" s="1" t="s">
        <v>23</v>
      </c>
      <c r="E479" s="1" t="s">
        <v>226</v>
      </c>
      <c r="F479" s="1" t="s">
        <v>43</v>
      </c>
      <c r="G479" s="1" t="b">
        <v>1</v>
      </c>
      <c r="H479" s="1" t="b">
        <v>1</v>
      </c>
      <c r="I479" s="1" t="b">
        <v>0</v>
      </c>
      <c r="J479" s="1" t="b">
        <v>1</v>
      </c>
      <c r="K479" s="1" t="b">
        <v>0</v>
      </c>
      <c r="L479" s="1">
        <v>200</v>
      </c>
      <c r="M479" s="1">
        <v>2</v>
      </c>
      <c r="N479" s="1">
        <v>0</v>
      </c>
      <c r="O479" s="1">
        <v>1</v>
      </c>
      <c r="P479" s="1">
        <v>2</v>
      </c>
      <c r="Q479" s="1">
        <v>100</v>
      </c>
      <c r="R479" s="1">
        <v>100</v>
      </c>
      <c r="S479" s="1">
        <v>1</v>
      </c>
      <c r="T479" s="1">
        <v>1</v>
      </c>
      <c r="U479" s="1" t="b">
        <v>1</v>
      </c>
      <c r="V479" s="1">
        <v>251</v>
      </c>
      <c r="W479" s="50">
        <v>3629.1</v>
      </c>
      <c r="X479" s="50">
        <v>2064.15</v>
      </c>
      <c r="Y479" s="54">
        <v>164</v>
      </c>
      <c r="Z479" s="54">
        <v>173</v>
      </c>
      <c r="AA479" s="50">
        <v>132.65</v>
      </c>
      <c r="AB479" s="50">
        <v>150.13</v>
      </c>
      <c r="AC479" s="16">
        <v>1.2367398693056</v>
      </c>
      <c r="AD479" s="16">
        <v>1.1525859599016901</v>
      </c>
      <c r="AE479" s="50">
        <v>34.93</v>
      </c>
      <c r="AF479" s="50">
        <v>27.07</v>
      </c>
      <c r="AG479" s="50">
        <v>35.24</v>
      </c>
      <c r="AH479" s="50">
        <v>26.76</v>
      </c>
      <c r="AI479" s="16">
        <v>0.99273979238878596</v>
      </c>
      <c r="AJ479" s="16">
        <v>1.01432551943586</v>
      </c>
      <c r="AK479" s="1">
        <v>-15</v>
      </c>
      <c r="AL479" s="1">
        <v>18</v>
      </c>
      <c r="AN479" s="6">
        <v>-5.0805563719147351E-3</v>
      </c>
      <c r="AP479" s="6">
        <v>-6.0472576969383685E-4</v>
      </c>
      <c r="AR479" s="6">
        <v>-6.0938452163306067E-4</v>
      </c>
      <c r="AT479" s="6">
        <v>0</v>
      </c>
      <c r="AV479" s="6">
        <v>2.3197297930377392E-3</v>
      </c>
      <c r="AX479" s="6">
        <v>2.5978189006350405E-3</v>
      </c>
      <c r="AZ479" s="6">
        <v>-3.0106633220653434E-3</v>
      </c>
      <c r="BB479" s="6">
        <v>-2.703804308205271E-3</v>
      </c>
      <c r="BD479" s="6">
        <v>-4.531334606286852E-3</v>
      </c>
      <c r="BF479" s="6">
        <v>5.9083646092674691E-3</v>
      </c>
      <c r="BH479" s="6">
        <v>-2.3497437929960174E-3</v>
      </c>
      <c r="BJ479" s="6">
        <v>3.1112943734303844E-3</v>
      </c>
      <c r="BL479" s="6">
        <v>-2.5670604751091286E-3</v>
      </c>
      <c r="BN479" s="6">
        <v>2.0788475077073709E-3</v>
      </c>
      <c r="BR479">
        <v>5</v>
      </c>
      <c r="BS479">
        <v>18</v>
      </c>
      <c r="BT479">
        <f t="shared" si="169"/>
        <v>33</v>
      </c>
      <c r="BU479" s="23">
        <v>2064.15</v>
      </c>
      <c r="BV479" s="22">
        <v>1.2367398693056</v>
      </c>
      <c r="BW479" s="22">
        <v>1.1525859599016901</v>
      </c>
    </row>
    <row r="480" spans="1:75" x14ac:dyDescent="0.25">
      <c r="A480" s="1">
        <v>26</v>
      </c>
      <c r="B480" s="1" t="s">
        <v>21</v>
      </c>
      <c r="C480" s="1" t="s">
        <v>22</v>
      </c>
      <c r="D480" s="1" t="s">
        <v>23</v>
      </c>
      <c r="E480" s="1" t="s">
        <v>226</v>
      </c>
      <c r="F480" s="1" t="s">
        <v>43</v>
      </c>
      <c r="G480" s="1" t="b">
        <v>1</v>
      </c>
      <c r="H480" s="1" t="b">
        <v>1</v>
      </c>
      <c r="I480" s="1" t="b">
        <v>0</v>
      </c>
      <c r="J480" s="1" t="b">
        <v>1</v>
      </c>
      <c r="K480" s="1" t="b">
        <v>0</v>
      </c>
      <c r="L480" s="1">
        <v>200</v>
      </c>
      <c r="M480" s="1">
        <v>2</v>
      </c>
      <c r="N480" s="1">
        <v>0</v>
      </c>
      <c r="O480" s="1">
        <v>1</v>
      </c>
      <c r="P480" s="1">
        <v>2</v>
      </c>
      <c r="Q480" s="1">
        <v>100</v>
      </c>
      <c r="R480" s="1">
        <v>100</v>
      </c>
      <c r="S480" s="1">
        <v>1</v>
      </c>
      <c r="T480" s="1">
        <v>1</v>
      </c>
      <c r="U480" s="1" t="b">
        <v>1</v>
      </c>
      <c r="V480" s="1">
        <v>251</v>
      </c>
      <c r="W480" s="50">
        <v>3659.78</v>
      </c>
      <c r="X480" s="50">
        <v>2081.9</v>
      </c>
      <c r="Y480" s="54">
        <v>164</v>
      </c>
      <c r="Z480" s="54">
        <v>173</v>
      </c>
      <c r="AA480" s="50">
        <v>131.80000000000001</v>
      </c>
      <c r="AB480" s="50">
        <v>149.41999999999999</v>
      </c>
      <c r="AC480" s="16">
        <v>1.2446655534644999</v>
      </c>
      <c r="AD480" s="16">
        <v>1.15811508379259</v>
      </c>
      <c r="AE480" s="50">
        <v>35.04</v>
      </c>
      <c r="AF480" s="50">
        <v>26.96</v>
      </c>
      <c r="AG480" s="50">
        <v>35.19</v>
      </c>
      <c r="AH480" s="50">
        <v>26.81</v>
      </c>
      <c r="AI480" s="16">
        <v>0.99759470414462603</v>
      </c>
      <c r="AJ480" s="16">
        <v>1.00878651721148</v>
      </c>
      <c r="AK480" s="1">
        <v>-15</v>
      </c>
      <c r="AL480" s="1">
        <v>18</v>
      </c>
      <c r="AN480" s="6">
        <v>3.3303798190169598E-3</v>
      </c>
      <c r="AP480" s="6">
        <v>7.989255344851065E-3</v>
      </c>
      <c r="AR480" s="6">
        <v>-6.0938452163306067E-4</v>
      </c>
      <c r="AT480" s="6">
        <v>0</v>
      </c>
      <c r="AV480" s="6">
        <v>-4.1029748456662407E-3</v>
      </c>
      <c r="AX480" s="6">
        <v>-2.1437014578506997E-3</v>
      </c>
      <c r="AZ480" s="6">
        <v>3.3785724326913513E-3</v>
      </c>
      <c r="BB480" s="6">
        <v>2.0803718085795619E-3</v>
      </c>
      <c r="BD480" s="6">
        <v>-1.396449029610447E-3</v>
      </c>
      <c r="BF480" s="6">
        <v>1.8208167663780195E-3</v>
      </c>
      <c r="BH480" s="6">
        <v>-3.7652521020299368E-3</v>
      </c>
      <c r="BJ480" s="6">
        <v>4.9855680923642787E-3</v>
      </c>
      <c r="BL480" s="6">
        <v>2.310802728207495E-3</v>
      </c>
      <c r="BN480" s="6">
        <v>-3.3932784114317771E-3</v>
      </c>
      <c r="BR480">
        <v>5</v>
      </c>
      <c r="BS480">
        <v>18</v>
      </c>
      <c r="BT480">
        <f t="shared" si="169"/>
        <v>33</v>
      </c>
      <c r="BU480" s="23">
        <v>2081.9</v>
      </c>
      <c r="BV480" s="22">
        <v>1.2446655534644999</v>
      </c>
      <c r="BW480" s="22">
        <v>1.15811508379259</v>
      </c>
    </row>
    <row r="481" spans="1:75" x14ac:dyDescent="0.25">
      <c r="A481" s="1">
        <v>27</v>
      </c>
      <c r="B481" s="1" t="s">
        <v>21</v>
      </c>
      <c r="C481" s="1" t="s">
        <v>22</v>
      </c>
      <c r="D481" s="1" t="s">
        <v>23</v>
      </c>
      <c r="E481" s="1" t="s">
        <v>226</v>
      </c>
      <c r="F481" s="1" t="s">
        <v>43</v>
      </c>
      <c r="G481" s="1" t="b">
        <v>1</v>
      </c>
      <c r="H481" s="1" t="b">
        <v>1</v>
      </c>
      <c r="I481" s="1" t="b">
        <v>0</v>
      </c>
      <c r="J481" s="1" t="b">
        <v>1</v>
      </c>
      <c r="K481" s="1" t="b">
        <v>0</v>
      </c>
      <c r="L481" s="1">
        <v>200</v>
      </c>
      <c r="M481" s="1">
        <v>2</v>
      </c>
      <c r="N481" s="1">
        <v>0</v>
      </c>
      <c r="O481" s="1">
        <v>1</v>
      </c>
      <c r="P481" s="1">
        <v>2</v>
      </c>
      <c r="Q481" s="1">
        <v>100</v>
      </c>
      <c r="R481" s="1">
        <v>100</v>
      </c>
      <c r="S481" s="1">
        <v>1</v>
      </c>
      <c r="T481" s="1">
        <v>1</v>
      </c>
      <c r="U481" s="1" t="b">
        <v>1</v>
      </c>
      <c r="V481" s="1">
        <v>251</v>
      </c>
      <c r="W481" s="50">
        <v>3648.96</v>
      </c>
      <c r="X481" s="50">
        <v>2076.13</v>
      </c>
      <c r="Y481" s="54">
        <v>164</v>
      </c>
      <c r="Z481" s="54">
        <v>173</v>
      </c>
      <c r="AA481" s="50">
        <v>131.94999999999999</v>
      </c>
      <c r="AB481" s="50">
        <v>149.78</v>
      </c>
      <c r="AC481" s="16">
        <v>1.24352629952176</v>
      </c>
      <c r="AD481" s="16">
        <v>1.15550709710036</v>
      </c>
      <c r="AE481" s="50">
        <v>35.01</v>
      </c>
      <c r="AF481" s="50">
        <v>26.99</v>
      </c>
      <c r="AG481" s="50">
        <v>35.130000000000003</v>
      </c>
      <c r="AH481" s="50">
        <v>26.87</v>
      </c>
      <c r="AI481" s="16">
        <v>0.99857045362153696</v>
      </c>
      <c r="AJ481" s="16">
        <v>1.0079590580167701</v>
      </c>
      <c r="AK481" s="1">
        <v>-15</v>
      </c>
      <c r="AL481" s="1">
        <v>18</v>
      </c>
      <c r="AN481" s="6">
        <v>3.6407181426190149E-4</v>
      </c>
      <c r="AP481" s="6">
        <v>5.1956062726863372E-3</v>
      </c>
      <c r="AR481" s="6">
        <v>-6.0938452163306067E-4</v>
      </c>
      <c r="AT481" s="6">
        <v>0</v>
      </c>
      <c r="AV481" s="6">
        <v>-2.9695563800127278E-3</v>
      </c>
      <c r="AX481" s="6">
        <v>2.6044970983218896E-4</v>
      </c>
      <c r="AZ481" s="6">
        <v>2.4601707049960453E-3</v>
      </c>
      <c r="BB481" s="6">
        <v>-1.7623663284005442E-4</v>
      </c>
      <c r="BD481" s="6">
        <v>-2.2514178232494464E-3</v>
      </c>
      <c r="BF481" s="6">
        <v>2.9356025417115461E-3</v>
      </c>
      <c r="BH481" s="6">
        <v>-5.4638620728703069E-3</v>
      </c>
      <c r="BJ481" s="6">
        <v>7.2346965550849074E-3</v>
      </c>
      <c r="BL481" s="6">
        <v>3.2911650310556428E-3</v>
      </c>
      <c r="BN481" s="6">
        <v>-4.2107471039830591E-3</v>
      </c>
      <c r="BR481">
        <v>5</v>
      </c>
      <c r="BS481">
        <v>18</v>
      </c>
      <c r="BT481">
        <f t="shared" si="169"/>
        <v>33</v>
      </c>
      <c r="BU481" s="23">
        <v>2076.13</v>
      </c>
      <c r="BV481" s="22">
        <v>1.24352629952176</v>
      </c>
      <c r="BW481" s="22">
        <v>1.15550709710036</v>
      </c>
    </row>
    <row r="482" spans="1:75" x14ac:dyDescent="0.25">
      <c r="A482" s="1">
        <v>28</v>
      </c>
      <c r="B482" s="1" t="s">
        <v>21</v>
      </c>
      <c r="C482" s="1" t="s">
        <v>22</v>
      </c>
      <c r="D482" s="1" t="s">
        <v>23</v>
      </c>
      <c r="E482" s="1" t="s">
        <v>226</v>
      </c>
      <c r="F482" s="1" t="s">
        <v>43</v>
      </c>
      <c r="G482" s="1" t="b">
        <v>1</v>
      </c>
      <c r="H482" s="1" t="b">
        <v>1</v>
      </c>
      <c r="I482" s="1" t="b">
        <v>0</v>
      </c>
      <c r="J482" s="1" t="b">
        <v>1</v>
      </c>
      <c r="K482" s="1" t="b">
        <v>0</v>
      </c>
      <c r="L482" s="1">
        <v>200</v>
      </c>
      <c r="M482" s="1">
        <v>2</v>
      </c>
      <c r="N482" s="1">
        <v>0</v>
      </c>
      <c r="O482" s="1">
        <v>1</v>
      </c>
      <c r="P482" s="1">
        <v>2</v>
      </c>
      <c r="Q482" s="1">
        <v>100</v>
      </c>
      <c r="R482" s="1">
        <v>100</v>
      </c>
      <c r="S482" s="1">
        <v>1</v>
      </c>
      <c r="T482" s="1">
        <v>1</v>
      </c>
      <c r="U482" s="1" t="b">
        <v>1</v>
      </c>
      <c r="V482" s="1">
        <v>251</v>
      </c>
      <c r="W482" s="50">
        <v>3678.13</v>
      </c>
      <c r="X482" s="50">
        <v>2105.6</v>
      </c>
      <c r="Y482" s="54">
        <v>164</v>
      </c>
      <c r="Z482" s="54">
        <v>173</v>
      </c>
      <c r="AA482" s="50">
        <v>130.88999999999999</v>
      </c>
      <c r="AB482" s="50">
        <v>148.91999999999999</v>
      </c>
      <c r="AC482" s="16">
        <v>1.25324959713218</v>
      </c>
      <c r="AD482" s="16">
        <v>1.16200335971603</v>
      </c>
      <c r="AE482" s="50">
        <v>34.97</v>
      </c>
      <c r="AF482" s="50">
        <v>27.03</v>
      </c>
      <c r="AG482" s="50">
        <v>35.020000000000003</v>
      </c>
      <c r="AH482" s="50">
        <v>26.98</v>
      </c>
      <c r="AI482" s="16">
        <v>1.00022738827098</v>
      </c>
      <c r="AJ482" s="16">
        <v>1.0047357293974399</v>
      </c>
      <c r="AK482" s="1">
        <v>-15</v>
      </c>
      <c r="AL482" s="1">
        <v>18</v>
      </c>
      <c r="AN482" s="6">
        <v>8.3610408067480435E-3</v>
      </c>
      <c r="AP482" s="6">
        <v>1.9464035762581489E-2</v>
      </c>
      <c r="AR482" s="6">
        <v>-6.0938452163306067E-4</v>
      </c>
      <c r="AT482" s="6">
        <v>0</v>
      </c>
      <c r="AV482" s="6">
        <v>-1.0979046870631892E-2</v>
      </c>
      <c r="AX482" s="6">
        <v>-5.4828003018546623E-3</v>
      </c>
      <c r="AZ482" s="6">
        <v>1.0298540175835313E-2</v>
      </c>
      <c r="BB482" s="6">
        <v>5.4447740494132368E-3</v>
      </c>
      <c r="BD482" s="6">
        <v>-3.3913762147681492E-3</v>
      </c>
      <c r="BF482" s="6">
        <v>4.4219835754895076E-3</v>
      </c>
      <c r="BH482" s="6">
        <v>-8.5779803527445964E-3</v>
      </c>
      <c r="BJ482" s="6">
        <v>1.1358098736739652E-2</v>
      </c>
      <c r="BL482" s="6">
        <v>4.9559327885944082E-3</v>
      </c>
      <c r="BN482" s="6">
        <v>-7.3951581890885354E-3</v>
      </c>
      <c r="BR482">
        <v>5</v>
      </c>
      <c r="BS482">
        <v>18</v>
      </c>
      <c r="BT482">
        <f t="shared" si="169"/>
        <v>33</v>
      </c>
      <c r="BU482" s="23">
        <v>2105.6</v>
      </c>
      <c r="BV482" s="22">
        <v>1.25324959713218</v>
      </c>
      <c r="BW482" s="22">
        <v>1.16200335971603</v>
      </c>
    </row>
    <row r="483" spans="1:75" x14ac:dyDescent="0.25">
      <c r="A483" s="1">
        <v>29</v>
      </c>
      <c r="B483" s="1" t="s">
        <v>21</v>
      </c>
      <c r="C483" s="1" t="s">
        <v>22</v>
      </c>
      <c r="D483" s="1" t="s">
        <v>23</v>
      </c>
      <c r="E483" s="1" t="s">
        <v>226</v>
      </c>
      <c r="F483" s="1" t="s">
        <v>43</v>
      </c>
      <c r="G483" s="1" t="b">
        <v>1</v>
      </c>
      <c r="H483" s="1" t="b">
        <v>1</v>
      </c>
      <c r="I483" s="1" t="b">
        <v>0</v>
      </c>
      <c r="J483" s="1" t="b">
        <v>1</v>
      </c>
      <c r="K483" s="1" t="b">
        <v>0</v>
      </c>
      <c r="L483" s="1">
        <v>200</v>
      </c>
      <c r="M483" s="1">
        <v>2</v>
      </c>
      <c r="N483" s="1">
        <v>0</v>
      </c>
      <c r="O483" s="1">
        <v>1</v>
      </c>
      <c r="P483" s="1">
        <v>2</v>
      </c>
      <c r="Q483" s="1">
        <v>100</v>
      </c>
      <c r="R483" s="1">
        <v>100</v>
      </c>
      <c r="S483" s="1">
        <v>1</v>
      </c>
      <c r="T483" s="1">
        <v>1</v>
      </c>
      <c r="U483" s="1" t="b">
        <v>1</v>
      </c>
      <c r="V483" s="1">
        <v>251</v>
      </c>
      <c r="W483" s="50">
        <v>3619.16</v>
      </c>
      <c r="X483" s="50">
        <v>2049.96</v>
      </c>
      <c r="Y483" s="54">
        <v>164</v>
      </c>
      <c r="Z483" s="54">
        <v>173</v>
      </c>
      <c r="AA483" s="50">
        <v>133.05000000000001</v>
      </c>
      <c r="AB483" s="50">
        <v>150.47999999999999</v>
      </c>
      <c r="AC483" s="16">
        <v>1.2329651835251301</v>
      </c>
      <c r="AD483" s="16">
        <v>1.1501491078894099</v>
      </c>
      <c r="AE483" s="50">
        <v>34.96</v>
      </c>
      <c r="AF483" s="50">
        <v>27.04</v>
      </c>
      <c r="AG483" s="50">
        <v>35.28</v>
      </c>
      <c r="AH483" s="50">
        <v>26.72</v>
      </c>
      <c r="AI483" s="16">
        <v>0.99309494955044497</v>
      </c>
      <c r="AJ483" s="16">
        <v>1.01594303436582</v>
      </c>
      <c r="AK483" s="1">
        <v>-15</v>
      </c>
      <c r="AL483" s="1">
        <v>18</v>
      </c>
      <c r="AN483" s="6">
        <v>-7.8056119696285897E-3</v>
      </c>
      <c r="AP483" s="6">
        <v>-7.475068981828592E-3</v>
      </c>
      <c r="AR483" s="6">
        <v>-6.0938452163306067E-4</v>
      </c>
      <c r="AT483" s="6">
        <v>0</v>
      </c>
      <c r="AV483" s="6">
        <v>5.3421790347807363E-3</v>
      </c>
      <c r="AX483" s="6">
        <v>4.93518809143767E-3</v>
      </c>
      <c r="AZ483" s="6">
        <v>-6.0536002935654976E-3</v>
      </c>
      <c r="BB483" s="6">
        <v>-4.8123353209534869E-3</v>
      </c>
      <c r="BD483" s="6">
        <v>-3.6763658126477416E-3</v>
      </c>
      <c r="BF483" s="6">
        <v>4.7935788339339425E-3</v>
      </c>
      <c r="BH483" s="6">
        <v>-1.217337145768993E-3</v>
      </c>
      <c r="BJ483" s="6">
        <v>1.6118753982832246E-3</v>
      </c>
      <c r="BL483" s="6">
        <v>-2.2102243187841486E-3</v>
      </c>
      <c r="BN483" s="6">
        <v>3.6768330318637243E-3</v>
      </c>
      <c r="BR483">
        <v>5</v>
      </c>
      <c r="BS483">
        <v>18</v>
      </c>
      <c r="BT483">
        <f t="shared" si="169"/>
        <v>33</v>
      </c>
      <c r="BU483" s="23">
        <v>2049.96</v>
      </c>
      <c r="BV483" s="22">
        <v>1.2329651835251301</v>
      </c>
      <c r="BW483" s="22">
        <v>1.1501491078894099</v>
      </c>
    </row>
    <row r="484" spans="1:75" x14ac:dyDescent="0.25">
      <c r="A484" s="1">
        <v>30</v>
      </c>
      <c r="B484" s="1" t="s">
        <v>21</v>
      </c>
      <c r="C484" s="1" t="s">
        <v>22</v>
      </c>
      <c r="D484" s="1" t="s">
        <v>23</v>
      </c>
      <c r="E484" s="1" t="s">
        <v>226</v>
      </c>
      <c r="F484" s="1" t="s">
        <v>43</v>
      </c>
      <c r="G484" s="1" t="b">
        <v>1</v>
      </c>
      <c r="H484" s="1" t="b">
        <v>1</v>
      </c>
      <c r="I484" s="1" t="b">
        <v>0</v>
      </c>
      <c r="J484" s="1" t="b">
        <v>1</v>
      </c>
      <c r="K484" s="1" t="b">
        <v>0</v>
      </c>
      <c r="L484" s="1">
        <v>200</v>
      </c>
      <c r="M484" s="1">
        <v>2</v>
      </c>
      <c r="N484" s="1">
        <v>0</v>
      </c>
      <c r="O484" s="1">
        <v>1</v>
      </c>
      <c r="P484" s="1">
        <v>2</v>
      </c>
      <c r="Q484" s="1">
        <v>100</v>
      </c>
      <c r="R484" s="1">
        <v>100</v>
      </c>
      <c r="S484" s="1">
        <v>1</v>
      </c>
      <c r="T484" s="1">
        <v>1</v>
      </c>
      <c r="U484" s="1" t="b">
        <v>1</v>
      </c>
      <c r="V484" s="1">
        <v>251</v>
      </c>
      <c r="W484" s="50">
        <v>3680.49</v>
      </c>
      <c r="X484" s="50">
        <v>2069.34</v>
      </c>
      <c r="Y484" s="54">
        <v>164</v>
      </c>
      <c r="Z484" s="54">
        <v>173</v>
      </c>
      <c r="AA484" s="50">
        <v>132.35</v>
      </c>
      <c r="AB484" s="50">
        <v>148.80000000000001</v>
      </c>
      <c r="AC484" s="16">
        <v>1.2400373901102399</v>
      </c>
      <c r="AD484" s="16">
        <v>1.16298791753135</v>
      </c>
      <c r="AE484" s="50">
        <v>34.93</v>
      </c>
      <c r="AF484" s="50">
        <v>27.07</v>
      </c>
      <c r="AG484" s="50">
        <v>35.86</v>
      </c>
      <c r="AH484" s="50">
        <v>26.14</v>
      </c>
      <c r="AI484" s="16">
        <v>0.97556362920449602</v>
      </c>
      <c r="AJ484" s="16">
        <v>1.0387804264367899</v>
      </c>
      <c r="AK484" s="1">
        <v>-15</v>
      </c>
      <c r="AL484" s="1">
        <v>18</v>
      </c>
      <c r="AN484" s="6">
        <v>9.008035898358191E-3</v>
      </c>
      <c r="AP484" s="6">
        <v>1.9081058914041105E-3</v>
      </c>
      <c r="AR484" s="6">
        <v>-6.0938452163306067E-4</v>
      </c>
      <c r="AT484" s="6">
        <v>0</v>
      </c>
      <c r="AV484" s="6">
        <v>5.2892861730269303E-5</v>
      </c>
      <c r="AX484" s="6">
        <v>-6.2841840244155511E-3</v>
      </c>
      <c r="AZ484" s="6">
        <v>-3.5238961286121473E-4</v>
      </c>
      <c r="BB484" s="6">
        <v>6.2966808032842714E-3</v>
      </c>
      <c r="BD484" s="6">
        <v>-4.531334606286852E-3</v>
      </c>
      <c r="BF484" s="6">
        <v>5.9083646092674691E-3</v>
      </c>
      <c r="BH484" s="6">
        <v>1.5202559239022806E-2</v>
      </c>
      <c r="BJ484" s="6">
        <v>-2.0129699741350149E-2</v>
      </c>
      <c r="BL484" s="6">
        <v>-1.982442344777835E-2</v>
      </c>
      <c r="BN484" s="6">
        <v>2.6238493059196122E-2</v>
      </c>
      <c r="BR484">
        <v>5</v>
      </c>
      <c r="BS484">
        <v>18</v>
      </c>
      <c r="BT484">
        <f t="shared" si="169"/>
        <v>33</v>
      </c>
      <c r="BU484" s="23">
        <v>2069.34</v>
      </c>
      <c r="BV484" s="22">
        <v>1.2400373901102399</v>
      </c>
      <c r="BW484" s="22">
        <v>1.16298791753135</v>
      </c>
    </row>
    <row r="485" spans="1:75" x14ac:dyDescent="0.25">
      <c r="A485" s="3">
        <v>31</v>
      </c>
      <c r="B485" s="3" t="s">
        <v>21</v>
      </c>
      <c r="C485" s="3" t="s">
        <v>22</v>
      </c>
      <c r="D485" s="3" t="s">
        <v>23</v>
      </c>
      <c r="E485" s="3" t="s">
        <v>227</v>
      </c>
      <c r="F485" s="3" t="s">
        <v>43</v>
      </c>
      <c r="G485" s="3" t="b">
        <v>1</v>
      </c>
      <c r="H485" s="3" t="b">
        <v>1</v>
      </c>
      <c r="I485" s="3" t="b">
        <v>0</v>
      </c>
      <c r="J485" s="3" t="b">
        <v>1</v>
      </c>
      <c r="K485" s="3" t="b">
        <v>0</v>
      </c>
      <c r="L485" s="3">
        <v>200</v>
      </c>
      <c r="M485" s="3">
        <v>2</v>
      </c>
      <c r="N485" s="3">
        <v>0</v>
      </c>
      <c r="O485" s="3">
        <v>1</v>
      </c>
      <c r="P485" s="3">
        <v>2</v>
      </c>
      <c r="Q485" s="3">
        <v>100</v>
      </c>
      <c r="R485" s="3">
        <v>100</v>
      </c>
      <c r="S485" s="3">
        <v>1</v>
      </c>
      <c r="T485" s="3">
        <v>1</v>
      </c>
      <c r="U485" s="3" t="b">
        <v>1</v>
      </c>
      <c r="V485" s="3">
        <v>251</v>
      </c>
      <c r="W485" s="51">
        <v>3552.92</v>
      </c>
      <c r="X485" s="51">
        <v>2088.06</v>
      </c>
      <c r="Y485" s="53">
        <v>164</v>
      </c>
      <c r="Z485" s="53">
        <v>172</v>
      </c>
      <c r="AA485" s="51">
        <v>134.9</v>
      </c>
      <c r="AB485" s="51">
        <v>150.13</v>
      </c>
      <c r="AC485" s="17">
        <v>1.21615863246725</v>
      </c>
      <c r="AD485" s="17">
        <v>1.1459785344737199</v>
      </c>
      <c r="AE485" s="51">
        <v>34.97</v>
      </c>
      <c r="AF485" s="51">
        <v>27.03</v>
      </c>
      <c r="AG485" s="51">
        <v>35.270000000000003</v>
      </c>
      <c r="AH485" s="51">
        <v>26.73</v>
      </c>
      <c r="AI485" s="17">
        <v>0.99358336869598496</v>
      </c>
      <c r="AJ485" s="17">
        <v>1.01498196777679</v>
      </c>
      <c r="AK485" s="3">
        <v>-15</v>
      </c>
      <c r="AL485" s="3">
        <v>17</v>
      </c>
      <c r="AN485" s="6" cm="1">
        <f t="array" ref="AN485:AN494">W485:W494/AO485-1</f>
        <v>-2.7647027453359119E-3</v>
      </c>
      <c r="AO485" s="23">
        <f>AVERAGE(W485:W494)</f>
        <v>3562.7700000000004</v>
      </c>
      <c r="AP485" s="6" cm="1">
        <f t="array" ref="AP485:AP494">X485:X494/AQ485-1</f>
        <v>-4.8877290169830889E-3</v>
      </c>
      <c r="AQ485" s="23">
        <f t="shared" ref="AQ485" si="180">AVERAGE(X485:X494)</f>
        <v>2098.3159999999998</v>
      </c>
      <c r="AR485" s="6" cm="1">
        <f t="array" ref="AR485:AR494">Y485:Y494/AS485-1</f>
        <v>-4.2501517911353037E-3</v>
      </c>
      <c r="AS485" s="23">
        <f>AVERAGE(Y485:Y494)</f>
        <v>164.7</v>
      </c>
      <c r="AT485" s="6" cm="1">
        <f t="array" ref="AT485:AT494">Z485:Z494/AU485-1</f>
        <v>-4.0532715691951049E-3</v>
      </c>
      <c r="AU485" s="23">
        <f>AVERAGE(Z485:Z494)</f>
        <v>172.7</v>
      </c>
      <c r="AV485" s="6" cm="1">
        <f t="array" ref="AV485:AV494">AA485:AA494/AW485-1</f>
        <v>9.670079635950124E-3</v>
      </c>
      <c r="AW485" s="23">
        <f>AVERAGE(AA485:AA494)</f>
        <v>133.60799999999998</v>
      </c>
      <c r="AX485" s="6" cm="1">
        <f t="array" ref="AX485:AX494">AB485:AB494/AY485-1</f>
        <v>5.1082233692849588E-3</v>
      </c>
      <c r="AY485" s="23">
        <f>AVERAGE(AB485:AB494)</f>
        <v>149.36700000000002</v>
      </c>
      <c r="AZ485" s="6" cm="1">
        <f t="array" ref="AZ485:AZ494">AC485:AC494/BA485-1</f>
        <v>-1.3838619248524142E-2</v>
      </c>
      <c r="BA485" s="23">
        <f>AVERAGE(AC485:AC494)</f>
        <v>1.233224760373917</v>
      </c>
      <c r="BB485" s="6" cm="1">
        <f t="array" ref="BB485:BB494">AD485:AD494/BC485-1</f>
        <v>-9.1332238728165649E-3</v>
      </c>
      <c r="BC485" s="23">
        <f>AVERAGE(AD485:AD494)</f>
        <v>1.1565414867907802</v>
      </c>
      <c r="BD485" s="6" cm="1">
        <f t="array" ref="BD485:BD494">AE485:AE494/BE485-1</f>
        <v>-8.856889803148249E-4</v>
      </c>
      <c r="BE485" s="23">
        <f>AVERAGE(AE485:AE494)</f>
        <v>35.000999999999998</v>
      </c>
      <c r="BF485" s="6" cm="1">
        <f t="array" ref="BF485:BF494">AF485:AF494/BG485-1</f>
        <v>1.1481906737285108E-3</v>
      </c>
      <c r="BG485" s="23">
        <f>AVERAGE(AF485:AF494)</f>
        <v>26.999000000000002</v>
      </c>
      <c r="BH485" s="6" cm="1">
        <f t="array" ref="BH485:BH494">AG485:AG494/BI485-1</f>
        <v>5.3302169141749012E-3</v>
      </c>
      <c r="BI485" s="23">
        <f t="shared" ref="BI485" si="181">AVERAGE(AG485:AG494)</f>
        <v>35.083000000000006</v>
      </c>
      <c r="BJ485" s="6" cm="1">
        <f t="array" ref="BJ485:BJ494">AH485:AH494/BK485-1</f>
        <v>-6.947282386595921E-3</v>
      </c>
      <c r="BK485" s="23">
        <f t="shared" ref="BK485" si="182">AVERAGE(AH485:AH494)</f>
        <v>26.917000000000002</v>
      </c>
      <c r="BL485" s="6" cm="1">
        <f t="array" ref="BL485:BL494">AI485:AI494/BM485-1</f>
        <v>-6.013722123302423E-3</v>
      </c>
      <c r="BM485" s="22">
        <f t="shared" ref="BM485" si="183">AVERAGE(AI485:AI494)</f>
        <v>0.99959465317612506</v>
      </c>
      <c r="BN485" s="6" cm="1">
        <f t="array" ref="BN485:BN494">AJ485:AJ494/BO485-1</f>
        <v>8.5738384930231781E-3</v>
      </c>
      <c r="BO485" s="22">
        <f t="shared" ref="BO485" si="184">AVERAGE(AJ485:AJ494)</f>
        <v>1.0063536540798457</v>
      </c>
      <c r="BR485">
        <v>5</v>
      </c>
      <c r="BS485">
        <v>17</v>
      </c>
      <c r="BT485">
        <f t="shared" si="169"/>
        <v>32</v>
      </c>
      <c r="BU485" s="23">
        <v>2088.06</v>
      </c>
      <c r="BV485" s="22">
        <v>1.21615863246725</v>
      </c>
      <c r="BW485" s="22">
        <v>1.1459785344737199</v>
      </c>
    </row>
    <row r="486" spans="1:75" x14ac:dyDescent="0.25">
      <c r="A486" s="3">
        <v>32</v>
      </c>
      <c r="B486" s="3" t="s">
        <v>21</v>
      </c>
      <c r="C486" s="3" t="s">
        <v>22</v>
      </c>
      <c r="D486" s="3" t="s">
        <v>23</v>
      </c>
      <c r="E486" s="3" t="s">
        <v>227</v>
      </c>
      <c r="F486" s="3" t="s">
        <v>43</v>
      </c>
      <c r="G486" s="3" t="b">
        <v>1</v>
      </c>
      <c r="H486" s="3" t="b">
        <v>1</v>
      </c>
      <c r="I486" s="3" t="b">
        <v>0</v>
      </c>
      <c r="J486" s="3" t="b">
        <v>1</v>
      </c>
      <c r="K486" s="3" t="b">
        <v>0</v>
      </c>
      <c r="L486" s="3">
        <v>200</v>
      </c>
      <c r="M486" s="3">
        <v>2</v>
      </c>
      <c r="N486" s="3">
        <v>0</v>
      </c>
      <c r="O486" s="3">
        <v>1</v>
      </c>
      <c r="P486" s="3">
        <v>2</v>
      </c>
      <c r="Q486" s="3">
        <v>100</v>
      </c>
      <c r="R486" s="3">
        <v>100</v>
      </c>
      <c r="S486" s="3">
        <v>1</v>
      </c>
      <c r="T486" s="3">
        <v>1</v>
      </c>
      <c r="U486" s="3" t="b">
        <v>1</v>
      </c>
      <c r="V486" s="3">
        <v>251</v>
      </c>
      <c r="W486" s="51">
        <v>3527.05</v>
      </c>
      <c r="X486" s="51">
        <v>2097.31</v>
      </c>
      <c r="Y486" s="53">
        <v>166</v>
      </c>
      <c r="Z486" s="53">
        <v>174</v>
      </c>
      <c r="AA486" s="51">
        <v>132.34</v>
      </c>
      <c r="AB486" s="51">
        <v>149.1</v>
      </c>
      <c r="AC486" s="17">
        <v>1.2547478650022601</v>
      </c>
      <c r="AD486" s="17">
        <v>1.16730322869976</v>
      </c>
      <c r="AE486" s="51">
        <v>34.94</v>
      </c>
      <c r="AF486" s="51">
        <v>27.06</v>
      </c>
      <c r="AG486" s="51">
        <v>34.590000000000003</v>
      </c>
      <c r="AH486" s="51">
        <v>27.41</v>
      </c>
      <c r="AI486" s="17">
        <v>1.0115047351356099</v>
      </c>
      <c r="AJ486" s="17">
        <v>0.989287636242141</v>
      </c>
      <c r="AK486" s="3">
        <v>-15</v>
      </c>
      <c r="AL486" s="3">
        <v>17</v>
      </c>
      <c r="AN486" s="6">
        <v>-1.0025906808466489E-2</v>
      </c>
      <c r="AP486" s="6">
        <v>-4.7943207791378839E-4</v>
      </c>
      <c r="AR486" s="6">
        <v>7.8931390406800084E-3</v>
      </c>
      <c r="AT486" s="6">
        <v>7.527504342790925E-3</v>
      </c>
      <c r="AV486" s="6">
        <v>-9.4904496736720745E-3</v>
      </c>
      <c r="AX486" s="6">
        <v>-1.7875434332886853E-3</v>
      </c>
      <c r="AZ486" s="6">
        <v>1.7452702313418778E-2</v>
      </c>
      <c r="BB486" s="6">
        <v>9.3051066752840583E-3</v>
      </c>
      <c r="BD486" s="6">
        <v>-1.7428073483615192E-3</v>
      </c>
      <c r="BF486" s="6">
        <v>2.2593429386272845E-3</v>
      </c>
      <c r="BH486" s="6">
        <v>-1.4052390046461305E-2</v>
      </c>
      <c r="BJ486" s="6">
        <v>1.8315562655570883E-2</v>
      </c>
      <c r="BL486" s="6">
        <v>1.1914911631071279E-2</v>
      </c>
      <c r="BN486" s="6">
        <v>-1.6958270850925605E-2</v>
      </c>
      <c r="BR486">
        <v>5</v>
      </c>
      <c r="BS486">
        <v>17</v>
      </c>
      <c r="BT486">
        <f t="shared" si="169"/>
        <v>32</v>
      </c>
      <c r="BU486" s="23">
        <v>2097.31</v>
      </c>
      <c r="BV486" s="22">
        <v>1.2547478650022601</v>
      </c>
      <c r="BW486" s="22">
        <v>1.16730322869976</v>
      </c>
    </row>
    <row r="487" spans="1:75" x14ac:dyDescent="0.25">
      <c r="A487" s="3">
        <v>33</v>
      </c>
      <c r="B487" s="3" t="s">
        <v>21</v>
      </c>
      <c r="C487" s="3" t="s">
        <v>22</v>
      </c>
      <c r="D487" s="3" t="s">
        <v>23</v>
      </c>
      <c r="E487" s="3" t="s">
        <v>227</v>
      </c>
      <c r="F487" s="3" t="s">
        <v>43</v>
      </c>
      <c r="G487" s="3" t="b">
        <v>1</v>
      </c>
      <c r="H487" s="3" t="b">
        <v>1</v>
      </c>
      <c r="I487" s="3" t="b">
        <v>0</v>
      </c>
      <c r="J487" s="3" t="b">
        <v>1</v>
      </c>
      <c r="K487" s="3" t="b">
        <v>0</v>
      </c>
      <c r="L487" s="3">
        <v>200</v>
      </c>
      <c r="M487" s="3">
        <v>2</v>
      </c>
      <c r="N487" s="3">
        <v>0</v>
      </c>
      <c r="O487" s="3">
        <v>1</v>
      </c>
      <c r="P487" s="3">
        <v>2</v>
      </c>
      <c r="Q487" s="3">
        <v>100</v>
      </c>
      <c r="R487" s="3">
        <v>100</v>
      </c>
      <c r="S487" s="3">
        <v>1</v>
      </c>
      <c r="T487" s="3">
        <v>1</v>
      </c>
      <c r="U487" s="3" t="b">
        <v>1</v>
      </c>
      <c r="V487" s="3">
        <v>251</v>
      </c>
      <c r="W487" s="51">
        <v>3508.81</v>
      </c>
      <c r="X487" s="51">
        <v>2048.63</v>
      </c>
      <c r="Y487" s="53">
        <v>166</v>
      </c>
      <c r="Z487" s="53">
        <v>174</v>
      </c>
      <c r="AA487" s="51">
        <v>134.09</v>
      </c>
      <c r="AB487" s="51">
        <v>149.69</v>
      </c>
      <c r="AC487" s="17">
        <v>1.2383819964829099</v>
      </c>
      <c r="AD487" s="17">
        <v>1.1627480866320501</v>
      </c>
      <c r="AE487" s="51">
        <v>35</v>
      </c>
      <c r="AF487" s="51">
        <v>27</v>
      </c>
      <c r="AG487" s="51">
        <v>35.200000000000003</v>
      </c>
      <c r="AH487" s="51">
        <v>26.8</v>
      </c>
      <c r="AI487" s="17">
        <v>0.99578198877076596</v>
      </c>
      <c r="AJ487" s="17">
        <v>1.00997845704742</v>
      </c>
      <c r="AK487" s="3">
        <v>-15</v>
      </c>
      <c r="AL487" s="3">
        <v>17</v>
      </c>
      <c r="AN487" s="6">
        <v>-1.5145518795768642E-2</v>
      </c>
      <c r="AP487" s="6">
        <v>-2.3678988293469483E-2</v>
      </c>
      <c r="AR487" s="6">
        <v>7.8931390406800084E-3</v>
      </c>
      <c r="AT487" s="6">
        <v>7.527504342790925E-3</v>
      </c>
      <c r="AV487" s="6">
        <v>3.6075684090774995E-3</v>
      </c>
      <c r="AX487" s="6">
        <v>2.1624589099331626E-3</v>
      </c>
      <c r="AZ487" s="6">
        <v>4.1819109335992088E-3</v>
      </c>
      <c r="BB487" s="6">
        <v>5.3665172517869397E-3</v>
      </c>
      <c r="BD487" s="6">
        <v>-2.8570612268130624E-5</v>
      </c>
      <c r="BF487" s="6">
        <v>3.7038408829959124E-5</v>
      </c>
      <c r="BH487" s="6">
        <v>3.3349485505800303E-3</v>
      </c>
      <c r="BJ487" s="6">
        <v>-4.3466953969610866E-3</v>
      </c>
      <c r="BL487" s="6">
        <v>-3.8142104834641977E-3</v>
      </c>
      <c r="BN487" s="6">
        <v>3.6019176289359134E-3</v>
      </c>
      <c r="BR487">
        <v>5</v>
      </c>
      <c r="BS487">
        <v>17</v>
      </c>
      <c r="BT487">
        <f t="shared" si="169"/>
        <v>32</v>
      </c>
      <c r="BU487" s="23">
        <v>2048.63</v>
      </c>
      <c r="BV487" s="22">
        <v>1.2383819964829099</v>
      </c>
      <c r="BW487" s="22">
        <v>1.1627480866320501</v>
      </c>
    </row>
    <row r="488" spans="1:75" x14ac:dyDescent="0.25">
      <c r="A488" s="3">
        <v>34</v>
      </c>
      <c r="B488" s="3" t="s">
        <v>21</v>
      </c>
      <c r="C488" s="3" t="s">
        <v>22</v>
      </c>
      <c r="D488" s="3" t="s">
        <v>23</v>
      </c>
      <c r="E488" s="3" t="s">
        <v>227</v>
      </c>
      <c r="F488" s="3" t="s">
        <v>43</v>
      </c>
      <c r="G488" s="3" t="b">
        <v>1</v>
      </c>
      <c r="H488" s="3" t="b">
        <v>1</v>
      </c>
      <c r="I488" s="3" t="b">
        <v>0</v>
      </c>
      <c r="J488" s="3" t="b">
        <v>1</v>
      </c>
      <c r="K488" s="3" t="b">
        <v>0</v>
      </c>
      <c r="L488" s="3">
        <v>200</v>
      </c>
      <c r="M488" s="3">
        <v>2</v>
      </c>
      <c r="N488" s="3">
        <v>0</v>
      </c>
      <c r="O488" s="3">
        <v>1</v>
      </c>
      <c r="P488" s="3">
        <v>2</v>
      </c>
      <c r="Q488" s="3">
        <v>100</v>
      </c>
      <c r="R488" s="3">
        <v>100</v>
      </c>
      <c r="S488" s="3">
        <v>1</v>
      </c>
      <c r="T488" s="3">
        <v>1</v>
      </c>
      <c r="U488" s="3" t="b">
        <v>1</v>
      </c>
      <c r="V488" s="3">
        <v>251</v>
      </c>
      <c r="W488" s="51">
        <v>3543.41</v>
      </c>
      <c r="X488" s="51">
        <v>2102.83</v>
      </c>
      <c r="Y488" s="53">
        <v>165</v>
      </c>
      <c r="Z488" s="53">
        <v>173</v>
      </c>
      <c r="AA488" s="51">
        <v>133.18</v>
      </c>
      <c r="AB488" s="51">
        <v>149.55000000000001</v>
      </c>
      <c r="AC488" s="17">
        <v>1.2395885924369201</v>
      </c>
      <c r="AD488" s="17">
        <v>1.1574111331644401</v>
      </c>
      <c r="AE488" s="51">
        <v>34.99</v>
      </c>
      <c r="AF488" s="51">
        <v>27.01</v>
      </c>
      <c r="AG488" s="51">
        <v>34.72</v>
      </c>
      <c r="AH488" s="51">
        <v>27.28</v>
      </c>
      <c r="AI488" s="17">
        <v>1.0099392314156901</v>
      </c>
      <c r="AJ488" s="17">
        <v>0.99362446697207496</v>
      </c>
      <c r="AK488" s="3">
        <v>-15</v>
      </c>
      <c r="AL488" s="3">
        <v>17</v>
      </c>
      <c r="AN488" s="6">
        <v>-5.4339741268734087E-3</v>
      </c>
      <c r="AP488" s="6">
        <v>2.1512489062658346E-3</v>
      </c>
      <c r="AR488" s="6">
        <v>1.8214936247724633E-3</v>
      </c>
      <c r="AT488" s="6">
        <v>1.7371163867980766E-3</v>
      </c>
      <c r="AV488" s="6">
        <v>-3.2034009939522212E-3</v>
      </c>
      <c r="AX488" s="6">
        <v>1.2251702183212476E-3</v>
      </c>
      <c r="AZ488" s="6">
        <v>5.1603181086581351E-3</v>
      </c>
      <c r="BB488" s="6">
        <v>7.5193703260323375E-4</v>
      </c>
      <c r="BD488" s="6">
        <v>-3.1427673495032504E-4</v>
      </c>
      <c r="BF488" s="6">
        <v>4.0742249712955037E-4</v>
      </c>
      <c r="BH488" s="6">
        <v>-1.0346891656928037E-2</v>
      </c>
      <c r="BJ488" s="6">
        <v>1.3485901103391873E-2</v>
      </c>
      <c r="BL488" s="6">
        <v>1.0348773081864771E-2</v>
      </c>
      <c r="BN488" s="6">
        <v>-1.2648820875410416E-2</v>
      </c>
      <c r="BR488">
        <v>5</v>
      </c>
      <c r="BS488">
        <v>17</v>
      </c>
      <c r="BT488">
        <f t="shared" si="169"/>
        <v>32</v>
      </c>
      <c r="BU488" s="23">
        <v>2102.83</v>
      </c>
      <c r="BV488" s="22">
        <v>1.2395885924369201</v>
      </c>
      <c r="BW488" s="22">
        <v>1.1574111331644401</v>
      </c>
    </row>
    <row r="489" spans="1:75" x14ac:dyDescent="0.25">
      <c r="A489" s="3">
        <v>35</v>
      </c>
      <c r="B489" s="3" t="s">
        <v>21</v>
      </c>
      <c r="C489" s="3" t="s">
        <v>22</v>
      </c>
      <c r="D489" s="3" t="s">
        <v>23</v>
      </c>
      <c r="E489" s="3" t="s">
        <v>227</v>
      </c>
      <c r="F489" s="3" t="s">
        <v>43</v>
      </c>
      <c r="G489" s="3" t="b">
        <v>1</v>
      </c>
      <c r="H489" s="3" t="b">
        <v>1</v>
      </c>
      <c r="I489" s="3" t="b">
        <v>0</v>
      </c>
      <c r="J489" s="3" t="b">
        <v>1</v>
      </c>
      <c r="K489" s="3" t="b">
        <v>0</v>
      </c>
      <c r="L489" s="3">
        <v>200</v>
      </c>
      <c r="M489" s="3">
        <v>2</v>
      </c>
      <c r="N489" s="3">
        <v>0</v>
      </c>
      <c r="O489" s="3">
        <v>1</v>
      </c>
      <c r="P489" s="3">
        <v>2</v>
      </c>
      <c r="Q489" s="3">
        <v>100</v>
      </c>
      <c r="R489" s="3">
        <v>100</v>
      </c>
      <c r="S489" s="3">
        <v>1</v>
      </c>
      <c r="T489" s="3">
        <v>1</v>
      </c>
      <c r="U489" s="3" t="b">
        <v>1</v>
      </c>
      <c r="V489" s="3">
        <v>251</v>
      </c>
      <c r="W489" s="51">
        <v>3564.48</v>
      </c>
      <c r="X489" s="51">
        <v>2072.8200000000002</v>
      </c>
      <c r="Y489" s="53">
        <v>165</v>
      </c>
      <c r="Z489" s="53">
        <v>173</v>
      </c>
      <c r="AA489" s="51">
        <v>134.05000000000001</v>
      </c>
      <c r="AB489" s="51">
        <v>149.22</v>
      </c>
      <c r="AC489" s="17">
        <v>1.2316012835363801</v>
      </c>
      <c r="AD489" s="17">
        <v>1.1597171413455001</v>
      </c>
      <c r="AE489" s="51">
        <v>35.01</v>
      </c>
      <c r="AF489" s="51">
        <v>26.99</v>
      </c>
      <c r="AG489" s="51">
        <v>35.51</v>
      </c>
      <c r="AH489" s="51">
        <v>26.49</v>
      </c>
      <c r="AI489" s="17">
        <v>0.98788942439987304</v>
      </c>
      <c r="AJ489" s="17">
        <v>1.02250445033893</v>
      </c>
      <c r="AK489" s="3">
        <v>-15</v>
      </c>
      <c r="AL489" s="3">
        <v>17</v>
      </c>
      <c r="AN489" s="6">
        <v>4.7996362380953173E-4</v>
      </c>
      <c r="AP489" s="6">
        <v>-1.2150696082000811E-2</v>
      </c>
      <c r="AR489" s="6">
        <v>1.8214936247724633E-3</v>
      </c>
      <c r="AT489" s="6">
        <v>1.7371163867980766E-3</v>
      </c>
      <c r="AV489" s="6">
        <v>3.3081851386147498E-3</v>
      </c>
      <c r="AX489" s="6">
        <v>-9.8415312619271056E-4</v>
      </c>
      <c r="AZ489" s="6">
        <v>-1.3164484607369742E-3</v>
      </c>
      <c r="BB489" s="6">
        <v>2.7458198352501295E-3</v>
      </c>
      <c r="BD489" s="6">
        <v>2.5713551041395277E-4</v>
      </c>
      <c r="BF489" s="6">
        <v>-3.3334567946974314E-4</v>
      </c>
      <c r="BH489" s="6">
        <v>1.2171137017928713E-2</v>
      </c>
      <c r="BJ489" s="6">
        <v>-1.5863580636772401E-2</v>
      </c>
      <c r="BL489" s="6">
        <v>-1.1709975377579007E-2</v>
      </c>
      <c r="BN489" s="6">
        <v>1.6048827560378509E-2</v>
      </c>
      <c r="BR489">
        <v>5</v>
      </c>
      <c r="BS489">
        <v>17</v>
      </c>
      <c r="BT489">
        <f t="shared" si="169"/>
        <v>32</v>
      </c>
      <c r="BU489" s="23">
        <v>2072.8200000000002</v>
      </c>
      <c r="BV489" s="22">
        <v>1.2316012835363801</v>
      </c>
      <c r="BW489" s="22">
        <v>1.1597171413455001</v>
      </c>
    </row>
    <row r="490" spans="1:75" x14ac:dyDescent="0.25">
      <c r="A490" s="3">
        <v>36</v>
      </c>
      <c r="B490" s="3" t="s">
        <v>21</v>
      </c>
      <c r="C490" s="3" t="s">
        <v>22</v>
      </c>
      <c r="D490" s="3" t="s">
        <v>23</v>
      </c>
      <c r="E490" s="3" t="s">
        <v>227</v>
      </c>
      <c r="F490" s="3" t="s">
        <v>43</v>
      </c>
      <c r="G490" s="3" t="b">
        <v>1</v>
      </c>
      <c r="H490" s="3" t="b">
        <v>1</v>
      </c>
      <c r="I490" s="3" t="b">
        <v>0</v>
      </c>
      <c r="J490" s="3" t="b">
        <v>1</v>
      </c>
      <c r="K490" s="3" t="b">
        <v>0</v>
      </c>
      <c r="L490" s="3">
        <v>200</v>
      </c>
      <c r="M490" s="3">
        <v>2</v>
      </c>
      <c r="N490" s="3">
        <v>0</v>
      </c>
      <c r="O490" s="3">
        <v>1</v>
      </c>
      <c r="P490" s="3">
        <v>2</v>
      </c>
      <c r="Q490" s="3">
        <v>100</v>
      </c>
      <c r="R490" s="3">
        <v>100</v>
      </c>
      <c r="S490" s="3">
        <v>1</v>
      </c>
      <c r="T490" s="3">
        <v>1</v>
      </c>
      <c r="U490" s="3" t="b">
        <v>1</v>
      </c>
      <c r="V490" s="3">
        <v>251</v>
      </c>
      <c r="W490" s="51">
        <v>3547.99</v>
      </c>
      <c r="X490" s="51">
        <v>2087.4499999999998</v>
      </c>
      <c r="Y490" s="53">
        <v>165</v>
      </c>
      <c r="Z490" s="53">
        <v>173</v>
      </c>
      <c r="AA490" s="51">
        <v>133.77000000000001</v>
      </c>
      <c r="AB490" s="51">
        <v>149.44999999999999</v>
      </c>
      <c r="AC490" s="17">
        <v>1.23376915708477</v>
      </c>
      <c r="AD490" s="17">
        <v>1.1577887533136799</v>
      </c>
      <c r="AE490" s="51">
        <v>35.07</v>
      </c>
      <c r="AF490" s="51">
        <v>26.93</v>
      </c>
      <c r="AG490" s="51">
        <v>35.06</v>
      </c>
      <c r="AH490" s="51">
        <v>26.94</v>
      </c>
      <c r="AI490" s="17">
        <v>1.00211480967015</v>
      </c>
      <c r="AJ490" s="17">
        <v>1.00274856918305</v>
      </c>
      <c r="AK490" s="3">
        <v>-15</v>
      </c>
      <c r="AL490" s="3">
        <v>17</v>
      </c>
      <c r="AN490" s="6">
        <v>-4.1484575204127072E-3</v>
      </c>
      <c r="AP490" s="6">
        <v>-5.1784383286406221E-3</v>
      </c>
      <c r="AR490" s="6">
        <v>1.8214936247724633E-3</v>
      </c>
      <c r="AT490" s="6">
        <v>1.7371163867980766E-3</v>
      </c>
      <c r="AV490" s="6">
        <v>1.2125022453748358E-3</v>
      </c>
      <c r="AX490" s="6">
        <v>5.5567829574121319E-4</v>
      </c>
      <c r="AZ490" s="6">
        <v>4.4144159957326679E-4</v>
      </c>
      <c r="BB490" s="6">
        <v>1.0784451203396106E-3</v>
      </c>
      <c r="BD490" s="6">
        <v>1.9713722465073413E-3</v>
      </c>
      <c r="BF490" s="6">
        <v>-2.5556502092670685E-3</v>
      </c>
      <c r="BH490" s="6">
        <v>-6.555881766098226E-4</v>
      </c>
      <c r="BJ490" s="6">
        <v>8.5447858230858209E-4</v>
      </c>
      <c r="BL490" s="6">
        <v>2.5211784457002118E-3</v>
      </c>
      <c r="BN490" s="6">
        <v>-3.5823240489865071E-3</v>
      </c>
      <c r="BR490">
        <v>5</v>
      </c>
      <c r="BS490">
        <v>17</v>
      </c>
      <c r="BT490">
        <f t="shared" si="169"/>
        <v>32</v>
      </c>
      <c r="BU490" s="23">
        <v>2087.4499999999998</v>
      </c>
      <c r="BV490" s="22">
        <v>1.23376915708477</v>
      </c>
      <c r="BW490" s="22">
        <v>1.1577887533136799</v>
      </c>
    </row>
    <row r="491" spans="1:75" x14ac:dyDescent="0.25">
      <c r="A491" s="3">
        <v>37</v>
      </c>
      <c r="B491" s="3" t="s">
        <v>21</v>
      </c>
      <c r="C491" s="3" t="s">
        <v>22</v>
      </c>
      <c r="D491" s="3" t="s">
        <v>23</v>
      </c>
      <c r="E491" s="3" t="s">
        <v>227</v>
      </c>
      <c r="F491" s="3" t="s">
        <v>43</v>
      </c>
      <c r="G491" s="3" t="b">
        <v>1</v>
      </c>
      <c r="H491" s="3" t="b">
        <v>1</v>
      </c>
      <c r="I491" s="3" t="b">
        <v>0</v>
      </c>
      <c r="J491" s="3" t="b">
        <v>1</v>
      </c>
      <c r="K491" s="3" t="b">
        <v>0</v>
      </c>
      <c r="L491" s="3">
        <v>200</v>
      </c>
      <c r="M491" s="3">
        <v>2</v>
      </c>
      <c r="N491" s="3">
        <v>0</v>
      </c>
      <c r="O491" s="3">
        <v>1</v>
      </c>
      <c r="P491" s="3">
        <v>2</v>
      </c>
      <c r="Q491" s="3">
        <v>100</v>
      </c>
      <c r="R491" s="3">
        <v>100</v>
      </c>
      <c r="S491" s="3">
        <v>1</v>
      </c>
      <c r="T491" s="3">
        <v>1</v>
      </c>
      <c r="U491" s="3" t="b">
        <v>1</v>
      </c>
      <c r="V491" s="3">
        <v>251</v>
      </c>
      <c r="W491" s="51">
        <v>3602.31</v>
      </c>
      <c r="X491" s="51">
        <v>2134.81</v>
      </c>
      <c r="Y491" s="53">
        <v>164</v>
      </c>
      <c r="Z491" s="53">
        <v>172</v>
      </c>
      <c r="AA491" s="51">
        <v>133.06</v>
      </c>
      <c r="AB491" s="51">
        <v>148.87</v>
      </c>
      <c r="AC491" s="17">
        <v>1.23293088434909</v>
      </c>
      <c r="AD491" s="17">
        <v>1.15556395919804</v>
      </c>
      <c r="AE491" s="51">
        <v>34.979999999999997</v>
      </c>
      <c r="AF491" s="51">
        <v>27.02</v>
      </c>
      <c r="AG491" s="51">
        <v>35.03</v>
      </c>
      <c r="AH491" s="51">
        <v>26.97</v>
      </c>
      <c r="AI491" s="17">
        <v>0.99998400111693397</v>
      </c>
      <c r="AJ491" s="17">
        <v>1.00431674245294</v>
      </c>
      <c r="AK491" s="3">
        <v>-15</v>
      </c>
      <c r="AL491" s="3">
        <v>17</v>
      </c>
      <c r="AN491" s="6">
        <v>1.1098106248789374E-2</v>
      </c>
      <c r="AP491" s="6">
        <v>1.7392041999393815E-2</v>
      </c>
      <c r="AR491" s="6">
        <v>-4.2501517911353037E-3</v>
      </c>
      <c r="AT491" s="6">
        <v>-4.0532715691951049E-3</v>
      </c>
      <c r="AV491" s="6">
        <v>-4.1015508053408034E-3</v>
      </c>
      <c r="AX491" s="6">
        <v>-3.327374855222498E-3</v>
      </c>
      <c r="AZ491" s="6">
        <v>-2.3829883592174639E-4</v>
      </c>
      <c r="BB491" s="6">
        <v>-8.4521619319744001E-4</v>
      </c>
      <c r="BD491" s="6">
        <v>-5.9998285763263048E-4</v>
      </c>
      <c r="BF491" s="6">
        <v>7.7780658542891956E-4</v>
      </c>
      <c r="BH491" s="6">
        <v>-1.5107031895791323E-3</v>
      </c>
      <c r="BJ491" s="6">
        <v>1.9690158635805588E-3</v>
      </c>
      <c r="BL491" s="6">
        <v>3.8950582575836279E-4</v>
      </c>
      <c r="BN491" s="6">
        <v>-2.0240515038106865E-3</v>
      </c>
      <c r="BR491">
        <v>5</v>
      </c>
      <c r="BS491">
        <v>17</v>
      </c>
      <c r="BT491">
        <f t="shared" si="169"/>
        <v>32</v>
      </c>
      <c r="BU491" s="23">
        <v>2134.81</v>
      </c>
      <c r="BV491" s="22">
        <v>1.23293088434909</v>
      </c>
      <c r="BW491" s="22">
        <v>1.15556395919804</v>
      </c>
    </row>
    <row r="492" spans="1:75" x14ac:dyDescent="0.25">
      <c r="A492" s="3">
        <v>38</v>
      </c>
      <c r="B492" s="3" t="s">
        <v>21</v>
      </c>
      <c r="C492" s="3" t="s">
        <v>22</v>
      </c>
      <c r="D492" s="3" t="s">
        <v>23</v>
      </c>
      <c r="E492" s="3" t="s">
        <v>227</v>
      </c>
      <c r="F492" s="3" t="s">
        <v>43</v>
      </c>
      <c r="G492" s="3" t="b">
        <v>1</v>
      </c>
      <c r="H492" s="3" t="b">
        <v>1</v>
      </c>
      <c r="I492" s="3" t="b">
        <v>0</v>
      </c>
      <c r="J492" s="3" t="b">
        <v>1</v>
      </c>
      <c r="K492" s="3" t="b">
        <v>0</v>
      </c>
      <c r="L492" s="3">
        <v>200</v>
      </c>
      <c r="M492" s="3">
        <v>2</v>
      </c>
      <c r="N492" s="3">
        <v>0</v>
      </c>
      <c r="O492" s="3">
        <v>1</v>
      </c>
      <c r="P492" s="3">
        <v>2</v>
      </c>
      <c r="Q492" s="3">
        <v>100</v>
      </c>
      <c r="R492" s="3">
        <v>100</v>
      </c>
      <c r="S492" s="3">
        <v>1</v>
      </c>
      <c r="T492" s="3">
        <v>1</v>
      </c>
      <c r="U492" s="3" t="b">
        <v>1</v>
      </c>
      <c r="V492" s="3">
        <v>251</v>
      </c>
      <c r="W492" s="51">
        <v>3573.24</v>
      </c>
      <c r="X492" s="51">
        <v>2098.2800000000002</v>
      </c>
      <c r="Y492" s="53">
        <v>164</v>
      </c>
      <c r="Z492" s="53">
        <v>172</v>
      </c>
      <c r="AA492" s="51">
        <v>134.32</v>
      </c>
      <c r="AB492" s="51">
        <v>149.72999999999999</v>
      </c>
      <c r="AC492" s="17">
        <v>1.2214641786024001</v>
      </c>
      <c r="AD492" s="17">
        <v>1.14903816324054</v>
      </c>
      <c r="AE492" s="51">
        <v>35.049999999999997</v>
      </c>
      <c r="AF492" s="51">
        <v>26.95</v>
      </c>
      <c r="AG492" s="51">
        <v>35.229999999999997</v>
      </c>
      <c r="AH492" s="51">
        <v>26.77</v>
      </c>
      <c r="AI492" s="17">
        <v>0.99722143933188301</v>
      </c>
      <c r="AJ492" s="17">
        <v>1.01069001782833</v>
      </c>
      <c r="AK492" s="3">
        <v>-15</v>
      </c>
      <c r="AL492" s="3">
        <v>17</v>
      </c>
      <c r="AN492" s="6">
        <v>2.938724644026891E-3</v>
      </c>
      <c r="AP492" s="6">
        <v>-1.7156615114033436E-5</v>
      </c>
      <c r="AR492" s="6">
        <v>-4.2501517911353037E-3</v>
      </c>
      <c r="AT492" s="6">
        <v>-4.0532715691951049E-3</v>
      </c>
      <c r="AV492" s="6">
        <v>5.32902221423881E-3</v>
      </c>
      <c r="AX492" s="6">
        <v>2.4302556789650431E-3</v>
      </c>
      <c r="AZ492" s="6">
        <v>-9.5364463554487022E-3</v>
      </c>
      <c r="BB492" s="6">
        <v>-6.4877253742627872E-3</v>
      </c>
      <c r="BD492" s="6">
        <v>1.3999600011427304E-3</v>
      </c>
      <c r="BF492" s="6">
        <v>-1.8148820326679971E-3</v>
      </c>
      <c r="BH492" s="6">
        <v>4.1900635635490069E-3</v>
      </c>
      <c r="BJ492" s="6">
        <v>-5.4612326782331744E-3</v>
      </c>
      <c r="BL492" s="6">
        <v>-2.3741762090276897E-3</v>
      </c>
      <c r="BN492" s="6">
        <v>4.3089859423715016E-3</v>
      </c>
      <c r="BR492">
        <v>5</v>
      </c>
      <c r="BS492">
        <v>17</v>
      </c>
      <c r="BT492">
        <f t="shared" si="169"/>
        <v>32</v>
      </c>
      <c r="BU492" s="23">
        <v>2098.2800000000002</v>
      </c>
      <c r="BV492" s="22">
        <v>1.2214641786024001</v>
      </c>
      <c r="BW492" s="22">
        <v>1.14903816324054</v>
      </c>
    </row>
    <row r="493" spans="1:75" x14ac:dyDescent="0.25">
      <c r="A493" s="3">
        <v>39</v>
      </c>
      <c r="B493" s="3" t="s">
        <v>21</v>
      </c>
      <c r="C493" s="3" t="s">
        <v>22</v>
      </c>
      <c r="D493" s="3" t="s">
        <v>23</v>
      </c>
      <c r="E493" s="3" t="s">
        <v>227</v>
      </c>
      <c r="F493" s="3" t="s">
        <v>43</v>
      </c>
      <c r="G493" s="3" t="b">
        <v>1</v>
      </c>
      <c r="H493" s="3" t="b">
        <v>1</v>
      </c>
      <c r="I493" s="3" t="b">
        <v>0</v>
      </c>
      <c r="J493" s="3" t="b">
        <v>1</v>
      </c>
      <c r="K493" s="3" t="b">
        <v>0</v>
      </c>
      <c r="L493" s="3">
        <v>200</v>
      </c>
      <c r="M493" s="3">
        <v>2</v>
      </c>
      <c r="N493" s="3">
        <v>0</v>
      </c>
      <c r="O493" s="3">
        <v>1</v>
      </c>
      <c r="P493" s="3">
        <v>2</v>
      </c>
      <c r="Q493" s="3">
        <v>100</v>
      </c>
      <c r="R493" s="3">
        <v>100</v>
      </c>
      <c r="S493" s="3">
        <v>1</v>
      </c>
      <c r="T493" s="3">
        <v>1</v>
      </c>
      <c r="U493" s="3" t="b">
        <v>1</v>
      </c>
      <c r="V493" s="3">
        <v>251</v>
      </c>
      <c r="W493" s="51">
        <v>3602.86</v>
      </c>
      <c r="X493" s="51">
        <v>2138.34</v>
      </c>
      <c r="Y493" s="53">
        <v>164</v>
      </c>
      <c r="Z493" s="53">
        <v>172</v>
      </c>
      <c r="AA493" s="51">
        <v>132.81</v>
      </c>
      <c r="AB493" s="51">
        <v>148.91</v>
      </c>
      <c r="AC493" s="17">
        <v>1.2351340934907</v>
      </c>
      <c r="AD493" s="17">
        <v>1.15532336232156</v>
      </c>
      <c r="AE493" s="51">
        <v>34.96</v>
      </c>
      <c r="AF493" s="51">
        <v>27.04</v>
      </c>
      <c r="AG493" s="51">
        <v>34.92</v>
      </c>
      <c r="AH493" s="51">
        <v>27.08</v>
      </c>
      <c r="AI493" s="17">
        <v>1.00337369632687</v>
      </c>
      <c r="AJ493" s="17">
        <v>1.0022940804017999</v>
      </c>
      <c r="AK493" s="3">
        <v>-15</v>
      </c>
      <c r="AL493" s="3">
        <v>17</v>
      </c>
      <c r="AN493" s="6">
        <v>1.125248051375749E-2</v>
      </c>
      <c r="AP493" s="6">
        <v>1.907434342587111E-2</v>
      </c>
      <c r="AR493" s="6">
        <v>-4.2501517911353037E-3</v>
      </c>
      <c r="AT493" s="6">
        <v>-4.0532715691951049E-3</v>
      </c>
      <c r="AV493" s="6">
        <v>-5.9726962457335997E-3</v>
      </c>
      <c r="AX493" s="6">
        <v>-3.0595780861905064E-3</v>
      </c>
      <c r="AZ493" s="6">
        <v>1.548244227762785E-3</v>
      </c>
      <c r="BB493" s="6">
        <v>-1.053247534249957E-3</v>
      </c>
      <c r="BD493" s="6">
        <v>-1.1713951029970193E-3</v>
      </c>
      <c r="BF493" s="6">
        <v>1.518574762028102E-3</v>
      </c>
      <c r="BH493" s="6">
        <v>-4.6461249037996755E-3</v>
      </c>
      <c r="BJ493" s="6">
        <v>6.0556525615780288E-3</v>
      </c>
      <c r="BL493" s="6">
        <v>3.780575595054847E-3</v>
      </c>
      <c r="BN493" s="6">
        <v>-4.0339433971228189E-3</v>
      </c>
      <c r="BR493">
        <v>5</v>
      </c>
      <c r="BS493">
        <v>17</v>
      </c>
      <c r="BT493">
        <f t="shared" si="169"/>
        <v>32</v>
      </c>
      <c r="BU493" s="23">
        <v>2138.34</v>
      </c>
      <c r="BV493" s="22">
        <v>1.2351340934907</v>
      </c>
      <c r="BW493" s="22">
        <v>1.15532336232156</v>
      </c>
    </row>
    <row r="494" spans="1:75" x14ac:dyDescent="0.25">
      <c r="A494" s="3">
        <v>40</v>
      </c>
      <c r="B494" s="3" t="s">
        <v>21</v>
      </c>
      <c r="C494" s="3" t="s">
        <v>22</v>
      </c>
      <c r="D494" s="3" t="s">
        <v>23</v>
      </c>
      <c r="E494" s="3" t="s">
        <v>227</v>
      </c>
      <c r="F494" s="3" t="s">
        <v>43</v>
      </c>
      <c r="G494" s="3" t="b">
        <v>1</v>
      </c>
      <c r="H494" s="3" t="b">
        <v>1</v>
      </c>
      <c r="I494" s="3" t="b">
        <v>0</v>
      </c>
      <c r="J494" s="3" t="b">
        <v>1</v>
      </c>
      <c r="K494" s="3" t="b">
        <v>0</v>
      </c>
      <c r="L494" s="3">
        <v>200</v>
      </c>
      <c r="M494" s="3">
        <v>2</v>
      </c>
      <c r="N494" s="3">
        <v>0</v>
      </c>
      <c r="O494" s="3">
        <v>1</v>
      </c>
      <c r="P494" s="3">
        <v>2</v>
      </c>
      <c r="Q494" s="3">
        <v>100</v>
      </c>
      <c r="R494" s="3">
        <v>100</v>
      </c>
      <c r="S494" s="3">
        <v>1</v>
      </c>
      <c r="T494" s="3">
        <v>1</v>
      </c>
      <c r="U494" s="3" t="b">
        <v>1</v>
      </c>
      <c r="V494" s="3">
        <v>251</v>
      </c>
      <c r="W494" s="51">
        <v>3604.63</v>
      </c>
      <c r="X494" s="51">
        <v>2114.63</v>
      </c>
      <c r="Y494" s="53">
        <v>164</v>
      </c>
      <c r="Z494" s="53">
        <v>172</v>
      </c>
      <c r="AA494" s="51">
        <v>133.56</v>
      </c>
      <c r="AB494" s="51">
        <v>149.02000000000001</v>
      </c>
      <c r="AC494" s="17">
        <v>1.2284709202864901</v>
      </c>
      <c r="AD494" s="17">
        <v>1.1545425055185099</v>
      </c>
      <c r="AE494" s="51">
        <v>35.04</v>
      </c>
      <c r="AF494" s="51">
        <v>26.96</v>
      </c>
      <c r="AG494" s="51">
        <v>35.299999999999997</v>
      </c>
      <c r="AH494" s="51">
        <v>26.7</v>
      </c>
      <c r="AI494" s="17">
        <v>0.99455383689749</v>
      </c>
      <c r="AJ494" s="17">
        <v>1.0131101525549799</v>
      </c>
      <c r="AK494" s="3">
        <v>-15</v>
      </c>
      <c r="AL494" s="3">
        <v>17</v>
      </c>
      <c r="AN494" s="6">
        <v>1.1749284966472651E-2</v>
      </c>
      <c r="AP494" s="6">
        <v>7.7748060825921783E-3</v>
      </c>
      <c r="AR494" s="6">
        <v>-4.2501517911353037E-3</v>
      </c>
      <c r="AT494" s="6">
        <v>-4.0532715691951049E-3</v>
      </c>
      <c r="AV494" s="6">
        <v>-3.5925992455521083E-4</v>
      </c>
      <c r="AX494" s="6">
        <v>-2.3231369713524463E-3</v>
      </c>
      <c r="AZ494" s="6">
        <v>-3.8548042823803863E-3</v>
      </c>
      <c r="BB494" s="6">
        <v>-1.7284129407386661E-3</v>
      </c>
      <c r="BD494" s="6">
        <v>1.1142538784607581E-3</v>
      </c>
      <c r="BF494" s="6">
        <v>-1.4444979443684058E-3</v>
      </c>
      <c r="BH494" s="6">
        <v>6.1853319271438778E-3</v>
      </c>
      <c r="BJ494" s="6">
        <v>-8.0618196678680087E-3</v>
      </c>
      <c r="BL494" s="6">
        <v>-5.0428603860758203E-3</v>
      </c>
      <c r="BN494" s="6">
        <v>6.7138410515457103E-3</v>
      </c>
      <c r="BR494">
        <v>5</v>
      </c>
      <c r="BS494">
        <v>17</v>
      </c>
      <c r="BT494">
        <f t="shared" si="169"/>
        <v>32</v>
      </c>
      <c r="BU494" s="23">
        <v>2114.63</v>
      </c>
      <c r="BV494" s="22">
        <v>1.2284709202864901</v>
      </c>
      <c r="BW494" s="22">
        <v>1.1545425055185099</v>
      </c>
    </row>
    <row r="495" spans="1:75" x14ac:dyDescent="0.25">
      <c r="A495" s="1">
        <v>41</v>
      </c>
      <c r="B495" s="1" t="s">
        <v>21</v>
      </c>
      <c r="C495" s="1" t="s">
        <v>22</v>
      </c>
      <c r="D495" s="1" t="s">
        <v>23</v>
      </c>
      <c r="E495" s="1" t="s">
        <v>228</v>
      </c>
      <c r="F495" s="1" t="s">
        <v>43</v>
      </c>
      <c r="G495" s="1" t="b">
        <v>1</v>
      </c>
      <c r="H495" s="1" t="b">
        <v>1</v>
      </c>
      <c r="I495" s="1" t="b">
        <v>0</v>
      </c>
      <c r="J495" s="1" t="b">
        <v>1</v>
      </c>
      <c r="K495" s="1" t="b">
        <v>0</v>
      </c>
      <c r="L495" s="1">
        <v>200</v>
      </c>
      <c r="M495" s="1">
        <v>2</v>
      </c>
      <c r="N495" s="1">
        <v>0</v>
      </c>
      <c r="O495" s="1">
        <v>1</v>
      </c>
      <c r="P495" s="1">
        <v>2</v>
      </c>
      <c r="Q495" s="1">
        <v>100</v>
      </c>
      <c r="R495" s="1">
        <v>100</v>
      </c>
      <c r="S495" s="1">
        <v>1</v>
      </c>
      <c r="T495" s="1">
        <v>1</v>
      </c>
      <c r="U495" s="1" t="b">
        <v>1</v>
      </c>
      <c r="V495" s="1">
        <v>251</v>
      </c>
      <c r="W495" s="50">
        <v>3511.45</v>
      </c>
      <c r="X495" s="50">
        <v>2118.59</v>
      </c>
      <c r="Y495" s="54">
        <v>165</v>
      </c>
      <c r="Z495" s="54">
        <v>172</v>
      </c>
      <c r="AA495" s="50">
        <v>135.28</v>
      </c>
      <c r="AB495" s="50">
        <v>148.81</v>
      </c>
      <c r="AC495" s="16">
        <v>1.22013479102973</v>
      </c>
      <c r="AD495" s="16">
        <v>1.1560191538972999</v>
      </c>
      <c r="AE495" s="50">
        <v>35.119999999999997</v>
      </c>
      <c r="AF495" s="50">
        <v>26.88</v>
      </c>
      <c r="AG495" s="50">
        <v>35.299999999999997</v>
      </c>
      <c r="AH495" s="50">
        <v>26.7</v>
      </c>
      <c r="AI495" s="16">
        <v>0.99664308899989995</v>
      </c>
      <c r="AJ495" s="16">
        <v>1.00978012995944</v>
      </c>
      <c r="AK495" s="1">
        <v>-15</v>
      </c>
      <c r="AL495" s="1">
        <v>16</v>
      </c>
      <c r="AN495" s="6" cm="1">
        <f t="array" ref="AN495:AN504">W495:W504/AO495-1</f>
        <v>5.8270915213998187E-3</v>
      </c>
      <c r="AO495" s="23">
        <f>AVERAGE(W495:W504)</f>
        <v>3491.107</v>
      </c>
      <c r="AP495" s="6" cm="1">
        <f t="array" ref="AP495:AP504">X495:X504/AQ495-1</f>
        <v>-6.9494182100441337E-3</v>
      </c>
      <c r="AQ495" s="23">
        <f t="shared" ref="AQ495" si="185">AVERAGE(X495:X504)</f>
        <v>2133.4159999999997</v>
      </c>
      <c r="AR495" s="6" cm="1">
        <f t="array" ref="AR495:AR504">Y495:Y504/AS495-1</f>
        <v>-3.6231884057971175E-3</v>
      </c>
      <c r="AS495" s="23">
        <f>AVERAGE(Y495:Y504)</f>
        <v>165.6</v>
      </c>
      <c r="AT495" s="6" cm="1">
        <f t="array" ref="AT495:AT504">Z495:Z504/AU495-1</f>
        <v>-3.4762456546928444E-3</v>
      </c>
      <c r="AU495" s="23">
        <f>AVERAGE(Z495:Z504)</f>
        <v>172.6</v>
      </c>
      <c r="AV495" s="6" cm="1">
        <f t="array" ref="AV495:AV504">AA495:AA504/AW495-1</f>
        <v>7.4846397318932834E-3</v>
      </c>
      <c r="AW495" s="23">
        <f>AVERAGE(AA495:AA504)</f>
        <v>134.27500000000003</v>
      </c>
      <c r="AX495" s="6" cm="1">
        <f t="array" ref="AX495:AX504">AB495:AB504/AY495-1</f>
        <v>1.0965576163664004E-3</v>
      </c>
      <c r="AY495" s="23">
        <f>AVERAGE(AB495:AB504)</f>
        <v>148.64699999999999</v>
      </c>
      <c r="AZ495" s="6" cm="1">
        <f t="array" ref="AZ495:AZ504">AC495:AC504/BA495-1</f>
        <v>-1.1041943005558275E-2</v>
      </c>
      <c r="BA495" s="23">
        <f>AVERAGE(AC495:AC504)</f>
        <v>1.233757875170016</v>
      </c>
      <c r="BB495" s="6" cm="1">
        <f t="array" ref="BB495:BB504">AD495:AD504/BC495-1</f>
        <v>-4.6843269613153771E-3</v>
      </c>
      <c r="BC495" s="23">
        <f>AVERAGE(AD495:AD504)</f>
        <v>1.161459811406355</v>
      </c>
      <c r="BD495" s="6" cm="1">
        <f t="array" ref="BD495:BD504">AE495:AE504/BE495-1</f>
        <v>3.6292972880289653E-3</v>
      </c>
      <c r="BE495" s="23">
        <f>AVERAGE(AE495:AE504)</f>
        <v>34.993000000000002</v>
      </c>
      <c r="BF495" s="6" cm="1">
        <f t="array" ref="BF495:BF504">AF495:AF504/BG495-1</f>
        <v>-4.7024845410448268E-3</v>
      </c>
      <c r="BG495" s="23">
        <f>AVERAGE(AF495:AF504)</f>
        <v>27.006999999999998</v>
      </c>
      <c r="BH495" s="6" cm="1">
        <f t="array" ref="BH495:BH504">AG495:AG504/BI495-1</f>
        <v>1.3406826859587273E-2</v>
      </c>
      <c r="BI495" s="23">
        <f t="shared" ref="BI495" si="186">AVERAGE(AG495:AG504)</f>
        <v>34.832999999999991</v>
      </c>
      <c r="BJ495" s="6" cm="1">
        <f t="array" ref="BJ495:BJ504">AH495:AH504/BK495-1</f>
        <v>-1.7189973129164371E-2</v>
      </c>
      <c r="BK495" s="23">
        <f t="shared" ref="BK495" si="187">AVERAGE(AH495:AH504)</f>
        <v>27.167000000000009</v>
      </c>
      <c r="BL495" s="6" cm="1">
        <f t="array" ref="BL495:BL504">AI495:AI504/BM495-1</f>
        <v>-9.889851330264765E-3</v>
      </c>
      <c r="BM495" s="22">
        <f t="shared" ref="BM495" si="188">AVERAGE(AI495:AI504)</f>
        <v>1.0065981955027348</v>
      </c>
      <c r="BN495" s="6" cm="1">
        <f t="array" ref="BN495:BN504">AJ495:AJ504/BO495-1</f>
        <v>1.2451841311577727E-2</v>
      </c>
      <c r="BO495" s="22">
        <f t="shared" ref="BO495" si="189">AVERAGE(AJ495:AJ504)</f>
        <v>0.99736114722387514</v>
      </c>
      <c r="BR495">
        <v>5</v>
      </c>
      <c r="BS495">
        <v>16</v>
      </c>
      <c r="BT495">
        <f t="shared" si="169"/>
        <v>31</v>
      </c>
      <c r="BU495" s="23">
        <v>2118.59</v>
      </c>
      <c r="BV495" s="22">
        <v>1.22013479102973</v>
      </c>
      <c r="BW495" s="22">
        <v>1.1560191538972999</v>
      </c>
    </row>
    <row r="496" spans="1:75" x14ac:dyDescent="0.25">
      <c r="A496" s="1">
        <v>42</v>
      </c>
      <c r="B496" s="1" t="s">
        <v>21</v>
      </c>
      <c r="C496" s="1" t="s">
        <v>22</v>
      </c>
      <c r="D496" s="1" t="s">
        <v>23</v>
      </c>
      <c r="E496" s="1" t="s">
        <v>228</v>
      </c>
      <c r="F496" s="1" t="s">
        <v>43</v>
      </c>
      <c r="G496" s="1" t="b">
        <v>1</v>
      </c>
      <c r="H496" s="1" t="b">
        <v>1</v>
      </c>
      <c r="I496" s="1" t="b">
        <v>0</v>
      </c>
      <c r="J496" s="1" t="b">
        <v>1</v>
      </c>
      <c r="K496" s="1" t="b">
        <v>0</v>
      </c>
      <c r="L496" s="1">
        <v>200</v>
      </c>
      <c r="M496" s="1">
        <v>2</v>
      </c>
      <c r="N496" s="1">
        <v>0</v>
      </c>
      <c r="O496" s="1">
        <v>1</v>
      </c>
      <c r="P496" s="1">
        <v>2</v>
      </c>
      <c r="Q496" s="1">
        <v>100</v>
      </c>
      <c r="R496" s="1">
        <v>100</v>
      </c>
      <c r="S496" s="1">
        <v>1</v>
      </c>
      <c r="T496" s="1">
        <v>1</v>
      </c>
      <c r="U496" s="1" t="b">
        <v>1</v>
      </c>
      <c r="V496" s="1">
        <v>251</v>
      </c>
      <c r="W496" s="50">
        <v>3532.09</v>
      </c>
      <c r="X496" s="50">
        <v>2176.29</v>
      </c>
      <c r="Y496" s="54">
        <v>165</v>
      </c>
      <c r="Z496" s="54">
        <v>172</v>
      </c>
      <c r="AA496" s="50">
        <v>133.30000000000001</v>
      </c>
      <c r="AB496" s="50">
        <v>148.05000000000001</v>
      </c>
      <c r="AC496" s="16">
        <v>1.23833558766018</v>
      </c>
      <c r="AD496" s="16">
        <v>1.1623217431159401</v>
      </c>
      <c r="AE496" s="50">
        <v>35</v>
      </c>
      <c r="AF496" s="50">
        <v>27</v>
      </c>
      <c r="AG496" s="50">
        <v>34.61</v>
      </c>
      <c r="AH496" s="50">
        <v>27.39</v>
      </c>
      <c r="AI496" s="16">
        <v>1.0135449409719901</v>
      </c>
      <c r="AJ496" s="16">
        <v>0.98926030658358299</v>
      </c>
      <c r="AK496" s="1">
        <v>-15</v>
      </c>
      <c r="AL496" s="1">
        <v>16</v>
      </c>
      <c r="AN496" s="6">
        <v>1.1739256344764026E-2</v>
      </c>
      <c r="AP496" s="6">
        <v>2.0096408764160412E-2</v>
      </c>
      <c r="AR496" s="6">
        <v>-3.6231884057971175E-3</v>
      </c>
      <c r="AT496" s="6">
        <v>-3.4762456546928444E-3</v>
      </c>
      <c r="AV496" s="6">
        <v>-7.261217650344598E-3</v>
      </c>
      <c r="AX496" s="6">
        <v>-4.0162263617831151E-3</v>
      </c>
      <c r="AZ496" s="6">
        <v>3.7103815767201009E-3</v>
      </c>
      <c r="BB496" s="6">
        <v>7.4211066204821208E-4</v>
      </c>
      <c r="BD496" s="6">
        <v>2.000400080015563E-4</v>
      </c>
      <c r="BF496" s="6">
        <v>-2.5919206131730377E-4</v>
      </c>
      <c r="BH496" s="6">
        <v>-6.4019751385178125E-3</v>
      </c>
      <c r="BJ496" s="6">
        <v>8.2084882394077852E-3</v>
      </c>
      <c r="BL496" s="6">
        <v>6.9012099368863655E-3</v>
      </c>
      <c r="BN496" s="6">
        <v>-8.1222741259178166E-3</v>
      </c>
      <c r="BR496">
        <v>5</v>
      </c>
      <c r="BS496">
        <v>16</v>
      </c>
      <c r="BT496">
        <f t="shared" si="169"/>
        <v>31</v>
      </c>
      <c r="BU496" s="23">
        <v>2176.29</v>
      </c>
      <c r="BV496" s="22">
        <v>1.23833558766018</v>
      </c>
      <c r="BW496" s="22">
        <v>1.1623217431159401</v>
      </c>
    </row>
    <row r="497" spans="1:75" x14ac:dyDescent="0.25">
      <c r="A497" s="1">
        <v>43</v>
      </c>
      <c r="B497" s="1" t="s">
        <v>21</v>
      </c>
      <c r="C497" s="1" t="s">
        <v>22</v>
      </c>
      <c r="D497" s="1" t="s">
        <v>23</v>
      </c>
      <c r="E497" s="1" t="s">
        <v>228</v>
      </c>
      <c r="F497" s="1" t="s">
        <v>43</v>
      </c>
      <c r="G497" s="1" t="b">
        <v>1</v>
      </c>
      <c r="H497" s="1" t="b">
        <v>1</v>
      </c>
      <c r="I497" s="1" t="b">
        <v>0</v>
      </c>
      <c r="J497" s="1" t="b">
        <v>1</v>
      </c>
      <c r="K497" s="1" t="b">
        <v>0</v>
      </c>
      <c r="L497" s="1">
        <v>200</v>
      </c>
      <c r="M497" s="1">
        <v>2</v>
      </c>
      <c r="N497" s="1">
        <v>0</v>
      </c>
      <c r="O497" s="1">
        <v>1</v>
      </c>
      <c r="P497" s="1">
        <v>2</v>
      </c>
      <c r="Q497" s="1">
        <v>100</v>
      </c>
      <c r="R497" s="1">
        <v>100</v>
      </c>
      <c r="S497" s="1">
        <v>1</v>
      </c>
      <c r="T497" s="1">
        <v>1</v>
      </c>
      <c r="U497" s="1" t="b">
        <v>1</v>
      </c>
      <c r="V497" s="1">
        <v>251</v>
      </c>
      <c r="W497" s="50">
        <v>3446.9</v>
      </c>
      <c r="X497" s="50">
        <v>2121.02</v>
      </c>
      <c r="Y497" s="54">
        <v>166</v>
      </c>
      <c r="Z497" s="54">
        <v>173</v>
      </c>
      <c r="AA497" s="50">
        <v>134.57</v>
      </c>
      <c r="AB497" s="50">
        <v>149.27000000000001</v>
      </c>
      <c r="AC497" s="16">
        <v>1.2339280956191301</v>
      </c>
      <c r="AD497" s="16">
        <v>1.1592893892474501</v>
      </c>
      <c r="AE497" s="50">
        <v>34.96</v>
      </c>
      <c r="AF497" s="50">
        <v>27.04</v>
      </c>
      <c r="AG497" s="50">
        <v>34.54</v>
      </c>
      <c r="AH497" s="50">
        <v>27.46</v>
      </c>
      <c r="AI497" s="16">
        <v>1.01431606393796</v>
      </c>
      <c r="AJ497" s="16">
        <v>0.98798909554685399</v>
      </c>
      <c r="AK497" s="1">
        <v>-15</v>
      </c>
      <c r="AL497" s="1">
        <v>16</v>
      </c>
      <c r="AN497" s="6">
        <v>-1.2662745656320418E-2</v>
      </c>
      <c r="AP497" s="6">
        <v>-5.8103998470058205E-3</v>
      </c>
      <c r="AR497" s="6">
        <v>2.4154589371980784E-3</v>
      </c>
      <c r="AT497" s="6">
        <v>2.3174971031285629E-3</v>
      </c>
      <c r="AV497" s="6">
        <v>2.1969838018986998E-3</v>
      </c>
      <c r="AX497" s="6">
        <v>4.1911373926148965E-3</v>
      </c>
      <c r="AZ497" s="6">
        <v>1.3796908821395171E-4</v>
      </c>
      <c r="BB497" s="6">
        <v>-1.8687019022008977E-3</v>
      </c>
      <c r="BD497" s="6">
        <v>-9.4304575200754304E-4</v>
      </c>
      <c r="BF497" s="6">
        <v>1.2219054319251299E-3</v>
      </c>
      <c r="BH497" s="6">
        <v>-8.4115637470212334E-3</v>
      </c>
      <c r="BJ497" s="6">
        <v>1.0785143740567271E-2</v>
      </c>
      <c r="BL497" s="6">
        <v>7.6672782344604506E-3</v>
      </c>
      <c r="BN497" s="6">
        <v>-9.3968485769753141E-3</v>
      </c>
      <c r="BR497">
        <v>5</v>
      </c>
      <c r="BS497">
        <v>16</v>
      </c>
      <c r="BT497">
        <f t="shared" si="169"/>
        <v>31</v>
      </c>
      <c r="BU497" s="23">
        <v>2121.02</v>
      </c>
      <c r="BV497" s="22">
        <v>1.2339280956191301</v>
      </c>
      <c r="BW497" s="22">
        <v>1.1592893892474501</v>
      </c>
    </row>
    <row r="498" spans="1:75" x14ac:dyDescent="0.25">
      <c r="A498" s="1">
        <v>44</v>
      </c>
      <c r="B498" s="1" t="s">
        <v>21</v>
      </c>
      <c r="C498" s="1" t="s">
        <v>22</v>
      </c>
      <c r="D498" s="1" t="s">
        <v>23</v>
      </c>
      <c r="E498" s="1" t="s">
        <v>228</v>
      </c>
      <c r="F498" s="1" t="s">
        <v>43</v>
      </c>
      <c r="G498" s="1" t="b">
        <v>1</v>
      </c>
      <c r="H498" s="1" t="b">
        <v>1</v>
      </c>
      <c r="I498" s="1" t="b">
        <v>0</v>
      </c>
      <c r="J498" s="1" t="b">
        <v>1</v>
      </c>
      <c r="K498" s="1" t="b">
        <v>0</v>
      </c>
      <c r="L498" s="1">
        <v>200</v>
      </c>
      <c r="M498" s="1">
        <v>2</v>
      </c>
      <c r="N498" s="1">
        <v>0</v>
      </c>
      <c r="O498" s="1">
        <v>1</v>
      </c>
      <c r="P498" s="1">
        <v>2</v>
      </c>
      <c r="Q498" s="1">
        <v>100</v>
      </c>
      <c r="R498" s="1">
        <v>100</v>
      </c>
      <c r="S498" s="1">
        <v>1</v>
      </c>
      <c r="T498" s="1">
        <v>1</v>
      </c>
      <c r="U498" s="1" t="b">
        <v>1</v>
      </c>
      <c r="V498" s="1">
        <v>251</v>
      </c>
      <c r="W498" s="50">
        <v>3518.51</v>
      </c>
      <c r="X498" s="50">
        <v>2174.44</v>
      </c>
      <c r="Y498" s="54">
        <v>165</v>
      </c>
      <c r="Z498" s="54">
        <v>172</v>
      </c>
      <c r="AA498" s="50">
        <v>133.19</v>
      </c>
      <c r="AB498" s="50">
        <v>148.62</v>
      </c>
      <c r="AC498" s="16">
        <v>1.23913243981513</v>
      </c>
      <c r="AD498" s="16">
        <v>1.1575896928545</v>
      </c>
      <c r="AE498" s="50">
        <v>34.93</v>
      </c>
      <c r="AF498" s="50">
        <v>27.07</v>
      </c>
      <c r="AG498" s="50">
        <v>34.39</v>
      </c>
      <c r="AH498" s="50">
        <v>27.61</v>
      </c>
      <c r="AI498" s="16">
        <v>1.0178593170036601</v>
      </c>
      <c r="AJ498" s="16">
        <v>0.98370735407631904</v>
      </c>
      <c r="AK498" s="1">
        <v>-15</v>
      </c>
      <c r="AL498" s="1">
        <v>16</v>
      </c>
      <c r="AN498" s="6">
        <v>7.8493727061359486E-3</v>
      </c>
      <c r="AP498" s="6">
        <v>1.9229254866374168E-2</v>
      </c>
      <c r="AR498" s="6">
        <v>-3.6231884057971175E-3</v>
      </c>
      <c r="AT498" s="6">
        <v>-3.4762456546928444E-3</v>
      </c>
      <c r="AV498" s="6">
        <v>-8.0804319493579246E-3</v>
      </c>
      <c r="AX498" s="6">
        <v>-1.816383781709785E-4</v>
      </c>
      <c r="AZ498" s="6">
        <v>4.3562555938079228E-3</v>
      </c>
      <c r="BB498" s="6">
        <v>-3.3321157683182667E-3</v>
      </c>
      <c r="BD498" s="6">
        <v>-1.8003600720144508E-3</v>
      </c>
      <c r="BF498" s="6">
        <v>2.3327285518570662E-3</v>
      </c>
      <c r="BH498" s="6">
        <v>-1.2717825050957199E-2</v>
      </c>
      <c r="BJ498" s="6">
        <v>1.6306548385909059E-2</v>
      </c>
      <c r="BL498" s="6">
        <v>1.1187305472270426E-2</v>
      </c>
      <c r="BN498" s="6">
        <v>-1.368991882785997E-2</v>
      </c>
      <c r="BR498">
        <v>5</v>
      </c>
      <c r="BS498">
        <v>16</v>
      </c>
      <c r="BT498">
        <f t="shared" si="169"/>
        <v>31</v>
      </c>
      <c r="BU498" s="23">
        <v>2174.44</v>
      </c>
      <c r="BV498" s="22">
        <v>1.23913243981513</v>
      </c>
      <c r="BW498" s="22">
        <v>1.1575896928545</v>
      </c>
    </row>
    <row r="499" spans="1:75" x14ac:dyDescent="0.25">
      <c r="A499" s="1">
        <v>45</v>
      </c>
      <c r="B499" s="1" t="s">
        <v>21</v>
      </c>
      <c r="C499" s="1" t="s">
        <v>22</v>
      </c>
      <c r="D499" s="1" t="s">
        <v>23</v>
      </c>
      <c r="E499" s="1" t="s">
        <v>228</v>
      </c>
      <c r="F499" s="1" t="s">
        <v>43</v>
      </c>
      <c r="G499" s="1" t="b">
        <v>1</v>
      </c>
      <c r="H499" s="1" t="b">
        <v>1</v>
      </c>
      <c r="I499" s="1" t="b">
        <v>0</v>
      </c>
      <c r="J499" s="1" t="b">
        <v>1</v>
      </c>
      <c r="K499" s="1" t="b">
        <v>0</v>
      </c>
      <c r="L499" s="1">
        <v>200</v>
      </c>
      <c r="M499" s="1">
        <v>2</v>
      </c>
      <c r="N499" s="1">
        <v>0</v>
      </c>
      <c r="O499" s="1">
        <v>1</v>
      </c>
      <c r="P499" s="1">
        <v>2</v>
      </c>
      <c r="Q499" s="1">
        <v>100</v>
      </c>
      <c r="R499" s="1">
        <v>100</v>
      </c>
      <c r="S499" s="1">
        <v>1</v>
      </c>
      <c r="T499" s="1">
        <v>1</v>
      </c>
      <c r="U499" s="1" t="b">
        <v>1</v>
      </c>
      <c r="V499" s="1">
        <v>251</v>
      </c>
      <c r="W499" s="50">
        <v>3460.1</v>
      </c>
      <c r="X499" s="50">
        <v>2102.98</v>
      </c>
      <c r="Y499" s="54">
        <v>166</v>
      </c>
      <c r="Z499" s="54">
        <v>173</v>
      </c>
      <c r="AA499" s="50">
        <v>135.07</v>
      </c>
      <c r="AB499" s="50">
        <v>149.03</v>
      </c>
      <c r="AC499" s="16">
        <v>1.2294870741930299</v>
      </c>
      <c r="AD499" s="16">
        <v>1.16103667836427</v>
      </c>
      <c r="AE499" s="50">
        <v>35.1</v>
      </c>
      <c r="AF499" s="50">
        <v>26.9</v>
      </c>
      <c r="AG499" s="50">
        <v>34.96</v>
      </c>
      <c r="AH499" s="50">
        <v>27.04</v>
      </c>
      <c r="AI499" s="16">
        <v>1.00669585081543</v>
      </c>
      <c r="AJ499" s="16">
        <v>0.99936588016070704</v>
      </c>
      <c r="AK499" s="1">
        <v>-15</v>
      </c>
      <c r="AL499" s="1">
        <v>16</v>
      </c>
      <c r="AN499" s="6">
        <v>-8.8817100134713778E-3</v>
      </c>
      <c r="AP499" s="6">
        <v>-1.4266322180015334E-2</v>
      </c>
      <c r="AR499" s="6">
        <v>2.4154589371980784E-3</v>
      </c>
      <c r="AT499" s="6">
        <v>2.3174971031285629E-3</v>
      </c>
      <c r="AV499" s="6">
        <v>5.9206851610498212E-3</v>
      </c>
      <c r="AX499" s="6">
        <v>2.5765740310939034E-3</v>
      </c>
      <c r="AZ499" s="6">
        <v>-3.4616200333452696E-3</v>
      </c>
      <c r="BB499" s="6">
        <v>-3.6431139323933603E-4</v>
      </c>
      <c r="BD499" s="6">
        <v>3.0577544080243602E-3</v>
      </c>
      <c r="BF499" s="6">
        <v>-3.96193579442361E-3</v>
      </c>
      <c r="BH499" s="6">
        <v>3.645967903999292E-3</v>
      </c>
      <c r="BJ499" s="6">
        <v>-4.6747892663897561E-3</v>
      </c>
      <c r="BL499" s="6">
        <v>9.7015187521254376E-5</v>
      </c>
      <c r="BN499" s="6">
        <v>2.0100371288895857E-3</v>
      </c>
      <c r="BR499">
        <v>5</v>
      </c>
      <c r="BS499">
        <v>16</v>
      </c>
      <c r="BT499">
        <f t="shared" si="169"/>
        <v>31</v>
      </c>
      <c r="BU499" s="23">
        <v>2102.98</v>
      </c>
      <c r="BV499" s="22">
        <v>1.2294870741930299</v>
      </c>
      <c r="BW499" s="22">
        <v>1.16103667836427</v>
      </c>
    </row>
    <row r="500" spans="1:75" x14ac:dyDescent="0.25">
      <c r="A500" s="1">
        <v>46</v>
      </c>
      <c r="B500" s="1" t="s">
        <v>21</v>
      </c>
      <c r="C500" s="1" t="s">
        <v>22</v>
      </c>
      <c r="D500" s="1" t="s">
        <v>23</v>
      </c>
      <c r="E500" s="1" t="s">
        <v>228</v>
      </c>
      <c r="F500" s="1" t="s">
        <v>43</v>
      </c>
      <c r="G500" s="1" t="b">
        <v>1</v>
      </c>
      <c r="H500" s="1" t="b">
        <v>1</v>
      </c>
      <c r="I500" s="1" t="b">
        <v>0</v>
      </c>
      <c r="J500" s="1" t="b">
        <v>1</v>
      </c>
      <c r="K500" s="1" t="b">
        <v>0</v>
      </c>
      <c r="L500" s="1">
        <v>200</v>
      </c>
      <c r="M500" s="1">
        <v>2</v>
      </c>
      <c r="N500" s="1">
        <v>0</v>
      </c>
      <c r="O500" s="1">
        <v>1</v>
      </c>
      <c r="P500" s="1">
        <v>2</v>
      </c>
      <c r="Q500" s="1">
        <v>100</v>
      </c>
      <c r="R500" s="1">
        <v>100</v>
      </c>
      <c r="S500" s="1">
        <v>1</v>
      </c>
      <c r="T500" s="1">
        <v>1</v>
      </c>
      <c r="U500" s="1" t="b">
        <v>1</v>
      </c>
      <c r="V500" s="1">
        <v>251</v>
      </c>
      <c r="W500" s="50">
        <v>3495.46</v>
      </c>
      <c r="X500" s="50">
        <v>2137.96</v>
      </c>
      <c r="Y500" s="54">
        <v>166</v>
      </c>
      <c r="Z500" s="54">
        <v>173</v>
      </c>
      <c r="AA500" s="50">
        <v>133.57</v>
      </c>
      <c r="AB500" s="50">
        <v>148.31</v>
      </c>
      <c r="AC500" s="16">
        <v>1.24305035196754</v>
      </c>
      <c r="AD500" s="16">
        <v>1.1666725994817</v>
      </c>
      <c r="AE500" s="50">
        <v>35</v>
      </c>
      <c r="AF500" s="50">
        <v>27</v>
      </c>
      <c r="AG500" s="50">
        <v>34.72</v>
      </c>
      <c r="AH500" s="50">
        <v>27.28</v>
      </c>
      <c r="AI500" s="16">
        <v>1.0094441576869899</v>
      </c>
      <c r="AJ500" s="16">
        <v>0.99186919498126402</v>
      </c>
      <c r="AK500" s="1">
        <v>-15</v>
      </c>
      <c r="AL500" s="1">
        <v>16</v>
      </c>
      <c r="AN500" s="6">
        <v>1.246882435857799E-3</v>
      </c>
      <c r="AP500" s="6">
        <v>2.1299174656983499E-3</v>
      </c>
      <c r="AR500" s="6">
        <v>2.4154589371980784E-3</v>
      </c>
      <c r="AT500" s="6">
        <v>2.3174971031285629E-3</v>
      </c>
      <c r="AV500" s="6">
        <v>-5.25041891640321E-3</v>
      </c>
      <c r="AX500" s="6">
        <v>-2.2671160534688539E-3</v>
      </c>
      <c r="AZ500" s="6">
        <v>7.5318480104886731E-3</v>
      </c>
      <c r="BB500" s="6">
        <v>4.4881346940734979E-3</v>
      </c>
      <c r="BD500" s="6">
        <v>2.000400080015563E-4</v>
      </c>
      <c r="BF500" s="6">
        <v>-2.5919206131730377E-4</v>
      </c>
      <c r="BH500" s="6">
        <v>-3.2440501822982304E-3</v>
      </c>
      <c r="BJ500" s="6">
        <v>4.1594581661572594E-3</v>
      </c>
      <c r="BL500" s="6">
        <v>2.8273070595301597E-3</v>
      </c>
      <c r="BN500" s="6">
        <v>-5.5064830406696963E-3</v>
      </c>
      <c r="BR500">
        <v>5</v>
      </c>
      <c r="BS500">
        <v>16</v>
      </c>
      <c r="BT500">
        <f t="shared" si="169"/>
        <v>31</v>
      </c>
      <c r="BU500" s="23">
        <v>2137.96</v>
      </c>
      <c r="BV500" s="22">
        <v>1.24305035196754</v>
      </c>
      <c r="BW500" s="22">
        <v>1.1666725994817</v>
      </c>
    </row>
    <row r="501" spans="1:75" x14ac:dyDescent="0.25">
      <c r="A501" s="1">
        <v>47</v>
      </c>
      <c r="B501" s="1" t="s">
        <v>21</v>
      </c>
      <c r="C501" s="1" t="s">
        <v>22</v>
      </c>
      <c r="D501" s="1" t="s">
        <v>23</v>
      </c>
      <c r="E501" s="1" t="s">
        <v>228</v>
      </c>
      <c r="F501" s="1" t="s">
        <v>43</v>
      </c>
      <c r="G501" s="1" t="b">
        <v>1</v>
      </c>
      <c r="H501" s="1" t="b">
        <v>1</v>
      </c>
      <c r="I501" s="1" t="b">
        <v>0</v>
      </c>
      <c r="J501" s="1" t="b">
        <v>1</v>
      </c>
      <c r="K501" s="1" t="b">
        <v>0</v>
      </c>
      <c r="L501" s="1">
        <v>200</v>
      </c>
      <c r="M501" s="1">
        <v>2</v>
      </c>
      <c r="N501" s="1">
        <v>0</v>
      </c>
      <c r="O501" s="1">
        <v>1</v>
      </c>
      <c r="P501" s="1">
        <v>2</v>
      </c>
      <c r="Q501" s="1">
        <v>100</v>
      </c>
      <c r="R501" s="1">
        <v>100</v>
      </c>
      <c r="S501" s="1">
        <v>1</v>
      </c>
      <c r="T501" s="1">
        <v>1</v>
      </c>
      <c r="U501" s="1" t="b">
        <v>1</v>
      </c>
      <c r="V501" s="1">
        <v>251</v>
      </c>
      <c r="W501" s="50">
        <v>3452.77</v>
      </c>
      <c r="X501" s="50">
        <v>2080.64</v>
      </c>
      <c r="Y501" s="54">
        <v>166</v>
      </c>
      <c r="Z501" s="54">
        <v>173</v>
      </c>
      <c r="AA501" s="50">
        <v>135.55000000000001</v>
      </c>
      <c r="AB501" s="50">
        <v>149.56</v>
      </c>
      <c r="AC501" s="16">
        <v>1.2251816756900999</v>
      </c>
      <c r="AD501" s="16">
        <v>1.15720652754876</v>
      </c>
      <c r="AE501" s="50">
        <v>35.01</v>
      </c>
      <c r="AF501" s="50">
        <v>26.99</v>
      </c>
      <c r="AG501" s="50">
        <v>35.14</v>
      </c>
      <c r="AH501" s="50">
        <v>26.86</v>
      </c>
      <c r="AI501" s="16">
        <v>0.99855446229493705</v>
      </c>
      <c r="AJ501" s="16">
        <v>1.00863445595725</v>
      </c>
      <c r="AK501" s="1">
        <v>-15</v>
      </c>
      <c r="AL501" s="1">
        <v>16</v>
      </c>
      <c r="AN501" s="6">
        <v>-1.0981330563629266E-2</v>
      </c>
      <c r="AP501" s="6">
        <v>-2.4737791410582743E-2</v>
      </c>
      <c r="AR501" s="6">
        <v>2.4154589371980784E-3</v>
      </c>
      <c r="AT501" s="6">
        <v>2.3174971031285629E-3</v>
      </c>
      <c r="AV501" s="6">
        <v>9.4954384658347823E-3</v>
      </c>
      <c r="AX501" s="6">
        <v>6.1420681211192818E-3</v>
      </c>
      <c r="AZ501" s="6">
        <v>-6.9512824619127889E-3</v>
      </c>
      <c r="BB501" s="6">
        <v>-3.6620155220393746E-3</v>
      </c>
      <c r="BD501" s="6">
        <v>4.8581144800374787E-4</v>
      </c>
      <c r="BF501" s="6">
        <v>-6.2946643462802321E-4</v>
      </c>
      <c r="BH501" s="6">
        <v>8.8134814687224061E-3</v>
      </c>
      <c r="BJ501" s="6">
        <v>-1.1300474840799879E-2</v>
      </c>
      <c r="BL501" s="6">
        <v>-7.9910069814702611E-3</v>
      </c>
      <c r="BN501" s="6">
        <v>1.1303136045306861E-2</v>
      </c>
      <c r="BR501">
        <v>5</v>
      </c>
      <c r="BS501">
        <v>16</v>
      </c>
      <c r="BT501">
        <f t="shared" si="169"/>
        <v>31</v>
      </c>
      <c r="BU501" s="23">
        <v>2080.64</v>
      </c>
      <c r="BV501" s="22">
        <v>1.2251816756900999</v>
      </c>
      <c r="BW501" s="22">
        <v>1.15720652754876</v>
      </c>
    </row>
    <row r="502" spans="1:75" x14ac:dyDescent="0.25">
      <c r="A502" s="1">
        <v>48</v>
      </c>
      <c r="B502" s="1" t="s">
        <v>21</v>
      </c>
      <c r="C502" s="1" t="s">
        <v>22</v>
      </c>
      <c r="D502" s="1" t="s">
        <v>23</v>
      </c>
      <c r="E502" s="1" t="s">
        <v>228</v>
      </c>
      <c r="F502" s="1" t="s">
        <v>43</v>
      </c>
      <c r="G502" s="1" t="b">
        <v>1</v>
      </c>
      <c r="H502" s="1" t="b">
        <v>1</v>
      </c>
      <c r="I502" s="1" t="b">
        <v>0</v>
      </c>
      <c r="J502" s="1" t="b">
        <v>1</v>
      </c>
      <c r="K502" s="1" t="b">
        <v>0</v>
      </c>
      <c r="L502" s="1">
        <v>200</v>
      </c>
      <c r="M502" s="1">
        <v>2</v>
      </c>
      <c r="N502" s="1">
        <v>0</v>
      </c>
      <c r="O502" s="1">
        <v>1</v>
      </c>
      <c r="P502" s="1">
        <v>2</v>
      </c>
      <c r="Q502" s="1">
        <v>100</v>
      </c>
      <c r="R502" s="1">
        <v>100</v>
      </c>
      <c r="S502" s="1">
        <v>1</v>
      </c>
      <c r="T502" s="1">
        <v>1</v>
      </c>
      <c r="U502" s="1" t="b">
        <v>1</v>
      </c>
      <c r="V502" s="1">
        <v>251</v>
      </c>
      <c r="W502" s="50">
        <v>3478.36</v>
      </c>
      <c r="X502" s="50">
        <v>2132.92</v>
      </c>
      <c r="Y502" s="54">
        <v>166</v>
      </c>
      <c r="Z502" s="54">
        <v>173</v>
      </c>
      <c r="AA502" s="50">
        <v>134.15</v>
      </c>
      <c r="AB502" s="50">
        <v>148.38999999999999</v>
      </c>
      <c r="AC502" s="16">
        <v>1.2379411416545401</v>
      </c>
      <c r="AD502" s="16">
        <v>1.1661928519332101</v>
      </c>
      <c r="AE502" s="50">
        <v>34.799999999999997</v>
      </c>
      <c r="AF502" s="50">
        <v>27.2</v>
      </c>
      <c r="AG502" s="50">
        <v>34.880000000000003</v>
      </c>
      <c r="AH502" s="50">
        <v>27.12</v>
      </c>
      <c r="AI502" s="16">
        <v>0.999103674533241</v>
      </c>
      <c r="AJ502" s="16">
        <v>1.00532090693747</v>
      </c>
      <c r="AK502" s="1">
        <v>-15</v>
      </c>
      <c r="AL502" s="1">
        <v>16</v>
      </c>
      <c r="AN502" s="6">
        <v>-3.651277374196682E-3</v>
      </c>
      <c r="AP502" s="6">
        <v>-2.3249099097388815E-4</v>
      </c>
      <c r="AR502" s="6">
        <v>2.4154589371980784E-3</v>
      </c>
      <c r="AT502" s="6">
        <v>2.3174971031285629E-3</v>
      </c>
      <c r="AV502" s="6">
        <v>-9.309253397880024E-4</v>
      </c>
      <c r="AX502" s="6">
        <v>-1.7289282662953376E-3</v>
      </c>
      <c r="AZ502" s="6">
        <v>3.3906705429924688E-3</v>
      </c>
      <c r="BB502" s="6">
        <v>4.0750790344816767E-3</v>
      </c>
      <c r="BD502" s="6">
        <v>-5.5153887920442735E-3</v>
      </c>
      <c r="BF502" s="6">
        <v>7.1462954048950866E-3</v>
      </c>
      <c r="BH502" s="6">
        <v>1.3492952085669696E-3</v>
      </c>
      <c r="BJ502" s="6">
        <v>-1.7300401222073436E-3</v>
      </c>
      <c r="BL502" s="6">
        <v>-7.4453947990148484E-3</v>
      </c>
      <c r="BN502" s="6">
        <v>7.9808199224027376E-3</v>
      </c>
      <c r="BR502">
        <v>5</v>
      </c>
      <c r="BS502">
        <v>16</v>
      </c>
      <c r="BT502">
        <f t="shared" si="169"/>
        <v>31</v>
      </c>
      <c r="BU502" s="23">
        <v>2132.92</v>
      </c>
      <c r="BV502" s="22">
        <v>1.2379411416545401</v>
      </c>
      <c r="BW502" s="22">
        <v>1.1661928519332101</v>
      </c>
    </row>
    <row r="503" spans="1:75" x14ac:dyDescent="0.25">
      <c r="A503" s="1">
        <v>49</v>
      </c>
      <c r="B503" s="1" t="s">
        <v>21</v>
      </c>
      <c r="C503" s="1" t="s">
        <v>22</v>
      </c>
      <c r="D503" s="1" t="s">
        <v>23</v>
      </c>
      <c r="E503" s="1" t="s">
        <v>228</v>
      </c>
      <c r="F503" s="1" t="s">
        <v>43</v>
      </c>
      <c r="G503" s="1" t="b">
        <v>1</v>
      </c>
      <c r="H503" s="1" t="b">
        <v>1</v>
      </c>
      <c r="I503" s="1" t="b">
        <v>0</v>
      </c>
      <c r="J503" s="1" t="b">
        <v>1</v>
      </c>
      <c r="K503" s="1" t="b">
        <v>0</v>
      </c>
      <c r="L503" s="1">
        <v>200</v>
      </c>
      <c r="M503" s="1">
        <v>2</v>
      </c>
      <c r="N503" s="1">
        <v>0</v>
      </c>
      <c r="O503" s="1">
        <v>1</v>
      </c>
      <c r="P503" s="1">
        <v>2</v>
      </c>
      <c r="Q503" s="1">
        <v>100</v>
      </c>
      <c r="R503" s="1">
        <v>100</v>
      </c>
      <c r="S503" s="1">
        <v>1</v>
      </c>
      <c r="T503" s="1">
        <v>1</v>
      </c>
      <c r="U503" s="1" t="b">
        <v>1</v>
      </c>
      <c r="V503" s="1">
        <v>251</v>
      </c>
      <c r="W503" s="50">
        <v>3514.62</v>
      </c>
      <c r="X503" s="50">
        <v>2139.9299999999998</v>
      </c>
      <c r="Y503" s="54">
        <v>165</v>
      </c>
      <c r="Z503" s="54">
        <v>172</v>
      </c>
      <c r="AA503" s="50">
        <v>134.66999999999999</v>
      </c>
      <c r="AB503" s="50">
        <v>148.54</v>
      </c>
      <c r="AC503" s="16">
        <v>1.2256465958434499</v>
      </c>
      <c r="AD503" s="16">
        <v>1.1582162205778499</v>
      </c>
      <c r="AE503" s="50">
        <v>35.01</v>
      </c>
      <c r="AF503" s="50">
        <v>26.99</v>
      </c>
      <c r="AG503" s="50">
        <v>35.07</v>
      </c>
      <c r="AH503" s="50">
        <v>26.93</v>
      </c>
      <c r="AI503" s="16">
        <v>1.00003985714937</v>
      </c>
      <c r="AJ503" s="16">
        <v>1.0052147628871699</v>
      </c>
      <c r="AK503" s="1">
        <v>-15</v>
      </c>
      <c r="AL503" s="1">
        <v>16</v>
      </c>
      <c r="AN503" s="6">
        <v>6.7351129598720583E-3</v>
      </c>
      <c r="AP503" s="6">
        <v>3.0533191838817419E-3</v>
      </c>
      <c r="AR503" s="6">
        <v>-3.6231884057971175E-3</v>
      </c>
      <c r="AT503" s="6">
        <v>-3.4762456546928444E-3</v>
      </c>
      <c r="AV503" s="6">
        <v>2.9417240737288353E-3</v>
      </c>
      <c r="AX503" s="6">
        <v>-7.1982616534471688E-4</v>
      </c>
      <c r="AZ503" s="6">
        <v>-6.5744498898929749E-3</v>
      </c>
      <c r="BB503" s="6">
        <v>-2.7926845136188039E-3</v>
      </c>
      <c r="BD503" s="6">
        <v>4.8581144800374787E-4</v>
      </c>
      <c r="BF503" s="6">
        <v>-6.2946643462802321E-4</v>
      </c>
      <c r="BH503" s="6">
        <v>6.8038928602189852E-3</v>
      </c>
      <c r="BJ503" s="6">
        <v>-8.7238193396402819E-3</v>
      </c>
      <c r="BL503" s="6">
        <v>-6.5153488081599598E-3</v>
      </c>
      <c r="BN503" s="6">
        <v>7.8743950324866585E-3</v>
      </c>
      <c r="BR503">
        <v>5</v>
      </c>
      <c r="BS503">
        <v>16</v>
      </c>
      <c r="BT503">
        <f t="shared" si="169"/>
        <v>31</v>
      </c>
      <c r="BU503" s="23">
        <v>2139.9299999999998</v>
      </c>
      <c r="BV503" s="22">
        <v>1.2256465958434499</v>
      </c>
      <c r="BW503" s="22">
        <v>1.1582162205778499</v>
      </c>
    </row>
    <row r="504" spans="1:75" x14ac:dyDescent="0.25">
      <c r="A504" s="1">
        <v>50</v>
      </c>
      <c r="B504" s="1" t="s">
        <v>21</v>
      </c>
      <c r="C504" s="1" t="s">
        <v>22</v>
      </c>
      <c r="D504" s="1" t="s">
        <v>23</v>
      </c>
      <c r="E504" s="1" t="s">
        <v>228</v>
      </c>
      <c r="F504" s="1" t="s">
        <v>43</v>
      </c>
      <c r="G504" s="1" t="b">
        <v>1</v>
      </c>
      <c r="H504" s="1" t="b">
        <v>1</v>
      </c>
      <c r="I504" s="1" t="b">
        <v>0</v>
      </c>
      <c r="J504" s="1" t="b">
        <v>1</v>
      </c>
      <c r="K504" s="1" t="b">
        <v>0</v>
      </c>
      <c r="L504" s="1">
        <v>200</v>
      </c>
      <c r="M504" s="1">
        <v>2</v>
      </c>
      <c r="N504" s="1">
        <v>0</v>
      </c>
      <c r="O504" s="1">
        <v>1</v>
      </c>
      <c r="P504" s="1">
        <v>2</v>
      </c>
      <c r="Q504" s="1">
        <v>100</v>
      </c>
      <c r="R504" s="1">
        <v>100</v>
      </c>
      <c r="S504" s="1">
        <v>1</v>
      </c>
      <c r="T504" s="1">
        <v>1</v>
      </c>
      <c r="U504" s="1" t="b">
        <v>1</v>
      </c>
      <c r="V504" s="1">
        <v>251</v>
      </c>
      <c r="W504" s="50">
        <v>3500.81</v>
      </c>
      <c r="X504" s="50">
        <v>2149.39</v>
      </c>
      <c r="Y504" s="54">
        <v>166</v>
      </c>
      <c r="Z504" s="54">
        <v>173</v>
      </c>
      <c r="AA504" s="50">
        <v>133.4</v>
      </c>
      <c r="AB504" s="50">
        <v>147.88999999999999</v>
      </c>
      <c r="AC504" s="16">
        <v>1.2447409982273301</v>
      </c>
      <c r="AD504" s="16">
        <v>1.1700532570425699</v>
      </c>
      <c r="AE504" s="50">
        <v>35</v>
      </c>
      <c r="AF504" s="50">
        <v>27</v>
      </c>
      <c r="AG504" s="50">
        <v>34.72</v>
      </c>
      <c r="AH504" s="50">
        <v>27.28</v>
      </c>
      <c r="AI504" s="16">
        <v>1.0097805416338701</v>
      </c>
      <c r="AJ504" s="16">
        <v>0.99246938514869498</v>
      </c>
      <c r="AK504" s="1">
        <v>-15</v>
      </c>
      <c r="AL504" s="1">
        <v>16</v>
      </c>
      <c r="AN504" s="6">
        <v>2.7793476395883143E-3</v>
      </c>
      <c r="AP504" s="6">
        <v>7.4875223585086914E-3</v>
      </c>
      <c r="AR504" s="6">
        <v>2.4154589371980784E-3</v>
      </c>
      <c r="AT504" s="6">
        <v>2.3174971031285629E-3</v>
      </c>
      <c r="AV504" s="6">
        <v>-6.5164773785144625E-3</v>
      </c>
      <c r="AX504" s="6">
        <v>-5.0926019361305919E-3</v>
      </c>
      <c r="AZ504" s="6">
        <v>8.9021705784861904E-3</v>
      </c>
      <c r="BB504" s="6">
        <v>7.3988316701285584E-3</v>
      </c>
      <c r="BD504" s="6">
        <v>2.000400080015563E-4</v>
      </c>
      <c r="BF504" s="6">
        <v>-2.5919206131730377E-4</v>
      </c>
      <c r="BH504" s="6">
        <v>-3.2440501822982304E-3</v>
      </c>
      <c r="BJ504" s="6">
        <v>4.1594581661572594E-3</v>
      </c>
      <c r="BL504" s="6">
        <v>3.1614860282418444E-3</v>
      </c>
      <c r="BN504" s="6">
        <v>-4.9047048692404394E-3</v>
      </c>
      <c r="BR504">
        <v>5</v>
      </c>
      <c r="BS504">
        <v>16</v>
      </c>
      <c r="BT504">
        <f t="shared" si="169"/>
        <v>31</v>
      </c>
      <c r="BU504" s="23">
        <v>2149.39</v>
      </c>
      <c r="BV504" s="22">
        <v>1.2447409982273301</v>
      </c>
      <c r="BW504" s="22">
        <v>1.1700532570425699</v>
      </c>
    </row>
    <row r="505" spans="1:75" x14ac:dyDescent="0.25">
      <c r="A505" s="3">
        <v>51</v>
      </c>
      <c r="B505" s="3" t="s">
        <v>21</v>
      </c>
      <c r="C505" s="3" t="s">
        <v>22</v>
      </c>
      <c r="D505" s="3" t="s">
        <v>23</v>
      </c>
      <c r="E505" s="3" t="s">
        <v>229</v>
      </c>
      <c r="F505" s="3" t="s">
        <v>43</v>
      </c>
      <c r="G505" s="3" t="b">
        <v>1</v>
      </c>
      <c r="H505" s="3" t="b">
        <v>1</v>
      </c>
      <c r="I505" s="3" t="b">
        <v>0</v>
      </c>
      <c r="J505" s="3" t="b">
        <v>1</v>
      </c>
      <c r="K505" s="3" t="b">
        <v>0</v>
      </c>
      <c r="L505" s="3">
        <v>200</v>
      </c>
      <c r="M505" s="3">
        <v>2</v>
      </c>
      <c r="N505" s="3">
        <v>0</v>
      </c>
      <c r="O505" s="3">
        <v>1</v>
      </c>
      <c r="P505" s="3">
        <v>2</v>
      </c>
      <c r="Q505" s="3">
        <v>100</v>
      </c>
      <c r="R505" s="3">
        <v>100</v>
      </c>
      <c r="S505" s="3">
        <v>1</v>
      </c>
      <c r="T505" s="3">
        <v>1</v>
      </c>
      <c r="U505" s="3" t="b">
        <v>1</v>
      </c>
      <c r="V505" s="3">
        <v>251</v>
      </c>
      <c r="W505" s="51">
        <v>3441.37</v>
      </c>
      <c r="X505" s="51">
        <v>2192.91</v>
      </c>
      <c r="Y505" s="53">
        <v>166</v>
      </c>
      <c r="Z505" s="53">
        <v>172</v>
      </c>
      <c r="AA505" s="51">
        <v>134.66</v>
      </c>
      <c r="AB505" s="51">
        <v>147.68</v>
      </c>
      <c r="AC505" s="17">
        <v>1.2332970549364699</v>
      </c>
      <c r="AD505" s="17">
        <v>1.1651454596372</v>
      </c>
      <c r="AE505" s="51">
        <v>35.1</v>
      </c>
      <c r="AF505" s="51">
        <v>26.9</v>
      </c>
      <c r="AG505" s="51">
        <v>34.44</v>
      </c>
      <c r="AH505" s="51">
        <v>27.56</v>
      </c>
      <c r="AI505" s="17">
        <v>1.02152397936415</v>
      </c>
      <c r="AJ505" s="17">
        <v>0.97993124602089998</v>
      </c>
      <c r="AK505" s="3">
        <v>-15</v>
      </c>
      <c r="AL505" s="3">
        <v>15</v>
      </c>
      <c r="AN505" s="6" cm="1">
        <f t="array" ref="AN505:AN514">W505:W514/AO505-1</f>
        <v>8.0497679080471229E-5</v>
      </c>
      <c r="AO505" s="23">
        <f>AVERAGE(W505:W514)</f>
        <v>3441.0929999999998</v>
      </c>
      <c r="AP505" s="6" cm="1">
        <f t="array" ref="AP505:AP514">X505:X514/AQ505-1</f>
        <v>-7.0541442588125669E-3</v>
      </c>
      <c r="AQ505" s="23">
        <f t="shared" ref="AQ505" si="190">AVERAGE(X505:X514)</f>
        <v>2208.4890000000005</v>
      </c>
      <c r="AR505" s="6" cm="1">
        <f t="array" ref="AR505:AR514">Y505:Y514/AS505-1</f>
        <v>2.4154589371980784E-3</v>
      </c>
      <c r="AS505" s="23">
        <f>AVERAGE(Y505:Y514)</f>
        <v>165.6</v>
      </c>
      <c r="AT505" s="6" cm="1">
        <f t="array" ref="AT505:AT514">Z505:Z514/AU505-1</f>
        <v>-1.7411491584445882E-3</v>
      </c>
      <c r="AU505" s="23">
        <f>AVERAGE(Z505:Z514)</f>
        <v>172.3</v>
      </c>
      <c r="AV505" s="6" cm="1">
        <f t="array" ref="AV505:AV514">AA505:AA514/AW505-1</f>
        <v>1.2640345007064457E-3</v>
      </c>
      <c r="AW505" s="23">
        <f>AVERAGE(AA505:AA514)</f>
        <v>134.48999999999998</v>
      </c>
      <c r="AX505" s="6" cm="1">
        <f t="array" ref="AX505:AX514">AB505:AB514/AY505-1</f>
        <v>1.770463780109699E-3</v>
      </c>
      <c r="AY505" s="23">
        <f>AVERAGE(AB505:AB514)</f>
        <v>147.41900000000001</v>
      </c>
      <c r="AZ505" s="6" cm="1">
        <f t="array" ref="AZ505:AZ514">AC505:AC514/BA505-1</f>
        <v>1.0984970417620143E-3</v>
      </c>
      <c r="BA505" s="23">
        <f>AVERAGE(AC505:AC514)</f>
        <v>1.2319437683513188</v>
      </c>
      <c r="BB505" s="6" cm="1">
        <f t="array" ref="BB505:BB514">AD505:AD514/BC505-1</f>
        <v>-3.4470118176161968E-3</v>
      </c>
      <c r="BC505" s="23">
        <f>AVERAGE(AD505:AD514)</f>
        <v>1.1691756218224909</v>
      </c>
      <c r="BD505" s="6" cm="1">
        <f t="array" ref="BD505:BD514">AE505:AE514/BE505-1</f>
        <v>2.275707334129784E-2</v>
      </c>
      <c r="BE505" s="23">
        <f>AVERAGE(AE505:AE514)</f>
        <v>34.319000000000003</v>
      </c>
      <c r="BF505" s="6" cm="1">
        <f t="array" ref="BF505:BF514">AF505:AF514/BG505-1</f>
        <v>-2.8214298616379585E-2</v>
      </c>
      <c r="BG505" s="23">
        <f>AVERAGE(AF505:AF514)</f>
        <v>27.681000000000001</v>
      </c>
      <c r="BH505" s="6" cm="1">
        <f t="array" ref="BH505:BH514">AG505:AG514/BI505-1</f>
        <v>-3.0972298607693238E-3</v>
      </c>
      <c r="BI505" s="23">
        <f t="shared" ref="BI505" si="191">AVERAGE(AG505:AG514)</f>
        <v>34.546999999999997</v>
      </c>
      <c r="BJ505" s="6" cm="1">
        <f t="array" ref="BJ505:BJ514">AH505:AH514/BK505-1</f>
        <v>3.8975703930352879E-3</v>
      </c>
      <c r="BK505" s="23">
        <f t="shared" ref="BK505" si="192">AVERAGE(AH505:AH514)</f>
        <v>27.453000000000003</v>
      </c>
      <c r="BL505" s="6" cm="1">
        <f t="array" ref="BL505:BL514">AI505:AI514/BM505-1</f>
        <v>2.6007904442823415E-2</v>
      </c>
      <c r="BM505" s="22">
        <f t="shared" ref="BM505" si="193">AVERAGE(AI505:AI514)</f>
        <v>0.99562973632146767</v>
      </c>
      <c r="BN505" s="6" cm="1">
        <f t="array" ref="BN505:BN514">AJ505:AJ514/BO505-1</f>
        <v>-3.1664278631079235E-2</v>
      </c>
      <c r="BO505" s="22">
        <f t="shared" ref="BO505" si="194">AVERAGE(AJ505:AJ514)</f>
        <v>1.0119746947221846</v>
      </c>
      <c r="BR505">
        <v>5</v>
      </c>
      <c r="BS505">
        <v>15</v>
      </c>
      <c r="BT505">
        <f t="shared" si="169"/>
        <v>30</v>
      </c>
      <c r="BU505" s="23">
        <v>2192.91</v>
      </c>
      <c r="BV505" s="22">
        <v>1.2332970549364699</v>
      </c>
      <c r="BW505" s="22">
        <v>1.1651454596372</v>
      </c>
    </row>
    <row r="506" spans="1:75" x14ac:dyDescent="0.25">
      <c r="A506" s="3">
        <v>52</v>
      </c>
      <c r="B506" s="3" t="s">
        <v>21</v>
      </c>
      <c r="C506" s="3" t="s">
        <v>22</v>
      </c>
      <c r="D506" s="3" t="s">
        <v>23</v>
      </c>
      <c r="E506" s="3" t="s">
        <v>229</v>
      </c>
      <c r="F506" s="3" t="s">
        <v>43</v>
      </c>
      <c r="G506" s="3" t="b">
        <v>1</v>
      </c>
      <c r="H506" s="3" t="b">
        <v>1</v>
      </c>
      <c r="I506" s="3" t="b">
        <v>0</v>
      </c>
      <c r="J506" s="3" t="b">
        <v>1</v>
      </c>
      <c r="K506" s="3" t="b">
        <v>0</v>
      </c>
      <c r="L506" s="3">
        <v>200</v>
      </c>
      <c r="M506" s="3">
        <v>2</v>
      </c>
      <c r="N506" s="3">
        <v>0</v>
      </c>
      <c r="O506" s="3">
        <v>1</v>
      </c>
      <c r="P506" s="3">
        <v>2</v>
      </c>
      <c r="Q506" s="3">
        <v>100</v>
      </c>
      <c r="R506" s="3">
        <v>100</v>
      </c>
      <c r="S506" s="3">
        <v>1</v>
      </c>
      <c r="T506" s="3">
        <v>1</v>
      </c>
      <c r="U506" s="3" t="b">
        <v>1</v>
      </c>
      <c r="V506" s="3">
        <v>251</v>
      </c>
      <c r="W506" s="51">
        <v>3469.19</v>
      </c>
      <c r="X506" s="51">
        <v>2207.33</v>
      </c>
      <c r="Y506" s="53">
        <v>166</v>
      </c>
      <c r="Z506" s="53">
        <v>172</v>
      </c>
      <c r="AA506" s="51">
        <v>134</v>
      </c>
      <c r="AB506" s="51">
        <v>147.06</v>
      </c>
      <c r="AC506" s="17">
        <v>1.2393561543037499</v>
      </c>
      <c r="AD506" s="17">
        <v>1.16995827914508</v>
      </c>
      <c r="AE506" s="51">
        <v>35.11</v>
      </c>
      <c r="AF506" s="51">
        <v>26.89</v>
      </c>
      <c r="AG506" s="51">
        <v>34.5</v>
      </c>
      <c r="AH506" s="51">
        <v>27.5</v>
      </c>
      <c r="AI506" s="17">
        <v>1.0195255356075701</v>
      </c>
      <c r="AJ506" s="17">
        <v>0.98064221506462801</v>
      </c>
      <c r="AK506" s="3">
        <v>-15</v>
      </c>
      <c r="AL506" s="3">
        <v>15</v>
      </c>
      <c r="AN506" s="6">
        <v>8.1651382278828954E-3</v>
      </c>
      <c r="AP506" s="6">
        <v>-5.2479319571008265E-4</v>
      </c>
      <c r="AR506" s="6">
        <v>2.4154589371980784E-3</v>
      </c>
      <c r="AT506" s="6">
        <v>-1.7411491584445882E-3</v>
      </c>
      <c r="AV506" s="6">
        <v>-3.6433935608594092E-3</v>
      </c>
      <c r="AX506" s="6">
        <v>-2.4352356209172976E-3</v>
      </c>
      <c r="AZ506" s="6">
        <v>6.0168216625267057E-3</v>
      </c>
      <c r="BB506" s="6">
        <v>6.6940954633420979E-4</v>
      </c>
      <c r="BD506" s="6">
        <v>2.3048457122876398E-2</v>
      </c>
      <c r="BF506" s="6">
        <v>-2.8575557241429128E-2</v>
      </c>
      <c r="BH506" s="6">
        <v>-1.3604654528612814E-3</v>
      </c>
      <c r="BJ506" s="6">
        <v>1.7120169016136E-3</v>
      </c>
      <c r="BL506" s="6">
        <v>2.4000688623855071E-2</v>
      </c>
      <c r="BN506" s="6">
        <v>-3.096172248275264E-2</v>
      </c>
      <c r="BR506">
        <v>5</v>
      </c>
      <c r="BS506">
        <v>15</v>
      </c>
      <c r="BT506">
        <f t="shared" si="169"/>
        <v>30</v>
      </c>
      <c r="BU506" s="23">
        <v>2207.33</v>
      </c>
      <c r="BV506" s="22">
        <v>1.2393561543037499</v>
      </c>
      <c r="BW506" s="22">
        <v>1.16995827914508</v>
      </c>
    </row>
    <row r="507" spans="1:75" x14ac:dyDescent="0.25">
      <c r="A507" s="3">
        <v>53</v>
      </c>
      <c r="B507" s="3" t="s">
        <v>21</v>
      </c>
      <c r="C507" s="3" t="s">
        <v>22</v>
      </c>
      <c r="D507" s="3" t="s">
        <v>23</v>
      </c>
      <c r="E507" s="3" t="s">
        <v>229</v>
      </c>
      <c r="F507" s="3" t="s">
        <v>43</v>
      </c>
      <c r="G507" s="3" t="b">
        <v>1</v>
      </c>
      <c r="H507" s="3" t="b">
        <v>1</v>
      </c>
      <c r="I507" s="3" t="b">
        <v>0</v>
      </c>
      <c r="J507" s="3" t="b">
        <v>1</v>
      </c>
      <c r="K507" s="3" t="b">
        <v>0</v>
      </c>
      <c r="L507" s="3">
        <v>200</v>
      </c>
      <c r="M507" s="3">
        <v>2</v>
      </c>
      <c r="N507" s="3">
        <v>0</v>
      </c>
      <c r="O507" s="3">
        <v>1</v>
      </c>
      <c r="P507" s="3">
        <v>2</v>
      </c>
      <c r="Q507" s="3">
        <v>100</v>
      </c>
      <c r="R507" s="3">
        <v>100</v>
      </c>
      <c r="S507" s="3">
        <v>1</v>
      </c>
      <c r="T507" s="3">
        <v>1</v>
      </c>
      <c r="U507" s="3" t="b">
        <v>1</v>
      </c>
      <c r="V507" s="3">
        <v>251</v>
      </c>
      <c r="W507" s="51">
        <v>3436.29</v>
      </c>
      <c r="X507" s="51">
        <v>2210.09</v>
      </c>
      <c r="Y507" s="53">
        <v>166</v>
      </c>
      <c r="Z507" s="53">
        <v>173</v>
      </c>
      <c r="AA507" s="51">
        <v>133.91999999999999</v>
      </c>
      <c r="AB507" s="51">
        <v>146.97</v>
      </c>
      <c r="AC507" s="17">
        <v>1.24015225353393</v>
      </c>
      <c r="AD507" s="17">
        <v>1.17751266619358</v>
      </c>
      <c r="AE507" s="51">
        <v>34</v>
      </c>
      <c r="AF507" s="51">
        <v>28</v>
      </c>
      <c r="AG507" s="51">
        <v>34.54</v>
      </c>
      <c r="AH507" s="51">
        <v>27.46</v>
      </c>
      <c r="AI507" s="17">
        <v>0.98651171232750101</v>
      </c>
      <c r="AJ507" s="17">
        <v>1.0233256901463801</v>
      </c>
      <c r="AK507" s="3">
        <v>-15</v>
      </c>
      <c r="AL507" s="3">
        <v>15</v>
      </c>
      <c r="AN507" s="6">
        <v>-1.3957774462939332E-3</v>
      </c>
      <c r="AP507" s="6">
        <v>7.2493003134699308E-4</v>
      </c>
      <c r="AR507" s="6">
        <v>2.4154589371980784E-3</v>
      </c>
      <c r="AT507" s="6">
        <v>4.0626813697040021E-3</v>
      </c>
      <c r="AV507" s="6">
        <v>-4.2382333258977889E-3</v>
      </c>
      <c r="AX507" s="6">
        <v>-3.0457403726793508E-3</v>
      </c>
      <c r="AZ507" s="6">
        <v>6.6630355974741651E-3</v>
      </c>
      <c r="BB507" s="6">
        <v>7.1307032198408837E-3</v>
      </c>
      <c r="BD507" s="6">
        <v>-9.2951426323611974E-3</v>
      </c>
      <c r="BF507" s="6">
        <v>1.1524150139084588E-2</v>
      </c>
      <c r="BH507" s="6">
        <v>-2.0262251425584576E-4</v>
      </c>
      <c r="BJ507" s="6">
        <v>2.5498124066580807E-4</v>
      </c>
      <c r="BL507" s="6">
        <v>-9.1580470744624387E-3</v>
      </c>
      <c r="BN507" s="6">
        <v>1.1216679115984896E-2</v>
      </c>
      <c r="BR507">
        <v>5</v>
      </c>
      <c r="BS507">
        <v>15</v>
      </c>
      <c r="BT507">
        <f t="shared" si="169"/>
        <v>30</v>
      </c>
      <c r="BU507" s="23">
        <v>2210.09</v>
      </c>
      <c r="BV507" s="22">
        <v>1.24015225353393</v>
      </c>
      <c r="BW507" s="22">
        <v>1.17751266619358</v>
      </c>
    </row>
    <row r="508" spans="1:75" x14ac:dyDescent="0.25">
      <c r="A508" s="3">
        <v>54</v>
      </c>
      <c r="B508" s="3" t="s">
        <v>21</v>
      </c>
      <c r="C508" s="3" t="s">
        <v>22</v>
      </c>
      <c r="D508" s="3" t="s">
        <v>23</v>
      </c>
      <c r="E508" s="3" t="s">
        <v>229</v>
      </c>
      <c r="F508" s="3" t="s">
        <v>43</v>
      </c>
      <c r="G508" s="3" t="b">
        <v>1</v>
      </c>
      <c r="H508" s="3" t="b">
        <v>1</v>
      </c>
      <c r="I508" s="3" t="b">
        <v>0</v>
      </c>
      <c r="J508" s="3" t="b">
        <v>1</v>
      </c>
      <c r="K508" s="3" t="b">
        <v>0</v>
      </c>
      <c r="L508" s="3">
        <v>200</v>
      </c>
      <c r="M508" s="3">
        <v>2</v>
      </c>
      <c r="N508" s="3">
        <v>0</v>
      </c>
      <c r="O508" s="3">
        <v>1</v>
      </c>
      <c r="P508" s="3">
        <v>2</v>
      </c>
      <c r="Q508" s="3">
        <v>100</v>
      </c>
      <c r="R508" s="3">
        <v>100</v>
      </c>
      <c r="S508" s="3">
        <v>1</v>
      </c>
      <c r="T508" s="3">
        <v>1</v>
      </c>
      <c r="U508" s="3" t="b">
        <v>1</v>
      </c>
      <c r="V508" s="3">
        <v>251</v>
      </c>
      <c r="W508" s="51">
        <v>3445.83</v>
      </c>
      <c r="X508" s="51">
        <v>2196.37</v>
      </c>
      <c r="Y508" s="53">
        <v>165</v>
      </c>
      <c r="Z508" s="53">
        <v>172</v>
      </c>
      <c r="AA508" s="51">
        <v>135.62</v>
      </c>
      <c r="AB508" s="51">
        <v>147.44999999999999</v>
      </c>
      <c r="AC508" s="17">
        <v>1.21751484872175</v>
      </c>
      <c r="AD508" s="17">
        <v>1.1668422411374999</v>
      </c>
      <c r="AE508" s="51">
        <v>34</v>
      </c>
      <c r="AF508" s="51">
        <v>28</v>
      </c>
      <c r="AG508" s="51">
        <v>35.11</v>
      </c>
      <c r="AH508" s="51">
        <v>26.89</v>
      </c>
      <c r="AI508" s="17">
        <v>0.97106102667286798</v>
      </c>
      <c r="AJ508" s="17">
        <v>1.0462078612791501</v>
      </c>
      <c r="AK508" s="3">
        <v>-15</v>
      </c>
      <c r="AL508" s="3">
        <v>15</v>
      </c>
      <c r="AN508" s="6">
        <v>1.3765974938777514E-3</v>
      </c>
      <c r="AP508" s="6">
        <v>-5.4874622422844688E-3</v>
      </c>
      <c r="AR508" s="6">
        <v>-3.6231884057971175E-3</v>
      </c>
      <c r="AT508" s="6">
        <v>-1.7411491584445882E-3</v>
      </c>
      <c r="AV508" s="6">
        <v>8.4021116811661134E-3</v>
      </c>
      <c r="AX508" s="6">
        <v>2.1028497005115554E-4</v>
      </c>
      <c r="AZ508" s="6">
        <v>-1.1712319994019449E-2</v>
      </c>
      <c r="BB508" s="6">
        <v>-1.9957486637924848E-3</v>
      </c>
      <c r="BD508" s="6">
        <v>-9.2951426323611974E-3</v>
      </c>
      <c r="BF508" s="6">
        <v>1.1524150139084588E-2</v>
      </c>
      <c r="BH508" s="6">
        <v>1.6296639360870779E-2</v>
      </c>
      <c r="BJ508" s="6">
        <v>-2.0507776927840449E-2</v>
      </c>
      <c r="BL508" s="6">
        <v>-2.4676552690534481E-2</v>
      </c>
      <c r="BN508" s="6">
        <v>3.3828085559356236E-2</v>
      </c>
      <c r="BR508">
        <v>5</v>
      </c>
      <c r="BS508">
        <v>15</v>
      </c>
      <c r="BT508">
        <f t="shared" si="169"/>
        <v>30</v>
      </c>
      <c r="BU508" s="23">
        <v>2196.37</v>
      </c>
      <c r="BV508" s="22">
        <v>1.21751484872175</v>
      </c>
      <c r="BW508" s="22">
        <v>1.1668422411374999</v>
      </c>
    </row>
    <row r="509" spans="1:75" x14ac:dyDescent="0.25">
      <c r="A509" s="3">
        <v>55</v>
      </c>
      <c r="B509" s="3" t="s">
        <v>21</v>
      </c>
      <c r="C509" s="3" t="s">
        <v>22</v>
      </c>
      <c r="D509" s="3" t="s">
        <v>23</v>
      </c>
      <c r="E509" s="3" t="s">
        <v>229</v>
      </c>
      <c r="F509" s="3" t="s">
        <v>43</v>
      </c>
      <c r="G509" s="3" t="b">
        <v>1</v>
      </c>
      <c r="H509" s="3" t="b">
        <v>1</v>
      </c>
      <c r="I509" s="3" t="b">
        <v>0</v>
      </c>
      <c r="J509" s="3" t="b">
        <v>1</v>
      </c>
      <c r="K509" s="3" t="b">
        <v>0</v>
      </c>
      <c r="L509" s="3">
        <v>200</v>
      </c>
      <c r="M509" s="3">
        <v>2</v>
      </c>
      <c r="N509" s="3">
        <v>0</v>
      </c>
      <c r="O509" s="3">
        <v>1</v>
      </c>
      <c r="P509" s="3">
        <v>2</v>
      </c>
      <c r="Q509" s="3">
        <v>100</v>
      </c>
      <c r="R509" s="3">
        <v>100</v>
      </c>
      <c r="S509" s="3">
        <v>1</v>
      </c>
      <c r="T509" s="3">
        <v>1</v>
      </c>
      <c r="U509" s="3" t="b">
        <v>1</v>
      </c>
      <c r="V509" s="3">
        <v>251</v>
      </c>
      <c r="W509" s="51">
        <v>3423.79</v>
      </c>
      <c r="X509" s="51">
        <v>2225.67</v>
      </c>
      <c r="Y509" s="53">
        <v>165</v>
      </c>
      <c r="Z509" s="53">
        <v>172</v>
      </c>
      <c r="AA509" s="51">
        <v>134.49</v>
      </c>
      <c r="AB509" s="51">
        <v>148.19999999999999</v>
      </c>
      <c r="AC509" s="17">
        <v>1.2273015103827301</v>
      </c>
      <c r="AD509" s="17">
        <v>1.1609141368556399</v>
      </c>
      <c r="AE509" s="51">
        <v>34</v>
      </c>
      <c r="AF509" s="51">
        <v>28</v>
      </c>
      <c r="AG509" s="51">
        <v>34.130000000000003</v>
      </c>
      <c r="AH509" s="51">
        <v>27.87</v>
      </c>
      <c r="AI509" s="17">
        <v>0.99828469525243702</v>
      </c>
      <c r="AJ509" s="17">
        <v>1.0078296890498699</v>
      </c>
      <c r="AK509" s="3">
        <v>-15</v>
      </c>
      <c r="AL509" s="3">
        <v>15</v>
      </c>
      <c r="AN509" s="6">
        <v>-5.0283441918018701E-3</v>
      </c>
      <c r="AP509" s="6">
        <v>7.7795270884299939E-3</v>
      </c>
      <c r="AR509" s="6">
        <v>-3.6231884057971175E-3</v>
      </c>
      <c r="AT509" s="6">
        <v>-1.7411491584445882E-3</v>
      </c>
      <c r="AV509" s="6">
        <v>0</v>
      </c>
      <c r="AX509" s="6">
        <v>5.2978245680677105E-3</v>
      </c>
      <c r="AZ509" s="6">
        <v>-3.768238525043488E-3</v>
      </c>
      <c r="BB509" s="6">
        <v>-7.0660769970324333E-3</v>
      </c>
      <c r="BD509" s="6">
        <v>-9.2951426323611974E-3</v>
      </c>
      <c r="BF509" s="6">
        <v>1.1524150139084588E-2</v>
      </c>
      <c r="BH509" s="6">
        <v>-1.207051263496095E-2</v>
      </c>
      <c r="BJ509" s="6">
        <v>1.5189596765380786E-2</v>
      </c>
      <c r="BL509" s="6">
        <v>2.6666127317356292E-3</v>
      </c>
      <c r="BN509" s="6">
        <v>-4.0959578277326436E-3</v>
      </c>
      <c r="BR509">
        <v>5</v>
      </c>
      <c r="BS509">
        <v>15</v>
      </c>
      <c r="BT509">
        <f t="shared" si="169"/>
        <v>30</v>
      </c>
      <c r="BU509" s="23">
        <v>2225.67</v>
      </c>
      <c r="BV509" s="22">
        <v>1.2273015103827301</v>
      </c>
      <c r="BW509" s="22">
        <v>1.1609141368556399</v>
      </c>
    </row>
    <row r="510" spans="1:75" x14ac:dyDescent="0.25">
      <c r="A510" s="3">
        <v>56</v>
      </c>
      <c r="B510" s="3" t="s">
        <v>21</v>
      </c>
      <c r="C510" s="3" t="s">
        <v>22</v>
      </c>
      <c r="D510" s="3" t="s">
        <v>23</v>
      </c>
      <c r="E510" s="3" t="s">
        <v>229</v>
      </c>
      <c r="F510" s="3" t="s">
        <v>43</v>
      </c>
      <c r="G510" s="3" t="b">
        <v>1</v>
      </c>
      <c r="H510" s="3" t="b">
        <v>1</v>
      </c>
      <c r="I510" s="3" t="b">
        <v>0</v>
      </c>
      <c r="J510" s="3" t="b">
        <v>1</v>
      </c>
      <c r="K510" s="3" t="b">
        <v>0</v>
      </c>
      <c r="L510" s="3">
        <v>200</v>
      </c>
      <c r="M510" s="3">
        <v>2</v>
      </c>
      <c r="N510" s="3">
        <v>0</v>
      </c>
      <c r="O510" s="3">
        <v>1</v>
      </c>
      <c r="P510" s="3">
        <v>2</v>
      </c>
      <c r="Q510" s="3">
        <v>100</v>
      </c>
      <c r="R510" s="3">
        <v>100</v>
      </c>
      <c r="S510" s="3">
        <v>1</v>
      </c>
      <c r="T510" s="3">
        <v>1</v>
      </c>
      <c r="U510" s="3" t="b">
        <v>1</v>
      </c>
      <c r="V510" s="3">
        <v>251</v>
      </c>
      <c r="W510" s="51">
        <v>3417.72</v>
      </c>
      <c r="X510" s="51">
        <v>2192</v>
      </c>
      <c r="Y510" s="53">
        <v>165</v>
      </c>
      <c r="Z510" s="53">
        <v>172</v>
      </c>
      <c r="AA510" s="51">
        <v>135.76</v>
      </c>
      <c r="AB510" s="51">
        <v>148.27000000000001</v>
      </c>
      <c r="AC510" s="17">
        <v>1.2164334480862</v>
      </c>
      <c r="AD510" s="17">
        <v>1.1606295873185299</v>
      </c>
      <c r="AE510" s="51">
        <v>34</v>
      </c>
      <c r="AF510" s="51">
        <v>28</v>
      </c>
      <c r="AG510" s="51">
        <v>34.75</v>
      </c>
      <c r="AH510" s="51">
        <v>27.25</v>
      </c>
      <c r="AI510" s="17">
        <v>0.98141524360009003</v>
      </c>
      <c r="AJ510" s="17">
        <v>1.0328389944787499</v>
      </c>
      <c r="AK510" s="3">
        <v>-15</v>
      </c>
      <c r="AL510" s="3">
        <v>15</v>
      </c>
      <c r="AN510" s="6">
        <v>-6.7923186034204441E-3</v>
      </c>
      <c r="AP510" s="6">
        <v>-7.4661906851247739E-3</v>
      </c>
      <c r="AR510" s="6">
        <v>-3.6231884057971175E-3</v>
      </c>
      <c r="AT510" s="6">
        <v>-1.7411491584445882E-3</v>
      </c>
      <c r="AV510" s="6">
        <v>9.4430812699830557E-3</v>
      </c>
      <c r="AX510" s="6">
        <v>5.7726615972160111E-3</v>
      </c>
      <c r="AZ510" s="6">
        <v>-1.2590120315212006E-2</v>
      </c>
      <c r="BB510" s="6">
        <v>-7.3094532116907418E-3</v>
      </c>
      <c r="BD510" s="6">
        <v>-9.2951426323611974E-3</v>
      </c>
      <c r="BF510" s="6">
        <v>1.1524150139084588E-2</v>
      </c>
      <c r="BH510" s="6">
        <v>5.8760529134223027E-3</v>
      </c>
      <c r="BJ510" s="6">
        <v>-7.3944559793102105E-3</v>
      </c>
      <c r="BL510" s="6">
        <v>-1.4276886479802853E-2</v>
      </c>
      <c r="BN510" s="6">
        <v>2.0617412535491431E-2</v>
      </c>
      <c r="BR510">
        <v>5</v>
      </c>
      <c r="BS510">
        <v>15</v>
      </c>
      <c r="BT510">
        <f t="shared" si="169"/>
        <v>30</v>
      </c>
      <c r="BU510" s="23">
        <v>2192</v>
      </c>
      <c r="BV510" s="22">
        <v>1.2164334480862</v>
      </c>
      <c r="BW510" s="22">
        <v>1.1606295873185299</v>
      </c>
    </row>
    <row r="511" spans="1:75" x14ac:dyDescent="0.25">
      <c r="A511" s="3">
        <v>57</v>
      </c>
      <c r="B511" s="3" t="s">
        <v>21</v>
      </c>
      <c r="C511" s="3" t="s">
        <v>22</v>
      </c>
      <c r="D511" s="3" t="s">
        <v>23</v>
      </c>
      <c r="E511" s="3" t="s">
        <v>229</v>
      </c>
      <c r="F511" s="3" t="s">
        <v>43</v>
      </c>
      <c r="G511" s="3" t="b">
        <v>1</v>
      </c>
      <c r="H511" s="3" t="b">
        <v>1</v>
      </c>
      <c r="I511" s="3" t="b">
        <v>0</v>
      </c>
      <c r="J511" s="3" t="b">
        <v>1</v>
      </c>
      <c r="K511" s="3" t="b">
        <v>0</v>
      </c>
      <c r="L511" s="3">
        <v>200</v>
      </c>
      <c r="M511" s="3">
        <v>2</v>
      </c>
      <c r="N511" s="3">
        <v>0</v>
      </c>
      <c r="O511" s="3">
        <v>1</v>
      </c>
      <c r="P511" s="3">
        <v>2</v>
      </c>
      <c r="Q511" s="3">
        <v>100</v>
      </c>
      <c r="R511" s="3">
        <v>100</v>
      </c>
      <c r="S511" s="3">
        <v>1</v>
      </c>
      <c r="T511" s="3">
        <v>1</v>
      </c>
      <c r="U511" s="3" t="b">
        <v>1</v>
      </c>
      <c r="V511" s="3">
        <v>251</v>
      </c>
      <c r="W511" s="51">
        <v>3427.36</v>
      </c>
      <c r="X511" s="51">
        <v>2217.1799999999998</v>
      </c>
      <c r="Y511" s="53">
        <v>166</v>
      </c>
      <c r="Z511" s="53">
        <v>173</v>
      </c>
      <c r="AA511" s="51">
        <v>133.77000000000001</v>
      </c>
      <c r="AB511" s="51">
        <v>147.15</v>
      </c>
      <c r="AC511" s="17">
        <v>1.24122640579858</v>
      </c>
      <c r="AD511" s="17">
        <v>1.17606787967688</v>
      </c>
      <c r="AE511" s="51">
        <v>34</v>
      </c>
      <c r="AF511" s="51">
        <v>28</v>
      </c>
      <c r="AG511" s="51">
        <v>34.31</v>
      </c>
      <c r="AH511" s="51">
        <v>27.69</v>
      </c>
      <c r="AI511" s="17">
        <v>0.99275814879825897</v>
      </c>
      <c r="AJ511" s="17">
        <v>1.0140522403810499</v>
      </c>
      <c r="AK511" s="3">
        <v>-15</v>
      </c>
      <c r="AL511" s="3">
        <v>15</v>
      </c>
      <c r="AN511" s="6">
        <v>-3.9908831292847502E-3</v>
      </c>
      <c r="AP511" s="6">
        <v>3.93526977041736E-3</v>
      </c>
      <c r="AR511" s="6">
        <v>2.4154589371980784E-3</v>
      </c>
      <c r="AT511" s="6">
        <v>4.0626813697040021E-3</v>
      </c>
      <c r="AV511" s="6">
        <v>-5.3535578853444177E-3</v>
      </c>
      <c r="AX511" s="6">
        <v>-1.8247308691553554E-3</v>
      </c>
      <c r="AZ511" s="6">
        <v>7.534952232181702E-3</v>
      </c>
      <c r="BB511" s="6">
        <v>5.8949722571579599E-3</v>
      </c>
      <c r="BD511" s="6">
        <v>-9.2951426323611974E-3</v>
      </c>
      <c r="BF511" s="6">
        <v>1.1524150139084588E-2</v>
      </c>
      <c r="BH511" s="6">
        <v>-6.8602194112367121E-3</v>
      </c>
      <c r="BJ511" s="6">
        <v>8.6329362911157226E-3</v>
      </c>
      <c r="BL511" s="6">
        <v>-2.884192203638225E-3</v>
      </c>
      <c r="BN511" s="6">
        <v>2.0529620648623848E-3</v>
      </c>
      <c r="BR511">
        <v>5</v>
      </c>
      <c r="BS511">
        <v>15</v>
      </c>
      <c r="BT511">
        <f t="shared" si="169"/>
        <v>30</v>
      </c>
      <c r="BU511" s="23">
        <v>2217.1799999999998</v>
      </c>
      <c r="BV511" s="22">
        <v>1.24122640579858</v>
      </c>
      <c r="BW511" s="22">
        <v>1.17606787967688</v>
      </c>
    </row>
    <row r="512" spans="1:75" x14ac:dyDescent="0.25">
      <c r="A512" s="3">
        <v>58</v>
      </c>
      <c r="B512" s="3" t="s">
        <v>21</v>
      </c>
      <c r="C512" s="3" t="s">
        <v>22</v>
      </c>
      <c r="D512" s="3" t="s">
        <v>23</v>
      </c>
      <c r="E512" s="3" t="s">
        <v>229</v>
      </c>
      <c r="F512" s="3" t="s">
        <v>43</v>
      </c>
      <c r="G512" s="3" t="b">
        <v>1</v>
      </c>
      <c r="H512" s="3" t="b">
        <v>1</v>
      </c>
      <c r="I512" s="3" t="b">
        <v>0</v>
      </c>
      <c r="J512" s="3" t="b">
        <v>1</v>
      </c>
      <c r="K512" s="3" t="b">
        <v>0</v>
      </c>
      <c r="L512" s="3">
        <v>200</v>
      </c>
      <c r="M512" s="3">
        <v>2</v>
      </c>
      <c r="N512" s="3">
        <v>0</v>
      </c>
      <c r="O512" s="3">
        <v>1</v>
      </c>
      <c r="P512" s="3">
        <v>2</v>
      </c>
      <c r="Q512" s="3">
        <v>100</v>
      </c>
      <c r="R512" s="3">
        <v>100</v>
      </c>
      <c r="S512" s="3">
        <v>1</v>
      </c>
      <c r="T512" s="3">
        <v>1</v>
      </c>
      <c r="U512" s="3" t="b">
        <v>1</v>
      </c>
      <c r="V512" s="3">
        <v>251</v>
      </c>
      <c r="W512" s="51">
        <v>3406.39</v>
      </c>
      <c r="X512" s="51">
        <v>2194.4899999999998</v>
      </c>
      <c r="Y512" s="53">
        <v>166</v>
      </c>
      <c r="Z512" s="53">
        <v>173</v>
      </c>
      <c r="AA512" s="51">
        <v>134.85</v>
      </c>
      <c r="AB512" s="51">
        <v>147.52000000000001</v>
      </c>
      <c r="AC512" s="17">
        <v>1.23157652573472</v>
      </c>
      <c r="AD512" s="17">
        <v>1.1730779835913201</v>
      </c>
      <c r="AE512" s="51">
        <v>34</v>
      </c>
      <c r="AF512" s="51">
        <v>28</v>
      </c>
      <c r="AG512" s="51">
        <v>34.57</v>
      </c>
      <c r="AH512" s="51">
        <v>27.43</v>
      </c>
      <c r="AI512" s="17">
        <v>0.98509616716853499</v>
      </c>
      <c r="AJ512" s="17">
        <v>1.0233621770311401</v>
      </c>
      <c r="AK512" s="3">
        <v>-15</v>
      </c>
      <c r="AL512" s="3">
        <v>15</v>
      </c>
      <c r="AN512" s="6">
        <v>-1.0084877101548817E-2</v>
      </c>
      <c r="AP512" s="6">
        <v>-6.3387229911494591E-3</v>
      </c>
      <c r="AR512" s="6">
        <v>2.4154589371980784E-3</v>
      </c>
      <c r="AT512" s="6">
        <v>4.0626813697040021E-3</v>
      </c>
      <c r="AV512" s="6">
        <v>2.6767789426724864E-3</v>
      </c>
      <c r="AX512" s="6">
        <v>6.8512199919945616E-4</v>
      </c>
      <c r="AZ512" s="6">
        <v>-2.9810014550446517E-4</v>
      </c>
      <c r="BB512" s="6">
        <v>3.3377036742745503E-3</v>
      </c>
      <c r="BD512" s="6">
        <v>-9.2951426323611974E-3</v>
      </c>
      <c r="BF512" s="6">
        <v>1.1524150139084588E-2</v>
      </c>
      <c r="BH512" s="6">
        <v>6.6575968969817545E-4</v>
      </c>
      <c r="BJ512" s="6">
        <v>-8.3779550504514688E-4</v>
      </c>
      <c r="BL512" s="6">
        <v>-1.0579805693480826E-2</v>
      </c>
      <c r="BN512" s="6">
        <v>1.125273425150386E-2</v>
      </c>
      <c r="BR512">
        <v>5</v>
      </c>
      <c r="BS512">
        <v>15</v>
      </c>
      <c r="BT512">
        <f t="shared" si="169"/>
        <v>30</v>
      </c>
      <c r="BU512" s="23">
        <v>2194.4899999999998</v>
      </c>
      <c r="BV512" s="22">
        <v>1.23157652573472</v>
      </c>
      <c r="BW512" s="22">
        <v>1.1730779835913201</v>
      </c>
    </row>
    <row r="513" spans="1:75" x14ac:dyDescent="0.25">
      <c r="A513" s="3">
        <v>59</v>
      </c>
      <c r="B513" s="3" t="s">
        <v>21</v>
      </c>
      <c r="C513" s="3" t="s">
        <v>22</v>
      </c>
      <c r="D513" s="3" t="s">
        <v>23</v>
      </c>
      <c r="E513" s="3" t="s">
        <v>229</v>
      </c>
      <c r="F513" s="3" t="s">
        <v>43</v>
      </c>
      <c r="G513" s="3" t="b">
        <v>1</v>
      </c>
      <c r="H513" s="3" t="b">
        <v>1</v>
      </c>
      <c r="I513" s="3" t="b">
        <v>0</v>
      </c>
      <c r="J513" s="3" t="b">
        <v>1</v>
      </c>
      <c r="K513" s="3" t="b">
        <v>0</v>
      </c>
      <c r="L513" s="3">
        <v>200</v>
      </c>
      <c r="M513" s="3">
        <v>2</v>
      </c>
      <c r="N513" s="3">
        <v>0</v>
      </c>
      <c r="O513" s="3">
        <v>1</v>
      </c>
      <c r="P513" s="3">
        <v>2</v>
      </c>
      <c r="Q513" s="3">
        <v>100</v>
      </c>
      <c r="R513" s="3">
        <v>100</v>
      </c>
      <c r="S513" s="3">
        <v>1</v>
      </c>
      <c r="T513" s="3">
        <v>1</v>
      </c>
      <c r="U513" s="3" t="b">
        <v>1</v>
      </c>
      <c r="V513" s="3">
        <v>251</v>
      </c>
      <c r="W513" s="51">
        <v>3471.93</v>
      </c>
      <c r="X513" s="51">
        <v>2209.13</v>
      </c>
      <c r="Y513" s="53">
        <v>166</v>
      </c>
      <c r="Z513" s="53">
        <v>172</v>
      </c>
      <c r="AA513" s="51">
        <v>133.88</v>
      </c>
      <c r="AB513" s="51">
        <v>147.01</v>
      </c>
      <c r="AC513" s="17">
        <v>1.24041499314161</v>
      </c>
      <c r="AD513" s="17">
        <v>1.1702786593338499</v>
      </c>
      <c r="AE513" s="51">
        <v>34.979999999999997</v>
      </c>
      <c r="AF513" s="51">
        <v>27.02</v>
      </c>
      <c r="AG513" s="51">
        <v>34.56</v>
      </c>
      <c r="AH513" s="51">
        <v>27.44</v>
      </c>
      <c r="AI513" s="17">
        <v>1.0143934472484899</v>
      </c>
      <c r="AJ513" s="17">
        <v>0.98798850682234995</v>
      </c>
      <c r="AK513" s="3">
        <v>-15</v>
      </c>
      <c r="AL513" s="3">
        <v>15</v>
      </c>
      <c r="AN513" s="6">
        <v>8.9613968584980608E-3</v>
      </c>
      <c r="AP513" s="6">
        <v>2.9024369150110196E-4</v>
      </c>
      <c r="AR513" s="6">
        <v>2.4154589371980784E-3</v>
      </c>
      <c r="AT513" s="6">
        <v>-1.7411491584445882E-3</v>
      </c>
      <c r="AV513" s="6">
        <v>-4.5356532084168677E-3</v>
      </c>
      <c r="AX513" s="6">
        <v>-2.7744049274518456E-3</v>
      </c>
      <c r="AZ513" s="6">
        <v>6.8763080003464427E-3</v>
      </c>
      <c r="BB513" s="6">
        <v>9.4343184271972191E-4</v>
      </c>
      <c r="BD513" s="6">
        <v>1.9260467962353145E-2</v>
      </c>
      <c r="BF513" s="6">
        <v>-2.3879195115783403E-2</v>
      </c>
      <c r="BH513" s="6">
        <v>3.7629895504687205E-4</v>
      </c>
      <c r="BJ513" s="6">
        <v>-4.7353658980808788E-4</v>
      </c>
      <c r="BL513" s="6">
        <v>1.8846073236369998E-2</v>
      </c>
      <c r="BN513" s="6">
        <v>-2.370235938203924E-2</v>
      </c>
      <c r="BR513">
        <v>5</v>
      </c>
      <c r="BS513">
        <v>15</v>
      </c>
      <c r="BT513">
        <f t="shared" si="169"/>
        <v>30</v>
      </c>
      <c r="BU513" s="23">
        <v>2209.13</v>
      </c>
      <c r="BV513" s="22">
        <v>1.24041499314161</v>
      </c>
      <c r="BW513" s="22">
        <v>1.1702786593338499</v>
      </c>
    </row>
    <row r="514" spans="1:75" x14ac:dyDescent="0.25">
      <c r="A514" s="3">
        <v>60</v>
      </c>
      <c r="B514" s="3" t="s">
        <v>21</v>
      </c>
      <c r="C514" s="3" t="s">
        <v>22</v>
      </c>
      <c r="D514" s="3" t="s">
        <v>23</v>
      </c>
      <c r="E514" s="3" t="s">
        <v>229</v>
      </c>
      <c r="F514" s="3" t="s">
        <v>43</v>
      </c>
      <c r="G514" s="3" t="b">
        <v>1</v>
      </c>
      <c r="H514" s="3" t="b">
        <v>1</v>
      </c>
      <c r="I514" s="3" t="b">
        <v>0</v>
      </c>
      <c r="J514" s="3" t="b">
        <v>1</v>
      </c>
      <c r="K514" s="3" t="b">
        <v>0</v>
      </c>
      <c r="L514" s="3">
        <v>200</v>
      </c>
      <c r="M514" s="3">
        <v>2</v>
      </c>
      <c r="N514" s="3">
        <v>0</v>
      </c>
      <c r="O514" s="3">
        <v>1</v>
      </c>
      <c r="P514" s="3">
        <v>2</v>
      </c>
      <c r="Q514" s="3">
        <v>100</v>
      </c>
      <c r="R514" s="3">
        <v>100</v>
      </c>
      <c r="S514" s="3">
        <v>1</v>
      </c>
      <c r="T514" s="3">
        <v>1</v>
      </c>
      <c r="U514" s="3" t="b">
        <v>1</v>
      </c>
      <c r="V514" s="3">
        <v>251</v>
      </c>
      <c r="W514" s="51">
        <v>3471.06</v>
      </c>
      <c r="X514" s="51">
        <v>2239.7199999999998</v>
      </c>
      <c r="Y514" s="53">
        <v>165</v>
      </c>
      <c r="Z514" s="53">
        <v>172</v>
      </c>
      <c r="AA514" s="51">
        <v>133.94999999999999</v>
      </c>
      <c r="AB514" s="51">
        <v>146.88</v>
      </c>
      <c r="AC514" s="17">
        <v>1.23216448887345</v>
      </c>
      <c r="AD514" s="17">
        <v>1.1713293253353301</v>
      </c>
      <c r="AE514" s="51">
        <v>34</v>
      </c>
      <c r="AF514" s="51">
        <v>28</v>
      </c>
      <c r="AG514" s="51">
        <v>34.56</v>
      </c>
      <c r="AH514" s="51">
        <v>27.44</v>
      </c>
      <c r="AI514" s="17">
        <v>0.98572740717477503</v>
      </c>
      <c r="AJ514" s="17">
        <v>1.0235683269476299</v>
      </c>
      <c r="AK514" s="3">
        <v>-15</v>
      </c>
      <c r="AL514" s="3">
        <v>15</v>
      </c>
      <c r="AN514" s="6">
        <v>8.7085702130107467E-3</v>
      </c>
      <c r="AP514" s="6">
        <v>1.4141342791383238E-2</v>
      </c>
      <c r="AR514" s="6">
        <v>-3.6231884057971175E-3</v>
      </c>
      <c r="AT514" s="6">
        <v>-1.7411491584445882E-3</v>
      </c>
      <c r="AV514" s="6">
        <v>-4.0151684140083965E-3</v>
      </c>
      <c r="AX514" s="6">
        <v>-3.656245124441293E-3</v>
      </c>
      <c r="AZ514" s="6">
        <v>1.7916444548982113E-4</v>
      </c>
      <c r="BB514" s="6">
        <v>1.8420701498051972E-3</v>
      </c>
      <c r="BD514" s="6">
        <v>-9.2951426323611974E-3</v>
      </c>
      <c r="BF514" s="6">
        <v>1.1524150139084588E-2</v>
      </c>
      <c r="BH514" s="6">
        <v>3.7629895504687205E-4</v>
      </c>
      <c r="BJ514" s="6">
        <v>-4.7353658980808788E-4</v>
      </c>
      <c r="BL514" s="6">
        <v>-9.9457948928670659E-3</v>
      </c>
      <c r="BN514" s="6">
        <v>1.1456444796406728E-2</v>
      </c>
      <c r="BR514">
        <v>5</v>
      </c>
      <c r="BS514">
        <v>15</v>
      </c>
      <c r="BT514">
        <f t="shared" si="169"/>
        <v>30</v>
      </c>
      <c r="BU514" s="23">
        <v>2239.7199999999998</v>
      </c>
      <c r="BV514" s="22">
        <v>1.23216448887345</v>
      </c>
      <c r="BW514" s="22">
        <v>1.1713293253353301</v>
      </c>
    </row>
    <row r="515" spans="1:75" x14ac:dyDescent="0.25">
      <c r="A515" s="1">
        <v>61</v>
      </c>
      <c r="B515" s="1" t="s">
        <v>21</v>
      </c>
      <c r="C515" s="1" t="s">
        <v>22</v>
      </c>
      <c r="D515" s="1" t="s">
        <v>23</v>
      </c>
      <c r="E515" s="1" t="s">
        <v>230</v>
      </c>
      <c r="F515" s="1" t="s">
        <v>43</v>
      </c>
      <c r="G515" s="1" t="b">
        <v>1</v>
      </c>
      <c r="H515" s="1" t="b">
        <v>1</v>
      </c>
      <c r="I515" s="1" t="b">
        <v>0</v>
      </c>
      <c r="J515" s="1" t="b">
        <v>1</v>
      </c>
      <c r="K515" s="1" t="b">
        <v>0</v>
      </c>
      <c r="L515" s="1">
        <v>200</v>
      </c>
      <c r="M515" s="1">
        <v>2</v>
      </c>
      <c r="N515" s="1">
        <v>0</v>
      </c>
      <c r="O515" s="1">
        <v>1</v>
      </c>
      <c r="P515" s="1">
        <v>2</v>
      </c>
      <c r="Q515" s="1">
        <v>100</v>
      </c>
      <c r="R515" s="1">
        <v>100</v>
      </c>
      <c r="S515" s="1">
        <v>1</v>
      </c>
      <c r="T515" s="1">
        <v>1</v>
      </c>
      <c r="U515" s="1" t="b">
        <v>1</v>
      </c>
      <c r="V515" s="1">
        <v>251</v>
      </c>
      <c r="W515" s="50">
        <v>3441.74</v>
      </c>
      <c r="X515" s="50">
        <v>2323.3000000000002</v>
      </c>
      <c r="Y515" s="54">
        <v>165</v>
      </c>
      <c r="Z515" s="54">
        <v>171</v>
      </c>
      <c r="AA515" s="50">
        <v>133.97999999999999</v>
      </c>
      <c r="AB515" s="50">
        <v>145.69999999999999</v>
      </c>
      <c r="AC515" s="16">
        <v>1.23184313960359</v>
      </c>
      <c r="AD515" s="16">
        <v>1.1740328074413</v>
      </c>
      <c r="AE515" s="50">
        <v>34</v>
      </c>
      <c r="AF515" s="50">
        <v>28</v>
      </c>
      <c r="AG515" s="50">
        <v>34.119999999999997</v>
      </c>
      <c r="AH515" s="50">
        <v>27.88</v>
      </c>
      <c r="AI515" s="16">
        <v>0.99835905385905299</v>
      </c>
      <c r="AJ515" s="16">
        <v>1.0071455349248399</v>
      </c>
      <c r="AK515" s="1">
        <v>-15</v>
      </c>
      <c r="AL515" s="1">
        <v>14</v>
      </c>
      <c r="AN515" s="6" cm="1">
        <f t="array" ref="AN515:AN524">W515:W524/AO515-1</f>
        <v>1.7227977360386504E-2</v>
      </c>
      <c r="AO515" s="23">
        <f>AVERAGE(W515:W524)</f>
        <v>3383.45</v>
      </c>
      <c r="AP515" s="6" cm="1">
        <f t="array" ref="AP515:AP524">X515:X524/AQ515-1</f>
        <v>1.4697455678777116E-2</v>
      </c>
      <c r="AQ515" s="23">
        <f t="shared" ref="AQ515" si="195">AVERAGE(X515:X524)</f>
        <v>2289.6479999999997</v>
      </c>
      <c r="AR515" s="6" cm="1">
        <f t="array" ref="AR515:AR524">Y515:Y524/AS515-1</f>
        <v>-5.4249547920434127E-3</v>
      </c>
      <c r="AS515" s="23">
        <f>AVERAGE(Y515:Y524)</f>
        <v>165.9</v>
      </c>
      <c r="AT515" s="6" cm="1">
        <f t="array" ref="AT515:AT524">Z515:Z524/AU515-1</f>
        <v>-5.2356020942408987E-3</v>
      </c>
      <c r="AU515" s="23">
        <f>AVERAGE(Z515:Z524)</f>
        <v>171.9</v>
      </c>
      <c r="AV515" s="6" cm="1">
        <f t="array" ref="AV515:AV524">AA515:AA524/AW515-1</f>
        <v>-2.0632071325888957E-3</v>
      </c>
      <c r="AW515" s="23">
        <f>AVERAGE(AA515:AA524)</f>
        <v>134.25699999999998</v>
      </c>
      <c r="AX515" s="6" cm="1">
        <f t="array" ref="AX515:AX524">AB515:AB524/AY515-1</f>
        <v>-5.7118679923841009E-3</v>
      </c>
      <c r="AY515" s="23">
        <f>AVERAGE(AB515:AB524)</f>
        <v>146.53699999999998</v>
      </c>
      <c r="AZ515" s="6" cm="1">
        <f t="array" ref="AZ515:AZ524">AC515:AC524/BA515-1</f>
        <v>-3.5338911646204396E-3</v>
      </c>
      <c r="BA515" s="23">
        <f>AVERAGE(AC515:AC524)</f>
        <v>1.2362117774816321</v>
      </c>
      <c r="BB515" s="6" cm="1">
        <f t="array" ref="BB515:BB524">AD515:AD524/BC515-1</f>
        <v>5.1004948394806071E-4</v>
      </c>
      <c r="BC515" s="23">
        <f>AVERAGE(AD515:AD524)</f>
        <v>1.1734342978832177</v>
      </c>
      <c r="BD515" s="6" cm="1">
        <f t="array" ref="BD515:BD524">AE515:AE524/BE515-1</f>
        <v>0</v>
      </c>
      <c r="BE515" s="23">
        <f>AVERAGE(AE515:AE524)</f>
        <v>34</v>
      </c>
      <c r="BF515" s="6" cm="1">
        <f t="array" ref="BF515:BF524">AF515:AF524/BG515-1</f>
        <v>0</v>
      </c>
      <c r="BG515" s="23">
        <f>AVERAGE(AF515:AF524)</f>
        <v>28</v>
      </c>
      <c r="BH515" s="6" cm="1">
        <f t="array" ref="BH515:BH524">AG515:AG524/BI515-1</f>
        <v>7.6489176338558895E-3</v>
      </c>
      <c r="BI515" s="23">
        <f t="shared" ref="BI515" si="196">AVERAGE(AG515:AG524)</f>
        <v>33.861000000000004</v>
      </c>
      <c r="BJ515" s="6" cm="1">
        <f t="array" ref="BJ515:BJ524">AH515:AH524/BK515-1</f>
        <v>-9.2043071893102013E-3</v>
      </c>
      <c r="BK515" s="23">
        <f t="shared" ref="BK515" si="197">AVERAGE(AH515:AH524)</f>
        <v>28.138999999999999</v>
      </c>
      <c r="BL515" s="6" cm="1">
        <f t="array" ref="BL515:BL524">AI515:AI524/BM515-1</f>
        <v>-7.7274437008928443E-3</v>
      </c>
      <c r="BM515" s="22">
        <f t="shared" ref="BM515" si="198">AVERAGE(AI515:AI524)</f>
        <v>1.0061338969029303</v>
      </c>
      <c r="BN515" s="6" cm="1">
        <f t="array" ref="BN515:BN524">AJ515:AJ524/BO515-1</f>
        <v>9.1315984388442573E-3</v>
      </c>
      <c r="BO515" s="22">
        <f t="shared" ref="BO515" si="199">AVERAGE(AJ515:AJ524)</f>
        <v>0.99803190830900856</v>
      </c>
      <c r="BR515">
        <v>5</v>
      </c>
      <c r="BS515">
        <v>14</v>
      </c>
      <c r="BT515">
        <f t="shared" si="169"/>
        <v>29</v>
      </c>
      <c r="BU515" s="23">
        <v>2323.3000000000002</v>
      </c>
      <c r="BV515" s="22">
        <v>1.23184313960359</v>
      </c>
      <c r="BW515" s="22">
        <v>1.1740328074413</v>
      </c>
    </row>
    <row r="516" spans="1:75" x14ac:dyDescent="0.25">
      <c r="A516" s="1">
        <v>62</v>
      </c>
      <c r="B516" s="1" t="s">
        <v>21</v>
      </c>
      <c r="C516" s="1" t="s">
        <v>22</v>
      </c>
      <c r="D516" s="1" t="s">
        <v>23</v>
      </c>
      <c r="E516" s="1" t="s">
        <v>230</v>
      </c>
      <c r="F516" s="1" t="s">
        <v>43</v>
      </c>
      <c r="G516" s="1" t="b">
        <v>1</v>
      </c>
      <c r="H516" s="1" t="b">
        <v>1</v>
      </c>
      <c r="I516" s="1" t="b">
        <v>0</v>
      </c>
      <c r="J516" s="1" t="b">
        <v>1</v>
      </c>
      <c r="K516" s="1" t="b">
        <v>0</v>
      </c>
      <c r="L516" s="1">
        <v>200</v>
      </c>
      <c r="M516" s="1">
        <v>2</v>
      </c>
      <c r="N516" s="1">
        <v>0</v>
      </c>
      <c r="O516" s="1">
        <v>1</v>
      </c>
      <c r="P516" s="1">
        <v>2</v>
      </c>
      <c r="Q516" s="1">
        <v>100</v>
      </c>
      <c r="R516" s="1">
        <v>100</v>
      </c>
      <c r="S516" s="1">
        <v>1</v>
      </c>
      <c r="T516" s="1">
        <v>1</v>
      </c>
      <c r="U516" s="1" t="b">
        <v>1</v>
      </c>
      <c r="V516" s="1">
        <v>251</v>
      </c>
      <c r="W516" s="50">
        <v>3417.51</v>
      </c>
      <c r="X516" s="50">
        <v>2331.59</v>
      </c>
      <c r="Y516" s="54">
        <v>165</v>
      </c>
      <c r="Z516" s="54">
        <v>171</v>
      </c>
      <c r="AA516" s="50">
        <v>133.72</v>
      </c>
      <c r="AB516" s="50">
        <v>146.37</v>
      </c>
      <c r="AC516" s="16">
        <v>1.2345547278821301</v>
      </c>
      <c r="AD516" s="16">
        <v>1.16871653419147</v>
      </c>
      <c r="AE516" s="50">
        <v>34</v>
      </c>
      <c r="AF516" s="50">
        <v>28</v>
      </c>
      <c r="AG516" s="50">
        <v>33.64</v>
      </c>
      <c r="AH516" s="50">
        <v>28.36</v>
      </c>
      <c r="AI516" s="16">
        <v>1.01280450711499</v>
      </c>
      <c r="AJ516" s="16">
        <v>0.99022163372408201</v>
      </c>
      <c r="AK516" s="1">
        <v>-15</v>
      </c>
      <c r="AL516" s="1">
        <v>14</v>
      </c>
      <c r="AN516" s="6">
        <v>1.0066647948100416E-2</v>
      </c>
      <c r="AP516" s="6">
        <v>1.8318099550673539E-2</v>
      </c>
      <c r="AR516" s="6">
        <v>-5.4249547920434127E-3</v>
      </c>
      <c r="AT516" s="6">
        <v>-5.2356020942408987E-3</v>
      </c>
      <c r="AV516" s="6">
        <v>-3.9997914447662541E-3</v>
      </c>
      <c r="AX516" s="6">
        <v>-1.1396439124587987E-3</v>
      </c>
      <c r="AZ516" s="6">
        <v>-1.3404253459530224E-3</v>
      </c>
      <c r="BB516" s="6">
        <v>-4.0204753689730977E-3</v>
      </c>
      <c r="BD516" s="6">
        <v>0</v>
      </c>
      <c r="BF516" s="6">
        <v>0</v>
      </c>
      <c r="BH516" s="6">
        <v>-6.526682614217072E-3</v>
      </c>
      <c r="BJ516" s="6">
        <v>7.853868296670008E-3</v>
      </c>
      <c r="BL516" s="6">
        <v>6.6299428262910354E-3</v>
      </c>
      <c r="BN516" s="6">
        <v>-7.8256762332976626E-3</v>
      </c>
      <c r="BR516">
        <v>5</v>
      </c>
      <c r="BS516">
        <v>14</v>
      </c>
      <c r="BT516">
        <f t="shared" si="169"/>
        <v>29</v>
      </c>
      <c r="BU516" s="23">
        <v>2331.59</v>
      </c>
      <c r="BV516" s="22">
        <v>1.2345547278821301</v>
      </c>
      <c r="BW516" s="22">
        <v>1.16871653419147</v>
      </c>
    </row>
    <row r="517" spans="1:75" x14ac:dyDescent="0.25">
      <c r="A517" s="1">
        <v>63</v>
      </c>
      <c r="B517" s="1" t="s">
        <v>21</v>
      </c>
      <c r="C517" s="1" t="s">
        <v>22</v>
      </c>
      <c r="D517" s="1" t="s">
        <v>23</v>
      </c>
      <c r="E517" s="1" t="s">
        <v>230</v>
      </c>
      <c r="F517" s="1" t="s">
        <v>43</v>
      </c>
      <c r="G517" s="1" t="b">
        <v>1</v>
      </c>
      <c r="H517" s="1" t="b">
        <v>1</v>
      </c>
      <c r="I517" s="1" t="b">
        <v>0</v>
      </c>
      <c r="J517" s="1" t="b">
        <v>1</v>
      </c>
      <c r="K517" s="1" t="b">
        <v>0</v>
      </c>
      <c r="L517" s="1">
        <v>200</v>
      </c>
      <c r="M517" s="1">
        <v>2</v>
      </c>
      <c r="N517" s="1">
        <v>0</v>
      </c>
      <c r="O517" s="1">
        <v>1</v>
      </c>
      <c r="P517" s="1">
        <v>2</v>
      </c>
      <c r="Q517" s="1">
        <v>100</v>
      </c>
      <c r="R517" s="1">
        <v>100</v>
      </c>
      <c r="S517" s="1">
        <v>1</v>
      </c>
      <c r="T517" s="1">
        <v>1</v>
      </c>
      <c r="U517" s="1" t="b">
        <v>1</v>
      </c>
      <c r="V517" s="1">
        <v>251</v>
      </c>
      <c r="W517" s="50">
        <v>3359.1</v>
      </c>
      <c r="X517" s="50">
        <v>2275.9</v>
      </c>
      <c r="Y517" s="54">
        <v>166</v>
      </c>
      <c r="Z517" s="54">
        <v>172</v>
      </c>
      <c r="AA517" s="50">
        <v>134.82</v>
      </c>
      <c r="AB517" s="50">
        <v>146.99</v>
      </c>
      <c r="AC517" s="16">
        <v>1.23189942229109</v>
      </c>
      <c r="AD517" s="16">
        <v>1.1704536271130801</v>
      </c>
      <c r="AE517" s="50">
        <v>34</v>
      </c>
      <c r="AF517" s="50">
        <v>28</v>
      </c>
      <c r="AG517" s="50">
        <v>33.840000000000003</v>
      </c>
      <c r="AH517" s="50">
        <v>28.16</v>
      </c>
      <c r="AI517" s="16">
        <v>1.0067278856370501</v>
      </c>
      <c r="AJ517" s="16">
        <v>0.997200585487516</v>
      </c>
      <c r="AK517" s="1">
        <v>-15</v>
      </c>
      <c r="AL517" s="1">
        <v>14</v>
      </c>
      <c r="AN517" s="6">
        <v>-7.196796169590236E-3</v>
      </c>
      <c r="AP517" s="6">
        <v>-6.0044163993765443E-3</v>
      </c>
      <c r="AR517" s="6">
        <v>6.027727546713546E-4</v>
      </c>
      <c r="AT517" s="6">
        <v>5.8173356602675419E-4</v>
      </c>
      <c r="AV517" s="6">
        <v>4.1934498759841343E-3</v>
      </c>
      <c r="AX517" s="6">
        <v>3.0913694152332472E-3</v>
      </c>
      <c r="AZ517" s="6">
        <v>-3.4883628105591979E-3</v>
      </c>
      <c r="BB517" s="6">
        <v>-2.5401258302356622E-3</v>
      </c>
      <c r="BD517" s="6">
        <v>0</v>
      </c>
      <c r="BF517" s="6">
        <v>0</v>
      </c>
      <c r="BH517" s="6">
        <v>-6.2018251085316223E-4</v>
      </c>
      <c r="BJ517" s="6">
        <v>7.4629517751167995E-4</v>
      </c>
      <c r="BL517" s="6">
        <v>5.9036748085738999E-4</v>
      </c>
      <c r="BN517" s="6">
        <v>-8.3296216741313156E-4</v>
      </c>
      <c r="BR517">
        <v>5</v>
      </c>
      <c r="BS517">
        <v>14</v>
      </c>
      <c r="BT517">
        <f t="shared" si="169"/>
        <v>29</v>
      </c>
      <c r="BU517" s="23">
        <v>2275.9</v>
      </c>
      <c r="BV517" s="22">
        <v>1.23189942229109</v>
      </c>
      <c r="BW517" s="22">
        <v>1.1704536271130801</v>
      </c>
    </row>
    <row r="518" spans="1:75" x14ac:dyDescent="0.25">
      <c r="A518" s="1">
        <v>64</v>
      </c>
      <c r="B518" s="1" t="s">
        <v>21</v>
      </c>
      <c r="C518" s="1" t="s">
        <v>22</v>
      </c>
      <c r="D518" s="1" t="s">
        <v>23</v>
      </c>
      <c r="E518" s="1" t="s">
        <v>230</v>
      </c>
      <c r="F518" s="1" t="s">
        <v>43</v>
      </c>
      <c r="G518" s="1" t="b">
        <v>1</v>
      </c>
      <c r="H518" s="1" t="b">
        <v>1</v>
      </c>
      <c r="I518" s="1" t="b">
        <v>0</v>
      </c>
      <c r="J518" s="1" t="b">
        <v>1</v>
      </c>
      <c r="K518" s="1" t="b">
        <v>0</v>
      </c>
      <c r="L518" s="1">
        <v>200</v>
      </c>
      <c r="M518" s="1">
        <v>2</v>
      </c>
      <c r="N518" s="1">
        <v>0</v>
      </c>
      <c r="O518" s="1">
        <v>1</v>
      </c>
      <c r="P518" s="1">
        <v>2</v>
      </c>
      <c r="Q518" s="1">
        <v>100</v>
      </c>
      <c r="R518" s="1">
        <v>100</v>
      </c>
      <c r="S518" s="1">
        <v>1</v>
      </c>
      <c r="T518" s="1">
        <v>1</v>
      </c>
      <c r="U518" s="1" t="b">
        <v>1</v>
      </c>
      <c r="V518" s="1">
        <v>251</v>
      </c>
      <c r="W518" s="50">
        <v>3288.61</v>
      </c>
      <c r="X518" s="50">
        <v>2237.65</v>
      </c>
      <c r="Y518" s="54">
        <v>167</v>
      </c>
      <c r="Z518" s="54">
        <v>173</v>
      </c>
      <c r="AA518" s="50">
        <v>135.29</v>
      </c>
      <c r="AB518" s="50">
        <v>147.91999999999999</v>
      </c>
      <c r="AC518" s="16">
        <v>1.2350705522148899</v>
      </c>
      <c r="AD518" s="16">
        <v>1.1700265391899001</v>
      </c>
      <c r="AE518" s="50">
        <v>34</v>
      </c>
      <c r="AF518" s="50">
        <v>28</v>
      </c>
      <c r="AG518" s="50">
        <v>33.520000000000003</v>
      </c>
      <c r="AH518" s="50">
        <v>28.48</v>
      </c>
      <c r="AI518" s="16">
        <v>1.0165699506586601</v>
      </c>
      <c r="AJ518" s="16">
        <v>0.98614436822807305</v>
      </c>
      <c r="AK518" s="1">
        <v>-15</v>
      </c>
      <c r="AL518" s="1">
        <v>14</v>
      </c>
      <c r="AN518" s="6">
        <v>-2.8030560522543491E-2</v>
      </c>
      <c r="AP518" s="6">
        <v>-2.2710041019405436E-2</v>
      </c>
      <c r="AR518" s="6">
        <v>6.6305003013862329E-3</v>
      </c>
      <c r="AT518" s="6">
        <v>6.3990692262942961E-3</v>
      </c>
      <c r="AV518" s="6">
        <v>7.6941984403049446E-3</v>
      </c>
      <c r="AX518" s="6">
        <v>9.4378894067710384E-3</v>
      </c>
      <c r="AZ518" s="6">
        <v>-9.2316323750540885E-4</v>
      </c>
      <c r="BB518" s="6">
        <v>-2.9040899004443288E-3</v>
      </c>
      <c r="BD518" s="6">
        <v>0</v>
      </c>
      <c r="BF518" s="6">
        <v>0</v>
      </c>
      <c r="BH518" s="6">
        <v>-1.0070582676235174E-2</v>
      </c>
      <c r="BJ518" s="6">
        <v>1.2118412168165227E-2</v>
      </c>
      <c r="BL518" s="6">
        <v>1.0372430337407312E-2</v>
      </c>
      <c r="BN518" s="6">
        <v>-1.1910981985612912E-2</v>
      </c>
      <c r="BR518">
        <v>5</v>
      </c>
      <c r="BS518">
        <v>14</v>
      </c>
      <c r="BT518">
        <f t="shared" si="169"/>
        <v>29</v>
      </c>
      <c r="BU518" s="23">
        <v>2237.65</v>
      </c>
      <c r="BV518" s="22">
        <v>1.2350705522148899</v>
      </c>
      <c r="BW518" s="22">
        <v>1.1700265391899001</v>
      </c>
    </row>
    <row r="519" spans="1:75" x14ac:dyDescent="0.25">
      <c r="A519" s="1">
        <v>65</v>
      </c>
      <c r="B519" s="1" t="s">
        <v>21</v>
      </c>
      <c r="C519" s="1" t="s">
        <v>22</v>
      </c>
      <c r="D519" s="1" t="s">
        <v>23</v>
      </c>
      <c r="E519" s="1" t="s">
        <v>230</v>
      </c>
      <c r="F519" s="1" t="s">
        <v>43</v>
      </c>
      <c r="G519" s="1" t="b">
        <v>1</v>
      </c>
      <c r="H519" s="1" t="b">
        <v>1</v>
      </c>
      <c r="I519" s="1" t="b">
        <v>0</v>
      </c>
      <c r="J519" s="1" t="b">
        <v>1</v>
      </c>
      <c r="K519" s="1" t="b">
        <v>0</v>
      </c>
      <c r="L519" s="1">
        <v>200</v>
      </c>
      <c r="M519" s="1">
        <v>2</v>
      </c>
      <c r="N519" s="1">
        <v>0</v>
      </c>
      <c r="O519" s="1">
        <v>1</v>
      </c>
      <c r="P519" s="1">
        <v>2</v>
      </c>
      <c r="Q519" s="1">
        <v>100</v>
      </c>
      <c r="R519" s="1">
        <v>100</v>
      </c>
      <c r="S519" s="1">
        <v>1</v>
      </c>
      <c r="T519" s="1">
        <v>1</v>
      </c>
      <c r="U519" s="1" t="b">
        <v>1</v>
      </c>
      <c r="V519" s="1">
        <v>251</v>
      </c>
      <c r="W519" s="50">
        <v>3396.41</v>
      </c>
      <c r="X519" s="50">
        <v>2307.59</v>
      </c>
      <c r="Y519" s="54">
        <v>166</v>
      </c>
      <c r="Z519" s="54">
        <v>172</v>
      </c>
      <c r="AA519" s="50">
        <v>133.32</v>
      </c>
      <c r="AB519" s="50">
        <v>146.29</v>
      </c>
      <c r="AC519" s="16">
        <v>1.24540854850102</v>
      </c>
      <c r="AD519" s="16">
        <v>1.1759227719712899</v>
      </c>
      <c r="AE519" s="50">
        <v>34</v>
      </c>
      <c r="AF519" s="50">
        <v>28</v>
      </c>
      <c r="AG519" s="50">
        <v>33.619999999999997</v>
      </c>
      <c r="AH519" s="50">
        <v>28.38</v>
      </c>
      <c r="AI519" s="16">
        <v>1.0126576770004101</v>
      </c>
      <c r="AJ519" s="16">
        <v>0.98853888936425205</v>
      </c>
      <c r="AK519" s="1">
        <v>-15</v>
      </c>
      <c r="AL519" s="1">
        <v>14</v>
      </c>
      <c r="AN519" s="6">
        <v>3.8304097888250954E-3</v>
      </c>
      <c r="AP519" s="6">
        <v>7.8361390047729795E-3</v>
      </c>
      <c r="AR519" s="6">
        <v>6.027727546713546E-4</v>
      </c>
      <c r="AT519" s="6">
        <v>5.8173356602675419E-4</v>
      </c>
      <c r="AV519" s="6">
        <v>-6.9791519250391731E-3</v>
      </c>
      <c r="AX519" s="6">
        <v>-1.6855811160320089E-3</v>
      </c>
      <c r="AZ519" s="6">
        <v>7.4394785642013517E-3</v>
      </c>
      <c r="BB519" s="6">
        <v>2.1206761150251996E-3</v>
      </c>
      <c r="BD519" s="6">
        <v>0</v>
      </c>
      <c r="BF519" s="6">
        <v>0</v>
      </c>
      <c r="BH519" s="6">
        <v>-7.1173326245534962E-3</v>
      </c>
      <c r="BJ519" s="6">
        <v>8.5646256085858408E-3</v>
      </c>
      <c r="BL519" s="6">
        <v>6.4840078617380836E-3</v>
      </c>
      <c r="BN519" s="6">
        <v>-9.5117389190900736E-3</v>
      </c>
      <c r="BR519">
        <v>5</v>
      </c>
      <c r="BS519">
        <v>14</v>
      </c>
      <c r="BT519">
        <f t="shared" si="169"/>
        <v>29</v>
      </c>
      <c r="BU519" s="23">
        <v>2307.59</v>
      </c>
      <c r="BV519" s="22">
        <v>1.24540854850102</v>
      </c>
      <c r="BW519" s="22">
        <v>1.1759227719712899</v>
      </c>
    </row>
    <row r="520" spans="1:75" x14ac:dyDescent="0.25">
      <c r="A520" s="1">
        <v>66</v>
      </c>
      <c r="B520" s="1" t="s">
        <v>21</v>
      </c>
      <c r="C520" s="1" t="s">
        <v>22</v>
      </c>
      <c r="D520" s="1" t="s">
        <v>23</v>
      </c>
      <c r="E520" s="1" t="s">
        <v>230</v>
      </c>
      <c r="F520" s="1" t="s">
        <v>43</v>
      </c>
      <c r="G520" s="1" t="b">
        <v>1</v>
      </c>
      <c r="H520" s="1" t="b">
        <v>1</v>
      </c>
      <c r="I520" s="1" t="b">
        <v>0</v>
      </c>
      <c r="J520" s="1" t="b">
        <v>1</v>
      </c>
      <c r="K520" s="1" t="b">
        <v>0</v>
      </c>
      <c r="L520" s="1">
        <v>200</v>
      </c>
      <c r="M520" s="1">
        <v>2</v>
      </c>
      <c r="N520" s="1">
        <v>0</v>
      </c>
      <c r="O520" s="1">
        <v>1</v>
      </c>
      <c r="P520" s="1">
        <v>2</v>
      </c>
      <c r="Q520" s="1">
        <v>100</v>
      </c>
      <c r="R520" s="1">
        <v>100</v>
      </c>
      <c r="S520" s="1">
        <v>1</v>
      </c>
      <c r="T520" s="1">
        <v>1</v>
      </c>
      <c r="U520" s="1" t="b">
        <v>1</v>
      </c>
      <c r="V520" s="1">
        <v>251</v>
      </c>
      <c r="W520" s="50">
        <v>3391.46</v>
      </c>
      <c r="X520" s="50">
        <v>2289.1999999999998</v>
      </c>
      <c r="Y520" s="54">
        <v>166</v>
      </c>
      <c r="Z520" s="54">
        <v>172</v>
      </c>
      <c r="AA520" s="50">
        <v>134.15</v>
      </c>
      <c r="AB520" s="50">
        <v>146.22999999999999</v>
      </c>
      <c r="AC520" s="16">
        <v>1.2379675999971</v>
      </c>
      <c r="AD520" s="16">
        <v>1.17658169871856</v>
      </c>
      <c r="AE520" s="50">
        <v>34</v>
      </c>
      <c r="AF520" s="50">
        <v>28</v>
      </c>
      <c r="AG520" s="50">
        <v>33.979999999999997</v>
      </c>
      <c r="AH520" s="50">
        <v>28.02</v>
      </c>
      <c r="AI520" s="16">
        <v>1.0025689352340399</v>
      </c>
      <c r="AJ520" s="16">
        <v>1.0023338004557101</v>
      </c>
      <c r="AK520" s="1">
        <v>-15</v>
      </c>
      <c r="AL520" s="1">
        <v>14</v>
      </c>
      <c r="AN520" s="6">
        <v>2.3674060500378236E-3</v>
      </c>
      <c r="AP520" s="6">
        <v>-1.9566326352338237E-4</v>
      </c>
      <c r="AR520" s="6">
        <v>6.027727546713546E-4</v>
      </c>
      <c r="AT520" s="6">
        <v>5.8173356602675419E-4</v>
      </c>
      <c r="AV520" s="6">
        <v>-7.9697892847274687E-4</v>
      </c>
      <c r="AX520" s="6">
        <v>-2.0950340187119165E-3</v>
      </c>
      <c r="AZ520" s="6">
        <v>1.4203250182949212E-3</v>
      </c>
      <c r="BB520" s="6">
        <v>2.6822130911121622E-3</v>
      </c>
      <c r="BD520" s="6">
        <v>0</v>
      </c>
      <c r="BF520" s="6">
        <v>0</v>
      </c>
      <c r="BH520" s="6">
        <v>3.5143675615012526E-3</v>
      </c>
      <c r="BJ520" s="6">
        <v>-4.2290060058992607E-3</v>
      </c>
      <c r="BL520" s="6">
        <v>-3.543227874405197E-3</v>
      </c>
      <c r="BN520" s="6">
        <v>4.3103753606337225E-3</v>
      </c>
      <c r="BR520">
        <v>5</v>
      </c>
      <c r="BS520">
        <v>14</v>
      </c>
      <c r="BT520">
        <f t="shared" ref="BT520:BT583" si="200">BS520+20-BR520</f>
        <v>29</v>
      </c>
      <c r="BU520" s="23">
        <v>2289.1999999999998</v>
      </c>
      <c r="BV520" s="22">
        <v>1.2379675999971</v>
      </c>
      <c r="BW520" s="22">
        <v>1.17658169871856</v>
      </c>
    </row>
    <row r="521" spans="1:75" x14ac:dyDescent="0.25">
      <c r="A521" s="1">
        <v>67</v>
      </c>
      <c r="B521" s="1" t="s">
        <v>21</v>
      </c>
      <c r="C521" s="1" t="s">
        <v>22</v>
      </c>
      <c r="D521" s="1" t="s">
        <v>23</v>
      </c>
      <c r="E521" s="1" t="s">
        <v>230</v>
      </c>
      <c r="F521" s="1" t="s">
        <v>43</v>
      </c>
      <c r="G521" s="1" t="b">
        <v>1</v>
      </c>
      <c r="H521" s="1" t="b">
        <v>1</v>
      </c>
      <c r="I521" s="1" t="b">
        <v>0</v>
      </c>
      <c r="J521" s="1" t="b">
        <v>1</v>
      </c>
      <c r="K521" s="1" t="b">
        <v>0</v>
      </c>
      <c r="L521" s="1">
        <v>200</v>
      </c>
      <c r="M521" s="1">
        <v>2</v>
      </c>
      <c r="N521" s="1">
        <v>0</v>
      </c>
      <c r="O521" s="1">
        <v>1</v>
      </c>
      <c r="P521" s="1">
        <v>2</v>
      </c>
      <c r="Q521" s="1">
        <v>100</v>
      </c>
      <c r="R521" s="1">
        <v>100</v>
      </c>
      <c r="S521" s="1">
        <v>1</v>
      </c>
      <c r="T521" s="1">
        <v>1</v>
      </c>
      <c r="U521" s="1" t="b">
        <v>1</v>
      </c>
      <c r="V521" s="1">
        <v>251</v>
      </c>
      <c r="W521" s="50">
        <v>3355.42</v>
      </c>
      <c r="X521" s="50">
        <v>2252.48</v>
      </c>
      <c r="Y521" s="54">
        <v>166</v>
      </c>
      <c r="Z521" s="54">
        <v>172</v>
      </c>
      <c r="AA521" s="50">
        <v>135.47999999999999</v>
      </c>
      <c r="AB521" s="50">
        <v>147.25</v>
      </c>
      <c r="AC521" s="16">
        <v>1.22584461507741</v>
      </c>
      <c r="AD521" s="16">
        <v>1.1683004676336799</v>
      </c>
      <c r="AE521" s="50">
        <v>34</v>
      </c>
      <c r="AF521" s="50">
        <v>28</v>
      </c>
      <c r="AG521" s="50">
        <v>34.14</v>
      </c>
      <c r="AH521" s="50">
        <v>27.86</v>
      </c>
      <c r="AI521" s="16">
        <v>0.99814833828713201</v>
      </c>
      <c r="AJ521" s="16">
        <v>1.0085647661694299</v>
      </c>
      <c r="AK521" s="1">
        <v>-15</v>
      </c>
      <c r="AL521" s="1">
        <v>14</v>
      </c>
      <c r="AN521" s="6">
        <v>-8.2844433935774786E-3</v>
      </c>
      <c r="AP521" s="6">
        <v>-1.6233062898751149E-2</v>
      </c>
      <c r="AR521" s="6">
        <v>6.027727546713546E-4</v>
      </c>
      <c r="AT521" s="6">
        <v>5.8173356602675419E-4</v>
      </c>
      <c r="AV521" s="6">
        <v>9.1093946684344118E-3</v>
      </c>
      <c r="AX521" s="6">
        <v>4.8656653268459582E-3</v>
      </c>
      <c r="AZ521" s="6">
        <v>-8.3862349421567339E-3</v>
      </c>
      <c r="BB521" s="6">
        <v>-4.375047038252422E-3</v>
      </c>
      <c r="BD521" s="6">
        <v>0</v>
      </c>
      <c r="BF521" s="6">
        <v>0</v>
      </c>
      <c r="BH521" s="6">
        <v>8.2395676441924248E-3</v>
      </c>
      <c r="BJ521" s="6">
        <v>-9.9150645012260341E-3</v>
      </c>
      <c r="BL521" s="6">
        <v>-7.9368746449943739E-3</v>
      </c>
      <c r="BN521" s="6">
        <v>1.0553628368723755E-2</v>
      </c>
      <c r="BR521">
        <v>5</v>
      </c>
      <c r="BS521">
        <v>14</v>
      </c>
      <c r="BT521">
        <f t="shared" si="200"/>
        <v>29</v>
      </c>
      <c r="BU521" s="23">
        <v>2252.48</v>
      </c>
      <c r="BV521" s="22">
        <v>1.22584461507741</v>
      </c>
      <c r="BW521" s="22">
        <v>1.1683004676336799</v>
      </c>
    </row>
    <row r="522" spans="1:75" x14ac:dyDescent="0.25">
      <c r="A522" s="1">
        <v>68</v>
      </c>
      <c r="B522" s="1" t="s">
        <v>21</v>
      </c>
      <c r="C522" s="1" t="s">
        <v>22</v>
      </c>
      <c r="D522" s="1" t="s">
        <v>23</v>
      </c>
      <c r="E522" s="1" t="s">
        <v>230</v>
      </c>
      <c r="F522" s="1" t="s">
        <v>43</v>
      </c>
      <c r="G522" s="1" t="b">
        <v>1</v>
      </c>
      <c r="H522" s="1" t="b">
        <v>1</v>
      </c>
      <c r="I522" s="1" t="b">
        <v>0</v>
      </c>
      <c r="J522" s="1" t="b">
        <v>1</v>
      </c>
      <c r="K522" s="1" t="b">
        <v>0</v>
      </c>
      <c r="L522" s="1">
        <v>200</v>
      </c>
      <c r="M522" s="1">
        <v>2</v>
      </c>
      <c r="N522" s="1">
        <v>0</v>
      </c>
      <c r="O522" s="1">
        <v>1</v>
      </c>
      <c r="P522" s="1">
        <v>2</v>
      </c>
      <c r="Q522" s="1">
        <v>100</v>
      </c>
      <c r="R522" s="1">
        <v>100</v>
      </c>
      <c r="S522" s="1">
        <v>1</v>
      </c>
      <c r="T522" s="1">
        <v>1</v>
      </c>
      <c r="U522" s="1" t="b">
        <v>1</v>
      </c>
      <c r="V522" s="1">
        <v>251</v>
      </c>
      <c r="W522" s="50">
        <v>3419.36</v>
      </c>
      <c r="X522" s="50">
        <v>2294.64</v>
      </c>
      <c r="Y522" s="54">
        <v>166</v>
      </c>
      <c r="Z522" s="54">
        <v>172</v>
      </c>
      <c r="AA522" s="50">
        <v>133.9</v>
      </c>
      <c r="AB522" s="50">
        <v>145.47999999999999</v>
      </c>
      <c r="AC522" s="16">
        <v>1.2400202006183001</v>
      </c>
      <c r="AD522" s="16">
        <v>1.1825878660200599</v>
      </c>
      <c r="AE522" s="50">
        <v>34</v>
      </c>
      <c r="AF522" s="50">
        <v>28</v>
      </c>
      <c r="AG522" s="50">
        <v>34.26</v>
      </c>
      <c r="AH522" s="50">
        <v>27.74</v>
      </c>
      <c r="AI522" s="16">
        <v>0.99412613854124798</v>
      </c>
      <c r="AJ522" s="16">
        <v>1.0120804553334</v>
      </c>
      <c r="AK522" s="1">
        <v>-15</v>
      </c>
      <c r="AL522" s="1">
        <v>14</v>
      </c>
      <c r="AN522" s="6">
        <v>1.061342712320279E-2</v>
      </c>
      <c r="AP522" s="6">
        <v>2.1802477935473075E-3</v>
      </c>
      <c r="AR522" s="6">
        <v>6.027727546713546E-4</v>
      </c>
      <c r="AT522" s="6">
        <v>5.8173356602675419E-4</v>
      </c>
      <c r="AV522" s="6">
        <v>-2.6590792286433906E-3</v>
      </c>
      <c r="AX522" s="6">
        <v>-7.2131953022103179E-3</v>
      </c>
      <c r="AZ522" s="6">
        <v>3.0807206386809227E-3</v>
      </c>
      <c r="BB522" s="6">
        <v>7.8006652382280883E-3</v>
      </c>
      <c r="BD522" s="6">
        <v>0</v>
      </c>
      <c r="BF522" s="6">
        <v>0</v>
      </c>
      <c r="BH522" s="6">
        <v>1.1783467706210526E-2</v>
      </c>
      <c r="BJ522" s="6">
        <v>-1.4179608372721142E-2</v>
      </c>
      <c r="BL522" s="6">
        <v>-1.193455304372959E-2</v>
      </c>
      <c r="BN522" s="6">
        <v>1.4076250375796295E-2</v>
      </c>
      <c r="BR522">
        <v>5</v>
      </c>
      <c r="BS522">
        <v>14</v>
      </c>
      <c r="BT522">
        <f t="shared" si="200"/>
        <v>29</v>
      </c>
      <c r="BU522" s="23">
        <v>2294.64</v>
      </c>
      <c r="BV522" s="22">
        <v>1.2400202006183001</v>
      </c>
      <c r="BW522" s="22">
        <v>1.1825878660200599</v>
      </c>
    </row>
    <row r="523" spans="1:75" x14ac:dyDescent="0.25">
      <c r="A523" s="1">
        <v>69</v>
      </c>
      <c r="B523" s="1" t="s">
        <v>21</v>
      </c>
      <c r="C523" s="1" t="s">
        <v>22</v>
      </c>
      <c r="D523" s="1" t="s">
        <v>23</v>
      </c>
      <c r="E523" s="1" t="s">
        <v>230</v>
      </c>
      <c r="F523" s="1" t="s">
        <v>43</v>
      </c>
      <c r="G523" s="1" t="b">
        <v>1</v>
      </c>
      <c r="H523" s="1" t="b">
        <v>1</v>
      </c>
      <c r="I523" s="1" t="b">
        <v>0</v>
      </c>
      <c r="J523" s="1" t="b">
        <v>1</v>
      </c>
      <c r="K523" s="1" t="b">
        <v>0</v>
      </c>
      <c r="L523" s="1">
        <v>200</v>
      </c>
      <c r="M523" s="1">
        <v>2</v>
      </c>
      <c r="N523" s="1">
        <v>0</v>
      </c>
      <c r="O523" s="1">
        <v>1</v>
      </c>
      <c r="P523" s="1">
        <v>2</v>
      </c>
      <c r="Q523" s="1">
        <v>100</v>
      </c>
      <c r="R523" s="1">
        <v>100</v>
      </c>
      <c r="S523" s="1">
        <v>1</v>
      </c>
      <c r="T523" s="1">
        <v>1</v>
      </c>
      <c r="U523" s="1" t="b">
        <v>1</v>
      </c>
      <c r="V523" s="1">
        <v>251</v>
      </c>
      <c r="W523" s="50">
        <v>3376.03</v>
      </c>
      <c r="X523" s="50">
        <v>2274.87</v>
      </c>
      <c r="Y523" s="54">
        <v>166</v>
      </c>
      <c r="Z523" s="54">
        <v>172</v>
      </c>
      <c r="AA523" s="50">
        <v>134.52000000000001</v>
      </c>
      <c r="AB523" s="50">
        <v>146.78</v>
      </c>
      <c r="AC523" s="16">
        <v>1.23458354982414</v>
      </c>
      <c r="AD523" s="16">
        <v>1.1722992673079</v>
      </c>
      <c r="AE523" s="50">
        <v>34</v>
      </c>
      <c r="AF523" s="50">
        <v>28</v>
      </c>
      <c r="AG523" s="50">
        <v>33.94</v>
      </c>
      <c r="AH523" s="50">
        <v>28.06</v>
      </c>
      <c r="AI523" s="16">
        <v>1.00426728392836</v>
      </c>
      <c r="AJ523" s="16">
        <v>1.0015183882693299</v>
      </c>
      <c r="AK523" s="1">
        <v>-15</v>
      </c>
      <c r="AL523" s="1">
        <v>14</v>
      </c>
      <c r="AN523" s="6">
        <v>-2.193027826626559E-3</v>
      </c>
      <c r="AP523" s="6">
        <v>-6.4542672061381756E-3</v>
      </c>
      <c r="AR523" s="6">
        <v>6.027727546713546E-4</v>
      </c>
      <c r="AT523" s="6">
        <v>5.8173356602675419E-4</v>
      </c>
      <c r="AV523" s="6">
        <v>1.9589295157795839E-3</v>
      </c>
      <c r="AX523" s="6">
        <v>1.6582842558536814E-3</v>
      </c>
      <c r="AZ523" s="6">
        <v>-1.3171106174131308E-3</v>
      </c>
      <c r="BB523" s="6">
        <v>-9.6727237082228079E-4</v>
      </c>
      <c r="BD523" s="6">
        <v>0</v>
      </c>
      <c r="BF523" s="6">
        <v>0</v>
      </c>
      <c r="BH523" s="6">
        <v>2.3330675408284041E-3</v>
      </c>
      <c r="BJ523" s="6">
        <v>-2.8074913820675951E-3</v>
      </c>
      <c r="BL523" s="6">
        <v>-1.8552331656016552E-3</v>
      </c>
      <c r="BN523" s="6">
        <v>3.4933552036713333E-3</v>
      </c>
      <c r="BR523">
        <v>5</v>
      </c>
      <c r="BS523">
        <v>14</v>
      </c>
      <c r="BT523">
        <f t="shared" si="200"/>
        <v>29</v>
      </c>
      <c r="BU523" s="23">
        <v>2274.87</v>
      </c>
      <c r="BV523" s="22">
        <v>1.23458354982414</v>
      </c>
      <c r="BW523" s="22">
        <v>1.1722992673079</v>
      </c>
    </row>
    <row r="524" spans="1:75" x14ac:dyDescent="0.25">
      <c r="A524" s="1">
        <v>70</v>
      </c>
      <c r="B524" s="1" t="s">
        <v>21</v>
      </c>
      <c r="C524" s="1" t="s">
        <v>22</v>
      </c>
      <c r="D524" s="1" t="s">
        <v>23</v>
      </c>
      <c r="E524" s="1" t="s">
        <v>230</v>
      </c>
      <c r="F524" s="1" t="s">
        <v>43</v>
      </c>
      <c r="G524" s="1" t="b">
        <v>1</v>
      </c>
      <c r="H524" s="1" t="b">
        <v>1</v>
      </c>
      <c r="I524" s="1" t="b">
        <v>0</v>
      </c>
      <c r="J524" s="1" t="b">
        <v>1</v>
      </c>
      <c r="K524" s="1" t="b">
        <v>0</v>
      </c>
      <c r="L524" s="1">
        <v>200</v>
      </c>
      <c r="M524" s="1">
        <v>2</v>
      </c>
      <c r="N524" s="1">
        <v>0</v>
      </c>
      <c r="O524" s="1">
        <v>1</v>
      </c>
      <c r="P524" s="1">
        <v>2</v>
      </c>
      <c r="Q524" s="1">
        <v>100</v>
      </c>
      <c r="R524" s="1">
        <v>100</v>
      </c>
      <c r="S524" s="1">
        <v>1</v>
      </c>
      <c r="T524" s="1">
        <v>1</v>
      </c>
      <c r="U524" s="1" t="b">
        <v>1</v>
      </c>
      <c r="V524" s="1">
        <v>251</v>
      </c>
      <c r="W524" s="50">
        <v>3388.86</v>
      </c>
      <c r="X524" s="50">
        <v>2309.2600000000002</v>
      </c>
      <c r="Y524" s="54">
        <v>166</v>
      </c>
      <c r="Z524" s="54">
        <v>172</v>
      </c>
      <c r="AA524" s="50">
        <v>133.38999999999999</v>
      </c>
      <c r="AB524" s="50">
        <v>146.36000000000001</v>
      </c>
      <c r="AC524" s="16">
        <v>1.2449254188066501</v>
      </c>
      <c r="AD524" s="16">
        <v>1.17542139924494</v>
      </c>
      <c r="AE524" s="50">
        <v>34</v>
      </c>
      <c r="AF524" s="50">
        <v>28</v>
      </c>
      <c r="AG524" s="50">
        <v>33.549999999999997</v>
      </c>
      <c r="AH524" s="50">
        <v>28.45</v>
      </c>
      <c r="AI524" s="16">
        <v>1.01510919876836</v>
      </c>
      <c r="AJ524" s="16">
        <v>0.98657066113345304</v>
      </c>
      <c r="AK524" s="1">
        <v>-15</v>
      </c>
      <c r="AL524" s="1">
        <v>14</v>
      </c>
      <c r="AN524" s="6">
        <v>1.5989596417858021E-3</v>
      </c>
      <c r="AP524" s="6">
        <v>8.5655087594251889E-3</v>
      </c>
      <c r="AR524" s="6">
        <v>6.027727546713546E-4</v>
      </c>
      <c r="AT524" s="6">
        <v>5.8173356602675419E-4</v>
      </c>
      <c r="AV524" s="6">
        <v>-6.4577638409915039E-3</v>
      </c>
      <c r="AX524" s="6">
        <v>-1.207886062905339E-3</v>
      </c>
      <c r="AZ524" s="6">
        <v>7.0486638970299609E-3</v>
      </c>
      <c r="BB524" s="6">
        <v>1.6934065804168341E-3</v>
      </c>
      <c r="BD524" s="6">
        <v>0</v>
      </c>
      <c r="BF524" s="6">
        <v>0</v>
      </c>
      <c r="BH524" s="6">
        <v>-9.1846076607308147E-3</v>
      </c>
      <c r="BJ524" s="6">
        <v>1.1052276200291367E-2</v>
      </c>
      <c r="BL524" s="6">
        <v>8.920583923330172E-3</v>
      </c>
      <c r="BN524" s="6">
        <v>-1.1483848442255362E-2</v>
      </c>
      <c r="BR524">
        <v>5</v>
      </c>
      <c r="BS524">
        <v>14</v>
      </c>
      <c r="BT524">
        <f t="shared" si="200"/>
        <v>29</v>
      </c>
      <c r="BU524" s="23">
        <v>2309.2600000000002</v>
      </c>
      <c r="BV524" s="22">
        <v>1.2449254188066501</v>
      </c>
      <c r="BW524" s="22">
        <v>1.17542139924494</v>
      </c>
    </row>
    <row r="525" spans="1:75" x14ac:dyDescent="0.25">
      <c r="A525" s="3">
        <v>71</v>
      </c>
      <c r="B525" s="3" t="s">
        <v>21</v>
      </c>
      <c r="C525" s="3" t="s">
        <v>22</v>
      </c>
      <c r="D525" s="3" t="s">
        <v>23</v>
      </c>
      <c r="E525" s="3" t="s">
        <v>231</v>
      </c>
      <c r="F525" s="3" t="s">
        <v>43</v>
      </c>
      <c r="G525" s="3" t="b">
        <v>1</v>
      </c>
      <c r="H525" s="3" t="b">
        <v>1</v>
      </c>
      <c r="I525" s="3" t="b">
        <v>0</v>
      </c>
      <c r="J525" s="3" t="b">
        <v>1</v>
      </c>
      <c r="K525" s="3" t="b">
        <v>0</v>
      </c>
      <c r="L525" s="3">
        <v>200</v>
      </c>
      <c r="M525" s="3">
        <v>2</v>
      </c>
      <c r="N525" s="3">
        <v>0</v>
      </c>
      <c r="O525" s="3">
        <v>1</v>
      </c>
      <c r="P525" s="3">
        <v>2</v>
      </c>
      <c r="Q525" s="3">
        <v>100</v>
      </c>
      <c r="R525" s="3">
        <v>100</v>
      </c>
      <c r="S525" s="3">
        <v>1</v>
      </c>
      <c r="T525" s="3">
        <v>1</v>
      </c>
      <c r="U525" s="3" t="b">
        <v>1</v>
      </c>
      <c r="V525" s="3">
        <v>251</v>
      </c>
      <c r="W525" s="51">
        <v>3316.8</v>
      </c>
      <c r="X525" s="51">
        <v>2309.46</v>
      </c>
      <c r="Y525" s="53">
        <v>166</v>
      </c>
      <c r="Z525" s="53">
        <v>171</v>
      </c>
      <c r="AA525" s="51">
        <v>136.33000000000001</v>
      </c>
      <c r="AB525" s="51">
        <v>146.52000000000001</v>
      </c>
      <c r="AC525" s="17">
        <v>1.21808334037662</v>
      </c>
      <c r="AD525" s="17">
        <v>1.1673822005268299</v>
      </c>
      <c r="AE525" s="51">
        <v>34</v>
      </c>
      <c r="AF525" s="51">
        <v>28</v>
      </c>
      <c r="AG525" s="51">
        <v>33.97</v>
      </c>
      <c r="AH525" s="51">
        <v>28.03</v>
      </c>
      <c r="AI525" s="17">
        <v>1.00285929909083</v>
      </c>
      <c r="AJ525" s="17">
        <v>1.0019060771861099</v>
      </c>
      <c r="AK525" s="3">
        <v>-15</v>
      </c>
      <c r="AL525" s="3">
        <v>13</v>
      </c>
      <c r="AN525" s="6" cm="1">
        <f t="array" ref="AN525:AN534">W525:W534/AO525-1</f>
        <v>6.6252258188304047E-4</v>
      </c>
      <c r="AO525" s="23">
        <f>AVERAGE(W525:W534)</f>
        <v>3314.6040000000003</v>
      </c>
      <c r="AP525" s="6" cm="1">
        <f t="array" ref="AP525:AP534">X525:X534/AQ525-1</f>
        <v>-1.5384903983976295E-2</v>
      </c>
      <c r="AQ525" s="23">
        <f t="shared" ref="AQ525" si="201">AVERAGE(X525:X534)</f>
        <v>2345.5459999999998</v>
      </c>
      <c r="AR525" s="6" cm="1">
        <f t="array" ref="AR525:AR534">Y525:Y534/AS525-1</f>
        <v>-1.8039687312086938E-3</v>
      </c>
      <c r="AS525" s="23">
        <f>AVERAGE(Y525:Y534)</f>
        <v>166.3</v>
      </c>
      <c r="AT525" s="6" cm="1">
        <f t="array" ref="AT525:AT534">Z525:Z534/AU525-1</f>
        <v>-3.4965034965034336E-3</v>
      </c>
      <c r="AU525" s="23">
        <f>AVERAGE(Z525:Z534)</f>
        <v>171.6</v>
      </c>
      <c r="AV525" s="6" cm="1">
        <f t="array" ref="AV525:AV534">AA525:AA534/AW525-1</f>
        <v>1.0600444773906759E-2</v>
      </c>
      <c r="AW525" s="23">
        <f>AVERAGE(AA525:AA534)</f>
        <v>134.9</v>
      </c>
      <c r="AX525" s="6" cm="1">
        <f t="array" ref="AX525:AX534">AB525:AB534/AY525-1</f>
        <v>4.5180000137117204E-3</v>
      </c>
      <c r="AY525" s="23">
        <f>AVERAGE(AB525:AB534)</f>
        <v>145.86100000000002</v>
      </c>
      <c r="AZ525" s="6" cm="1">
        <f t="array" ref="AZ525:AZ534">AC525:AC534/BA525-1</f>
        <v>-1.2265192676609749E-2</v>
      </c>
      <c r="BA525" s="23">
        <f>AVERAGE(AC525:AC534)</f>
        <v>1.233208884961176</v>
      </c>
      <c r="BB525" s="6" cm="1">
        <f t="array" ref="BB525:BB534">AD525:AD534/BC525-1</f>
        <v>-7.8996229375233318E-3</v>
      </c>
      <c r="BC525" s="23">
        <f>AVERAGE(AD525:AD534)</f>
        <v>1.1766775091683239</v>
      </c>
      <c r="BD525" s="6" cm="1">
        <f t="array" ref="BD525:BD534">AE525:AE534/BE525-1</f>
        <v>9.051788099124547E-3</v>
      </c>
      <c r="BE525" s="23">
        <f>AVERAGE(AE525:AE534)</f>
        <v>33.695</v>
      </c>
      <c r="BF525" s="6" cm="1">
        <f t="array" ref="BF525:BF534">AF525:AF534/BG525-1</f>
        <v>-1.0775481363716644E-2</v>
      </c>
      <c r="BG525" s="23">
        <f>AVERAGE(AF525:AF534)</f>
        <v>28.305</v>
      </c>
      <c r="BH525" s="6" cm="1">
        <f t="array" ref="BH525:BH534">AG525:AG534/BI525-1</f>
        <v>1.3818008177395535E-2</v>
      </c>
      <c r="BI525" s="23">
        <f t="shared" ref="BI525" si="202">AVERAGE(AG525:AG534)</f>
        <v>33.507000000000005</v>
      </c>
      <c r="BJ525" s="6" cm="1">
        <f t="array" ref="BJ525:BJ534">AH525:AH534/BK525-1</f>
        <v>-1.6249605166180903E-2</v>
      </c>
      <c r="BK525" s="23">
        <f t="shared" ref="BK525" si="203">AVERAGE(AH525:AH534)</f>
        <v>28.492999999999995</v>
      </c>
      <c r="BL525" s="6" cm="1">
        <f t="array" ref="BL525:BL534">AI525:AI534/BM525-1</f>
        <v>-4.4138240808532236E-3</v>
      </c>
      <c r="BM525" s="22">
        <f t="shared" ref="BM525" si="204">AVERAGE(AI525:AI534)</f>
        <v>1.0073053677799098</v>
      </c>
      <c r="BN525" s="6" cm="1">
        <f t="array" ref="BN525:BN534">AJ525:AJ534/BO525-1</f>
        <v>6.1430800585702272E-3</v>
      </c>
      <c r="BO525" s="22">
        <f t="shared" ref="BO525" si="205">AVERAGE(AJ525:AJ534)</f>
        <v>0.99578886645802545</v>
      </c>
      <c r="BR525">
        <v>5</v>
      </c>
      <c r="BS525">
        <v>13</v>
      </c>
      <c r="BT525">
        <f t="shared" si="200"/>
        <v>28</v>
      </c>
      <c r="BU525" s="23">
        <v>2309.46</v>
      </c>
      <c r="BV525" s="22">
        <v>1.21808334037662</v>
      </c>
      <c r="BW525" s="22">
        <v>1.1673822005268299</v>
      </c>
    </row>
    <row r="526" spans="1:75" x14ac:dyDescent="0.25">
      <c r="A526" s="3">
        <v>72</v>
      </c>
      <c r="B526" s="3" t="s">
        <v>21</v>
      </c>
      <c r="C526" s="3" t="s">
        <v>22</v>
      </c>
      <c r="D526" s="3" t="s">
        <v>23</v>
      </c>
      <c r="E526" s="3" t="s">
        <v>231</v>
      </c>
      <c r="F526" s="3" t="s">
        <v>43</v>
      </c>
      <c r="G526" s="3" t="b">
        <v>1</v>
      </c>
      <c r="H526" s="3" t="b">
        <v>1</v>
      </c>
      <c r="I526" s="3" t="b">
        <v>0</v>
      </c>
      <c r="J526" s="3" t="b">
        <v>1</v>
      </c>
      <c r="K526" s="3" t="b">
        <v>0</v>
      </c>
      <c r="L526" s="3">
        <v>200</v>
      </c>
      <c r="M526" s="3">
        <v>2</v>
      </c>
      <c r="N526" s="3">
        <v>0</v>
      </c>
      <c r="O526" s="3">
        <v>1</v>
      </c>
      <c r="P526" s="3">
        <v>2</v>
      </c>
      <c r="Q526" s="3">
        <v>100</v>
      </c>
      <c r="R526" s="3">
        <v>100</v>
      </c>
      <c r="S526" s="3">
        <v>1</v>
      </c>
      <c r="T526" s="3">
        <v>1</v>
      </c>
      <c r="U526" s="3" t="b">
        <v>1</v>
      </c>
      <c r="V526" s="3">
        <v>251</v>
      </c>
      <c r="W526" s="51">
        <v>3349.23</v>
      </c>
      <c r="X526" s="51">
        <v>2379.09</v>
      </c>
      <c r="Y526" s="53">
        <v>166</v>
      </c>
      <c r="Z526" s="53">
        <v>171</v>
      </c>
      <c r="AA526" s="51">
        <v>134.13</v>
      </c>
      <c r="AB526" s="51">
        <v>145.33000000000001</v>
      </c>
      <c r="AC526" s="17">
        <v>1.23786453839168</v>
      </c>
      <c r="AD526" s="17">
        <v>1.1767520371501901</v>
      </c>
      <c r="AE526" s="51">
        <v>34</v>
      </c>
      <c r="AF526" s="51">
        <v>28</v>
      </c>
      <c r="AG526" s="51">
        <v>33.32</v>
      </c>
      <c r="AH526" s="51">
        <v>28.68</v>
      </c>
      <c r="AI526" s="17">
        <v>1.02206171740445</v>
      </c>
      <c r="AJ526" s="17">
        <v>0.97844759847123597</v>
      </c>
      <c r="AK526" s="3">
        <v>-15</v>
      </c>
      <c r="AL526" s="3">
        <v>13</v>
      </c>
      <c r="AN526" s="6">
        <v>1.0446496776085334E-2</v>
      </c>
      <c r="AP526" s="6">
        <v>1.4301147792454394E-2</v>
      </c>
      <c r="AR526" s="6">
        <v>-1.8039687312086938E-3</v>
      </c>
      <c r="AT526" s="6">
        <v>-3.4965034965034336E-3</v>
      </c>
      <c r="AV526" s="6">
        <v>-5.7079318013344427E-3</v>
      </c>
      <c r="AX526" s="6">
        <v>-3.6404522113518967E-3</v>
      </c>
      <c r="AZ526" s="6">
        <v>3.7752350694835179E-3</v>
      </c>
      <c r="BB526" s="6">
        <v>6.3337644584438024E-5</v>
      </c>
      <c r="BD526" s="6">
        <v>9.051788099124547E-3</v>
      </c>
      <c r="BF526" s="6">
        <v>-1.0775481363716644E-2</v>
      </c>
      <c r="BH526" s="6">
        <v>-5.5809233891427334E-3</v>
      </c>
      <c r="BJ526" s="6">
        <v>6.563015477485834E-3</v>
      </c>
      <c r="BL526" s="6">
        <v>1.4649330874770383E-2</v>
      </c>
      <c r="BN526" s="6">
        <v>-1.7414603206472479E-2</v>
      </c>
      <c r="BR526">
        <v>5</v>
      </c>
      <c r="BS526">
        <v>13</v>
      </c>
      <c r="BT526">
        <f t="shared" si="200"/>
        <v>28</v>
      </c>
      <c r="BU526" s="23">
        <v>2379.09</v>
      </c>
      <c r="BV526" s="22">
        <v>1.23786453839168</v>
      </c>
      <c r="BW526" s="22">
        <v>1.1767520371501901</v>
      </c>
    </row>
    <row r="527" spans="1:75" x14ac:dyDescent="0.25">
      <c r="A527" s="3">
        <v>73</v>
      </c>
      <c r="B527" s="3" t="s">
        <v>21</v>
      </c>
      <c r="C527" s="3" t="s">
        <v>22</v>
      </c>
      <c r="D527" s="3" t="s">
        <v>23</v>
      </c>
      <c r="E527" s="3" t="s">
        <v>231</v>
      </c>
      <c r="F527" s="3" t="s">
        <v>43</v>
      </c>
      <c r="G527" s="3" t="b">
        <v>1</v>
      </c>
      <c r="H527" s="3" t="b">
        <v>1</v>
      </c>
      <c r="I527" s="3" t="b">
        <v>0</v>
      </c>
      <c r="J527" s="3" t="b">
        <v>1</v>
      </c>
      <c r="K527" s="3" t="b">
        <v>0</v>
      </c>
      <c r="L527" s="3">
        <v>200</v>
      </c>
      <c r="M527" s="3">
        <v>2</v>
      </c>
      <c r="N527" s="3">
        <v>0</v>
      </c>
      <c r="O527" s="3">
        <v>1</v>
      </c>
      <c r="P527" s="3">
        <v>2</v>
      </c>
      <c r="Q527" s="3">
        <v>100</v>
      </c>
      <c r="R527" s="3">
        <v>100</v>
      </c>
      <c r="S527" s="3">
        <v>1</v>
      </c>
      <c r="T527" s="3">
        <v>1</v>
      </c>
      <c r="U527" s="3" t="b">
        <v>1</v>
      </c>
      <c r="V527" s="3">
        <v>251</v>
      </c>
      <c r="W527" s="51">
        <v>3273.65</v>
      </c>
      <c r="X527" s="51">
        <v>2345.9499999999998</v>
      </c>
      <c r="Y527" s="53">
        <v>166</v>
      </c>
      <c r="Z527" s="53">
        <v>172</v>
      </c>
      <c r="AA527" s="51">
        <v>135.49</v>
      </c>
      <c r="AB527" s="51">
        <v>146.36000000000001</v>
      </c>
      <c r="AC527" s="17">
        <v>1.22572956497943</v>
      </c>
      <c r="AD527" s="17">
        <v>1.1754400486044601</v>
      </c>
      <c r="AE527" s="51">
        <v>32.909999999999997</v>
      </c>
      <c r="AF527" s="51">
        <v>29.09</v>
      </c>
      <c r="AG527" s="51">
        <v>33.44</v>
      </c>
      <c r="AH527" s="51">
        <v>28.56</v>
      </c>
      <c r="AI527" s="17">
        <v>0.986033863472074</v>
      </c>
      <c r="AJ527" s="17">
        <v>1.02122897374892</v>
      </c>
      <c r="AK527" s="3">
        <v>-15</v>
      </c>
      <c r="AL527" s="3">
        <v>13</v>
      </c>
      <c r="AN527" s="6">
        <v>-1.235562377888888E-2</v>
      </c>
      <c r="AP527" s="6">
        <v>1.7224134593818441E-4</v>
      </c>
      <c r="AR527" s="6">
        <v>-1.8039687312086938E-3</v>
      </c>
      <c r="AT527" s="6">
        <v>2.3310023310023631E-3</v>
      </c>
      <c r="AV527" s="6">
        <v>4.3736100815419121E-3</v>
      </c>
      <c r="AX527" s="6">
        <v>3.421065260762024E-3</v>
      </c>
      <c r="AZ527" s="6">
        <v>-6.064925474471794E-3</v>
      </c>
      <c r="BB527" s="6">
        <v>-1.0516565109998099E-3</v>
      </c>
      <c r="BD527" s="6">
        <v>-2.3297225107582809E-2</v>
      </c>
      <c r="BF527" s="6">
        <v>2.7733615968910108E-2</v>
      </c>
      <c r="BH527" s="6">
        <v>-1.9995821768588051E-3</v>
      </c>
      <c r="BJ527" s="6">
        <v>2.3514547432703647E-3</v>
      </c>
      <c r="BL527" s="6">
        <v>-2.1117235138653045E-2</v>
      </c>
      <c r="BN527" s="6">
        <v>2.5547692033737857E-2</v>
      </c>
      <c r="BR527">
        <v>5</v>
      </c>
      <c r="BS527">
        <v>13</v>
      </c>
      <c r="BT527">
        <f t="shared" si="200"/>
        <v>28</v>
      </c>
      <c r="BU527" s="23">
        <v>2345.9499999999998</v>
      </c>
      <c r="BV527" s="22">
        <v>1.22572956497943</v>
      </c>
      <c r="BW527" s="22">
        <v>1.1754400486044601</v>
      </c>
    </row>
    <row r="528" spans="1:75" x14ac:dyDescent="0.25">
      <c r="A528" s="3">
        <v>74</v>
      </c>
      <c r="B528" s="3" t="s">
        <v>21</v>
      </c>
      <c r="C528" s="3" t="s">
        <v>22</v>
      </c>
      <c r="D528" s="3" t="s">
        <v>23</v>
      </c>
      <c r="E528" s="3" t="s">
        <v>231</v>
      </c>
      <c r="F528" s="3" t="s">
        <v>43</v>
      </c>
      <c r="G528" s="3" t="b">
        <v>1</v>
      </c>
      <c r="H528" s="3" t="b">
        <v>1</v>
      </c>
      <c r="I528" s="3" t="b">
        <v>0</v>
      </c>
      <c r="J528" s="3" t="b">
        <v>1</v>
      </c>
      <c r="K528" s="3" t="b">
        <v>0</v>
      </c>
      <c r="L528" s="3">
        <v>200</v>
      </c>
      <c r="M528" s="3">
        <v>2</v>
      </c>
      <c r="N528" s="3">
        <v>0</v>
      </c>
      <c r="O528" s="3">
        <v>1</v>
      </c>
      <c r="P528" s="3">
        <v>2</v>
      </c>
      <c r="Q528" s="3">
        <v>100</v>
      </c>
      <c r="R528" s="3">
        <v>100</v>
      </c>
      <c r="S528" s="3">
        <v>1</v>
      </c>
      <c r="T528" s="3">
        <v>1</v>
      </c>
      <c r="U528" s="3" t="b">
        <v>1</v>
      </c>
      <c r="V528" s="3">
        <v>251</v>
      </c>
      <c r="W528" s="51">
        <v>3328.21</v>
      </c>
      <c r="X528" s="51">
        <v>2359.9299999999998</v>
      </c>
      <c r="Y528" s="53">
        <v>166</v>
      </c>
      <c r="Z528" s="53">
        <v>171</v>
      </c>
      <c r="AA528" s="51">
        <v>134.84</v>
      </c>
      <c r="AB528" s="51">
        <v>145.91999999999999</v>
      </c>
      <c r="AC528" s="17">
        <v>1.2315451932569399</v>
      </c>
      <c r="AD528" s="17">
        <v>1.17204492821393</v>
      </c>
      <c r="AE528" s="51">
        <v>34</v>
      </c>
      <c r="AF528" s="51">
        <v>28</v>
      </c>
      <c r="AG528" s="51">
        <v>33.369999999999997</v>
      </c>
      <c r="AH528" s="51">
        <v>28.63</v>
      </c>
      <c r="AI528" s="17">
        <v>1.02055651561699</v>
      </c>
      <c r="AJ528" s="17">
        <v>0.98020622946040104</v>
      </c>
      <c r="AK528" s="3">
        <v>-15</v>
      </c>
      <c r="AL528" s="3">
        <v>13</v>
      </c>
      <c r="AN528" s="6">
        <v>4.1048644121590705E-3</v>
      </c>
      <c r="AP528" s="6">
        <v>6.1324740593449167E-3</v>
      </c>
      <c r="AR528" s="6">
        <v>-1.8039687312086938E-3</v>
      </c>
      <c r="AT528" s="6">
        <v>-3.4965034965034336E-3</v>
      </c>
      <c r="AV528" s="6">
        <v>-4.4477390659747318E-4</v>
      </c>
      <c r="AX528" s="6">
        <v>4.044946901500257E-4</v>
      </c>
      <c r="AZ528" s="6">
        <v>-1.3490753468650141E-3</v>
      </c>
      <c r="BB528" s="6">
        <v>-3.937001360439174E-3</v>
      </c>
      <c r="BD528" s="6">
        <v>9.051788099124547E-3</v>
      </c>
      <c r="BF528" s="6">
        <v>-1.0775481363716644E-2</v>
      </c>
      <c r="BH528" s="6">
        <v>-4.0886978840244392E-3</v>
      </c>
      <c r="BJ528" s="6">
        <v>4.8081985048959996E-3</v>
      </c>
      <c r="BL528" s="6">
        <v>1.3155045392327924E-2</v>
      </c>
      <c r="BN528" s="6">
        <v>-1.5648535068534253E-2</v>
      </c>
      <c r="BR528">
        <v>5</v>
      </c>
      <c r="BS528">
        <v>13</v>
      </c>
      <c r="BT528">
        <f t="shared" si="200"/>
        <v>28</v>
      </c>
      <c r="BU528" s="23">
        <v>2359.9299999999998</v>
      </c>
      <c r="BV528" s="22">
        <v>1.2315451932569399</v>
      </c>
      <c r="BW528" s="22">
        <v>1.17204492821393</v>
      </c>
    </row>
    <row r="529" spans="1:75" x14ac:dyDescent="0.25">
      <c r="A529" s="3">
        <v>75</v>
      </c>
      <c r="B529" s="3" t="s">
        <v>21</v>
      </c>
      <c r="C529" s="3" t="s">
        <v>22</v>
      </c>
      <c r="D529" s="3" t="s">
        <v>23</v>
      </c>
      <c r="E529" s="3" t="s">
        <v>231</v>
      </c>
      <c r="F529" s="3" t="s">
        <v>43</v>
      </c>
      <c r="G529" s="3" t="b">
        <v>1</v>
      </c>
      <c r="H529" s="3" t="b">
        <v>1</v>
      </c>
      <c r="I529" s="3" t="b">
        <v>0</v>
      </c>
      <c r="J529" s="3" t="b">
        <v>1</v>
      </c>
      <c r="K529" s="3" t="b">
        <v>0</v>
      </c>
      <c r="L529" s="3">
        <v>200</v>
      </c>
      <c r="M529" s="3">
        <v>2</v>
      </c>
      <c r="N529" s="3">
        <v>0</v>
      </c>
      <c r="O529" s="3">
        <v>1</v>
      </c>
      <c r="P529" s="3">
        <v>2</v>
      </c>
      <c r="Q529" s="3">
        <v>100</v>
      </c>
      <c r="R529" s="3">
        <v>100</v>
      </c>
      <c r="S529" s="3">
        <v>1</v>
      </c>
      <c r="T529" s="3">
        <v>1</v>
      </c>
      <c r="U529" s="3" t="b">
        <v>1</v>
      </c>
      <c r="V529" s="3">
        <v>251</v>
      </c>
      <c r="W529" s="51">
        <v>3359.13</v>
      </c>
      <c r="X529" s="51">
        <v>2375.77</v>
      </c>
      <c r="Y529" s="53">
        <v>166</v>
      </c>
      <c r="Z529" s="53">
        <v>171</v>
      </c>
      <c r="AA529" s="51">
        <v>134.07</v>
      </c>
      <c r="AB529" s="51">
        <v>145.19999999999999</v>
      </c>
      <c r="AC529" s="17">
        <v>1.23844625075949</v>
      </c>
      <c r="AD529" s="17">
        <v>1.17786342284943</v>
      </c>
      <c r="AE529" s="51">
        <v>34</v>
      </c>
      <c r="AF529" s="51">
        <v>28</v>
      </c>
      <c r="AG529" s="51">
        <v>33.44</v>
      </c>
      <c r="AH529" s="51">
        <v>28.56</v>
      </c>
      <c r="AI529" s="17">
        <v>1.01853255952852</v>
      </c>
      <c r="AJ529" s="17">
        <v>0.98278914621817903</v>
      </c>
      <c r="AK529" s="3">
        <v>-15</v>
      </c>
      <c r="AL529" s="3">
        <v>13</v>
      </c>
      <c r="AN529" s="6">
        <v>1.3433278907525548E-2</v>
      </c>
      <c r="AP529" s="6">
        <v>1.2885699108011517E-2</v>
      </c>
      <c r="AR529" s="6">
        <v>-1.8039687312086938E-3</v>
      </c>
      <c r="AT529" s="6">
        <v>-3.4965034965034336E-3</v>
      </c>
      <c r="AV529" s="6">
        <v>-6.1527057079319158E-3</v>
      </c>
      <c r="AX529" s="6">
        <v>-4.5317116981237193E-3</v>
      </c>
      <c r="AZ529" s="6">
        <v>4.2469413431762693E-3</v>
      </c>
      <c r="BB529" s="6">
        <v>1.0078493655787391E-3</v>
      </c>
      <c r="BD529" s="6">
        <v>9.051788099124547E-3</v>
      </c>
      <c r="BF529" s="6">
        <v>-1.0775481363716644E-2</v>
      </c>
      <c r="BH529" s="6">
        <v>-1.9995821768588051E-3</v>
      </c>
      <c r="BJ529" s="6">
        <v>2.3514547432703647E-3</v>
      </c>
      <c r="BL529" s="6">
        <v>1.1145767815528229E-2</v>
      </c>
      <c r="BN529" s="6">
        <v>-1.3054695305126041E-2</v>
      </c>
      <c r="BR529">
        <v>5</v>
      </c>
      <c r="BS529">
        <v>13</v>
      </c>
      <c r="BT529">
        <f t="shared" si="200"/>
        <v>28</v>
      </c>
      <c r="BU529" s="23">
        <v>2375.77</v>
      </c>
      <c r="BV529" s="22">
        <v>1.23844625075949</v>
      </c>
      <c r="BW529" s="22">
        <v>1.17786342284943</v>
      </c>
    </row>
    <row r="530" spans="1:75" x14ac:dyDescent="0.25">
      <c r="A530" s="3">
        <v>76</v>
      </c>
      <c r="B530" s="3" t="s">
        <v>21</v>
      </c>
      <c r="C530" s="3" t="s">
        <v>22</v>
      </c>
      <c r="D530" s="3" t="s">
        <v>23</v>
      </c>
      <c r="E530" s="3" t="s">
        <v>231</v>
      </c>
      <c r="F530" s="3" t="s">
        <v>43</v>
      </c>
      <c r="G530" s="3" t="b">
        <v>1</v>
      </c>
      <c r="H530" s="3" t="b">
        <v>1</v>
      </c>
      <c r="I530" s="3" t="b">
        <v>0</v>
      </c>
      <c r="J530" s="3" t="b">
        <v>1</v>
      </c>
      <c r="K530" s="3" t="b">
        <v>0</v>
      </c>
      <c r="L530" s="3">
        <v>200</v>
      </c>
      <c r="M530" s="3">
        <v>2</v>
      </c>
      <c r="N530" s="3">
        <v>0</v>
      </c>
      <c r="O530" s="3">
        <v>1</v>
      </c>
      <c r="P530" s="3">
        <v>2</v>
      </c>
      <c r="Q530" s="3">
        <v>100</v>
      </c>
      <c r="R530" s="3">
        <v>100</v>
      </c>
      <c r="S530" s="3">
        <v>1</v>
      </c>
      <c r="T530" s="3">
        <v>1</v>
      </c>
      <c r="U530" s="3" t="b">
        <v>1</v>
      </c>
      <c r="V530" s="3">
        <v>251</v>
      </c>
      <c r="W530" s="51">
        <v>3322.41</v>
      </c>
      <c r="X530" s="51">
        <v>2390.21</v>
      </c>
      <c r="Y530" s="53">
        <v>166</v>
      </c>
      <c r="Z530" s="53">
        <v>172</v>
      </c>
      <c r="AA530" s="51">
        <v>133.74</v>
      </c>
      <c r="AB530" s="51">
        <v>145.13999999999999</v>
      </c>
      <c r="AC530" s="17">
        <v>1.24150546158566</v>
      </c>
      <c r="AD530" s="17">
        <v>1.18521095710199</v>
      </c>
      <c r="AE530" s="51">
        <v>33.01</v>
      </c>
      <c r="AF530" s="51">
        <v>28.99</v>
      </c>
      <c r="AG530" s="51">
        <v>33.22</v>
      </c>
      <c r="AH530" s="51">
        <v>28.78</v>
      </c>
      <c r="AI530" s="17">
        <v>0.99475744312876502</v>
      </c>
      <c r="AJ530" s="17">
        <v>1.0087532489860001</v>
      </c>
      <c r="AK530" s="3">
        <v>-15</v>
      </c>
      <c r="AL530" s="3">
        <v>13</v>
      </c>
      <c r="AN530" s="6">
        <v>2.3550324563657021E-3</v>
      </c>
      <c r="AP530" s="6">
        <v>1.9042048205407225E-2</v>
      </c>
      <c r="AR530" s="6">
        <v>-1.8039687312086938E-3</v>
      </c>
      <c r="AT530" s="6">
        <v>2.3310023310023631E-3</v>
      </c>
      <c r="AV530" s="6">
        <v>-8.5989621942179628E-3</v>
      </c>
      <c r="AX530" s="6">
        <v>-4.943062230479911E-3</v>
      </c>
      <c r="AZ530" s="6">
        <v>6.7276328654939377E-3</v>
      </c>
      <c r="BB530" s="6">
        <v>7.2521552143012258E-3</v>
      </c>
      <c r="BD530" s="6">
        <v>-2.0329425730820638E-2</v>
      </c>
      <c r="BF530" s="6">
        <v>2.4200671259494655E-2</v>
      </c>
      <c r="BH530" s="6">
        <v>-8.5653743993794329E-3</v>
      </c>
      <c r="BJ530" s="6">
        <v>1.0072649422665503E-2</v>
      </c>
      <c r="BL530" s="6">
        <v>-1.2456922252683134E-2</v>
      </c>
      <c r="BN530" s="6">
        <v>1.3019208152113881E-2</v>
      </c>
      <c r="BR530">
        <v>5</v>
      </c>
      <c r="BS530">
        <v>13</v>
      </c>
      <c r="BT530">
        <f t="shared" si="200"/>
        <v>28</v>
      </c>
      <c r="BU530" s="23">
        <v>2390.21</v>
      </c>
      <c r="BV530" s="22">
        <v>1.24150546158566</v>
      </c>
      <c r="BW530" s="22">
        <v>1.18521095710199</v>
      </c>
    </row>
    <row r="531" spans="1:75" x14ac:dyDescent="0.25">
      <c r="A531" s="3">
        <v>77</v>
      </c>
      <c r="B531" s="3" t="s">
        <v>21</v>
      </c>
      <c r="C531" s="3" t="s">
        <v>22</v>
      </c>
      <c r="D531" s="3" t="s">
        <v>23</v>
      </c>
      <c r="E531" s="3" t="s">
        <v>231</v>
      </c>
      <c r="F531" s="3" t="s">
        <v>43</v>
      </c>
      <c r="G531" s="3" t="b">
        <v>1</v>
      </c>
      <c r="H531" s="3" t="b">
        <v>1</v>
      </c>
      <c r="I531" s="3" t="b">
        <v>0</v>
      </c>
      <c r="J531" s="3" t="b">
        <v>1</v>
      </c>
      <c r="K531" s="3" t="b">
        <v>0</v>
      </c>
      <c r="L531" s="3">
        <v>200</v>
      </c>
      <c r="M531" s="3">
        <v>2</v>
      </c>
      <c r="N531" s="3">
        <v>0</v>
      </c>
      <c r="O531" s="3">
        <v>1</v>
      </c>
      <c r="P531" s="3">
        <v>2</v>
      </c>
      <c r="Q531" s="3">
        <v>100</v>
      </c>
      <c r="R531" s="3">
        <v>100</v>
      </c>
      <c r="S531" s="3">
        <v>1</v>
      </c>
      <c r="T531" s="3">
        <v>1</v>
      </c>
      <c r="U531" s="3" t="b">
        <v>1</v>
      </c>
      <c r="V531" s="3">
        <v>251</v>
      </c>
      <c r="W531" s="51">
        <v>3298.17</v>
      </c>
      <c r="X531" s="51">
        <v>2369.4299999999998</v>
      </c>
      <c r="Y531" s="53">
        <v>166</v>
      </c>
      <c r="Z531" s="53">
        <v>172</v>
      </c>
      <c r="AA531" s="51">
        <v>134.1</v>
      </c>
      <c r="AB531" s="51">
        <v>146.21</v>
      </c>
      <c r="AC531" s="17">
        <v>1.2380852765774799</v>
      </c>
      <c r="AD531" s="17">
        <v>1.1766215180005399</v>
      </c>
      <c r="AE531" s="51">
        <v>33.03</v>
      </c>
      <c r="AF531" s="51">
        <v>28.97</v>
      </c>
      <c r="AG531" s="51">
        <v>33.01</v>
      </c>
      <c r="AH531" s="51">
        <v>28.99</v>
      </c>
      <c r="AI531" s="17">
        <v>1.00156970679278</v>
      </c>
      <c r="AJ531" s="17">
        <v>1.00056954551545</v>
      </c>
      <c r="AK531" s="3">
        <v>-15</v>
      </c>
      <c r="AL531" s="3">
        <v>13</v>
      </c>
      <c r="AN531" s="6">
        <v>-4.9580583381906296E-3</v>
      </c>
      <c r="AP531" s="6">
        <v>1.0182703728684128E-2</v>
      </c>
      <c r="AR531" s="6">
        <v>-1.8039687312086938E-3</v>
      </c>
      <c r="AT531" s="6">
        <v>2.3310023310023631E-3</v>
      </c>
      <c r="AV531" s="6">
        <v>-5.9303187546331237E-3</v>
      </c>
      <c r="AX531" s="6">
        <v>2.3926889298715448E-3</v>
      </c>
      <c r="AZ531" s="6">
        <v>3.9542300382124917E-3</v>
      </c>
      <c r="BB531" s="6">
        <v>-4.7584123387900412E-5</v>
      </c>
      <c r="BD531" s="6">
        <v>-1.973586585546816E-2</v>
      </c>
      <c r="BF531" s="6">
        <v>2.3494082317611742E-2</v>
      </c>
      <c r="BH531" s="6">
        <v>-1.4832721520876446E-2</v>
      </c>
      <c r="BJ531" s="6">
        <v>1.7442880707542407E-2</v>
      </c>
      <c r="BL531" s="6">
        <v>-5.6940637572210351E-3</v>
      </c>
      <c r="BN531" s="6">
        <v>4.8008962727501547E-3</v>
      </c>
      <c r="BR531">
        <v>5</v>
      </c>
      <c r="BS531">
        <v>13</v>
      </c>
      <c r="BT531">
        <f t="shared" si="200"/>
        <v>28</v>
      </c>
      <c r="BU531" s="23">
        <v>2369.4299999999998</v>
      </c>
      <c r="BV531" s="22">
        <v>1.2380852765774799</v>
      </c>
      <c r="BW531" s="22">
        <v>1.1766215180005399</v>
      </c>
    </row>
    <row r="532" spans="1:75" x14ac:dyDescent="0.25">
      <c r="A532" s="3">
        <v>78</v>
      </c>
      <c r="B532" s="3" t="s">
        <v>21</v>
      </c>
      <c r="C532" s="3" t="s">
        <v>22</v>
      </c>
      <c r="D532" s="3" t="s">
        <v>23</v>
      </c>
      <c r="E532" s="3" t="s">
        <v>231</v>
      </c>
      <c r="F532" s="3" t="s">
        <v>43</v>
      </c>
      <c r="G532" s="3" t="b">
        <v>1</v>
      </c>
      <c r="H532" s="3" t="b">
        <v>1</v>
      </c>
      <c r="I532" s="3" t="b">
        <v>0</v>
      </c>
      <c r="J532" s="3" t="b">
        <v>1</v>
      </c>
      <c r="K532" s="3" t="b">
        <v>0</v>
      </c>
      <c r="L532" s="3">
        <v>200</v>
      </c>
      <c r="M532" s="3">
        <v>2</v>
      </c>
      <c r="N532" s="3">
        <v>0</v>
      </c>
      <c r="O532" s="3">
        <v>1</v>
      </c>
      <c r="P532" s="3">
        <v>2</v>
      </c>
      <c r="Q532" s="3">
        <v>100</v>
      </c>
      <c r="R532" s="3">
        <v>100</v>
      </c>
      <c r="S532" s="3">
        <v>1</v>
      </c>
      <c r="T532" s="3">
        <v>1</v>
      </c>
      <c r="U532" s="3" t="b">
        <v>1</v>
      </c>
      <c r="V532" s="3">
        <v>251</v>
      </c>
      <c r="W532" s="51">
        <v>3276.88</v>
      </c>
      <c r="X532" s="51">
        <v>2280.98</v>
      </c>
      <c r="Y532" s="53">
        <v>167</v>
      </c>
      <c r="Z532" s="53">
        <v>172</v>
      </c>
      <c r="AA532" s="51">
        <v>136.47999999999999</v>
      </c>
      <c r="AB532" s="51">
        <v>146.55000000000001</v>
      </c>
      <c r="AC532" s="17">
        <v>1.2240847456992101</v>
      </c>
      <c r="AD532" s="17">
        <v>1.1738833364965799</v>
      </c>
      <c r="AE532" s="51">
        <v>34</v>
      </c>
      <c r="AF532" s="51">
        <v>28</v>
      </c>
      <c r="AG532" s="51">
        <v>33.97</v>
      </c>
      <c r="AH532" s="51">
        <v>28.03</v>
      </c>
      <c r="AI532" s="17">
        <v>1.0032450437588301</v>
      </c>
      <c r="AJ532" s="17">
        <v>1.00247199674218</v>
      </c>
      <c r="AK532" s="3">
        <v>-15</v>
      </c>
      <c r="AL532" s="3">
        <v>13</v>
      </c>
      <c r="AN532" s="6">
        <v>-1.1381148396610974E-2</v>
      </c>
      <c r="AP532" s="6">
        <v>-2.7527066192690186E-2</v>
      </c>
      <c r="AR532" s="6">
        <v>4.2092603728201006E-3</v>
      </c>
      <c r="AT532" s="6">
        <v>2.3310023310023631E-3</v>
      </c>
      <c r="AV532" s="6">
        <v>1.1712379540400164E-2</v>
      </c>
      <c r="AX532" s="6">
        <v>4.7236752798898163E-3</v>
      </c>
      <c r="AZ532" s="6">
        <v>-7.3986973117317056E-3</v>
      </c>
      <c r="BB532" s="6">
        <v>-2.3746291145811949E-3</v>
      </c>
      <c r="BD532" s="6">
        <v>9.051788099124547E-3</v>
      </c>
      <c r="BF532" s="6">
        <v>-1.0775481363716644E-2</v>
      </c>
      <c r="BH532" s="6">
        <v>1.3818008177395535E-2</v>
      </c>
      <c r="BJ532" s="6">
        <v>-1.6249605166180903E-2</v>
      </c>
      <c r="BL532" s="6">
        <v>-4.0308769822487989E-3</v>
      </c>
      <c r="BN532" s="6">
        <v>6.7113928557227531E-3</v>
      </c>
      <c r="BR532">
        <v>5</v>
      </c>
      <c r="BS532">
        <v>13</v>
      </c>
      <c r="BT532">
        <f t="shared" si="200"/>
        <v>28</v>
      </c>
      <c r="BU532" s="23">
        <v>2280.98</v>
      </c>
      <c r="BV532" s="22">
        <v>1.2240847456992101</v>
      </c>
      <c r="BW532" s="22">
        <v>1.1738833364965799</v>
      </c>
    </row>
    <row r="533" spans="1:75" x14ac:dyDescent="0.25">
      <c r="A533" s="3">
        <v>79</v>
      </c>
      <c r="B533" s="3" t="s">
        <v>21</v>
      </c>
      <c r="C533" s="3" t="s">
        <v>22</v>
      </c>
      <c r="D533" s="3" t="s">
        <v>23</v>
      </c>
      <c r="E533" s="3" t="s">
        <v>231</v>
      </c>
      <c r="F533" s="3" t="s">
        <v>43</v>
      </c>
      <c r="G533" s="3" t="b">
        <v>1</v>
      </c>
      <c r="H533" s="3" t="b">
        <v>1</v>
      </c>
      <c r="I533" s="3" t="b">
        <v>0</v>
      </c>
      <c r="J533" s="3" t="b">
        <v>1</v>
      </c>
      <c r="K533" s="3" t="b">
        <v>0</v>
      </c>
      <c r="L533" s="3">
        <v>200</v>
      </c>
      <c r="M533" s="3">
        <v>2</v>
      </c>
      <c r="N533" s="3">
        <v>0</v>
      </c>
      <c r="O533" s="3">
        <v>1</v>
      </c>
      <c r="P533" s="3">
        <v>2</v>
      </c>
      <c r="Q533" s="3">
        <v>100</v>
      </c>
      <c r="R533" s="3">
        <v>100</v>
      </c>
      <c r="S533" s="3">
        <v>1</v>
      </c>
      <c r="T533" s="3">
        <v>1</v>
      </c>
      <c r="U533" s="3" t="b">
        <v>1</v>
      </c>
      <c r="V533" s="3">
        <v>251</v>
      </c>
      <c r="W533" s="51">
        <v>3295.49</v>
      </c>
      <c r="X533" s="51">
        <v>2311.0500000000002</v>
      </c>
      <c r="Y533" s="53">
        <v>167</v>
      </c>
      <c r="Z533" s="53">
        <v>172</v>
      </c>
      <c r="AA533" s="51">
        <v>135.46</v>
      </c>
      <c r="AB533" s="51">
        <v>145.97</v>
      </c>
      <c r="AC533" s="17">
        <v>1.2333829961916301</v>
      </c>
      <c r="AD533" s="17">
        <v>1.1784697310303101</v>
      </c>
      <c r="AE533" s="51">
        <v>34</v>
      </c>
      <c r="AF533" s="51">
        <v>28</v>
      </c>
      <c r="AG533" s="51">
        <v>33.729999999999997</v>
      </c>
      <c r="AH533" s="51">
        <v>28.27</v>
      </c>
      <c r="AI533" s="17">
        <v>1.01019700161211</v>
      </c>
      <c r="AJ533" s="17">
        <v>0.993735706340379</v>
      </c>
      <c r="AK533" s="3">
        <v>-15</v>
      </c>
      <c r="AL533" s="3">
        <v>13</v>
      </c>
      <c r="AN533" s="6">
        <v>-5.7666013798332028E-3</v>
      </c>
      <c r="AP533" s="6">
        <v>-1.4707023439318401E-2</v>
      </c>
      <c r="AR533" s="6">
        <v>4.2092603728201006E-3</v>
      </c>
      <c r="AT533" s="6">
        <v>2.3310023310023631E-3</v>
      </c>
      <c r="AV533" s="6">
        <v>4.151223128243231E-3</v>
      </c>
      <c r="AX533" s="6">
        <v>7.4728680044677809E-4</v>
      </c>
      <c r="AZ533" s="6">
        <v>1.4118551413089264E-4</v>
      </c>
      <c r="BB533" s="6">
        <v>1.5231206919668061E-3</v>
      </c>
      <c r="BD533" s="6">
        <v>9.051788099124547E-3</v>
      </c>
      <c r="BF533" s="6">
        <v>-1.0775481363716644E-2</v>
      </c>
      <c r="BH533" s="6">
        <v>6.6553257528274568E-3</v>
      </c>
      <c r="BJ533" s="6">
        <v>-7.8264836977501862E-3</v>
      </c>
      <c r="BL533" s="6">
        <v>2.8706625862358059E-3</v>
      </c>
      <c r="BN533" s="6">
        <v>-2.0618428130748656E-3</v>
      </c>
      <c r="BR533">
        <v>5</v>
      </c>
      <c r="BS533">
        <v>13</v>
      </c>
      <c r="BT533">
        <f t="shared" si="200"/>
        <v>28</v>
      </c>
      <c r="BU533" s="23">
        <v>2311.0500000000002</v>
      </c>
      <c r="BV533" s="22">
        <v>1.2333829961916301</v>
      </c>
      <c r="BW533" s="22">
        <v>1.1784697310303101</v>
      </c>
    </row>
    <row r="534" spans="1:75" x14ac:dyDescent="0.25">
      <c r="A534" s="3">
        <v>80</v>
      </c>
      <c r="B534" s="3" t="s">
        <v>21</v>
      </c>
      <c r="C534" s="3" t="s">
        <v>22</v>
      </c>
      <c r="D534" s="3" t="s">
        <v>23</v>
      </c>
      <c r="E534" s="3" t="s">
        <v>231</v>
      </c>
      <c r="F534" s="3" t="s">
        <v>43</v>
      </c>
      <c r="G534" s="3" t="b">
        <v>1</v>
      </c>
      <c r="H534" s="3" t="b">
        <v>1</v>
      </c>
      <c r="I534" s="3" t="b">
        <v>0</v>
      </c>
      <c r="J534" s="3" t="b">
        <v>1</v>
      </c>
      <c r="K534" s="3" t="b">
        <v>0</v>
      </c>
      <c r="L534" s="3">
        <v>200</v>
      </c>
      <c r="M534" s="3">
        <v>2</v>
      </c>
      <c r="N534" s="3">
        <v>0</v>
      </c>
      <c r="O534" s="3">
        <v>1</v>
      </c>
      <c r="P534" s="3">
        <v>2</v>
      </c>
      <c r="Q534" s="3">
        <v>100</v>
      </c>
      <c r="R534" s="3">
        <v>100</v>
      </c>
      <c r="S534" s="3">
        <v>1</v>
      </c>
      <c r="T534" s="3">
        <v>1</v>
      </c>
      <c r="U534" s="3" t="b">
        <v>1</v>
      </c>
      <c r="V534" s="3">
        <v>251</v>
      </c>
      <c r="W534" s="51">
        <v>3326.07</v>
      </c>
      <c r="X534" s="51">
        <v>2333.59</v>
      </c>
      <c r="Y534" s="53">
        <v>167</v>
      </c>
      <c r="Z534" s="53">
        <v>172</v>
      </c>
      <c r="AA534" s="51">
        <v>134.36000000000001</v>
      </c>
      <c r="AB534" s="51">
        <v>145.41</v>
      </c>
      <c r="AC534" s="17">
        <v>1.24336148179362</v>
      </c>
      <c r="AD534" s="17">
        <v>1.1831069117089801</v>
      </c>
      <c r="AE534" s="51">
        <v>34</v>
      </c>
      <c r="AF534" s="51">
        <v>28</v>
      </c>
      <c r="AG534" s="51">
        <v>33.6</v>
      </c>
      <c r="AH534" s="51">
        <v>28.4</v>
      </c>
      <c r="AI534" s="17">
        <v>1.0132405273937499</v>
      </c>
      <c r="AJ534" s="17">
        <v>0.98778014191139896</v>
      </c>
      <c r="AK534" s="3">
        <v>-15</v>
      </c>
      <c r="AL534" s="3">
        <v>13</v>
      </c>
      <c r="AN534" s="6">
        <v>3.459236759504325E-3</v>
      </c>
      <c r="AP534" s="6">
        <v>-5.0973206238545954E-3</v>
      </c>
      <c r="AR534" s="6">
        <v>4.2092603728201006E-3</v>
      </c>
      <c r="AT534" s="6">
        <v>2.3310023310023631E-3</v>
      </c>
      <c r="AV534" s="6">
        <v>-4.0029651593772586E-3</v>
      </c>
      <c r="AX534" s="6">
        <v>-3.0919848348771595E-3</v>
      </c>
      <c r="AZ534" s="6">
        <v>8.232665979181375E-3</v>
      </c>
      <c r="BB534" s="6">
        <v>5.4640311305009792E-3</v>
      </c>
      <c r="BD534" s="6">
        <v>9.051788099124547E-3</v>
      </c>
      <c r="BF534" s="6">
        <v>-1.0775481363716644E-2</v>
      </c>
      <c r="BH534" s="6">
        <v>2.775539439519914E-3</v>
      </c>
      <c r="BJ534" s="6">
        <v>-3.2639595690168166E-3</v>
      </c>
      <c r="BL534" s="6">
        <v>5.8921155427982264E-3</v>
      </c>
      <c r="BN534" s="6">
        <v>-8.0425929796876794E-3</v>
      </c>
      <c r="BR534">
        <v>5</v>
      </c>
      <c r="BS534">
        <v>13</v>
      </c>
      <c r="BT534">
        <f t="shared" si="200"/>
        <v>28</v>
      </c>
      <c r="BU534" s="23">
        <v>2333.59</v>
      </c>
      <c r="BV534" s="22">
        <v>1.24336148179362</v>
      </c>
      <c r="BW534" s="22">
        <v>1.1831069117089801</v>
      </c>
    </row>
    <row r="535" spans="1:75" x14ac:dyDescent="0.25">
      <c r="A535" s="1">
        <v>81</v>
      </c>
      <c r="B535" s="1" t="s">
        <v>21</v>
      </c>
      <c r="C535" s="1" t="s">
        <v>22</v>
      </c>
      <c r="D535" s="1" t="s">
        <v>23</v>
      </c>
      <c r="E535" s="1" t="s">
        <v>232</v>
      </c>
      <c r="F535" s="1" t="s">
        <v>43</v>
      </c>
      <c r="G535" s="1" t="b">
        <v>1</v>
      </c>
      <c r="H535" s="1" t="b">
        <v>1</v>
      </c>
      <c r="I535" s="1" t="b">
        <v>0</v>
      </c>
      <c r="J535" s="1" t="b">
        <v>1</v>
      </c>
      <c r="K535" s="1" t="b">
        <v>0</v>
      </c>
      <c r="L535" s="1">
        <v>200</v>
      </c>
      <c r="M535" s="1">
        <v>2</v>
      </c>
      <c r="N535" s="1">
        <v>0</v>
      </c>
      <c r="O535" s="1">
        <v>1</v>
      </c>
      <c r="P535" s="1">
        <v>2</v>
      </c>
      <c r="Q535" s="1">
        <v>100</v>
      </c>
      <c r="R535" s="1">
        <v>100</v>
      </c>
      <c r="S535" s="1">
        <v>1</v>
      </c>
      <c r="T535" s="1">
        <v>1</v>
      </c>
      <c r="U535" s="1" t="b">
        <v>1</v>
      </c>
      <c r="V535" s="1">
        <v>251</v>
      </c>
      <c r="W535" s="50">
        <v>3210.81</v>
      </c>
      <c r="X535" s="50">
        <v>2355.39</v>
      </c>
      <c r="Y535" s="54">
        <v>166</v>
      </c>
      <c r="Z535" s="54">
        <v>171</v>
      </c>
      <c r="AA535" s="50">
        <v>137.74</v>
      </c>
      <c r="AB535" s="50">
        <v>146.68</v>
      </c>
      <c r="AC535" s="16">
        <v>1.20567818130272</v>
      </c>
      <c r="AD535" s="16">
        <v>1.1660468129735799</v>
      </c>
      <c r="AE535" s="50">
        <v>33.06</v>
      </c>
      <c r="AF535" s="50">
        <v>28.94</v>
      </c>
      <c r="AG535" s="50">
        <v>33.56</v>
      </c>
      <c r="AH535" s="50">
        <v>28.44</v>
      </c>
      <c r="AI535" s="16">
        <v>0.98670701748441203</v>
      </c>
      <c r="AJ535" s="16">
        <v>1.0198978748998899</v>
      </c>
      <c r="AK535" s="1">
        <v>-15</v>
      </c>
      <c r="AL535" s="1">
        <v>12</v>
      </c>
      <c r="AN535" s="6" cm="1">
        <f t="array" ref="AN535:AN544">W535:W544/AO535-1</f>
        <v>-3.4637194014842665E-3</v>
      </c>
      <c r="AO535" s="23">
        <f>AVERAGE(W535:W544)</f>
        <v>3221.9700000000003</v>
      </c>
      <c r="AP535" s="6" cm="1">
        <f t="array" ref="AP535:AP544">X535:X544/AQ535-1</f>
        <v>-1.3015975179890615E-2</v>
      </c>
      <c r="AQ535" s="23">
        <f t="shared" ref="AQ535" si="206">AVERAGE(X535:X544)</f>
        <v>2386.4520000000002</v>
      </c>
      <c r="AR535" s="6" cm="1">
        <f t="array" ref="AR535:AR544">Y535:Y544/AS535-1</f>
        <v>0</v>
      </c>
      <c r="AS535" s="23">
        <f>AVERAGE(Y535:Y544)</f>
        <v>166</v>
      </c>
      <c r="AT535" s="6" cm="1">
        <f t="array" ref="AT535:AT544">Z535:Z544/AU535-1</f>
        <v>0</v>
      </c>
      <c r="AU535" s="23">
        <f>AVERAGE(Z535:Z544)</f>
        <v>171</v>
      </c>
      <c r="AV535" s="6" cm="1">
        <f t="array" ref="AV535:AV544">AA535:AA544/AW535-1</f>
        <v>7.261585263296455E-3</v>
      </c>
      <c r="AW535" s="23">
        <f>AVERAGE(AA535:AA544)</f>
        <v>136.74700000000001</v>
      </c>
      <c r="AX535" s="6" cm="1">
        <f t="array" ref="AX535:AX544">AB535:AB544/AY535-1</f>
        <v>3.1322236052029329E-3</v>
      </c>
      <c r="AY535" s="23">
        <f>AVERAGE(AB535:AB544)</f>
        <v>146.22200000000001</v>
      </c>
      <c r="AZ535" s="6" cm="1">
        <f t="array" ref="AZ535:AZ544">AC535:AC544/BA535-1</f>
        <v>-7.1684597403817163E-3</v>
      </c>
      <c r="BA535" s="23">
        <f>AVERAGE(AC535:AC544)</f>
        <v>1.2143834401024809</v>
      </c>
      <c r="BB535" s="6" cm="1">
        <f t="array" ref="BB535:BB544">AD535:AD544/BC535-1</f>
        <v>-3.2525715721075654E-3</v>
      </c>
      <c r="BC535" s="23">
        <f>AVERAGE(AD535:AD544)</f>
        <v>1.169851839811328</v>
      </c>
      <c r="BD535" s="6" cm="1">
        <f t="array" ref="BD535:BD544">AE535:AE544/BE535-1</f>
        <v>2.9731205630725288E-3</v>
      </c>
      <c r="BE535" s="23">
        <f>AVERAGE(AE535:AE544)</f>
        <v>32.962000000000003</v>
      </c>
      <c r="BF535" s="6" cm="1">
        <f t="array" ref="BF535:BF544">AF535:AF544/BG535-1</f>
        <v>-3.3748880776912626E-3</v>
      </c>
      <c r="BG535" s="23">
        <f>AVERAGE(AF535:AF544)</f>
        <v>29.038</v>
      </c>
      <c r="BH535" s="6" cm="1">
        <f t="array" ref="BH535:BH544">AG535:AG544/BI535-1</f>
        <v>9.3233082706767334E-3</v>
      </c>
      <c r="BI535" s="23">
        <f t="shared" ref="BI535" si="207">AVERAGE(AG535:AG544)</f>
        <v>33.25</v>
      </c>
      <c r="BJ535" s="6" cm="1">
        <f t="array" ref="BJ535:BJ544">AH535:AH544/BK535-1</f>
        <v>-1.0782608695652174E-2</v>
      </c>
      <c r="BK535" s="23">
        <f t="shared" ref="BK535" si="208">AVERAGE(AH535:AH544)</f>
        <v>28.75</v>
      </c>
      <c r="BL535" s="6" cm="1">
        <f t="array" ref="BL535:BL544">AI535:AI544/BM535-1</f>
        <v>-6.6827560187022739E-3</v>
      </c>
      <c r="BM535" s="22">
        <f t="shared" ref="BM535" si="209">AVERAGE(AI535:AI544)</f>
        <v>0.99334530177852209</v>
      </c>
      <c r="BN535" s="6" cm="1">
        <f t="array" ref="BN535:BN544">AJ535:AJ544/BO535-1</f>
        <v>6.9888609358077503E-3</v>
      </c>
      <c r="BO535" s="22">
        <f t="shared" ref="BO535" si="210">AVERAGE(AJ535:AJ544)</f>
        <v>1.0128194208147305</v>
      </c>
      <c r="BR535">
        <v>5</v>
      </c>
      <c r="BS535">
        <v>12</v>
      </c>
      <c r="BT535">
        <f t="shared" si="200"/>
        <v>27</v>
      </c>
      <c r="BU535" s="23">
        <v>2355.39</v>
      </c>
      <c r="BV535" s="22">
        <v>1.20567818130272</v>
      </c>
      <c r="BW535" s="22">
        <v>1.1660468129735799</v>
      </c>
    </row>
    <row r="536" spans="1:75" x14ac:dyDescent="0.25">
      <c r="A536" s="1">
        <v>82</v>
      </c>
      <c r="B536" s="1" t="s">
        <v>21</v>
      </c>
      <c r="C536" s="1" t="s">
        <v>22</v>
      </c>
      <c r="D536" s="1" t="s">
        <v>23</v>
      </c>
      <c r="E536" s="1" t="s">
        <v>232</v>
      </c>
      <c r="F536" s="1" t="s">
        <v>43</v>
      </c>
      <c r="G536" s="1" t="b">
        <v>1</v>
      </c>
      <c r="H536" s="1" t="b">
        <v>1</v>
      </c>
      <c r="I536" s="1" t="b">
        <v>0</v>
      </c>
      <c r="J536" s="1" t="b">
        <v>1</v>
      </c>
      <c r="K536" s="1" t="b">
        <v>0</v>
      </c>
      <c r="L536" s="1">
        <v>200</v>
      </c>
      <c r="M536" s="1">
        <v>2</v>
      </c>
      <c r="N536" s="1">
        <v>0</v>
      </c>
      <c r="O536" s="1">
        <v>1</v>
      </c>
      <c r="P536" s="1">
        <v>2</v>
      </c>
      <c r="Q536" s="1">
        <v>100</v>
      </c>
      <c r="R536" s="1">
        <v>100</v>
      </c>
      <c r="S536" s="1">
        <v>1</v>
      </c>
      <c r="T536" s="1">
        <v>1</v>
      </c>
      <c r="U536" s="1" t="b">
        <v>1</v>
      </c>
      <c r="V536" s="1">
        <v>251</v>
      </c>
      <c r="W536" s="50">
        <v>3237.68</v>
      </c>
      <c r="X536" s="50">
        <v>2395.5500000000002</v>
      </c>
      <c r="Y536" s="54">
        <v>166</v>
      </c>
      <c r="Z536" s="54">
        <v>171</v>
      </c>
      <c r="AA536" s="50">
        <v>136.51</v>
      </c>
      <c r="AB536" s="50">
        <v>145.66999999999999</v>
      </c>
      <c r="AC536" s="16">
        <v>1.2165861440589101</v>
      </c>
      <c r="AD536" s="16">
        <v>1.1743679385874799</v>
      </c>
      <c r="AE536" s="50">
        <v>32.93</v>
      </c>
      <c r="AF536" s="50">
        <v>29.07</v>
      </c>
      <c r="AG536" s="50">
        <v>33.39</v>
      </c>
      <c r="AH536" s="50">
        <v>28.61</v>
      </c>
      <c r="AI536" s="16">
        <v>0.98839619061938699</v>
      </c>
      <c r="AJ536" s="16">
        <v>1.01915988335861</v>
      </c>
      <c r="AK536" s="1">
        <v>-15</v>
      </c>
      <c r="AL536" s="1">
        <v>12</v>
      </c>
      <c r="AN536" s="6">
        <v>4.8758989065693648E-3</v>
      </c>
      <c r="AP536" s="6">
        <v>3.8123540720702564E-3</v>
      </c>
      <c r="AR536" s="6">
        <v>0</v>
      </c>
      <c r="AT536" s="6">
        <v>0</v>
      </c>
      <c r="AV536" s="6">
        <v>-1.7331276006056218E-3</v>
      </c>
      <c r="AX536" s="6">
        <v>-3.7750817250483681E-3</v>
      </c>
      <c r="AZ536" s="6">
        <v>1.8138455150897848E-3</v>
      </c>
      <c r="BB536" s="6">
        <v>3.8604023368293827E-3</v>
      </c>
      <c r="BD536" s="6">
        <v>-9.7081487773809094E-4</v>
      </c>
      <c r="BF536" s="6">
        <v>1.1020042702665211E-3</v>
      </c>
      <c r="BH536" s="6">
        <v>4.2105263157894424E-3</v>
      </c>
      <c r="BJ536" s="6">
        <v>-4.8695652173913473E-3</v>
      </c>
      <c r="BL536" s="6">
        <v>-4.9822666400838322E-3</v>
      </c>
      <c r="BN536" s="6">
        <v>6.2602102739883758E-3</v>
      </c>
      <c r="BR536">
        <v>5</v>
      </c>
      <c r="BS536">
        <v>12</v>
      </c>
      <c r="BT536">
        <f t="shared" si="200"/>
        <v>27</v>
      </c>
      <c r="BU536" s="23">
        <v>2395.5500000000002</v>
      </c>
      <c r="BV536" s="22">
        <v>1.2165861440589101</v>
      </c>
      <c r="BW536" s="22">
        <v>1.1743679385874799</v>
      </c>
    </row>
    <row r="537" spans="1:75" x14ac:dyDescent="0.25">
      <c r="A537" s="1">
        <v>83</v>
      </c>
      <c r="B537" s="1" t="s">
        <v>21</v>
      </c>
      <c r="C537" s="1" t="s">
        <v>22</v>
      </c>
      <c r="D537" s="1" t="s">
        <v>23</v>
      </c>
      <c r="E537" s="1" t="s">
        <v>232</v>
      </c>
      <c r="F537" s="1" t="s">
        <v>43</v>
      </c>
      <c r="G537" s="1" t="b">
        <v>1</v>
      </c>
      <c r="H537" s="1" t="b">
        <v>1</v>
      </c>
      <c r="I537" s="1" t="b">
        <v>0</v>
      </c>
      <c r="J537" s="1" t="b">
        <v>1</v>
      </c>
      <c r="K537" s="1" t="b">
        <v>0</v>
      </c>
      <c r="L537" s="1">
        <v>200</v>
      </c>
      <c r="M537" s="1">
        <v>2</v>
      </c>
      <c r="N537" s="1">
        <v>0</v>
      </c>
      <c r="O537" s="1">
        <v>1</v>
      </c>
      <c r="P537" s="1">
        <v>2</v>
      </c>
      <c r="Q537" s="1">
        <v>100</v>
      </c>
      <c r="R537" s="1">
        <v>100</v>
      </c>
      <c r="S537" s="1">
        <v>1</v>
      </c>
      <c r="T537" s="1">
        <v>1</v>
      </c>
      <c r="U537" s="1" t="b">
        <v>1</v>
      </c>
      <c r="V537" s="1">
        <v>251</v>
      </c>
      <c r="W537" s="50">
        <v>3189.63</v>
      </c>
      <c r="X537" s="50">
        <v>2343.4499999999998</v>
      </c>
      <c r="Y537" s="54">
        <v>166</v>
      </c>
      <c r="Z537" s="54">
        <v>171</v>
      </c>
      <c r="AA537" s="50">
        <v>138.5</v>
      </c>
      <c r="AB537" s="50">
        <v>146.91999999999999</v>
      </c>
      <c r="AC537" s="16">
        <v>1.1990879558166401</v>
      </c>
      <c r="AD537" s="16">
        <v>1.1642877848525901</v>
      </c>
      <c r="AE537" s="50">
        <v>32.86</v>
      </c>
      <c r="AF537" s="50">
        <v>29.14</v>
      </c>
      <c r="AG537" s="50">
        <v>33.74</v>
      </c>
      <c r="AH537" s="50">
        <v>28.26</v>
      </c>
      <c r="AI537" s="16">
        <v>0.97603681256374497</v>
      </c>
      <c r="AJ537" s="16">
        <v>1.0343347525378599</v>
      </c>
      <c r="AK537" s="1">
        <v>-15</v>
      </c>
      <c r="AL537" s="1">
        <v>12</v>
      </c>
      <c r="AN537" s="6">
        <v>-1.0037337405376268E-2</v>
      </c>
      <c r="AP537" s="6">
        <v>-1.8019218488366961E-2</v>
      </c>
      <c r="AR537" s="6">
        <v>0</v>
      </c>
      <c r="AT537" s="6">
        <v>0</v>
      </c>
      <c r="AV537" s="6">
        <v>1.2819294024731809E-2</v>
      </c>
      <c r="AX537" s="6">
        <v>4.7735634856587161E-3</v>
      </c>
      <c r="AZ537" s="6">
        <v>-1.259526750838269E-2</v>
      </c>
      <c r="BB537" s="6">
        <v>-4.7562048196080342E-3</v>
      </c>
      <c r="BD537" s="6">
        <v>-3.09447242279004E-3</v>
      </c>
      <c r="BF537" s="6">
        <v>3.51263861147455E-3</v>
      </c>
      <c r="BH537" s="6">
        <v>1.4736842105263159E-2</v>
      </c>
      <c r="BJ537" s="6">
        <v>-1.7043478260869493E-2</v>
      </c>
      <c r="BL537" s="6">
        <v>-1.7424443628804021E-2</v>
      </c>
      <c r="BN537" s="6">
        <v>2.1243008655799756E-2</v>
      </c>
      <c r="BR537">
        <v>5</v>
      </c>
      <c r="BS537">
        <v>12</v>
      </c>
      <c r="BT537">
        <f t="shared" si="200"/>
        <v>27</v>
      </c>
      <c r="BU537" s="23">
        <v>2343.4499999999998</v>
      </c>
      <c r="BV537" s="22">
        <v>1.1990879558166401</v>
      </c>
      <c r="BW537" s="22">
        <v>1.1642877848525901</v>
      </c>
    </row>
    <row r="538" spans="1:75" x14ac:dyDescent="0.25">
      <c r="A538" s="1">
        <v>84</v>
      </c>
      <c r="B538" s="1" t="s">
        <v>21</v>
      </c>
      <c r="C538" s="1" t="s">
        <v>22</v>
      </c>
      <c r="D538" s="1" t="s">
        <v>23</v>
      </c>
      <c r="E538" s="1" t="s">
        <v>232</v>
      </c>
      <c r="F538" s="1" t="s">
        <v>43</v>
      </c>
      <c r="G538" s="1" t="b">
        <v>1</v>
      </c>
      <c r="H538" s="1" t="b">
        <v>1</v>
      </c>
      <c r="I538" s="1" t="b">
        <v>0</v>
      </c>
      <c r="J538" s="1" t="b">
        <v>1</v>
      </c>
      <c r="K538" s="1" t="b">
        <v>0</v>
      </c>
      <c r="L538" s="1">
        <v>200</v>
      </c>
      <c r="M538" s="1">
        <v>2</v>
      </c>
      <c r="N538" s="1">
        <v>0</v>
      </c>
      <c r="O538" s="1">
        <v>1</v>
      </c>
      <c r="P538" s="1">
        <v>2</v>
      </c>
      <c r="Q538" s="1">
        <v>100</v>
      </c>
      <c r="R538" s="1">
        <v>100</v>
      </c>
      <c r="S538" s="1">
        <v>1</v>
      </c>
      <c r="T538" s="1">
        <v>1</v>
      </c>
      <c r="U538" s="1" t="b">
        <v>1</v>
      </c>
      <c r="V538" s="1">
        <v>251</v>
      </c>
      <c r="W538" s="50">
        <v>3203.17</v>
      </c>
      <c r="X538" s="50">
        <v>2393.2399999999998</v>
      </c>
      <c r="Y538" s="54">
        <v>166</v>
      </c>
      <c r="Z538" s="54">
        <v>171</v>
      </c>
      <c r="AA538" s="50">
        <v>136.41999999999999</v>
      </c>
      <c r="AB538" s="50">
        <v>146.85</v>
      </c>
      <c r="AC538" s="16">
        <v>1.2171984429606999</v>
      </c>
      <c r="AD538" s="16">
        <v>1.16499330755542</v>
      </c>
      <c r="AE538" s="50">
        <v>32.93</v>
      </c>
      <c r="AF538" s="50">
        <v>29.07</v>
      </c>
      <c r="AG538" s="50">
        <v>32.78</v>
      </c>
      <c r="AH538" s="50">
        <v>29.22</v>
      </c>
      <c r="AI538" s="16">
        <v>1.00638704676145</v>
      </c>
      <c r="AJ538" s="16">
        <v>0.99715723935562695</v>
      </c>
      <c r="AK538" s="1">
        <v>-15</v>
      </c>
      <c r="AL538" s="1">
        <v>12</v>
      </c>
      <c r="AN538" s="6">
        <v>-5.8349394935397481E-3</v>
      </c>
      <c r="AP538" s="6">
        <v>2.8443899143999474E-3</v>
      </c>
      <c r="AR538" s="6">
        <v>0</v>
      </c>
      <c r="AT538" s="6">
        <v>0</v>
      </c>
      <c r="AV538" s="6">
        <v>-2.3912773223546679E-3</v>
      </c>
      <c r="AX538" s="6">
        <v>4.2948393538591034E-3</v>
      </c>
      <c r="AZ538" s="6">
        <v>2.318051090997697E-3</v>
      </c>
      <c r="BB538" s="6">
        <v>-4.1531175919606866E-3</v>
      </c>
      <c r="BD538" s="6">
        <v>-9.7081487773809094E-4</v>
      </c>
      <c r="BF538" s="6">
        <v>1.1020042702665211E-3</v>
      </c>
      <c r="BH538" s="6">
        <v>-1.4135338345864668E-2</v>
      </c>
      <c r="BJ538" s="6">
        <v>1.6347826086956507E-2</v>
      </c>
      <c r="BL538" s="6">
        <v>1.3129115283051496E-2</v>
      </c>
      <c r="BN538" s="6">
        <v>-1.5463942670554842E-2</v>
      </c>
      <c r="BR538">
        <v>5</v>
      </c>
      <c r="BS538">
        <v>12</v>
      </c>
      <c r="BT538">
        <f t="shared" si="200"/>
        <v>27</v>
      </c>
      <c r="BU538" s="23">
        <v>2393.2399999999998</v>
      </c>
      <c r="BV538" s="22">
        <v>1.2171984429606999</v>
      </c>
      <c r="BW538" s="22">
        <v>1.16499330755542</v>
      </c>
    </row>
    <row r="539" spans="1:75" x14ac:dyDescent="0.25">
      <c r="A539" s="1">
        <v>85</v>
      </c>
      <c r="B539" s="1" t="s">
        <v>21</v>
      </c>
      <c r="C539" s="1" t="s">
        <v>22</v>
      </c>
      <c r="D539" s="1" t="s">
        <v>23</v>
      </c>
      <c r="E539" s="1" t="s">
        <v>232</v>
      </c>
      <c r="F539" s="1" t="s">
        <v>43</v>
      </c>
      <c r="G539" s="1" t="b">
        <v>1</v>
      </c>
      <c r="H539" s="1" t="b">
        <v>1</v>
      </c>
      <c r="I539" s="1" t="b">
        <v>0</v>
      </c>
      <c r="J539" s="1" t="b">
        <v>1</v>
      </c>
      <c r="K539" s="1" t="b">
        <v>0</v>
      </c>
      <c r="L539" s="1">
        <v>200</v>
      </c>
      <c r="M539" s="1">
        <v>2</v>
      </c>
      <c r="N539" s="1">
        <v>0</v>
      </c>
      <c r="O539" s="1">
        <v>1</v>
      </c>
      <c r="P539" s="1">
        <v>2</v>
      </c>
      <c r="Q539" s="1">
        <v>100</v>
      </c>
      <c r="R539" s="1">
        <v>100</v>
      </c>
      <c r="S539" s="1">
        <v>1</v>
      </c>
      <c r="T539" s="1">
        <v>1</v>
      </c>
      <c r="U539" s="1" t="b">
        <v>1</v>
      </c>
      <c r="V539" s="1">
        <v>251</v>
      </c>
      <c r="W539" s="50">
        <v>3275.96</v>
      </c>
      <c r="X539" s="50">
        <v>2423.09</v>
      </c>
      <c r="Y539" s="54">
        <v>166</v>
      </c>
      <c r="Z539" s="54">
        <v>171</v>
      </c>
      <c r="AA539" s="50">
        <v>135.37</v>
      </c>
      <c r="AB539" s="50">
        <v>144.74</v>
      </c>
      <c r="AC539" s="16">
        <v>1.22654494456809</v>
      </c>
      <c r="AD539" s="16">
        <v>1.1817024128346301</v>
      </c>
      <c r="AE539" s="50">
        <v>32.99</v>
      </c>
      <c r="AF539" s="50">
        <v>29.01</v>
      </c>
      <c r="AG539" s="50">
        <v>33.35</v>
      </c>
      <c r="AH539" s="50">
        <v>28.65</v>
      </c>
      <c r="AI539" s="16">
        <v>0.99068967494133398</v>
      </c>
      <c r="AJ539" s="16">
        <v>1.0146355526116999</v>
      </c>
      <c r="AK539" s="1">
        <v>-15</v>
      </c>
      <c r="AL539" s="1">
        <v>12</v>
      </c>
      <c r="AN539" s="6">
        <v>1.6756828896606679E-2</v>
      </c>
      <c r="AP539" s="6">
        <v>1.5352498185591035E-2</v>
      </c>
      <c r="AR539" s="6">
        <v>0</v>
      </c>
      <c r="AT539" s="6">
        <v>0</v>
      </c>
      <c r="AV539" s="6">
        <v>-1.0069690742758541E-2</v>
      </c>
      <c r="AX539" s="6">
        <v>-1.0135273761814223E-2</v>
      </c>
      <c r="AZ539" s="6">
        <v>1.0014550646855636E-2</v>
      </c>
      <c r="BB539" s="6">
        <v>1.0129977677526547E-2</v>
      </c>
      <c r="BD539" s="6">
        <v>8.494630180206908E-4</v>
      </c>
      <c r="BF539" s="6">
        <v>-9.6425373648323376E-4</v>
      </c>
      <c r="BH539" s="6">
        <v>3.0075187969924588E-3</v>
      </c>
      <c r="BJ539" s="6">
        <v>-3.4782608695652639E-3</v>
      </c>
      <c r="BL539" s="6">
        <v>-2.6734176247005248E-3</v>
      </c>
      <c r="BN539" s="6">
        <v>1.7931447202190753E-3</v>
      </c>
      <c r="BR539">
        <v>5</v>
      </c>
      <c r="BS539">
        <v>12</v>
      </c>
      <c r="BT539">
        <f t="shared" si="200"/>
        <v>27</v>
      </c>
      <c r="BU539" s="23">
        <v>2423.09</v>
      </c>
      <c r="BV539" s="22">
        <v>1.22654494456809</v>
      </c>
      <c r="BW539" s="22">
        <v>1.1817024128346301</v>
      </c>
    </row>
    <row r="540" spans="1:75" x14ac:dyDescent="0.25">
      <c r="A540" s="1">
        <v>86</v>
      </c>
      <c r="B540" s="1" t="s">
        <v>21</v>
      </c>
      <c r="C540" s="1" t="s">
        <v>22</v>
      </c>
      <c r="D540" s="1" t="s">
        <v>23</v>
      </c>
      <c r="E540" s="1" t="s">
        <v>232</v>
      </c>
      <c r="F540" s="1" t="s">
        <v>43</v>
      </c>
      <c r="G540" s="1" t="b">
        <v>1</v>
      </c>
      <c r="H540" s="1" t="b">
        <v>1</v>
      </c>
      <c r="I540" s="1" t="b">
        <v>0</v>
      </c>
      <c r="J540" s="1" t="b">
        <v>1</v>
      </c>
      <c r="K540" s="1" t="b">
        <v>0</v>
      </c>
      <c r="L540" s="1">
        <v>200</v>
      </c>
      <c r="M540" s="1">
        <v>2</v>
      </c>
      <c r="N540" s="1">
        <v>0</v>
      </c>
      <c r="O540" s="1">
        <v>1</v>
      </c>
      <c r="P540" s="1">
        <v>2</v>
      </c>
      <c r="Q540" s="1">
        <v>100</v>
      </c>
      <c r="R540" s="1">
        <v>100</v>
      </c>
      <c r="S540" s="1">
        <v>1</v>
      </c>
      <c r="T540" s="1">
        <v>1</v>
      </c>
      <c r="U540" s="1" t="b">
        <v>1</v>
      </c>
      <c r="V540" s="1">
        <v>251</v>
      </c>
      <c r="W540" s="50">
        <v>3202.48</v>
      </c>
      <c r="X540" s="50">
        <v>2398.2399999999998</v>
      </c>
      <c r="Y540" s="54">
        <v>166</v>
      </c>
      <c r="Z540" s="54">
        <v>171</v>
      </c>
      <c r="AA540" s="50">
        <v>136.49</v>
      </c>
      <c r="AB540" s="50">
        <v>146.61000000000001</v>
      </c>
      <c r="AC540" s="16">
        <v>1.2165506224526801</v>
      </c>
      <c r="AD540" s="16">
        <v>1.1667719084989101</v>
      </c>
      <c r="AE540" s="50">
        <v>32.880000000000003</v>
      </c>
      <c r="AF540" s="50">
        <v>29.12</v>
      </c>
      <c r="AG540" s="50">
        <v>32.85</v>
      </c>
      <c r="AH540" s="50">
        <v>29.15</v>
      </c>
      <c r="AI540" s="16">
        <v>1.0032110947507</v>
      </c>
      <c r="AJ540" s="16">
        <v>1.00196854891905</v>
      </c>
      <c r="AK540" s="1">
        <v>-15</v>
      </c>
      <c r="AL540" s="1">
        <v>12</v>
      </c>
      <c r="AN540" s="6">
        <v>-6.0490941877174853E-3</v>
      </c>
      <c r="AP540" s="6">
        <v>4.9395504288372027E-3</v>
      </c>
      <c r="AR540" s="6">
        <v>0</v>
      </c>
      <c r="AT540" s="6">
        <v>0</v>
      </c>
      <c r="AV540" s="6">
        <v>-1.879383094327558E-3</v>
      </c>
      <c r="AX540" s="6">
        <v>2.6534994734035422E-3</v>
      </c>
      <c r="AZ540" s="6">
        <v>1.7845947817076713E-3</v>
      </c>
      <c r="BB540" s="6">
        <v>-2.6327533176463414E-3</v>
      </c>
      <c r="BD540" s="6">
        <v>-2.4877131242037054E-3</v>
      </c>
      <c r="BF540" s="6">
        <v>2.8238859425580021E-3</v>
      </c>
      <c r="BH540" s="6">
        <v>-1.2030075187969835E-2</v>
      </c>
      <c r="BJ540" s="6">
        <v>1.3913043478260834E-2</v>
      </c>
      <c r="BL540" s="6">
        <v>9.9318866808086881E-3</v>
      </c>
      <c r="BN540" s="6">
        <v>-1.0713530638020274E-2</v>
      </c>
      <c r="BR540">
        <v>5</v>
      </c>
      <c r="BS540">
        <v>12</v>
      </c>
      <c r="BT540">
        <f t="shared" si="200"/>
        <v>27</v>
      </c>
      <c r="BU540" s="23">
        <v>2398.2399999999998</v>
      </c>
      <c r="BV540" s="22">
        <v>1.2165506224526801</v>
      </c>
      <c r="BW540" s="22">
        <v>1.1667719084989101</v>
      </c>
    </row>
    <row r="541" spans="1:75" x14ac:dyDescent="0.25">
      <c r="A541" s="1">
        <v>87</v>
      </c>
      <c r="B541" s="1" t="s">
        <v>21</v>
      </c>
      <c r="C541" s="1" t="s">
        <v>22</v>
      </c>
      <c r="D541" s="1" t="s">
        <v>23</v>
      </c>
      <c r="E541" s="1" t="s">
        <v>232</v>
      </c>
      <c r="F541" s="1" t="s">
        <v>43</v>
      </c>
      <c r="G541" s="1" t="b">
        <v>1</v>
      </c>
      <c r="H541" s="1" t="b">
        <v>1</v>
      </c>
      <c r="I541" s="1" t="b">
        <v>0</v>
      </c>
      <c r="J541" s="1" t="b">
        <v>1</v>
      </c>
      <c r="K541" s="1" t="b">
        <v>0</v>
      </c>
      <c r="L541" s="1">
        <v>200</v>
      </c>
      <c r="M541" s="1">
        <v>2</v>
      </c>
      <c r="N541" s="1">
        <v>0</v>
      </c>
      <c r="O541" s="1">
        <v>1</v>
      </c>
      <c r="P541" s="1">
        <v>2</v>
      </c>
      <c r="Q541" s="1">
        <v>100</v>
      </c>
      <c r="R541" s="1">
        <v>100</v>
      </c>
      <c r="S541" s="1">
        <v>1</v>
      </c>
      <c r="T541" s="1">
        <v>1</v>
      </c>
      <c r="U541" s="1" t="b">
        <v>1</v>
      </c>
      <c r="V541" s="1">
        <v>251</v>
      </c>
      <c r="W541" s="50">
        <v>3246.23</v>
      </c>
      <c r="X541" s="50">
        <v>2408.88</v>
      </c>
      <c r="Y541" s="54">
        <v>166</v>
      </c>
      <c r="Z541" s="54">
        <v>171</v>
      </c>
      <c r="AA541" s="50">
        <v>135.91999999999999</v>
      </c>
      <c r="AB541" s="50">
        <v>145.59</v>
      </c>
      <c r="AC541" s="16">
        <v>1.2215314868868199</v>
      </c>
      <c r="AD541" s="16">
        <v>1.17470544837788</v>
      </c>
      <c r="AE541" s="50">
        <v>33.049999999999997</v>
      </c>
      <c r="AF541" s="50">
        <v>28.95</v>
      </c>
      <c r="AG541" s="50">
        <v>33.14</v>
      </c>
      <c r="AH541" s="50">
        <v>28.86</v>
      </c>
      <c r="AI541" s="16">
        <v>0.99861490658284102</v>
      </c>
      <c r="AJ541" s="16">
        <v>1.00499533330345</v>
      </c>
      <c r="AK541" s="1">
        <v>-15</v>
      </c>
      <c r="AL541" s="1">
        <v>12</v>
      </c>
      <c r="AN541" s="6">
        <v>7.5295548996421324E-3</v>
      </c>
      <c r="AP541" s="6">
        <v>9.3980520035601423E-3</v>
      </c>
      <c r="AR541" s="6">
        <v>0</v>
      </c>
      <c r="AT541" s="6">
        <v>0</v>
      </c>
      <c r="AV541" s="6">
        <v>-6.0476646654041843E-3</v>
      </c>
      <c r="AX541" s="6">
        <v>-4.3221950185334812E-3</v>
      </c>
      <c r="AZ541" s="6">
        <v>5.8861530454794586E-3</v>
      </c>
      <c r="BB541" s="6">
        <v>4.1489087774866373E-3</v>
      </c>
      <c r="BD541" s="6">
        <v>2.6697409137792505E-3</v>
      </c>
      <c r="BF541" s="6">
        <v>-3.0305117432329887E-3</v>
      </c>
      <c r="BH541" s="6">
        <v>-3.3082706766917047E-3</v>
      </c>
      <c r="BJ541" s="6">
        <v>3.826086956521646E-3</v>
      </c>
      <c r="BL541" s="6">
        <v>5.3049073619053644E-3</v>
      </c>
      <c r="BN541" s="6">
        <v>-7.7250567578834861E-3</v>
      </c>
      <c r="BR541">
        <v>5</v>
      </c>
      <c r="BS541">
        <v>12</v>
      </c>
      <c r="BT541">
        <f t="shared" si="200"/>
        <v>27</v>
      </c>
      <c r="BU541" s="23">
        <v>2408.88</v>
      </c>
      <c r="BV541" s="22">
        <v>1.2215314868868199</v>
      </c>
      <c r="BW541" s="22">
        <v>1.17470544837788</v>
      </c>
    </row>
    <row r="542" spans="1:75" x14ac:dyDescent="0.25">
      <c r="A542" s="1">
        <v>88</v>
      </c>
      <c r="B542" s="1" t="s">
        <v>21</v>
      </c>
      <c r="C542" s="1" t="s">
        <v>22</v>
      </c>
      <c r="D542" s="1" t="s">
        <v>23</v>
      </c>
      <c r="E542" s="1" t="s">
        <v>232</v>
      </c>
      <c r="F542" s="1" t="s">
        <v>43</v>
      </c>
      <c r="G542" s="1" t="b">
        <v>1</v>
      </c>
      <c r="H542" s="1" t="b">
        <v>1</v>
      </c>
      <c r="I542" s="1" t="b">
        <v>0</v>
      </c>
      <c r="J542" s="1" t="b">
        <v>1</v>
      </c>
      <c r="K542" s="1" t="b">
        <v>0</v>
      </c>
      <c r="L542" s="1">
        <v>200</v>
      </c>
      <c r="M542" s="1">
        <v>2</v>
      </c>
      <c r="N542" s="1">
        <v>0</v>
      </c>
      <c r="O542" s="1">
        <v>1</v>
      </c>
      <c r="P542" s="1">
        <v>2</v>
      </c>
      <c r="Q542" s="1">
        <v>100</v>
      </c>
      <c r="R542" s="1">
        <v>100</v>
      </c>
      <c r="S542" s="1">
        <v>1</v>
      </c>
      <c r="T542" s="1">
        <v>1</v>
      </c>
      <c r="U542" s="1" t="b">
        <v>1</v>
      </c>
      <c r="V542" s="1">
        <v>251</v>
      </c>
      <c r="W542" s="50">
        <v>3191.18</v>
      </c>
      <c r="X542" s="50">
        <v>2344.61</v>
      </c>
      <c r="Y542" s="54">
        <v>166</v>
      </c>
      <c r="Z542" s="54">
        <v>171</v>
      </c>
      <c r="AA542" s="50">
        <v>138.11000000000001</v>
      </c>
      <c r="AB542" s="50">
        <v>147.21</v>
      </c>
      <c r="AC542" s="16">
        <v>1.2023409083096099</v>
      </c>
      <c r="AD542" s="16">
        <v>1.1619313992309499</v>
      </c>
      <c r="AE542" s="50">
        <v>32.93</v>
      </c>
      <c r="AF542" s="50">
        <v>29.07</v>
      </c>
      <c r="AG542" s="50">
        <v>33.51</v>
      </c>
      <c r="AH542" s="50">
        <v>28.49</v>
      </c>
      <c r="AI542" s="16">
        <v>0.98523258543435999</v>
      </c>
      <c r="AJ542" s="16">
        <v>1.0242499116222801</v>
      </c>
      <c r="AK542" s="1">
        <v>-15</v>
      </c>
      <c r="AL542" s="1">
        <v>12</v>
      </c>
      <c r="AN542" s="6">
        <v>-9.556265266281283E-3</v>
      </c>
      <c r="AP542" s="6">
        <v>-1.7533141249017392E-2</v>
      </c>
      <c r="AR542" s="6">
        <v>0</v>
      </c>
      <c r="AT542" s="6">
        <v>0</v>
      </c>
      <c r="AV542" s="6">
        <v>9.9673118971530528E-3</v>
      </c>
      <c r="AX542" s="6">
        <v>6.7568491745428894E-3</v>
      </c>
      <c r="AZ542" s="6">
        <v>-9.9165810362620288E-3</v>
      </c>
      <c r="BB542" s="6">
        <v>-6.7704646954741543E-3</v>
      </c>
      <c r="BD542" s="6">
        <v>-9.7081487773809094E-4</v>
      </c>
      <c r="BF542" s="6">
        <v>1.1020042702665211E-3</v>
      </c>
      <c r="BH542" s="6">
        <v>7.819548872180393E-3</v>
      </c>
      <c r="BJ542" s="6">
        <v>-9.0434782608695974E-3</v>
      </c>
      <c r="BL542" s="6">
        <v>-8.1670657017622883E-3</v>
      </c>
      <c r="BN542" s="6">
        <v>1.1285813218663066E-2</v>
      </c>
      <c r="BR542">
        <v>5</v>
      </c>
      <c r="BS542">
        <v>12</v>
      </c>
      <c r="BT542">
        <f t="shared" si="200"/>
        <v>27</v>
      </c>
      <c r="BU542" s="23">
        <v>2344.61</v>
      </c>
      <c r="BV542" s="22">
        <v>1.2023409083096099</v>
      </c>
      <c r="BW542" s="22">
        <v>1.1619313992309499</v>
      </c>
    </row>
    <row r="543" spans="1:75" x14ac:dyDescent="0.25">
      <c r="A543" s="1">
        <v>89</v>
      </c>
      <c r="B543" s="1" t="s">
        <v>21</v>
      </c>
      <c r="C543" s="1" t="s">
        <v>22</v>
      </c>
      <c r="D543" s="1" t="s">
        <v>23</v>
      </c>
      <c r="E543" s="1" t="s">
        <v>232</v>
      </c>
      <c r="F543" s="1" t="s">
        <v>43</v>
      </c>
      <c r="G543" s="1" t="b">
        <v>1</v>
      </c>
      <c r="H543" s="1" t="b">
        <v>1</v>
      </c>
      <c r="I543" s="1" t="b">
        <v>0</v>
      </c>
      <c r="J543" s="1" t="b">
        <v>1</v>
      </c>
      <c r="K543" s="1" t="b">
        <v>0</v>
      </c>
      <c r="L543" s="1">
        <v>200</v>
      </c>
      <c r="M543" s="1">
        <v>2</v>
      </c>
      <c r="N543" s="1">
        <v>0</v>
      </c>
      <c r="O543" s="1">
        <v>1</v>
      </c>
      <c r="P543" s="1">
        <v>2</v>
      </c>
      <c r="Q543" s="1">
        <v>100</v>
      </c>
      <c r="R543" s="1">
        <v>100</v>
      </c>
      <c r="S543" s="1">
        <v>1</v>
      </c>
      <c r="T543" s="1">
        <v>1</v>
      </c>
      <c r="U543" s="1" t="b">
        <v>1</v>
      </c>
      <c r="V543" s="1">
        <v>251</v>
      </c>
      <c r="W543" s="50">
        <v>3269.84</v>
      </c>
      <c r="X543" s="50">
        <v>2434.81</v>
      </c>
      <c r="Y543" s="54">
        <v>166</v>
      </c>
      <c r="Z543" s="54">
        <v>171</v>
      </c>
      <c r="AA543" s="50">
        <v>135.16999999999999</v>
      </c>
      <c r="AB543" s="50">
        <v>144.72</v>
      </c>
      <c r="AC543" s="16">
        <v>1.2283959030298499</v>
      </c>
      <c r="AD543" s="16">
        <v>1.18192339610581</v>
      </c>
      <c r="AE543" s="50">
        <v>32.93</v>
      </c>
      <c r="AF543" s="50">
        <v>29.07</v>
      </c>
      <c r="AG543" s="50">
        <v>33.18</v>
      </c>
      <c r="AH543" s="50">
        <v>28.82</v>
      </c>
      <c r="AI543" s="16">
        <v>0.99383690712355199</v>
      </c>
      <c r="AJ543" s="16">
        <v>1.01049950907556</v>
      </c>
      <c r="AK543" s="1">
        <v>-15</v>
      </c>
      <c r="AL543" s="1">
        <v>12</v>
      </c>
      <c r="AN543" s="6">
        <v>1.4857369869986314E-2</v>
      </c>
      <c r="AP543" s="6">
        <v>2.0263554431432018E-2</v>
      </c>
      <c r="AR543" s="6">
        <v>0</v>
      </c>
      <c r="AT543" s="6">
        <v>0</v>
      </c>
      <c r="AV543" s="6">
        <v>-1.153224567997857E-2</v>
      </c>
      <c r="AX543" s="6">
        <v>-1.0272052085185557E-2</v>
      </c>
      <c r="AZ543" s="6">
        <v>1.1538746712641768E-2</v>
      </c>
      <c r="BB543" s="6">
        <v>1.0318876188995851E-2</v>
      </c>
      <c r="BD543" s="6">
        <v>-9.7081487773809094E-4</v>
      </c>
      <c r="BF543" s="6">
        <v>1.1020042702665211E-3</v>
      </c>
      <c r="BH543" s="6">
        <v>-2.1052631578947212E-3</v>
      </c>
      <c r="BJ543" s="6">
        <v>2.4347826086956736E-3</v>
      </c>
      <c r="BL543" s="6">
        <v>4.9489874684027768E-4</v>
      </c>
      <c r="BN543" s="6">
        <v>-2.2905482374186992E-3</v>
      </c>
      <c r="BR543">
        <v>5</v>
      </c>
      <c r="BS543">
        <v>12</v>
      </c>
      <c r="BT543">
        <f t="shared" si="200"/>
        <v>27</v>
      </c>
      <c r="BU543" s="23">
        <v>2434.81</v>
      </c>
      <c r="BV543" s="22">
        <v>1.2283959030298499</v>
      </c>
      <c r="BW543" s="22">
        <v>1.18192339610581</v>
      </c>
    </row>
    <row r="544" spans="1:75" x14ac:dyDescent="0.25">
      <c r="A544" s="1">
        <v>90</v>
      </c>
      <c r="B544" s="1" t="s">
        <v>21</v>
      </c>
      <c r="C544" s="1" t="s">
        <v>22</v>
      </c>
      <c r="D544" s="1" t="s">
        <v>23</v>
      </c>
      <c r="E544" s="1" t="s">
        <v>232</v>
      </c>
      <c r="F544" s="1" t="s">
        <v>43</v>
      </c>
      <c r="G544" s="1" t="b">
        <v>1</v>
      </c>
      <c r="H544" s="1" t="b">
        <v>1</v>
      </c>
      <c r="I544" s="1" t="b">
        <v>0</v>
      </c>
      <c r="J544" s="1" t="b">
        <v>1</v>
      </c>
      <c r="K544" s="1" t="b">
        <v>0</v>
      </c>
      <c r="L544" s="1">
        <v>200</v>
      </c>
      <c r="M544" s="1">
        <v>2</v>
      </c>
      <c r="N544" s="1">
        <v>0</v>
      </c>
      <c r="O544" s="1">
        <v>1</v>
      </c>
      <c r="P544" s="1">
        <v>2</v>
      </c>
      <c r="Q544" s="1">
        <v>100</v>
      </c>
      <c r="R544" s="1">
        <v>100</v>
      </c>
      <c r="S544" s="1">
        <v>1</v>
      </c>
      <c r="T544" s="1">
        <v>1</v>
      </c>
      <c r="U544" s="1" t="b">
        <v>1</v>
      </c>
      <c r="V544" s="1">
        <v>251</v>
      </c>
      <c r="W544" s="50">
        <v>3192.72</v>
      </c>
      <c r="X544" s="50">
        <v>2367.2600000000002</v>
      </c>
      <c r="Y544" s="54">
        <v>166</v>
      </c>
      <c r="Z544" s="54">
        <v>171</v>
      </c>
      <c r="AA544" s="50">
        <v>137.24</v>
      </c>
      <c r="AB544" s="50">
        <v>147.22999999999999</v>
      </c>
      <c r="AC544" s="16">
        <v>1.2099198116387899</v>
      </c>
      <c r="AD544" s="16">
        <v>1.1617879890960301</v>
      </c>
      <c r="AE544" s="50">
        <v>33.06</v>
      </c>
      <c r="AF544" s="50">
        <v>28.94</v>
      </c>
      <c r="AG544" s="50">
        <v>33</v>
      </c>
      <c r="AH544" s="50">
        <v>29</v>
      </c>
      <c r="AI544" s="16">
        <v>1.00434078152344</v>
      </c>
      <c r="AJ544" s="16">
        <v>1.00129560246328</v>
      </c>
      <c r="AK544" s="1">
        <v>-15</v>
      </c>
      <c r="AL544" s="1">
        <v>12</v>
      </c>
      <c r="AN544" s="6">
        <v>-9.0782968184062174E-3</v>
      </c>
      <c r="AP544" s="6">
        <v>-8.0420641186162989E-3</v>
      </c>
      <c r="AR544" s="6">
        <v>0</v>
      </c>
      <c r="AT544" s="6">
        <v>0</v>
      </c>
      <c r="AV544" s="6">
        <v>3.6051979202469386E-3</v>
      </c>
      <c r="AX544" s="6">
        <v>6.8936274979141121E-3</v>
      </c>
      <c r="AZ544" s="6">
        <v>-3.6756335077446911E-3</v>
      </c>
      <c r="BB544" s="6">
        <v>-6.8930529840415256E-3</v>
      </c>
      <c r="BD544" s="6">
        <v>2.9731205630725288E-3</v>
      </c>
      <c r="BF544" s="6">
        <v>-3.3748880776912626E-3</v>
      </c>
      <c r="BH544" s="6">
        <v>-7.5187969924812581E-3</v>
      </c>
      <c r="BJ544" s="6">
        <v>8.6956521739129933E-3</v>
      </c>
      <c r="BL544" s="6">
        <v>1.1069141541447003E-2</v>
      </c>
      <c r="BN544" s="6">
        <v>-1.1377959500599388E-2</v>
      </c>
      <c r="BR544">
        <v>5</v>
      </c>
      <c r="BS544">
        <v>12</v>
      </c>
      <c r="BT544">
        <f t="shared" si="200"/>
        <v>27</v>
      </c>
      <c r="BU544" s="23">
        <v>2367.2600000000002</v>
      </c>
      <c r="BV544" s="22">
        <v>1.2099198116387899</v>
      </c>
      <c r="BW544" s="22">
        <v>1.1617879890960301</v>
      </c>
    </row>
    <row r="545" spans="1:75" x14ac:dyDescent="0.25">
      <c r="A545" s="3">
        <v>91</v>
      </c>
      <c r="B545" s="3" t="s">
        <v>21</v>
      </c>
      <c r="C545" s="3" t="s">
        <v>22</v>
      </c>
      <c r="D545" s="3" t="s">
        <v>23</v>
      </c>
      <c r="E545" s="3" t="s">
        <v>233</v>
      </c>
      <c r="F545" s="3" t="s">
        <v>43</v>
      </c>
      <c r="G545" s="3" t="b">
        <v>1</v>
      </c>
      <c r="H545" s="3" t="b">
        <v>1</v>
      </c>
      <c r="I545" s="3" t="b">
        <v>0</v>
      </c>
      <c r="J545" s="3" t="b">
        <v>1</v>
      </c>
      <c r="K545" s="3" t="b">
        <v>0</v>
      </c>
      <c r="L545" s="3">
        <v>200</v>
      </c>
      <c r="M545" s="3">
        <v>2</v>
      </c>
      <c r="N545" s="3">
        <v>0</v>
      </c>
      <c r="O545" s="3">
        <v>1</v>
      </c>
      <c r="P545" s="3">
        <v>2</v>
      </c>
      <c r="Q545" s="3">
        <v>100</v>
      </c>
      <c r="R545" s="3">
        <v>100</v>
      </c>
      <c r="S545" s="3">
        <v>1</v>
      </c>
      <c r="T545" s="3">
        <v>1</v>
      </c>
      <c r="U545" s="3" t="b">
        <v>1</v>
      </c>
      <c r="V545" s="3">
        <v>251</v>
      </c>
      <c r="W545" s="51">
        <v>3115.49</v>
      </c>
      <c r="X545" s="51">
        <v>2393.89</v>
      </c>
      <c r="Y545" s="53">
        <v>167</v>
      </c>
      <c r="Z545" s="53">
        <v>171</v>
      </c>
      <c r="AA545" s="51">
        <v>138.27000000000001</v>
      </c>
      <c r="AB545" s="51">
        <v>146.63999999999999</v>
      </c>
      <c r="AC545" s="17">
        <v>1.20802401351278</v>
      </c>
      <c r="AD545" s="17">
        <v>1.1664344544535601</v>
      </c>
      <c r="AE545" s="51">
        <v>32.909999999999997</v>
      </c>
      <c r="AF545" s="51">
        <v>29.09</v>
      </c>
      <c r="AG545" s="51">
        <v>32.9</v>
      </c>
      <c r="AH545" s="51">
        <v>29.1</v>
      </c>
      <c r="AI545" s="17">
        <v>1.0027479151230101</v>
      </c>
      <c r="AJ545" s="17">
        <v>1.00288258747699</v>
      </c>
      <c r="AK545" s="3">
        <v>-15</v>
      </c>
      <c r="AL545" s="3">
        <v>11</v>
      </c>
      <c r="AN545" s="6" cm="1">
        <f t="array" ref="AN545:AN554">W545:W554/AO545-1</f>
        <v>-1.8696946312424356E-2</v>
      </c>
      <c r="AO545" s="23">
        <f>AVERAGE(W545:W554)</f>
        <v>3174.8500000000004</v>
      </c>
      <c r="AP545" s="6" cm="1">
        <f t="array" ref="AP545:AP554">X545:X554/AQ545-1</f>
        <v>-1.9313930642563149E-2</v>
      </c>
      <c r="AQ545" s="23">
        <f t="shared" ref="AQ545" si="211">AVERAGE(X545:X554)</f>
        <v>2441.0359999999996</v>
      </c>
      <c r="AR545" s="6" cm="1">
        <f t="array" ref="AR545:AR554">Y545:Y554/AS545-1</f>
        <v>4.8134777376656057E-3</v>
      </c>
      <c r="AS545" s="23">
        <f>AVERAGE(Y545:Y554)</f>
        <v>166.2</v>
      </c>
      <c r="AT545" s="6" cm="1">
        <f t="array" ref="AT545:AT554">Z545:Z554/AU545-1</f>
        <v>4.7003525264395218E-3</v>
      </c>
      <c r="AU545" s="23">
        <f>AVERAGE(Z545:Z554)</f>
        <v>170.2</v>
      </c>
      <c r="AV545" s="6" cm="1">
        <f t="array" ref="AV545:AV554">AA545:AA554/AW545-1</f>
        <v>5.1175435790817847E-3</v>
      </c>
      <c r="AW545" s="23">
        <f>AVERAGE(AA545:AA554)</f>
        <v>137.56600000000003</v>
      </c>
      <c r="AX545" s="6" cm="1">
        <f t="array" ref="AX545:AX554">AB545:AB554/AY545-1</f>
        <v>7.4957574425107421E-3</v>
      </c>
      <c r="AY545" s="23">
        <f>AVERAGE(AB545:AB554)</f>
        <v>145.54899999999998</v>
      </c>
      <c r="AZ545" s="6" cm="1">
        <f t="array" ref="AZ545:AZ554">AC545:AC554/BA545-1</f>
        <v>-3.7051430378809425E-4</v>
      </c>
      <c r="BA545" s="23">
        <f>AVERAGE(AC545:AC554)</f>
        <v>1.2084717695891369</v>
      </c>
      <c r="BB545" s="6" cm="1">
        <f t="array" ref="BB545:BB554">AD545:AD554/BC545-1</f>
        <v>-2.7195903444876546E-3</v>
      </c>
      <c r="BC545" s="23">
        <f>AVERAGE(AD545:AD554)</f>
        <v>1.169615329009098</v>
      </c>
      <c r="BD545" s="6" cm="1">
        <f t="array" ref="BD545:BD554">AE545:AE554/BE545-1</f>
        <v>-2.0922405166925451E-3</v>
      </c>
      <c r="BE545" s="23">
        <f>AVERAGE(AE545:AE554)</f>
        <v>32.978999999999999</v>
      </c>
      <c r="BF545" s="6" cm="1">
        <f t="array" ref="BF545:BF554">AF545:AF554/BG545-1</f>
        <v>2.3775886427070958E-3</v>
      </c>
      <c r="BG545" s="23">
        <f>AVERAGE(AF545:AF554)</f>
        <v>29.020999999999997</v>
      </c>
      <c r="BH545" s="6" cm="1">
        <f t="array" ref="BH545:BH554">AG545:AG554/BI545-1</f>
        <v>-3.8151759220007575E-3</v>
      </c>
      <c r="BI545" s="23">
        <f t="shared" ref="BI545" si="212">AVERAGE(AG545:AG554)</f>
        <v>33.025999999999996</v>
      </c>
      <c r="BJ545" s="6" cm="1">
        <f t="array" ref="BJ545:BJ554">AH545:AH554/BK545-1</f>
        <v>4.3487264443984319E-3</v>
      </c>
      <c r="BK545" s="23">
        <f t="shared" ref="BK545" si="213">AVERAGE(AH545:AH554)</f>
        <v>28.974</v>
      </c>
      <c r="BL545" s="6" cm="1">
        <f t="array" ref="BL545:BL554">AI545:AI554/BM545-1</f>
        <v>2.1935184844490418E-3</v>
      </c>
      <c r="BM545" s="22">
        <f t="shared" ref="BM545" si="214">AVERAGE(AI545:AI554)</f>
        <v>1.0005531832209407</v>
      </c>
      <c r="BN545" s="6" cm="1">
        <f t="array" ref="BN545:BN554">AJ545:AJ554/BO545-1</f>
        <v>-1.316990234423554E-3</v>
      </c>
      <c r="BO545" s="22">
        <f t="shared" ref="BO545" si="215">AVERAGE(AJ545:AJ554)</f>
        <v>1.0042051158078671</v>
      </c>
      <c r="BR545">
        <v>5</v>
      </c>
      <c r="BS545">
        <v>11</v>
      </c>
      <c r="BT545">
        <f t="shared" si="200"/>
        <v>26</v>
      </c>
      <c r="BU545" s="23">
        <v>2393.89</v>
      </c>
      <c r="BV545" s="22">
        <v>1.20802401351278</v>
      </c>
      <c r="BW545" s="22">
        <v>1.1664344544535601</v>
      </c>
    </row>
    <row r="546" spans="1:75" x14ac:dyDescent="0.25">
      <c r="A546" s="3">
        <v>92</v>
      </c>
      <c r="B546" s="3" t="s">
        <v>21</v>
      </c>
      <c r="C546" s="3" t="s">
        <v>22</v>
      </c>
      <c r="D546" s="3" t="s">
        <v>23</v>
      </c>
      <c r="E546" s="3" t="s">
        <v>233</v>
      </c>
      <c r="F546" s="3" t="s">
        <v>43</v>
      </c>
      <c r="G546" s="3" t="b">
        <v>1</v>
      </c>
      <c r="H546" s="3" t="b">
        <v>1</v>
      </c>
      <c r="I546" s="3" t="b">
        <v>0</v>
      </c>
      <c r="J546" s="3" t="b">
        <v>1</v>
      </c>
      <c r="K546" s="3" t="b">
        <v>0</v>
      </c>
      <c r="L546" s="3">
        <v>200</v>
      </c>
      <c r="M546" s="3">
        <v>2</v>
      </c>
      <c r="N546" s="3">
        <v>0</v>
      </c>
      <c r="O546" s="3">
        <v>1</v>
      </c>
      <c r="P546" s="3">
        <v>2</v>
      </c>
      <c r="Q546" s="3">
        <v>100</v>
      </c>
      <c r="R546" s="3">
        <v>100</v>
      </c>
      <c r="S546" s="3">
        <v>1</v>
      </c>
      <c r="T546" s="3">
        <v>1</v>
      </c>
      <c r="U546" s="3" t="b">
        <v>1</v>
      </c>
      <c r="V546" s="3">
        <v>251</v>
      </c>
      <c r="W546" s="51">
        <v>3165.77</v>
      </c>
      <c r="X546" s="51">
        <v>2463.23</v>
      </c>
      <c r="Y546" s="53">
        <v>166</v>
      </c>
      <c r="Z546" s="53">
        <v>170</v>
      </c>
      <c r="AA546" s="51">
        <v>137.25</v>
      </c>
      <c r="AB546" s="51">
        <v>145.76</v>
      </c>
      <c r="AC546" s="17">
        <v>1.20977234254717</v>
      </c>
      <c r="AD546" s="17">
        <v>1.1665486646398999</v>
      </c>
      <c r="AE546" s="51">
        <v>32.96</v>
      </c>
      <c r="AF546" s="51">
        <v>29.04</v>
      </c>
      <c r="AG546" s="51">
        <v>32.619999999999997</v>
      </c>
      <c r="AH546" s="51">
        <v>29.38</v>
      </c>
      <c r="AI546" s="17">
        <v>1.01251362499444</v>
      </c>
      <c r="AJ546" s="17">
        <v>0.99086577656992503</v>
      </c>
      <c r="AK546" s="3">
        <v>-15</v>
      </c>
      <c r="AL546" s="3">
        <v>11</v>
      </c>
      <c r="AN546" s="6">
        <v>-2.8599776367388419E-3</v>
      </c>
      <c r="AP546" s="6">
        <v>9.0920412480604007E-3</v>
      </c>
      <c r="AR546" s="6">
        <v>-1.2033694344163459E-3</v>
      </c>
      <c r="AT546" s="6">
        <v>-1.1750881316098249E-3</v>
      </c>
      <c r="AV546" s="6">
        <v>-2.2970792201563173E-3</v>
      </c>
      <c r="AX546" s="6">
        <v>1.4496836117048328E-3</v>
      </c>
      <c r="AZ546" s="6">
        <v>1.0762129416355126E-3</v>
      </c>
      <c r="BB546" s="6">
        <v>-2.6219426961480163E-3</v>
      </c>
      <c r="BD546" s="6">
        <v>-5.7612420024855115E-4</v>
      </c>
      <c r="BF546" s="6">
        <v>6.5469832190490074E-4</v>
      </c>
      <c r="BH546" s="6">
        <v>-1.2293344637558268E-2</v>
      </c>
      <c r="BJ546" s="6">
        <v>1.4012562987506083E-2</v>
      </c>
      <c r="BL546" s="6">
        <v>1.1953829115806558E-2</v>
      </c>
      <c r="BN546" s="6">
        <v>-1.3283480663420777E-2</v>
      </c>
      <c r="BR546">
        <v>5</v>
      </c>
      <c r="BS546">
        <v>11</v>
      </c>
      <c r="BT546">
        <f t="shared" si="200"/>
        <v>26</v>
      </c>
      <c r="BU546" s="23">
        <v>2463.23</v>
      </c>
      <c r="BV546" s="22">
        <v>1.20977234254717</v>
      </c>
      <c r="BW546" s="22">
        <v>1.1665486646398999</v>
      </c>
    </row>
    <row r="547" spans="1:75" x14ac:dyDescent="0.25">
      <c r="A547" s="3">
        <v>93</v>
      </c>
      <c r="B547" s="3" t="s">
        <v>21</v>
      </c>
      <c r="C547" s="3" t="s">
        <v>22</v>
      </c>
      <c r="D547" s="3" t="s">
        <v>23</v>
      </c>
      <c r="E547" s="3" t="s">
        <v>233</v>
      </c>
      <c r="F547" s="3" t="s">
        <v>43</v>
      </c>
      <c r="G547" s="3" t="b">
        <v>1</v>
      </c>
      <c r="H547" s="3" t="b">
        <v>1</v>
      </c>
      <c r="I547" s="3" t="b">
        <v>0</v>
      </c>
      <c r="J547" s="3" t="b">
        <v>1</v>
      </c>
      <c r="K547" s="3" t="b">
        <v>0</v>
      </c>
      <c r="L547" s="3">
        <v>200</v>
      </c>
      <c r="M547" s="3">
        <v>2</v>
      </c>
      <c r="N547" s="3">
        <v>0</v>
      </c>
      <c r="O547" s="3">
        <v>1</v>
      </c>
      <c r="P547" s="3">
        <v>2</v>
      </c>
      <c r="Q547" s="3">
        <v>100</v>
      </c>
      <c r="R547" s="3">
        <v>100</v>
      </c>
      <c r="S547" s="3">
        <v>1</v>
      </c>
      <c r="T547" s="3">
        <v>1</v>
      </c>
      <c r="U547" s="3" t="b">
        <v>1</v>
      </c>
      <c r="V547" s="3">
        <v>251</v>
      </c>
      <c r="W547" s="51">
        <v>3189.71</v>
      </c>
      <c r="X547" s="51">
        <v>2425.59</v>
      </c>
      <c r="Y547" s="53">
        <v>166</v>
      </c>
      <c r="Z547" s="53">
        <v>170</v>
      </c>
      <c r="AA547" s="51">
        <v>138.24</v>
      </c>
      <c r="AB547" s="51">
        <v>145.34</v>
      </c>
      <c r="AC547" s="17">
        <v>1.20107855987308</v>
      </c>
      <c r="AD547" s="17">
        <v>1.1699682018222799</v>
      </c>
      <c r="AE547" s="51">
        <v>32.92</v>
      </c>
      <c r="AF547" s="51">
        <v>29.08</v>
      </c>
      <c r="AG547" s="51">
        <v>33.549999999999997</v>
      </c>
      <c r="AH547" s="51">
        <v>28.45</v>
      </c>
      <c r="AI547" s="17">
        <v>0.983145494678482</v>
      </c>
      <c r="AJ547" s="17">
        <v>1.0250558830007299</v>
      </c>
      <c r="AK547" s="3">
        <v>-15</v>
      </c>
      <c r="AL547" s="3">
        <v>11</v>
      </c>
      <c r="AN547" s="6">
        <v>4.6805360883190872E-3</v>
      </c>
      <c r="AP547" s="6">
        <v>-6.3276412146315852E-3</v>
      </c>
      <c r="AR547" s="6">
        <v>-1.2033694344163459E-3</v>
      </c>
      <c r="AT547" s="6">
        <v>-1.1750881316098249E-3</v>
      </c>
      <c r="AV547" s="6">
        <v>4.8994664379278241E-3</v>
      </c>
      <c r="AX547" s="6">
        <v>-1.4359425348162702E-3</v>
      </c>
      <c r="AZ547" s="6">
        <v>-6.1178174799817464E-3</v>
      </c>
      <c r="BB547" s="6">
        <v>3.0169988750139431E-4</v>
      </c>
      <c r="BD547" s="6">
        <v>-1.7890172534036353E-3</v>
      </c>
      <c r="BF547" s="6">
        <v>2.0330105785466568E-3</v>
      </c>
      <c r="BH547" s="6">
        <v>1.5866287167686011E-2</v>
      </c>
      <c r="BJ547" s="6">
        <v>-1.8085179816387131E-2</v>
      </c>
      <c r="BL547" s="6">
        <v>-1.7398064225252363E-2</v>
      </c>
      <c r="BN547" s="6">
        <v>2.0763454462277675E-2</v>
      </c>
      <c r="BR547">
        <v>5</v>
      </c>
      <c r="BS547">
        <v>11</v>
      </c>
      <c r="BT547">
        <f t="shared" si="200"/>
        <v>26</v>
      </c>
      <c r="BU547" s="23">
        <v>2425.59</v>
      </c>
      <c r="BV547" s="22">
        <v>1.20107855987308</v>
      </c>
      <c r="BW547" s="22">
        <v>1.1699682018222799</v>
      </c>
    </row>
    <row r="548" spans="1:75" x14ac:dyDescent="0.25">
      <c r="A548" s="3">
        <v>94</v>
      </c>
      <c r="B548" s="3" t="s">
        <v>21</v>
      </c>
      <c r="C548" s="3" t="s">
        <v>22</v>
      </c>
      <c r="D548" s="3" t="s">
        <v>23</v>
      </c>
      <c r="E548" s="3" t="s">
        <v>233</v>
      </c>
      <c r="F548" s="3" t="s">
        <v>43</v>
      </c>
      <c r="G548" s="3" t="b">
        <v>1</v>
      </c>
      <c r="H548" s="3" t="b">
        <v>1</v>
      </c>
      <c r="I548" s="3" t="b">
        <v>0</v>
      </c>
      <c r="J548" s="3" t="b">
        <v>1</v>
      </c>
      <c r="K548" s="3" t="b">
        <v>0</v>
      </c>
      <c r="L548" s="3">
        <v>200</v>
      </c>
      <c r="M548" s="3">
        <v>2</v>
      </c>
      <c r="N548" s="3">
        <v>0</v>
      </c>
      <c r="O548" s="3">
        <v>1</v>
      </c>
      <c r="P548" s="3">
        <v>2</v>
      </c>
      <c r="Q548" s="3">
        <v>100</v>
      </c>
      <c r="R548" s="3">
        <v>100</v>
      </c>
      <c r="S548" s="3">
        <v>1</v>
      </c>
      <c r="T548" s="3">
        <v>1</v>
      </c>
      <c r="U548" s="3" t="b">
        <v>1</v>
      </c>
      <c r="V548" s="3">
        <v>251</v>
      </c>
      <c r="W548" s="51">
        <v>3200.48</v>
      </c>
      <c r="X548" s="51">
        <v>2465.66</v>
      </c>
      <c r="Y548" s="53">
        <v>166</v>
      </c>
      <c r="Z548" s="53">
        <v>170</v>
      </c>
      <c r="AA548" s="51">
        <v>136.93</v>
      </c>
      <c r="AB548" s="51">
        <v>144.94</v>
      </c>
      <c r="AC548" s="17">
        <v>1.2128004763809499</v>
      </c>
      <c r="AD548" s="17">
        <v>1.1731236701705701</v>
      </c>
      <c r="AE548" s="51">
        <v>32.979999999999997</v>
      </c>
      <c r="AF548" s="51">
        <v>29.02</v>
      </c>
      <c r="AG548" s="51">
        <v>33.01</v>
      </c>
      <c r="AH548" s="51">
        <v>28.99</v>
      </c>
      <c r="AI548" s="17">
        <v>1.00131702460452</v>
      </c>
      <c r="AJ548" s="17">
        <v>1.0039226811765001</v>
      </c>
      <c r="AK548" s="3">
        <v>-15</v>
      </c>
      <c r="AL548" s="3">
        <v>11</v>
      </c>
      <c r="AN548" s="6">
        <v>8.072822338063057E-3</v>
      </c>
      <c r="AP548" s="6">
        <v>1.0087520216826018E-2</v>
      </c>
      <c r="AR548" s="6">
        <v>-1.2033694344163459E-3</v>
      </c>
      <c r="AT548" s="6">
        <v>-1.1750881316098249E-3</v>
      </c>
      <c r="AV548" s="6">
        <v>-4.6232353924663405E-3</v>
      </c>
      <c r="AX548" s="6">
        <v>-4.1841579124554107E-3</v>
      </c>
      <c r="AZ548" s="6">
        <v>3.5819676559631919E-3</v>
      </c>
      <c r="BB548" s="6">
        <v>2.9995683832599873E-3</v>
      </c>
      <c r="BD548" s="6">
        <v>3.0322326328713345E-5</v>
      </c>
      <c r="BF548" s="6">
        <v>-3.4457806415977288E-5</v>
      </c>
      <c r="BH548" s="6">
        <v>-4.8446678374614027E-4</v>
      </c>
      <c r="BJ548" s="6">
        <v>5.5221923103476733E-4</v>
      </c>
      <c r="BL548" s="6">
        <v>7.6341907295751632E-4</v>
      </c>
      <c r="BN548" s="6">
        <v>-2.8125193441164154E-4</v>
      </c>
      <c r="BR548">
        <v>5</v>
      </c>
      <c r="BS548">
        <v>11</v>
      </c>
      <c r="BT548">
        <f t="shared" si="200"/>
        <v>26</v>
      </c>
      <c r="BU548" s="23">
        <v>2465.66</v>
      </c>
      <c r="BV548" s="22">
        <v>1.2128004763809499</v>
      </c>
      <c r="BW548" s="22">
        <v>1.1731236701705701</v>
      </c>
    </row>
    <row r="549" spans="1:75" x14ac:dyDescent="0.25">
      <c r="A549" s="3">
        <v>95</v>
      </c>
      <c r="B549" s="3" t="s">
        <v>21</v>
      </c>
      <c r="C549" s="3" t="s">
        <v>22</v>
      </c>
      <c r="D549" s="3" t="s">
        <v>23</v>
      </c>
      <c r="E549" s="3" t="s">
        <v>233</v>
      </c>
      <c r="F549" s="3" t="s">
        <v>43</v>
      </c>
      <c r="G549" s="3" t="b">
        <v>1</v>
      </c>
      <c r="H549" s="3" t="b">
        <v>1</v>
      </c>
      <c r="I549" s="3" t="b">
        <v>0</v>
      </c>
      <c r="J549" s="3" t="b">
        <v>1</v>
      </c>
      <c r="K549" s="3" t="b">
        <v>0</v>
      </c>
      <c r="L549" s="3">
        <v>200</v>
      </c>
      <c r="M549" s="3">
        <v>2</v>
      </c>
      <c r="N549" s="3">
        <v>0</v>
      </c>
      <c r="O549" s="3">
        <v>1</v>
      </c>
      <c r="P549" s="3">
        <v>2</v>
      </c>
      <c r="Q549" s="3">
        <v>100</v>
      </c>
      <c r="R549" s="3">
        <v>100</v>
      </c>
      <c r="S549" s="3">
        <v>1</v>
      </c>
      <c r="T549" s="3">
        <v>1</v>
      </c>
      <c r="U549" s="3" t="b">
        <v>1</v>
      </c>
      <c r="V549" s="3">
        <v>251</v>
      </c>
      <c r="W549" s="51">
        <v>3154.88</v>
      </c>
      <c r="X549" s="51">
        <v>2399.12</v>
      </c>
      <c r="Y549" s="53">
        <v>166</v>
      </c>
      <c r="Z549" s="53">
        <v>170</v>
      </c>
      <c r="AA549" s="51">
        <v>139.13</v>
      </c>
      <c r="AB549" s="51">
        <v>146.4</v>
      </c>
      <c r="AC549" s="17">
        <v>1.1935360443871601</v>
      </c>
      <c r="AD549" s="17">
        <v>1.16149207729631</v>
      </c>
      <c r="AE549" s="51">
        <v>33</v>
      </c>
      <c r="AF549" s="51">
        <v>29</v>
      </c>
      <c r="AG549" s="51">
        <v>33.44</v>
      </c>
      <c r="AH549" s="51">
        <v>28.56</v>
      </c>
      <c r="AI549" s="17">
        <v>0.98913019585157003</v>
      </c>
      <c r="AJ549" s="17">
        <v>1.0186722071238199</v>
      </c>
      <c r="AK549" s="3">
        <v>-15</v>
      </c>
      <c r="AL549" s="3">
        <v>11</v>
      </c>
      <c r="AN549" s="6">
        <v>-6.2900609477614111E-3</v>
      </c>
      <c r="AP549" s="6">
        <v>-1.7171397718018011E-2</v>
      </c>
      <c r="AR549" s="6">
        <v>-1.2033694344163459E-3</v>
      </c>
      <c r="AT549" s="6">
        <v>-1.1750881316098249E-3</v>
      </c>
      <c r="AV549" s="6">
        <v>1.1369088292164875E-2</v>
      </c>
      <c r="AX549" s="6">
        <v>5.8468282159274132E-3</v>
      </c>
      <c r="AZ549" s="6">
        <v>-1.235918420093074E-2</v>
      </c>
      <c r="BB549" s="6">
        <v>-6.9452336262300074E-3</v>
      </c>
      <c r="BD549" s="6">
        <v>6.3676885290631091E-4</v>
      </c>
      <c r="BF549" s="6">
        <v>-7.2361393473685531E-4</v>
      </c>
      <c r="BH549" s="6">
        <v>1.2535578029431393E-2</v>
      </c>
      <c r="BJ549" s="6">
        <v>-1.4288672603023467E-2</v>
      </c>
      <c r="BL549" s="6">
        <v>-1.1416671858059724E-2</v>
      </c>
      <c r="BN549" s="6">
        <v>1.4406510271872452E-2</v>
      </c>
      <c r="BR549">
        <v>5</v>
      </c>
      <c r="BS549">
        <v>11</v>
      </c>
      <c r="BT549">
        <f t="shared" si="200"/>
        <v>26</v>
      </c>
      <c r="BU549" s="23">
        <v>2399.12</v>
      </c>
      <c r="BV549" s="22">
        <v>1.1935360443871601</v>
      </c>
      <c r="BW549" s="22">
        <v>1.16149207729631</v>
      </c>
    </row>
    <row r="550" spans="1:75" x14ac:dyDescent="0.25">
      <c r="A550" s="3">
        <v>96</v>
      </c>
      <c r="B550" s="3" t="s">
        <v>21</v>
      </c>
      <c r="C550" s="3" t="s">
        <v>22</v>
      </c>
      <c r="D550" s="3" t="s">
        <v>23</v>
      </c>
      <c r="E550" s="3" t="s">
        <v>233</v>
      </c>
      <c r="F550" s="3" t="s">
        <v>43</v>
      </c>
      <c r="G550" s="3" t="b">
        <v>1</v>
      </c>
      <c r="H550" s="3" t="b">
        <v>1</v>
      </c>
      <c r="I550" s="3" t="b">
        <v>0</v>
      </c>
      <c r="J550" s="3" t="b">
        <v>1</v>
      </c>
      <c r="K550" s="3" t="b">
        <v>0</v>
      </c>
      <c r="L550" s="3">
        <v>200</v>
      </c>
      <c r="M550" s="3">
        <v>2</v>
      </c>
      <c r="N550" s="3">
        <v>0</v>
      </c>
      <c r="O550" s="3">
        <v>1</v>
      </c>
      <c r="P550" s="3">
        <v>2</v>
      </c>
      <c r="Q550" s="3">
        <v>100</v>
      </c>
      <c r="R550" s="3">
        <v>100</v>
      </c>
      <c r="S550" s="3">
        <v>1</v>
      </c>
      <c r="T550" s="3">
        <v>1</v>
      </c>
      <c r="U550" s="3" t="b">
        <v>1</v>
      </c>
      <c r="V550" s="3">
        <v>251</v>
      </c>
      <c r="W550" s="51">
        <v>3199.64</v>
      </c>
      <c r="X550" s="51">
        <v>2478.16</v>
      </c>
      <c r="Y550" s="53">
        <v>166</v>
      </c>
      <c r="Z550" s="53">
        <v>170</v>
      </c>
      <c r="AA550" s="51">
        <v>136.59</v>
      </c>
      <c r="AB550" s="51">
        <v>144.91999999999999</v>
      </c>
      <c r="AC550" s="17">
        <v>1.2155208330184799</v>
      </c>
      <c r="AD550" s="17">
        <v>1.1732250257339101</v>
      </c>
      <c r="AE550" s="51">
        <v>32.93</v>
      </c>
      <c r="AF550" s="51">
        <v>29.07</v>
      </c>
      <c r="AG550" s="51">
        <v>32.82</v>
      </c>
      <c r="AH550" s="51">
        <v>29.18</v>
      </c>
      <c r="AI550" s="17">
        <v>1.0048262630995299</v>
      </c>
      <c r="AJ550" s="17">
        <v>0.99793368665039806</v>
      </c>
      <c r="AK550" s="3">
        <v>-15</v>
      </c>
      <c r="AL550" s="3">
        <v>11</v>
      </c>
      <c r="AN550" s="6">
        <v>7.8082429091137495E-3</v>
      </c>
      <c r="AP550" s="6">
        <v>1.5208296805127031E-2</v>
      </c>
      <c r="AR550" s="6">
        <v>-1.2033694344163459E-3</v>
      </c>
      <c r="AT550" s="6">
        <v>-1.1750881316098249E-3</v>
      </c>
      <c r="AV550" s="6">
        <v>-7.0947763255457819E-3</v>
      </c>
      <c r="AX550" s="6">
        <v>-4.3215686813374843E-3</v>
      </c>
      <c r="AZ550" s="6">
        <v>5.8330393863810226E-3</v>
      </c>
      <c r="BB550" s="6">
        <v>3.0862255609032108E-3</v>
      </c>
      <c r="BD550" s="6">
        <v>-1.4857939901149475E-3</v>
      </c>
      <c r="BF550" s="6">
        <v>1.6884325143862178E-3</v>
      </c>
      <c r="BH550" s="6">
        <v>-6.2375098407314589E-3</v>
      </c>
      <c r="BJ550" s="6">
        <v>7.1098225995720465E-3</v>
      </c>
      <c r="BL550" s="6">
        <v>4.2707173893881123E-3</v>
      </c>
      <c r="BN550" s="6">
        <v>-6.2451675048714739E-3</v>
      </c>
      <c r="BR550">
        <v>5</v>
      </c>
      <c r="BS550">
        <v>11</v>
      </c>
      <c r="BT550">
        <f t="shared" si="200"/>
        <v>26</v>
      </c>
      <c r="BU550" s="23">
        <v>2478.16</v>
      </c>
      <c r="BV550" s="22">
        <v>1.2155208330184799</v>
      </c>
      <c r="BW550" s="22">
        <v>1.1732250257339101</v>
      </c>
    </row>
    <row r="551" spans="1:75" x14ac:dyDescent="0.25">
      <c r="A551" s="3">
        <v>97</v>
      </c>
      <c r="B551" s="3" t="s">
        <v>21</v>
      </c>
      <c r="C551" s="3" t="s">
        <v>22</v>
      </c>
      <c r="D551" s="3" t="s">
        <v>23</v>
      </c>
      <c r="E551" s="3" t="s">
        <v>233</v>
      </c>
      <c r="F551" s="3" t="s">
        <v>43</v>
      </c>
      <c r="G551" s="3" t="b">
        <v>1</v>
      </c>
      <c r="H551" s="3" t="b">
        <v>1</v>
      </c>
      <c r="I551" s="3" t="b">
        <v>0</v>
      </c>
      <c r="J551" s="3" t="b">
        <v>1</v>
      </c>
      <c r="K551" s="3" t="b">
        <v>0</v>
      </c>
      <c r="L551" s="3">
        <v>200</v>
      </c>
      <c r="M551" s="3">
        <v>2</v>
      </c>
      <c r="N551" s="3">
        <v>0</v>
      </c>
      <c r="O551" s="3">
        <v>1</v>
      </c>
      <c r="P551" s="3">
        <v>2</v>
      </c>
      <c r="Q551" s="3">
        <v>100</v>
      </c>
      <c r="R551" s="3">
        <v>100</v>
      </c>
      <c r="S551" s="3">
        <v>1</v>
      </c>
      <c r="T551" s="3">
        <v>1</v>
      </c>
      <c r="U551" s="3" t="b">
        <v>1</v>
      </c>
      <c r="V551" s="3">
        <v>251</v>
      </c>
      <c r="W551" s="51">
        <v>3179</v>
      </c>
      <c r="X551" s="51">
        <v>2434.46</v>
      </c>
      <c r="Y551" s="53">
        <v>166</v>
      </c>
      <c r="Z551" s="53">
        <v>170</v>
      </c>
      <c r="AA551" s="51">
        <v>137.97</v>
      </c>
      <c r="AB551" s="51">
        <v>145.66999999999999</v>
      </c>
      <c r="AC551" s="17">
        <v>1.2034798396664099</v>
      </c>
      <c r="AD551" s="17">
        <v>1.1671859430982301</v>
      </c>
      <c r="AE551" s="51">
        <v>32.96</v>
      </c>
      <c r="AF551" s="51">
        <v>29.04</v>
      </c>
      <c r="AG551" s="51">
        <v>33.21</v>
      </c>
      <c r="AH551" s="51">
        <v>28.79</v>
      </c>
      <c r="AI551" s="17">
        <v>0.99404786736297501</v>
      </c>
      <c r="AJ551" s="17">
        <v>1.0108064019262499</v>
      </c>
      <c r="AK551" s="3">
        <v>-15</v>
      </c>
      <c r="AL551" s="3">
        <v>11</v>
      </c>
      <c r="AN551" s="6">
        <v>1.307148369214195E-3</v>
      </c>
      <c r="AP551" s="6">
        <v>-2.6939381475732382E-3</v>
      </c>
      <c r="AR551" s="6">
        <v>-1.2033694344163459E-3</v>
      </c>
      <c r="AT551" s="6">
        <v>-1.1750881316098249E-3</v>
      </c>
      <c r="AV551" s="6">
        <v>2.9367721675410685E-3</v>
      </c>
      <c r="AX551" s="6">
        <v>8.3133515173594574E-4</v>
      </c>
      <c r="AZ551" s="6">
        <v>-4.1307790950086964E-3</v>
      </c>
      <c r="BB551" s="6">
        <v>-2.0770811142891699E-3</v>
      </c>
      <c r="BD551" s="6">
        <v>-5.7612420024855115E-4</v>
      </c>
      <c r="BF551" s="6">
        <v>6.5469832190490074E-4</v>
      </c>
      <c r="BH551" s="6">
        <v>5.5713680130806686E-3</v>
      </c>
      <c r="BJ551" s="6">
        <v>-6.3505211568993802E-3</v>
      </c>
      <c r="BL551" s="6">
        <v>-6.5017192159880777E-3</v>
      </c>
      <c r="BN551" s="6">
        <v>6.5736431874998669E-3</v>
      </c>
      <c r="BR551">
        <v>5</v>
      </c>
      <c r="BS551">
        <v>11</v>
      </c>
      <c r="BT551">
        <f t="shared" si="200"/>
        <v>26</v>
      </c>
      <c r="BU551" s="23">
        <v>2434.46</v>
      </c>
      <c r="BV551" s="22">
        <v>1.2034798396664099</v>
      </c>
      <c r="BW551" s="22">
        <v>1.1671859430982301</v>
      </c>
    </row>
    <row r="552" spans="1:75" x14ac:dyDescent="0.25">
      <c r="A552" s="3">
        <v>98</v>
      </c>
      <c r="B552" s="3" t="s">
        <v>21</v>
      </c>
      <c r="C552" s="3" t="s">
        <v>22</v>
      </c>
      <c r="D552" s="3" t="s">
        <v>23</v>
      </c>
      <c r="E552" s="3" t="s">
        <v>233</v>
      </c>
      <c r="F552" s="3" t="s">
        <v>43</v>
      </c>
      <c r="G552" s="3" t="b">
        <v>1</v>
      </c>
      <c r="H552" s="3" t="b">
        <v>1</v>
      </c>
      <c r="I552" s="3" t="b">
        <v>0</v>
      </c>
      <c r="J552" s="3" t="b">
        <v>1</v>
      </c>
      <c r="K552" s="3" t="b">
        <v>0</v>
      </c>
      <c r="L552" s="3">
        <v>200</v>
      </c>
      <c r="M552" s="3">
        <v>2</v>
      </c>
      <c r="N552" s="3">
        <v>0</v>
      </c>
      <c r="O552" s="3">
        <v>1</v>
      </c>
      <c r="P552" s="3">
        <v>2</v>
      </c>
      <c r="Q552" s="3">
        <v>100</v>
      </c>
      <c r="R552" s="3">
        <v>100</v>
      </c>
      <c r="S552" s="3">
        <v>1</v>
      </c>
      <c r="T552" s="3">
        <v>1</v>
      </c>
      <c r="U552" s="3" t="b">
        <v>1</v>
      </c>
      <c r="V552" s="3">
        <v>251</v>
      </c>
      <c r="W552" s="51">
        <v>3165.76</v>
      </c>
      <c r="X552" s="51">
        <v>2429.98</v>
      </c>
      <c r="Y552" s="53">
        <v>167</v>
      </c>
      <c r="Z552" s="53">
        <v>171</v>
      </c>
      <c r="AA552" s="51">
        <v>136.9</v>
      </c>
      <c r="AB552" s="51">
        <v>145.29</v>
      </c>
      <c r="AC552" s="17">
        <v>1.21999508654751</v>
      </c>
      <c r="AD552" s="17">
        <v>1.1771761190510499</v>
      </c>
      <c r="AE552" s="51">
        <v>33.18</v>
      </c>
      <c r="AF552" s="51">
        <v>28.82</v>
      </c>
      <c r="AG552" s="51">
        <v>32.83</v>
      </c>
      <c r="AH552" s="51">
        <v>29.17</v>
      </c>
      <c r="AI552" s="17">
        <v>1.01242468908384</v>
      </c>
      <c r="AJ552" s="17">
        <v>0.99026001896128402</v>
      </c>
      <c r="AK552" s="3">
        <v>-15</v>
      </c>
      <c r="AL552" s="3">
        <v>11</v>
      </c>
      <c r="AN552" s="6">
        <v>-2.8631273918453548E-3</v>
      </c>
      <c r="AP552" s="6">
        <v>-4.5292244768203593E-3</v>
      </c>
      <c r="AR552" s="6">
        <v>4.8134777376656057E-3</v>
      </c>
      <c r="AT552" s="6">
        <v>4.7003525264395218E-3</v>
      </c>
      <c r="AV552" s="6">
        <v>-4.8413125336204121E-3</v>
      </c>
      <c r="AX552" s="6">
        <v>-1.7794694570212322E-3</v>
      </c>
      <c r="AZ552" s="6">
        <v>9.5354457161136441E-3</v>
      </c>
      <c r="BB552" s="6">
        <v>6.4643390475715989E-3</v>
      </c>
      <c r="BD552" s="6">
        <v>6.0947875921040229E-3</v>
      </c>
      <c r="BF552" s="6">
        <v>-6.9260190896246465E-3</v>
      </c>
      <c r="BH552" s="6">
        <v>-5.9347181008901906E-3</v>
      </c>
      <c r="BJ552" s="6">
        <v>6.7646855801752892E-3</v>
      </c>
      <c r="BL552" s="6">
        <v>1.1864942375859666E-2</v>
      </c>
      <c r="BN552" s="6">
        <v>-1.3886701657922162E-2</v>
      </c>
      <c r="BR552">
        <v>5</v>
      </c>
      <c r="BS552">
        <v>11</v>
      </c>
      <c r="BT552">
        <f t="shared" si="200"/>
        <v>26</v>
      </c>
      <c r="BU552" s="23">
        <v>2429.98</v>
      </c>
      <c r="BV552" s="22">
        <v>1.21999508654751</v>
      </c>
      <c r="BW552" s="22">
        <v>1.1771761190510499</v>
      </c>
    </row>
    <row r="553" spans="1:75" x14ac:dyDescent="0.25">
      <c r="A553" s="3">
        <v>99</v>
      </c>
      <c r="B553" s="3" t="s">
        <v>21</v>
      </c>
      <c r="C553" s="3" t="s">
        <v>22</v>
      </c>
      <c r="D553" s="3" t="s">
        <v>23</v>
      </c>
      <c r="E553" s="3" t="s">
        <v>233</v>
      </c>
      <c r="F553" s="3" t="s">
        <v>43</v>
      </c>
      <c r="G553" s="3" t="b">
        <v>1</v>
      </c>
      <c r="H553" s="3" t="b">
        <v>1</v>
      </c>
      <c r="I553" s="3" t="b">
        <v>0</v>
      </c>
      <c r="J553" s="3" t="b">
        <v>1</v>
      </c>
      <c r="K553" s="3" t="b">
        <v>0</v>
      </c>
      <c r="L553" s="3">
        <v>200</v>
      </c>
      <c r="M553" s="3">
        <v>2</v>
      </c>
      <c r="N553" s="3">
        <v>0</v>
      </c>
      <c r="O553" s="3">
        <v>1</v>
      </c>
      <c r="P553" s="3">
        <v>2</v>
      </c>
      <c r="Q553" s="3">
        <v>100</v>
      </c>
      <c r="R553" s="3">
        <v>100</v>
      </c>
      <c r="S553" s="3">
        <v>1</v>
      </c>
      <c r="T553" s="3">
        <v>1</v>
      </c>
      <c r="U553" s="3" t="b">
        <v>1</v>
      </c>
      <c r="V553" s="3">
        <v>251</v>
      </c>
      <c r="W553" s="51">
        <v>3201.32</v>
      </c>
      <c r="X553" s="51">
        <v>2459.62</v>
      </c>
      <c r="Y553" s="53">
        <v>166</v>
      </c>
      <c r="Z553" s="53">
        <v>170</v>
      </c>
      <c r="AA553" s="51">
        <v>137.22</v>
      </c>
      <c r="AB553" s="51">
        <v>144.88999999999999</v>
      </c>
      <c r="AC553" s="17">
        <v>1.2099174486725099</v>
      </c>
      <c r="AD553" s="17">
        <v>1.17343695065908</v>
      </c>
      <c r="AE553" s="51">
        <v>32.89</v>
      </c>
      <c r="AF553" s="51">
        <v>29.11</v>
      </c>
      <c r="AG553" s="51">
        <v>33.200000000000003</v>
      </c>
      <c r="AH553" s="51">
        <v>28.8</v>
      </c>
      <c r="AI553" s="17">
        <v>0.99197155274621995</v>
      </c>
      <c r="AJ553" s="17">
        <v>1.0125628595490901</v>
      </c>
      <c r="AK553" s="3">
        <v>-15</v>
      </c>
      <c r="AL553" s="3">
        <v>11</v>
      </c>
      <c r="AN553" s="6">
        <v>8.3374017670125866E-3</v>
      </c>
      <c r="AP553" s="6">
        <v>7.6131609693590452E-3</v>
      </c>
      <c r="AR553" s="6">
        <v>-1.2033694344163459E-3</v>
      </c>
      <c r="AT553" s="6">
        <v>-1.1750881316098249E-3</v>
      </c>
      <c r="AV553" s="6">
        <v>-2.5151563613103889E-3</v>
      </c>
      <c r="AX553" s="6">
        <v>-4.5276848346604837E-3</v>
      </c>
      <c r="AZ553" s="6">
        <v>1.1962870128645609E-3</v>
      </c>
      <c r="BB553" s="6">
        <v>3.2674175476306022E-3</v>
      </c>
      <c r="BD553" s="6">
        <v>-2.6986870432699206E-3</v>
      </c>
      <c r="BF553" s="6">
        <v>3.0667447710279738E-3</v>
      </c>
      <c r="BH553" s="6">
        <v>5.2685762732394004E-3</v>
      </c>
      <c r="BJ553" s="6">
        <v>-6.0053841375026229E-3</v>
      </c>
      <c r="BL553" s="6">
        <v>-8.5768858853609853E-3</v>
      </c>
      <c r="BN553" s="6">
        <v>8.3227456320009718E-3</v>
      </c>
      <c r="BR553">
        <v>5</v>
      </c>
      <c r="BS553">
        <v>11</v>
      </c>
      <c r="BT553">
        <f t="shared" si="200"/>
        <v>26</v>
      </c>
      <c r="BU553" s="23">
        <v>2459.62</v>
      </c>
      <c r="BV553" s="22">
        <v>1.2099174486725099</v>
      </c>
      <c r="BW553" s="22">
        <v>1.17343695065908</v>
      </c>
    </row>
    <row r="554" spans="1:75" x14ac:dyDescent="0.25">
      <c r="A554" s="3">
        <v>100</v>
      </c>
      <c r="B554" s="3" t="s">
        <v>21</v>
      </c>
      <c r="C554" s="3" t="s">
        <v>22</v>
      </c>
      <c r="D554" s="3" t="s">
        <v>23</v>
      </c>
      <c r="E554" s="3" t="s">
        <v>233</v>
      </c>
      <c r="F554" s="3" t="s">
        <v>43</v>
      </c>
      <c r="G554" s="3" t="b">
        <v>1</v>
      </c>
      <c r="H554" s="3" t="b">
        <v>1</v>
      </c>
      <c r="I554" s="3" t="b">
        <v>0</v>
      </c>
      <c r="J554" s="3" t="b">
        <v>1</v>
      </c>
      <c r="K554" s="3" t="b">
        <v>0</v>
      </c>
      <c r="L554" s="3">
        <v>200</v>
      </c>
      <c r="M554" s="3">
        <v>2</v>
      </c>
      <c r="N554" s="3">
        <v>0</v>
      </c>
      <c r="O554" s="3">
        <v>1</v>
      </c>
      <c r="P554" s="3">
        <v>2</v>
      </c>
      <c r="Q554" s="3">
        <v>100</v>
      </c>
      <c r="R554" s="3">
        <v>100</v>
      </c>
      <c r="S554" s="3">
        <v>1</v>
      </c>
      <c r="T554" s="3">
        <v>1</v>
      </c>
      <c r="U554" s="3" t="b">
        <v>1</v>
      </c>
      <c r="V554" s="3">
        <v>251</v>
      </c>
      <c r="W554" s="51">
        <v>3176.45</v>
      </c>
      <c r="X554" s="51">
        <v>2460.65</v>
      </c>
      <c r="Y554" s="53">
        <v>166</v>
      </c>
      <c r="Z554" s="53">
        <v>170</v>
      </c>
      <c r="AA554" s="51">
        <v>137.16</v>
      </c>
      <c r="AB554" s="51">
        <v>145.63999999999999</v>
      </c>
      <c r="AC554" s="17">
        <v>1.21059305128532</v>
      </c>
      <c r="AD554" s="17">
        <v>1.1675621831660901</v>
      </c>
      <c r="AE554" s="51">
        <v>33.06</v>
      </c>
      <c r="AF554" s="51">
        <v>28.94</v>
      </c>
      <c r="AG554" s="51">
        <v>32.68</v>
      </c>
      <c r="AH554" s="51">
        <v>29.32</v>
      </c>
      <c r="AI554" s="17">
        <v>1.0134072046648199</v>
      </c>
      <c r="AJ554" s="17">
        <v>0.98908905564368299</v>
      </c>
      <c r="AK554" s="3">
        <v>-15</v>
      </c>
      <c r="AL554" s="3">
        <v>11</v>
      </c>
      <c r="AN554" s="6">
        <v>5.0396081704628948E-4</v>
      </c>
      <c r="AP554" s="6">
        <v>8.0351129602351801E-3</v>
      </c>
      <c r="AR554" s="6">
        <v>-1.2033694344163459E-3</v>
      </c>
      <c r="AT554" s="6">
        <v>-1.1750881316098249E-3</v>
      </c>
      <c r="AV554" s="6">
        <v>-2.9513106436185321E-3</v>
      </c>
      <c r="AX554" s="6">
        <v>6.2521899841305739E-4</v>
      </c>
      <c r="AZ554" s="6">
        <v>1.7553423667515666E-3</v>
      </c>
      <c r="BB554" s="6">
        <v>-1.7554026457120564E-3</v>
      </c>
      <c r="BD554" s="6">
        <v>2.4561084326391036E-3</v>
      </c>
      <c r="BF554" s="6">
        <v>-2.7910823196993784E-3</v>
      </c>
      <c r="BH554" s="6">
        <v>-1.0476594198510214E-2</v>
      </c>
      <c r="BJ554" s="6">
        <v>1.1941740871125761E-2</v>
      </c>
      <c r="BL554" s="6">
        <v>1.2846914746200699E-2</v>
      </c>
      <c r="BN554" s="6">
        <v>-1.5052761558601913E-2</v>
      </c>
      <c r="BR554">
        <v>5</v>
      </c>
      <c r="BS554">
        <v>11</v>
      </c>
      <c r="BT554">
        <f t="shared" si="200"/>
        <v>26</v>
      </c>
      <c r="BU554" s="23">
        <v>2460.65</v>
      </c>
      <c r="BV554" s="22">
        <v>1.21059305128532</v>
      </c>
      <c r="BW554" s="22">
        <v>1.1675621831660901</v>
      </c>
    </row>
    <row r="555" spans="1:75" x14ac:dyDescent="0.25">
      <c r="A555" s="1">
        <v>101</v>
      </c>
      <c r="B555" s="1" t="s">
        <v>21</v>
      </c>
      <c r="C555" s="1" t="s">
        <v>22</v>
      </c>
      <c r="D555" s="1" t="s">
        <v>23</v>
      </c>
      <c r="E555" s="1" t="s">
        <v>234</v>
      </c>
      <c r="F555" s="1" t="s">
        <v>43</v>
      </c>
      <c r="G555" s="1" t="b">
        <v>1</v>
      </c>
      <c r="H555" s="1" t="b">
        <v>1</v>
      </c>
      <c r="I555" s="1" t="b">
        <v>0</v>
      </c>
      <c r="J555" s="1" t="b">
        <v>1</v>
      </c>
      <c r="K555" s="1" t="b">
        <v>0</v>
      </c>
      <c r="L555" s="1">
        <v>200</v>
      </c>
      <c r="M555" s="1">
        <v>2</v>
      </c>
      <c r="N555" s="1">
        <v>0</v>
      </c>
      <c r="O555" s="1">
        <v>1</v>
      </c>
      <c r="P555" s="1">
        <v>2</v>
      </c>
      <c r="Q555" s="1">
        <v>100</v>
      </c>
      <c r="R555" s="1">
        <v>100</v>
      </c>
      <c r="S555" s="1">
        <v>1</v>
      </c>
      <c r="T555" s="1">
        <v>1</v>
      </c>
      <c r="U555" s="1" t="b">
        <v>1</v>
      </c>
      <c r="V555" s="1">
        <v>251</v>
      </c>
      <c r="W555" s="50">
        <v>3133.82</v>
      </c>
      <c r="X555" s="50">
        <v>2500.59</v>
      </c>
      <c r="Y555" s="54">
        <v>168</v>
      </c>
      <c r="Z555" s="54">
        <v>171</v>
      </c>
      <c r="AA555" s="50">
        <v>136.85</v>
      </c>
      <c r="AB555" s="50">
        <v>142.87</v>
      </c>
      <c r="AC555" s="16">
        <v>1.2278940418428499</v>
      </c>
      <c r="AD555" s="16">
        <v>1.1971753120112001</v>
      </c>
      <c r="AE555" s="50">
        <v>32.93</v>
      </c>
      <c r="AF555" s="50">
        <v>29.07</v>
      </c>
      <c r="AG555" s="50">
        <v>32.96</v>
      </c>
      <c r="AH555" s="50">
        <v>29.04</v>
      </c>
      <c r="AI555" s="16">
        <v>1.0010339288574099</v>
      </c>
      <c r="AJ555" s="16">
        <v>1.00366361104546</v>
      </c>
      <c r="AK555" s="1">
        <v>-15</v>
      </c>
      <c r="AL555" s="1">
        <v>10</v>
      </c>
      <c r="AN555" s="6" cm="1">
        <f t="array" ref="AN555:AN564">W555:W564/AO555-1</f>
        <v>6.0133132675546097E-3</v>
      </c>
      <c r="AO555" s="23">
        <f>AVERAGE(W555:W564)</f>
        <v>3115.0880000000002</v>
      </c>
      <c r="AP555" s="6" cm="1">
        <f t="array" ref="AP555:AP564">X555:X564/AQ555-1</f>
        <v>3.3612696828080324E-3</v>
      </c>
      <c r="AQ555" s="23">
        <f t="shared" ref="AQ555" si="216">AVERAGE(X555:X564)</f>
        <v>2492.2130000000002</v>
      </c>
      <c r="AR555" s="6" cm="1">
        <f t="array" ref="AR555:AR564">Y555:Y564/AS555-1</f>
        <v>5.3859964093356805E-3</v>
      </c>
      <c r="AS555" s="23">
        <f>AVERAGE(Y555:Y564)</f>
        <v>167.1</v>
      </c>
      <c r="AT555" s="6" cm="1">
        <f t="array" ref="AT555:AT564">Z555:Z564/AU555-1</f>
        <v>5.2910052910053462E-3</v>
      </c>
      <c r="AU555" s="23">
        <f>AVERAGE(Z555:Z564)</f>
        <v>170.1</v>
      </c>
      <c r="AV555" s="6" cm="1">
        <f t="array" ref="AV555:AV564">AA555:AA564/AW555-1</f>
        <v>-7.2614634641748887E-3</v>
      </c>
      <c r="AW555" s="23">
        <f>AVERAGE(AA555:AA564)</f>
        <v>137.85099999999997</v>
      </c>
      <c r="AX555" s="6" cm="1">
        <f t="array" ref="AX555:AX564">AB555:AB564/AY555-1</f>
        <v>-1.1389742312269857E-2</v>
      </c>
      <c r="AY555" s="23">
        <f>AVERAGE(AB555:AB564)</f>
        <v>144.51599999999999</v>
      </c>
      <c r="AZ555" s="6" cm="1">
        <f t="array" ref="AZ555:AZ564">AC555:AC564/BA555-1</f>
        <v>1.2665435157172E-2</v>
      </c>
      <c r="BA555" s="23">
        <f>AVERAGE(AC555:AC564)</f>
        <v>1.2125367364318829</v>
      </c>
      <c r="BB555" s="6" cm="1">
        <f t="array" ref="BB555:BB564">AD555:AD564/BC555-1</f>
        <v>1.6795577768289771E-2</v>
      </c>
      <c r="BC555" s="23">
        <f>AVERAGE(AD555:AD564)</f>
        <v>1.1774001954638869</v>
      </c>
      <c r="BD555" s="6" cm="1">
        <f t="array" ref="BD555:BD564">AE555:AE564/BE555-1</f>
        <v>-2.4537275453639928E-3</v>
      </c>
      <c r="BE555" s="23">
        <f>AVERAGE(AE555:AE564)</f>
        <v>33.01100000000001</v>
      </c>
      <c r="BF555" s="6" cm="1">
        <f t="array" ref="BF555:BF564">AF555:AF564/BG555-1</f>
        <v>2.7941633033221613E-3</v>
      </c>
      <c r="BG555" s="23">
        <f>AVERAGE(AF555:AF564)</f>
        <v>28.988999999999997</v>
      </c>
      <c r="BH555" s="6" cm="1">
        <f t="array" ref="BH555:BH564">AG555:AG564/BI555-1</f>
        <v>8.8457653576565765E-3</v>
      </c>
      <c r="BI555" s="23">
        <f t="shared" ref="BI555" si="217">AVERAGE(AG555:AG564)</f>
        <v>32.670999999999999</v>
      </c>
      <c r="BJ555" s="6" cm="1">
        <f t="array" ref="BJ555:BJ564">AH555:AH564/BK555-1</f>
        <v>-9.8537283916941831E-3</v>
      </c>
      <c r="BK555" s="23">
        <f t="shared" ref="BK555" si="218">AVERAGE(AH555:AH564)</f>
        <v>29.328999999999997</v>
      </c>
      <c r="BL555" s="6" cm="1">
        <f t="array" ref="BL555:BL564">AI555:AI564/BM555-1</f>
        <v>-1.1338013371819722E-2</v>
      </c>
      <c r="BM555" s="22">
        <f t="shared" ref="BM555" si="219">AVERAGE(AI555:AI564)</f>
        <v>1.0125138241346003</v>
      </c>
      <c r="BN555" s="6" cm="1">
        <f t="array" ref="BN555:BN564">AJ555:AJ564/BO555-1</f>
        <v>1.2827763473643561E-2</v>
      </c>
      <c r="BO555" s="22">
        <f t="shared" ref="BO555" si="220">AVERAGE(AJ555:AJ564)</f>
        <v>0.99095191427538099</v>
      </c>
      <c r="BR555">
        <v>5</v>
      </c>
      <c r="BS555">
        <v>10</v>
      </c>
      <c r="BT555">
        <f t="shared" si="200"/>
        <v>25</v>
      </c>
      <c r="BU555" s="23">
        <v>2500.59</v>
      </c>
      <c r="BV555" s="22">
        <v>1.2278940418428499</v>
      </c>
      <c r="BW555" s="22">
        <v>1.1971753120112001</v>
      </c>
    </row>
    <row r="556" spans="1:75" x14ac:dyDescent="0.25">
      <c r="A556" s="1">
        <v>102</v>
      </c>
      <c r="B556" s="1" t="s">
        <v>21</v>
      </c>
      <c r="C556" s="1" t="s">
        <v>22</v>
      </c>
      <c r="D556" s="1" t="s">
        <v>23</v>
      </c>
      <c r="E556" s="1" t="s">
        <v>234</v>
      </c>
      <c r="F556" s="1" t="s">
        <v>43</v>
      </c>
      <c r="G556" s="1" t="b">
        <v>1</v>
      </c>
      <c r="H556" s="1" t="b">
        <v>1</v>
      </c>
      <c r="I556" s="1" t="b">
        <v>0</v>
      </c>
      <c r="J556" s="1" t="b">
        <v>1</v>
      </c>
      <c r="K556" s="1" t="b">
        <v>0</v>
      </c>
      <c r="L556" s="1">
        <v>200</v>
      </c>
      <c r="M556" s="1">
        <v>2</v>
      </c>
      <c r="N556" s="1">
        <v>0</v>
      </c>
      <c r="O556" s="1">
        <v>1</v>
      </c>
      <c r="P556" s="1">
        <v>2</v>
      </c>
      <c r="Q556" s="1">
        <v>100</v>
      </c>
      <c r="R556" s="1">
        <v>100</v>
      </c>
      <c r="S556" s="1">
        <v>1</v>
      </c>
      <c r="T556" s="1">
        <v>1</v>
      </c>
      <c r="U556" s="1" t="b">
        <v>1</v>
      </c>
      <c r="V556" s="1">
        <v>251</v>
      </c>
      <c r="W556" s="50">
        <v>3132.57</v>
      </c>
      <c r="X556" s="50">
        <v>2486.56</v>
      </c>
      <c r="Y556" s="54">
        <v>167</v>
      </c>
      <c r="Z556" s="54">
        <v>170</v>
      </c>
      <c r="AA556" s="50">
        <v>138.13</v>
      </c>
      <c r="AB556" s="50">
        <v>144.1</v>
      </c>
      <c r="AC556" s="16">
        <v>1.20941179442109</v>
      </c>
      <c r="AD556" s="16">
        <v>1.1799528555083101</v>
      </c>
      <c r="AE556" s="50">
        <v>32.97</v>
      </c>
      <c r="AF556" s="50">
        <v>29.03</v>
      </c>
      <c r="AG556" s="50">
        <v>33.08</v>
      </c>
      <c r="AH556" s="50">
        <v>28.92</v>
      </c>
      <c r="AI556" s="16">
        <v>0.99853741946436303</v>
      </c>
      <c r="AJ556" s="16">
        <v>1.0062277576993901</v>
      </c>
      <c r="AK556" s="1">
        <v>-15</v>
      </c>
      <c r="AL556" s="1">
        <v>10</v>
      </c>
      <c r="AN556" s="6">
        <v>5.6120404945221303E-3</v>
      </c>
      <c r="AP556" s="6">
        <v>-2.2682651924214037E-3</v>
      </c>
      <c r="AR556" s="6">
        <v>-5.9844404548170527E-4</v>
      </c>
      <c r="AT556" s="6">
        <v>-5.8788947677834713E-4</v>
      </c>
      <c r="AV556" s="6">
        <v>2.0239243821229547E-3</v>
      </c>
      <c r="AX556" s="6">
        <v>-2.8785739987267078E-3</v>
      </c>
      <c r="AZ556" s="6">
        <v>-2.5771936774373616E-3</v>
      </c>
      <c r="BB556" s="6">
        <v>2.1680479196943825E-3</v>
      </c>
      <c r="BD556" s="6">
        <v>-1.2420102390116039E-3</v>
      </c>
      <c r="BF556" s="6">
        <v>1.4143295732864658E-3</v>
      </c>
      <c r="BH556" s="6">
        <v>1.2518747513085016E-2</v>
      </c>
      <c r="BJ556" s="6">
        <v>-1.394524191073665E-2</v>
      </c>
      <c r="BL556" s="6">
        <v>-1.3803667996516444E-2</v>
      </c>
      <c r="BN556" s="6">
        <v>1.5415322584223734E-2</v>
      </c>
      <c r="BR556">
        <v>5</v>
      </c>
      <c r="BS556">
        <v>10</v>
      </c>
      <c r="BT556">
        <f t="shared" si="200"/>
        <v>25</v>
      </c>
      <c r="BU556" s="23">
        <v>2486.56</v>
      </c>
      <c r="BV556" s="22">
        <v>1.20941179442109</v>
      </c>
      <c r="BW556" s="22">
        <v>1.1799528555083101</v>
      </c>
    </row>
    <row r="557" spans="1:75" x14ac:dyDescent="0.25">
      <c r="A557" s="1">
        <v>103</v>
      </c>
      <c r="B557" s="1" t="s">
        <v>21</v>
      </c>
      <c r="C557" s="1" t="s">
        <v>22</v>
      </c>
      <c r="D557" s="1" t="s">
        <v>23</v>
      </c>
      <c r="E557" s="1" t="s">
        <v>234</v>
      </c>
      <c r="F557" s="1" t="s">
        <v>43</v>
      </c>
      <c r="G557" s="1" t="b">
        <v>1</v>
      </c>
      <c r="H557" s="1" t="b">
        <v>1</v>
      </c>
      <c r="I557" s="1" t="b">
        <v>0</v>
      </c>
      <c r="J557" s="1" t="b">
        <v>1</v>
      </c>
      <c r="K557" s="1" t="b">
        <v>0</v>
      </c>
      <c r="L557" s="1">
        <v>200</v>
      </c>
      <c r="M557" s="1">
        <v>2</v>
      </c>
      <c r="N557" s="1">
        <v>0</v>
      </c>
      <c r="O557" s="1">
        <v>1</v>
      </c>
      <c r="P557" s="1">
        <v>2</v>
      </c>
      <c r="Q557" s="1">
        <v>100</v>
      </c>
      <c r="R557" s="1">
        <v>100</v>
      </c>
      <c r="S557" s="1">
        <v>1</v>
      </c>
      <c r="T557" s="1">
        <v>1</v>
      </c>
      <c r="U557" s="1" t="b">
        <v>1</v>
      </c>
      <c r="V557" s="1">
        <v>251</v>
      </c>
      <c r="W557" s="50">
        <v>3130.86</v>
      </c>
      <c r="X557" s="50">
        <v>2507.5500000000002</v>
      </c>
      <c r="Y557" s="54">
        <v>167</v>
      </c>
      <c r="Z557" s="54">
        <v>170</v>
      </c>
      <c r="AA557" s="50">
        <v>137.58000000000001</v>
      </c>
      <c r="AB557" s="50">
        <v>144.04</v>
      </c>
      <c r="AC557" s="16">
        <v>1.21410304998283</v>
      </c>
      <c r="AD557" s="16">
        <v>1.18047189420709</v>
      </c>
      <c r="AE557" s="50">
        <v>32.99</v>
      </c>
      <c r="AF557" s="50">
        <v>29.01</v>
      </c>
      <c r="AG557" s="50">
        <v>32.729999999999997</v>
      </c>
      <c r="AH557" s="50">
        <v>29.27</v>
      </c>
      <c r="AI557" s="16">
        <v>1.0090736863415899</v>
      </c>
      <c r="AJ557" s="16">
        <v>0.99251788108072903</v>
      </c>
      <c r="AK557" s="1">
        <v>-15</v>
      </c>
      <c r="AL557" s="1">
        <v>10</v>
      </c>
      <c r="AN557" s="6">
        <v>5.0630993410136771E-3</v>
      </c>
      <c r="AP557" s="6">
        <v>6.1539683807121381E-3</v>
      </c>
      <c r="AR557" s="6">
        <v>-5.9844404548170527E-4</v>
      </c>
      <c r="AT557" s="6">
        <v>-5.8788947677834713E-4</v>
      </c>
      <c r="AV557" s="6">
        <v>-1.9658907080830623E-3</v>
      </c>
      <c r="AX557" s="6">
        <v>-3.2937529408508803E-3</v>
      </c>
      <c r="AZ557" s="6">
        <v>1.2917658524362885E-3</v>
      </c>
      <c r="BB557" s="6">
        <v>2.6088824811116851E-3</v>
      </c>
      <c r="BD557" s="6">
        <v>-6.3615158583529841E-4</v>
      </c>
      <c r="BF557" s="6">
        <v>7.2441270826884008E-4</v>
      </c>
      <c r="BH557" s="6">
        <v>1.8058828930855864E-3</v>
      </c>
      <c r="BJ557" s="6">
        <v>-2.0116608135292147E-3</v>
      </c>
      <c r="BL557" s="6">
        <v>-3.3976205667618498E-3</v>
      </c>
      <c r="BN557" s="6">
        <v>1.5802651801657408E-3</v>
      </c>
      <c r="BR557">
        <v>5</v>
      </c>
      <c r="BS557">
        <v>10</v>
      </c>
      <c r="BT557">
        <f t="shared" si="200"/>
        <v>25</v>
      </c>
      <c r="BU557" s="23">
        <v>2507.5500000000002</v>
      </c>
      <c r="BV557" s="22">
        <v>1.21410304998283</v>
      </c>
      <c r="BW557" s="22">
        <v>1.18047189420709</v>
      </c>
    </row>
    <row r="558" spans="1:75" x14ac:dyDescent="0.25">
      <c r="A558" s="1">
        <v>104</v>
      </c>
      <c r="B558" s="1" t="s">
        <v>21</v>
      </c>
      <c r="C558" s="1" t="s">
        <v>22</v>
      </c>
      <c r="D558" s="1" t="s">
        <v>23</v>
      </c>
      <c r="E558" s="1" t="s">
        <v>234</v>
      </c>
      <c r="F558" s="1" t="s">
        <v>43</v>
      </c>
      <c r="G558" s="1" t="b">
        <v>1</v>
      </c>
      <c r="H558" s="1" t="b">
        <v>1</v>
      </c>
      <c r="I558" s="1" t="b">
        <v>0</v>
      </c>
      <c r="J558" s="1" t="b">
        <v>1</v>
      </c>
      <c r="K558" s="1" t="b">
        <v>0</v>
      </c>
      <c r="L558" s="1">
        <v>200</v>
      </c>
      <c r="M558" s="1">
        <v>2</v>
      </c>
      <c r="N558" s="1">
        <v>0</v>
      </c>
      <c r="O558" s="1">
        <v>1</v>
      </c>
      <c r="P558" s="1">
        <v>2</v>
      </c>
      <c r="Q558" s="1">
        <v>100</v>
      </c>
      <c r="R558" s="1">
        <v>100</v>
      </c>
      <c r="S558" s="1">
        <v>1</v>
      </c>
      <c r="T558" s="1">
        <v>1</v>
      </c>
      <c r="U558" s="1" t="b">
        <v>1</v>
      </c>
      <c r="V558" s="1">
        <v>251</v>
      </c>
      <c r="W558" s="50">
        <v>3122.54</v>
      </c>
      <c r="X558" s="50">
        <v>2494.04</v>
      </c>
      <c r="Y558" s="54">
        <v>167</v>
      </c>
      <c r="Z558" s="54">
        <v>170</v>
      </c>
      <c r="AA558" s="50">
        <v>137.76</v>
      </c>
      <c r="AB558" s="50">
        <v>144.51</v>
      </c>
      <c r="AC558" s="16">
        <v>1.21253916950896</v>
      </c>
      <c r="AD558" s="16">
        <v>1.1767496845957599</v>
      </c>
      <c r="AE558" s="50">
        <v>33.1</v>
      </c>
      <c r="AF558" s="50">
        <v>28.9</v>
      </c>
      <c r="AG558" s="50">
        <v>32.64</v>
      </c>
      <c r="AH558" s="50">
        <v>29.36</v>
      </c>
      <c r="AI558" s="16">
        <v>1.01628785072191</v>
      </c>
      <c r="AJ558" s="16">
        <v>0.98688048939901496</v>
      </c>
      <c r="AK558" s="1">
        <v>-15</v>
      </c>
      <c r="AL558" s="1">
        <v>10</v>
      </c>
      <c r="AN558" s="6">
        <v>2.3922277637100642E-3</v>
      </c>
      <c r="AP558" s="6">
        <v>7.3308340819977502E-4</v>
      </c>
      <c r="AR558" s="6">
        <v>-5.9844404548170527E-4</v>
      </c>
      <c r="AT558" s="6">
        <v>-5.8788947677834713E-4</v>
      </c>
      <c r="AV558" s="6">
        <v>-6.6013304219758595E-4</v>
      </c>
      <c r="AX558" s="6">
        <v>-4.1517894212361739E-5</v>
      </c>
      <c r="AZ558" s="6">
        <v>2.0066007107022443E-6</v>
      </c>
      <c r="BB558" s="6">
        <v>-5.5249767295195706E-4</v>
      </c>
      <c r="BD558" s="6">
        <v>2.6960710066339377E-3</v>
      </c>
      <c r="BF558" s="6">
        <v>-3.0701300493289896E-3</v>
      </c>
      <c r="BH558" s="6">
        <v>-9.4885372348563202E-4</v>
      </c>
      <c r="BJ558" s="6">
        <v>1.0569743257526909E-3</v>
      </c>
      <c r="BL558" s="6">
        <v>3.727382774783683E-3</v>
      </c>
      <c r="BN558" s="6">
        <v>-4.1085998399258417E-3</v>
      </c>
      <c r="BR558">
        <v>5</v>
      </c>
      <c r="BS558">
        <v>10</v>
      </c>
      <c r="BT558">
        <f t="shared" si="200"/>
        <v>25</v>
      </c>
      <c r="BU558" s="23">
        <v>2494.04</v>
      </c>
      <c r="BV558" s="22">
        <v>1.21253916950896</v>
      </c>
      <c r="BW558" s="22">
        <v>1.1767496845957599</v>
      </c>
    </row>
    <row r="559" spans="1:75" x14ac:dyDescent="0.25">
      <c r="A559" s="1">
        <v>105</v>
      </c>
      <c r="B559" s="1" t="s">
        <v>21</v>
      </c>
      <c r="C559" s="1" t="s">
        <v>22</v>
      </c>
      <c r="D559" s="1" t="s">
        <v>23</v>
      </c>
      <c r="E559" s="1" t="s">
        <v>234</v>
      </c>
      <c r="F559" s="1" t="s">
        <v>43</v>
      </c>
      <c r="G559" s="1" t="b">
        <v>1</v>
      </c>
      <c r="H559" s="1" t="b">
        <v>1</v>
      </c>
      <c r="I559" s="1" t="b">
        <v>0</v>
      </c>
      <c r="J559" s="1" t="b">
        <v>1</v>
      </c>
      <c r="K559" s="1" t="b">
        <v>0</v>
      </c>
      <c r="L559" s="1">
        <v>200</v>
      </c>
      <c r="M559" s="1">
        <v>2</v>
      </c>
      <c r="N559" s="1">
        <v>0</v>
      </c>
      <c r="O559" s="1">
        <v>1</v>
      </c>
      <c r="P559" s="1">
        <v>2</v>
      </c>
      <c r="Q559" s="1">
        <v>100</v>
      </c>
      <c r="R559" s="1">
        <v>100</v>
      </c>
      <c r="S559" s="1">
        <v>1</v>
      </c>
      <c r="T559" s="1">
        <v>1</v>
      </c>
      <c r="U559" s="1" t="b">
        <v>1</v>
      </c>
      <c r="V559" s="1">
        <v>251</v>
      </c>
      <c r="W559" s="50">
        <v>3063.68</v>
      </c>
      <c r="X559" s="50">
        <v>2468.27</v>
      </c>
      <c r="Y559" s="54">
        <v>167</v>
      </c>
      <c r="Z559" s="54">
        <v>170</v>
      </c>
      <c r="AA559" s="50">
        <v>138.68</v>
      </c>
      <c r="AB559" s="50">
        <v>146.21</v>
      </c>
      <c r="AC559" s="16">
        <v>1.2047176893457201</v>
      </c>
      <c r="AD559" s="16">
        <v>1.1633209515326</v>
      </c>
      <c r="AE559" s="50">
        <v>33.01</v>
      </c>
      <c r="AF559" s="50">
        <v>28.99</v>
      </c>
      <c r="AG559" s="50">
        <v>32.22</v>
      </c>
      <c r="AH559" s="50">
        <v>29.78</v>
      </c>
      <c r="AI559" s="16">
        <v>1.0271907781946801</v>
      </c>
      <c r="AJ559" s="16">
        <v>0.97641618659978202</v>
      </c>
      <c r="AK559" s="1">
        <v>-15</v>
      </c>
      <c r="AL559" s="1">
        <v>10</v>
      </c>
      <c r="AN559" s="6">
        <v>-1.6502904572840427E-2</v>
      </c>
      <c r="AP559" s="6">
        <v>-9.6071242706784465E-3</v>
      </c>
      <c r="AR559" s="6">
        <v>-5.9844404548170527E-4</v>
      </c>
      <c r="AT559" s="6">
        <v>-5.8788947677834713E-4</v>
      </c>
      <c r="AV559" s="6">
        <v>6.0137394723289717E-3</v>
      </c>
      <c r="AX559" s="6">
        <v>1.1721885465969306E-2</v>
      </c>
      <c r="AZ559" s="6">
        <v>-6.448503250443216E-3</v>
      </c>
      <c r="BB559" s="6">
        <v>-1.1957908607055923E-2</v>
      </c>
      <c r="BD559" s="6">
        <v>-3.0292932659214955E-5</v>
      </c>
      <c r="BF559" s="6">
        <v>3.4495843250992309E-5</v>
      </c>
      <c r="BH559" s="6">
        <v>-1.3804291267484947E-2</v>
      </c>
      <c r="BJ559" s="6">
        <v>1.537727164240188E-2</v>
      </c>
      <c r="BL559" s="6">
        <v>1.4495559181746609E-2</v>
      </c>
      <c r="BN559" s="6">
        <v>-1.4668449060142308E-2</v>
      </c>
      <c r="BR559">
        <v>5</v>
      </c>
      <c r="BS559">
        <v>10</v>
      </c>
      <c r="BT559">
        <f t="shared" si="200"/>
        <v>25</v>
      </c>
      <c r="BU559" s="23">
        <v>2468.27</v>
      </c>
      <c r="BV559" s="22">
        <v>1.2047176893457201</v>
      </c>
      <c r="BW559" s="22">
        <v>1.1633209515326</v>
      </c>
    </row>
    <row r="560" spans="1:75" x14ac:dyDescent="0.25">
      <c r="A560" s="1">
        <v>106</v>
      </c>
      <c r="B560" s="1" t="s">
        <v>21</v>
      </c>
      <c r="C560" s="1" t="s">
        <v>22</v>
      </c>
      <c r="D560" s="1" t="s">
        <v>23</v>
      </c>
      <c r="E560" s="1" t="s">
        <v>234</v>
      </c>
      <c r="F560" s="1" t="s">
        <v>43</v>
      </c>
      <c r="G560" s="1" t="b">
        <v>1</v>
      </c>
      <c r="H560" s="1" t="b">
        <v>1</v>
      </c>
      <c r="I560" s="1" t="b">
        <v>0</v>
      </c>
      <c r="J560" s="1" t="b">
        <v>1</v>
      </c>
      <c r="K560" s="1" t="b">
        <v>0</v>
      </c>
      <c r="L560" s="1">
        <v>200</v>
      </c>
      <c r="M560" s="1">
        <v>2</v>
      </c>
      <c r="N560" s="1">
        <v>0</v>
      </c>
      <c r="O560" s="1">
        <v>1</v>
      </c>
      <c r="P560" s="1">
        <v>2</v>
      </c>
      <c r="Q560" s="1">
        <v>100</v>
      </c>
      <c r="R560" s="1">
        <v>100</v>
      </c>
      <c r="S560" s="1">
        <v>1</v>
      </c>
      <c r="T560" s="1">
        <v>1</v>
      </c>
      <c r="U560" s="1" t="b">
        <v>1</v>
      </c>
      <c r="V560" s="1">
        <v>251</v>
      </c>
      <c r="W560" s="50">
        <v>3097.81</v>
      </c>
      <c r="X560" s="50">
        <v>2485.3000000000002</v>
      </c>
      <c r="Y560" s="54">
        <v>167</v>
      </c>
      <c r="Z560" s="54">
        <v>170</v>
      </c>
      <c r="AA560" s="50">
        <v>138.41999999999999</v>
      </c>
      <c r="AB560" s="50">
        <v>144.88999999999999</v>
      </c>
      <c r="AC560" s="16">
        <v>1.20690701576548</v>
      </c>
      <c r="AD560" s="16">
        <v>1.1735788142405901</v>
      </c>
      <c r="AE560" s="50">
        <v>32.950000000000003</v>
      </c>
      <c r="AF560" s="50">
        <v>29.05</v>
      </c>
      <c r="AG560" s="50">
        <v>32.69</v>
      </c>
      <c r="AH560" s="50">
        <v>29.31</v>
      </c>
      <c r="AI560" s="16">
        <v>1.0107280945124799</v>
      </c>
      <c r="AJ560" s="16">
        <v>0.99449591026907402</v>
      </c>
      <c r="AK560" s="1">
        <v>-15</v>
      </c>
      <c r="AL560" s="1">
        <v>10</v>
      </c>
      <c r="AN560" s="6">
        <v>-5.5465527779633428E-3</v>
      </c>
      <c r="AP560" s="6">
        <v>-2.7738399566971106E-3</v>
      </c>
      <c r="AR560" s="6">
        <v>-5.9844404548170527E-4</v>
      </c>
      <c r="AT560" s="6">
        <v>-5.8788947677834713E-4</v>
      </c>
      <c r="AV560" s="6">
        <v>4.1276450660496788E-3</v>
      </c>
      <c r="AX560" s="6">
        <v>2.5879487392399536E-3</v>
      </c>
      <c r="AZ560" s="6">
        <v>-4.6429279190083328E-3</v>
      </c>
      <c r="BB560" s="6">
        <v>-3.2456094690821446E-3</v>
      </c>
      <c r="BD560" s="6">
        <v>-1.8478688921876874E-3</v>
      </c>
      <c r="BF560" s="6">
        <v>2.1042464383043136E-3</v>
      </c>
      <c r="BH560" s="6">
        <v>5.8155550794269928E-4</v>
      </c>
      <c r="BJ560" s="6">
        <v>-6.4782297384835541E-4</v>
      </c>
      <c r="BL560" s="6">
        <v>-1.7636594973374775E-3</v>
      </c>
      <c r="BN560" s="6">
        <v>3.576355161778455E-3</v>
      </c>
      <c r="BR560">
        <v>5</v>
      </c>
      <c r="BS560">
        <v>10</v>
      </c>
      <c r="BT560">
        <f t="shared" si="200"/>
        <v>25</v>
      </c>
      <c r="BU560" s="23">
        <v>2485.3000000000002</v>
      </c>
      <c r="BV560" s="22">
        <v>1.20690701576548</v>
      </c>
      <c r="BW560" s="22">
        <v>1.1735788142405901</v>
      </c>
    </row>
    <row r="561" spans="1:75" x14ac:dyDescent="0.25">
      <c r="A561" s="1">
        <v>107</v>
      </c>
      <c r="B561" s="1" t="s">
        <v>21</v>
      </c>
      <c r="C561" s="1" t="s">
        <v>22</v>
      </c>
      <c r="D561" s="1" t="s">
        <v>23</v>
      </c>
      <c r="E561" s="1" t="s">
        <v>234</v>
      </c>
      <c r="F561" s="1" t="s">
        <v>43</v>
      </c>
      <c r="G561" s="1" t="b">
        <v>1</v>
      </c>
      <c r="H561" s="1" t="b">
        <v>1</v>
      </c>
      <c r="I561" s="1" t="b">
        <v>0</v>
      </c>
      <c r="J561" s="1" t="b">
        <v>1</v>
      </c>
      <c r="K561" s="1" t="b">
        <v>0</v>
      </c>
      <c r="L561" s="1">
        <v>200</v>
      </c>
      <c r="M561" s="1">
        <v>2</v>
      </c>
      <c r="N561" s="1">
        <v>0</v>
      </c>
      <c r="O561" s="1">
        <v>1</v>
      </c>
      <c r="P561" s="1">
        <v>2</v>
      </c>
      <c r="Q561" s="1">
        <v>100</v>
      </c>
      <c r="R561" s="1">
        <v>100</v>
      </c>
      <c r="S561" s="1">
        <v>1</v>
      </c>
      <c r="T561" s="1">
        <v>1</v>
      </c>
      <c r="U561" s="1" t="b">
        <v>1</v>
      </c>
      <c r="V561" s="1">
        <v>251</v>
      </c>
      <c r="W561" s="50">
        <v>3131.76</v>
      </c>
      <c r="X561" s="50">
        <v>2507.92</v>
      </c>
      <c r="Y561" s="54">
        <v>167</v>
      </c>
      <c r="Z561" s="54">
        <v>170</v>
      </c>
      <c r="AA561" s="50">
        <v>137.36000000000001</v>
      </c>
      <c r="AB561" s="50">
        <v>144.16999999999999</v>
      </c>
      <c r="AC561" s="16">
        <v>1.2159975888318499</v>
      </c>
      <c r="AD561" s="16">
        <v>1.1793565411767899</v>
      </c>
      <c r="AE561" s="50">
        <v>32.94</v>
      </c>
      <c r="AF561" s="50">
        <v>29.06</v>
      </c>
      <c r="AG561" s="50">
        <v>32.67</v>
      </c>
      <c r="AH561" s="50">
        <v>29.33</v>
      </c>
      <c r="AI561" s="16">
        <v>1.0102623894132401</v>
      </c>
      <c r="AJ561" s="16">
        <v>0.99319648004068195</v>
      </c>
      <c r="AK561" s="1">
        <v>-15</v>
      </c>
      <c r="AL561" s="1">
        <v>10</v>
      </c>
      <c r="AN561" s="6">
        <v>5.3520157375972488E-3</v>
      </c>
      <c r="AP561" s="6">
        <v>6.3024308114916217E-3</v>
      </c>
      <c r="AR561" s="6">
        <v>-5.9844404548170527E-4</v>
      </c>
      <c r="AT561" s="6">
        <v>-5.8788947677834713E-4</v>
      </c>
      <c r="AV561" s="6">
        <v>-3.5618167441654469E-3</v>
      </c>
      <c r="AX561" s="6">
        <v>-2.3941985662487841E-3</v>
      </c>
      <c r="AZ561" s="6">
        <v>2.8542247801508491E-3</v>
      </c>
      <c r="BB561" s="6">
        <v>1.6615809309699081E-3</v>
      </c>
      <c r="BD561" s="6">
        <v>-2.1507982187759511E-3</v>
      </c>
      <c r="BF561" s="6">
        <v>2.4492048708131264E-3</v>
      </c>
      <c r="BH561" s="6">
        <v>-3.0608184628522217E-5</v>
      </c>
      <c r="BJ561" s="6">
        <v>3.4095945992129728E-5</v>
      </c>
      <c r="BL561" s="6">
        <v>-2.2236088710043678E-3</v>
      </c>
      <c r="BN561" s="6">
        <v>2.2650602243825535E-3</v>
      </c>
      <c r="BR561">
        <v>5</v>
      </c>
      <c r="BS561">
        <v>10</v>
      </c>
      <c r="BT561">
        <f t="shared" si="200"/>
        <v>25</v>
      </c>
      <c r="BU561" s="23">
        <v>2507.92</v>
      </c>
      <c r="BV561" s="22">
        <v>1.2159975888318499</v>
      </c>
      <c r="BW561" s="22">
        <v>1.1793565411767899</v>
      </c>
    </row>
    <row r="562" spans="1:75" x14ac:dyDescent="0.25">
      <c r="A562" s="1">
        <v>108</v>
      </c>
      <c r="B562" s="1" t="s">
        <v>21</v>
      </c>
      <c r="C562" s="1" t="s">
        <v>22</v>
      </c>
      <c r="D562" s="1" t="s">
        <v>23</v>
      </c>
      <c r="E562" s="1" t="s">
        <v>234</v>
      </c>
      <c r="F562" s="1" t="s">
        <v>43</v>
      </c>
      <c r="G562" s="1" t="b">
        <v>1</v>
      </c>
      <c r="H562" s="1" t="b">
        <v>1</v>
      </c>
      <c r="I562" s="1" t="b">
        <v>0</v>
      </c>
      <c r="J562" s="1" t="b">
        <v>1</v>
      </c>
      <c r="K562" s="1" t="b">
        <v>0</v>
      </c>
      <c r="L562" s="1">
        <v>200</v>
      </c>
      <c r="M562" s="1">
        <v>2</v>
      </c>
      <c r="N562" s="1">
        <v>0</v>
      </c>
      <c r="O562" s="1">
        <v>1</v>
      </c>
      <c r="P562" s="1">
        <v>2</v>
      </c>
      <c r="Q562" s="1">
        <v>100</v>
      </c>
      <c r="R562" s="1">
        <v>100</v>
      </c>
      <c r="S562" s="1">
        <v>1</v>
      </c>
      <c r="T562" s="1">
        <v>1</v>
      </c>
      <c r="U562" s="1" t="b">
        <v>1</v>
      </c>
      <c r="V562" s="1">
        <v>251</v>
      </c>
      <c r="W562" s="50">
        <v>3119.96</v>
      </c>
      <c r="X562" s="50">
        <v>2498.41</v>
      </c>
      <c r="Y562" s="54">
        <v>167</v>
      </c>
      <c r="Z562" s="54">
        <v>170</v>
      </c>
      <c r="AA562" s="50">
        <v>137.63</v>
      </c>
      <c r="AB562" s="50">
        <v>144.6</v>
      </c>
      <c r="AC562" s="16">
        <v>1.2137422442425001</v>
      </c>
      <c r="AD562" s="16">
        <v>1.17604741207299</v>
      </c>
      <c r="AE562" s="50">
        <v>33.090000000000003</v>
      </c>
      <c r="AF562" s="50">
        <v>28.91</v>
      </c>
      <c r="AG562" s="50">
        <v>32.53</v>
      </c>
      <c r="AH562" s="50">
        <v>29.47</v>
      </c>
      <c r="AI562" s="16">
        <v>1.0187358241194799</v>
      </c>
      <c r="AJ562" s="16">
        <v>0.98271848067065004</v>
      </c>
      <c r="AK562" s="1">
        <v>-15</v>
      </c>
      <c r="AL562" s="1">
        <v>10</v>
      </c>
      <c r="AN562" s="6">
        <v>1.5640007601711581E-3</v>
      </c>
      <c r="AP562" s="6">
        <v>2.4865450906481623E-3</v>
      </c>
      <c r="AR562" s="6">
        <v>-5.9844404548170527E-4</v>
      </c>
      <c r="AT562" s="6">
        <v>-5.8788947677834713E-4</v>
      </c>
      <c r="AV562" s="6">
        <v>-1.6031802453372324E-3</v>
      </c>
      <c r="AX562" s="6">
        <v>5.8125051897373048E-4</v>
      </c>
      <c r="AZ562" s="6">
        <v>9.9420312341602646E-4</v>
      </c>
      <c r="BB562" s="6">
        <v>-1.1489580145379596E-3</v>
      </c>
      <c r="BD562" s="6">
        <v>2.393141680045785E-3</v>
      </c>
      <c r="BF562" s="6">
        <v>-2.7251716168200657E-3</v>
      </c>
      <c r="BH562" s="6">
        <v>-4.3157540326282939E-3</v>
      </c>
      <c r="BJ562" s="6">
        <v>4.8075283848751926E-3</v>
      </c>
      <c r="BL562" s="6">
        <v>6.1451012683184647E-3</v>
      </c>
      <c r="BN562" s="6">
        <v>-8.3086106259268044E-3</v>
      </c>
      <c r="BR562">
        <v>5</v>
      </c>
      <c r="BS562">
        <v>10</v>
      </c>
      <c r="BT562">
        <f t="shared" si="200"/>
        <v>25</v>
      </c>
      <c r="BU562" s="23">
        <v>2498.41</v>
      </c>
      <c r="BV562" s="22">
        <v>1.2137422442425001</v>
      </c>
      <c r="BW562" s="22">
        <v>1.17604741207299</v>
      </c>
    </row>
    <row r="563" spans="1:75" x14ac:dyDescent="0.25">
      <c r="A563" s="1">
        <v>109</v>
      </c>
      <c r="B563" s="1" t="s">
        <v>21</v>
      </c>
      <c r="C563" s="1" t="s">
        <v>22</v>
      </c>
      <c r="D563" s="1" t="s">
        <v>23</v>
      </c>
      <c r="E563" s="1" t="s">
        <v>234</v>
      </c>
      <c r="F563" s="1" t="s">
        <v>43</v>
      </c>
      <c r="G563" s="1" t="b">
        <v>1</v>
      </c>
      <c r="H563" s="1" t="b">
        <v>1</v>
      </c>
      <c r="I563" s="1" t="b">
        <v>0</v>
      </c>
      <c r="J563" s="1" t="b">
        <v>1</v>
      </c>
      <c r="K563" s="1" t="b">
        <v>0</v>
      </c>
      <c r="L563" s="1">
        <v>200</v>
      </c>
      <c r="M563" s="1">
        <v>2</v>
      </c>
      <c r="N563" s="1">
        <v>0</v>
      </c>
      <c r="O563" s="1">
        <v>1</v>
      </c>
      <c r="P563" s="1">
        <v>2</v>
      </c>
      <c r="Q563" s="1">
        <v>100</v>
      </c>
      <c r="R563" s="1">
        <v>100</v>
      </c>
      <c r="S563" s="1">
        <v>1</v>
      </c>
      <c r="T563" s="1">
        <v>1</v>
      </c>
      <c r="U563" s="1" t="b">
        <v>1</v>
      </c>
      <c r="V563" s="1">
        <v>251</v>
      </c>
      <c r="W563" s="50">
        <v>3093.23</v>
      </c>
      <c r="X563" s="50">
        <v>2468.64</v>
      </c>
      <c r="Y563" s="54">
        <v>167</v>
      </c>
      <c r="Z563" s="54">
        <v>170</v>
      </c>
      <c r="AA563" s="50">
        <v>138.51</v>
      </c>
      <c r="AB563" s="50">
        <v>145.47999999999999</v>
      </c>
      <c r="AC563" s="16">
        <v>1.2059681989120701</v>
      </c>
      <c r="AD563" s="16">
        <v>1.1688623256616999</v>
      </c>
      <c r="AE563" s="50">
        <v>33.090000000000003</v>
      </c>
      <c r="AF563" s="50">
        <v>28.91</v>
      </c>
      <c r="AG563" s="50">
        <v>32.58</v>
      </c>
      <c r="AH563" s="50">
        <v>29.42</v>
      </c>
      <c r="AI563" s="16">
        <v>1.0185398838562501</v>
      </c>
      <c r="AJ563" s="16">
        <v>0.98621013485706699</v>
      </c>
      <c r="AK563" s="1">
        <v>-15</v>
      </c>
      <c r="AL563" s="1">
        <v>10</v>
      </c>
      <c r="AN563" s="6">
        <v>-7.0168162183540383E-3</v>
      </c>
      <c r="AP563" s="6">
        <v>-9.4586618398990741E-3</v>
      </c>
      <c r="AR563" s="6">
        <v>-5.9844404548170527E-4</v>
      </c>
      <c r="AT563" s="6">
        <v>-5.8788947677834713E-4</v>
      </c>
      <c r="AV563" s="6">
        <v>4.7805238989926391E-3</v>
      </c>
      <c r="AX563" s="6">
        <v>6.6705416701264841E-3</v>
      </c>
      <c r="AZ563" s="6">
        <v>-5.4171864014131987E-3</v>
      </c>
      <c r="BB563" s="6">
        <v>-7.2514594740856753E-3</v>
      </c>
      <c r="BD563" s="6">
        <v>2.393141680045785E-3</v>
      </c>
      <c r="BF563" s="6">
        <v>-2.7251716168200657E-3</v>
      </c>
      <c r="BH563" s="6">
        <v>-2.7853448011998516E-3</v>
      </c>
      <c r="BJ563" s="6">
        <v>3.1027310852740353E-3</v>
      </c>
      <c r="BL563" s="6">
        <v>5.9515826628837587E-3</v>
      </c>
      <c r="BN563" s="6">
        <v>-4.7850751888212084E-3</v>
      </c>
      <c r="BR563">
        <v>5</v>
      </c>
      <c r="BS563">
        <v>10</v>
      </c>
      <c r="BT563">
        <f t="shared" si="200"/>
        <v>25</v>
      </c>
      <c r="BU563" s="23">
        <v>2468.64</v>
      </c>
      <c r="BV563" s="22">
        <v>1.2059681989120701</v>
      </c>
      <c r="BW563" s="22">
        <v>1.1688623256616999</v>
      </c>
    </row>
    <row r="564" spans="1:75" x14ac:dyDescent="0.25">
      <c r="A564" s="1">
        <v>110</v>
      </c>
      <c r="B564" s="1" t="s">
        <v>21</v>
      </c>
      <c r="C564" s="1" t="s">
        <v>22</v>
      </c>
      <c r="D564" s="1" t="s">
        <v>23</v>
      </c>
      <c r="E564" s="1" t="s">
        <v>234</v>
      </c>
      <c r="F564" s="1" t="s">
        <v>43</v>
      </c>
      <c r="G564" s="1" t="b">
        <v>1</v>
      </c>
      <c r="H564" s="1" t="b">
        <v>1</v>
      </c>
      <c r="I564" s="1" t="b">
        <v>0</v>
      </c>
      <c r="J564" s="1" t="b">
        <v>1</v>
      </c>
      <c r="K564" s="1" t="b">
        <v>0</v>
      </c>
      <c r="L564" s="1">
        <v>200</v>
      </c>
      <c r="M564" s="1">
        <v>2</v>
      </c>
      <c r="N564" s="1">
        <v>0</v>
      </c>
      <c r="O564" s="1">
        <v>1</v>
      </c>
      <c r="P564" s="1">
        <v>2</v>
      </c>
      <c r="Q564" s="1">
        <v>100</v>
      </c>
      <c r="R564" s="1">
        <v>100</v>
      </c>
      <c r="S564" s="1">
        <v>1</v>
      </c>
      <c r="T564" s="1">
        <v>1</v>
      </c>
      <c r="U564" s="1" t="b">
        <v>1</v>
      </c>
      <c r="V564" s="1">
        <v>251</v>
      </c>
      <c r="W564" s="50">
        <v>3124.65</v>
      </c>
      <c r="X564" s="50">
        <v>2504.85</v>
      </c>
      <c r="Y564" s="54">
        <v>167</v>
      </c>
      <c r="Z564" s="54">
        <v>170</v>
      </c>
      <c r="AA564" s="50">
        <v>137.59</v>
      </c>
      <c r="AB564" s="50">
        <v>144.29</v>
      </c>
      <c r="AC564" s="16">
        <v>1.21408657146548</v>
      </c>
      <c r="AD564" s="16">
        <v>1.17848616363184</v>
      </c>
      <c r="AE564" s="50">
        <v>33.04</v>
      </c>
      <c r="AF564" s="50">
        <v>28.96</v>
      </c>
      <c r="AG564" s="50">
        <v>32.61</v>
      </c>
      <c r="AH564" s="50">
        <v>29.39</v>
      </c>
      <c r="AI564" s="16">
        <v>1.0147483858646</v>
      </c>
      <c r="AJ564" s="16">
        <v>0.98719221109196098</v>
      </c>
      <c r="AK564" s="1">
        <v>-15</v>
      </c>
      <c r="AL564" s="1">
        <v>10</v>
      </c>
      <c r="AN564" s="6">
        <v>3.0695762045886976E-3</v>
      </c>
      <c r="AP564" s="6">
        <v>5.0705938858355282E-3</v>
      </c>
      <c r="AR564" s="6">
        <v>-5.9844404548170527E-4</v>
      </c>
      <c r="AT564" s="6">
        <v>-5.8788947677834713E-4</v>
      </c>
      <c r="AV564" s="6">
        <v>-1.8933486155339185E-3</v>
      </c>
      <c r="AX564" s="6">
        <v>-1.5638406820005502E-3</v>
      </c>
      <c r="AZ564" s="6">
        <v>1.2781757344175748E-3</v>
      </c>
      <c r="BB564" s="6">
        <v>9.223441376491337E-4</v>
      </c>
      <c r="BD564" s="6">
        <v>8.7849504710524329E-4</v>
      </c>
      <c r="BF564" s="6">
        <v>-1.0003794542756683E-3</v>
      </c>
      <c r="BH564" s="6">
        <v>-1.8670992623427418E-3</v>
      </c>
      <c r="BJ564" s="6">
        <v>2.0798527055134741E-3</v>
      </c>
      <c r="BL564" s="6">
        <v>2.2069444157066798E-3</v>
      </c>
      <c r="BN564" s="6">
        <v>-3.7940319093779928E-3</v>
      </c>
      <c r="BR564">
        <v>5</v>
      </c>
      <c r="BS564">
        <v>10</v>
      </c>
      <c r="BT564">
        <f t="shared" si="200"/>
        <v>25</v>
      </c>
      <c r="BU564" s="23">
        <v>2504.85</v>
      </c>
      <c r="BV564" s="22">
        <v>1.21408657146548</v>
      </c>
      <c r="BW564" s="22">
        <v>1.17848616363184</v>
      </c>
    </row>
    <row r="565" spans="1:75" x14ac:dyDescent="0.25">
      <c r="A565" s="3">
        <v>111</v>
      </c>
      <c r="B565" s="3" t="s">
        <v>21</v>
      </c>
      <c r="C565" s="3" t="s">
        <v>22</v>
      </c>
      <c r="D565" s="3" t="s">
        <v>23</v>
      </c>
      <c r="E565" s="3" t="s">
        <v>235</v>
      </c>
      <c r="F565" s="3" t="s">
        <v>43</v>
      </c>
      <c r="G565" s="3" t="b">
        <v>1</v>
      </c>
      <c r="H565" s="3" t="b">
        <v>1</v>
      </c>
      <c r="I565" s="3" t="b">
        <v>0</v>
      </c>
      <c r="J565" s="3" t="b">
        <v>1</v>
      </c>
      <c r="K565" s="3" t="b">
        <v>0</v>
      </c>
      <c r="L565" s="3">
        <v>200</v>
      </c>
      <c r="M565" s="3">
        <v>2</v>
      </c>
      <c r="N565" s="3">
        <v>0</v>
      </c>
      <c r="O565" s="3">
        <v>1</v>
      </c>
      <c r="P565" s="3">
        <v>2</v>
      </c>
      <c r="Q565" s="3">
        <v>100</v>
      </c>
      <c r="R565" s="3">
        <v>100</v>
      </c>
      <c r="S565" s="3">
        <v>1</v>
      </c>
      <c r="T565" s="3">
        <v>1</v>
      </c>
      <c r="U565" s="3" t="b">
        <v>1</v>
      </c>
      <c r="V565" s="3">
        <v>251</v>
      </c>
      <c r="W565" s="51">
        <v>3066.92</v>
      </c>
      <c r="X565" s="51">
        <v>2548.84</v>
      </c>
      <c r="Y565" s="53">
        <v>168</v>
      </c>
      <c r="Z565" s="53">
        <v>170</v>
      </c>
      <c r="AA565" s="51">
        <v>137.84</v>
      </c>
      <c r="AB565" s="51">
        <v>143.27000000000001</v>
      </c>
      <c r="AC565" s="17">
        <v>1.21938638062034</v>
      </c>
      <c r="AD565" s="17">
        <v>1.1871552734220701</v>
      </c>
      <c r="AE565" s="51">
        <v>32.950000000000003</v>
      </c>
      <c r="AF565" s="51">
        <v>29.05</v>
      </c>
      <c r="AG565" s="51">
        <v>32.4</v>
      </c>
      <c r="AH565" s="51">
        <v>29.6</v>
      </c>
      <c r="AI565" s="17">
        <v>1.0192027964596999</v>
      </c>
      <c r="AJ565" s="17">
        <v>0.98400555507813603</v>
      </c>
      <c r="AK565" s="3">
        <v>-15</v>
      </c>
      <c r="AL565" s="3">
        <v>9</v>
      </c>
      <c r="AN565" s="6" cm="1">
        <f t="array" ref="AN565:AN574">W565:W574/AO565-1</f>
        <v>5.6045801942208318E-3</v>
      </c>
      <c r="AO565" s="23">
        <f>AVERAGE(W565:W574)</f>
        <v>3049.8270000000002</v>
      </c>
      <c r="AP565" s="6" cm="1">
        <f t="array" ref="AP565:AP574">X565:X574/AQ565-1</f>
        <v>-7.8366372789506755E-4</v>
      </c>
      <c r="AQ565" s="23">
        <f t="shared" ref="AQ565" si="221">AVERAGE(X565:X574)</f>
        <v>2550.8390000000004</v>
      </c>
      <c r="AR565" s="6" cm="1">
        <f t="array" ref="AR565:AR574">Y565:Y574/AS565-1</f>
        <v>2.3866348448686736E-3</v>
      </c>
      <c r="AS565" s="23">
        <f>AVERAGE(Y565:Y574)</f>
        <v>167.6</v>
      </c>
      <c r="AT565" s="6" cm="1">
        <f t="array" ref="AT565:AT574">Z565:Z574/AU565-1</f>
        <v>-5.8788947677834713E-4</v>
      </c>
      <c r="AU565" s="23">
        <f>AVERAGE(Z565:Z574)</f>
        <v>170.1</v>
      </c>
      <c r="AV565" s="6" cm="1">
        <f t="array" ref="AV565:AV574">AA565:AA574/AW565-1</f>
        <v>-3.6502945534713227E-3</v>
      </c>
      <c r="AW565" s="23">
        <f>AVERAGE(AA565:AA574)</f>
        <v>138.345</v>
      </c>
      <c r="AX565" s="6" cm="1">
        <f t="array" ref="AX565:AX574">AB565:AB574/AY565-1</f>
        <v>-1.8740551348414014E-3</v>
      </c>
      <c r="AY565" s="23">
        <f>AVERAGE(AB565:AB574)</f>
        <v>143.53900000000002</v>
      </c>
      <c r="AZ565" s="6" cm="1">
        <f t="array" ref="AZ565:AZ574">AC565:AC574/BA565-1</f>
        <v>6.203945172565728E-3</v>
      </c>
      <c r="BA565" s="23">
        <f>AVERAGE(AC565:AC574)</f>
        <v>1.2118680178810202</v>
      </c>
      <c r="BB565" s="6" cm="1">
        <f t="array" ref="BB565:BB574">AD565:AD574/BC565-1</f>
        <v>1.407660621767004E-3</v>
      </c>
      <c r="BC565" s="23">
        <f>AVERAGE(AD565:AD574)</f>
        <v>1.1854865107432608</v>
      </c>
      <c r="BD565" s="6" cm="1">
        <f t="array" ref="BD565:BD574">AE565:AE574/BE565-1</f>
        <v>1.4220635311499752E-2</v>
      </c>
      <c r="BE565" s="23">
        <f>AVERAGE(AE565:AE574)</f>
        <v>32.488</v>
      </c>
      <c r="BF565" s="6" cm="1">
        <f t="array" ref="BF565:BF574">AF565:AF574/BG565-1</f>
        <v>-1.5654648956356709E-2</v>
      </c>
      <c r="BG565" s="23">
        <f>AVERAGE(AF565:AF574)</f>
        <v>29.512</v>
      </c>
      <c r="BH565" s="6" cm="1">
        <f t="array" ref="BH565:BH574">AG565:AG574/BI565-1</f>
        <v>-5.2441620137588796E-4</v>
      </c>
      <c r="BI565" s="23">
        <f t="shared" ref="BI565" si="222">AVERAGE(AG565:AG574)</f>
        <v>32.417000000000002</v>
      </c>
      <c r="BJ565" s="6" cm="1">
        <f t="array" ref="BJ565:BJ574">AH565:AH574/BK565-1</f>
        <v>5.7465436230264011E-4</v>
      </c>
      <c r="BK565" s="23">
        <f t="shared" ref="BK565" si="223">AVERAGE(AH565:AH574)</f>
        <v>29.583000000000006</v>
      </c>
      <c r="BL565" s="6" cm="1">
        <f t="array" ref="BL565:BL574">AI565:AI574/BM565-1</f>
        <v>1.4959442480970475E-2</v>
      </c>
      <c r="BM565" s="22">
        <f t="shared" ref="BM565" si="224">AVERAGE(AI565:AI574)</f>
        <v>1.0041808113714938</v>
      </c>
      <c r="BN565" s="6" cm="1">
        <f t="array" ref="BN565:BN574">AJ565:AJ574/BO565-1</f>
        <v>-1.5938599154635025E-2</v>
      </c>
      <c r="BO565" s="22">
        <f t="shared" ref="BO565" si="225">AVERAGE(AJ565:AJ574)</f>
        <v>0.99994324971268966</v>
      </c>
      <c r="BR565">
        <v>5</v>
      </c>
      <c r="BS565">
        <v>9</v>
      </c>
      <c r="BT565">
        <f t="shared" si="200"/>
        <v>24</v>
      </c>
      <c r="BU565" s="23">
        <v>2548.84</v>
      </c>
      <c r="BV565" s="22">
        <v>1.21938638062034</v>
      </c>
      <c r="BW565" s="22">
        <v>1.1871552734220701</v>
      </c>
    </row>
    <row r="566" spans="1:75" x14ac:dyDescent="0.25">
      <c r="A566" s="3">
        <v>112</v>
      </c>
      <c r="B566" s="3" t="s">
        <v>21</v>
      </c>
      <c r="C566" s="3" t="s">
        <v>22</v>
      </c>
      <c r="D566" s="3" t="s">
        <v>23</v>
      </c>
      <c r="E566" s="3" t="s">
        <v>235</v>
      </c>
      <c r="F566" s="3" t="s">
        <v>43</v>
      </c>
      <c r="G566" s="3" t="b">
        <v>1</v>
      </c>
      <c r="H566" s="3" t="b">
        <v>1</v>
      </c>
      <c r="I566" s="3" t="b">
        <v>0</v>
      </c>
      <c r="J566" s="3" t="b">
        <v>1</v>
      </c>
      <c r="K566" s="3" t="b">
        <v>0</v>
      </c>
      <c r="L566" s="3">
        <v>200</v>
      </c>
      <c r="M566" s="3">
        <v>2</v>
      </c>
      <c r="N566" s="3">
        <v>0</v>
      </c>
      <c r="O566" s="3">
        <v>1</v>
      </c>
      <c r="P566" s="3">
        <v>2</v>
      </c>
      <c r="Q566" s="3">
        <v>100</v>
      </c>
      <c r="R566" s="3">
        <v>100</v>
      </c>
      <c r="S566" s="3">
        <v>1</v>
      </c>
      <c r="T566" s="3">
        <v>1</v>
      </c>
      <c r="U566" s="3" t="b">
        <v>1</v>
      </c>
      <c r="V566" s="3">
        <v>251</v>
      </c>
      <c r="W566" s="51">
        <v>3021.2</v>
      </c>
      <c r="X566" s="51">
        <v>2509.2800000000002</v>
      </c>
      <c r="Y566" s="53">
        <v>168</v>
      </c>
      <c r="Z566" s="53">
        <v>170</v>
      </c>
      <c r="AA566" s="51">
        <v>139.36000000000001</v>
      </c>
      <c r="AB566" s="51">
        <v>144.47999999999999</v>
      </c>
      <c r="AC566" s="17">
        <v>1.20589089015479</v>
      </c>
      <c r="AD566" s="17">
        <v>1.1768820805726701</v>
      </c>
      <c r="AE566" s="51">
        <v>32.96</v>
      </c>
      <c r="AF566" s="51">
        <v>29.04</v>
      </c>
      <c r="AG566" s="51">
        <v>32.47</v>
      </c>
      <c r="AH566" s="51">
        <v>29.53</v>
      </c>
      <c r="AI566" s="17">
        <v>1.0173524785896</v>
      </c>
      <c r="AJ566" s="17">
        <v>0.98604568377128199</v>
      </c>
      <c r="AK566" s="3">
        <v>-15</v>
      </c>
      <c r="AL566" s="3">
        <v>9</v>
      </c>
      <c r="AN566" s="6">
        <v>-9.3864340501937926E-3</v>
      </c>
      <c r="AP566" s="6">
        <v>-1.6292286577083148E-2</v>
      </c>
      <c r="AR566" s="6">
        <v>2.3866348448686736E-3</v>
      </c>
      <c r="AT566" s="6">
        <v>-5.8788947677834713E-4</v>
      </c>
      <c r="AV566" s="6">
        <v>7.336730637175215E-3</v>
      </c>
      <c r="AX566" s="6">
        <v>6.5557095980881552E-3</v>
      </c>
      <c r="AZ566" s="6">
        <v>-4.9321606297370035E-3</v>
      </c>
      <c r="BB566" s="6">
        <v>-7.258142621290653E-3</v>
      </c>
      <c r="BD566" s="6">
        <v>1.4528441270623027E-2</v>
      </c>
      <c r="BF566" s="6">
        <v>-1.5993494171862355E-2</v>
      </c>
      <c r="BH566" s="6">
        <v>1.6349446278185464E-3</v>
      </c>
      <c r="BJ566" s="6">
        <v>-1.7915694824731654E-3</v>
      </c>
      <c r="BL566" s="6">
        <v>1.3116828233469713E-2</v>
      </c>
      <c r="BN566" s="6">
        <v>-1.3898354677028713E-2</v>
      </c>
      <c r="BR566">
        <v>5</v>
      </c>
      <c r="BS566">
        <v>9</v>
      </c>
      <c r="BT566">
        <f t="shared" si="200"/>
        <v>24</v>
      </c>
      <c r="BU566" s="23">
        <v>2509.2800000000002</v>
      </c>
      <c r="BV566" s="22">
        <v>1.20589089015479</v>
      </c>
      <c r="BW566" s="22">
        <v>1.1768820805726701</v>
      </c>
    </row>
    <row r="567" spans="1:75" x14ac:dyDescent="0.25">
      <c r="A567" s="3">
        <v>113</v>
      </c>
      <c r="B567" s="3" t="s">
        <v>21</v>
      </c>
      <c r="C567" s="3" t="s">
        <v>22</v>
      </c>
      <c r="D567" s="3" t="s">
        <v>23</v>
      </c>
      <c r="E567" s="3" t="s">
        <v>235</v>
      </c>
      <c r="F567" s="3" t="s">
        <v>43</v>
      </c>
      <c r="G567" s="3" t="b">
        <v>1</v>
      </c>
      <c r="H567" s="3" t="b">
        <v>1</v>
      </c>
      <c r="I567" s="3" t="b">
        <v>0</v>
      </c>
      <c r="J567" s="3" t="b">
        <v>1</v>
      </c>
      <c r="K567" s="3" t="b">
        <v>0</v>
      </c>
      <c r="L567" s="3">
        <v>200</v>
      </c>
      <c r="M567" s="3">
        <v>2</v>
      </c>
      <c r="N567" s="3">
        <v>0</v>
      </c>
      <c r="O567" s="3">
        <v>1</v>
      </c>
      <c r="P567" s="3">
        <v>2</v>
      </c>
      <c r="Q567" s="3">
        <v>100</v>
      </c>
      <c r="R567" s="3">
        <v>100</v>
      </c>
      <c r="S567" s="3">
        <v>1</v>
      </c>
      <c r="T567" s="3">
        <v>1</v>
      </c>
      <c r="U567" s="3" t="b">
        <v>1</v>
      </c>
      <c r="V567" s="3">
        <v>251</v>
      </c>
      <c r="W567" s="51">
        <v>3058.6</v>
      </c>
      <c r="X567" s="51">
        <v>2576.08</v>
      </c>
      <c r="Y567" s="53">
        <v>167</v>
      </c>
      <c r="Z567" s="53">
        <v>170</v>
      </c>
      <c r="AA567" s="51">
        <v>138.29</v>
      </c>
      <c r="AB567" s="51">
        <v>143.15</v>
      </c>
      <c r="AC567" s="17">
        <v>1.20801376926134</v>
      </c>
      <c r="AD567" s="17">
        <v>1.18799626367575</v>
      </c>
      <c r="AE567" s="51">
        <v>32</v>
      </c>
      <c r="AF567" s="51">
        <v>30</v>
      </c>
      <c r="AG567" s="51">
        <v>32.479999999999997</v>
      </c>
      <c r="AH567" s="51">
        <v>29.52</v>
      </c>
      <c r="AI567" s="17">
        <v>0.98746206622107802</v>
      </c>
      <c r="AJ567" s="17">
        <v>1.0189521954713201</v>
      </c>
      <c r="AK567" s="3">
        <v>-15</v>
      </c>
      <c r="AL567" s="3">
        <v>9</v>
      </c>
      <c r="AN567" s="6">
        <v>2.8765566046859981E-3</v>
      </c>
      <c r="AP567" s="6">
        <v>9.8951756657317258E-3</v>
      </c>
      <c r="AR567" s="6">
        <v>-3.5799522673031214E-3</v>
      </c>
      <c r="AT567" s="6">
        <v>-5.8788947677834713E-4</v>
      </c>
      <c r="AV567" s="6">
        <v>-3.975568325563783E-4</v>
      </c>
      <c r="AX567" s="6">
        <v>-2.7100648604212463E-3</v>
      </c>
      <c r="AZ567" s="6">
        <v>-3.1804194539430952E-3</v>
      </c>
      <c r="BB567" s="6">
        <v>2.117065786700234E-3</v>
      </c>
      <c r="BD567" s="6">
        <v>-1.5020930805220378E-2</v>
      </c>
      <c r="BF567" s="6">
        <v>1.6535646516671276E-2</v>
      </c>
      <c r="BH567" s="6">
        <v>1.9434247462748466E-3</v>
      </c>
      <c r="BJ567" s="6">
        <v>-2.1296014602983915E-3</v>
      </c>
      <c r="BL567" s="6">
        <v>-1.6649138243920114E-2</v>
      </c>
      <c r="BN567" s="6">
        <v>1.9010024582987395E-2</v>
      </c>
      <c r="BR567">
        <v>5</v>
      </c>
      <c r="BS567">
        <v>9</v>
      </c>
      <c r="BT567">
        <f t="shared" si="200"/>
        <v>24</v>
      </c>
      <c r="BU567" s="23">
        <v>2576.08</v>
      </c>
      <c r="BV567" s="22">
        <v>1.20801376926134</v>
      </c>
      <c r="BW567" s="22">
        <v>1.18799626367575</v>
      </c>
    </row>
    <row r="568" spans="1:75" x14ac:dyDescent="0.25">
      <c r="A568" s="3">
        <v>114</v>
      </c>
      <c r="B568" s="3" t="s">
        <v>21</v>
      </c>
      <c r="C568" s="3" t="s">
        <v>22</v>
      </c>
      <c r="D568" s="3" t="s">
        <v>23</v>
      </c>
      <c r="E568" s="3" t="s">
        <v>235</v>
      </c>
      <c r="F568" s="3" t="s">
        <v>43</v>
      </c>
      <c r="G568" s="3" t="b">
        <v>1</v>
      </c>
      <c r="H568" s="3" t="b">
        <v>1</v>
      </c>
      <c r="I568" s="3" t="b">
        <v>0</v>
      </c>
      <c r="J568" s="3" t="b">
        <v>1</v>
      </c>
      <c r="K568" s="3" t="b">
        <v>0</v>
      </c>
      <c r="L568" s="3">
        <v>200</v>
      </c>
      <c r="M568" s="3">
        <v>2</v>
      </c>
      <c r="N568" s="3">
        <v>0</v>
      </c>
      <c r="O568" s="3">
        <v>1</v>
      </c>
      <c r="P568" s="3">
        <v>2</v>
      </c>
      <c r="Q568" s="3">
        <v>100</v>
      </c>
      <c r="R568" s="3">
        <v>100</v>
      </c>
      <c r="S568" s="3">
        <v>1</v>
      </c>
      <c r="T568" s="3">
        <v>1</v>
      </c>
      <c r="U568" s="3" t="b">
        <v>1</v>
      </c>
      <c r="V568" s="3">
        <v>251</v>
      </c>
      <c r="W568" s="51">
        <v>3049.19</v>
      </c>
      <c r="X568" s="51">
        <v>2530.15</v>
      </c>
      <c r="Y568" s="53">
        <v>168</v>
      </c>
      <c r="Z568" s="53">
        <v>170</v>
      </c>
      <c r="AA568" s="51">
        <v>138.49</v>
      </c>
      <c r="AB568" s="51">
        <v>143.82</v>
      </c>
      <c r="AC568" s="17">
        <v>1.21339100934363</v>
      </c>
      <c r="AD568" s="17">
        <v>1.18236002809997</v>
      </c>
      <c r="AE568" s="51">
        <v>32.950000000000003</v>
      </c>
      <c r="AF568" s="51">
        <v>29.05</v>
      </c>
      <c r="AG568" s="51">
        <v>32.450000000000003</v>
      </c>
      <c r="AH568" s="51">
        <v>29.55</v>
      </c>
      <c r="AI568" s="17">
        <v>1.0172802660653599</v>
      </c>
      <c r="AJ568" s="17">
        <v>0.98515822325407698</v>
      </c>
      <c r="AK568" s="3">
        <v>-15</v>
      </c>
      <c r="AL568" s="3">
        <v>9</v>
      </c>
      <c r="AN568" s="6">
        <v>-2.0886430607380824E-4</v>
      </c>
      <c r="AP568" s="6">
        <v>-8.1106647655929676E-3</v>
      </c>
      <c r="AR568" s="6">
        <v>2.3866348448686736E-3</v>
      </c>
      <c r="AT568" s="6">
        <v>-5.8788947677834713E-4</v>
      </c>
      <c r="AV568" s="6">
        <v>1.0481043767394116E-3</v>
      </c>
      <c r="AX568" s="6">
        <v>1.957656107399286E-3</v>
      </c>
      <c r="AZ568" s="6">
        <v>1.2567304691089021E-3</v>
      </c>
      <c r="BB568" s="6">
        <v>-2.6372992142531526E-3</v>
      </c>
      <c r="BD568" s="6">
        <v>1.4220635311499752E-2</v>
      </c>
      <c r="BF568" s="6">
        <v>-1.5654648956356709E-2</v>
      </c>
      <c r="BH568" s="6">
        <v>1.0179843909059461E-3</v>
      </c>
      <c r="BJ568" s="6">
        <v>-1.1155055268230463E-3</v>
      </c>
      <c r="BL568" s="6">
        <v>1.3044916359211234E-2</v>
      </c>
      <c r="BN568" s="6">
        <v>-1.4785865560731359E-2</v>
      </c>
      <c r="BR568">
        <v>5</v>
      </c>
      <c r="BS568">
        <v>9</v>
      </c>
      <c r="BT568">
        <f t="shared" si="200"/>
        <v>24</v>
      </c>
      <c r="BU568" s="23">
        <v>2530.15</v>
      </c>
      <c r="BV568" s="22">
        <v>1.21339100934363</v>
      </c>
      <c r="BW568" s="22">
        <v>1.18236002809997</v>
      </c>
    </row>
    <row r="569" spans="1:75" x14ac:dyDescent="0.25">
      <c r="A569" s="3">
        <v>115</v>
      </c>
      <c r="B569" s="3" t="s">
        <v>21</v>
      </c>
      <c r="C569" s="3" t="s">
        <v>22</v>
      </c>
      <c r="D569" s="3" t="s">
        <v>23</v>
      </c>
      <c r="E569" s="3" t="s">
        <v>235</v>
      </c>
      <c r="F569" s="3" t="s">
        <v>43</v>
      </c>
      <c r="G569" s="3" t="b">
        <v>1</v>
      </c>
      <c r="H569" s="3" t="b">
        <v>1</v>
      </c>
      <c r="I569" s="3" t="b">
        <v>0</v>
      </c>
      <c r="J569" s="3" t="b">
        <v>1</v>
      </c>
      <c r="K569" s="3" t="b">
        <v>0</v>
      </c>
      <c r="L569" s="3">
        <v>200</v>
      </c>
      <c r="M569" s="3">
        <v>2</v>
      </c>
      <c r="N569" s="3">
        <v>0</v>
      </c>
      <c r="O569" s="3">
        <v>1</v>
      </c>
      <c r="P569" s="3">
        <v>2</v>
      </c>
      <c r="Q569" s="3">
        <v>100</v>
      </c>
      <c r="R569" s="3">
        <v>100</v>
      </c>
      <c r="S569" s="3">
        <v>1</v>
      </c>
      <c r="T569" s="3">
        <v>1</v>
      </c>
      <c r="U569" s="3" t="b">
        <v>1</v>
      </c>
      <c r="V569" s="3">
        <v>251</v>
      </c>
      <c r="W569" s="51">
        <v>3080.53</v>
      </c>
      <c r="X569" s="51">
        <v>2597.61</v>
      </c>
      <c r="Y569" s="53">
        <v>168</v>
      </c>
      <c r="Z569" s="53">
        <v>171</v>
      </c>
      <c r="AA569" s="51">
        <v>136.5</v>
      </c>
      <c r="AB569" s="51">
        <v>141.59</v>
      </c>
      <c r="AC569" s="17">
        <v>1.23096746736027</v>
      </c>
      <c r="AD569" s="17">
        <v>1.20790435134782</v>
      </c>
      <c r="AE569" s="51">
        <v>32</v>
      </c>
      <c r="AF569" s="51">
        <v>30</v>
      </c>
      <c r="AG569" s="51">
        <v>32.4</v>
      </c>
      <c r="AH569" s="51">
        <v>29.6</v>
      </c>
      <c r="AI569" s="17">
        <v>0.98923324872470897</v>
      </c>
      <c r="AJ569" s="17">
        <v>1.0153784518071201</v>
      </c>
      <c r="AK569" s="3">
        <v>-15</v>
      </c>
      <c r="AL569" s="3">
        <v>9</v>
      </c>
      <c r="AN569" s="6">
        <v>1.0067128397774683E-2</v>
      </c>
      <c r="AP569" s="6">
        <v>1.8335535876627063E-2</v>
      </c>
      <c r="AR569" s="6">
        <v>2.3866348448686736E-3</v>
      </c>
      <c r="AT569" s="6">
        <v>5.2910052910053462E-3</v>
      </c>
      <c r="AV569" s="6">
        <v>-1.3336224655751905E-2</v>
      </c>
      <c r="AX569" s="6">
        <v>-1.3578191292958786E-2</v>
      </c>
      <c r="AZ569" s="6">
        <v>1.5760337922479106E-2</v>
      </c>
      <c r="BB569" s="6">
        <v>1.8910245204311948E-2</v>
      </c>
      <c r="BD569" s="6">
        <v>-1.5020930805220378E-2</v>
      </c>
      <c r="BF569" s="6">
        <v>1.6535646516671276E-2</v>
      </c>
      <c r="BH569" s="6">
        <v>-5.2441620137588796E-4</v>
      </c>
      <c r="BJ569" s="6">
        <v>5.7465436230264011E-4</v>
      </c>
      <c r="BL569" s="6">
        <v>-1.4885329890310994E-2</v>
      </c>
      <c r="BN569" s="6">
        <v>1.5436078096297212E-2</v>
      </c>
      <c r="BR569">
        <v>5</v>
      </c>
      <c r="BS569">
        <v>9</v>
      </c>
      <c r="BT569">
        <f t="shared" si="200"/>
        <v>24</v>
      </c>
      <c r="BU569" s="23">
        <v>2597.61</v>
      </c>
      <c r="BV569" s="22">
        <v>1.23096746736027</v>
      </c>
      <c r="BW569" s="22">
        <v>1.20790435134782</v>
      </c>
    </row>
    <row r="570" spans="1:75" x14ac:dyDescent="0.25">
      <c r="A570" s="3">
        <v>116</v>
      </c>
      <c r="B570" s="3" t="s">
        <v>21</v>
      </c>
      <c r="C570" s="3" t="s">
        <v>22</v>
      </c>
      <c r="D570" s="3" t="s">
        <v>23</v>
      </c>
      <c r="E570" s="3" t="s">
        <v>235</v>
      </c>
      <c r="F570" s="3" t="s">
        <v>43</v>
      </c>
      <c r="G570" s="3" t="b">
        <v>1</v>
      </c>
      <c r="H570" s="3" t="b">
        <v>1</v>
      </c>
      <c r="I570" s="3" t="b">
        <v>0</v>
      </c>
      <c r="J570" s="3" t="b">
        <v>1</v>
      </c>
      <c r="K570" s="3" t="b">
        <v>0</v>
      </c>
      <c r="L570" s="3">
        <v>200</v>
      </c>
      <c r="M570" s="3">
        <v>2</v>
      </c>
      <c r="N570" s="3">
        <v>0</v>
      </c>
      <c r="O570" s="3">
        <v>1</v>
      </c>
      <c r="P570" s="3">
        <v>2</v>
      </c>
      <c r="Q570" s="3">
        <v>100</v>
      </c>
      <c r="R570" s="3">
        <v>100</v>
      </c>
      <c r="S570" s="3">
        <v>1</v>
      </c>
      <c r="T570" s="3">
        <v>1</v>
      </c>
      <c r="U570" s="3" t="b">
        <v>1</v>
      </c>
      <c r="V570" s="3">
        <v>251</v>
      </c>
      <c r="W570" s="51">
        <v>3038.16</v>
      </c>
      <c r="X570" s="51">
        <v>2547.34</v>
      </c>
      <c r="Y570" s="53">
        <v>168</v>
      </c>
      <c r="Z570" s="53">
        <v>170</v>
      </c>
      <c r="AA570" s="51">
        <v>138.19</v>
      </c>
      <c r="AB570" s="51">
        <v>143.86000000000001</v>
      </c>
      <c r="AC570" s="17">
        <v>1.2160187262701301</v>
      </c>
      <c r="AD570" s="17">
        <v>1.1820378492913901</v>
      </c>
      <c r="AE570" s="51">
        <v>33.04</v>
      </c>
      <c r="AF570" s="51">
        <v>28.96</v>
      </c>
      <c r="AG570" s="51">
        <v>32.07</v>
      </c>
      <c r="AH570" s="51">
        <v>29.93</v>
      </c>
      <c r="AI570" s="17">
        <v>1.0322500539071899</v>
      </c>
      <c r="AJ570" s="17">
        <v>0.96972578362391804</v>
      </c>
      <c r="AK570" s="3">
        <v>-15</v>
      </c>
      <c r="AL570" s="3">
        <v>9</v>
      </c>
      <c r="AN570" s="6">
        <v>-3.8254628869114349E-3</v>
      </c>
      <c r="AP570" s="6">
        <v>-1.3717055447247661E-3</v>
      </c>
      <c r="AR570" s="6">
        <v>2.3866348448686736E-3</v>
      </c>
      <c r="AT570" s="6">
        <v>-5.8788947677834713E-4</v>
      </c>
      <c r="AV570" s="6">
        <v>-1.1203874372041067E-3</v>
      </c>
      <c r="AX570" s="6">
        <v>2.2363260159259379E-3</v>
      </c>
      <c r="AZ570" s="6">
        <v>3.4250498634063042E-3</v>
      </c>
      <c r="BB570" s="6">
        <v>-2.9090684884373053E-3</v>
      </c>
      <c r="BD570" s="6">
        <v>1.6990888943609894E-2</v>
      </c>
      <c r="BF570" s="6">
        <v>-1.8704255895906741E-2</v>
      </c>
      <c r="BH570" s="6">
        <v>-1.0704260110435904E-2</v>
      </c>
      <c r="BJ570" s="6">
        <v>1.1729709630530882E-2</v>
      </c>
      <c r="BL570" s="6">
        <v>2.7952378912080134E-2</v>
      </c>
      <c r="BN570" s="6">
        <v>-3.0219181035977649E-2</v>
      </c>
      <c r="BR570">
        <v>5</v>
      </c>
      <c r="BS570">
        <v>9</v>
      </c>
      <c r="BT570">
        <f t="shared" si="200"/>
        <v>24</v>
      </c>
      <c r="BU570" s="23">
        <v>2547.34</v>
      </c>
      <c r="BV570" s="22">
        <v>1.2160187262701301</v>
      </c>
      <c r="BW570" s="22">
        <v>1.1820378492913901</v>
      </c>
    </row>
    <row r="571" spans="1:75" x14ac:dyDescent="0.25">
      <c r="A571" s="3">
        <v>117</v>
      </c>
      <c r="B571" s="3" t="s">
        <v>21</v>
      </c>
      <c r="C571" s="3" t="s">
        <v>22</v>
      </c>
      <c r="D571" s="3" t="s">
        <v>23</v>
      </c>
      <c r="E571" s="3" t="s">
        <v>235</v>
      </c>
      <c r="F571" s="3" t="s">
        <v>43</v>
      </c>
      <c r="G571" s="3" t="b">
        <v>1</v>
      </c>
      <c r="H571" s="3" t="b">
        <v>1</v>
      </c>
      <c r="I571" s="3" t="b">
        <v>0</v>
      </c>
      <c r="J571" s="3" t="b">
        <v>1</v>
      </c>
      <c r="K571" s="3" t="b">
        <v>0</v>
      </c>
      <c r="L571" s="3">
        <v>200</v>
      </c>
      <c r="M571" s="3">
        <v>2</v>
      </c>
      <c r="N571" s="3">
        <v>0</v>
      </c>
      <c r="O571" s="3">
        <v>1</v>
      </c>
      <c r="P571" s="3">
        <v>2</v>
      </c>
      <c r="Q571" s="3">
        <v>100</v>
      </c>
      <c r="R571" s="3">
        <v>100</v>
      </c>
      <c r="S571" s="3">
        <v>1</v>
      </c>
      <c r="T571" s="3">
        <v>1</v>
      </c>
      <c r="U571" s="3" t="b">
        <v>1</v>
      </c>
      <c r="V571" s="3">
        <v>251</v>
      </c>
      <c r="W571" s="51">
        <v>3002.18</v>
      </c>
      <c r="X571" s="51">
        <v>2516.96</v>
      </c>
      <c r="Y571" s="53">
        <v>167</v>
      </c>
      <c r="Z571" s="53">
        <v>170</v>
      </c>
      <c r="AA571" s="51">
        <v>140.04</v>
      </c>
      <c r="AB571" s="51">
        <v>145.15</v>
      </c>
      <c r="AC571" s="17">
        <v>1.19292407985558</v>
      </c>
      <c r="AD571" s="17">
        <v>1.17154659805019</v>
      </c>
      <c r="AE571" s="51">
        <v>32</v>
      </c>
      <c r="AF571" s="51">
        <v>30</v>
      </c>
      <c r="AG571" s="51">
        <v>32.49</v>
      </c>
      <c r="AH571" s="51">
        <v>29.51</v>
      </c>
      <c r="AI571" s="17">
        <v>0.98701036934812902</v>
      </c>
      <c r="AJ571" s="17">
        <v>1.0192709967390099</v>
      </c>
      <c r="AK571" s="3">
        <v>-15</v>
      </c>
      <c r="AL571" s="3">
        <v>9</v>
      </c>
      <c r="AN571" s="6">
        <v>-1.5622853361846545E-2</v>
      </c>
      <c r="AP571" s="6">
        <v>-1.3281512474915269E-2</v>
      </c>
      <c r="AR571" s="6">
        <v>-3.5799522673031214E-3</v>
      </c>
      <c r="AT571" s="6">
        <v>-5.8788947677834713E-4</v>
      </c>
      <c r="AV571" s="6">
        <v>1.2251978748780257E-2</v>
      </c>
      <c r="AX571" s="6">
        <v>1.122343056590891E-2</v>
      </c>
      <c r="AZ571" s="6">
        <v>-1.5632014168146857E-2</v>
      </c>
      <c r="BB571" s="6">
        <v>-1.1758811734037367E-2</v>
      </c>
      <c r="BD571" s="6">
        <v>-1.5020930805220378E-2</v>
      </c>
      <c r="BF571" s="6">
        <v>1.6535646516671276E-2</v>
      </c>
      <c r="BH571" s="6">
        <v>2.2519048647315909E-3</v>
      </c>
      <c r="BJ571" s="6">
        <v>-2.4676334381233955E-3</v>
      </c>
      <c r="BL571" s="6">
        <v>-1.7098954519867537E-2</v>
      </c>
      <c r="BN571" s="6">
        <v>1.9328843943767327E-2</v>
      </c>
      <c r="BR571">
        <v>5</v>
      </c>
      <c r="BS571">
        <v>9</v>
      </c>
      <c r="BT571">
        <f t="shared" si="200"/>
        <v>24</v>
      </c>
      <c r="BU571" s="23">
        <v>2516.96</v>
      </c>
      <c r="BV571" s="22">
        <v>1.19292407985558</v>
      </c>
      <c r="BW571" s="22">
        <v>1.17154659805019</v>
      </c>
    </row>
    <row r="572" spans="1:75" x14ac:dyDescent="0.25">
      <c r="A572" s="3">
        <v>118</v>
      </c>
      <c r="B572" s="3" t="s">
        <v>21</v>
      </c>
      <c r="C572" s="3" t="s">
        <v>22</v>
      </c>
      <c r="D572" s="3" t="s">
        <v>23</v>
      </c>
      <c r="E572" s="3" t="s">
        <v>235</v>
      </c>
      <c r="F572" s="3" t="s">
        <v>43</v>
      </c>
      <c r="G572" s="3" t="b">
        <v>1</v>
      </c>
      <c r="H572" s="3" t="b">
        <v>1</v>
      </c>
      <c r="I572" s="3" t="b">
        <v>0</v>
      </c>
      <c r="J572" s="3" t="b">
        <v>1</v>
      </c>
      <c r="K572" s="3" t="b">
        <v>0</v>
      </c>
      <c r="L572" s="3">
        <v>200</v>
      </c>
      <c r="M572" s="3">
        <v>2</v>
      </c>
      <c r="N572" s="3">
        <v>0</v>
      </c>
      <c r="O572" s="3">
        <v>1</v>
      </c>
      <c r="P572" s="3">
        <v>2</v>
      </c>
      <c r="Q572" s="3">
        <v>100</v>
      </c>
      <c r="R572" s="3">
        <v>100</v>
      </c>
      <c r="S572" s="3">
        <v>1</v>
      </c>
      <c r="T572" s="3">
        <v>1</v>
      </c>
      <c r="U572" s="3" t="b">
        <v>1</v>
      </c>
      <c r="V572" s="3">
        <v>251</v>
      </c>
      <c r="W572" s="51">
        <v>3026.88</v>
      </c>
      <c r="X572" s="51">
        <v>2542.36</v>
      </c>
      <c r="Y572" s="53">
        <v>167</v>
      </c>
      <c r="Z572" s="53">
        <v>170</v>
      </c>
      <c r="AA572" s="51">
        <v>139.22999999999999</v>
      </c>
      <c r="AB572" s="51">
        <v>144.35</v>
      </c>
      <c r="AC572" s="17">
        <v>1.19979661760682</v>
      </c>
      <c r="AD572" s="17">
        <v>1.1782803563748401</v>
      </c>
      <c r="AE572" s="51">
        <v>32</v>
      </c>
      <c r="AF572" s="51">
        <v>30</v>
      </c>
      <c r="AG572" s="51">
        <v>32.44</v>
      </c>
      <c r="AH572" s="51">
        <v>29.56</v>
      </c>
      <c r="AI572" s="17">
        <v>0.98835207176880802</v>
      </c>
      <c r="AJ572" s="17">
        <v>1.0172446150129599</v>
      </c>
      <c r="AK572" s="3">
        <v>-15</v>
      </c>
      <c r="AL572" s="3">
        <v>9</v>
      </c>
      <c r="AN572" s="6">
        <v>-7.5240333304151807E-3</v>
      </c>
      <c r="AP572" s="6">
        <v>-3.3240043765992988E-3</v>
      </c>
      <c r="AR572" s="6">
        <v>-3.5799522673031214E-3</v>
      </c>
      <c r="AT572" s="6">
        <v>-5.8788947677834713E-4</v>
      </c>
      <c r="AV572" s="6">
        <v>6.3970508511330682E-3</v>
      </c>
      <c r="AX572" s="6">
        <v>5.6500323953767584E-3</v>
      </c>
      <c r="AZ572" s="6">
        <v>-9.9609859292328906E-3</v>
      </c>
      <c r="BB572" s="6">
        <v>-6.0786472921592338E-3</v>
      </c>
      <c r="BD572" s="6">
        <v>-1.5020930805220378E-2</v>
      </c>
      <c r="BF572" s="6">
        <v>1.6535646516671276E-2</v>
      </c>
      <c r="BH572" s="6">
        <v>7.0950427244942382E-4</v>
      </c>
      <c r="BJ572" s="6">
        <v>-7.774735489979312E-4</v>
      </c>
      <c r="BL572" s="6">
        <v>-1.5762838149702585E-2</v>
      </c>
      <c r="BN572" s="6">
        <v>1.7302347213445701E-2</v>
      </c>
      <c r="BR572">
        <v>5</v>
      </c>
      <c r="BS572">
        <v>9</v>
      </c>
      <c r="BT572">
        <f t="shared" si="200"/>
        <v>24</v>
      </c>
      <c r="BU572" s="23">
        <v>2542.36</v>
      </c>
      <c r="BV572" s="22">
        <v>1.19979661760682</v>
      </c>
      <c r="BW572" s="22">
        <v>1.1782803563748401</v>
      </c>
    </row>
    <row r="573" spans="1:75" x14ac:dyDescent="0.25">
      <c r="A573" s="3">
        <v>119</v>
      </c>
      <c r="B573" s="3" t="s">
        <v>21</v>
      </c>
      <c r="C573" s="3" t="s">
        <v>22</v>
      </c>
      <c r="D573" s="3" t="s">
        <v>23</v>
      </c>
      <c r="E573" s="3" t="s">
        <v>235</v>
      </c>
      <c r="F573" s="3" t="s">
        <v>43</v>
      </c>
      <c r="G573" s="3" t="b">
        <v>1</v>
      </c>
      <c r="H573" s="3" t="b">
        <v>1</v>
      </c>
      <c r="I573" s="3" t="b">
        <v>0</v>
      </c>
      <c r="J573" s="3" t="b">
        <v>1</v>
      </c>
      <c r="K573" s="3" t="b">
        <v>0</v>
      </c>
      <c r="L573" s="3">
        <v>200</v>
      </c>
      <c r="M573" s="3">
        <v>2</v>
      </c>
      <c r="N573" s="3">
        <v>0</v>
      </c>
      <c r="O573" s="3">
        <v>1</v>
      </c>
      <c r="P573" s="3">
        <v>2</v>
      </c>
      <c r="Q573" s="3">
        <v>100</v>
      </c>
      <c r="R573" s="3">
        <v>100</v>
      </c>
      <c r="S573" s="3">
        <v>1</v>
      </c>
      <c r="T573" s="3">
        <v>1</v>
      </c>
      <c r="U573" s="3" t="b">
        <v>1</v>
      </c>
      <c r="V573" s="3">
        <v>251</v>
      </c>
      <c r="W573" s="51">
        <v>3085.8</v>
      </c>
      <c r="X573" s="51">
        <v>2581.48</v>
      </c>
      <c r="Y573" s="53">
        <v>167</v>
      </c>
      <c r="Z573" s="53">
        <v>170</v>
      </c>
      <c r="AA573" s="51">
        <v>137.80000000000001</v>
      </c>
      <c r="AB573" s="51">
        <v>142.66</v>
      </c>
      <c r="AC573" s="17">
        <v>1.2122117251312401</v>
      </c>
      <c r="AD573" s="17">
        <v>1.19211044277972</v>
      </c>
      <c r="AE573" s="51">
        <v>32</v>
      </c>
      <c r="AF573" s="51">
        <v>30</v>
      </c>
      <c r="AG573" s="51">
        <v>32.64</v>
      </c>
      <c r="AH573" s="51">
        <v>29.36</v>
      </c>
      <c r="AI573" s="17">
        <v>0.98204661962536599</v>
      </c>
      <c r="AJ573" s="17">
        <v>1.02388402576597</v>
      </c>
      <c r="AK573" s="3">
        <v>-15</v>
      </c>
      <c r="AL573" s="3">
        <v>9</v>
      </c>
      <c r="AN573" s="6">
        <v>1.1795095262780553E-2</v>
      </c>
      <c r="AP573" s="6">
        <v>1.2012126206318641E-2</v>
      </c>
      <c r="AR573" s="6">
        <v>-3.5799522673031214E-3</v>
      </c>
      <c r="AT573" s="6">
        <v>-5.8788947677834713E-4</v>
      </c>
      <c r="AV573" s="6">
        <v>-3.9394267953304363E-3</v>
      </c>
      <c r="AX573" s="6">
        <v>-6.1237712398721778E-3</v>
      </c>
      <c r="AZ573" s="6">
        <v>2.836177249903038E-4</v>
      </c>
      <c r="BB573" s="6">
        <v>5.5875220649337365E-3</v>
      </c>
      <c r="BD573" s="6">
        <v>-1.5020930805220378E-2</v>
      </c>
      <c r="BF573" s="6">
        <v>1.6535646516671276E-2</v>
      </c>
      <c r="BH573" s="6">
        <v>6.8791066415769819E-3</v>
      </c>
      <c r="BJ573" s="6">
        <v>-7.5381131055000106E-3</v>
      </c>
      <c r="BL573" s="6">
        <v>-2.2042038142411124E-2</v>
      </c>
      <c r="BN573" s="6">
        <v>2.39421347763078E-2</v>
      </c>
      <c r="BR573">
        <v>5</v>
      </c>
      <c r="BS573">
        <v>9</v>
      </c>
      <c r="BT573">
        <f t="shared" si="200"/>
        <v>24</v>
      </c>
      <c r="BU573" s="23">
        <v>2581.48</v>
      </c>
      <c r="BV573" s="22">
        <v>1.2122117251312401</v>
      </c>
      <c r="BW573" s="22">
        <v>1.19211044277972</v>
      </c>
    </row>
    <row r="574" spans="1:75" x14ac:dyDescent="0.25">
      <c r="A574" s="3">
        <v>120</v>
      </c>
      <c r="B574" s="3" t="s">
        <v>21</v>
      </c>
      <c r="C574" s="3" t="s">
        <v>22</v>
      </c>
      <c r="D574" s="3" t="s">
        <v>23</v>
      </c>
      <c r="E574" s="3" t="s">
        <v>235</v>
      </c>
      <c r="F574" s="3" t="s">
        <v>43</v>
      </c>
      <c r="G574" s="3" t="b">
        <v>1</v>
      </c>
      <c r="H574" s="3" t="b">
        <v>1</v>
      </c>
      <c r="I574" s="3" t="b">
        <v>0</v>
      </c>
      <c r="J574" s="3" t="b">
        <v>1</v>
      </c>
      <c r="K574" s="3" t="b">
        <v>0</v>
      </c>
      <c r="L574" s="3">
        <v>200</v>
      </c>
      <c r="M574" s="3">
        <v>2</v>
      </c>
      <c r="N574" s="3">
        <v>0</v>
      </c>
      <c r="O574" s="3">
        <v>1</v>
      </c>
      <c r="P574" s="3">
        <v>2</v>
      </c>
      <c r="Q574" s="3">
        <v>100</v>
      </c>
      <c r="R574" s="3">
        <v>100</v>
      </c>
      <c r="S574" s="3">
        <v>1</v>
      </c>
      <c r="T574" s="3">
        <v>1</v>
      </c>
      <c r="U574" s="3" t="b">
        <v>1</v>
      </c>
      <c r="V574" s="3">
        <v>251</v>
      </c>
      <c r="W574" s="51">
        <v>3068.81</v>
      </c>
      <c r="X574" s="51">
        <v>2558.29</v>
      </c>
      <c r="Y574" s="53">
        <v>168</v>
      </c>
      <c r="Z574" s="53">
        <v>170</v>
      </c>
      <c r="AA574" s="51">
        <v>137.71</v>
      </c>
      <c r="AB574" s="51">
        <v>143.06</v>
      </c>
      <c r="AC574" s="17">
        <v>1.22007951320606</v>
      </c>
      <c r="AD574" s="17">
        <v>1.18859186381819</v>
      </c>
      <c r="AE574" s="51">
        <v>32.979999999999997</v>
      </c>
      <c r="AF574" s="51">
        <v>29.02</v>
      </c>
      <c r="AG574" s="51">
        <v>32.33</v>
      </c>
      <c r="AH574" s="51">
        <v>29.67</v>
      </c>
      <c r="AI574" s="17">
        <v>1.021618143005</v>
      </c>
      <c r="AJ574" s="17">
        <v>0.97976696660310403</v>
      </c>
      <c r="AK574" s="3">
        <v>-15</v>
      </c>
      <c r="AL574" s="3">
        <v>9</v>
      </c>
      <c r="AN574" s="6">
        <v>6.2242874759781408E-3</v>
      </c>
      <c r="AP574" s="6">
        <v>2.920999718131867E-3</v>
      </c>
      <c r="AR574" s="6">
        <v>2.3866348448686736E-3</v>
      </c>
      <c r="AT574" s="6">
        <v>-5.8788947677834713E-4</v>
      </c>
      <c r="AV574" s="6">
        <v>-4.5899743395134696E-3</v>
      </c>
      <c r="AX574" s="6">
        <v>-3.3370721546062132E-3</v>
      </c>
      <c r="AZ574" s="6">
        <v>6.7758990285078369E-3</v>
      </c>
      <c r="BB574" s="6">
        <v>2.6194756724664536E-3</v>
      </c>
      <c r="BD574" s="6">
        <v>1.5144053188869577E-2</v>
      </c>
      <c r="BF574" s="6">
        <v>-1.6671184602873423E-2</v>
      </c>
      <c r="BH574" s="6">
        <v>-2.6837770305704334E-3</v>
      </c>
      <c r="BJ574" s="6">
        <v>2.9408782070783346E-3</v>
      </c>
      <c r="BL574" s="6">
        <v>1.7364732960482021E-2</v>
      </c>
      <c r="BN574" s="6">
        <v>-2.0177428184432245E-2</v>
      </c>
      <c r="BR574">
        <v>5</v>
      </c>
      <c r="BS574">
        <v>9</v>
      </c>
      <c r="BT574">
        <f t="shared" si="200"/>
        <v>24</v>
      </c>
      <c r="BU574" s="23">
        <v>2558.29</v>
      </c>
      <c r="BV574" s="22">
        <v>1.22007951320606</v>
      </c>
      <c r="BW574" s="22">
        <v>1.18859186381819</v>
      </c>
    </row>
    <row r="575" spans="1:75" x14ac:dyDescent="0.25">
      <c r="A575" s="1">
        <v>121</v>
      </c>
      <c r="B575" s="1" t="s">
        <v>21</v>
      </c>
      <c r="C575" s="1" t="s">
        <v>22</v>
      </c>
      <c r="D575" s="1" t="s">
        <v>23</v>
      </c>
      <c r="E575" s="1" t="s">
        <v>236</v>
      </c>
      <c r="F575" s="1" t="s">
        <v>43</v>
      </c>
      <c r="G575" s="1" t="b">
        <v>1</v>
      </c>
      <c r="H575" s="1" t="b">
        <v>1</v>
      </c>
      <c r="I575" s="1" t="b">
        <v>0</v>
      </c>
      <c r="J575" s="1" t="b">
        <v>1</v>
      </c>
      <c r="K575" s="1" t="b">
        <v>0</v>
      </c>
      <c r="L575" s="1">
        <v>200</v>
      </c>
      <c r="M575" s="1">
        <v>2</v>
      </c>
      <c r="N575" s="1">
        <v>0</v>
      </c>
      <c r="O575" s="1">
        <v>1</v>
      </c>
      <c r="P575" s="1">
        <v>2</v>
      </c>
      <c r="Q575" s="1">
        <v>100</v>
      </c>
      <c r="R575" s="1">
        <v>100</v>
      </c>
      <c r="S575" s="1">
        <v>1</v>
      </c>
      <c r="T575" s="1">
        <v>1</v>
      </c>
      <c r="U575" s="1" t="b">
        <v>1</v>
      </c>
      <c r="V575" s="1">
        <v>251</v>
      </c>
      <c r="W575" s="50">
        <v>2942.8</v>
      </c>
      <c r="X575" s="50">
        <v>2611.2399999999998</v>
      </c>
      <c r="Y575" s="54">
        <v>168</v>
      </c>
      <c r="Z575" s="54">
        <v>170</v>
      </c>
      <c r="AA575" s="50">
        <v>139.01</v>
      </c>
      <c r="AB575" s="50">
        <v>143.85</v>
      </c>
      <c r="AC575" s="16">
        <v>1.2091456177114399</v>
      </c>
      <c r="AD575" s="16">
        <v>1.1820967187518401</v>
      </c>
      <c r="AE575" s="50">
        <v>32</v>
      </c>
      <c r="AF575" s="50">
        <v>30</v>
      </c>
      <c r="AG575" s="50">
        <v>31.51</v>
      </c>
      <c r="AH575" s="50">
        <v>30.49</v>
      </c>
      <c r="AI575" s="16">
        <v>1.0180557431183599</v>
      </c>
      <c r="AJ575" s="16">
        <v>0.98674789464572199</v>
      </c>
      <c r="AK575" s="1">
        <v>-15</v>
      </c>
      <c r="AL575" s="1">
        <v>8</v>
      </c>
      <c r="AN575" s="6" cm="1">
        <f t="array" ref="AN575:AN584">W575:W584/AO575-1</f>
        <v>-1.6995804494802425E-2</v>
      </c>
      <c r="AO575" s="23">
        <f>AVERAGE(W575:W584)</f>
        <v>2993.6800000000003</v>
      </c>
      <c r="AP575" s="6" cm="1">
        <f t="array" ref="AP575:AP584">X575:X584/AQ575-1</f>
        <v>-5.9901575042939914E-3</v>
      </c>
      <c r="AQ575" s="23">
        <f t="shared" ref="AQ575" si="226">AVERAGE(X575:X584)</f>
        <v>2626.9760000000001</v>
      </c>
      <c r="AR575" s="6" cm="1">
        <f t="array" ref="AR575:AR584">Y575:Y584/AS575-1</f>
        <v>1.7889087656530744E-3</v>
      </c>
      <c r="AS575" s="23">
        <f>AVERAGE(Y575:Y584)</f>
        <v>167.7</v>
      </c>
      <c r="AT575" s="6" cm="1">
        <f t="array" ref="AT575:AT584">Z575:Z584/AU575-1</f>
        <v>1.767825574543469E-3</v>
      </c>
      <c r="AU575" s="23">
        <f>AVERAGE(Z575:Z584)</f>
        <v>169.7</v>
      </c>
      <c r="AV575" s="6" cm="1">
        <f t="array" ref="AV575:AV584">AA575:AA584/AW575-1</f>
        <v>2.2856236435868649E-3</v>
      </c>
      <c r="AW575" s="23">
        <f>AVERAGE(AA575:AA584)</f>
        <v>138.69300000000001</v>
      </c>
      <c r="AX575" s="6" cm="1">
        <f t="array" ref="AX575:AX584">AB575:AB584/AY575-1</f>
        <v>8.1719043480699138E-3</v>
      </c>
      <c r="AY575" s="23">
        <f>AVERAGE(AB575:AB584)</f>
        <v>142.684</v>
      </c>
      <c r="AZ575" s="6" cm="1">
        <f t="array" ref="AZ575:AZ584">AC575:AC584/BA575-1</f>
        <v>-3.5847206406369736E-4</v>
      </c>
      <c r="BA575" s="23">
        <f>AVERAGE(AC575:AC584)</f>
        <v>1.2095792180703901</v>
      </c>
      <c r="BB575" s="6" cm="1">
        <f t="array" ref="BB575:BB584">AD575:AD584/BC575-1</f>
        <v>-6.3521214798240022E-3</v>
      </c>
      <c r="BC575" s="23">
        <f>AVERAGE(AD575:AD584)</f>
        <v>1.1896535425731678</v>
      </c>
      <c r="BD575" s="6" cm="1">
        <f t="array" ref="BD575:BD584">AE575:AE584/BE575-1</f>
        <v>0</v>
      </c>
      <c r="BE575" s="23">
        <f>AVERAGE(AE575:AE584)</f>
        <v>32</v>
      </c>
      <c r="BF575" s="6" cm="1">
        <f t="array" ref="BF575:BF584">AF575:AF584/BG575-1</f>
        <v>0</v>
      </c>
      <c r="BG575" s="23">
        <f>AVERAGE(AF575:AF584)</f>
        <v>30</v>
      </c>
      <c r="BH575" s="6" cm="1">
        <f t="array" ref="BH575:BH584">AG575:AG584/BI575-1</f>
        <v>-1.5466333385408371E-2</v>
      </c>
      <c r="BI575" s="23">
        <f t="shared" ref="BI575" si="227">AVERAGE(AG575:AG584)</f>
        <v>32.004999999999995</v>
      </c>
      <c r="BJ575" s="6" cm="1">
        <f t="array" ref="BJ575:BJ584">AH575:AH584/BK575-1</f>
        <v>1.6502750458409876E-2</v>
      </c>
      <c r="BK575" s="23">
        <f t="shared" ref="BK575" si="228">AVERAGE(AH575:AH584)</f>
        <v>29.994999999999997</v>
      </c>
      <c r="BL575" s="6" cm="1">
        <f t="array" ref="BL575:BL584">AI575:AI584/BM575-1</f>
        <v>1.6050663887297034E-2</v>
      </c>
      <c r="BM575" s="22">
        <f t="shared" ref="BM575" si="229">AVERAGE(AI575:AI584)</f>
        <v>1.0019734047743167</v>
      </c>
      <c r="BN575" s="6" cm="1">
        <f t="array" ref="BN575:BN584">AJ575:AJ584/BO575-1</f>
        <v>-1.5805609637952522E-2</v>
      </c>
      <c r="BO575" s="22">
        <f t="shared" ref="BO575" si="230">AVERAGE(AJ575:AJ584)</f>
        <v>1.0025945121295958</v>
      </c>
      <c r="BR575">
        <v>5</v>
      </c>
      <c r="BS575">
        <v>8</v>
      </c>
      <c r="BT575">
        <f t="shared" si="200"/>
        <v>23</v>
      </c>
      <c r="BU575" s="23">
        <v>2611.2399999999998</v>
      </c>
      <c r="BV575" s="22">
        <v>1.2091456177114399</v>
      </c>
      <c r="BW575" s="22">
        <v>1.1820967187518401</v>
      </c>
    </row>
    <row r="576" spans="1:75" x14ac:dyDescent="0.25">
      <c r="A576" s="1">
        <v>122</v>
      </c>
      <c r="B576" s="1" t="s">
        <v>21</v>
      </c>
      <c r="C576" s="1" t="s">
        <v>22</v>
      </c>
      <c r="D576" s="1" t="s">
        <v>23</v>
      </c>
      <c r="E576" s="1" t="s">
        <v>236</v>
      </c>
      <c r="F576" s="1" t="s">
        <v>43</v>
      </c>
      <c r="G576" s="1" t="b">
        <v>1</v>
      </c>
      <c r="H576" s="1" t="b">
        <v>1</v>
      </c>
      <c r="I576" s="1" t="b">
        <v>0</v>
      </c>
      <c r="J576" s="1" t="b">
        <v>1</v>
      </c>
      <c r="K576" s="1" t="b">
        <v>0</v>
      </c>
      <c r="L576" s="1">
        <v>200</v>
      </c>
      <c r="M576" s="1">
        <v>2</v>
      </c>
      <c r="N576" s="1">
        <v>0</v>
      </c>
      <c r="O576" s="1">
        <v>1</v>
      </c>
      <c r="P576" s="1">
        <v>2</v>
      </c>
      <c r="Q576" s="1">
        <v>100</v>
      </c>
      <c r="R576" s="1">
        <v>100</v>
      </c>
      <c r="S576" s="1">
        <v>1</v>
      </c>
      <c r="T576" s="1">
        <v>1</v>
      </c>
      <c r="U576" s="1" t="b">
        <v>1</v>
      </c>
      <c r="V576" s="1">
        <v>251</v>
      </c>
      <c r="W576" s="50">
        <v>2992.43</v>
      </c>
      <c r="X576" s="50">
        <v>2628.79</v>
      </c>
      <c r="Y576" s="54">
        <v>168</v>
      </c>
      <c r="Z576" s="54">
        <v>170</v>
      </c>
      <c r="AA576" s="50">
        <v>138.49</v>
      </c>
      <c r="AB576" s="50">
        <v>142.28</v>
      </c>
      <c r="AC576" s="16">
        <v>1.2133767099337001</v>
      </c>
      <c r="AD576" s="16">
        <v>1.1951439808359501</v>
      </c>
      <c r="AE576" s="50">
        <v>32</v>
      </c>
      <c r="AF576" s="50">
        <v>30</v>
      </c>
      <c r="AG576" s="50">
        <v>32.020000000000003</v>
      </c>
      <c r="AH576" s="50">
        <v>29.98</v>
      </c>
      <c r="AI576" s="16">
        <v>1.0012381896568201</v>
      </c>
      <c r="AJ576" s="16">
        <v>1.0027898068283201</v>
      </c>
      <c r="AK576" s="1">
        <v>-15</v>
      </c>
      <c r="AL576" s="1">
        <v>8</v>
      </c>
      <c r="AN576" s="6">
        <v>-4.1754629753365524E-4</v>
      </c>
      <c r="AP576" s="6">
        <v>6.9052781601341984E-4</v>
      </c>
      <c r="AR576" s="6">
        <v>1.7889087656530744E-3</v>
      </c>
      <c r="AT576" s="6">
        <v>1.767825574543469E-3</v>
      </c>
      <c r="AV576" s="6">
        <v>-1.463664352202354E-3</v>
      </c>
      <c r="AX576" s="6">
        <v>-2.8314316952146035E-3</v>
      </c>
      <c r="AZ576" s="6">
        <v>3.1395148052957289E-3</v>
      </c>
      <c r="BB576" s="6">
        <v>4.6151573263142343E-3</v>
      </c>
      <c r="BD576" s="6">
        <v>0</v>
      </c>
      <c r="BF576" s="6">
        <v>0</v>
      </c>
      <c r="BH576" s="6">
        <v>4.6867676925499424E-4</v>
      </c>
      <c r="BJ576" s="6">
        <v>-5.000833472244004E-4</v>
      </c>
      <c r="BL576" s="6">
        <v>-7.3376709800221374E-4</v>
      </c>
      <c r="BN576" s="6">
        <v>1.9478931548255751E-4</v>
      </c>
      <c r="BR576">
        <v>5</v>
      </c>
      <c r="BS576">
        <v>8</v>
      </c>
      <c r="BT576">
        <f t="shared" si="200"/>
        <v>23</v>
      </c>
      <c r="BU576" s="23">
        <v>2628.79</v>
      </c>
      <c r="BV576" s="22">
        <v>1.2133767099337001</v>
      </c>
      <c r="BW576" s="22">
        <v>1.1951439808359501</v>
      </c>
    </row>
    <row r="577" spans="1:75" x14ac:dyDescent="0.25">
      <c r="A577" s="1">
        <v>123</v>
      </c>
      <c r="B577" s="1" t="s">
        <v>21</v>
      </c>
      <c r="C577" s="1" t="s">
        <v>22</v>
      </c>
      <c r="D577" s="1" t="s">
        <v>23</v>
      </c>
      <c r="E577" s="1" t="s">
        <v>236</v>
      </c>
      <c r="F577" s="1" t="s">
        <v>43</v>
      </c>
      <c r="G577" s="1" t="b">
        <v>1</v>
      </c>
      <c r="H577" s="1" t="b">
        <v>1</v>
      </c>
      <c r="I577" s="1" t="b">
        <v>0</v>
      </c>
      <c r="J577" s="1" t="b">
        <v>1</v>
      </c>
      <c r="K577" s="1" t="b">
        <v>0</v>
      </c>
      <c r="L577" s="1">
        <v>200</v>
      </c>
      <c r="M577" s="1">
        <v>2</v>
      </c>
      <c r="N577" s="1">
        <v>0</v>
      </c>
      <c r="O577" s="1">
        <v>1</v>
      </c>
      <c r="P577" s="1">
        <v>2</v>
      </c>
      <c r="Q577" s="1">
        <v>100</v>
      </c>
      <c r="R577" s="1">
        <v>100</v>
      </c>
      <c r="S577" s="1">
        <v>1</v>
      </c>
      <c r="T577" s="1">
        <v>1</v>
      </c>
      <c r="U577" s="1" t="b">
        <v>1</v>
      </c>
      <c r="V577" s="1">
        <v>251</v>
      </c>
      <c r="W577" s="50">
        <v>3031.55</v>
      </c>
      <c r="X577" s="50">
        <v>2653.51</v>
      </c>
      <c r="Y577" s="54">
        <v>167</v>
      </c>
      <c r="Z577" s="54">
        <v>169</v>
      </c>
      <c r="AA577" s="50">
        <v>138.41</v>
      </c>
      <c r="AB577" s="50">
        <v>142.30000000000001</v>
      </c>
      <c r="AC577" s="16">
        <v>1.20685540754334</v>
      </c>
      <c r="AD577" s="16">
        <v>1.1877906088518799</v>
      </c>
      <c r="AE577" s="50">
        <v>32</v>
      </c>
      <c r="AF577" s="50">
        <v>30</v>
      </c>
      <c r="AG577" s="50">
        <v>32.11</v>
      </c>
      <c r="AH577" s="50">
        <v>29.89</v>
      </c>
      <c r="AI577" s="16">
        <v>0.99855298576099305</v>
      </c>
      <c r="AJ577" s="16">
        <v>1.00597978032349</v>
      </c>
      <c r="AK577" s="1">
        <v>-15</v>
      </c>
      <c r="AL577" s="1">
        <v>8</v>
      </c>
      <c r="AN577" s="6">
        <v>1.2649982630073886E-2</v>
      </c>
      <c r="AP577" s="6">
        <v>1.0100587138976547E-2</v>
      </c>
      <c r="AR577" s="6">
        <v>-4.1741204531900999E-3</v>
      </c>
      <c r="AT577" s="6">
        <v>-4.1249263406010206E-3</v>
      </c>
      <c r="AV577" s="6">
        <v>-2.0404778900161569E-3</v>
      </c>
      <c r="AX577" s="6">
        <v>-2.6912618093127838E-3</v>
      </c>
      <c r="AZ577" s="6">
        <v>-2.2518661749127977E-3</v>
      </c>
      <c r="BB577" s="6">
        <v>-1.5659464328231509E-3</v>
      </c>
      <c r="BD577" s="6">
        <v>0</v>
      </c>
      <c r="BF577" s="6">
        <v>0</v>
      </c>
      <c r="BH577" s="6">
        <v>3.2807373847838495E-3</v>
      </c>
      <c r="BJ577" s="6">
        <v>-3.500583430571691E-3</v>
      </c>
      <c r="BL577" s="6">
        <v>-3.4136824361062912E-3</v>
      </c>
      <c r="BN577" s="6">
        <v>3.3765078034424523E-3</v>
      </c>
      <c r="BR577">
        <v>5</v>
      </c>
      <c r="BS577">
        <v>8</v>
      </c>
      <c r="BT577">
        <f t="shared" si="200"/>
        <v>23</v>
      </c>
      <c r="BU577" s="23">
        <v>2653.51</v>
      </c>
      <c r="BV577" s="22">
        <v>1.20685540754334</v>
      </c>
      <c r="BW577" s="22">
        <v>1.1877906088518799</v>
      </c>
    </row>
    <row r="578" spans="1:75" x14ac:dyDescent="0.25">
      <c r="A578" s="1">
        <v>124</v>
      </c>
      <c r="B578" s="1" t="s">
        <v>21</v>
      </c>
      <c r="C578" s="1" t="s">
        <v>22</v>
      </c>
      <c r="D578" s="1" t="s">
        <v>23</v>
      </c>
      <c r="E578" s="1" t="s">
        <v>236</v>
      </c>
      <c r="F578" s="1" t="s">
        <v>43</v>
      </c>
      <c r="G578" s="1" t="b">
        <v>1</v>
      </c>
      <c r="H578" s="1" t="b">
        <v>1</v>
      </c>
      <c r="I578" s="1" t="b">
        <v>0</v>
      </c>
      <c r="J578" s="1" t="b">
        <v>1</v>
      </c>
      <c r="K578" s="1" t="b">
        <v>0</v>
      </c>
      <c r="L578" s="1">
        <v>200</v>
      </c>
      <c r="M578" s="1">
        <v>2</v>
      </c>
      <c r="N578" s="1">
        <v>0</v>
      </c>
      <c r="O578" s="1">
        <v>1</v>
      </c>
      <c r="P578" s="1">
        <v>2</v>
      </c>
      <c r="Q578" s="1">
        <v>100</v>
      </c>
      <c r="R578" s="1">
        <v>100</v>
      </c>
      <c r="S578" s="1">
        <v>1</v>
      </c>
      <c r="T578" s="1">
        <v>1</v>
      </c>
      <c r="U578" s="1" t="b">
        <v>1</v>
      </c>
      <c r="V578" s="1">
        <v>251</v>
      </c>
      <c r="W578" s="50">
        <v>2995.75</v>
      </c>
      <c r="X578" s="50">
        <v>2603.9299999999998</v>
      </c>
      <c r="Y578" s="54">
        <v>168</v>
      </c>
      <c r="Z578" s="54">
        <v>170</v>
      </c>
      <c r="AA578" s="50">
        <v>139.05000000000001</v>
      </c>
      <c r="AB578" s="50">
        <v>142.44</v>
      </c>
      <c r="AC578" s="16">
        <v>1.2085227645835299</v>
      </c>
      <c r="AD578" s="16">
        <v>1.19381218989178</v>
      </c>
      <c r="AE578" s="50">
        <v>32</v>
      </c>
      <c r="AF578" s="50">
        <v>30</v>
      </c>
      <c r="AG578" s="50">
        <v>32.369999999999997</v>
      </c>
      <c r="AH578" s="50">
        <v>29.63</v>
      </c>
      <c r="AI578" s="16">
        <v>0.99044327251917297</v>
      </c>
      <c r="AJ578" s="16">
        <v>1.01467829477987</v>
      </c>
      <c r="AK578" s="1">
        <v>-15</v>
      </c>
      <c r="AL578" s="1">
        <v>8</v>
      </c>
      <c r="AN578" s="6">
        <v>6.9145666871528455E-4</v>
      </c>
      <c r="AP578" s="6">
        <v>-8.7728247231798617E-3</v>
      </c>
      <c r="AR578" s="6">
        <v>1.7889087656530744E-3</v>
      </c>
      <c r="AT578" s="6">
        <v>1.767825574543469E-3</v>
      </c>
      <c r="AV578" s="6">
        <v>2.5740304124937108E-3</v>
      </c>
      <c r="AX578" s="6">
        <v>-1.7100726080009343E-3</v>
      </c>
      <c r="AZ578" s="6">
        <v>-8.734057853155841E-4</v>
      </c>
      <c r="BB578" s="6">
        <v>3.495679346793068E-3</v>
      </c>
      <c r="BD578" s="6">
        <v>0</v>
      </c>
      <c r="BF578" s="6">
        <v>0</v>
      </c>
      <c r="BH578" s="6">
        <v>1.1404468051867012E-2</v>
      </c>
      <c r="BJ578" s="6">
        <v>-1.216869478246374E-2</v>
      </c>
      <c r="BL578" s="6">
        <v>-1.1507423450765941E-2</v>
      </c>
      <c r="BN578" s="6">
        <v>1.2052512261020887E-2</v>
      </c>
      <c r="BR578">
        <v>5</v>
      </c>
      <c r="BS578">
        <v>8</v>
      </c>
      <c r="BT578">
        <f t="shared" si="200"/>
        <v>23</v>
      </c>
      <c r="BU578" s="23">
        <v>2603.9299999999998</v>
      </c>
      <c r="BV578" s="22">
        <v>1.2085227645835299</v>
      </c>
      <c r="BW578" s="22">
        <v>1.19381218989178</v>
      </c>
    </row>
    <row r="579" spans="1:75" x14ac:dyDescent="0.25">
      <c r="A579" s="1">
        <v>125</v>
      </c>
      <c r="B579" s="1" t="s">
        <v>21</v>
      </c>
      <c r="C579" s="1" t="s">
        <v>22</v>
      </c>
      <c r="D579" s="1" t="s">
        <v>23</v>
      </c>
      <c r="E579" s="1" t="s">
        <v>236</v>
      </c>
      <c r="F579" s="1" t="s">
        <v>43</v>
      </c>
      <c r="G579" s="1" t="b">
        <v>1</v>
      </c>
      <c r="H579" s="1" t="b">
        <v>1</v>
      </c>
      <c r="I579" s="1" t="b">
        <v>0</v>
      </c>
      <c r="J579" s="1" t="b">
        <v>1</v>
      </c>
      <c r="K579" s="1" t="b">
        <v>0</v>
      </c>
      <c r="L579" s="1">
        <v>200</v>
      </c>
      <c r="M579" s="1">
        <v>2</v>
      </c>
      <c r="N579" s="1">
        <v>0</v>
      </c>
      <c r="O579" s="1">
        <v>1</v>
      </c>
      <c r="P579" s="1">
        <v>2</v>
      </c>
      <c r="Q579" s="1">
        <v>100</v>
      </c>
      <c r="R579" s="1">
        <v>100</v>
      </c>
      <c r="S579" s="1">
        <v>1</v>
      </c>
      <c r="T579" s="1">
        <v>1</v>
      </c>
      <c r="U579" s="1" t="b">
        <v>1</v>
      </c>
      <c r="V579" s="1">
        <v>251</v>
      </c>
      <c r="W579" s="50">
        <v>2997.69</v>
      </c>
      <c r="X579" s="50">
        <v>2645.09</v>
      </c>
      <c r="Y579" s="54">
        <v>168</v>
      </c>
      <c r="Z579" s="54">
        <v>170</v>
      </c>
      <c r="AA579" s="50">
        <v>137.88999999999999</v>
      </c>
      <c r="AB579" s="50">
        <v>142.16</v>
      </c>
      <c r="AC579" s="16">
        <v>1.2187900934503599</v>
      </c>
      <c r="AD579" s="16">
        <v>1.19601658182516</v>
      </c>
      <c r="AE579" s="50">
        <v>32</v>
      </c>
      <c r="AF579" s="50">
        <v>30</v>
      </c>
      <c r="AG579" s="50">
        <v>31.82</v>
      </c>
      <c r="AH579" s="50">
        <v>30.18</v>
      </c>
      <c r="AI579" s="16">
        <v>1.0077774901783201</v>
      </c>
      <c r="AJ579" s="16">
        <v>0.99637721529762402</v>
      </c>
      <c r="AK579" s="1">
        <v>-15</v>
      </c>
      <c r="AL579" s="1">
        <v>8</v>
      </c>
      <c r="AN579" s="6">
        <v>1.339488522487331E-3</v>
      </c>
      <c r="AP579" s="6">
        <v>6.8953808485499035E-3</v>
      </c>
      <c r="AR579" s="6">
        <v>1.7889087656530744E-3</v>
      </c>
      <c r="AT579" s="6">
        <v>1.767825574543469E-3</v>
      </c>
      <c r="AV579" s="6">
        <v>-5.7897658858054868E-3</v>
      </c>
      <c r="AX579" s="6">
        <v>-3.6724510106248553E-3</v>
      </c>
      <c r="AZ579" s="6">
        <v>7.6149418263515845E-3</v>
      </c>
      <c r="BB579" s="6">
        <v>5.3486490177880874E-3</v>
      </c>
      <c r="BD579" s="6">
        <v>0</v>
      </c>
      <c r="BF579" s="6">
        <v>0</v>
      </c>
      <c r="BH579" s="6">
        <v>-5.7803468208090791E-3</v>
      </c>
      <c r="BJ579" s="6">
        <v>6.1676946157693813E-3</v>
      </c>
      <c r="BL579" s="6">
        <v>5.7926541526425179E-3</v>
      </c>
      <c r="BN579" s="6">
        <v>-6.2012077233155605E-3</v>
      </c>
      <c r="BR579">
        <v>5</v>
      </c>
      <c r="BS579">
        <v>8</v>
      </c>
      <c r="BT579">
        <f t="shared" si="200"/>
        <v>23</v>
      </c>
      <c r="BU579" s="23">
        <v>2645.09</v>
      </c>
      <c r="BV579" s="22">
        <v>1.2187900934503599</v>
      </c>
      <c r="BW579" s="22">
        <v>1.19601658182516</v>
      </c>
    </row>
    <row r="580" spans="1:75" x14ac:dyDescent="0.25">
      <c r="A580" s="1">
        <v>126</v>
      </c>
      <c r="B580" s="1" t="s">
        <v>21</v>
      </c>
      <c r="C580" s="1" t="s">
        <v>22</v>
      </c>
      <c r="D580" s="1" t="s">
        <v>23</v>
      </c>
      <c r="E580" s="1" t="s">
        <v>236</v>
      </c>
      <c r="F580" s="1" t="s">
        <v>43</v>
      </c>
      <c r="G580" s="1" t="b">
        <v>1</v>
      </c>
      <c r="H580" s="1" t="b">
        <v>1</v>
      </c>
      <c r="I580" s="1" t="b">
        <v>0</v>
      </c>
      <c r="J580" s="1" t="b">
        <v>1</v>
      </c>
      <c r="K580" s="1" t="b">
        <v>0</v>
      </c>
      <c r="L580" s="1">
        <v>200</v>
      </c>
      <c r="M580" s="1">
        <v>2</v>
      </c>
      <c r="N580" s="1">
        <v>0</v>
      </c>
      <c r="O580" s="1">
        <v>1</v>
      </c>
      <c r="P580" s="1">
        <v>2</v>
      </c>
      <c r="Q580" s="1">
        <v>100</v>
      </c>
      <c r="R580" s="1">
        <v>100</v>
      </c>
      <c r="S580" s="1">
        <v>1</v>
      </c>
      <c r="T580" s="1">
        <v>1</v>
      </c>
      <c r="U580" s="1" t="b">
        <v>1</v>
      </c>
      <c r="V580" s="1">
        <v>251</v>
      </c>
      <c r="W580" s="50">
        <v>3007.15</v>
      </c>
      <c r="X580" s="50">
        <v>2643.91</v>
      </c>
      <c r="Y580" s="54">
        <v>168</v>
      </c>
      <c r="Z580" s="54">
        <v>170</v>
      </c>
      <c r="AA580" s="50">
        <v>137.85</v>
      </c>
      <c r="AB580" s="50">
        <v>141.94999999999999</v>
      </c>
      <c r="AC580" s="16">
        <v>1.21907356094456</v>
      </c>
      <c r="AD580" s="16">
        <v>1.1978396211086699</v>
      </c>
      <c r="AE580" s="50">
        <v>32</v>
      </c>
      <c r="AF580" s="50">
        <v>30</v>
      </c>
      <c r="AG580" s="50">
        <v>31.94</v>
      </c>
      <c r="AH580" s="50">
        <v>30.06</v>
      </c>
      <c r="AI580" s="16">
        <v>1.0038380140946299</v>
      </c>
      <c r="AJ580" s="16">
        <v>1.0002356451174499</v>
      </c>
      <c r="AK580" s="1">
        <v>-15</v>
      </c>
      <c r="AL580" s="1">
        <v>8</v>
      </c>
      <c r="AN580" s="6">
        <v>4.4994789022205772E-3</v>
      </c>
      <c r="AP580" s="6">
        <v>6.4461951688936647E-3</v>
      </c>
      <c r="AR580" s="6">
        <v>1.7889087656530744E-3</v>
      </c>
      <c r="AT580" s="6">
        <v>1.767825574543469E-3</v>
      </c>
      <c r="AV580" s="6">
        <v>-6.0781726547123327E-3</v>
      </c>
      <c r="AX580" s="6">
        <v>-5.1442348125929627E-3</v>
      </c>
      <c r="AZ580" s="6">
        <v>7.8492939795344885E-3</v>
      </c>
      <c r="BB580" s="6">
        <v>6.8810609497249597E-3</v>
      </c>
      <c r="BD580" s="6">
        <v>0</v>
      </c>
      <c r="BF580" s="6">
        <v>0</v>
      </c>
      <c r="BH580" s="6">
        <v>-2.0309326667706795E-3</v>
      </c>
      <c r="BJ580" s="6">
        <v>2.1670278379730679E-3</v>
      </c>
      <c r="BL580" s="6">
        <v>1.8609369384741115E-3</v>
      </c>
      <c r="BN580" s="6">
        <v>-2.3527627406771945E-3</v>
      </c>
      <c r="BR580">
        <v>5</v>
      </c>
      <c r="BS580">
        <v>8</v>
      </c>
      <c r="BT580">
        <f t="shared" si="200"/>
        <v>23</v>
      </c>
      <c r="BU580" s="23">
        <v>2643.91</v>
      </c>
      <c r="BV580" s="22">
        <v>1.21907356094456</v>
      </c>
      <c r="BW580" s="22">
        <v>1.1978396211086699</v>
      </c>
    </row>
    <row r="581" spans="1:75" x14ac:dyDescent="0.25">
      <c r="A581" s="1">
        <v>127</v>
      </c>
      <c r="B581" s="1" t="s">
        <v>21</v>
      </c>
      <c r="C581" s="1" t="s">
        <v>22</v>
      </c>
      <c r="D581" s="1" t="s">
        <v>23</v>
      </c>
      <c r="E581" s="1" t="s">
        <v>236</v>
      </c>
      <c r="F581" s="1" t="s">
        <v>43</v>
      </c>
      <c r="G581" s="1" t="b">
        <v>1</v>
      </c>
      <c r="H581" s="1" t="b">
        <v>1</v>
      </c>
      <c r="I581" s="1" t="b">
        <v>0</v>
      </c>
      <c r="J581" s="1" t="b">
        <v>1</v>
      </c>
      <c r="K581" s="1" t="b">
        <v>0</v>
      </c>
      <c r="L581" s="1">
        <v>200</v>
      </c>
      <c r="M581" s="1">
        <v>2</v>
      </c>
      <c r="N581" s="1">
        <v>0</v>
      </c>
      <c r="O581" s="1">
        <v>1</v>
      </c>
      <c r="P581" s="1">
        <v>2</v>
      </c>
      <c r="Q581" s="1">
        <v>100</v>
      </c>
      <c r="R581" s="1">
        <v>100</v>
      </c>
      <c r="S581" s="1">
        <v>1</v>
      </c>
      <c r="T581" s="1">
        <v>1</v>
      </c>
      <c r="U581" s="1" t="b">
        <v>1</v>
      </c>
      <c r="V581" s="1">
        <v>251</v>
      </c>
      <c r="W581" s="50">
        <v>2988.46</v>
      </c>
      <c r="X581" s="50">
        <v>2642.56</v>
      </c>
      <c r="Y581" s="54">
        <v>168</v>
      </c>
      <c r="Z581" s="54">
        <v>170</v>
      </c>
      <c r="AA581" s="50">
        <v>137.83000000000001</v>
      </c>
      <c r="AB581" s="50">
        <v>142.6</v>
      </c>
      <c r="AC581" s="16">
        <v>1.2192312523545199</v>
      </c>
      <c r="AD581" s="16">
        <v>1.1924526766166099</v>
      </c>
      <c r="AE581" s="50">
        <v>32</v>
      </c>
      <c r="AF581" s="50">
        <v>30</v>
      </c>
      <c r="AG581" s="50">
        <v>31.62</v>
      </c>
      <c r="AH581" s="50">
        <v>30.38</v>
      </c>
      <c r="AI581" s="16">
        <v>1.0138174396869599</v>
      </c>
      <c r="AJ581" s="16">
        <v>0.98940876761936103</v>
      </c>
      <c r="AK581" s="1">
        <v>-15</v>
      </c>
      <c r="AL581" s="1">
        <v>8</v>
      </c>
      <c r="AN581" s="6">
        <v>-1.7436733384998959E-3</v>
      </c>
      <c r="AP581" s="6">
        <v>5.9322962981007699E-3</v>
      </c>
      <c r="AR581" s="6">
        <v>1.7889087656530744E-3</v>
      </c>
      <c r="AT581" s="6">
        <v>1.767825574543469E-3</v>
      </c>
      <c r="AV581" s="6">
        <v>-6.2223760391656446E-3</v>
      </c>
      <c r="AX581" s="6">
        <v>-5.8871352078726513E-4</v>
      </c>
      <c r="AZ581" s="6">
        <v>7.9796627950730059E-3</v>
      </c>
      <c r="BB581" s="6">
        <v>2.3528985063900887E-3</v>
      </c>
      <c r="BD581" s="6">
        <v>0</v>
      </c>
      <c r="BF581" s="6">
        <v>0</v>
      </c>
      <c r="BH581" s="6">
        <v>-1.2029370410873153E-2</v>
      </c>
      <c r="BJ581" s="6">
        <v>1.2835472578763163E-2</v>
      </c>
      <c r="BL581" s="6">
        <v>1.1820707871294189E-2</v>
      </c>
      <c r="BN581" s="6">
        <v>-1.3151622466222368E-2</v>
      </c>
      <c r="BR581">
        <v>5</v>
      </c>
      <c r="BS581">
        <v>8</v>
      </c>
      <c r="BT581">
        <f t="shared" si="200"/>
        <v>23</v>
      </c>
      <c r="BU581" s="23">
        <v>2642.56</v>
      </c>
      <c r="BV581" s="22">
        <v>1.2192312523545199</v>
      </c>
      <c r="BW581" s="22">
        <v>1.1924526766166099</v>
      </c>
    </row>
    <row r="582" spans="1:75" x14ac:dyDescent="0.25">
      <c r="A582" s="1">
        <v>128</v>
      </c>
      <c r="B582" s="1" t="s">
        <v>21</v>
      </c>
      <c r="C582" s="1" t="s">
        <v>22</v>
      </c>
      <c r="D582" s="1" t="s">
        <v>23</v>
      </c>
      <c r="E582" s="1" t="s">
        <v>236</v>
      </c>
      <c r="F582" s="1" t="s">
        <v>43</v>
      </c>
      <c r="G582" s="1" t="b">
        <v>1</v>
      </c>
      <c r="H582" s="1" t="b">
        <v>1</v>
      </c>
      <c r="I582" s="1" t="b">
        <v>0</v>
      </c>
      <c r="J582" s="1" t="b">
        <v>1</v>
      </c>
      <c r="K582" s="1" t="b">
        <v>0</v>
      </c>
      <c r="L582" s="1">
        <v>200</v>
      </c>
      <c r="M582" s="1">
        <v>2</v>
      </c>
      <c r="N582" s="1">
        <v>0</v>
      </c>
      <c r="O582" s="1">
        <v>1</v>
      </c>
      <c r="P582" s="1">
        <v>2</v>
      </c>
      <c r="Q582" s="1">
        <v>100</v>
      </c>
      <c r="R582" s="1">
        <v>100</v>
      </c>
      <c r="S582" s="1">
        <v>1</v>
      </c>
      <c r="T582" s="1">
        <v>1</v>
      </c>
      <c r="U582" s="1" t="b">
        <v>1</v>
      </c>
      <c r="V582" s="1">
        <v>251</v>
      </c>
      <c r="W582" s="50">
        <v>2967.24</v>
      </c>
      <c r="X582" s="50">
        <v>2561.2600000000002</v>
      </c>
      <c r="Y582" s="54">
        <v>168</v>
      </c>
      <c r="Z582" s="54">
        <v>170</v>
      </c>
      <c r="AA582" s="50">
        <v>140.32</v>
      </c>
      <c r="AB582" s="50">
        <v>143.44999999999999</v>
      </c>
      <c r="AC582" s="16">
        <v>1.1976284811451301</v>
      </c>
      <c r="AD582" s="16">
        <v>1.18534279635486</v>
      </c>
      <c r="AE582" s="50">
        <v>32</v>
      </c>
      <c r="AF582" s="50">
        <v>30</v>
      </c>
      <c r="AG582" s="50">
        <v>32.6</v>
      </c>
      <c r="AH582" s="50">
        <v>29.4</v>
      </c>
      <c r="AI582" s="16">
        <v>0.98375975796325099</v>
      </c>
      <c r="AJ582" s="16">
        <v>1.0230481710077</v>
      </c>
      <c r="AK582" s="1">
        <v>-15</v>
      </c>
      <c r="AL582" s="1">
        <v>8</v>
      </c>
      <c r="AN582" s="6">
        <v>-8.8319392854281364E-3</v>
      </c>
      <c r="AP582" s="6">
        <v>-2.5015835698536937E-2</v>
      </c>
      <c r="AR582" s="6">
        <v>1.7889087656530744E-3</v>
      </c>
      <c r="AT582" s="6">
        <v>1.767825574543469E-3</v>
      </c>
      <c r="AV582" s="6">
        <v>1.1730945325286735E-2</v>
      </c>
      <c r="AX582" s="6">
        <v>5.3685066300355189E-3</v>
      </c>
      <c r="AZ582" s="6">
        <v>-9.8800779202579125E-3</v>
      </c>
      <c r="BB582" s="6">
        <v>-3.6235307709704401E-3</v>
      </c>
      <c r="BD582" s="6">
        <v>0</v>
      </c>
      <c r="BF582" s="6">
        <v>0</v>
      </c>
      <c r="BH582" s="6">
        <v>1.8590845180440851E-2</v>
      </c>
      <c r="BJ582" s="6">
        <v>-1.9836639439906656E-2</v>
      </c>
      <c r="BL582" s="6">
        <v>-1.8177774703679095E-2</v>
      </c>
      <c r="BN582" s="6">
        <v>2.0400728939418133E-2</v>
      </c>
      <c r="BR582">
        <v>5</v>
      </c>
      <c r="BS582">
        <v>8</v>
      </c>
      <c r="BT582">
        <f t="shared" si="200"/>
        <v>23</v>
      </c>
      <c r="BU582" s="23">
        <v>2561.2600000000002</v>
      </c>
      <c r="BV582" s="22">
        <v>1.1976284811451301</v>
      </c>
      <c r="BW582" s="22">
        <v>1.18534279635486</v>
      </c>
    </row>
    <row r="583" spans="1:75" x14ac:dyDescent="0.25">
      <c r="A583" s="1">
        <v>129</v>
      </c>
      <c r="B583" s="1" t="s">
        <v>21</v>
      </c>
      <c r="C583" s="1" t="s">
        <v>22</v>
      </c>
      <c r="D583" s="1" t="s">
        <v>23</v>
      </c>
      <c r="E583" s="1" t="s">
        <v>236</v>
      </c>
      <c r="F583" s="1" t="s">
        <v>43</v>
      </c>
      <c r="G583" s="1" t="b">
        <v>1</v>
      </c>
      <c r="H583" s="1" t="b">
        <v>1</v>
      </c>
      <c r="I583" s="1" t="b">
        <v>0</v>
      </c>
      <c r="J583" s="1" t="b">
        <v>1</v>
      </c>
      <c r="K583" s="1" t="b">
        <v>0</v>
      </c>
      <c r="L583" s="1">
        <v>200</v>
      </c>
      <c r="M583" s="1">
        <v>2</v>
      </c>
      <c r="N583" s="1">
        <v>0</v>
      </c>
      <c r="O583" s="1">
        <v>1</v>
      </c>
      <c r="P583" s="1">
        <v>2</v>
      </c>
      <c r="Q583" s="1">
        <v>100</v>
      </c>
      <c r="R583" s="1">
        <v>100</v>
      </c>
      <c r="S583" s="1">
        <v>1</v>
      </c>
      <c r="T583" s="1">
        <v>1</v>
      </c>
      <c r="U583" s="1" t="b">
        <v>1</v>
      </c>
      <c r="V583" s="1">
        <v>251</v>
      </c>
      <c r="W583" s="50">
        <v>2986.51</v>
      </c>
      <c r="X583" s="50">
        <v>2610.79</v>
      </c>
      <c r="Y583" s="54">
        <v>167</v>
      </c>
      <c r="Z583" s="54">
        <v>169</v>
      </c>
      <c r="AA583" s="50">
        <v>140.03</v>
      </c>
      <c r="AB583" s="50">
        <v>143.52000000000001</v>
      </c>
      <c r="AC583" s="16">
        <v>1.1930914975936</v>
      </c>
      <c r="AD583" s="16">
        <v>1.1779565590744301</v>
      </c>
      <c r="AE583" s="50">
        <v>32</v>
      </c>
      <c r="AF583" s="50">
        <v>30</v>
      </c>
      <c r="AG583" s="50">
        <v>32.22</v>
      </c>
      <c r="AH583" s="50">
        <v>29.78</v>
      </c>
      <c r="AI583" s="16">
        <v>0.99513339412011004</v>
      </c>
      <c r="AJ583" s="16">
        <v>1.00969193062838</v>
      </c>
      <c r="AK583" s="1">
        <v>-15</v>
      </c>
      <c r="AL583" s="1">
        <v>8</v>
      </c>
      <c r="AN583" s="6">
        <v>-2.3950455626520206E-3</v>
      </c>
      <c r="AP583" s="6">
        <v>-6.161457127891623E-3</v>
      </c>
      <c r="AR583" s="6">
        <v>-4.1741204531900999E-3</v>
      </c>
      <c r="AT583" s="6">
        <v>-4.1249263406010206E-3</v>
      </c>
      <c r="AV583" s="6">
        <v>9.6399962507118797E-3</v>
      </c>
      <c r="AX583" s="6">
        <v>5.8591012306916657E-3</v>
      </c>
      <c r="AZ583" s="6">
        <v>-1.3630955484745022E-2</v>
      </c>
      <c r="BB583" s="6">
        <v>-9.83226046924357E-3</v>
      </c>
      <c r="BD583" s="6">
        <v>0</v>
      </c>
      <c r="BF583" s="6">
        <v>0</v>
      </c>
      <c r="BH583" s="6">
        <v>6.7177003593190676E-3</v>
      </c>
      <c r="BJ583" s="6">
        <v>-7.1678613102182931E-3</v>
      </c>
      <c r="BL583" s="6">
        <v>-6.8265391292968713E-3</v>
      </c>
      <c r="BN583" s="6">
        <v>7.0790518129892899E-3</v>
      </c>
      <c r="BR583">
        <v>5</v>
      </c>
      <c r="BS583">
        <v>8</v>
      </c>
      <c r="BT583">
        <f t="shared" si="200"/>
        <v>23</v>
      </c>
      <c r="BU583" s="23">
        <v>2610.79</v>
      </c>
      <c r="BV583" s="22">
        <v>1.1930914975936</v>
      </c>
      <c r="BW583" s="22">
        <v>1.1779565590744301</v>
      </c>
    </row>
    <row r="584" spans="1:75" x14ac:dyDescent="0.25">
      <c r="A584" s="1">
        <v>130</v>
      </c>
      <c r="B584" s="1" t="s">
        <v>21</v>
      </c>
      <c r="C584" s="1" t="s">
        <v>22</v>
      </c>
      <c r="D584" s="1" t="s">
        <v>23</v>
      </c>
      <c r="E584" s="1" t="s">
        <v>236</v>
      </c>
      <c r="F584" s="1" t="s">
        <v>43</v>
      </c>
      <c r="G584" s="1" t="b">
        <v>1</v>
      </c>
      <c r="H584" s="1" t="b">
        <v>1</v>
      </c>
      <c r="I584" s="1" t="b">
        <v>0</v>
      </c>
      <c r="J584" s="1" t="b">
        <v>1</v>
      </c>
      <c r="K584" s="1" t="b">
        <v>0</v>
      </c>
      <c r="L584" s="1">
        <v>200</v>
      </c>
      <c r="M584" s="1">
        <v>2</v>
      </c>
      <c r="N584" s="1">
        <v>0</v>
      </c>
      <c r="O584" s="1">
        <v>1</v>
      </c>
      <c r="P584" s="1">
        <v>2</v>
      </c>
      <c r="Q584" s="1">
        <v>100</v>
      </c>
      <c r="R584" s="1">
        <v>100</v>
      </c>
      <c r="S584" s="1">
        <v>1</v>
      </c>
      <c r="T584" s="1">
        <v>1</v>
      </c>
      <c r="U584" s="1" t="b">
        <v>1</v>
      </c>
      <c r="V584" s="1">
        <v>251</v>
      </c>
      <c r="W584" s="50">
        <v>3027.22</v>
      </c>
      <c r="X584" s="50">
        <v>2668.68</v>
      </c>
      <c r="Y584" s="54">
        <v>167</v>
      </c>
      <c r="Z584" s="54">
        <v>169</v>
      </c>
      <c r="AA584" s="50">
        <v>138.05000000000001</v>
      </c>
      <c r="AB584" s="50">
        <v>142.29</v>
      </c>
      <c r="AC584" s="16">
        <v>1.2100767954437199</v>
      </c>
      <c r="AD584" s="16">
        <v>1.1880836924205</v>
      </c>
      <c r="AE584" s="50">
        <v>32</v>
      </c>
      <c r="AF584" s="50">
        <v>30</v>
      </c>
      <c r="AG584" s="50">
        <v>31.84</v>
      </c>
      <c r="AH584" s="50">
        <v>30.16</v>
      </c>
      <c r="AI584" s="16">
        <v>1.0071177606445501</v>
      </c>
      <c r="AJ584" s="16">
        <v>0.99698761504804101</v>
      </c>
      <c r="AK584" s="1">
        <v>-15</v>
      </c>
      <c r="AL584" s="1">
        <v>8</v>
      </c>
      <c r="AN584" s="6">
        <v>1.1203602255417833E-2</v>
      </c>
      <c r="AP584" s="6">
        <v>1.5875287783367442E-2</v>
      </c>
      <c r="AR584" s="6">
        <v>-4.1741204531900999E-3</v>
      </c>
      <c r="AT584" s="6">
        <v>-4.1249263406010206E-3</v>
      </c>
      <c r="AV584" s="6">
        <v>-4.6361388101778811E-3</v>
      </c>
      <c r="AX584" s="6">
        <v>-2.7613467522638047E-3</v>
      </c>
      <c r="AZ584" s="6">
        <v>4.1136402303898478E-4</v>
      </c>
      <c r="BB584" s="6">
        <v>-1.3195859941477206E-3</v>
      </c>
      <c r="BD584" s="6">
        <v>0</v>
      </c>
      <c r="BF584" s="6">
        <v>0</v>
      </c>
      <c r="BH584" s="6">
        <v>-5.1554444618027162E-3</v>
      </c>
      <c r="BJ584" s="6">
        <v>5.5009168194699587E-3</v>
      </c>
      <c r="BL584" s="6">
        <v>5.1342239681422264E-3</v>
      </c>
      <c r="BN584" s="6">
        <v>-5.5923875641861187E-3</v>
      </c>
      <c r="BR584">
        <v>5</v>
      </c>
      <c r="BS584">
        <v>8</v>
      </c>
      <c r="BT584">
        <f t="shared" ref="BT584:BT647" si="231">BS584+20-BR584</f>
        <v>23</v>
      </c>
      <c r="BU584" s="23">
        <v>2668.68</v>
      </c>
      <c r="BV584" s="22">
        <v>1.2100767954437199</v>
      </c>
      <c r="BW584" s="22">
        <v>1.1880836924205</v>
      </c>
    </row>
    <row r="585" spans="1:75" x14ac:dyDescent="0.25">
      <c r="A585" s="3">
        <v>131</v>
      </c>
      <c r="B585" s="3" t="s">
        <v>21</v>
      </c>
      <c r="C585" s="3" t="s">
        <v>22</v>
      </c>
      <c r="D585" s="3" t="s">
        <v>23</v>
      </c>
      <c r="E585" s="3" t="s">
        <v>237</v>
      </c>
      <c r="F585" s="3" t="s">
        <v>43</v>
      </c>
      <c r="G585" s="3" t="b">
        <v>1</v>
      </c>
      <c r="H585" s="3" t="b">
        <v>1</v>
      </c>
      <c r="I585" s="3" t="b">
        <v>0</v>
      </c>
      <c r="J585" s="3" t="b">
        <v>1</v>
      </c>
      <c r="K585" s="3" t="b">
        <v>0</v>
      </c>
      <c r="L585" s="3">
        <v>200</v>
      </c>
      <c r="M585" s="3">
        <v>2</v>
      </c>
      <c r="N585" s="3">
        <v>0</v>
      </c>
      <c r="O585" s="3">
        <v>1</v>
      </c>
      <c r="P585" s="3">
        <v>2</v>
      </c>
      <c r="Q585" s="3">
        <v>100</v>
      </c>
      <c r="R585" s="3">
        <v>100</v>
      </c>
      <c r="S585" s="3">
        <v>1</v>
      </c>
      <c r="T585" s="3">
        <v>1</v>
      </c>
      <c r="U585" s="3" t="b">
        <v>1</v>
      </c>
      <c r="V585" s="3">
        <v>251</v>
      </c>
      <c r="W585" s="51">
        <v>2885.82</v>
      </c>
      <c r="X585" s="51">
        <v>2657.56</v>
      </c>
      <c r="Y585" s="53">
        <v>168</v>
      </c>
      <c r="Z585" s="53">
        <v>170</v>
      </c>
      <c r="AA585" s="51">
        <v>140.31</v>
      </c>
      <c r="AB585" s="51">
        <v>142.83000000000001</v>
      </c>
      <c r="AC585" s="17">
        <v>1.19762799134037</v>
      </c>
      <c r="AD585" s="17">
        <v>1.1905681377744299</v>
      </c>
      <c r="AE585" s="51">
        <v>30.96</v>
      </c>
      <c r="AF585" s="51">
        <v>31.04</v>
      </c>
      <c r="AG585" s="51">
        <v>31.77</v>
      </c>
      <c r="AH585" s="51">
        <v>30.23</v>
      </c>
      <c r="AI585" s="17">
        <v>0.976487487405721</v>
      </c>
      <c r="AJ585" s="17">
        <v>1.0290614103665501</v>
      </c>
      <c r="AK585" s="3">
        <v>-15</v>
      </c>
      <c r="AL585" s="3">
        <v>7</v>
      </c>
      <c r="AN585" s="6" cm="1">
        <f t="array" ref="AN585:AN594">W585:W594/AO585-1</f>
        <v>-3.8003623962614697E-3</v>
      </c>
      <c r="AO585" s="23">
        <f>AVERAGE(W585:W594)</f>
        <v>2896.8289999999997</v>
      </c>
      <c r="AP585" s="6" cm="1">
        <f t="array" ref="AP585:AP594">X585:X594/AQ585-1</f>
        <v>-5.9254111149058541E-3</v>
      </c>
      <c r="AQ585" s="23">
        <f t="shared" ref="AQ585" si="232">AVERAGE(X585:X594)</f>
        <v>2673.4010000000003</v>
      </c>
      <c r="AR585" s="6" cm="1">
        <f t="array" ref="AR585:AR594">Y585:Y594/AS585-1</f>
        <v>-5.9488399762042121E-4</v>
      </c>
      <c r="AS585" s="23">
        <f>AVERAGE(Y585:Y594)</f>
        <v>168.1</v>
      </c>
      <c r="AT585" s="6" cm="1">
        <f t="array" ref="AT585:AT594">Z585:Z594/AU585-1</f>
        <v>1.1778563015312216E-3</v>
      </c>
      <c r="AU585" s="23">
        <f>AVERAGE(Z585:Z594)</f>
        <v>169.8</v>
      </c>
      <c r="AV585" s="6" cm="1">
        <f t="array" ref="AV585:AV594">AA585:AA594/AW585-1</f>
        <v>4.3089873164028347E-3</v>
      </c>
      <c r="AW585" s="23">
        <f>AVERAGE(AA585:AA594)</f>
        <v>139.708</v>
      </c>
      <c r="AX585" s="6" cm="1">
        <f t="array" ref="AX585:AX594">AB585:AB594/AY585-1</f>
        <v>1.2688487125742665E-3</v>
      </c>
      <c r="AY585" s="23">
        <f>AVERAGE(AB585:AB594)</f>
        <v>142.649</v>
      </c>
      <c r="AZ585" s="6" cm="1">
        <f t="array" ref="AZ585:AZ594">AC585:AC594/BA585-1</f>
        <v>-5.0228570570916009E-3</v>
      </c>
      <c r="BA585" s="23">
        <f>AVERAGE(AC585:AC594)</f>
        <v>1.203673873148551</v>
      </c>
      <c r="BB585" s="6" cm="1">
        <f t="array" ref="BB585:BB594">AD585:AD594/BC585-1</f>
        <v>-1.4325411262616772E-4</v>
      </c>
      <c r="BC585" s="23">
        <f>AVERAGE(AD585:AD594)</f>
        <v>1.1907387159925591</v>
      </c>
      <c r="BD585" s="6" cm="1">
        <f t="array" ref="BD585:BD594">AE585:AE594/BE585-1</f>
        <v>-1.0831016965398454E-2</v>
      </c>
      <c r="BE585" s="23">
        <f>AVERAGE(AE585:AE594)</f>
        <v>31.299000000000007</v>
      </c>
      <c r="BF585" s="6" cm="1">
        <f t="array" ref="BF585:BF594">AF585:AF594/BG585-1</f>
        <v>1.1041985603075011E-2</v>
      </c>
      <c r="BG585" s="23">
        <f>AVERAGE(AF585:AF594)</f>
        <v>30.700999999999993</v>
      </c>
      <c r="BH585" s="6" cm="1">
        <f t="array" ref="BH585:BH594">AG585:AG594/BI585-1</f>
        <v>7.9314720812182493E-3</v>
      </c>
      <c r="BI585" s="23">
        <f t="shared" ref="BI585" si="233">AVERAGE(AG585:AG594)</f>
        <v>31.520000000000003</v>
      </c>
      <c r="BJ585" s="6" cm="1">
        <f t="array" ref="BJ585:BJ594">AH585:AH594/BK585-1</f>
        <v>-8.2020997375327198E-3</v>
      </c>
      <c r="BK585" s="23">
        <f t="shared" ref="BK585" si="234">AVERAGE(AH585:AH594)</f>
        <v>30.479999999999997</v>
      </c>
      <c r="BL585" s="6" cm="1">
        <f t="array" ref="BL585:BL594">AI585:AI594/BM585-1</f>
        <v>-1.8912090646859836E-2</v>
      </c>
      <c r="BM585" s="22">
        <f t="shared" ref="BM585" si="235">AVERAGE(AI585:AI594)</f>
        <v>0.99531089731759881</v>
      </c>
      <c r="BN585" s="6" cm="1">
        <f t="array" ref="BN585:BN594">AJ585:AJ594/BO585-1</f>
        <v>1.9080094883792809E-2</v>
      </c>
      <c r="BO585" s="22">
        <f t="shared" ref="BO585" si="236">AVERAGE(AJ585:AJ594)</f>
        <v>1.0097944367011658</v>
      </c>
      <c r="BR585">
        <v>5</v>
      </c>
      <c r="BS585">
        <v>7</v>
      </c>
      <c r="BT585">
        <f t="shared" si="231"/>
        <v>22</v>
      </c>
      <c r="BU585" s="23">
        <v>2657.56</v>
      </c>
      <c r="BV585" s="22">
        <v>1.19762799134037</v>
      </c>
      <c r="BW585" s="22">
        <v>1.1905681377744299</v>
      </c>
    </row>
    <row r="586" spans="1:75" x14ac:dyDescent="0.25">
      <c r="A586" s="3">
        <v>132</v>
      </c>
      <c r="B586" s="3" t="s">
        <v>21</v>
      </c>
      <c r="C586" s="3" t="s">
        <v>22</v>
      </c>
      <c r="D586" s="3" t="s">
        <v>23</v>
      </c>
      <c r="E586" s="3" t="s">
        <v>237</v>
      </c>
      <c r="F586" s="3" t="s">
        <v>43</v>
      </c>
      <c r="G586" s="3" t="b">
        <v>1</v>
      </c>
      <c r="H586" s="3" t="b">
        <v>1</v>
      </c>
      <c r="I586" s="3" t="b">
        <v>0</v>
      </c>
      <c r="J586" s="3" t="b">
        <v>1</v>
      </c>
      <c r="K586" s="3" t="b">
        <v>0</v>
      </c>
      <c r="L586" s="3">
        <v>200</v>
      </c>
      <c r="M586" s="3">
        <v>2</v>
      </c>
      <c r="N586" s="3">
        <v>0</v>
      </c>
      <c r="O586" s="3">
        <v>1</v>
      </c>
      <c r="P586" s="3">
        <v>2</v>
      </c>
      <c r="Q586" s="3">
        <v>100</v>
      </c>
      <c r="R586" s="3">
        <v>100</v>
      </c>
      <c r="S586" s="3">
        <v>1</v>
      </c>
      <c r="T586" s="3">
        <v>1</v>
      </c>
      <c r="U586" s="3" t="b">
        <v>1</v>
      </c>
      <c r="V586" s="3">
        <v>251</v>
      </c>
      <c r="W586" s="51">
        <v>2965.16</v>
      </c>
      <c r="X586" s="51">
        <v>2705.28</v>
      </c>
      <c r="Y586" s="53">
        <v>168</v>
      </c>
      <c r="Z586" s="53">
        <v>169</v>
      </c>
      <c r="AA586" s="51">
        <v>138.69</v>
      </c>
      <c r="AB586" s="51">
        <v>141.38</v>
      </c>
      <c r="AC586" s="17">
        <v>1.2115716075004299</v>
      </c>
      <c r="AD586" s="17">
        <v>1.19555901604695</v>
      </c>
      <c r="AE586" s="51">
        <v>32</v>
      </c>
      <c r="AF586" s="51">
        <v>30</v>
      </c>
      <c r="AG586" s="51">
        <v>31.69</v>
      </c>
      <c r="AH586" s="51">
        <v>30.31</v>
      </c>
      <c r="AI586" s="17">
        <v>1.0119644834507</v>
      </c>
      <c r="AJ586" s="17">
        <v>0.99223762703740404</v>
      </c>
      <c r="AK586" s="3">
        <v>-15</v>
      </c>
      <c r="AL586" s="3">
        <v>7</v>
      </c>
      <c r="AN586" s="6">
        <v>2.3588206276587309E-2</v>
      </c>
      <c r="AP586" s="6">
        <v>1.1924511137685556E-2</v>
      </c>
      <c r="AR586" s="6">
        <v>-5.9488399762042121E-4</v>
      </c>
      <c r="AT586" s="6">
        <v>-4.7114252061248862E-3</v>
      </c>
      <c r="AV586" s="6">
        <v>-7.2866263921894658E-3</v>
      </c>
      <c r="AX586" s="6">
        <v>-8.8959614157828604E-3</v>
      </c>
      <c r="AZ586" s="6">
        <v>6.561357297903303E-3</v>
      </c>
      <c r="BB586" s="6">
        <v>4.0481593397867499E-3</v>
      </c>
      <c r="BD586" s="6">
        <v>2.2396881689510595E-2</v>
      </c>
      <c r="BF586" s="6">
        <v>-2.2833132471254847E-2</v>
      </c>
      <c r="BH586" s="6">
        <v>5.3934010152283385E-3</v>
      </c>
      <c r="BJ586" s="6">
        <v>-5.5774278215222628E-3</v>
      </c>
      <c r="BL586" s="6">
        <v>1.6732044407414159E-2</v>
      </c>
      <c r="BN586" s="6">
        <v>-1.7386518508773929E-2</v>
      </c>
      <c r="BR586">
        <v>5</v>
      </c>
      <c r="BS586">
        <v>7</v>
      </c>
      <c r="BT586">
        <f t="shared" si="231"/>
        <v>22</v>
      </c>
      <c r="BU586" s="23">
        <v>2705.28</v>
      </c>
      <c r="BV586" s="22">
        <v>1.2115716075004299</v>
      </c>
      <c r="BW586" s="22">
        <v>1.19555901604695</v>
      </c>
    </row>
    <row r="587" spans="1:75" x14ac:dyDescent="0.25">
      <c r="A587" s="3">
        <v>133</v>
      </c>
      <c r="B587" s="3" t="s">
        <v>21</v>
      </c>
      <c r="C587" s="3" t="s">
        <v>22</v>
      </c>
      <c r="D587" s="3" t="s">
        <v>23</v>
      </c>
      <c r="E587" s="3" t="s">
        <v>237</v>
      </c>
      <c r="F587" s="3" t="s">
        <v>43</v>
      </c>
      <c r="G587" s="3" t="b">
        <v>1</v>
      </c>
      <c r="H587" s="3" t="b">
        <v>1</v>
      </c>
      <c r="I587" s="3" t="b">
        <v>0</v>
      </c>
      <c r="J587" s="3" t="b">
        <v>1</v>
      </c>
      <c r="K587" s="3" t="b">
        <v>0</v>
      </c>
      <c r="L587" s="3">
        <v>200</v>
      </c>
      <c r="M587" s="3">
        <v>2</v>
      </c>
      <c r="N587" s="3">
        <v>0</v>
      </c>
      <c r="O587" s="3">
        <v>1</v>
      </c>
      <c r="P587" s="3">
        <v>2</v>
      </c>
      <c r="Q587" s="3">
        <v>100</v>
      </c>
      <c r="R587" s="3">
        <v>100</v>
      </c>
      <c r="S587" s="3">
        <v>1</v>
      </c>
      <c r="T587" s="3">
        <v>1</v>
      </c>
      <c r="U587" s="3" t="b">
        <v>1</v>
      </c>
      <c r="V587" s="3">
        <v>251</v>
      </c>
      <c r="W587" s="51">
        <v>2857.93</v>
      </c>
      <c r="X587" s="51">
        <v>2635.59</v>
      </c>
      <c r="Y587" s="53">
        <v>168</v>
      </c>
      <c r="Z587" s="53">
        <v>170</v>
      </c>
      <c r="AA587" s="51">
        <v>141.06</v>
      </c>
      <c r="AB587" s="51">
        <v>143.68</v>
      </c>
      <c r="AC587" s="17">
        <v>1.1914185861444799</v>
      </c>
      <c r="AD587" s="17">
        <v>1.18353895674406</v>
      </c>
      <c r="AE587" s="51">
        <v>30.91</v>
      </c>
      <c r="AF587" s="51">
        <v>31.09</v>
      </c>
      <c r="AG587" s="51">
        <v>31.74</v>
      </c>
      <c r="AH587" s="51">
        <v>30.26</v>
      </c>
      <c r="AI587" s="17">
        <v>0.97599639390087001</v>
      </c>
      <c r="AJ587" s="17">
        <v>1.0299553370788701</v>
      </c>
      <c r="AK587" s="3">
        <v>-15</v>
      </c>
      <c r="AL587" s="3">
        <v>7</v>
      </c>
      <c r="AN587" s="6">
        <v>-1.3428131242817498E-2</v>
      </c>
      <c r="AP587" s="6">
        <v>-1.4143407592052237E-2</v>
      </c>
      <c r="AR587" s="6">
        <v>-5.9488399762042121E-4</v>
      </c>
      <c r="AT587" s="6">
        <v>1.1778563015312216E-3</v>
      </c>
      <c r="AV587" s="6">
        <v>9.6773269963066344E-3</v>
      </c>
      <c r="AX587" s="6">
        <v>7.2275305119560151E-3</v>
      </c>
      <c r="AZ587" s="6">
        <v>-1.0181567679967918E-2</v>
      </c>
      <c r="BB587" s="6">
        <v>-6.0464643937420126E-3</v>
      </c>
      <c r="BD587" s="6">
        <v>-1.2428512093038302E-2</v>
      </c>
      <c r="BF587" s="6">
        <v>1.2670597048956234E-2</v>
      </c>
      <c r="BH587" s="6">
        <v>6.9796954314720328E-3</v>
      </c>
      <c r="BJ587" s="6">
        <v>-7.2178477690286735E-3</v>
      </c>
      <c r="BL587" s="6">
        <v>-1.9405497788462012E-2</v>
      </c>
      <c r="BN587" s="6">
        <v>1.996535101101049E-2</v>
      </c>
      <c r="BR587">
        <v>5</v>
      </c>
      <c r="BS587">
        <v>7</v>
      </c>
      <c r="BT587">
        <f t="shared" si="231"/>
        <v>22</v>
      </c>
      <c r="BU587" s="23">
        <v>2635.59</v>
      </c>
      <c r="BV587" s="22">
        <v>1.1914185861444799</v>
      </c>
      <c r="BW587" s="22">
        <v>1.18353895674406</v>
      </c>
    </row>
    <row r="588" spans="1:75" x14ac:dyDescent="0.25">
      <c r="A588" s="3">
        <v>134</v>
      </c>
      <c r="B588" s="3" t="s">
        <v>21</v>
      </c>
      <c r="C588" s="3" t="s">
        <v>22</v>
      </c>
      <c r="D588" s="3" t="s">
        <v>23</v>
      </c>
      <c r="E588" s="3" t="s">
        <v>237</v>
      </c>
      <c r="F588" s="3" t="s">
        <v>43</v>
      </c>
      <c r="G588" s="3" t="b">
        <v>1</v>
      </c>
      <c r="H588" s="3" t="b">
        <v>1</v>
      </c>
      <c r="I588" s="3" t="b">
        <v>0</v>
      </c>
      <c r="J588" s="3" t="b">
        <v>1</v>
      </c>
      <c r="K588" s="3" t="b">
        <v>0</v>
      </c>
      <c r="L588" s="3">
        <v>200</v>
      </c>
      <c r="M588" s="3">
        <v>2</v>
      </c>
      <c r="N588" s="3">
        <v>0</v>
      </c>
      <c r="O588" s="3">
        <v>1</v>
      </c>
      <c r="P588" s="3">
        <v>2</v>
      </c>
      <c r="Q588" s="3">
        <v>100</v>
      </c>
      <c r="R588" s="3">
        <v>100</v>
      </c>
      <c r="S588" s="3">
        <v>1</v>
      </c>
      <c r="T588" s="3">
        <v>1</v>
      </c>
      <c r="U588" s="3" t="b">
        <v>1</v>
      </c>
      <c r="V588" s="3">
        <v>251</v>
      </c>
      <c r="W588" s="51">
        <v>2862.24</v>
      </c>
      <c r="X588" s="51">
        <v>2651.02</v>
      </c>
      <c r="Y588" s="53">
        <v>168</v>
      </c>
      <c r="Z588" s="53">
        <v>170</v>
      </c>
      <c r="AA588" s="51">
        <v>140.57</v>
      </c>
      <c r="AB588" s="51">
        <v>143.52000000000001</v>
      </c>
      <c r="AC588" s="17">
        <v>1.1957882934448301</v>
      </c>
      <c r="AD588" s="17">
        <v>1.18493554418365</v>
      </c>
      <c r="AE588" s="51">
        <v>31.21</v>
      </c>
      <c r="AF588" s="51">
        <v>30.79</v>
      </c>
      <c r="AG588" s="51">
        <v>31.4</v>
      </c>
      <c r="AH588" s="51">
        <v>30.6</v>
      </c>
      <c r="AI588" s="17">
        <v>0.99636422633316601</v>
      </c>
      <c r="AJ588" s="17">
        <v>1.0088117026416901</v>
      </c>
      <c r="AK588" s="3">
        <v>-15</v>
      </c>
      <c r="AL588" s="3">
        <v>7</v>
      </c>
      <c r="AN588" s="6">
        <v>-1.1940297476999873E-2</v>
      </c>
      <c r="AP588" s="6">
        <v>-8.3717332341838313E-3</v>
      </c>
      <c r="AR588" s="6">
        <v>-5.9488399762042121E-4</v>
      </c>
      <c r="AT588" s="6">
        <v>1.1778563015312216E-3</v>
      </c>
      <c r="AV588" s="6">
        <v>6.1700117387692988E-3</v>
      </c>
      <c r="AX588" s="6">
        <v>6.1058962908959735E-3</v>
      </c>
      <c r="AZ588" s="6">
        <v>-6.5512593399522645E-3</v>
      </c>
      <c r="BB588" s="6">
        <v>-4.873589588520133E-3</v>
      </c>
      <c r="BD588" s="6">
        <v>-2.8435413271991061E-3</v>
      </c>
      <c r="BF588" s="6">
        <v>2.8989283736688964E-3</v>
      </c>
      <c r="BH588" s="6">
        <v>-3.8071065989848663E-3</v>
      </c>
      <c r="BJ588" s="6">
        <v>3.9370078740159631E-3</v>
      </c>
      <c r="BL588" s="6">
        <v>1.0582914528576293E-3</v>
      </c>
      <c r="BN588" s="6">
        <v>-9.7320209317663942E-4</v>
      </c>
      <c r="BR588">
        <v>5</v>
      </c>
      <c r="BS588">
        <v>7</v>
      </c>
      <c r="BT588">
        <f t="shared" si="231"/>
        <v>22</v>
      </c>
      <c r="BU588" s="23">
        <v>2651.02</v>
      </c>
      <c r="BV588" s="22">
        <v>1.1957882934448301</v>
      </c>
      <c r="BW588" s="22">
        <v>1.18493554418365</v>
      </c>
    </row>
    <row r="589" spans="1:75" x14ac:dyDescent="0.25">
      <c r="A589" s="3">
        <v>135</v>
      </c>
      <c r="B589" s="3" t="s">
        <v>21</v>
      </c>
      <c r="C589" s="3" t="s">
        <v>22</v>
      </c>
      <c r="D589" s="3" t="s">
        <v>23</v>
      </c>
      <c r="E589" s="3" t="s">
        <v>237</v>
      </c>
      <c r="F589" s="3" t="s">
        <v>43</v>
      </c>
      <c r="G589" s="3" t="b">
        <v>1</v>
      </c>
      <c r="H589" s="3" t="b">
        <v>1</v>
      </c>
      <c r="I589" s="3" t="b">
        <v>0</v>
      </c>
      <c r="J589" s="3" t="b">
        <v>1</v>
      </c>
      <c r="K589" s="3" t="b">
        <v>0</v>
      </c>
      <c r="L589" s="3">
        <v>200</v>
      </c>
      <c r="M589" s="3">
        <v>2</v>
      </c>
      <c r="N589" s="3">
        <v>0</v>
      </c>
      <c r="O589" s="3">
        <v>1</v>
      </c>
      <c r="P589" s="3">
        <v>2</v>
      </c>
      <c r="Q589" s="3">
        <v>100</v>
      </c>
      <c r="R589" s="3">
        <v>100</v>
      </c>
      <c r="S589" s="3">
        <v>1</v>
      </c>
      <c r="T589" s="3">
        <v>1</v>
      </c>
      <c r="U589" s="3" t="b">
        <v>1</v>
      </c>
      <c r="V589" s="3">
        <v>251</v>
      </c>
      <c r="W589" s="51">
        <v>2887.13</v>
      </c>
      <c r="X589" s="51">
        <v>2638.11</v>
      </c>
      <c r="Y589" s="53">
        <v>169</v>
      </c>
      <c r="Z589" s="53">
        <v>170</v>
      </c>
      <c r="AA589" s="51">
        <v>139.91999999999999</v>
      </c>
      <c r="AB589" s="51">
        <v>142.78</v>
      </c>
      <c r="AC589" s="17">
        <v>1.20826336376191</v>
      </c>
      <c r="AD589" s="17">
        <v>1.19131265575895</v>
      </c>
      <c r="AE589" s="51">
        <v>32</v>
      </c>
      <c r="AF589" s="51">
        <v>30</v>
      </c>
      <c r="AG589" s="51">
        <v>31.56</v>
      </c>
      <c r="AH589" s="51">
        <v>30.44</v>
      </c>
      <c r="AI589" s="17">
        <v>1.01686852786754</v>
      </c>
      <c r="AJ589" s="17">
        <v>0.98854802126958996</v>
      </c>
      <c r="AK589" s="3">
        <v>-15</v>
      </c>
      <c r="AL589" s="3">
        <v>7</v>
      </c>
      <c r="AN589" s="6">
        <v>-3.3481437806648362E-3</v>
      </c>
      <c r="AP589" s="6">
        <v>-1.3200788059853363E-2</v>
      </c>
      <c r="AR589" s="6">
        <v>5.353955978584235E-3</v>
      </c>
      <c r="AT589" s="6">
        <v>1.1778563015312216E-3</v>
      </c>
      <c r="AV589" s="6">
        <v>1.5174506828528056E-3</v>
      </c>
      <c r="AX589" s="6">
        <v>9.1833801849294794E-4</v>
      </c>
      <c r="AZ589" s="6">
        <v>3.8129020789940959E-3</v>
      </c>
      <c r="BB589" s="6">
        <v>4.8200311175095045E-4</v>
      </c>
      <c r="BD589" s="6">
        <v>2.2396881689510595E-2</v>
      </c>
      <c r="BF589" s="6">
        <v>-2.2833132471254847E-2</v>
      </c>
      <c r="BH589" s="6">
        <v>1.2690355329947334E-3</v>
      </c>
      <c r="BJ589" s="6">
        <v>-1.312335958005062E-3</v>
      </c>
      <c r="BL589" s="6">
        <v>2.165919272866379E-2</v>
      </c>
      <c r="BN589" s="6">
        <v>-2.1040337180886381E-2</v>
      </c>
      <c r="BR589">
        <v>5</v>
      </c>
      <c r="BS589">
        <v>7</v>
      </c>
      <c r="BT589">
        <f t="shared" si="231"/>
        <v>22</v>
      </c>
      <c r="BU589" s="23">
        <v>2638.11</v>
      </c>
      <c r="BV589" s="22">
        <v>1.20826336376191</v>
      </c>
      <c r="BW589" s="22">
        <v>1.19131265575895</v>
      </c>
    </row>
    <row r="590" spans="1:75" x14ac:dyDescent="0.25">
      <c r="A590" s="3">
        <v>136</v>
      </c>
      <c r="B590" s="3" t="s">
        <v>21</v>
      </c>
      <c r="C590" s="3" t="s">
        <v>22</v>
      </c>
      <c r="D590" s="3" t="s">
        <v>23</v>
      </c>
      <c r="E590" s="3" t="s">
        <v>237</v>
      </c>
      <c r="F590" s="3" t="s">
        <v>43</v>
      </c>
      <c r="G590" s="3" t="b">
        <v>1</v>
      </c>
      <c r="H590" s="3" t="b">
        <v>1</v>
      </c>
      <c r="I590" s="3" t="b">
        <v>0</v>
      </c>
      <c r="J590" s="3" t="b">
        <v>1</v>
      </c>
      <c r="K590" s="3" t="b">
        <v>0</v>
      </c>
      <c r="L590" s="3">
        <v>200</v>
      </c>
      <c r="M590" s="3">
        <v>2</v>
      </c>
      <c r="N590" s="3">
        <v>0</v>
      </c>
      <c r="O590" s="3">
        <v>1</v>
      </c>
      <c r="P590" s="3">
        <v>2</v>
      </c>
      <c r="Q590" s="3">
        <v>100</v>
      </c>
      <c r="R590" s="3">
        <v>100</v>
      </c>
      <c r="S590" s="3">
        <v>1</v>
      </c>
      <c r="T590" s="3">
        <v>1</v>
      </c>
      <c r="U590" s="3" t="b">
        <v>1</v>
      </c>
      <c r="V590" s="3">
        <v>251</v>
      </c>
      <c r="W590" s="51">
        <v>2914.22</v>
      </c>
      <c r="X590" s="51">
        <v>2734.86</v>
      </c>
      <c r="Y590" s="53">
        <v>168</v>
      </c>
      <c r="Z590" s="53">
        <v>170</v>
      </c>
      <c r="AA590" s="51">
        <v>138.16</v>
      </c>
      <c r="AB590" s="51">
        <v>141.55000000000001</v>
      </c>
      <c r="AC590" s="17">
        <v>1.2161946930897301</v>
      </c>
      <c r="AD590" s="17">
        <v>1.2011709290738199</v>
      </c>
      <c r="AE590" s="51">
        <v>30.89</v>
      </c>
      <c r="AF590" s="51">
        <v>31.11</v>
      </c>
      <c r="AG590" s="51">
        <v>31.16</v>
      </c>
      <c r="AH590" s="51">
        <v>30.84</v>
      </c>
      <c r="AI590" s="17">
        <v>0.99307519809167399</v>
      </c>
      <c r="AJ590" s="17">
        <v>1.0105902209494999</v>
      </c>
      <c r="AK590" s="3">
        <v>-15</v>
      </c>
      <c r="AL590" s="3">
        <v>7</v>
      </c>
      <c r="AN590" s="6">
        <v>6.0034610258321575E-3</v>
      </c>
      <c r="AP590" s="6">
        <v>2.2989068979924809E-2</v>
      </c>
      <c r="AR590" s="6">
        <v>-5.9488399762042121E-4</v>
      </c>
      <c r="AT590" s="6">
        <v>1.1778563015312216E-3</v>
      </c>
      <c r="AV590" s="6">
        <v>-1.108025309932148E-2</v>
      </c>
      <c r="AX590" s="6">
        <v>-7.7042250559063996E-3</v>
      </c>
      <c r="AZ590" s="6">
        <v>1.0402169740901135E-2</v>
      </c>
      <c r="BB590" s="6">
        <v>8.7611269719780616E-3</v>
      </c>
      <c r="BD590" s="6">
        <v>-1.3067510144094241E-2</v>
      </c>
      <c r="BF590" s="6">
        <v>1.3322041627308767E-2</v>
      </c>
      <c r="BH590" s="6">
        <v>-1.1421319796954377E-2</v>
      </c>
      <c r="BJ590" s="6">
        <v>1.1811023622047445E-2</v>
      </c>
      <c r="BL590" s="6">
        <v>-2.2462320386023027E-3</v>
      </c>
      <c r="BN590" s="6">
        <v>7.8806558979849228E-4</v>
      </c>
      <c r="BR590">
        <v>5</v>
      </c>
      <c r="BS590">
        <v>7</v>
      </c>
      <c r="BT590">
        <f t="shared" si="231"/>
        <v>22</v>
      </c>
      <c r="BU590" s="23">
        <v>2734.86</v>
      </c>
      <c r="BV590" s="22">
        <v>1.2161946930897301</v>
      </c>
      <c r="BW590" s="22">
        <v>1.2011709290738199</v>
      </c>
    </row>
    <row r="591" spans="1:75" x14ac:dyDescent="0.25">
      <c r="A591" s="3">
        <v>137</v>
      </c>
      <c r="B591" s="3" t="s">
        <v>21</v>
      </c>
      <c r="C591" s="3" t="s">
        <v>22</v>
      </c>
      <c r="D591" s="3" t="s">
        <v>23</v>
      </c>
      <c r="E591" s="3" t="s">
        <v>237</v>
      </c>
      <c r="F591" s="3" t="s">
        <v>43</v>
      </c>
      <c r="G591" s="3" t="b">
        <v>1</v>
      </c>
      <c r="H591" s="3" t="b">
        <v>1</v>
      </c>
      <c r="I591" s="3" t="b">
        <v>0</v>
      </c>
      <c r="J591" s="3" t="b">
        <v>1</v>
      </c>
      <c r="K591" s="3" t="b">
        <v>0</v>
      </c>
      <c r="L591" s="3">
        <v>200</v>
      </c>
      <c r="M591" s="3">
        <v>2</v>
      </c>
      <c r="N591" s="3">
        <v>0</v>
      </c>
      <c r="O591" s="3">
        <v>1</v>
      </c>
      <c r="P591" s="3">
        <v>2</v>
      </c>
      <c r="Q591" s="3">
        <v>100</v>
      </c>
      <c r="R591" s="3">
        <v>100</v>
      </c>
      <c r="S591" s="3">
        <v>1</v>
      </c>
      <c r="T591" s="3">
        <v>1</v>
      </c>
      <c r="U591" s="3" t="b">
        <v>1</v>
      </c>
      <c r="V591" s="3">
        <v>251</v>
      </c>
      <c r="W591" s="51">
        <v>2890.02</v>
      </c>
      <c r="X591" s="51">
        <v>2677.38</v>
      </c>
      <c r="Y591" s="53">
        <v>168</v>
      </c>
      <c r="Z591" s="53">
        <v>170</v>
      </c>
      <c r="AA591" s="51">
        <v>139.47</v>
      </c>
      <c r="AB591" s="51">
        <v>142.88</v>
      </c>
      <c r="AC591" s="17">
        <v>1.2049095111282599</v>
      </c>
      <c r="AD591" s="17">
        <v>1.1901978255825201</v>
      </c>
      <c r="AE591" s="51">
        <v>31.11</v>
      </c>
      <c r="AF591" s="51">
        <v>30.89</v>
      </c>
      <c r="AG591" s="51">
        <v>31.32</v>
      </c>
      <c r="AH591" s="51">
        <v>30.68</v>
      </c>
      <c r="AI591" s="17">
        <v>0.99527399643158498</v>
      </c>
      <c r="AJ591" s="17">
        <v>1.0090277710481701</v>
      </c>
      <c r="AK591" s="3">
        <v>-15</v>
      </c>
      <c r="AL591" s="3">
        <v>7</v>
      </c>
      <c r="AN591" s="6">
        <v>-2.3505011859518143E-3</v>
      </c>
      <c r="AP591" s="6">
        <v>1.4883663169122929E-3</v>
      </c>
      <c r="AR591" s="6">
        <v>-5.9488399762042121E-4</v>
      </c>
      <c r="AT591" s="6">
        <v>1.1778563015312216E-3</v>
      </c>
      <c r="AV591" s="6">
        <v>-1.7035531250895186E-3</v>
      </c>
      <c r="AX591" s="6">
        <v>1.6193594066553629E-3</v>
      </c>
      <c r="AZ591" s="6">
        <v>1.0265554543247291E-3</v>
      </c>
      <c r="BB591" s="6">
        <v>-4.5424777306257713E-4</v>
      </c>
      <c r="BD591" s="6">
        <v>-6.0385315824789121E-3</v>
      </c>
      <c r="BF591" s="6">
        <v>6.1561512654313422E-3</v>
      </c>
      <c r="BH591" s="6">
        <v>-6.3451776649746661E-3</v>
      </c>
      <c r="BJ591" s="6">
        <v>6.5616797900263091E-3</v>
      </c>
      <c r="BL591" s="6">
        <v>-3.7074733244879532E-5</v>
      </c>
      <c r="BN591" s="6">
        <v>-7.5922942841732954E-4</v>
      </c>
      <c r="BR591">
        <v>5</v>
      </c>
      <c r="BS591">
        <v>7</v>
      </c>
      <c r="BT591">
        <f t="shared" si="231"/>
        <v>22</v>
      </c>
      <c r="BU591" s="23">
        <v>2677.38</v>
      </c>
      <c r="BV591" s="22">
        <v>1.2049095111282599</v>
      </c>
      <c r="BW591" s="22">
        <v>1.1901978255825201</v>
      </c>
    </row>
    <row r="592" spans="1:75" x14ac:dyDescent="0.25">
      <c r="A592" s="3">
        <v>138</v>
      </c>
      <c r="B592" s="3" t="s">
        <v>21</v>
      </c>
      <c r="C592" s="3" t="s">
        <v>22</v>
      </c>
      <c r="D592" s="3" t="s">
        <v>23</v>
      </c>
      <c r="E592" s="3" t="s">
        <v>237</v>
      </c>
      <c r="F592" s="3" t="s">
        <v>43</v>
      </c>
      <c r="G592" s="3" t="b">
        <v>1</v>
      </c>
      <c r="H592" s="3" t="b">
        <v>1</v>
      </c>
      <c r="I592" s="3" t="b">
        <v>0</v>
      </c>
      <c r="J592" s="3" t="b">
        <v>1</v>
      </c>
      <c r="K592" s="3" t="b">
        <v>0</v>
      </c>
      <c r="L592" s="3">
        <v>200</v>
      </c>
      <c r="M592" s="3">
        <v>2</v>
      </c>
      <c r="N592" s="3">
        <v>0</v>
      </c>
      <c r="O592" s="3">
        <v>1</v>
      </c>
      <c r="P592" s="3">
        <v>2</v>
      </c>
      <c r="Q592" s="3">
        <v>100</v>
      </c>
      <c r="R592" s="3">
        <v>100</v>
      </c>
      <c r="S592" s="3">
        <v>1</v>
      </c>
      <c r="T592" s="3">
        <v>1</v>
      </c>
      <c r="U592" s="3" t="b">
        <v>1</v>
      </c>
      <c r="V592" s="3">
        <v>251</v>
      </c>
      <c r="W592" s="51">
        <v>2942.28</v>
      </c>
      <c r="X592" s="51">
        <v>2736</v>
      </c>
      <c r="Y592" s="53">
        <v>168</v>
      </c>
      <c r="Z592" s="53">
        <v>170</v>
      </c>
      <c r="AA592" s="51">
        <v>137.78</v>
      </c>
      <c r="AB592" s="51">
        <v>141.02000000000001</v>
      </c>
      <c r="AC592" s="17">
        <v>1.2194775554222399</v>
      </c>
      <c r="AD592" s="17">
        <v>1.20568274197001</v>
      </c>
      <c r="AE592" s="51">
        <v>30.98</v>
      </c>
      <c r="AF592" s="51">
        <v>31.02</v>
      </c>
      <c r="AG592" s="51">
        <v>31.37</v>
      </c>
      <c r="AH592" s="51">
        <v>30.63</v>
      </c>
      <c r="AI592" s="17">
        <v>0.98923993898803297</v>
      </c>
      <c r="AJ592" s="17">
        <v>1.0145675926452999</v>
      </c>
      <c r="AK592" s="3">
        <v>-15</v>
      </c>
      <c r="AL592" s="3">
        <v>7</v>
      </c>
      <c r="AN592" s="6">
        <v>1.5689914730900645E-2</v>
      </c>
      <c r="AP592" s="6">
        <v>2.3415492101633628E-2</v>
      </c>
      <c r="AR592" s="6">
        <v>-5.9488399762042121E-4</v>
      </c>
      <c r="AT592" s="6">
        <v>1.1778563015312216E-3</v>
      </c>
      <c r="AV592" s="6">
        <v>-1.3800211870472645E-2</v>
      </c>
      <c r="AX592" s="6">
        <v>-1.1419638413167954E-2</v>
      </c>
      <c r="AZ592" s="6">
        <v>1.3129538346088543E-2</v>
      </c>
      <c r="BB592" s="6">
        <v>1.2550214229823053E-2</v>
      </c>
      <c r="BD592" s="6">
        <v>-1.0192018914342516E-2</v>
      </c>
      <c r="BF592" s="6">
        <v>1.0390541024722477E-2</v>
      </c>
      <c r="BH592" s="6">
        <v>-4.7588832487310828E-3</v>
      </c>
      <c r="BJ592" s="6">
        <v>4.9212598425196763E-3</v>
      </c>
      <c r="BL592" s="6">
        <v>-6.0995597917468114E-3</v>
      </c>
      <c r="BN592" s="6">
        <v>4.726859022641694E-3</v>
      </c>
      <c r="BR592">
        <v>5</v>
      </c>
      <c r="BS592">
        <v>7</v>
      </c>
      <c r="BT592">
        <f t="shared" si="231"/>
        <v>22</v>
      </c>
      <c r="BU592" s="23">
        <v>2736</v>
      </c>
      <c r="BV592" s="22">
        <v>1.2194775554222399</v>
      </c>
      <c r="BW592" s="22">
        <v>1.20568274197001</v>
      </c>
    </row>
    <row r="593" spans="1:75" x14ac:dyDescent="0.25">
      <c r="A593" s="3">
        <v>139</v>
      </c>
      <c r="B593" s="3" t="s">
        <v>21</v>
      </c>
      <c r="C593" s="3" t="s">
        <v>22</v>
      </c>
      <c r="D593" s="3" t="s">
        <v>23</v>
      </c>
      <c r="E593" s="3" t="s">
        <v>237</v>
      </c>
      <c r="F593" s="3" t="s">
        <v>43</v>
      </c>
      <c r="G593" s="3" t="b">
        <v>1</v>
      </c>
      <c r="H593" s="3" t="b">
        <v>1</v>
      </c>
      <c r="I593" s="3" t="b">
        <v>0</v>
      </c>
      <c r="J593" s="3" t="b">
        <v>1</v>
      </c>
      <c r="K593" s="3" t="b">
        <v>0</v>
      </c>
      <c r="L593" s="3">
        <v>200</v>
      </c>
      <c r="M593" s="3">
        <v>2</v>
      </c>
      <c r="N593" s="3">
        <v>0</v>
      </c>
      <c r="O593" s="3">
        <v>1</v>
      </c>
      <c r="P593" s="3">
        <v>2</v>
      </c>
      <c r="Q593" s="3">
        <v>100</v>
      </c>
      <c r="R593" s="3">
        <v>100</v>
      </c>
      <c r="S593" s="3">
        <v>1</v>
      </c>
      <c r="T593" s="3">
        <v>1</v>
      </c>
      <c r="U593" s="3" t="b">
        <v>1</v>
      </c>
      <c r="V593" s="3">
        <v>251</v>
      </c>
      <c r="W593" s="51">
        <v>2905.62</v>
      </c>
      <c r="X593" s="51">
        <v>2649.94</v>
      </c>
      <c r="Y593" s="53">
        <v>168</v>
      </c>
      <c r="Z593" s="53">
        <v>169</v>
      </c>
      <c r="AA593" s="51">
        <v>140.55000000000001</v>
      </c>
      <c r="AB593" s="51">
        <v>143.13</v>
      </c>
      <c r="AC593" s="17">
        <v>1.1959182667183099</v>
      </c>
      <c r="AD593" s="17">
        <v>1.1810809263281601</v>
      </c>
      <c r="AE593" s="51">
        <v>32</v>
      </c>
      <c r="AF593" s="51">
        <v>30</v>
      </c>
      <c r="AG593" s="51">
        <v>31.72</v>
      </c>
      <c r="AH593" s="51">
        <v>30.28</v>
      </c>
      <c r="AI593" s="17">
        <v>1.0123688726375299</v>
      </c>
      <c r="AJ593" s="17">
        <v>0.99462090097064304</v>
      </c>
      <c r="AK593" s="3">
        <v>-15</v>
      </c>
      <c r="AL593" s="3">
        <v>7</v>
      </c>
      <c r="AN593" s="6">
        <v>3.0346975951980326E-3</v>
      </c>
      <c r="AP593" s="6">
        <v>-8.7757130336976186E-3</v>
      </c>
      <c r="AR593" s="6">
        <v>-5.9488399762042121E-4</v>
      </c>
      <c r="AT593" s="6">
        <v>-4.7114252061248862E-3</v>
      </c>
      <c r="AV593" s="6">
        <v>6.0268560139720151E-3</v>
      </c>
      <c r="AX593" s="6">
        <v>3.3719128770617335E-3</v>
      </c>
      <c r="AZ593" s="6">
        <v>-6.44327886751761E-3</v>
      </c>
      <c r="BB593" s="6">
        <v>-8.1107547228348453E-3</v>
      </c>
      <c r="BD593" s="6">
        <v>2.2396881689510595E-2</v>
      </c>
      <c r="BF593" s="6">
        <v>-2.2833132471254847E-2</v>
      </c>
      <c r="BH593" s="6">
        <v>6.345177664974555E-3</v>
      </c>
      <c r="BJ593" s="6">
        <v>-6.561679790026087E-3</v>
      </c>
      <c r="BL593" s="6">
        <v>1.7138338750136262E-2</v>
      </c>
      <c r="BN593" s="6">
        <v>-1.5026360988967369E-2</v>
      </c>
      <c r="BR593">
        <v>5</v>
      </c>
      <c r="BS593">
        <v>7</v>
      </c>
      <c r="BT593">
        <f t="shared" si="231"/>
        <v>22</v>
      </c>
      <c r="BU593" s="23">
        <v>2649.94</v>
      </c>
      <c r="BV593" s="22">
        <v>1.1959182667183099</v>
      </c>
      <c r="BW593" s="22">
        <v>1.1810809263281601</v>
      </c>
    </row>
    <row r="594" spans="1:75" x14ac:dyDescent="0.25">
      <c r="A594" s="3">
        <v>140</v>
      </c>
      <c r="B594" s="3" t="s">
        <v>21</v>
      </c>
      <c r="C594" s="3" t="s">
        <v>22</v>
      </c>
      <c r="D594" s="3" t="s">
        <v>23</v>
      </c>
      <c r="E594" s="3" t="s">
        <v>237</v>
      </c>
      <c r="F594" s="3" t="s">
        <v>43</v>
      </c>
      <c r="G594" s="3" t="b">
        <v>1</v>
      </c>
      <c r="H594" s="3" t="b">
        <v>1</v>
      </c>
      <c r="I594" s="3" t="b">
        <v>0</v>
      </c>
      <c r="J594" s="3" t="b">
        <v>1</v>
      </c>
      <c r="K594" s="3" t="b">
        <v>0</v>
      </c>
      <c r="L594" s="3">
        <v>200</v>
      </c>
      <c r="M594" s="3">
        <v>2</v>
      </c>
      <c r="N594" s="3">
        <v>0</v>
      </c>
      <c r="O594" s="3">
        <v>1</v>
      </c>
      <c r="P594" s="3">
        <v>2</v>
      </c>
      <c r="Q594" s="3">
        <v>100</v>
      </c>
      <c r="R594" s="3">
        <v>100</v>
      </c>
      <c r="S594" s="3">
        <v>1</v>
      </c>
      <c r="T594" s="3">
        <v>1</v>
      </c>
      <c r="U594" s="3" t="b">
        <v>1</v>
      </c>
      <c r="V594" s="3">
        <v>251</v>
      </c>
      <c r="W594" s="51">
        <v>2857.87</v>
      </c>
      <c r="X594" s="51">
        <v>2648.27</v>
      </c>
      <c r="Y594" s="53">
        <v>168</v>
      </c>
      <c r="Z594" s="53">
        <v>170</v>
      </c>
      <c r="AA594" s="51">
        <v>140.57</v>
      </c>
      <c r="AB594" s="51">
        <v>143.72</v>
      </c>
      <c r="AC594" s="17">
        <v>1.1955688629349499</v>
      </c>
      <c r="AD594" s="17">
        <v>1.1833404264630401</v>
      </c>
      <c r="AE594" s="51">
        <v>30.93</v>
      </c>
      <c r="AF594" s="51">
        <v>31.07</v>
      </c>
      <c r="AG594" s="51">
        <v>31.47</v>
      </c>
      <c r="AH594" s="51">
        <v>30.53</v>
      </c>
      <c r="AI594" s="17">
        <v>0.98546984806916904</v>
      </c>
      <c r="AJ594" s="17">
        <v>1.02052378300394</v>
      </c>
      <c r="AK594" s="3">
        <v>-15</v>
      </c>
      <c r="AL594" s="3">
        <v>7</v>
      </c>
      <c r="AN594" s="6">
        <v>-1.3448843545821987E-2</v>
      </c>
      <c r="AP594" s="6">
        <v>-9.4003855014643811E-3</v>
      </c>
      <c r="AR594" s="6">
        <v>-5.9488399762042121E-4</v>
      </c>
      <c r="AT594" s="6">
        <v>1.1778563015312216E-3</v>
      </c>
      <c r="AV594" s="6">
        <v>6.1700117387692988E-3</v>
      </c>
      <c r="AX594" s="6">
        <v>7.5079390672210256E-3</v>
      </c>
      <c r="AZ594" s="6">
        <v>-6.7335599736830787E-3</v>
      </c>
      <c r="BB594" s="6">
        <v>-6.2131930625536347E-3</v>
      </c>
      <c r="BD594" s="6">
        <v>-1.1789514041982363E-2</v>
      </c>
      <c r="BF594" s="6">
        <v>1.20191524706037E-2</v>
      </c>
      <c r="BH594" s="6">
        <v>-1.5862944162438053E-3</v>
      </c>
      <c r="BJ594" s="6">
        <v>1.6404199475066328E-3</v>
      </c>
      <c r="BL594" s="6">
        <v>-9.8874123401559988E-3</v>
      </c>
      <c r="BN594" s="6">
        <v>1.0625277692978052E-2</v>
      </c>
      <c r="BR594">
        <v>5</v>
      </c>
      <c r="BS594">
        <v>7</v>
      </c>
      <c r="BT594">
        <f t="shared" si="231"/>
        <v>22</v>
      </c>
      <c r="BU594" s="23">
        <v>2648.27</v>
      </c>
      <c r="BV594" s="22">
        <v>1.1955688629349499</v>
      </c>
      <c r="BW594" s="22">
        <v>1.1833404264630401</v>
      </c>
    </row>
    <row r="595" spans="1:75" x14ac:dyDescent="0.25">
      <c r="A595" s="1">
        <v>141</v>
      </c>
      <c r="B595" s="1" t="s">
        <v>21</v>
      </c>
      <c r="C595" s="1" t="s">
        <v>22</v>
      </c>
      <c r="D595" s="1" t="s">
        <v>23</v>
      </c>
      <c r="E595" s="1" t="s">
        <v>238</v>
      </c>
      <c r="F595" s="1" t="s">
        <v>43</v>
      </c>
      <c r="G595" s="1" t="b">
        <v>1</v>
      </c>
      <c r="H595" s="1" t="b">
        <v>1</v>
      </c>
      <c r="I595" s="1" t="b">
        <v>0</v>
      </c>
      <c r="J595" s="1" t="b">
        <v>1</v>
      </c>
      <c r="K595" s="1" t="b">
        <v>0</v>
      </c>
      <c r="L595" s="1">
        <v>200</v>
      </c>
      <c r="M595" s="1">
        <v>2</v>
      </c>
      <c r="N595" s="1">
        <v>0</v>
      </c>
      <c r="O595" s="1">
        <v>1</v>
      </c>
      <c r="P595" s="1">
        <v>2</v>
      </c>
      <c r="Q595" s="1">
        <v>100</v>
      </c>
      <c r="R595" s="1">
        <v>100</v>
      </c>
      <c r="S595" s="1">
        <v>1</v>
      </c>
      <c r="T595" s="1">
        <v>1</v>
      </c>
      <c r="U595" s="1" t="b">
        <v>1</v>
      </c>
      <c r="V595" s="1">
        <v>251</v>
      </c>
      <c r="W595" s="50">
        <v>2876.71</v>
      </c>
      <c r="X595" s="50">
        <v>2749.34</v>
      </c>
      <c r="Y595" s="54">
        <v>168</v>
      </c>
      <c r="Z595" s="54">
        <v>169</v>
      </c>
      <c r="AA595" s="50">
        <v>140.26</v>
      </c>
      <c r="AB595" s="50">
        <v>141.19999999999999</v>
      </c>
      <c r="AC595" s="16">
        <v>1.1979930645406101</v>
      </c>
      <c r="AD595" s="16">
        <v>1.1970039070235801</v>
      </c>
      <c r="AE595" s="50">
        <v>30.99</v>
      </c>
      <c r="AF595" s="50">
        <v>31.01</v>
      </c>
      <c r="AG595" s="50">
        <v>31.58</v>
      </c>
      <c r="AH595" s="50">
        <v>30.42</v>
      </c>
      <c r="AI595" s="16">
        <v>0.98280004624039197</v>
      </c>
      <c r="AJ595" s="16">
        <v>1.0211655836053</v>
      </c>
      <c r="AK595" s="1">
        <v>-15</v>
      </c>
      <c r="AL595" s="1">
        <v>6</v>
      </c>
      <c r="AN595" s="6" cm="1">
        <f t="array" ref="AN595:AN604">W595:W604/AO595-1</f>
        <v>8.4706755050836247E-3</v>
      </c>
      <c r="AO595" s="23">
        <f>AVERAGE(W595:W604)</f>
        <v>2852.5470000000005</v>
      </c>
      <c r="AP595" s="6" cm="1">
        <f t="array" ref="AP595:AP604">X595:X604/AQ595-1</f>
        <v>2.3274161160442564E-3</v>
      </c>
      <c r="AQ595" s="23">
        <f t="shared" ref="AQ595" si="237">AVERAGE(X595:X604)</f>
        <v>2742.9560000000001</v>
      </c>
      <c r="AR595" s="6" cm="1">
        <f t="array" ref="AR595:AR604">Y595:Y604/AS595-1</f>
        <v>-1.1890606420926764E-3</v>
      </c>
      <c r="AS595" s="23">
        <f>AVERAGE(Y595:Y604)</f>
        <v>168.2</v>
      </c>
      <c r="AT595" s="6" cm="1">
        <f t="array" ref="AT595:AT604">Z595:Z604/AU595-1</f>
        <v>-1.1820330969266601E-3</v>
      </c>
      <c r="AU595" s="23">
        <f>AVERAGE(Z595:Z604)</f>
        <v>169.2</v>
      </c>
      <c r="AV595" s="6" cm="1">
        <f t="array" ref="AV595:AV604">AA595:AA604/AW595-1</f>
        <v>-3.8485111963171281E-4</v>
      </c>
      <c r="AW595" s="23">
        <f>AVERAGE(AA595:AA604)</f>
        <v>140.31399999999999</v>
      </c>
      <c r="AX595" s="6" cm="1">
        <f t="array" ref="AX595:AX604">AB595:AB604/AY595-1</f>
        <v>-3.3668132442103982E-3</v>
      </c>
      <c r="AY595" s="23">
        <f>AVERAGE(AB595:AB604)</f>
        <v>141.67699999999999</v>
      </c>
      <c r="AZ595" s="6" cm="1">
        <f t="array" ref="AZ595:AZ604">AC595:AC604/BA595-1</f>
        <v>-9.0087547931250178E-4</v>
      </c>
      <c r="BA595" s="23">
        <f>AVERAGE(AC595:AC604)</f>
        <v>1.1990732802566921</v>
      </c>
      <c r="BB595" s="6" cm="1">
        <f t="array" ref="BB595:BB604">AD595:AD604/BC595-1</f>
        <v>2.0049257678826926E-3</v>
      </c>
      <c r="BC595" s="23">
        <f>AVERAGE(AD595:AD604)</f>
        <v>1.1946088050478001</v>
      </c>
      <c r="BD595" s="6" cm="1">
        <f t="array" ref="BD595:BD604">AE595:AE604/BE595-1</f>
        <v>-3.2267432480304059E-5</v>
      </c>
      <c r="BE595" s="23">
        <f>AVERAGE(AE595:AE604)</f>
        <v>30.990999999999996</v>
      </c>
      <c r="BF595" s="6" cm="1">
        <f t="array" ref="BF595:BF604">AF595:AF604/BG595-1</f>
        <v>3.224870198970109E-5</v>
      </c>
      <c r="BG595" s="23">
        <f>AVERAGE(AF595:AF604)</f>
        <v>31.009000000000004</v>
      </c>
      <c r="BH595" s="6" cm="1">
        <f t="array" ref="BH595:BH604">AG595:AG604/BI595-1</f>
        <v>8.591229919197696E-3</v>
      </c>
      <c r="BI595" s="23">
        <f t="shared" ref="BI595" si="238">AVERAGE(AG595:AG604)</f>
        <v>31.311</v>
      </c>
      <c r="BJ595" s="6" cm="1">
        <f t="array" ref="BJ595:BJ604">AH595:AH604/BK595-1</f>
        <v>-8.7653556648961128E-3</v>
      </c>
      <c r="BK595" s="23">
        <f t="shared" ref="BK595" si="239">AVERAGE(AH595:AH604)</f>
        <v>30.689</v>
      </c>
      <c r="BL595" s="6" cm="1">
        <f t="array" ref="BL595:BL604">AI595:AI604/BM595-1</f>
        <v>-9.4432861069304597E-3</v>
      </c>
      <c r="BM595" s="22">
        <f t="shared" ref="BM595" si="240">AVERAGE(AI595:AI604)</f>
        <v>0.99216938561529466</v>
      </c>
      <c r="BN595" s="6" cm="1">
        <f t="array" ref="BN595:BN604">AJ595:AJ604/BO595-1</f>
        <v>8.0954118799838604E-3</v>
      </c>
      <c r="BO595" s="22">
        <f t="shared" ref="BO595" si="241">AVERAGE(AJ595:AJ604)</f>
        <v>1.012965212986082</v>
      </c>
      <c r="BR595">
        <v>5</v>
      </c>
      <c r="BS595">
        <v>6</v>
      </c>
      <c r="BT595">
        <f t="shared" si="231"/>
        <v>21</v>
      </c>
      <c r="BU595" s="23">
        <v>2749.34</v>
      </c>
      <c r="BV595" s="22">
        <v>1.1979930645406101</v>
      </c>
      <c r="BW595" s="22">
        <v>1.1970039070235801</v>
      </c>
    </row>
    <row r="596" spans="1:75" x14ac:dyDescent="0.25">
      <c r="A596" s="1">
        <v>142</v>
      </c>
      <c r="B596" s="1" t="s">
        <v>21</v>
      </c>
      <c r="C596" s="1" t="s">
        <v>22</v>
      </c>
      <c r="D596" s="1" t="s">
        <v>23</v>
      </c>
      <c r="E596" s="1" t="s">
        <v>238</v>
      </c>
      <c r="F596" s="1" t="s">
        <v>43</v>
      </c>
      <c r="G596" s="1" t="b">
        <v>1</v>
      </c>
      <c r="H596" s="1" t="b">
        <v>1</v>
      </c>
      <c r="I596" s="1" t="b">
        <v>0</v>
      </c>
      <c r="J596" s="1" t="b">
        <v>1</v>
      </c>
      <c r="K596" s="1" t="b">
        <v>0</v>
      </c>
      <c r="L596" s="1">
        <v>200</v>
      </c>
      <c r="M596" s="1">
        <v>2</v>
      </c>
      <c r="N596" s="1">
        <v>0</v>
      </c>
      <c r="O596" s="1">
        <v>1</v>
      </c>
      <c r="P596" s="1">
        <v>2</v>
      </c>
      <c r="Q596" s="1">
        <v>100</v>
      </c>
      <c r="R596" s="1">
        <v>100</v>
      </c>
      <c r="S596" s="1">
        <v>1</v>
      </c>
      <c r="T596" s="1">
        <v>1</v>
      </c>
      <c r="U596" s="1" t="b">
        <v>1</v>
      </c>
      <c r="V596" s="1">
        <v>251</v>
      </c>
      <c r="W596" s="50">
        <v>2878.25</v>
      </c>
      <c r="X596" s="50">
        <v>2780.29</v>
      </c>
      <c r="Y596" s="54">
        <v>168</v>
      </c>
      <c r="Z596" s="54">
        <v>169</v>
      </c>
      <c r="AA596" s="50">
        <v>139.41</v>
      </c>
      <c r="AB596" s="50">
        <v>140.99</v>
      </c>
      <c r="AC596" s="16">
        <v>1.2053528389091701</v>
      </c>
      <c r="AD596" s="16">
        <v>1.19895837810574</v>
      </c>
      <c r="AE596" s="50">
        <v>30.92</v>
      </c>
      <c r="AF596" s="50">
        <v>31.08</v>
      </c>
      <c r="AG596" s="50">
        <v>31.19</v>
      </c>
      <c r="AH596" s="50">
        <v>30.81</v>
      </c>
      <c r="AI596" s="16">
        <v>0.99277896248498299</v>
      </c>
      <c r="AJ596" s="16">
        <v>1.0102963900698301</v>
      </c>
      <c r="AK596" s="1">
        <v>-15</v>
      </c>
      <c r="AL596" s="1">
        <v>6</v>
      </c>
      <c r="AN596" s="6">
        <v>9.0105439104068985E-3</v>
      </c>
      <c r="AP596" s="6">
        <v>1.3610863608457313E-2</v>
      </c>
      <c r="AR596" s="6">
        <v>-1.1890606420926764E-3</v>
      </c>
      <c r="AT596" s="6">
        <v>-1.1820330969266601E-3</v>
      </c>
      <c r="AV596" s="6">
        <v>-6.4426928175377318E-3</v>
      </c>
      <c r="AX596" s="6">
        <v>-4.8490580687055029E-3</v>
      </c>
      <c r="AZ596" s="6">
        <v>5.2370099107985624E-3</v>
      </c>
      <c r="BB596" s="6">
        <v>3.6410020079886696E-3</v>
      </c>
      <c r="BD596" s="6">
        <v>-2.2909877061080275E-3</v>
      </c>
      <c r="BF596" s="6">
        <v>2.2896578412716639E-3</v>
      </c>
      <c r="BH596" s="6">
        <v>-3.8644565807542941E-3</v>
      </c>
      <c r="BJ596" s="6">
        <v>3.9427808009384613E-3</v>
      </c>
      <c r="BL596" s="6">
        <v>6.1438790445067504E-4</v>
      </c>
      <c r="BN596" s="6">
        <v>-2.6346639371599423E-3</v>
      </c>
      <c r="BR596">
        <v>5</v>
      </c>
      <c r="BS596">
        <v>6</v>
      </c>
      <c r="BT596">
        <f t="shared" si="231"/>
        <v>21</v>
      </c>
      <c r="BU596" s="23">
        <v>2780.29</v>
      </c>
      <c r="BV596" s="22">
        <v>1.2053528389091701</v>
      </c>
      <c r="BW596" s="22">
        <v>1.19895837810574</v>
      </c>
    </row>
    <row r="597" spans="1:75" x14ac:dyDescent="0.25">
      <c r="A597" s="1">
        <v>143</v>
      </c>
      <c r="B597" s="1" t="s">
        <v>21</v>
      </c>
      <c r="C597" s="1" t="s">
        <v>22</v>
      </c>
      <c r="D597" s="1" t="s">
        <v>23</v>
      </c>
      <c r="E597" s="1" t="s">
        <v>238</v>
      </c>
      <c r="F597" s="1" t="s">
        <v>43</v>
      </c>
      <c r="G597" s="1" t="b">
        <v>1</v>
      </c>
      <c r="H597" s="1" t="b">
        <v>1</v>
      </c>
      <c r="I597" s="1" t="b">
        <v>0</v>
      </c>
      <c r="J597" s="1" t="b">
        <v>1</v>
      </c>
      <c r="K597" s="1" t="b">
        <v>0</v>
      </c>
      <c r="L597" s="1">
        <v>200</v>
      </c>
      <c r="M597" s="1">
        <v>2</v>
      </c>
      <c r="N597" s="1">
        <v>0</v>
      </c>
      <c r="O597" s="1">
        <v>1</v>
      </c>
      <c r="P597" s="1">
        <v>2</v>
      </c>
      <c r="Q597" s="1">
        <v>100</v>
      </c>
      <c r="R597" s="1">
        <v>100</v>
      </c>
      <c r="S597" s="1">
        <v>1</v>
      </c>
      <c r="T597" s="1">
        <v>1</v>
      </c>
      <c r="U597" s="1" t="b">
        <v>1</v>
      </c>
      <c r="V597" s="1">
        <v>251</v>
      </c>
      <c r="W597" s="50">
        <v>2845.84</v>
      </c>
      <c r="X597" s="50">
        <v>2754.08</v>
      </c>
      <c r="Y597" s="54">
        <v>169</v>
      </c>
      <c r="Z597" s="54">
        <v>170</v>
      </c>
      <c r="AA597" s="50">
        <v>139.28</v>
      </c>
      <c r="AB597" s="50">
        <v>140.97</v>
      </c>
      <c r="AC597" s="16">
        <v>1.21374818408691</v>
      </c>
      <c r="AD597" s="16">
        <v>1.2062880848925801</v>
      </c>
      <c r="AE597" s="50">
        <v>31.06</v>
      </c>
      <c r="AF597" s="50">
        <v>30.94</v>
      </c>
      <c r="AG597" s="50">
        <v>31.04</v>
      </c>
      <c r="AH597" s="50">
        <v>30.96</v>
      </c>
      <c r="AI597" s="16">
        <v>1.00305247807738</v>
      </c>
      <c r="AJ597" s="16">
        <v>1.0017634569173</v>
      </c>
      <c r="AK597" s="1">
        <v>-15</v>
      </c>
      <c r="AL597" s="1">
        <v>6</v>
      </c>
      <c r="AN597" s="6">
        <v>-2.3512320743532822E-3</v>
      </c>
      <c r="AP597" s="6">
        <v>4.0554788337836545E-3</v>
      </c>
      <c r="AR597" s="6">
        <v>4.7562425683711496E-3</v>
      </c>
      <c r="AT597" s="6">
        <v>4.7281323877068626E-3</v>
      </c>
      <c r="AV597" s="6">
        <v>-7.3691862536880981E-3</v>
      </c>
      <c r="AX597" s="6">
        <v>-4.9902242424669785E-3</v>
      </c>
      <c r="AZ597" s="6">
        <v>1.2238537937461436E-2</v>
      </c>
      <c r="BB597" s="6">
        <v>9.7766564212731222E-3</v>
      </c>
      <c r="BD597" s="6">
        <v>2.2264528411475304E-3</v>
      </c>
      <c r="BF597" s="6">
        <v>-2.2251604372924838E-3</v>
      </c>
      <c r="BH597" s="6">
        <v>-8.6551052345821278E-3</v>
      </c>
      <c r="BJ597" s="6">
        <v>8.8305255954903572E-3</v>
      </c>
      <c r="BL597" s="6">
        <v>1.0968986364496836E-2</v>
      </c>
      <c r="BN597" s="6">
        <v>-1.1058381793547345E-2</v>
      </c>
      <c r="BR597">
        <v>5</v>
      </c>
      <c r="BS597">
        <v>6</v>
      </c>
      <c r="BT597">
        <f t="shared" si="231"/>
        <v>21</v>
      </c>
      <c r="BU597" s="23">
        <v>2754.08</v>
      </c>
      <c r="BV597" s="22">
        <v>1.21374818408691</v>
      </c>
      <c r="BW597" s="22">
        <v>1.2062880848925801</v>
      </c>
    </row>
    <row r="598" spans="1:75" x14ac:dyDescent="0.25">
      <c r="A598" s="1">
        <v>144</v>
      </c>
      <c r="B598" s="1" t="s">
        <v>21</v>
      </c>
      <c r="C598" s="1" t="s">
        <v>22</v>
      </c>
      <c r="D598" s="1" t="s">
        <v>23</v>
      </c>
      <c r="E598" s="1" t="s">
        <v>238</v>
      </c>
      <c r="F598" s="1" t="s">
        <v>43</v>
      </c>
      <c r="G598" s="1" t="b">
        <v>1</v>
      </c>
      <c r="H598" s="1" t="b">
        <v>1</v>
      </c>
      <c r="I598" s="1" t="b">
        <v>0</v>
      </c>
      <c r="J598" s="1" t="b">
        <v>1</v>
      </c>
      <c r="K598" s="1" t="b">
        <v>0</v>
      </c>
      <c r="L598" s="1">
        <v>200</v>
      </c>
      <c r="M598" s="1">
        <v>2</v>
      </c>
      <c r="N598" s="1">
        <v>0</v>
      </c>
      <c r="O598" s="1">
        <v>1</v>
      </c>
      <c r="P598" s="1">
        <v>2</v>
      </c>
      <c r="Q598" s="1">
        <v>100</v>
      </c>
      <c r="R598" s="1">
        <v>100</v>
      </c>
      <c r="S598" s="1">
        <v>1</v>
      </c>
      <c r="T598" s="1">
        <v>1</v>
      </c>
      <c r="U598" s="1" t="b">
        <v>1</v>
      </c>
      <c r="V598" s="1">
        <v>251</v>
      </c>
      <c r="W598" s="50">
        <v>2829.09</v>
      </c>
      <c r="X598" s="50">
        <v>2733.18</v>
      </c>
      <c r="Y598" s="54">
        <v>168</v>
      </c>
      <c r="Z598" s="54">
        <v>169</v>
      </c>
      <c r="AA598" s="50">
        <v>140.88999999999999</v>
      </c>
      <c r="AB598" s="50">
        <v>142.56</v>
      </c>
      <c r="AC598" s="16">
        <v>1.19263259986701</v>
      </c>
      <c r="AD598" s="16">
        <v>1.18573230176574</v>
      </c>
      <c r="AE598" s="50">
        <v>31.03</v>
      </c>
      <c r="AF598" s="50">
        <v>30.97</v>
      </c>
      <c r="AG598" s="50">
        <v>31.09</v>
      </c>
      <c r="AH598" s="50">
        <v>30.91</v>
      </c>
      <c r="AI598" s="16">
        <v>1.00072354116744</v>
      </c>
      <c r="AJ598" s="16">
        <v>1.0046282848669399</v>
      </c>
      <c r="AK598" s="1">
        <v>-15</v>
      </c>
      <c r="AL598" s="1">
        <v>6</v>
      </c>
      <c r="AN598" s="6">
        <v>-8.2231773919939632E-3</v>
      </c>
      <c r="AP598" s="6">
        <v>-3.5640382127894998E-3</v>
      </c>
      <c r="AR598" s="6">
        <v>-1.1890606420926764E-3</v>
      </c>
      <c r="AT598" s="6">
        <v>-1.1820330969266601E-3</v>
      </c>
      <c r="AV598" s="6">
        <v>4.1050786094045666E-3</v>
      </c>
      <c r="AX598" s="6">
        <v>6.2324865715677191E-3</v>
      </c>
      <c r="AZ598" s="6">
        <v>-5.371381796034469E-3</v>
      </c>
      <c r="BB598" s="6">
        <v>-7.4304686559756306E-3</v>
      </c>
      <c r="BD598" s="6">
        <v>1.2584298667357441E-3</v>
      </c>
      <c r="BF598" s="6">
        <v>-1.2576993776002299E-3</v>
      </c>
      <c r="BH598" s="6">
        <v>-7.0582223499728869E-3</v>
      </c>
      <c r="BJ598" s="6">
        <v>7.2012773306395772E-3</v>
      </c>
      <c r="BL598" s="6">
        <v>8.6216685136282223E-3</v>
      </c>
      <c r="BN598" s="6">
        <v>-8.2302215439027382E-3</v>
      </c>
      <c r="BR598">
        <v>5</v>
      </c>
      <c r="BS598">
        <v>6</v>
      </c>
      <c r="BT598">
        <f t="shared" si="231"/>
        <v>21</v>
      </c>
      <c r="BU598" s="23">
        <v>2733.18</v>
      </c>
      <c r="BV598" s="22">
        <v>1.19263259986701</v>
      </c>
      <c r="BW598" s="22">
        <v>1.18573230176574</v>
      </c>
    </row>
    <row r="599" spans="1:75" x14ac:dyDescent="0.25">
      <c r="A599" s="1">
        <v>145</v>
      </c>
      <c r="B599" s="1" t="s">
        <v>21</v>
      </c>
      <c r="C599" s="1" t="s">
        <v>22</v>
      </c>
      <c r="D599" s="1" t="s">
        <v>23</v>
      </c>
      <c r="E599" s="1" t="s">
        <v>238</v>
      </c>
      <c r="F599" s="1" t="s">
        <v>43</v>
      </c>
      <c r="G599" s="1" t="b">
        <v>1</v>
      </c>
      <c r="H599" s="1" t="b">
        <v>1</v>
      </c>
      <c r="I599" s="1" t="b">
        <v>0</v>
      </c>
      <c r="J599" s="1" t="b">
        <v>1</v>
      </c>
      <c r="K599" s="1" t="b">
        <v>0</v>
      </c>
      <c r="L599" s="1">
        <v>200</v>
      </c>
      <c r="M599" s="1">
        <v>2</v>
      </c>
      <c r="N599" s="1">
        <v>0</v>
      </c>
      <c r="O599" s="1">
        <v>1</v>
      </c>
      <c r="P599" s="1">
        <v>2</v>
      </c>
      <c r="Q599" s="1">
        <v>100</v>
      </c>
      <c r="R599" s="1">
        <v>100</v>
      </c>
      <c r="S599" s="1">
        <v>1</v>
      </c>
      <c r="T599" s="1">
        <v>1</v>
      </c>
      <c r="U599" s="1" t="b">
        <v>1</v>
      </c>
      <c r="V599" s="1">
        <v>251</v>
      </c>
      <c r="W599" s="50">
        <v>2867.81</v>
      </c>
      <c r="X599" s="50">
        <v>2740.25</v>
      </c>
      <c r="Y599" s="54">
        <v>168</v>
      </c>
      <c r="Z599" s="54">
        <v>169</v>
      </c>
      <c r="AA599" s="50">
        <v>140.63999999999999</v>
      </c>
      <c r="AB599" s="50">
        <v>141.37</v>
      </c>
      <c r="AC599" s="16">
        <v>1.1947523273196901</v>
      </c>
      <c r="AD599" s="16">
        <v>1.19576720434228</v>
      </c>
      <c r="AE599" s="50">
        <v>30.94</v>
      </c>
      <c r="AF599" s="50">
        <v>31.06</v>
      </c>
      <c r="AG599" s="50">
        <v>31.65</v>
      </c>
      <c r="AH599" s="50">
        <v>30.35</v>
      </c>
      <c r="AI599" s="16">
        <v>0.97952176416627801</v>
      </c>
      <c r="AJ599" s="16">
        <v>1.0255460104357199</v>
      </c>
      <c r="AK599" s="1">
        <v>-15</v>
      </c>
      <c r="AL599" s="1">
        <v>6</v>
      </c>
      <c r="AN599" s="6">
        <v>5.3506567989938247E-3</v>
      </c>
      <c r="AP599" s="6">
        <v>-9.8652694392475926E-4</v>
      </c>
      <c r="AR599" s="6">
        <v>-1.1890606420926764E-3</v>
      </c>
      <c r="AT599" s="6">
        <v>-1.1820330969266601E-3</v>
      </c>
      <c r="AV599" s="6">
        <v>2.3233604629615545E-3</v>
      </c>
      <c r="AX599" s="6">
        <v>-2.1669007672380225E-3</v>
      </c>
      <c r="AZ599" s="6">
        <v>-3.6035770358230357E-3</v>
      </c>
      <c r="BB599" s="6">
        <v>9.6968923180962285E-4</v>
      </c>
      <c r="BD599" s="6">
        <v>-1.6456390565000589E-3</v>
      </c>
      <c r="BF599" s="6">
        <v>1.644683801476754E-3</v>
      </c>
      <c r="BH599" s="6">
        <v>1.08268659576507E-2</v>
      </c>
      <c r="BJ599" s="6">
        <v>-1.1046303235687005E-2</v>
      </c>
      <c r="BL599" s="6">
        <v>-1.2747441749750399E-2</v>
      </c>
      <c r="BN599" s="6">
        <v>1.2419772454526301E-2</v>
      </c>
      <c r="BR599">
        <v>5</v>
      </c>
      <c r="BS599">
        <v>6</v>
      </c>
      <c r="BT599">
        <f t="shared" si="231"/>
        <v>21</v>
      </c>
      <c r="BU599" s="23">
        <v>2740.25</v>
      </c>
      <c r="BV599" s="22">
        <v>1.1947523273196901</v>
      </c>
      <c r="BW599" s="22">
        <v>1.19576720434228</v>
      </c>
    </row>
    <row r="600" spans="1:75" x14ac:dyDescent="0.25">
      <c r="A600" s="1">
        <v>146</v>
      </c>
      <c r="B600" s="1" t="s">
        <v>21</v>
      </c>
      <c r="C600" s="1" t="s">
        <v>22</v>
      </c>
      <c r="D600" s="1" t="s">
        <v>23</v>
      </c>
      <c r="E600" s="1" t="s">
        <v>238</v>
      </c>
      <c r="F600" s="1" t="s">
        <v>43</v>
      </c>
      <c r="G600" s="1" t="b">
        <v>1</v>
      </c>
      <c r="H600" s="1" t="b">
        <v>1</v>
      </c>
      <c r="I600" s="1" t="b">
        <v>0</v>
      </c>
      <c r="J600" s="1" t="b">
        <v>1</v>
      </c>
      <c r="K600" s="1" t="b">
        <v>0</v>
      </c>
      <c r="L600" s="1">
        <v>200</v>
      </c>
      <c r="M600" s="1">
        <v>2</v>
      </c>
      <c r="N600" s="1">
        <v>0</v>
      </c>
      <c r="O600" s="1">
        <v>1</v>
      </c>
      <c r="P600" s="1">
        <v>2</v>
      </c>
      <c r="Q600" s="1">
        <v>100</v>
      </c>
      <c r="R600" s="1">
        <v>100</v>
      </c>
      <c r="S600" s="1">
        <v>1</v>
      </c>
      <c r="T600" s="1">
        <v>1</v>
      </c>
      <c r="U600" s="1" t="b">
        <v>1</v>
      </c>
      <c r="V600" s="1">
        <v>251</v>
      </c>
      <c r="W600" s="50">
        <v>2819.09</v>
      </c>
      <c r="X600" s="50">
        <v>2701.27</v>
      </c>
      <c r="Y600" s="54">
        <v>169</v>
      </c>
      <c r="Z600" s="54">
        <v>170</v>
      </c>
      <c r="AA600" s="50">
        <v>140.94</v>
      </c>
      <c r="AB600" s="50">
        <v>141.88</v>
      </c>
      <c r="AC600" s="16">
        <v>1.1994569683994101</v>
      </c>
      <c r="AD600" s="16">
        <v>1.19846425533587</v>
      </c>
      <c r="AE600" s="50">
        <v>31</v>
      </c>
      <c r="AF600" s="50">
        <v>31</v>
      </c>
      <c r="AG600" s="50">
        <v>31.5</v>
      </c>
      <c r="AH600" s="50">
        <v>30.5</v>
      </c>
      <c r="AI600" s="16">
        <v>0.98648998168300195</v>
      </c>
      <c r="AJ600" s="16">
        <v>1.0190500006751799</v>
      </c>
      <c r="AK600" s="1">
        <v>-15</v>
      </c>
      <c r="AL600" s="1">
        <v>6</v>
      </c>
      <c r="AN600" s="6">
        <v>-1.1728816387600371E-2</v>
      </c>
      <c r="AP600" s="6">
        <v>-1.519747309107411E-2</v>
      </c>
      <c r="AR600" s="6">
        <v>4.7562425683711496E-3</v>
      </c>
      <c r="AT600" s="6">
        <v>4.7281323877068626E-3</v>
      </c>
      <c r="AV600" s="6">
        <v>4.461422238693169E-3</v>
      </c>
      <c r="AX600" s="6">
        <v>1.4328366636786605E-3</v>
      </c>
      <c r="AZ600" s="6">
        <v>3.1998723433801501E-4</v>
      </c>
      <c r="BB600" s="6">
        <v>3.227374745421896E-3</v>
      </c>
      <c r="BD600" s="6">
        <v>2.9040689232373573E-4</v>
      </c>
      <c r="BF600" s="6">
        <v>-2.9023831790786492E-4</v>
      </c>
      <c r="BH600" s="6">
        <v>6.0362173038228661E-3</v>
      </c>
      <c r="BJ600" s="6">
        <v>-6.1585584411352201E-3</v>
      </c>
      <c r="BL600" s="6">
        <v>-5.7242281556295627E-3</v>
      </c>
      <c r="BN600" s="6">
        <v>6.006906862241479E-3</v>
      </c>
      <c r="BR600">
        <v>5</v>
      </c>
      <c r="BS600">
        <v>6</v>
      </c>
      <c r="BT600">
        <f t="shared" si="231"/>
        <v>21</v>
      </c>
      <c r="BU600" s="23">
        <v>2701.27</v>
      </c>
      <c r="BV600" s="22">
        <v>1.1994569683994101</v>
      </c>
      <c r="BW600" s="22">
        <v>1.19846425533587</v>
      </c>
    </row>
    <row r="601" spans="1:75" x14ac:dyDescent="0.25">
      <c r="A601" s="1">
        <v>147</v>
      </c>
      <c r="B601" s="1" t="s">
        <v>21</v>
      </c>
      <c r="C601" s="1" t="s">
        <v>22</v>
      </c>
      <c r="D601" s="1" t="s">
        <v>23</v>
      </c>
      <c r="E601" s="1" t="s">
        <v>238</v>
      </c>
      <c r="F601" s="1" t="s">
        <v>43</v>
      </c>
      <c r="G601" s="1" t="b">
        <v>1</v>
      </c>
      <c r="H601" s="1" t="b">
        <v>1</v>
      </c>
      <c r="I601" s="1" t="b">
        <v>0</v>
      </c>
      <c r="J601" s="1" t="b">
        <v>1</v>
      </c>
      <c r="K601" s="1" t="b">
        <v>0</v>
      </c>
      <c r="L601" s="1">
        <v>200</v>
      </c>
      <c r="M601" s="1">
        <v>2</v>
      </c>
      <c r="N601" s="1">
        <v>0</v>
      </c>
      <c r="O601" s="1">
        <v>1</v>
      </c>
      <c r="P601" s="1">
        <v>2</v>
      </c>
      <c r="Q601" s="1">
        <v>100</v>
      </c>
      <c r="R601" s="1">
        <v>100</v>
      </c>
      <c r="S601" s="1">
        <v>1</v>
      </c>
      <c r="T601" s="1">
        <v>1</v>
      </c>
      <c r="U601" s="1" t="b">
        <v>1</v>
      </c>
      <c r="V601" s="1">
        <v>251</v>
      </c>
      <c r="W601" s="50">
        <v>2853.72</v>
      </c>
      <c r="X601" s="50">
        <v>2733.11</v>
      </c>
      <c r="Y601" s="54">
        <v>168</v>
      </c>
      <c r="Z601" s="54">
        <v>169</v>
      </c>
      <c r="AA601" s="50">
        <v>140.78</v>
      </c>
      <c r="AB601" s="50">
        <v>141.88999999999999</v>
      </c>
      <c r="AC601" s="16">
        <v>1.1936967042837701</v>
      </c>
      <c r="AD601" s="16">
        <v>1.19141263960026</v>
      </c>
      <c r="AE601" s="50">
        <v>31.07</v>
      </c>
      <c r="AF601" s="50">
        <v>30.93</v>
      </c>
      <c r="AG601" s="50">
        <v>31.43</v>
      </c>
      <c r="AH601" s="50">
        <v>30.57</v>
      </c>
      <c r="AI601" s="16">
        <v>0.99079120335002602</v>
      </c>
      <c r="AJ601" s="16">
        <v>1.01418382017557</v>
      </c>
      <c r="AK601" s="1">
        <v>-15</v>
      </c>
      <c r="AL601" s="1">
        <v>6</v>
      </c>
      <c r="AN601" s="6">
        <v>4.112114541843237E-4</v>
      </c>
      <c r="AP601" s="6">
        <v>-3.5895581263425402E-3</v>
      </c>
      <c r="AR601" s="6">
        <v>-1.1890606420926764E-3</v>
      </c>
      <c r="AT601" s="6">
        <v>-1.1820330969266601E-3</v>
      </c>
      <c r="AV601" s="6">
        <v>3.3211226249698633E-3</v>
      </c>
      <c r="AX601" s="6">
        <v>1.5034197505592317E-3</v>
      </c>
      <c r="AZ601" s="6">
        <v>-4.4839427760170469E-3</v>
      </c>
      <c r="BB601" s="6">
        <v>-2.6754912855444513E-3</v>
      </c>
      <c r="BD601" s="6">
        <v>2.5491271659514592E-3</v>
      </c>
      <c r="BF601" s="6">
        <v>-2.5476474571899388E-3</v>
      </c>
      <c r="BH601" s="6">
        <v>3.8005812653700843E-3</v>
      </c>
      <c r="BJ601" s="6">
        <v>-3.877610870344439E-3</v>
      </c>
      <c r="BL601" s="6">
        <v>-1.3890594542119716E-3</v>
      </c>
      <c r="BN601" s="6">
        <v>1.2030099097832814E-3</v>
      </c>
      <c r="BR601">
        <v>5</v>
      </c>
      <c r="BS601">
        <v>6</v>
      </c>
      <c r="BT601">
        <f t="shared" si="231"/>
        <v>21</v>
      </c>
      <c r="BU601" s="23">
        <v>2733.11</v>
      </c>
      <c r="BV601" s="22">
        <v>1.1936967042837701</v>
      </c>
      <c r="BW601" s="22">
        <v>1.19141263960026</v>
      </c>
    </row>
    <row r="602" spans="1:75" x14ac:dyDescent="0.25">
      <c r="A602" s="1">
        <v>148</v>
      </c>
      <c r="B602" s="1" t="s">
        <v>21</v>
      </c>
      <c r="C602" s="1" t="s">
        <v>22</v>
      </c>
      <c r="D602" s="1" t="s">
        <v>23</v>
      </c>
      <c r="E602" s="1" t="s">
        <v>238</v>
      </c>
      <c r="F602" s="1" t="s">
        <v>43</v>
      </c>
      <c r="G602" s="1" t="b">
        <v>1</v>
      </c>
      <c r="H602" s="1" t="b">
        <v>1</v>
      </c>
      <c r="I602" s="1" t="b">
        <v>0</v>
      </c>
      <c r="J602" s="1" t="b">
        <v>1</v>
      </c>
      <c r="K602" s="1" t="b">
        <v>0</v>
      </c>
      <c r="L602" s="1">
        <v>200</v>
      </c>
      <c r="M602" s="1">
        <v>2</v>
      </c>
      <c r="N602" s="1">
        <v>0</v>
      </c>
      <c r="O602" s="1">
        <v>1</v>
      </c>
      <c r="P602" s="1">
        <v>2</v>
      </c>
      <c r="Q602" s="1">
        <v>100</v>
      </c>
      <c r="R602" s="1">
        <v>100</v>
      </c>
      <c r="S602" s="1">
        <v>1</v>
      </c>
      <c r="T602" s="1">
        <v>1</v>
      </c>
      <c r="U602" s="1" t="b">
        <v>1</v>
      </c>
      <c r="V602" s="1">
        <v>251</v>
      </c>
      <c r="W602" s="50">
        <v>2852.83</v>
      </c>
      <c r="X602" s="50">
        <v>2738.57</v>
      </c>
      <c r="Y602" s="54">
        <v>168</v>
      </c>
      <c r="Z602" s="54">
        <v>169</v>
      </c>
      <c r="AA602" s="50">
        <v>140.53</v>
      </c>
      <c r="AB602" s="50">
        <v>141.97</v>
      </c>
      <c r="AC602" s="16">
        <v>1.1958667132038501</v>
      </c>
      <c r="AD602" s="16">
        <v>1.19092390568338</v>
      </c>
      <c r="AE602" s="50">
        <v>30.96</v>
      </c>
      <c r="AF602" s="50">
        <v>31.04</v>
      </c>
      <c r="AG602" s="50">
        <v>31.34</v>
      </c>
      <c r="AH602" s="50">
        <v>30.66</v>
      </c>
      <c r="AI602" s="16">
        <v>0.99083757482920298</v>
      </c>
      <c r="AJ602" s="16">
        <v>1.0155157751488899</v>
      </c>
      <c r="AK602" s="1">
        <v>-15</v>
      </c>
      <c r="AL602" s="1">
        <v>6</v>
      </c>
      <c r="AN602" s="6">
        <v>9.9209583575454729E-5</v>
      </c>
      <c r="AP602" s="6">
        <v>-1.5990048691995051E-3</v>
      </c>
      <c r="AR602" s="6">
        <v>-1.1890606420926764E-3</v>
      </c>
      <c r="AT602" s="6">
        <v>-1.1820330969266601E-3</v>
      </c>
      <c r="AV602" s="6">
        <v>1.5394044785268512E-3</v>
      </c>
      <c r="AX602" s="6">
        <v>2.0680844456051339E-3</v>
      </c>
      <c r="AZ602" s="6">
        <v>-2.6742044090546369E-3</v>
      </c>
      <c r="BB602" s="6">
        <v>-3.0846075709886067E-3</v>
      </c>
      <c r="BD602" s="6">
        <v>-1.0002904068922014E-3</v>
      </c>
      <c r="BF602" s="6">
        <v>9.99709761681844E-4</v>
      </c>
      <c r="BH602" s="6">
        <v>9.2619207307342855E-4</v>
      </c>
      <c r="BJ602" s="6">
        <v>-9.4496399361332362E-4</v>
      </c>
      <c r="BL602" s="6">
        <v>-1.3423219919910245E-3</v>
      </c>
      <c r="BN602" s="6">
        <v>2.5179168347639891E-3</v>
      </c>
      <c r="BR602">
        <v>5</v>
      </c>
      <c r="BS602">
        <v>6</v>
      </c>
      <c r="BT602">
        <f t="shared" si="231"/>
        <v>21</v>
      </c>
      <c r="BU602" s="23">
        <v>2738.57</v>
      </c>
      <c r="BV602" s="22">
        <v>1.1958667132038501</v>
      </c>
      <c r="BW602" s="22">
        <v>1.19092390568338</v>
      </c>
    </row>
    <row r="603" spans="1:75" x14ac:dyDescent="0.25">
      <c r="A603" s="1">
        <v>149</v>
      </c>
      <c r="B603" s="1" t="s">
        <v>21</v>
      </c>
      <c r="C603" s="1" t="s">
        <v>22</v>
      </c>
      <c r="D603" s="1" t="s">
        <v>23</v>
      </c>
      <c r="E603" s="1" t="s">
        <v>238</v>
      </c>
      <c r="F603" s="1" t="s">
        <v>43</v>
      </c>
      <c r="G603" s="1" t="b">
        <v>1</v>
      </c>
      <c r="H603" s="1" t="b">
        <v>1</v>
      </c>
      <c r="I603" s="1" t="b">
        <v>0</v>
      </c>
      <c r="J603" s="1" t="b">
        <v>1</v>
      </c>
      <c r="K603" s="1" t="b">
        <v>0</v>
      </c>
      <c r="L603" s="1">
        <v>200</v>
      </c>
      <c r="M603" s="1">
        <v>2</v>
      </c>
      <c r="N603" s="1">
        <v>0</v>
      </c>
      <c r="O603" s="1">
        <v>1</v>
      </c>
      <c r="P603" s="1">
        <v>2</v>
      </c>
      <c r="Q603" s="1">
        <v>100</v>
      </c>
      <c r="R603" s="1">
        <v>100</v>
      </c>
      <c r="S603" s="1">
        <v>1</v>
      </c>
      <c r="T603" s="1">
        <v>1</v>
      </c>
      <c r="U603" s="1" t="b">
        <v>1</v>
      </c>
      <c r="V603" s="1">
        <v>251</v>
      </c>
      <c r="W603" s="50">
        <v>2884.29</v>
      </c>
      <c r="X603" s="50">
        <v>2765.91</v>
      </c>
      <c r="Y603" s="54">
        <v>168</v>
      </c>
      <c r="Z603" s="54">
        <v>169</v>
      </c>
      <c r="AA603" s="50">
        <v>139.66</v>
      </c>
      <c r="AB603" s="50">
        <v>140.97</v>
      </c>
      <c r="AC603" s="16">
        <v>1.20326776465034</v>
      </c>
      <c r="AD603" s="16">
        <v>1.1991528106640901</v>
      </c>
      <c r="AE603" s="50">
        <v>31.04</v>
      </c>
      <c r="AF603" s="50">
        <v>30.96</v>
      </c>
      <c r="AG603" s="50">
        <v>31.37</v>
      </c>
      <c r="AH603" s="50">
        <v>30.63</v>
      </c>
      <c r="AI603" s="16">
        <v>0.99183758647811304</v>
      </c>
      <c r="AJ603" s="16">
        <v>1.01330103306757</v>
      </c>
      <c r="AK603" s="1">
        <v>-15</v>
      </c>
      <c r="AL603" s="1">
        <v>6</v>
      </c>
      <c r="AN603" s="6">
        <v>1.1127949863753095E-2</v>
      </c>
      <c r="AP603" s="6">
        <v>8.368344224260138E-3</v>
      </c>
      <c r="AR603" s="6">
        <v>-1.1890606420926764E-3</v>
      </c>
      <c r="AT603" s="6">
        <v>-1.1820330969266601E-3</v>
      </c>
      <c r="AV603" s="6">
        <v>-4.6609746710948308E-3</v>
      </c>
      <c r="AX603" s="6">
        <v>-4.9902242424669785E-3</v>
      </c>
      <c r="AZ603" s="6">
        <v>3.4981051306137712E-3</v>
      </c>
      <c r="BB603" s="6">
        <v>3.8037603582774526E-3</v>
      </c>
      <c r="BD603" s="6">
        <v>1.5811041915396729E-3</v>
      </c>
      <c r="BF603" s="6">
        <v>-1.5801863974975738E-3</v>
      </c>
      <c r="BH603" s="6">
        <v>1.8843218038389065E-3</v>
      </c>
      <c r="BJ603" s="6">
        <v>-1.9225129525237694E-3</v>
      </c>
      <c r="BL603" s="6">
        <v>-3.3441783428522776E-4</v>
      </c>
      <c r="BN603" s="6">
        <v>3.3152183034812488E-4</v>
      </c>
      <c r="BR603">
        <v>5</v>
      </c>
      <c r="BS603">
        <v>6</v>
      </c>
      <c r="BT603">
        <f t="shared" si="231"/>
        <v>21</v>
      </c>
      <c r="BU603" s="23">
        <v>2765.91</v>
      </c>
      <c r="BV603" s="22">
        <v>1.20326776465034</v>
      </c>
      <c r="BW603" s="22">
        <v>1.1991528106640901</v>
      </c>
    </row>
    <row r="604" spans="1:75" x14ac:dyDescent="0.25">
      <c r="A604" s="1">
        <v>150</v>
      </c>
      <c r="B604" s="1" t="s">
        <v>21</v>
      </c>
      <c r="C604" s="1" t="s">
        <v>22</v>
      </c>
      <c r="D604" s="1" t="s">
        <v>23</v>
      </c>
      <c r="E604" s="1" t="s">
        <v>238</v>
      </c>
      <c r="F604" s="1" t="s">
        <v>43</v>
      </c>
      <c r="G604" s="1" t="b">
        <v>1</v>
      </c>
      <c r="H604" s="1" t="b">
        <v>1</v>
      </c>
      <c r="I604" s="1" t="b">
        <v>0</v>
      </c>
      <c r="J604" s="1" t="b">
        <v>1</v>
      </c>
      <c r="K604" s="1" t="b">
        <v>0</v>
      </c>
      <c r="L604" s="1">
        <v>200</v>
      </c>
      <c r="M604" s="1">
        <v>2</v>
      </c>
      <c r="N604" s="1">
        <v>0</v>
      </c>
      <c r="O604" s="1">
        <v>1</v>
      </c>
      <c r="P604" s="1">
        <v>2</v>
      </c>
      <c r="Q604" s="1">
        <v>100</v>
      </c>
      <c r="R604" s="1">
        <v>100</v>
      </c>
      <c r="S604" s="1">
        <v>1</v>
      </c>
      <c r="T604" s="1">
        <v>1</v>
      </c>
      <c r="U604" s="1" t="b">
        <v>1</v>
      </c>
      <c r="V604" s="1">
        <v>251</v>
      </c>
      <c r="W604" s="50">
        <v>2817.84</v>
      </c>
      <c r="X604" s="50">
        <v>2733.56</v>
      </c>
      <c r="Y604" s="54">
        <v>168</v>
      </c>
      <c r="Z604" s="54">
        <v>169</v>
      </c>
      <c r="AA604" s="50">
        <v>140.75</v>
      </c>
      <c r="AB604" s="50">
        <v>142.97</v>
      </c>
      <c r="AC604" s="16">
        <v>1.19396563730616</v>
      </c>
      <c r="AD604" s="16">
        <v>1.18238456306448</v>
      </c>
      <c r="AE604" s="50">
        <v>30.9</v>
      </c>
      <c r="AF604" s="50">
        <v>31.1</v>
      </c>
      <c r="AG604" s="50">
        <v>30.92</v>
      </c>
      <c r="AH604" s="50">
        <v>31.08</v>
      </c>
      <c r="AI604" s="16">
        <v>1.0028607176761299</v>
      </c>
      <c r="AJ604" s="16">
        <v>1.0042017748985199</v>
      </c>
      <c r="AK604" s="1">
        <v>-15</v>
      </c>
      <c r="AL604" s="1">
        <v>6</v>
      </c>
      <c r="AN604" s="6">
        <v>-1.2167021262051159E-2</v>
      </c>
      <c r="AP604" s="6">
        <v>-3.425501539215392E-3</v>
      </c>
      <c r="AR604" s="6">
        <v>-1.1890606420926764E-3</v>
      </c>
      <c r="AT604" s="6">
        <v>-1.1820330969266601E-3</v>
      </c>
      <c r="AV604" s="6">
        <v>3.1073164473967019E-3</v>
      </c>
      <c r="AX604" s="6">
        <v>9.1263931336773574E-3</v>
      </c>
      <c r="AZ604" s="6">
        <v>-4.25965871697076E-3</v>
      </c>
      <c r="BB604" s="6">
        <v>-1.0232841020145433E-2</v>
      </c>
      <c r="BD604" s="6">
        <v>-2.9363363557161071E-3</v>
      </c>
      <c r="BF604" s="6">
        <v>2.934631881066796E-3</v>
      </c>
      <c r="BH604" s="6">
        <v>-1.2487624157644261E-2</v>
      </c>
      <c r="BJ604" s="6">
        <v>1.2740721431131696E-2</v>
      </c>
      <c r="BL604" s="6">
        <v>1.0775712510223245E-2</v>
      </c>
      <c r="BN604" s="6">
        <v>-8.6512724970373434E-3</v>
      </c>
      <c r="BR604">
        <v>5</v>
      </c>
      <c r="BS604">
        <v>6</v>
      </c>
      <c r="BT604">
        <f t="shared" si="231"/>
        <v>21</v>
      </c>
      <c r="BU604" s="23">
        <v>2733.56</v>
      </c>
      <c r="BV604" s="22">
        <v>1.19396563730616</v>
      </c>
      <c r="BW604" s="22">
        <v>1.18238456306448</v>
      </c>
    </row>
    <row r="605" spans="1:75" x14ac:dyDescent="0.25">
      <c r="A605" s="3">
        <v>151</v>
      </c>
      <c r="B605" s="3" t="s">
        <v>21</v>
      </c>
      <c r="C605" s="3" t="s">
        <v>22</v>
      </c>
      <c r="D605" s="3" t="s">
        <v>23</v>
      </c>
      <c r="E605" s="3" t="s">
        <v>239</v>
      </c>
      <c r="F605" s="3" t="s">
        <v>43</v>
      </c>
      <c r="G605" s="3" t="b">
        <v>1</v>
      </c>
      <c r="H605" s="3" t="b">
        <v>1</v>
      </c>
      <c r="I605" s="3" t="b">
        <v>0</v>
      </c>
      <c r="J605" s="3" t="b">
        <v>1</v>
      </c>
      <c r="K605" s="3" t="b">
        <v>0</v>
      </c>
      <c r="L605" s="3">
        <v>200</v>
      </c>
      <c r="M605" s="3">
        <v>2</v>
      </c>
      <c r="N605" s="3">
        <v>0</v>
      </c>
      <c r="O605" s="3">
        <v>1</v>
      </c>
      <c r="P605" s="3">
        <v>2</v>
      </c>
      <c r="Q605" s="3">
        <v>100</v>
      </c>
      <c r="R605" s="3">
        <v>100</v>
      </c>
      <c r="S605" s="3">
        <v>1</v>
      </c>
      <c r="T605" s="3">
        <v>1</v>
      </c>
      <c r="U605" s="3" t="b">
        <v>1</v>
      </c>
      <c r="V605" s="3">
        <v>251</v>
      </c>
      <c r="W605" s="51">
        <v>2817.89</v>
      </c>
      <c r="X605" s="51">
        <v>2805.91</v>
      </c>
      <c r="Y605" s="53">
        <v>169</v>
      </c>
      <c r="Z605" s="53">
        <v>169</v>
      </c>
      <c r="AA605" s="51">
        <v>140.24</v>
      </c>
      <c r="AB605" s="51">
        <v>140.18</v>
      </c>
      <c r="AC605" s="17">
        <v>1.20545787771274</v>
      </c>
      <c r="AD605" s="17">
        <v>1.20606352938182</v>
      </c>
      <c r="AE605" s="51">
        <v>30.92</v>
      </c>
      <c r="AF605" s="51">
        <v>31.08</v>
      </c>
      <c r="AG605" s="51">
        <v>31.15</v>
      </c>
      <c r="AH605" s="51">
        <v>30.85</v>
      </c>
      <c r="AI605" s="17">
        <v>0.99556152365722494</v>
      </c>
      <c r="AJ605" s="17">
        <v>1.0105348788227899</v>
      </c>
      <c r="AK605" s="3">
        <v>-15</v>
      </c>
      <c r="AL605" s="3">
        <v>5</v>
      </c>
      <c r="AN605" s="6" cm="1">
        <f t="array" ref="AN605:AN614">W605:W614/AO605-1</f>
        <v>4.326470880701816E-3</v>
      </c>
      <c r="AO605" s="23">
        <f>AVERAGE(W605:W614)</f>
        <v>2805.7509999999997</v>
      </c>
      <c r="AP605" s="6" cm="1">
        <f t="array" ref="AP605:AP614">X605:X614/AQ605-1</f>
        <v>2.6843417320310259E-4</v>
      </c>
      <c r="AQ605" s="23">
        <f t="shared" ref="AQ605" si="242">AVERAGE(X605:X614)</f>
        <v>2805.1570000000002</v>
      </c>
      <c r="AR605" s="6" cm="1">
        <f t="array" ref="AR605:AR614">Y605:Y614/AS605-1</f>
        <v>1.7783046828689919E-3</v>
      </c>
      <c r="AS605" s="23">
        <f>AVERAGE(Y605:Y614)</f>
        <v>168.7</v>
      </c>
      <c r="AT605" s="6" cm="1">
        <f t="array" ref="AT605:AT614">Z605:Z614/AU605-1</f>
        <v>1.7783046828689919E-3</v>
      </c>
      <c r="AU605" s="23">
        <f>AVERAGE(Z605:Z614)</f>
        <v>168.7</v>
      </c>
      <c r="AV605" s="6" cm="1">
        <f t="array" ref="AV605:AV614">AA605:AA614/AW605-1</f>
        <v>-3.7720837388383055E-3</v>
      </c>
      <c r="AW605" s="23">
        <f>AVERAGE(AA605:AA614)</f>
        <v>140.77100000000002</v>
      </c>
      <c r="AX605" s="6" cm="1">
        <f t="array" ref="AX605:AX614">AB605:AB614/AY605-1</f>
        <v>-3.8728015633326951E-3</v>
      </c>
      <c r="AY605" s="23">
        <f>AVERAGE(AB605:AB614)</f>
        <v>140.72499999999999</v>
      </c>
      <c r="AZ605" s="6" cm="1">
        <f t="array" ref="AZ605:AZ614">AC605:AC614/BA605-1</f>
        <v>5.5872261049327854E-3</v>
      </c>
      <c r="BA605" s="23">
        <f>AVERAGE(AC605:AC614)</f>
        <v>1.1987601337996221</v>
      </c>
      <c r="BB605" s="6" cm="1">
        <f t="array" ref="BB605:BB614">AD605:AD614/BC605-1</f>
        <v>5.7375937837980118E-3</v>
      </c>
      <c r="BC605" s="23">
        <f>AVERAGE(AD605:AD614)</f>
        <v>1.1991831038594802</v>
      </c>
      <c r="BD605" s="6" cm="1">
        <f t="array" ref="BD605:BD614">AE605:AE614/BE605-1</f>
        <v>-3.0308892758108552E-3</v>
      </c>
      <c r="BE605" s="23">
        <f>AVERAGE(AE605:AE614)</f>
        <v>31.013999999999999</v>
      </c>
      <c r="BF605" s="6" cm="1">
        <f t="array" ref="BF605:BF614">AF605:AF614/BG605-1</f>
        <v>3.0336280901051005E-3</v>
      </c>
      <c r="BG605" s="23">
        <f>AVERAGE(AF605:AF614)</f>
        <v>30.986000000000001</v>
      </c>
      <c r="BH605" s="6" cm="1">
        <f t="array" ref="BH605:BH614">AG605:AG614/BI605-1</f>
        <v>4.6118618376493892E-3</v>
      </c>
      <c r="BI605" s="23">
        <f t="shared" ref="BI605" si="243">AVERAGE(AG605:AG614)</f>
        <v>31.007000000000005</v>
      </c>
      <c r="BJ605" s="6" cm="1">
        <f t="array" ref="BJ605:BJ614">AH605:AH614/BK605-1</f>
        <v>-4.6139450843737384E-3</v>
      </c>
      <c r="BK605" s="23">
        <f t="shared" ref="BK605" si="244">AVERAGE(AH605:AH614)</f>
        <v>30.992999999999995</v>
      </c>
      <c r="BL605" s="6" cm="1">
        <f t="array" ref="BL605:BL614">AI605:AI614/BM605-1</f>
        <v>-6.9157903286848343E-3</v>
      </c>
      <c r="BM605" s="22">
        <f t="shared" ref="BM605" si="245">AVERAGE(AI605:AI614)</f>
        <v>1.0024945658805005</v>
      </c>
      <c r="BN605" s="6" cm="1">
        <f t="array" ref="BN605:BN614">AJ605:AJ614/BO605-1</f>
        <v>8.4656383898977783E-3</v>
      </c>
      <c r="BO605" s="22">
        <f t="shared" ref="BO605" si="246">AVERAGE(AJ605:AJ614)</f>
        <v>1.0020518700430843</v>
      </c>
      <c r="BR605">
        <v>5</v>
      </c>
      <c r="BS605">
        <v>5</v>
      </c>
      <c r="BT605">
        <f t="shared" si="231"/>
        <v>20</v>
      </c>
      <c r="BU605" s="23">
        <v>2805.91</v>
      </c>
      <c r="BV605" s="22">
        <v>1.20545787771274</v>
      </c>
      <c r="BW605" s="22">
        <v>1.20606352938182</v>
      </c>
    </row>
    <row r="606" spans="1:75" x14ac:dyDescent="0.25">
      <c r="A606" s="3">
        <v>152</v>
      </c>
      <c r="B606" s="3" t="s">
        <v>21</v>
      </c>
      <c r="C606" s="3" t="s">
        <v>22</v>
      </c>
      <c r="D606" s="3" t="s">
        <v>23</v>
      </c>
      <c r="E606" s="3" t="s">
        <v>239</v>
      </c>
      <c r="F606" s="3" t="s">
        <v>43</v>
      </c>
      <c r="G606" s="3" t="b">
        <v>1</v>
      </c>
      <c r="H606" s="3" t="b">
        <v>1</v>
      </c>
      <c r="I606" s="3" t="b">
        <v>0</v>
      </c>
      <c r="J606" s="3" t="b">
        <v>1</v>
      </c>
      <c r="K606" s="3" t="b">
        <v>0</v>
      </c>
      <c r="L606" s="3">
        <v>200</v>
      </c>
      <c r="M606" s="3">
        <v>2</v>
      </c>
      <c r="N606" s="3">
        <v>0</v>
      </c>
      <c r="O606" s="3">
        <v>1</v>
      </c>
      <c r="P606" s="3">
        <v>2</v>
      </c>
      <c r="Q606" s="3">
        <v>100</v>
      </c>
      <c r="R606" s="3">
        <v>100</v>
      </c>
      <c r="S606" s="3">
        <v>1</v>
      </c>
      <c r="T606" s="3">
        <v>1</v>
      </c>
      <c r="U606" s="3" t="b">
        <v>1</v>
      </c>
      <c r="V606" s="3">
        <v>251</v>
      </c>
      <c r="W606" s="51">
        <v>2814.88</v>
      </c>
      <c r="X606" s="51">
        <v>2801.98</v>
      </c>
      <c r="Y606" s="53">
        <v>169</v>
      </c>
      <c r="Z606" s="53">
        <v>169</v>
      </c>
      <c r="AA606" s="51">
        <v>140.57</v>
      </c>
      <c r="AB606" s="51">
        <v>140.13</v>
      </c>
      <c r="AC606" s="17">
        <v>1.2024447805482901</v>
      </c>
      <c r="AD606" s="17">
        <v>1.2063079248591799</v>
      </c>
      <c r="AE606" s="51">
        <v>31.07</v>
      </c>
      <c r="AF606" s="51">
        <v>30.93</v>
      </c>
      <c r="AG606" s="51">
        <v>31.18</v>
      </c>
      <c r="AH606" s="51">
        <v>30.82</v>
      </c>
      <c r="AI606" s="17">
        <v>0.99888794425900496</v>
      </c>
      <c r="AJ606" s="17">
        <v>1.0060341331142599</v>
      </c>
      <c r="AK606" s="3">
        <v>-15</v>
      </c>
      <c r="AL606" s="3">
        <v>5</v>
      </c>
      <c r="AN606" s="6">
        <v>3.2536743281925684E-3</v>
      </c>
      <c r="AP606" s="6">
        <v>-1.1325569299687199E-3</v>
      </c>
      <c r="AR606" s="6">
        <v>1.7783046828689919E-3</v>
      </c>
      <c r="AT606" s="6">
        <v>1.7783046828689919E-3</v>
      </c>
      <c r="AV606" s="6">
        <v>-1.4278509067919831E-3</v>
      </c>
      <c r="AX606" s="6">
        <v>-4.2281044590513073E-3</v>
      </c>
      <c r="AZ606" s="6">
        <v>3.0737147864510206E-3</v>
      </c>
      <c r="BB606" s="6">
        <v>5.9413954189055929E-3</v>
      </c>
      <c r="BD606" s="6">
        <v>1.8056361643128405E-3</v>
      </c>
      <c r="BF606" s="6">
        <v>-1.8072677983606011E-3</v>
      </c>
      <c r="BH606" s="6">
        <v>5.5793853000933868E-3</v>
      </c>
      <c r="BJ606" s="6">
        <v>-5.5819055915850013E-3</v>
      </c>
      <c r="BL606" s="6">
        <v>-3.5976470539047511E-3</v>
      </c>
      <c r="BN606" s="6">
        <v>3.9741087165521272E-3</v>
      </c>
      <c r="BR606">
        <v>5</v>
      </c>
      <c r="BS606">
        <v>5</v>
      </c>
      <c r="BT606">
        <f t="shared" si="231"/>
        <v>20</v>
      </c>
      <c r="BU606" s="23">
        <v>2801.98</v>
      </c>
      <c r="BV606" s="22">
        <v>1.2024447805482901</v>
      </c>
      <c r="BW606" s="22">
        <v>1.2063079248591799</v>
      </c>
    </row>
    <row r="607" spans="1:75" x14ac:dyDescent="0.25">
      <c r="A607" s="3">
        <v>153</v>
      </c>
      <c r="B607" s="3" t="s">
        <v>21</v>
      </c>
      <c r="C607" s="3" t="s">
        <v>22</v>
      </c>
      <c r="D607" s="3" t="s">
        <v>23</v>
      </c>
      <c r="E607" s="3" t="s">
        <v>239</v>
      </c>
      <c r="F607" s="3" t="s">
        <v>43</v>
      </c>
      <c r="G607" s="3" t="b">
        <v>1</v>
      </c>
      <c r="H607" s="3" t="b">
        <v>1</v>
      </c>
      <c r="I607" s="3" t="b">
        <v>0</v>
      </c>
      <c r="J607" s="3" t="b">
        <v>1</v>
      </c>
      <c r="K607" s="3" t="b">
        <v>0</v>
      </c>
      <c r="L607" s="3">
        <v>200</v>
      </c>
      <c r="M607" s="3">
        <v>2</v>
      </c>
      <c r="N607" s="3">
        <v>0</v>
      </c>
      <c r="O607" s="3">
        <v>1</v>
      </c>
      <c r="P607" s="3">
        <v>2</v>
      </c>
      <c r="Q607" s="3">
        <v>100</v>
      </c>
      <c r="R607" s="3">
        <v>100</v>
      </c>
      <c r="S607" s="3">
        <v>1</v>
      </c>
      <c r="T607" s="3">
        <v>1</v>
      </c>
      <c r="U607" s="3" t="b">
        <v>1</v>
      </c>
      <c r="V607" s="3">
        <v>251</v>
      </c>
      <c r="W607" s="51">
        <v>2826.96</v>
      </c>
      <c r="X607" s="51">
        <v>2822</v>
      </c>
      <c r="Y607" s="53">
        <v>169</v>
      </c>
      <c r="Z607" s="53">
        <v>169</v>
      </c>
      <c r="AA607" s="51">
        <v>139.97</v>
      </c>
      <c r="AB607" s="51">
        <v>139.72</v>
      </c>
      <c r="AC607" s="17">
        <v>1.2077186935675901</v>
      </c>
      <c r="AD607" s="17">
        <v>1.2098320395773201</v>
      </c>
      <c r="AE607" s="51">
        <v>31.13</v>
      </c>
      <c r="AF607" s="51">
        <v>30.87</v>
      </c>
      <c r="AG607" s="51">
        <v>31.04</v>
      </c>
      <c r="AH607" s="51">
        <v>30.96</v>
      </c>
      <c r="AI607" s="17">
        <v>1.00466161781984</v>
      </c>
      <c r="AJ607" s="17">
        <v>0.99887774531307705</v>
      </c>
      <c r="AK607" s="3">
        <v>-15</v>
      </c>
      <c r="AL607" s="3">
        <v>5</v>
      </c>
      <c r="AN607" s="6">
        <v>7.5591169708217887E-3</v>
      </c>
      <c r="AP607" s="6">
        <v>6.0042985116339764E-3</v>
      </c>
      <c r="AR607" s="6">
        <v>1.7783046828689919E-3</v>
      </c>
      <c r="AT607" s="6">
        <v>1.7783046828689919E-3</v>
      </c>
      <c r="AV607" s="6">
        <v>-5.6900924196036096E-3</v>
      </c>
      <c r="AX607" s="6">
        <v>-7.1415882039438383E-3</v>
      </c>
      <c r="AZ607" s="6">
        <v>7.4731879342473384E-3</v>
      </c>
      <c r="BB607" s="6">
        <v>8.8801582373592147E-3</v>
      </c>
      <c r="BD607" s="6">
        <v>3.7402463403624076E-3</v>
      </c>
      <c r="BF607" s="6">
        <v>-3.743626153746793E-3</v>
      </c>
      <c r="BH607" s="6">
        <v>1.0642758086880644E-3</v>
      </c>
      <c r="BJ607" s="6">
        <v>-1.064756557932256E-3</v>
      </c>
      <c r="BL607" s="6">
        <v>2.1616595372127012E-3</v>
      </c>
      <c r="BN607" s="6">
        <v>-3.1676251748032902E-3</v>
      </c>
      <c r="BR607">
        <v>5</v>
      </c>
      <c r="BS607">
        <v>5</v>
      </c>
      <c r="BT607">
        <f t="shared" si="231"/>
        <v>20</v>
      </c>
      <c r="BU607" s="23">
        <v>2822</v>
      </c>
      <c r="BV607" s="22">
        <v>1.2077186935675901</v>
      </c>
      <c r="BW607" s="22">
        <v>1.2098320395773201</v>
      </c>
    </row>
    <row r="608" spans="1:75" x14ac:dyDescent="0.25">
      <c r="A608" s="3">
        <v>154</v>
      </c>
      <c r="B608" s="3" t="s">
        <v>21</v>
      </c>
      <c r="C608" s="3" t="s">
        <v>22</v>
      </c>
      <c r="D608" s="3" t="s">
        <v>23</v>
      </c>
      <c r="E608" s="3" t="s">
        <v>239</v>
      </c>
      <c r="F608" s="3" t="s">
        <v>43</v>
      </c>
      <c r="G608" s="3" t="b">
        <v>1</v>
      </c>
      <c r="H608" s="3" t="b">
        <v>1</v>
      </c>
      <c r="I608" s="3" t="b">
        <v>0</v>
      </c>
      <c r="J608" s="3" t="b">
        <v>1</v>
      </c>
      <c r="K608" s="3" t="b">
        <v>0</v>
      </c>
      <c r="L608" s="3">
        <v>200</v>
      </c>
      <c r="M608" s="3">
        <v>2</v>
      </c>
      <c r="N608" s="3">
        <v>0</v>
      </c>
      <c r="O608" s="3">
        <v>1</v>
      </c>
      <c r="P608" s="3">
        <v>2</v>
      </c>
      <c r="Q608" s="3">
        <v>100</v>
      </c>
      <c r="R608" s="3">
        <v>100</v>
      </c>
      <c r="S608" s="3">
        <v>1</v>
      </c>
      <c r="T608" s="3">
        <v>1</v>
      </c>
      <c r="U608" s="3" t="b">
        <v>1</v>
      </c>
      <c r="V608" s="3">
        <v>251</v>
      </c>
      <c r="W608" s="51">
        <v>2834.81</v>
      </c>
      <c r="X608" s="51">
        <v>2853.61</v>
      </c>
      <c r="Y608" s="53">
        <v>168</v>
      </c>
      <c r="Z608" s="53">
        <v>168</v>
      </c>
      <c r="AA608" s="51">
        <v>139.86000000000001</v>
      </c>
      <c r="AB608" s="51">
        <v>140.55000000000001</v>
      </c>
      <c r="AC608" s="17">
        <v>1.2015068272859299</v>
      </c>
      <c r="AD608" s="17">
        <v>1.19567302658863</v>
      </c>
      <c r="AE608" s="51">
        <v>30.96</v>
      </c>
      <c r="AF608" s="51">
        <v>31.04</v>
      </c>
      <c r="AG608" s="51">
        <v>30.68</v>
      </c>
      <c r="AH608" s="51">
        <v>31.32</v>
      </c>
      <c r="AI608" s="17">
        <v>1.01128281145072</v>
      </c>
      <c r="AJ608" s="17">
        <v>0.99309422292276095</v>
      </c>
      <c r="AK608" s="3">
        <v>-15</v>
      </c>
      <c r="AL608" s="3">
        <v>5</v>
      </c>
      <c r="AN608" s="6">
        <v>1.0356941866901392E-2</v>
      </c>
      <c r="AP608" s="6">
        <v>1.727283000559332E-2</v>
      </c>
      <c r="AR608" s="6">
        <v>-4.1493775933609811E-3</v>
      </c>
      <c r="AT608" s="6">
        <v>-4.1493775933609811E-3</v>
      </c>
      <c r="AV608" s="6">
        <v>-6.4715033636189023E-3</v>
      </c>
      <c r="AX608" s="6">
        <v>-1.2435601350150316E-3</v>
      </c>
      <c r="AZ608" s="6">
        <v>2.2912786377053962E-3</v>
      </c>
      <c r="BB608" s="6">
        <v>-2.9270569769982435E-3</v>
      </c>
      <c r="BD608" s="6">
        <v>-1.7411491584444772E-3</v>
      </c>
      <c r="BF608" s="6">
        <v>1.7427225198476393E-3</v>
      </c>
      <c r="BH608" s="6">
        <v>-1.0546005740639353E-2</v>
      </c>
      <c r="BJ608" s="6">
        <v>1.0550769528603343E-2</v>
      </c>
      <c r="BL608" s="6">
        <v>8.7663772645996119E-3</v>
      </c>
      <c r="BN608" s="6">
        <v>-8.9393048285396626E-3</v>
      </c>
      <c r="BR608">
        <v>5</v>
      </c>
      <c r="BS608">
        <v>5</v>
      </c>
      <c r="BT608">
        <f t="shared" si="231"/>
        <v>20</v>
      </c>
      <c r="BU608" s="23">
        <v>2853.61</v>
      </c>
      <c r="BV608" s="22">
        <v>1.2015068272859299</v>
      </c>
      <c r="BW608" s="22">
        <v>1.19567302658863</v>
      </c>
    </row>
    <row r="609" spans="1:75" x14ac:dyDescent="0.25">
      <c r="A609" s="3">
        <v>155</v>
      </c>
      <c r="B609" s="3" t="s">
        <v>21</v>
      </c>
      <c r="C609" s="3" t="s">
        <v>22</v>
      </c>
      <c r="D609" s="3" t="s">
        <v>23</v>
      </c>
      <c r="E609" s="3" t="s">
        <v>239</v>
      </c>
      <c r="F609" s="3" t="s">
        <v>43</v>
      </c>
      <c r="G609" s="3" t="b">
        <v>1</v>
      </c>
      <c r="H609" s="3" t="b">
        <v>1</v>
      </c>
      <c r="I609" s="3" t="b">
        <v>0</v>
      </c>
      <c r="J609" s="3" t="b">
        <v>1</v>
      </c>
      <c r="K609" s="3" t="b">
        <v>0</v>
      </c>
      <c r="L609" s="3">
        <v>200</v>
      </c>
      <c r="M609" s="3">
        <v>2</v>
      </c>
      <c r="N609" s="3">
        <v>0</v>
      </c>
      <c r="O609" s="3">
        <v>1</v>
      </c>
      <c r="P609" s="3">
        <v>2</v>
      </c>
      <c r="Q609" s="3">
        <v>100</v>
      </c>
      <c r="R609" s="3">
        <v>100</v>
      </c>
      <c r="S609" s="3">
        <v>1</v>
      </c>
      <c r="T609" s="3">
        <v>1</v>
      </c>
      <c r="U609" s="3" t="b">
        <v>1</v>
      </c>
      <c r="V609" s="3">
        <v>251</v>
      </c>
      <c r="W609" s="51">
        <v>2802.41</v>
      </c>
      <c r="X609" s="51">
        <v>2795.69</v>
      </c>
      <c r="Y609" s="53">
        <v>169</v>
      </c>
      <c r="Z609" s="53">
        <v>169</v>
      </c>
      <c r="AA609" s="51">
        <v>140.84</v>
      </c>
      <c r="AB609" s="51">
        <v>140.49</v>
      </c>
      <c r="AC609" s="17">
        <v>1.20020129810959</v>
      </c>
      <c r="AD609" s="17">
        <v>1.2031599367300601</v>
      </c>
      <c r="AE609" s="51">
        <v>30.96</v>
      </c>
      <c r="AF609" s="51">
        <v>31.04</v>
      </c>
      <c r="AG609" s="51">
        <v>31.17</v>
      </c>
      <c r="AH609" s="51">
        <v>30.83</v>
      </c>
      <c r="AI609" s="17">
        <v>0.99530346171990802</v>
      </c>
      <c r="AJ609" s="17">
        <v>1.00890660584943</v>
      </c>
      <c r="AK609" s="3">
        <v>-15</v>
      </c>
      <c r="AL609" s="3">
        <v>5</v>
      </c>
      <c r="AN609" s="6">
        <v>-1.1907685322040118E-3</v>
      </c>
      <c r="AP609" s="6">
        <v>-3.3748556676150843E-3</v>
      </c>
      <c r="AR609" s="6">
        <v>1.7783046828689919E-3</v>
      </c>
      <c r="AT609" s="6">
        <v>1.7783046828689919E-3</v>
      </c>
      <c r="AV609" s="6">
        <v>4.9015777397332094E-4</v>
      </c>
      <c r="AX609" s="6">
        <v>-1.6699236098772774E-3</v>
      </c>
      <c r="AZ609" s="6">
        <v>1.2022124104176246E-3</v>
      </c>
      <c r="BB609" s="6">
        <v>3.3162849424583918E-3</v>
      </c>
      <c r="BD609" s="6">
        <v>-1.7411491584444772E-3</v>
      </c>
      <c r="BF609" s="6">
        <v>1.7427225198476393E-3</v>
      </c>
      <c r="BH609" s="6">
        <v>5.256877479278721E-3</v>
      </c>
      <c r="BJ609" s="6">
        <v>-5.259252089181321E-3</v>
      </c>
      <c r="BL609" s="6">
        <v>-7.1732101153849648E-3</v>
      </c>
      <c r="BN609" s="6">
        <v>6.8406995798042658E-3</v>
      </c>
      <c r="BR609">
        <v>5</v>
      </c>
      <c r="BS609">
        <v>5</v>
      </c>
      <c r="BT609">
        <f t="shared" si="231"/>
        <v>20</v>
      </c>
      <c r="BU609" s="23">
        <v>2795.69</v>
      </c>
      <c r="BV609" s="22">
        <v>1.20020129810959</v>
      </c>
      <c r="BW609" s="22">
        <v>1.2031599367300601</v>
      </c>
    </row>
    <row r="610" spans="1:75" x14ac:dyDescent="0.25">
      <c r="A610" s="3">
        <v>156</v>
      </c>
      <c r="B610" s="3" t="s">
        <v>21</v>
      </c>
      <c r="C610" s="3" t="s">
        <v>22</v>
      </c>
      <c r="D610" s="3" t="s">
        <v>23</v>
      </c>
      <c r="E610" s="3" t="s">
        <v>239</v>
      </c>
      <c r="F610" s="3" t="s">
        <v>43</v>
      </c>
      <c r="G610" s="3" t="b">
        <v>1</v>
      </c>
      <c r="H610" s="3" t="b">
        <v>1</v>
      </c>
      <c r="I610" s="3" t="b">
        <v>0</v>
      </c>
      <c r="J610" s="3" t="b">
        <v>1</v>
      </c>
      <c r="K610" s="3" t="b">
        <v>0</v>
      </c>
      <c r="L610" s="3">
        <v>200</v>
      </c>
      <c r="M610" s="3">
        <v>2</v>
      </c>
      <c r="N610" s="3">
        <v>0</v>
      </c>
      <c r="O610" s="3">
        <v>1</v>
      </c>
      <c r="P610" s="3">
        <v>2</v>
      </c>
      <c r="Q610" s="3">
        <v>100</v>
      </c>
      <c r="R610" s="3">
        <v>100</v>
      </c>
      <c r="S610" s="3">
        <v>1</v>
      </c>
      <c r="T610" s="3">
        <v>1</v>
      </c>
      <c r="U610" s="3" t="b">
        <v>1</v>
      </c>
      <c r="V610" s="3">
        <v>251</v>
      </c>
      <c r="W610" s="51">
        <v>2740.71</v>
      </c>
      <c r="X610" s="51">
        <v>2740.97</v>
      </c>
      <c r="Y610" s="53">
        <v>169</v>
      </c>
      <c r="Z610" s="53">
        <v>169</v>
      </c>
      <c r="AA610" s="51">
        <v>142.35</v>
      </c>
      <c r="AB610" s="51">
        <v>142.69</v>
      </c>
      <c r="AC610" s="17">
        <v>1.18760737951191</v>
      </c>
      <c r="AD610" s="17">
        <v>1.18490677508826</v>
      </c>
      <c r="AE610" s="51">
        <v>31.04</v>
      </c>
      <c r="AF610" s="51">
        <v>30.96</v>
      </c>
      <c r="AG610" s="51">
        <v>30.87</v>
      </c>
      <c r="AH610" s="51">
        <v>31.13</v>
      </c>
      <c r="AI610" s="17">
        <v>1.0081221731386401</v>
      </c>
      <c r="AJ610" s="17">
        <v>0.99701006619909505</v>
      </c>
      <c r="AK610" s="3">
        <v>-15</v>
      </c>
      <c r="AL610" s="3">
        <v>5</v>
      </c>
      <c r="AN610" s="6">
        <v>-2.3181315804574165E-2</v>
      </c>
      <c r="AP610" s="6">
        <v>-2.2881785226281592E-2</v>
      </c>
      <c r="AR610" s="6">
        <v>1.7783046828689919E-3</v>
      </c>
      <c r="AT610" s="6">
        <v>1.7783046828689919E-3</v>
      </c>
      <c r="AV610" s="6">
        <v>1.1216798914549075E-2</v>
      </c>
      <c r="AX610" s="6">
        <v>1.3963403801741103E-2</v>
      </c>
      <c r="AZ610" s="6">
        <v>-9.3035745627960686E-3</v>
      </c>
      <c r="BB610" s="6">
        <v>-1.190504496375322E-2</v>
      </c>
      <c r="BD610" s="6">
        <v>8.3833107628805692E-4</v>
      </c>
      <c r="BF610" s="6">
        <v>-8.390886206673942E-4</v>
      </c>
      <c r="BH610" s="6">
        <v>-4.4183571451609227E-3</v>
      </c>
      <c r="BJ610" s="6">
        <v>4.4203529829318633E-3</v>
      </c>
      <c r="BL610" s="6">
        <v>5.6136037537488637E-3</v>
      </c>
      <c r="BN610" s="6">
        <v>-5.0314799011077493E-3</v>
      </c>
      <c r="BR610">
        <v>5</v>
      </c>
      <c r="BS610">
        <v>5</v>
      </c>
      <c r="BT610">
        <f t="shared" si="231"/>
        <v>20</v>
      </c>
      <c r="BU610" s="23">
        <v>2740.97</v>
      </c>
      <c r="BV610" s="22">
        <v>1.18760737951191</v>
      </c>
      <c r="BW610" s="22">
        <v>1.18490677508826</v>
      </c>
    </row>
    <row r="611" spans="1:75" x14ac:dyDescent="0.25">
      <c r="A611" s="3">
        <v>157</v>
      </c>
      <c r="B611" s="3" t="s">
        <v>21</v>
      </c>
      <c r="C611" s="3" t="s">
        <v>22</v>
      </c>
      <c r="D611" s="3" t="s">
        <v>23</v>
      </c>
      <c r="E611" s="3" t="s">
        <v>239</v>
      </c>
      <c r="F611" s="3" t="s">
        <v>43</v>
      </c>
      <c r="G611" s="3" t="b">
        <v>1</v>
      </c>
      <c r="H611" s="3" t="b">
        <v>1</v>
      </c>
      <c r="I611" s="3" t="b">
        <v>0</v>
      </c>
      <c r="J611" s="3" t="b">
        <v>1</v>
      </c>
      <c r="K611" s="3" t="b">
        <v>0</v>
      </c>
      <c r="L611" s="3">
        <v>200</v>
      </c>
      <c r="M611" s="3">
        <v>2</v>
      </c>
      <c r="N611" s="3">
        <v>0</v>
      </c>
      <c r="O611" s="3">
        <v>1</v>
      </c>
      <c r="P611" s="3">
        <v>2</v>
      </c>
      <c r="Q611" s="3">
        <v>100</v>
      </c>
      <c r="R611" s="3">
        <v>100</v>
      </c>
      <c r="S611" s="3">
        <v>1</v>
      </c>
      <c r="T611" s="3">
        <v>1</v>
      </c>
      <c r="U611" s="3" t="b">
        <v>1</v>
      </c>
      <c r="V611" s="3">
        <v>251</v>
      </c>
      <c r="W611" s="51">
        <v>2815.52</v>
      </c>
      <c r="X611" s="51">
        <v>2818.96</v>
      </c>
      <c r="Y611" s="53">
        <v>168</v>
      </c>
      <c r="Z611" s="53">
        <v>168</v>
      </c>
      <c r="AA611" s="51">
        <v>141.21</v>
      </c>
      <c r="AB611" s="51">
        <v>140.94</v>
      </c>
      <c r="AC611" s="17">
        <v>1.18992149390587</v>
      </c>
      <c r="AD611" s="17">
        <v>1.1921897700409401</v>
      </c>
      <c r="AE611" s="51">
        <v>30.99</v>
      </c>
      <c r="AF611" s="51">
        <v>31.01</v>
      </c>
      <c r="AG611" s="51">
        <v>31.05</v>
      </c>
      <c r="AH611" s="51">
        <v>30.95</v>
      </c>
      <c r="AI611" s="17">
        <v>1.00006826438145</v>
      </c>
      <c r="AJ611" s="17">
        <v>1.00406605273257</v>
      </c>
      <c r="AK611" s="3">
        <v>-15</v>
      </c>
      <c r="AL611" s="3">
        <v>5</v>
      </c>
      <c r="AN611" s="6">
        <v>3.4817772496562593E-3</v>
      </c>
      <c r="AP611" s="6">
        <v>4.9205802028191581E-3</v>
      </c>
      <c r="AR611" s="6">
        <v>-4.1493775933609811E-3</v>
      </c>
      <c r="AT611" s="6">
        <v>-4.1493775933609811E-3</v>
      </c>
      <c r="AV611" s="6">
        <v>3.1185400402071739E-3</v>
      </c>
      <c r="AX611" s="6">
        <v>1.5278024515898991E-3</v>
      </c>
      <c r="AZ611" s="6">
        <v>-7.3731513457466757E-3</v>
      </c>
      <c r="BB611" s="6">
        <v>-5.8317481258972625E-3</v>
      </c>
      <c r="BD611" s="6">
        <v>-7.7384407041980463E-4</v>
      </c>
      <c r="BF611" s="6">
        <v>7.7454334215465437E-4</v>
      </c>
      <c r="BH611" s="6">
        <v>1.3867836295029523E-3</v>
      </c>
      <c r="BJ611" s="6">
        <v>-1.3874100603360473E-3</v>
      </c>
      <c r="BL611" s="6">
        <v>-2.4202639910765322E-3</v>
      </c>
      <c r="BN611" s="6">
        <v>2.0100583110524983E-3</v>
      </c>
      <c r="BR611">
        <v>5</v>
      </c>
      <c r="BS611">
        <v>5</v>
      </c>
      <c r="BT611">
        <f t="shared" si="231"/>
        <v>20</v>
      </c>
      <c r="BU611" s="23">
        <v>2818.96</v>
      </c>
      <c r="BV611" s="22">
        <v>1.18992149390587</v>
      </c>
      <c r="BW611" s="22">
        <v>1.1921897700409401</v>
      </c>
    </row>
    <row r="612" spans="1:75" x14ac:dyDescent="0.25">
      <c r="A612" s="3">
        <v>158</v>
      </c>
      <c r="B612" s="3" t="s">
        <v>21</v>
      </c>
      <c r="C612" s="3" t="s">
        <v>22</v>
      </c>
      <c r="D612" s="3" t="s">
        <v>23</v>
      </c>
      <c r="E612" s="3" t="s">
        <v>239</v>
      </c>
      <c r="F612" s="3" t="s">
        <v>43</v>
      </c>
      <c r="G612" s="3" t="b">
        <v>1</v>
      </c>
      <c r="H612" s="3" t="b">
        <v>1</v>
      </c>
      <c r="I612" s="3" t="b">
        <v>0</v>
      </c>
      <c r="J612" s="3" t="b">
        <v>1</v>
      </c>
      <c r="K612" s="3" t="b">
        <v>0</v>
      </c>
      <c r="L612" s="3">
        <v>200</v>
      </c>
      <c r="M612" s="3">
        <v>2</v>
      </c>
      <c r="N612" s="3">
        <v>0</v>
      </c>
      <c r="O612" s="3">
        <v>1</v>
      </c>
      <c r="P612" s="3">
        <v>2</v>
      </c>
      <c r="Q612" s="3">
        <v>100</v>
      </c>
      <c r="R612" s="3">
        <v>100</v>
      </c>
      <c r="S612" s="3">
        <v>1</v>
      </c>
      <c r="T612" s="3">
        <v>1</v>
      </c>
      <c r="U612" s="3" t="b">
        <v>1</v>
      </c>
      <c r="V612" s="3">
        <v>251</v>
      </c>
      <c r="W612" s="51">
        <v>2828.6</v>
      </c>
      <c r="X612" s="51">
        <v>2842.12</v>
      </c>
      <c r="Y612" s="53">
        <v>168</v>
      </c>
      <c r="Z612" s="53">
        <v>168</v>
      </c>
      <c r="AA612" s="51">
        <v>140.44999999999999</v>
      </c>
      <c r="AB612" s="51">
        <v>140.56</v>
      </c>
      <c r="AC612" s="17">
        <v>1.1963127229875401</v>
      </c>
      <c r="AD612" s="17">
        <v>1.1955108668436301</v>
      </c>
      <c r="AE612" s="51">
        <v>30.98</v>
      </c>
      <c r="AF612" s="51">
        <v>31.02</v>
      </c>
      <c r="AG612" s="51">
        <v>30.86</v>
      </c>
      <c r="AH612" s="51">
        <v>31.14</v>
      </c>
      <c r="AI612" s="17">
        <v>1.00525520647889</v>
      </c>
      <c r="AJ612" s="17">
        <v>0.99748418669216998</v>
      </c>
      <c r="AK612" s="3">
        <v>-15</v>
      </c>
      <c r="AL612" s="3">
        <v>5</v>
      </c>
      <c r="AN612" s="6">
        <v>8.143630707072802E-3</v>
      </c>
      <c r="AP612" s="6">
        <v>1.3176802581816194E-2</v>
      </c>
      <c r="AR612" s="6">
        <v>-4.1493775933609811E-3</v>
      </c>
      <c r="AT612" s="6">
        <v>-4.1493775933609811E-3</v>
      </c>
      <c r="AV612" s="6">
        <v>-2.2802992093543528E-3</v>
      </c>
      <c r="AX612" s="6">
        <v>-1.172499555871287E-3</v>
      </c>
      <c r="AZ612" s="6">
        <v>-2.0416184548318617E-3</v>
      </c>
      <c r="BB612" s="6">
        <v>-3.0622821519343812E-3</v>
      </c>
      <c r="BD612" s="6">
        <v>-1.0962790997613991E-3</v>
      </c>
      <c r="BF612" s="6">
        <v>1.0972697347189087E-3</v>
      </c>
      <c r="BH612" s="6">
        <v>-4.7408649659755886E-3</v>
      </c>
      <c r="BJ612" s="6">
        <v>4.7430064853355436E-3</v>
      </c>
      <c r="BL612" s="6">
        <v>2.7537711348737393E-3</v>
      </c>
      <c r="BN612" s="6">
        <v>-4.5583302496285949E-3</v>
      </c>
      <c r="BR612">
        <v>5</v>
      </c>
      <c r="BS612">
        <v>5</v>
      </c>
      <c r="BT612">
        <f t="shared" si="231"/>
        <v>20</v>
      </c>
      <c r="BU612" s="23">
        <v>2842.12</v>
      </c>
      <c r="BV612" s="22">
        <v>1.1963127229875401</v>
      </c>
      <c r="BW612" s="22">
        <v>1.1955108668436301</v>
      </c>
    </row>
    <row r="613" spans="1:75" x14ac:dyDescent="0.25">
      <c r="A613" s="3">
        <v>159</v>
      </c>
      <c r="B613" s="3" t="s">
        <v>21</v>
      </c>
      <c r="C613" s="3" t="s">
        <v>22</v>
      </c>
      <c r="D613" s="3" t="s">
        <v>23</v>
      </c>
      <c r="E613" s="3" t="s">
        <v>239</v>
      </c>
      <c r="F613" s="3" t="s">
        <v>43</v>
      </c>
      <c r="G613" s="3" t="b">
        <v>1</v>
      </c>
      <c r="H613" s="3" t="b">
        <v>1</v>
      </c>
      <c r="I613" s="3" t="b">
        <v>0</v>
      </c>
      <c r="J613" s="3" t="b">
        <v>1</v>
      </c>
      <c r="K613" s="3" t="b">
        <v>0</v>
      </c>
      <c r="L613" s="3">
        <v>200</v>
      </c>
      <c r="M613" s="3">
        <v>2</v>
      </c>
      <c r="N613" s="3">
        <v>0</v>
      </c>
      <c r="O613" s="3">
        <v>1</v>
      </c>
      <c r="P613" s="3">
        <v>2</v>
      </c>
      <c r="Q613" s="3">
        <v>100</v>
      </c>
      <c r="R613" s="3">
        <v>100</v>
      </c>
      <c r="S613" s="3">
        <v>1</v>
      </c>
      <c r="T613" s="3">
        <v>1</v>
      </c>
      <c r="U613" s="3" t="b">
        <v>1</v>
      </c>
      <c r="V613" s="3">
        <v>251</v>
      </c>
      <c r="W613" s="51">
        <v>2751.34</v>
      </c>
      <c r="X613" s="51">
        <v>2747.54</v>
      </c>
      <c r="Y613" s="53">
        <v>169</v>
      </c>
      <c r="Z613" s="53">
        <v>169</v>
      </c>
      <c r="AA613" s="51">
        <v>142.44999999999999</v>
      </c>
      <c r="AB613" s="51">
        <v>142.01</v>
      </c>
      <c r="AC613" s="17">
        <v>1.1868403566583601</v>
      </c>
      <c r="AD613" s="17">
        <v>1.1902848364351499</v>
      </c>
      <c r="AE613" s="51">
        <v>30.96</v>
      </c>
      <c r="AF613" s="51">
        <v>31.04</v>
      </c>
      <c r="AG613" s="51">
        <v>31.19</v>
      </c>
      <c r="AH613" s="51">
        <v>30.81</v>
      </c>
      <c r="AI613" s="17">
        <v>0.99582293845870595</v>
      </c>
      <c r="AJ613" s="17">
        <v>1.0107237359668899</v>
      </c>
      <c r="AK613" s="3">
        <v>-15</v>
      </c>
      <c r="AL613" s="3">
        <v>5</v>
      </c>
      <c r="AN613" s="6">
        <v>-1.9392668843386196E-2</v>
      </c>
      <c r="AP613" s="6">
        <v>-2.0539670328612702E-2</v>
      </c>
      <c r="AR613" s="6">
        <v>1.7783046828689919E-3</v>
      </c>
      <c r="AT613" s="6">
        <v>1.7783046828689919E-3</v>
      </c>
      <c r="AV613" s="6">
        <v>1.1927172500017624E-2</v>
      </c>
      <c r="AX613" s="6">
        <v>9.1312844199680221E-3</v>
      </c>
      <c r="AZ613" s="6">
        <v>-9.9434213777870317E-3</v>
      </c>
      <c r="BB613" s="6">
        <v>-7.420274181392239E-3</v>
      </c>
      <c r="BD613" s="6">
        <v>-1.7411491584444772E-3</v>
      </c>
      <c r="BF613" s="6">
        <v>1.7427225198476393E-3</v>
      </c>
      <c r="BH613" s="6">
        <v>5.9018931209080527E-3</v>
      </c>
      <c r="BJ613" s="6">
        <v>-5.9045590939887926E-3</v>
      </c>
      <c r="BL613" s="6">
        <v>-6.6550260209488066E-3</v>
      </c>
      <c r="BN613" s="6">
        <v>8.6541088171740999E-3</v>
      </c>
      <c r="BR613">
        <v>5</v>
      </c>
      <c r="BS613">
        <v>5</v>
      </c>
      <c r="BT613">
        <f t="shared" si="231"/>
        <v>20</v>
      </c>
      <c r="BU613" s="23">
        <v>2747.54</v>
      </c>
      <c r="BV613" s="22">
        <v>1.1868403566583601</v>
      </c>
      <c r="BW613" s="22">
        <v>1.1902848364351499</v>
      </c>
    </row>
    <row r="614" spans="1:75" x14ac:dyDescent="0.25">
      <c r="A614" s="3">
        <v>160</v>
      </c>
      <c r="B614" s="3" t="s">
        <v>21</v>
      </c>
      <c r="C614" s="3" t="s">
        <v>22</v>
      </c>
      <c r="D614" s="3" t="s">
        <v>23</v>
      </c>
      <c r="E614" s="3" t="s">
        <v>239</v>
      </c>
      <c r="F614" s="3" t="s">
        <v>43</v>
      </c>
      <c r="G614" s="3" t="b">
        <v>1</v>
      </c>
      <c r="H614" s="3" t="b">
        <v>1</v>
      </c>
      <c r="I614" s="3" t="b">
        <v>0</v>
      </c>
      <c r="J614" s="3" t="b">
        <v>1</v>
      </c>
      <c r="K614" s="3" t="b">
        <v>0</v>
      </c>
      <c r="L614" s="3">
        <v>200</v>
      </c>
      <c r="M614" s="3">
        <v>2</v>
      </c>
      <c r="N614" s="3">
        <v>0</v>
      </c>
      <c r="O614" s="3">
        <v>1</v>
      </c>
      <c r="P614" s="3">
        <v>2</v>
      </c>
      <c r="Q614" s="3">
        <v>100</v>
      </c>
      <c r="R614" s="3">
        <v>100</v>
      </c>
      <c r="S614" s="3">
        <v>1</v>
      </c>
      <c r="T614" s="3">
        <v>1</v>
      </c>
      <c r="U614" s="3" t="b">
        <v>1</v>
      </c>
      <c r="V614" s="3">
        <v>251</v>
      </c>
      <c r="W614" s="51">
        <v>2824.39</v>
      </c>
      <c r="X614" s="51">
        <v>2822.79</v>
      </c>
      <c r="Y614" s="53">
        <v>169</v>
      </c>
      <c r="Z614" s="53">
        <v>169</v>
      </c>
      <c r="AA614" s="51">
        <v>139.77000000000001</v>
      </c>
      <c r="AB614" s="51">
        <v>139.97999999999999</v>
      </c>
      <c r="AC614" s="17">
        <v>1.2095899077084</v>
      </c>
      <c r="AD614" s="17">
        <v>1.20790233304981</v>
      </c>
      <c r="AE614" s="51">
        <v>31.13</v>
      </c>
      <c r="AF614" s="51">
        <v>30.87</v>
      </c>
      <c r="AG614" s="51">
        <v>30.88</v>
      </c>
      <c r="AH614" s="51">
        <v>31.12</v>
      </c>
      <c r="AI614" s="17">
        <v>1.00997971744062</v>
      </c>
      <c r="AJ614" s="17">
        <v>0.99378707281780099</v>
      </c>
      <c r="AK614" s="3">
        <v>-15</v>
      </c>
      <c r="AL614" s="3">
        <v>5</v>
      </c>
      <c r="AN614" s="6">
        <v>6.6431411768186344E-3</v>
      </c>
      <c r="AP614" s="6">
        <v>6.2859226774116816E-3</v>
      </c>
      <c r="AR614" s="6">
        <v>1.7783046828689919E-3</v>
      </c>
      <c r="AT614" s="6">
        <v>1.7783046828689919E-3</v>
      </c>
      <c r="AV614" s="6">
        <v>-7.1108395905407074E-3</v>
      </c>
      <c r="AX614" s="6">
        <v>-5.2940131462071438E-3</v>
      </c>
      <c r="AZ614" s="6">
        <v>9.0341458674068065E-3</v>
      </c>
      <c r="BB614" s="6">
        <v>7.2709740174519144E-3</v>
      </c>
      <c r="BD614" s="6">
        <v>3.7402463403624076E-3</v>
      </c>
      <c r="BF614" s="6">
        <v>-3.743626153746793E-3</v>
      </c>
      <c r="BH614" s="6">
        <v>-4.0958493243462568E-3</v>
      </c>
      <c r="BJ614" s="6">
        <v>4.097699480527961E-3</v>
      </c>
      <c r="BL614" s="6">
        <v>7.4665258195640849E-3</v>
      </c>
      <c r="BN614" s="6">
        <v>-8.2478736604003622E-3</v>
      </c>
      <c r="BR614">
        <v>5</v>
      </c>
      <c r="BS614">
        <v>5</v>
      </c>
      <c r="BT614">
        <f t="shared" si="231"/>
        <v>20</v>
      </c>
      <c r="BU614" s="23">
        <v>2822.79</v>
      </c>
      <c r="BV614" s="22">
        <v>1.2095899077084</v>
      </c>
      <c r="BW614" s="22">
        <v>1.20790233304981</v>
      </c>
    </row>
    <row r="615" spans="1:75" x14ac:dyDescent="0.25">
      <c r="A615" s="1">
        <v>161</v>
      </c>
      <c r="B615" s="1" t="s">
        <v>21</v>
      </c>
      <c r="C615" s="1" t="s">
        <v>22</v>
      </c>
      <c r="D615" s="1" t="s">
        <v>23</v>
      </c>
      <c r="E615" s="1" t="s">
        <v>240</v>
      </c>
      <c r="F615" s="1" t="s">
        <v>43</v>
      </c>
      <c r="G615" s="1" t="b">
        <v>1</v>
      </c>
      <c r="H615" s="1" t="b">
        <v>1</v>
      </c>
      <c r="I615" s="1" t="b">
        <v>0</v>
      </c>
      <c r="J615" s="1" t="b">
        <v>1</v>
      </c>
      <c r="K615" s="1" t="b">
        <v>0</v>
      </c>
      <c r="L615" s="1">
        <v>200</v>
      </c>
      <c r="M615" s="1">
        <v>2</v>
      </c>
      <c r="N615" s="1">
        <v>0</v>
      </c>
      <c r="O615" s="1">
        <v>1</v>
      </c>
      <c r="P615" s="1">
        <v>2</v>
      </c>
      <c r="Q615" s="1">
        <v>100</v>
      </c>
      <c r="R615" s="1">
        <v>100</v>
      </c>
      <c r="S615" s="1">
        <v>1</v>
      </c>
      <c r="T615" s="1">
        <v>1</v>
      </c>
      <c r="U615" s="1" t="b">
        <v>1</v>
      </c>
      <c r="V615" s="1">
        <v>251</v>
      </c>
      <c r="W615" s="50">
        <v>2718.72</v>
      </c>
      <c r="X615" s="50">
        <v>2864.36</v>
      </c>
      <c r="Y615" s="54">
        <v>169</v>
      </c>
      <c r="Z615" s="54">
        <v>169</v>
      </c>
      <c r="AA615" s="50">
        <v>141.51</v>
      </c>
      <c r="AB615" s="50">
        <v>140.26</v>
      </c>
      <c r="AC615" s="16">
        <v>1.19461303057563</v>
      </c>
      <c r="AD615" s="16">
        <v>1.20525536688714</v>
      </c>
      <c r="AE615" s="50">
        <v>30</v>
      </c>
      <c r="AF615" s="50">
        <v>32</v>
      </c>
      <c r="AG615" s="50">
        <v>30.62</v>
      </c>
      <c r="AH615" s="50">
        <v>31.38</v>
      </c>
      <c r="AI615" s="16">
        <v>0.98285999440717897</v>
      </c>
      <c r="AJ615" s="16">
        <v>1.0227250942983399</v>
      </c>
      <c r="AK615" s="1">
        <v>-15</v>
      </c>
      <c r="AL615" s="1">
        <v>4</v>
      </c>
      <c r="AN615" s="6" cm="1">
        <f t="array" ref="AN615:AN624">W615:W624/AO615-1</f>
        <v>-1.9491727754884725E-2</v>
      </c>
      <c r="AO615" s="23">
        <f>AVERAGE(W615:W624)</f>
        <v>2772.7660000000005</v>
      </c>
      <c r="AP615" s="6" cm="1">
        <f t="array" ref="AP615:AP624">X615:X624/AQ615-1</f>
        <v>-1.4828679465405226E-2</v>
      </c>
      <c r="AQ615" s="23">
        <f t="shared" ref="AQ615" si="247">AVERAGE(X615:X624)</f>
        <v>2907.4739999999997</v>
      </c>
      <c r="AR615" s="6" cm="1">
        <f t="array" ref="AR615:AR624">Y615:Y624/AS615-1</f>
        <v>-1.7720023626698334E-3</v>
      </c>
      <c r="AS615" s="23">
        <f>AVERAGE(Y615:Y624)</f>
        <v>169.3</v>
      </c>
      <c r="AT615" s="6" cm="1">
        <f t="array" ref="AT615:AT624">Z615:Z624/AU615-1</f>
        <v>3.5629453681709222E-3</v>
      </c>
      <c r="AU615" s="23">
        <f>AVERAGE(Z615:Z624)</f>
        <v>168.4</v>
      </c>
      <c r="AV615" s="6" cm="1">
        <f t="array" ref="AV615:AV624">AA615:AA624/AW615-1</f>
        <v>1.1710706932051895E-2</v>
      </c>
      <c r="AW615" s="23">
        <f>AVERAGE(AA615:AA624)</f>
        <v>139.87200000000001</v>
      </c>
      <c r="AX615" s="6" cm="1">
        <f t="array" ref="AX615:AX624">AB615:AB624/AY615-1</f>
        <v>8.0422017953012404E-3</v>
      </c>
      <c r="AY615" s="23">
        <f>AVERAGE(AB615:AB624)</f>
        <v>139.14099999999999</v>
      </c>
      <c r="AZ615" s="6" cm="1">
        <f t="array" ref="AZ615:AZ624">AC615:AC624/BA615-1</f>
        <v>-1.3359069678530178E-2</v>
      </c>
      <c r="BA615" s="23">
        <f>AVERAGE(AC615:AC624)</f>
        <v>1.210788032264583</v>
      </c>
      <c r="BB615" s="6" cm="1">
        <f t="array" ref="BB615:BB624">AD615:AD624/BC615-1</f>
        <v>-4.3521775486636827E-3</v>
      </c>
      <c r="BC615" s="23">
        <f>AVERAGE(AD615:AD624)</f>
        <v>1.210523781310282</v>
      </c>
      <c r="BD615" s="6" cm="1">
        <f t="array" ref="BD615:BD624">AE615:AE624/BE615-1</f>
        <v>-2.8497409326424972E-2</v>
      </c>
      <c r="BE615" s="23">
        <f>AVERAGE(AE615:AE624)</f>
        <v>30.880000000000003</v>
      </c>
      <c r="BF615" s="6" cm="1">
        <f t="array" ref="BF615:BF624">AF615:AF624/BG615-1</f>
        <v>2.8277634961439757E-2</v>
      </c>
      <c r="BG615" s="23">
        <f>AVERAGE(AF615:AF624)</f>
        <v>31.119999999999997</v>
      </c>
      <c r="BH615" s="6" cm="1">
        <f t="array" ref="BH615:BH624">AG615:AG624/BI615-1</f>
        <v>8.0326573610747243E-3</v>
      </c>
      <c r="BI615" s="23">
        <f t="shared" ref="BI615" si="248">AVERAGE(AG615:AG624)</f>
        <v>30.375999999999998</v>
      </c>
      <c r="BJ615" s="6" cm="1">
        <f t="array" ref="BJ615:BJ624">AH615:AH624/BK615-1</f>
        <v>-7.7156589931698383E-3</v>
      </c>
      <c r="BK615" s="23">
        <f t="shared" ref="BK615" si="249">AVERAGE(AH615:AH624)</f>
        <v>31.624000000000002</v>
      </c>
      <c r="BL615" s="6" cm="1">
        <f t="array" ref="BL615:BL624">AI615:AI624/BM615-1</f>
        <v>-3.4552229246279875E-2</v>
      </c>
      <c r="BM615" s="22">
        <f t="shared" ref="BM615" si="250">AVERAGE(AI615:AI624)</f>
        <v>1.0180353864610048</v>
      </c>
      <c r="BN615" s="6" cm="1">
        <f t="array" ref="BN615:BN624">AJ615:AJ624/BO615-1</f>
        <v>3.7869965778798864E-2</v>
      </c>
      <c r="BO615" s="22">
        <f t="shared" ref="BO615" si="251">AVERAGE(AJ615:AJ624)</f>
        <v>0.98540773701925699</v>
      </c>
      <c r="BR615">
        <v>5</v>
      </c>
      <c r="BS615">
        <v>4</v>
      </c>
      <c r="BT615">
        <f t="shared" si="231"/>
        <v>19</v>
      </c>
      <c r="BU615" s="23">
        <v>2864.36</v>
      </c>
      <c r="BV615" s="22">
        <v>1.19461303057563</v>
      </c>
      <c r="BW615" s="22">
        <v>1.20525536688714</v>
      </c>
    </row>
    <row r="616" spans="1:75" x14ac:dyDescent="0.25">
      <c r="A616" s="1">
        <v>162</v>
      </c>
      <c r="B616" s="1" t="s">
        <v>21</v>
      </c>
      <c r="C616" s="1" t="s">
        <v>22</v>
      </c>
      <c r="D616" s="1" t="s">
        <v>23</v>
      </c>
      <c r="E616" s="1" t="s">
        <v>240</v>
      </c>
      <c r="F616" s="1" t="s">
        <v>43</v>
      </c>
      <c r="G616" s="1" t="b">
        <v>1</v>
      </c>
      <c r="H616" s="1" t="b">
        <v>1</v>
      </c>
      <c r="I616" s="1" t="b">
        <v>0</v>
      </c>
      <c r="J616" s="1" t="b">
        <v>1</v>
      </c>
      <c r="K616" s="1" t="b">
        <v>0</v>
      </c>
      <c r="L616" s="1">
        <v>200</v>
      </c>
      <c r="M616" s="1">
        <v>2</v>
      </c>
      <c r="N616" s="1">
        <v>0</v>
      </c>
      <c r="O616" s="1">
        <v>1</v>
      </c>
      <c r="P616" s="1">
        <v>2</v>
      </c>
      <c r="Q616" s="1">
        <v>100</v>
      </c>
      <c r="R616" s="1">
        <v>100</v>
      </c>
      <c r="S616" s="1">
        <v>1</v>
      </c>
      <c r="T616" s="1">
        <v>1</v>
      </c>
      <c r="U616" s="1" t="b">
        <v>1</v>
      </c>
      <c r="V616" s="1">
        <v>251</v>
      </c>
      <c r="W616" s="50">
        <v>2789.4</v>
      </c>
      <c r="X616" s="50">
        <v>2945.62</v>
      </c>
      <c r="Y616" s="54">
        <v>170</v>
      </c>
      <c r="Z616" s="54">
        <v>169</v>
      </c>
      <c r="AA616" s="50">
        <v>138</v>
      </c>
      <c r="AB616" s="50">
        <v>138</v>
      </c>
      <c r="AC616" s="16">
        <v>1.23188405797101</v>
      </c>
      <c r="AD616" s="16">
        <v>1.22463768115942</v>
      </c>
      <c r="AE616" s="50">
        <v>30.98</v>
      </c>
      <c r="AF616" s="50">
        <v>31.02</v>
      </c>
      <c r="AG616" s="50">
        <v>30</v>
      </c>
      <c r="AH616" s="50">
        <v>32</v>
      </c>
      <c r="AI616" s="16">
        <v>1.03266666666666</v>
      </c>
      <c r="AJ616" s="16">
        <v>0.96937499999999999</v>
      </c>
      <c r="AK616" s="1">
        <v>-15</v>
      </c>
      <c r="AL616" s="1">
        <v>4</v>
      </c>
      <c r="AN616" s="6">
        <v>5.9990637507816302E-3</v>
      </c>
      <c r="AP616" s="6">
        <v>1.3119979748744237E-2</v>
      </c>
      <c r="AR616" s="6">
        <v>4.1346721795627595E-3</v>
      </c>
      <c r="AT616" s="6">
        <v>3.5629453681709222E-3</v>
      </c>
      <c r="AV616" s="6">
        <v>-1.338366506520261E-2</v>
      </c>
      <c r="AX616" s="6">
        <v>-8.2003147885957306E-3</v>
      </c>
      <c r="AZ616" s="6">
        <v>1.7423384724880586E-2</v>
      </c>
      <c r="BB616" s="6">
        <v>1.1659332982174808E-2</v>
      </c>
      <c r="BD616" s="6">
        <v>3.2383419689119286E-3</v>
      </c>
      <c r="BF616" s="6">
        <v>-3.2133676092543917E-3</v>
      </c>
      <c r="BH616" s="6">
        <v>-1.2378193310508268E-2</v>
      </c>
      <c r="BJ616" s="6">
        <v>1.1889704022261416E-2</v>
      </c>
      <c r="BL616" s="6">
        <v>1.437207429156051E-2</v>
      </c>
      <c r="BN616" s="6">
        <v>-1.6270155405674114E-2</v>
      </c>
      <c r="BR616">
        <v>5</v>
      </c>
      <c r="BS616">
        <v>4</v>
      </c>
      <c r="BT616">
        <f t="shared" si="231"/>
        <v>19</v>
      </c>
      <c r="BU616" s="23">
        <v>2945.62</v>
      </c>
      <c r="BV616" s="22">
        <v>1.23188405797101</v>
      </c>
      <c r="BW616" s="22">
        <v>1.22463768115942</v>
      </c>
    </row>
    <row r="617" spans="1:75" x14ac:dyDescent="0.25">
      <c r="A617" s="1">
        <v>163</v>
      </c>
      <c r="B617" s="1" t="s">
        <v>21</v>
      </c>
      <c r="C617" s="1" t="s">
        <v>22</v>
      </c>
      <c r="D617" s="1" t="s">
        <v>23</v>
      </c>
      <c r="E617" s="1" t="s">
        <v>240</v>
      </c>
      <c r="F617" s="1" t="s">
        <v>43</v>
      </c>
      <c r="G617" s="1" t="b">
        <v>1</v>
      </c>
      <c r="H617" s="1" t="b">
        <v>1</v>
      </c>
      <c r="I617" s="1" t="b">
        <v>0</v>
      </c>
      <c r="J617" s="1" t="b">
        <v>1</v>
      </c>
      <c r="K617" s="1" t="b">
        <v>0</v>
      </c>
      <c r="L617" s="1">
        <v>200</v>
      </c>
      <c r="M617" s="1">
        <v>2</v>
      </c>
      <c r="N617" s="1">
        <v>0</v>
      </c>
      <c r="O617" s="1">
        <v>1</v>
      </c>
      <c r="P617" s="1">
        <v>2</v>
      </c>
      <c r="Q617" s="1">
        <v>100</v>
      </c>
      <c r="R617" s="1">
        <v>100</v>
      </c>
      <c r="S617" s="1">
        <v>1</v>
      </c>
      <c r="T617" s="1">
        <v>1</v>
      </c>
      <c r="U617" s="1" t="b">
        <v>1</v>
      </c>
      <c r="V617" s="1">
        <v>251</v>
      </c>
      <c r="W617" s="50">
        <v>2819.14</v>
      </c>
      <c r="X617" s="50">
        <v>2977.92</v>
      </c>
      <c r="Y617" s="54">
        <v>169</v>
      </c>
      <c r="Z617" s="54">
        <v>168</v>
      </c>
      <c r="AA617" s="50">
        <v>138</v>
      </c>
      <c r="AB617" s="50">
        <v>138</v>
      </c>
      <c r="AC617" s="16">
        <v>1.22463768115942</v>
      </c>
      <c r="AD617" s="16">
        <v>1.2173913043478199</v>
      </c>
      <c r="AE617" s="50">
        <v>30.94</v>
      </c>
      <c r="AF617" s="50">
        <v>31.06</v>
      </c>
      <c r="AG617" s="50">
        <v>30</v>
      </c>
      <c r="AH617" s="50">
        <v>32</v>
      </c>
      <c r="AI617" s="16">
        <v>1.0313333333333301</v>
      </c>
      <c r="AJ617" s="16">
        <v>0.97062499999999996</v>
      </c>
      <c r="AK617" s="1">
        <v>-15</v>
      </c>
      <c r="AL617" s="1">
        <v>4</v>
      </c>
      <c r="AN617" s="6">
        <v>1.6724815581264041E-2</v>
      </c>
      <c r="AP617" s="6">
        <v>2.4229279436376761E-2</v>
      </c>
      <c r="AR617" s="6">
        <v>-1.7720023626698334E-3</v>
      </c>
      <c r="AT617" s="6">
        <v>-2.3752969121140222E-3</v>
      </c>
      <c r="AV617" s="6">
        <v>-1.338366506520261E-2</v>
      </c>
      <c r="AX617" s="6">
        <v>-8.2003147885957306E-3</v>
      </c>
      <c r="AZ617" s="6">
        <v>1.1438541285325954E-2</v>
      </c>
      <c r="BB617" s="6">
        <v>5.6731830828671281E-3</v>
      </c>
      <c r="BD617" s="6">
        <v>1.9430051813471572E-3</v>
      </c>
      <c r="BF617" s="6">
        <v>-1.928020565552635E-3</v>
      </c>
      <c r="BH617" s="6">
        <v>-1.2378193310508268E-2</v>
      </c>
      <c r="BJ617" s="6">
        <v>1.1889704022261416E-2</v>
      </c>
      <c r="BL617" s="6">
        <v>1.3062362123337445E-2</v>
      </c>
      <c r="BN617" s="6">
        <v>-1.5001644967770456E-2</v>
      </c>
      <c r="BR617">
        <v>5</v>
      </c>
      <c r="BS617">
        <v>4</v>
      </c>
      <c r="BT617">
        <f t="shared" si="231"/>
        <v>19</v>
      </c>
      <c r="BU617" s="23">
        <v>2977.92</v>
      </c>
      <c r="BV617" s="22">
        <v>1.22463768115942</v>
      </c>
      <c r="BW617" s="22">
        <v>1.2173913043478199</v>
      </c>
    </row>
    <row r="618" spans="1:75" x14ac:dyDescent="0.25">
      <c r="A618" s="1">
        <v>164</v>
      </c>
      <c r="B618" s="1" t="s">
        <v>21</v>
      </c>
      <c r="C618" s="1" t="s">
        <v>22</v>
      </c>
      <c r="D618" s="1" t="s">
        <v>23</v>
      </c>
      <c r="E618" s="1" t="s">
        <v>240</v>
      </c>
      <c r="F618" s="1" t="s">
        <v>43</v>
      </c>
      <c r="G618" s="1" t="b">
        <v>1</v>
      </c>
      <c r="H618" s="1" t="b">
        <v>1</v>
      </c>
      <c r="I618" s="1" t="b">
        <v>0</v>
      </c>
      <c r="J618" s="1" t="b">
        <v>1</v>
      </c>
      <c r="K618" s="1" t="b">
        <v>0</v>
      </c>
      <c r="L618" s="1">
        <v>200</v>
      </c>
      <c r="M618" s="1">
        <v>2</v>
      </c>
      <c r="N618" s="1">
        <v>0</v>
      </c>
      <c r="O618" s="1">
        <v>1</v>
      </c>
      <c r="P618" s="1">
        <v>2</v>
      </c>
      <c r="Q618" s="1">
        <v>100</v>
      </c>
      <c r="R618" s="1">
        <v>100</v>
      </c>
      <c r="S618" s="1">
        <v>1</v>
      </c>
      <c r="T618" s="1">
        <v>1</v>
      </c>
      <c r="U618" s="1" t="b">
        <v>1</v>
      </c>
      <c r="V618" s="1">
        <v>251</v>
      </c>
      <c r="W618" s="50">
        <v>2785.37</v>
      </c>
      <c r="X618" s="50">
        <v>2875.22</v>
      </c>
      <c r="Y618" s="54">
        <v>169</v>
      </c>
      <c r="Z618" s="54">
        <v>168</v>
      </c>
      <c r="AA618" s="50">
        <v>141.04</v>
      </c>
      <c r="AB618" s="50">
        <v>139.27000000000001</v>
      </c>
      <c r="AC618" s="16">
        <v>1.19847579349008</v>
      </c>
      <c r="AD618" s="16">
        <v>1.2065220831451999</v>
      </c>
      <c r="AE618" s="50">
        <v>31.11</v>
      </c>
      <c r="AF618" s="50">
        <v>30.89</v>
      </c>
      <c r="AG618" s="50">
        <v>30.91</v>
      </c>
      <c r="AH618" s="50">
        <v>31.09</v>
      </c>
      <c r="AI618" s="16">
        <v>1.00847221215255</v>
      </c>
      <c r="AJ618" s="16">
        <v>0.995430698605831</v>
      </c>
      <c r="AK618" s="1">
        <v>-15</v>
      </c>
      <c r="AL618" s="1">
        <v>4</v>
      </c>
      <c r="AN618" s="6">
        <v>4.545641428089997E-3</v>
      </c>
      <c r="AP618" s="6">
        <v>-1.1093478393959799E-2</v>
      </c>
      <c r="AR618" s="6">
        <v>-1.7720023626698334E-3</v>
      </c>
      <c r="AT618" s="6">
        <v>-2.3752969121140222E-3</v>
      </c>
      <c r="AV618" s="6">
        <v>8.3504918782886239E-3</v>
      </c>
      <c r="AX618" s="6">
        <v>9.2711709704551559E-4</v>
      </c>
      <c r="AZ618" s="6">
        <v>-1.0168781360908263E-2</v>
      </c>
      <c r="BB618" s="6">
        <v>-3.305757579376567E-3</v>
      </c>
      <c r="BD618" s="6">
        <v>7.4481865284972137E-3</v>
      </c>
      <c r="BF618" s="6">
        <v>-7.3907455012852674E-3</v>
      </c>
      <c r="BH618" s="6">
        <v>1.757966815907297E-2</v>
      </c>
      <c r="BJ618" s="6">
        <v>-1.6885909435871538E-2</v>
      </c>
      <c r="BL618" s="6">
        <v>-9.3937543189920314E-3</v>
      </c>
      <c r="BN618" s="6">
        <v>1.0171385113021625E-2</v>
      </c>
      <c r="BR618">
        <v>5</v>
      </c>
      <c r="BS618">
        <v>4</v>
      </c>
      <c r="BT618">
        <f t="shared" si="231"/>
        <v>19</v>
      </c>
      <c r="BU618" s="23">
        <v>2875.22</v>
      </c>
      <c r="BV618" s="22">
        <v>1.19847579349008</v>
      </c>
      <c r="BW618" s="22">
        <v>1.2065220831451999</v>
      </c>
    </row>
    <row r="619" spans="1:75" x14ac:dyDescent="0.25">
      <c r="A619" s="1">
        <v>165</v>
      </c>
      <c r="B619" s="1" t="s">
        <v>21</v>
      </c>
      <c r="C619" s="1" t="s">
        <v>22</v>
      </c>
      <c r="D619" s="1" t="s">
        <v>23</v>
      </c>
      <c r="E619" s="1" t="s">
        <v>240</v>
      </c>
      <c r="F619" s="1" t="s">
        <v>43</v>
      </c>
      <c r="G619" s="1" t="b">
        <v>1</v>
      </c>
      <c r="H619" s="1" t="b">
        <v>1</v>
      </c>
      <c r="I619" s="1" t="b">
        <v>0</v>
      </c>
      <c r="J619" s="1" t="b">
        <v>1</v>
      </c>
      <c r="K619" s="1" t="b">
        <v>0</v>
      </c>
      <c r="L619" s="1">
        <v>200</v>
      </c>
      <c r="M619" s="1">
        <v>2</v>
      </c>
      <c r="N619" s="1">
        <v>0</v>
      </c>
      <c r="O619" s="1">
        <v>1</v>
      </c>
      <c r="P619" s="1">
        <v>2</v>
      </c>
      <c r="Q619" s="1">
        <v>100</v>
      </c>
      <c r="R619" s="1">
        <v>100</v>
      </c>
      <c r="S619" s="1">
        <v>1</v>
      </c>
      <c r="T619" s="1">
        <v>1</v>
      </c>
      <c r="U619" s="1" t="b">
        <v>1</v>
      </c>
      <c r="V619" s="1">
        <v>251</v>
      </c>
      <c r="W619" s="50">
        <v>2714.68</v>
      </c>
      <c r="X619" s="50">
        <v>2829.25</v>
      </c>
      <c r="Y619" s="54">
        <v>170</v>
      </c>
      <c r="Z619" s="54">
        <v>169</v>
      </c>
      <c r="AA619" s="50">
        <v>141.51</v>
      </c>
      <c r="AB619" s="50">
        <v>140.55000000000001</v>
      </c>
      <c r="AC619" s="16">
        <v>1.2015818246877701</v>
      </c>
      <c r="AD619" s="16">
        <v>1.20271995057767</v>
      </c>
      <c r="AE619" s="50">
        <v>30.95</v>
      </c>
      <c r="AF619" s="50">
        <v>31.05</v>
      </c>
      <c r="AG619" s="50">
        <v>30.57</v>
      </c>
      <c r="AH619" s="50">
        <v>31.43</v>
      </c>
      <c r="AI619" s="16">
        <v>1.01508453721435</v>
      </c>
      <c r="AJ619" s="16">
        <v>0.99023811615774404</v>
      </c>
      <c r="AK619" s="1">
        <v>-15</v>
      </c>
      <c r="AL619" s="1">
        <v>4</v>
      </c>
      <c r="AN619" s="6">
        <v>-2.0948756584580397E-2</v>
      </c>
      <c r="AP619" s="6">
        <v>-2.6904453831745223E-2</v>
      </c>
      <c r="AR619" s="6">
        <v>4.1346721795627595E-3</v>
      </c>
      <c r="AT619" s="6">
        <v>3.5629453681709222E-3</v>
      </c>
      <c r="AV619" s="6">
        <v>1.1710706932051895E-2</v>
      </c>
      <c r="AX619" s="6">
        <v>1.0126418525093328E-2</v>
      </c>
      <c r="AZ619" s="6">
        <v>-7.6034841206632509E-3</v>
      </c>
      <c r="BB619" s="6">
        <v>-6.4466562764798896E-3</v>
      </c>
      <c r="BD619" s="6">
        <v>2.266839378238128E-3</v>
      </c>
      <c r="BF619" s="6">
        <v>-2.2493573264780187E-3</v>
      </c>
      <c r="BH619" s="6">
        <v>6.3866210165921533E-3</v>
      </c>
      <c r="BJ619" s="6">
        <v>-6.1345813306350472E-3</v>
      </c>
      <c r="BL619" s="6">
        <v>-2.898572373709718E-3</v>
      </c>
      <c r="BN619" s="6">
        <v>4.9019090849624636E-3</v>
      </c>
      <c r="BR619">
        <v>5</v>
      </c>
      <c r="BS619">
        <v>4</v>
      </c>
      <c r="BT619">
        <f t="shared" si="231"/>
        <v>19</v>
      </c>
      <c r="BU619" s="23">
        <v>2829.25</v>
      </c>
      <c r="BV619" s="22">
        <v>1.2015818246877701</v>
      </c>
      <c r="BW619" s="22">
        <v>1.20271995057767</v>
      </c>
    </row>
    <row r="620" spans="1:75" x14ac:dyDescent="0.25">
      <c r="A620" s="1">
        <v>166</v>
      </c>
      <c r="B620" s="1" t="s">
        <v>21</v>
      </c>
      <c r="C620" s="1" t="s">
        <v>22</v>
      </c>
      <c r="D620" s="1" t="s">
        <v>23</v>
      </c>
      <c r="E620" s="1" t="s">
        <v>240</v>
      </c>
      <c r="F620" s="1" t="s">
        <v>43</v>
      </c>
      <c r="G620" s="1" t="b">
        <v>1</v>
      </c>
      <c r="H620" s="1" t="b">
        <v>1</v>
      </c>
      <c r="I620" s="1" t="b">
        <v>0</v>
      </c>
      <c r="J620" s="1" t="b">
        <v>1</v>
      </c>
      <c r="K620" s="1" t="b">
        <v>0</v>
      </c>
      <c r="L620" s="1">
        <v>200</v>
      </c>
      <c r="M620" s="1">
        <v>2</v>
      </c>
      <c r="N620" s="1">
        <v>0</v>
      </c>
      <c r="O620" s="1">
        <v>1</v>
      </c>
      <c r="P620" s="1">
        <v>2</v>
      </c>
      <c r="Q620" s="1">
        <v>100</v>
      </c>
      <c r="R620" s="1">
        <v>100</v>
      </c>
      <c r="S620" s="1">
        <v>1</v>
      </c>
      <c r="T620" s="1">
        <v>1</v>
      </c>
      <c r="U620" s="1" t="b">
        <v>1</v>
      </c>
      <c r="V620" s="1">
        <v>251</v>
      </c>
      <c r="W620" s="50">
        <v>2789.7</v>
      </c>
      <c r="X620" s="50">
        <v>2945.31</v>
      </c>
      <c r="Y620" s="54">
        <v>170</v>
      </c>
      <c r="Z620" s="54">
        <v>169</v>
      </c>
      <c r="AA620" s="50">
        <v>138</v>
      </c>
      <c r="AB620" s="50">
        <v>138</v>
      </c>
      <c r="AC620" s="16">
        <v>1.23188405797101</v>
      </c>
      <c r="AD620" s="16">
        <v>1.22463768115942</v>
      </c>
      <c r="AE620" s="50">
        <v>30.99</v>
      </c>
      <c r="AF620" s="50">
        <v>31.01</v>
      </c>
      <c r="AG620" s="50">
        <v>30</v>
      </c>
      <c r="AH620" s="50">
        <v>32</v>
      </c>
      <c r="AI620" s="16">
        <v>1.0329999999999899</v>
      </c>
      <c r="AJ620" s="16">
        <v>0.96906250000000005</v>
      </c>
      <c r="AK620" s="1">
        <v>-15</v>
      </c>
      <c r="AL620" s="1">
        <v>4</v>
      </c>
      <c r="AN620" s="6">
        <v>6.107258960907469E-3</v>
      </c>
      <c r="AP620" s="6">
        <v>1.3013357987036178E-2</v>
      </c>
      <c r="AR620" s="6">
        <v>4.1346721795627595E-3</v>
      </c>
      <c r="AT620" s="6">
        <v>3.5629453681709222E-3</v>
      </c>
      <c r="AV620" s="6">
        <v>-1.338366506520261E-2</v>
      </c>
      <c r="AX620" s="6">
        <v>-8.2003147885957306E-3</v>
      </c>
      <c r="AZ620" s="6">
        <v>1.7423384724880586E-2</v>
      </c>
      <c r="BB620" s="6">
        <v>1.1659332982174808E-2</v>
      </c>
      <c r="BD620" s="6">
        <v>3.5621761658028994E-3</v>
      </c>
      <c r="BF620" s="6">
        <v>-3.5347043701797753E-3</v>
      </c>
      <c r="BH620" s="6">
        <v>-1.2378193310508268E-2</v>
      </c>
      <c r="BJ620" s="6">
        <v>1.1889704022261416E-2</v>
      </c>
      <c r="BL620" s="6">
        <v>1.4699502333614056E-2</v>
      </c>
      <c r="BN620" s="6">
        <v>-1.6587283015150001E-2</v>
      </c>
      <c r="BR620">
        <v>5</v>
      </c>
      <c r="BS620">
        <v>4</v>
      </c>
      <c r="BT620">
        <f t="shared" si="231"/>
        <v>19</v>
      </c>
      <c r="BU620" s="23">
        <v>2945.31</v>
      </c>
      <c r="BV620" s="22">
        <v>1.23188405797101</v>
      </c>
      <c r="BW620" s="22">
        <v>1.22463768115942</v>
      </c>
    </row>
    <row r="621" spans="1:75" x14ac:dyDescent="0.25">
      <c r="A621" s="1">
        <v>167</v>
      </c>
      <c r="B621" s="1" t="s">
        <v>21</v>
      </c>
      <c r="C621" s="1" t="s">
        <v>22</v>
      </c>
      <c r="D621" s="1" t="s">
        <v>23</v>
      </c>
      <c r="E621" s="1" t="s">
        <v>240</v>
      </c>
      <c r="F621" s="1" t="s">
        <v>43</v>
      </c>
      <c r="G621" s="1" t="b">
        <v>1</v>
      </c>
      <c r="H621" s="1" t="b">
        <v>1</v>
      </c>
      <c r="I621" s="1" t="b">
        <v>0</v>
      </c>
      <c r="J621" s="1" t="b">
        <v>1</v>
      </c>
      <c r="K621" s="1" t="b">
        <v>0</v>
      </c>
      <c r="L621" s="1">
        <v>200</v>
      </c>
      <c r="M621" s="1">
        <v>2</v>
      </c>
      <c r="N621" s="1">
        <v>0</v>
      </c>
      <c r="O621" s="1">
        <v>1</v>
      </c>
      <c r="P621" s="1">
        <v>2</v>
      </c>
      <c r="Q621" s="1">
        <v>100</v>
      </c>
      <c r="R621" s="1">
        <v>100</v>
      </c>
      <c r="S621" s="1">
        <v>1</v>
      </c>
      <c r="T621" s="1">
        <v>1</v>
      </c>
      <c r="U621" s="1" t="b">
        <v>1</v>
      </c>
      <c r="V621" s="1">
        <v>251</v>
      </c>
      <c r="W621" s="50">
        <v>2820.38</v>
      </c>
      <c r="X621" s="50">
        <v>2976.64</v>
      </c>
      <c r="Y621" s="54">
        <v>169</v>
      </c>
      <c r="Z621" s="54">
        <v>168</v>
      </c>
      <c r="AA621" s="50">
        <v>138</v>
      </c>
      <c r="AB621" s="50">
        <v>138</v>
      </c>
      <c r="AC621" s="16">
        <v>1.22463768115942</v>
      </c>
      <c r="AD621" s="16">
        <v>1.2173913043478199</v>
      </c>
      <c r="AE621" s="50">
        <v>30.98</v>
      </c>
      <c r="AF621" s="50">
        <v>31.02</v>
      </c>
      <c r="AG621" s="50">
        <v>30</v>
      </c>
      <c r="AH621" s="50">
        <v>32</v>
      </c>
      <c r="AI621" s="16">
        <v>1.03266666666666</v>
      </c>
      <c r="AJ621" s="16">
        <v>0.96937499999999999</v>
      </c>
      <c r="AK621" s="1">
        <v>-15</v>
      </c>
      <c r="AL621" s="1">
        <v>4</v>
      </c>
      <c r="AN621" s="6">
        <v>1.7172022449784663E-2</v>
      </c>
      <c r="AP621" s="6">
        <v>2.3789034742873083E-2</v>
      </c>
      <c r="AR621" s="6">
        <v>-1.7720023626698334E-3</v>
      </c>
      <c r="AT621" s="6">
        <v>-2.3752969121140222E-3</v>
      </c>
      <c r="AV621" s="6">
        <v>-1.338366506520261E-2</v>
      </c>
      <c r="AX621" s="6">
        <v>-8.2003147885957306E-3</v>
      </c>
      <c r="AZ621" s="6">
        <v>1.1438541285325954E-2</v>
      </c>
      <c r="BB621" s="6">
        <v>5.6731830828671281E-3</v>
      </c>
      <c r="BD621" s="6">
        <v>3.2383419689119286E-3</v>
      </c>
      <c r="BF621" s="6">
        <v>-3.2133676092543917E-3</v>
      </c>
      <c r="BH621" s="6">
        <v>-1.2378193310508268E-2</v>
      </c>
      <c r="BJ621" s="6">
        <v>1.1889704022261416E-2</v>
      </c>
      <c r="BL621" s="6">
        <v>1.437207429156051E-2</v>
      </c>
      <c r="BN621" s="6">
        <v>-1.6270155405674114E-2</v>
      </c>
      <c r="BR621">
        <v>5</v>
      </c>
      <c r="BS621">
        <v>4</v>
      </c>
      <c r="BT621">
        <f t="shared" si="231"/>
        <v>19</v>
      </c>
      <c r="BU621" s="23">
        <v>2976.64</v>
      </c>
      <c r="BV621" s="22">
        <v>1.22463768115942</v>
      </c>
      <c r="BW621" s="22">
        <v>1.2173913043478199</v>
      </c>
    </row>
    <row r="622" spans="1:75" x14ac:dyDescent="0.25">
      <c r="A622" s="1">
        <v>168</v>
      </c>
      <c r="B622" s="1" t="s">
        <v>21</v>
      </c>
      <c r="C622" s="1" t="s">
        <v>22</v>
      </c>
      <c r="D622" s="1" t="s">
        <v>23</v>
      </c>
      <c r="E622" s="1" t="s">
        <v>240</v>
      </c>
      <c r="F622" s="1" t="s">
        <v>43</v>
      </c>
      <c r="G622" s="1" t="b">
        <v>1</v>
      </c>
      <c r="H622" s="1" t="b">
        <v>1</v>
      </c>
      <c r="I622" s="1" t="b">
        <v>0</v>
      </c>
      <c r="J622" s="1" t="b">
        <v>1</v>
      </c>
      <c r="K622" s="1" t="b">
        <v>0</v>
      </c>
      <c r="L622" s="1">
        <v>200</v>
      </c>
      <c r="M622" s="1">
        <v>2</v>
      </c>
      <c r="N622" s="1">
        <v>0</v>
      </c>
      <c r="O622" s="1">
        <v>1</v>
      </c>
      <c r="P622" s="1">
        <v>2</v>
      </c>
      <c r="Q622" s="1">
        <v>100</v>
      </c>
      <c r="R622" s="1">
        <v>100</v>
      </c>
      <c r="S622" s="1">
        <v>1</v>
      </c>
      <c r="T622" s="1">
        <v>1</v>
      </c>
      <c r="U622" s="1" t="b">
        <v>1</v>
      </c>
      <c r="V622" s="1">
        <v>251</v>
      </c>
      <c r="W622" s="50">
        <v>2816.04</v>
      </c>
      <c r="X622" s="50">
        <v>2981.12</v>
      </c>
      <c r="Y622" s="54">
        <v>169</v>
      </c>
      <c r="Z622" s="54">
        <v>168</v>
      </c>
      <c r="AA622" s="50">
        <v>138</v>
      </c>
      <c r="AB622" s="50">
        <v>138</v>
      </c>
      <c r="AC622" s="16">
        <v>1.22463768115942</v>
      </c>
      <c r="AD622" s="16">
        <v>1.2173913043478199</v>
      </c>
      <c r="AE622" s="50">
        <v>30.84</v>
      </c>
      <c r="AF622" s="50">
        <v>31.16</v>
      </c>
      <c r="AG622" s="50">
        <v>30</v>
      </c>
      <c r="AH622" s="50">
        <v>32</v>
      </c>
      <c r="AI622" s="16">
        <v>1.02799999999999</v>
      </c>
      <c r="AJ622" s="16">
        <v>0.97375</v>
      </c>
      <c r="AK622" s="1">
        <v>-15</v>
      </c>
      <c r="AL622" s="1">
        <v>4</v>
      </c>
      <c r="AN622" s="6">
        <v>1.5606798409963041E-2</v>
      </c>
      <c r="AP622" s="6">
        <v>2.5329891170136065E-2</v>
      </c>
      <c r="AR622" s="6">
        <v>-1.7720023626698334E-3</v>
      </c>
      <c r="AT622" s="6">
        <v>-2.3752969121140222E-3</v>
      </c>
      <c r="AV622" s="6">
        <v>-1.338366506520261E-2</v>
      </c>
      <c r="AX622" s="6">
        <v>-8.2003147885957306E-3</v>
      </c>
      <c r="AZ622" s="6">
        <v>1.1438541285325954E-2</v>
      </c>
      <c r="BB622" s="6">
        <v>5.6731830828671281E-3</v>
      </c>
      <c r="BD622" s="6">
        <v>-1.2953367875648825E-3</v>
      </c>
      <c r="BF622" s="6">
        <v>1.2853470437019787E-3</v>
      </c>
      <c r="BH622" s="6">
        <v>-1.2378193310508268E-2</v>
      </c>
      <c r="BJ622" s="6">
        <v>1.1889704022261416E-2</v>
      </c>
      <c r="BL622" s="6">
        <v>9.7880817027640177E-3</v>
      </c>
      <c r="BN622" s="6">
        <v>-1.1830368873011143E-2</v>
      </c>
      <c r="BR622">
        <v>5</v>
      </c>
      <c r="BS622">
        <v>4</v>
      </c>
      <c r="BT622">
        <f t="shared" si="231"/>
        <v>19</v>
      </c>
      <c r="BU622" s="23">
        <v>2981.12</v>
      </c>
      <c r="BV622" s="22">
        <v>1.22463768115942</v>
      </c>
      <c r="BW622" s="22">
        <v>1.2173913043478199</v>
      </c>
    </row>
    <row r="623" spans="1:75" x14ac:dyDescent="0.25">
      <c r="A623" s="1">
        <v>169</v>
      </c>
      <c r="B623" s="1" t="s">
        <v>21</v>
      </c>
      <c r="C623" s="1" t="s">
        <v>22</v>
      </c>
      <c r="D623" s="1" t="s">
        <v>23</v>
      </c>
      <c r="E623" s="1" t="s">
        <v>240</v>
      </c>
      <c r="F623" s="1" t="s">
        <v>43</v>
      </c>
      <c r="G623" s="1" t="b">
        <v>1</v>
      </c>
      <c r="H623" s="1" t="b">
        <v>1</v>
      </c>
      <c r="I623" s="1" t="b">
        <v>0</v>
      </c>
      <c r="J623" s="1" t="b">
        <v>1</v>
      </c>
      <c r="K623" s="1" t="b">
        <v>0</v>
      </c>
      <c r="L623" s="1">
        <v>200</v>
      </c>
      <c r="M623" s="1">
        <v>2</v>
      </c>
      <c r="N623" s="1">
        <v>0</v>
      </c>
      <c r="O623" s="1">
        <v>1</v>
      </c>
      <c r="P623" s="1">
        <v>2</v>
      </c>
      <c r="Q623" s="1">
        <v>100</v>
      </c>
      <c r="R623" s="1">
        <v>100</v>
      </c>
      <c r="S623" s="1">
        <v>1</v>
      </c>
      <c r="T623" s="1">
        <v>1</v>
      </c>
      <c r="U623" s="1" t="b">
        <v>1</v>
      </c>
      <c r="V623" s="1">
        <v>251</v>
      </c>
      <c r="W623" s="50">
        <v>2745.38</v>
      </c>
      <c r="X623" s="50">
        <v>2864.11</v>
      </c>
      <c r="Y623" s="54">
        <v>169</v>
      </c>
      <c r="Z623" s="54">
        <v>168</v>
      </c>
      <c r="AA623" s="50">
        <v>141.76</v>
      </c>
      <c r="AB623" s="50">
        <v>140.21</v>
      </c>
      <c r="AC623" s="16">
        <v>1.192417761602</v>
      </c>
      <c r="AD623" s="16">
        <v>1.1984605780211499</v>
      </c>
      <c r="AE623" s="50">
        <v>30.91</v>
      </c>
      <c r="AF623" s="50">
        <v>31.09</v>
      </c>
      <c r="AG623" s="50">
        <v>30.71</v>
      </c>
      <c r="AH623" s="50">
        <v>31.29</v>
      </c>
      <c r="AI623" s="16">
        <v>1.0088379089397099</v>
      </c>
      <c r="AJ623" s="16">
        <v>0.99575206052943899</v>
      </c>
      <c r="AK623" s="1">
        <v>-15</v>
      </c>
      <c r="AL623" s="1">
        <v>4</v>
      </c>
      <c r="AN623" s="6">
        <v>-9.8767800816947915E-3</v>
      </c>
      <c r="AP623" s="6">
        <v>-1.4914664757105123E-2</v>
      </c>
      <c r="AR623" s="6">
        <v>-1.7720023626698334E-3</v>
      </c>
      <c r="AT623" s="6">
        <v>-2.3752969121140222E-3</v>
      </c>
      <c r="AV623" s="6">
        <v>1.3498055364904893E-2</v>
      </c>
      <c r="AX623" s="6">
        <v>7.6828540832680758E-3</v>
      </c>
      <c r="AZ623" s="6">
        <v>-1.5172160752385699E-2</v>
      </c>
      <c r="BB623" s="6">
        <v>-9.9652757553220228E-3</v>
      </c>
      <c r="BD623" s="6">
        <v>9.7150259067357858E-4</v>
      </c>
      <c r="BF623" s="6">
        <v>-9.64010282776262E-4</v>
      </c>
      <c r="BH623" s="6">
        <v>1.099552278114313E-2</v>
      </c>
      <c r="BJ623" s="6">
        <v>-1.0561598785732484E-2</v>
      </c>
      <c r="BL623" s="6">
        <v>-9.0345361699734061E-3</v>
      </c>
      <c r="BN623" s="6">
        <v>1.0497505876574831E-2</v>
      </c>
      <c r="BR623">
        <v>5</v>
      </c>
      <c r="BS623">
        <v>4</v>
      </c>
      <c r="BT623">
        <f t="shared" si="231"/>
        <v>19</v>
      </c>
      <c r="BU623" s="23">
        <v>2864.11</v>
      </c>
      <c r="BV623" s="22">
        <v>1.192417761602</v>
      </c>
      <c r="BW623" s="22">
        <v>1.1984605780211499</v>
      </c>
    </row>
    <row r="624" spans="1:75" x14ac:dyDescent="0.25">
      <c r="A624" s="1">
        <v>170</v>
      </c>
      <c r="B624" s="1" t="s">
        <v>21</v>
      </c>
      <c r="C624" s="1" t="s">
        <v>22</v>
      </c>
      <c r="D624" s="1" t="s">
        <v>23</v>
      </c>
      <c r="E624" s="1" t="s">
        <v>240</v>
      </c>
      <c r="F624" s="1" t="s">
        <v>43</v>
      </c>
      <c r="G624" s="1" t="b">
        <v>1</v>
      </c>
      <c r="H624" s="1" t="b">
        <v>1</v>
      </c>
      <c r="I624" s="1" t="b">
        <v>0</v>
      </c>
      <c r="J624" s="1" t="b">
        <v>1</v>
      </c>
      <c r="K624" s="1" t="b">
        <v>0</v>
      </c>
      <c r="L624" s="1">
        <v>200</v>
      </c>
      <c r="M624" s="1">
        <v>2</v>
      </c>
      <c r="N624" s="1">
        <v>0</v>
      </c>
      <c r="O624" s="1">
        <v>1</v>
      </c>
      <c r="P624" s="1">
        <v>2</v>
      </c>
      <c r="Q624" s="1">
        <v>100</v>
      </c>
      <c r="R624" s="1">
        <v>100</v>
      </c>
      <c r="S624" s="1">
        <v>1</v>
      </c>
      <c r="T624" s="1">
        <v>1</v>
      </c>
      <c r="U624" s="1" t="b">
        <v>1</v>
      </c>
      <c r="V624" s="1">
        <v>251</v>
      </c>
      <c r="W624" s="50">
        <v>2728.85</v>
      </c>
      <c r="X624" s="50">
        <v>2815.19</v>
      </c>
      <c r="Y624" s="54">
        <v>169</v>
      </c>
      <c r="Z624" s="54">
        <v>168</v>
      </c>
      <c r="AA624" s="50">
        <v>142.9</v>
      </c>
      <c r="AB624" s="50">
        <v>141.12</v>
      </c>
      <c r="AC624" s="16">
        <v>1.1831107528700699</v>
      </c>
      <c r="AD624" s="16">
        <v>1.19083055910936</v>
      </c>
      <c r="AE624" s="50">
        <v>31.1</v>
      </c>
      <c r="AF624" s="50">
        <v>30.9</v>
      </c>
      <c r="AG624" s="50">
        <v>30.95</v>
      </c>
      <c r="AH624" s="50">
        <v>31.05</v>
      </c>
      <c r="AI624" s="16">
        <v>1.00743254522963</v>
      </c>
      <c r="AJ624" s="16">
        <v>0.99774390060121698</v>
      </c>
      <c r="AK624" s="1">
        <v>-15</v>
      </c>
      <c r="AL624" s="1">
        <v>4</v>
      </c>
      <c r="AN624" s="6">
        <v>-1.5838336159632926E-2</v>
      </c>
      <c r="AP624" s="6">
        <v>-3.1740266636950065E-2</v>
      </c>
      <c r="AR624" s="6">
        <v>-1.7720023626698334E-3</v>
      </c>
      <c r="AT624" s="6">
        <v>-2.3752969121140222E-3</v>
      </c>
      <c r="AV624" s="6">
        <v>2.1648364218714189E-2</v>
      </c>
      <c r="AX624" s="6">
        <v>1.4222982442270826E-2</v>
      </c>
      <c r="AZ624" s="6">
        <v>-2.2858897393251532E-2</v>
      </c>
      <c r="BB624" s="6">
        <v>-1.6268348053109616E-2</v>
      </c>
      <c r="BD624" s="6">
        <v>7.1243523316062429E-3</v>
      </c>
      <c r="BF624" s="6">
        <v>-7.0694087403598838E-3</v>
      </c>
      <c r="BH624" s="6">
        <v>1.8896497234659027E-2</v>
      </c>
      <c r="BJ624" s="6">
        <v>-1.8150771565899393E-2</v>
      </c>
      <c r="BL624" s="6">
        <v>-1.0415002633880399E-2</v>
      </c>
      <c r="BN624" s="6">
        <v>1.2518841813923043E-2</v>
      </c>
      <c r="BR624">
        <v>5</v>
      </c>
      <c r="BS624">
        <v>4</v>
      </c>
      <c r="BT624">
        <f t="shared" si="231"/>
        <v>19</v>
      </c>
      <c r="BU624" s="23">
        <v>2815.19</v>
      </c>
      <c r="BV624" s="22">
        <v>1.1831107528700699</v>
      </c>
      <c r="BW624" s="22">
        <v>1.19083055910936</v>
      </c>
    </row>
    <row r="625" spans="1:75" x14ac:dyDescent="0.25">
      <c r="A625" s="3">
        <v>171</v>
      </c>
      <c r="B625" s="3" t="s">
        <v>21</v>
      </c>
      <c r="C625" s="3" t="s">
        <v>22</v>
      </c>
      <c r="D625" s="3" t="s">
        <v>23</v>
      </c>
      <c r="E625" s="3" t="s">
        <v>241</v>
      </c>
      <c r="F625" s="3" t="s">
        <v>43</v>
      </c>
      <c r="G625" s="3" t="b">
        <v>1</v>
      </c>
      <c r="H625" s="3" t="b">
        <v>1</v>
      </c>
      <c r="I625" s="3" t="b">
        <v>0</v>
      </c>
      <c r="J625" s="3" t="b">
        <v>1</v>
      </c>
      <c r="K625" s="3" t="b">
        <v>0</v>
      </c>
      <c r="L625" s="3">
        <v>200</v>
      </c>
      <c r="M625" s="3">
        <v>2</v>
      </c>
      <c r="N625" s="3">
        <v>0</v>
      </c>
      <c r="O625" s="3">
        <v>1</v>
      </c>
      <c r="P625" s="3">
        <v>2</v>
      </c>
      <c r="Q625" s="3">
        <v>100</v>
      </c>
      <c r="R625" s="3">
        <v>100</v>
      </c>
      <c r="S625" s="3">
        <v>1</v>
      </c>
      <c r="T625" s="3">
        <v>1</v>
      </c>
      <c r="U625" s="3" t="b">
        <v>1</v>
      </c>
      <c r="V625" s="3">
        <v>251</v>
      </c>
      <c r="W625" s="51">
        <v>2636.51</v>
      </c>
      <c r="X625" s="51">
        <v>2887.05</v>
      </c>
      <c r="Y625" s="53">
        <v>170</v>
      </c>
      <c r="Z625" s="53">
        <v>169</v>
      </c>
      <c r="AA625" s="51">
        <v>142.75</v>
      </c>
      <c r="AB625" s="51">
        <v>140.02000000000001</v>
      </c>
      <c r="AC625" s="17">
        <v>1.1913214931204901</v>
      </c>
      <c r="AD625" s="17">
        <v>1.2072774642147299</v>
      </c>
      <c r="AE625" s="51">
        <v>30</v>
      </c>
      <c r="AF625" s="51">
        <v>32</v>
      </c>
      <c r="AG625" s="51">
        <v>30.38</v>
      </c>
      <c r="AH625" s="51">
        <v>31.62</v>
      </c>
      <c r="AI625" s="17">
        <v>0.99043054406824504</v>
      </c>
      <c r="AJ625" s="17">
        <v>1.01478281435606</v>
      </c>
      <c r="AK625" s="3">
        <v>-15</v>
      </c>
      <c r="AL625" s="3">
        <v>3</v>
      </c>
      <c r="AN625" s="6" cm="1">
        <f t="array" ref="AN625:AN634">W625:W634/AO625-1</f>
        <v>-9.4817390677103264E-3</v>
      </c>
      <c r="AO625" s="23">
        <f>AVERAGE(W625:W634)</f>
        <v>2661.748</v>
      </c>
      <c r="AP625" s="6" cm="1">
        <f t="array" ref="AP625:AP634">X625:X634/AQ625-1</f>
        <v>-6.9426816004489744E-3</v>
      </c>
      <c r="AQ625" s="23">
        <f t="shared" ref="AQ625" si="252">AVERAGE(X625:X634)</f>
        <v>2907.2339999999999</v>
      </c>
      <c r="AR625" s="6" cm="1">
        <f t="array" ref="AR625:AR634">Y625:Y634/AS625-1</f>
        <v>0</v>
      </c>
      <c r="AS625" s="23">
        <f>AVERAGE(Y625:Y634)</f>
        <v>170</v>
      </c>
      <c r="AT625" s="6" cm="1">
        <f t="array" ref="AT625:AT634">Z625:Z634/AU625-1</f>
        <v>5.9206631142694199E-4</v>
      </c>
      <c r="AU625" s="23">
        <f>AVERAGE(Z625:Z634)</f>
        <v>168.9</v>
      </c>
      <c r="AV625" s="6" cm="1">
        <f t="array" ref="AV625:AV634">AA625:AA634/AW625-1</f>
        <v>5.0056674575291726E-3</v>
      </c>
      <c r="AW625" s="23">
        <f>AVERAGE(AA625:AA634)</f>
        <v>142.03900000000002</v>
      </c>
      <c r="AX625" s="6" cm="1">
        <f t="array" ref="AX625:AX634">AB625:AB634/AY625-1</f>
        <v>4.5341062358310591E-3</v>
      </c>
      <c r="AY625" s="23">
        <f>AVERAGE(AB625:AB634)</f>
        <v>139.38799999999998</v>
      </c>
      <c r="AZ625" s="6" cm="1">
        <f t="array" ref="AZ625:AZ634">AC625:AC634/BA625-1</f>
        <v>-4.912768277787416E-3</v>
      </c>
      <c r="BA625" s="23">
        <f>AVERAGE(AC625:AC634)</f>
        <v>1.1972030744065039</v>
      </c>
      <c r="BB625" s="6" cm="1">
        <f t="array" ref="BB625:BB634">AD625:AD634/BC625-1</f>
        <v>-4.0532218619334648E-3</v>
      </c>
      <c r="BC625" s="23">
        <f>AVERAGE(AD625:AD634)</f>
        <v>1.212190742231978</v>
      </c>
      <c r="BD625" s="6" cm="1">
        <f t="array" ref="BD625:BD634">AE625:AE634/BE625-1</f>
        <v>-3.3553702534798724E-3</v>
      </c>
      <c r="BE625" s="23">
        <f>AVERAGE(AE625:AE634)</f>
        <v>30.100999999999999</v>
      </c>
      <c r="BF625" s="6" cm="1">
        <f t="array" ref="BF625:BF634">AF625:AF634/BG625-1</f>
        <v>3.166243455907658E-3</v>
      </c>
      <c r="BG625" s="23">
        <f>AVERAGE(AF625:AF634)</f>
        <v>31.899000000000001</v>
      </c>
      <c r="BH625" s="6" cm="1">
        <f t="array" ref="BH625:BH634">AG625:AG634/BI625-1</f>
        <v>4.6104195481788679E-4</v>
      </c>
      <c r="BI625" s="23">
        <f t="shared" ref="BI625" si="253">AVERAGE(AG625:AG634)</f>
        <v>30.365999999999996</v>
      </c>
      <c r="BJ625" s="6" cm="1">
        <f t="array" ref="BJ625:BJ634">AH625:AH634/BK625-1</f>
        <v>-4.4256180059443206E-4</v>
      </c>
      <c r="BK625" s="23">
        <f t="shared" ref="BK625" si="254">AVERAGE(AH625:AH634)</f>
        <v>31.634000000000004</v>
      </c>
      <c r="BL625" s="6" cm="1">
        <f t="array" ref="BL625:BL634">AI625:AI634/BM625-1</f>
        <v>-3.3134859384503779E-3</v>
      </c>
      <c r="BM625" s="22">
        <f t="shared" ref="BM625" si="255">AVERAGE(AI625:AI634)</f>
        <v>0.99372323202426893</v>
      </c>
      <c r="BN625" s="6" cm="1">
        <f t="array" ref="BN625:BN634">AJ625:AJ634/BO625-1</f>
        <v>4.0892321687737709E-3</v>
      </c>
      <c r="BO625" s="22">
        <f t="shared" ref="BO625" si="256">AVERAGE(AJ625:AJ634)</f>
        <v>1.0106500317349174</v>
      </c>
      <c r="BR625">
        <v>5</v>
      </c>
      <c r="BS625">
        <v>3</v>
      </c>
      <c r="BT625">
        <f t="shared" si="231"/>
        <v>18</v>
      </c>
      <c r="BU625" s="23">
        <v>2887.05</v>
      </c>
      <c r="BV625" s="22">
        <v>1.1913214931204901</v>
      </c>
      <c r="BW625" s="22">
        <v>1.2072774642147299</v>
      </c>
    </row>
    <row r="626" spans="1:75" x14ac:dyDescent="0.25">
      <c r="A626" s="3">
        <v>172</v>
      </c>
      <c r="B626" s="3" t="s">
        <v>21</v>
      </c>
      <c r="C626" s="3" t="s">
        <v>22</v>
      </c>
      <c r="D626" s="3" t="s">
        <v>23</v>
      </c>
      <c r="E626" s="3" t="s">
        <v>241</v>
      </c>
      <c r="F626" s="3" t="s">
        <v>43</v>
      </c>
      <c r="G626" s="3" t="b">
        <v>1</v>
      </c>
      <c r="H626" s="3" t="b">
        <v>1</v>
      </c>
      <c r="I626" s="3" t="b">
        <v>0</v>
      </c>
      <c r="J626" s="3" t="b">
        <v>1</v>
      </c>
      <c r="K626" s="3" t="b">
        <v>0</v>
      </c>
      <c r="L626" s="3">
        <v>200</v>
      </c>
      <c r="M626" s="3">
        <v>2</v>
      </c>
      <c r="N626" s="3">
        <v>0</v>
      </c>
      <c r="O626" s="3">
        <v>1</v>
      </c>
      <c r="P626" s="3">
        <v>2</v>
      </c>
      <c r="Q626" s="3">
        <v>100</v>
      </c>
      <c r="R626" s="3">
        <v>100</v>
      </c>
      <c r="S626" s="3">
        <v>1</v>
      </c>
      <c r="T626" s="3">
        <v>1</v>
      </c>
      <c r="U626" s="3" t="b">
        <v>1</v>
      </c>
      <c r="V626" s="3">
        <v>251</v>
      </c>
      <c r="W626" s="51">
        <v>2687.15</v>
      </c>
      <c r="X626" s="51">
        <v>2917.23</v>
      </c>
      <c r="Y626" s="53">
        <v>170</v>
      </c>
      <c r="Z626" s="53">
        <v>169</v>
      </c>
      <c r="AA626" s="51">
        <v>141.72999999999999</v>
      </c>
      <c r="AB626" s="51">
        <v>138.47</v>
      </c>
      <c r="AC626" s="17">
        <v>1.19962024223103</v>
      </c>
      <c r="AD626" s="17">
        <v>1.2208338943930499</v>
      </c>
      <c r="AE626" s="51">
        <v>30</v>
      </c>
      <c r="AF626" s="51">
        <v>32</v>
      </c>
      <c r="AG626" s="51">
        <v>30.68</v>
      </c>
      <c r="AH626" s="51">
        <v>31.32</v>
      </c>
      <c r="AI626" s="17">
        <v>0.97956813486846805</v>
      </c>
      <c r="AJ626" s="17">
        <v>1.02344739373935</v>
      </c>
      <c r="AK626" s="3">
        <v>-15</v>
      </c>
      <c r="AL626" s="3">
        <v>3</v>
      </c>
      <c r="AN626" s="6">
        <v>9.5433527140811325E-3</v>
      </c>
      <c r="AP626" s="6">
        <v>3.4383197224578943E-3</v>
      </c>
      <c r="AR626" s="6">
        <v>0</v>
      </c>
      <c r="AT626" s="6">
        <v>5.9206631142694199E-4</v>
      </c>
      <c r="AV626" s="6">
        <v>-2.1754588528504204E-3</v>
      </c>
      <c r="AX626" s="6">
        <v>-6.5859327919187693E-3</v>
      </c>
      <c r="AZ626" s="6">
        <v>2.0190123765966295E-3</v>
      </c>
      <c r="BB626" s="6">
        <v>7.1301915284036621E-3</v>
      </c>
      <c r="BD626" s="6">
        <v>-3.3553702534798724E-3</v>
      </c>
      <c r="BF626" s="6">
        <v>3.166243455907658E-3</v>
      </c>
      <c r="BH626" s="6">
        <v>1.0340512415201397E-2</v>
      </c>
      <c r="BJ626" s="6">
        <v>-9.92602895618655E-3</v>
      </c>
      <c r="BL626" s="6">
        <v>-1.4244506618775743E-2</v>
      </c>
      <c r="BN626" s="6">
        <v>1.266250591459861E-2</v>
      </c>
      <c r="BR626">
        <v>5</v>
      </c>
      <c r="BS626">
        <v>3</v>
      </c>
      <c r="BT626">
        <f t="shared" si="231"/>
        <v>18</v>
      </c>
      <c r="BU626" s="23">
        <v>2917.23</v>
      </c>
      <c r="BV626" s="22">
        <v>1.19962024223103</v>
      </c>
      <c r="BW626" s="22">
        <v>1.2208338943930499</v>
      </c>
    </row>
    <row r="627" spans="1:75" x14ac:dyDescent="0.25">
      <c r="A627" s="3">
        <v>173</v>
      </c>
      <c r="B627" s="3" t="s">
        <v>21</v>
      </c>
      <c r="C627" s="3" t="s">
        <v>22</v>
      </c>
      <c r="D627" s="3" t="s">
        <v>23</v>
      </c>
      <c r="E627" s="3" t="s">
        <v>241</v>
      </c>
      <c r="F627" s="3" t="s">
        <v>43</v>
      </c>
      <c r="G627" s="3" t="b">
        <v>1</v>
      </c>
      <c r="H627" s="3" t="b">
        <v>1</v>
      </c>
      <c r="I627" s="3" t="b">
        <v>0</v>
      </c>
      <c r="J627" s="3" t="b">
        <v>1</v>
      </c>
      <c r="K627" s="3" t="b">
        <v>0</v>
      </c>
      <c r="L627" s="3">
        <v>200</v>
      </c>
      <c r="M627" s="3">
        <v>2</v>
      </c>
      <c r="N627" s="3">
        <v>0</v>
      </c>
      <c r="O627" s="3">
        <v>1</v>
      </c>
      <c r="P627" s="3">
        <v>2</v>
      </c>
      <c r="Q627" s="3">
        <v>100</v>
      </c>
      <c r="R627" s="3">
        <v>100</v>
      </c>
      <c r="S627" s="3">
        <v>1</v>
      </c>
      <c r="T627" s="3">
        <v>1</v>
      </c>
      <c r="U627" s="3" t="b">
        <v>1</v>
      </c>
      <c r="V627" s="3">
        <v>251</v>
      </c>
      <c r="W627" s="51">
        <v>2652.9</v>
      </c>
      <c r="X627" s="51">
        <v>2917.84</v>
      </c>
      <c r="Y627" s="53">
        <v>170</v>
      </c>
      <c r="Z627" s="53">
        <v>169</v>
      </c>
      <c r="AA627" s="51">
        <v>141.74</v>
      </c>
      <c r="AB627" s="51">
        <v>139.53</v>
      </c>
      <c r="AC627" s="17">
        <v>1.19975528522685</v>
      </c>
      <c r="AD627" s="17">
        <v>1.2117841914961001</v>
      </c>
      <c r="AE627" s="51">
        <v>30</v>
      </c>
      <c r="AF627" s="51">
        <v>32</v>
      </c>
      <c r="AG627" s="51">
        <v>30.11</v>
      </c>
      <c r="AH627" s="51">
        <v>31.89</v>
      </c>
      <c r="AI627" s="17">
        <v>0.99898014239390198</v>
      </c>
      <c r="AJ627" s="17">
        <v>1.0058911914784401</v>
      </c>
      <c r="AK627" s="3">
        <v>-15</v>
      </c>
      <c r="AL627" s="3">
        <v>3</v>
      </c>
      <c r="AN627" s="6">
        <v>-3.3241313602940803E-3</v>
      </c>
      <c r="AP627" s="6">
        <v>3.6481411541005038E-3</v>
      </c>
      <c r="AR627" s="6">
        <v>0</v>
      </c>
      <c r="AT627" s="6">
        <v>5.9206631142694199E-4</v>
      </c>
      <c r="AV627" s="6">
        <v>-2.1050556537289822E-3</v>
      </c>
      <c r="AX627" s="6">
        <v>1.0187390593165979E-3</v>
      </c>
      <c r="AZ627" s="6">
        <v>2.1318111145107732E-3</v>
      </c>
      <c r="BB627" s="6">
        <v>-3.3538511862363229E-4</v>
      </c>
      <c r="BD627" s="6">
        <v>-3.3553702534798724E-3</v>
      </c>
      <c r="BF627" s="6">
        <v>3.166243455907658E-3</v>
      </c>
      <c r="BH627" s="6">
        <v>-8.4304814595269617E-3</v>
      </c>
      <c r="BJ627" s="6">
        <v>8.0925586394384741E-3</v>
      </c>
      <c r="BL627" s="6">
        <v>5.2901151952786662E-3</v>
      </c>
      <c r="BN627" s="6">
        <v>-4.7086925315860118E-3</v>
      </c>
      <c r="BR627">
        <v>5</v>
      </c>
      <c r="BS627">
        <v>3</v>
      </c>
      <c r="BT627">
        <f t="shared" si="231"/>
        <v>18</v>
      </c>
      <c r="BU627" s="23">
        <v>2917.84</v>
      </c>
      <c r="BV627" s="22">
        <v>1.19975528522685</v>
      </c>
      <c r="BW627" s="22">
        <v>1.2117841914961001</v>
      </c>
    </row>
    <row r="628" spans="1:75" x14ac:dyDescent="0.25">
      <c r="A628" s="3">
        <v>174</v>
      </c>
      <c r="B628" s="3" t="s">
        <v>21</v>
      </c>
      <c r="C628" s="3" t="s">
        <v>22</v>
      </c>
      <c r="D628" s="3" t="s">
        <v>23</v>
      </c>
      <c r="E628" s="3" t="s">
        <v>241</v>
      </c>
      <c r="F628" s="3" t="s">
        <v>43</v>
      </c>
      <c r="G628" s="3" t="b">
        <v>1</v>
      </c>
      <c r="H628" s="3" t="b">
        <v>1</v>
      </c>
      <c r="I628" s="3" t="b">
        <v>0</v>
      </c>
      <c r="J628" s="3" t="b">
        <v>1</v>
      </c>
      <c r="K628" s="3" t="b">
        <v>0</v>
      </c>
      <c r="L628" s="3">
        <v>200</v>
      </c>
      <c r="M628" s="3">
        <v>2</v>
      </c>
      <c r="N628" s="3">
        <v>0</v>
      </c>
      <c r="O628" s="3">
        <v>1</v>
      </c>
      <c r="P628" s="3">
        <v>2</v>
      </c>
      <c r="Q628" s="3">
        <v>100</v>
      </c>
      <c r="R628" s="3">
        <v>100</v>
      </c>
      <c r="S628" s="3">
        <v>1</v>
      </c>
      <c r="T628" s="3">
        <v>1</v>
      </c>
      <c r="U628" s="3" t="b">
        <v>1</v>
      </c>
      <c r="V628" s="3">
        <v>251</v>
      </c>
      <c r="W628" s="51">
        <v>2674.28</v>
      </c>
      <c r="X628" s="51">
        <v>2912.18</v>
      </c>
      <c r="Y628" s="53">
        <v>170</v>
      </c>
      <c r="Z628" s="53">
        <v>169</v>
      </c>
      <c r="AA628" s="51">
        <v>141.66</v>
      </c>
      <c r="AB628" s="51">
        <v>139.1</v>
      </c>
      <c r="AC628" s="17">
        <v>1.20037183370616</v>
      </c>
      <c r="AD628" s="17">
        <v>1.2153302574750999</v>
      </c>
      <c r="AE628" s="51">
        <v>30</v>
      </c>
      <c r="AF628" s="51">
        <v>32</v>
      </c>
      <c r="AG628" s="51">
        <v>30.44</v>
      </c>
      <c r="AH628" s="51">
        <v>31.56</v>
      </c>
      <c r="AI628" s="17">
        <v>0.98781866378857297</v>
      </c>
      <c r="AJ628" s="17">
        <v>1.0160440387838101</v>
      </c>
      <c r="AK628" s="3">
        <v>-15</v>
      </c>
      <c r="AL628" s="3">
        <v>3</v>
      </c>
      <c r="AN628" s="6">
        <v>4.7081842458414069E-3</v>
      </c>
      <c r="AP628" s="6">
        <v>1.7012734441053112E-3</v>
      </c>
      <c r="AR628" s="6">
        <v>0</v>
      </c>
      <c r="AT628" s="6">
        <v>5.9206631142694199E-4</v>
      </c>
      <c r="AV628" s="6">
        <v>-2.6682812466999328E-3</v>
      </c>
      <c r="AX628" s="6">
        <v>-2.0661749935431128E-3</v>
      </c>
      <c r="AZ628" s="6">
        <v>2.6468018395517934E-3</v>
      </c>
      <c r="BB628" s="6">
        <v>2.5899515098928294E-3</v>
      </c>
      <c r="BD628" s="6">
        <v>-3.3553702534798724E-3</v>
      </c>
      <c r="BF628" s="6">
        <v>3.166243455907658E-3</v>
      </c>
      <c r="BH628" s="6">
        <v>2.4369360468947665E-3</v>
      </c>
      <c r="BJ628" s="6">
        <v>-2.3392552317128557E-3</v>
      </c>
      <c r="BL628" s="6">
        <v>-5.9418639369717141E-3</v>
      </c>
      <c r="BN628" s="6">
        <v>5.3371660609689009E-3</v>
      </c>
      <c r="BR628">
        <v>5</v>
      </c>
      <c r="BS628">
        <v>3</v>
      </c>
      <c r="BT628">
        <f t="shared" si="231"/>
        <v>18</v>
      </c>
      <c r="BU628" s="23">
        <v>2912.18</v>
      </c>
      <c r="BV628" s="22">
        <v>1.20037183370616</v>
      </c>
      <c r="BW628" s="22">
        <v>1.2153302574750999</v>
      </c>
    </row>
    <row r="629" spans="1:75" x14ac:dyDescent="0.25">
      <c r="A629" s="3">
        <v>175</v>
      </c>
      <c r="B629" s="3" t="s">
        <v>21</v>
      </c>
      <c r="C629" s="3" t="s">
        <v>22</v>
      </c>
      <c r="D629" s="3" t="s">
        <v>23</v>
      </c>
      <c r="E629" s="3" t="s">
        <v>241</v>
      </c>
      <c r="F629" s="3" t="s">
        <v>43</v>
      </c>
      <c r="G629" s="3" t="b">
        <v>1</v>
      </c>
      <c r="H629" s="3" t="b">
        <v>1</v>
      </c>
      <c r="I629" s="3" t="b">
        <v>0</v>
      </c>
      <c r="J629" s="3" t="b">
        <v>1</v>
      </c>
      <c r="K629" s="3" t="b">
        <v>0</v>
      </c>
      <c r="L629" s="3">
        <v>200</v>
      </c>
      <c r="M629" s="3">
        <v>2</v>
      </c>
      <c r="N629" s="3">
        <v>0</v>
      </c>
      <c r="O629" s="3">
        <v>1</v>
      </c>
      <c r="P629" s="3">
        <v>2</v>
      </c>
      <c r="Q629" s="3">
        <v>100</v>
      </c>
      <c r="R629" s="3">
        <v>100</v>
      </c>
      <c r="S629" s="3">
        <v>1</v>
      </c>
      <c r="T629" s="3">
        <v>1</v>
      </c>
      <c r="U629" s="3" t="b">
        <v>1</v>
      </c>
      <c r="V629" s="3">
        <v>251</v>
      </c>
      <c r="W629" s="51">
        <v>2680.69</v>
      </c>
      <c r="X629" s="51">
        <v>2928.61</v>
      </c>
      <c r="Y629" s="53">
        <v>170</v>
      </c>
      <c r="Z629" s="53">
        <v>169</v>
      </c>
      <c r="AA629" s="51">
        <v>141.51</v>
      </c>
      <c r="AB629" s="51">
        <v>138.51</v>
      </c>
      <c r="AC629" s="17">
        <v>1.20161203505324</v>
      </c>
      <c r="AD629" s="17">
        <v>1.2203395539100199</v>
      </c>
      <c r="AE629" s="51">
        <v>30</v>
      </c>
      <c r="AF629" s="51">
        <v>32</v>
      </c>
      <c r="AG629" s="51">
        <v>30.48</v>
      </c>
      <c r="AH629" s="51">
        <v>31.52</v>
      </c>
      <c r="AI629" s="17">
        <v>0.98684956446582806</v>
      </c>
      <c r="AJ629" s="17">
        <v>1.0176817138963301</v>
      </c>
      <c r="AK629" s="3">
        <v>-15</v>
      </c>
      <c r="AL629" s="3">
        <v>3</v>
      </c>
      <c r="AN629" s="6">
        <v>7.1163761558195038E-3</v>
      </c>
      <c r="AP629" s="6">
        <v>7.3526933160523722E-3</v>
      </c>
      <c r="AR629" s="6">
        <v>0</v>
      </c>
      <c r="AT629" s="6">
        <v>5.9206631142694199E-4</v>
      </c>
      <c r="AV629" s="6">
        <v>-3.7243292335205069E-3</v>
      </c>
      <c r="AX629" s="6">
        <v>-6.2989640428156024E-3</v>
      </c>
      <c r="AZ629" s="6">
        <v>3.6827174445086541E-3</v>
      </c>
      <c r="BB629" s="6">
        <v>6.7223840226973142E-3</v>
      </c>
      <c r="BD629" s="6">
        <v>-3.3553702534798724E-3</v>
      </c>
      <c r="BF629" s="6">
        <v>3.166243455907658E-3</v>
      </c>
      <c r="BH629" s="6">
        <v>3.7541987749458716E-3</v>
      </c>
      <c r="BJ629" s="6">
        <v>-3.603717519125138E-3</v>
      </c>
      <c r="BL629" s="6">
        <v>-6.9170844928712061E-3</v>
      </c>
      <c r="BN629" s="6">
        <v>6.9575836744810715E-3</v>
      </c>
      <c r="BR629">
        <v>5</v>
      </c>
      <c r="BS629">
        <v>3</v>
      </c>
      <c r="BT629">
        <f t="shared" si="231"/>
        <v>18</v>
      </c>
      <c r="BU629" s="23">
        <v>2928.61</v>
      </c>
      <c r="BV629" s="22">
        <v>1.20161203505324</v>
      </c>
      <c r="BW629" s="22">
        <v>1.2203395539100199</v>
      </c>
    </row>
    <row r="630" spans="1:75" x14ac:dyDescent="0.25">
      <c r="A630" s="3">
        <v>176</v>
      </c>
      <c r="B630" s="3" t="s">
        <v>21</v>
      </c>
      <c r="C630" s="3" t="s">
        <v>22</v>
      </c>
      <c r="D630" s="3" t="s">
        <v>23</v>
      </c>
      <c r="E630" s="3" t="s">
        <v>241</v>
      </c>
      <c r="F630" s="3" t="s">
        <v>43</v>
      </c>
      <c r="G630" s="3" t="b">
        <v>1</v>
      </c>
      <c r="H630" s="3" t="b">
        <v>1</v>
      </c>
      <c r="I630" s="3" t="b">
        <v>0</v>
      </c>
      <c r="J630" s="3" t="b">
        <v>1</v>
      </c>
      <c r="K630" s="3" t="b">
        <v>0</v>
      </c>
      <c r="L630" s="3">
        <v>200</v>
      </c>
      <c r="M630" s="3">
        <v>2</v>
      </c>
      <c r="N630" s="3">
        <v>0</v>
      </c>
      <c r="O630" s="3">
        <v>1</v>
      </c>
      <c r="P630" s="3">
        <v>2</v>
      </c>
      <c r="Q630" s="3">
        <v>100</v>
      </c>
      <c r="R630" s="3">
        <v>100</v>
      </c>
      <c r="S630" s="3">
        <v>1</v>
      </c>
      <c r="T630" s="3">
        <v>1</v>
      </c>
      <c r="U630" s="3" t="b">
        <v>1</v>
      </c>
      <c r="V630" s="3">
        <v>251</v>
      </c>
      <c r="W630" s="51">
        <v>2634.94</v>
      </c>
      <c r="X630" s="51">
        <v>2897.66</v>
      </c>
      <c r="Y630" s="53">
        <v>170</v>
      </c>
      <c r="Z630" s="53">
        <v>169</v>
      </c>
      <c r="AA630" s="51">
        <v>142.34</v>
      </c>
      <c r="AB630" s="51">
        <v>140.18</v>
      </c>
      <c r="AC630" s="17">
        <v>1.19472718753236</v>
      </c>
      <c r="AD630" s="17">
        <v>1.20624701544667</v>
      </c>
      <c r="AE630" s="51">
        <v>30</v>
      </c>
      <c r="AF630" s="51">
        <v>32</v>
      </c>
      <c r="AG630" s="51">
        <v>30.1</v>
      </c>
      <c r="AH630" s="51">
        <v>31.9</v>
      </c>
      <c r="AI630" s="17">
        <v>0.99914592315323403</v>
      </c>
      <c r="AJ630" s="17">
        <v>1.00530852160191</v>
      </c>
      <c r="AK630" s="3">
        <v>-15</v>
      </c>
      <c r="AL630" s="3">
        <v>3</v>
      </c>
      <c r="AN630" s="6">
        <v>-1.0071577023820444E-2</v>
      </c>
      <c r="AP630" s="6">
        <v>-3.2931645681083532E-3</v>
      </c>
      <c r="AR630" s="6">
        <v>0</v>
      </c>
      <c r="AT630" s="6">
        <v>5.9206631142694199E-4</v>
      </c>
      <c r="AV630" s="6">
        <v>2.1191362935530922E-3</v>
      </c>
      <c r="AX630" s="6">
        <v>5.6819812322439489E-3</v>
      </c>
      <c r="AZ630" s="6">
        <v>-2.0680592349558991E-3</v>
      </c>
      <c r="BB630" s="6">
        <v>-4.9032933334929307E-3</v>
      </c>
      <c r="BD630" s="6">
        <v>-3.3553702534798724E-3</v>
      </c>
      <c r="BF630" s="6">
        <v>3.166243455907658E-3</v>
      </c>
      <c r="BH630" s="6">
        <v>-8.759797141539738E-3</v>
      </c>
      <c r="BJ630" s="6">
        <v>8.4086742112914337E-3</v>
      </c>
      <c r="BL630" s="6">
        <v>5.4569430946267428E-3</v>
      </c>
      <c r="BN630" s="6">
        <v>-5.2852223472827919E-3</v>
      </c>
      <c r="BR630">
        <v>5</v>
      </c>
      <c r="BS630">
        <v>3</v>
      </c>
      <c r="BT630">
        <f t="shared" si="231"/>
        <v>18</v>
      </c>
      <c r="BU630" s="23">
        <v>2897.66</v>
      </c>
      <c r="BV630" s="22">
        <v>1.19472718753236</v>
      </c>
      <c r="BW630" s="22">
        <v>1.20624701544667</v>
      </c>
    </row>
    <row r="631" spans="1:75" x14ac:dyDescent="0.25">
      <c r="A631" s="3">
        <v>177</v>
      </c>
      <c r="B631" s="3" t="s">
        <v>21</v>
      </c>
      <c r="C631" s="3" t="s">
        <v>22</v>
      </c>
      <c r="D631" s="3" t="s">
        <v>23</v>
      </c>
      <c r="E631" s="3" t="s">
        <v>241</v>
      </c>
      <c r="F631" s="3" t="s">
        <v>43</v>
      </c>
      <c r="G631" s="3" t="b">
        <v>1</v>
      </c>
      <c r="H631" s="3" t="b">
        <v>1</v>
      </c>
      <c r="I631" s="3" t="b">
        <v>0</v>
      </c>
      <c r="J631" s="3" t="b">
        <v>1</v>
      </c>
      <c r="K631" s="3" t="b">
        <v>0</v>
      </c>
      <c r="L631" s="3">
        <v>200</v>
      </c>
      <c r="M631" s="3">
        <v>2</v>
      </c>
      <c r="N631" s="3">
        <v>0</v>
      </c>
      <c r="O631" s="3">
        <v>1</v>
      </c>
      <c r="P631" s="3">
        <v>2</v>
      </c>
      <c r="Q631" s="3">
        <v>100</v>
      </c>
      <c r="R631" s="3">
        <v>100</v>
      </c>
      <c r="S631" s="3">
        <v>1</v>
      </c>
      <c r="T631" s="3">
        <v>1</v>
      </c>
      <c r="U631" s="3" t="b">
        <v>1</v>
      </c>
      <c r="V631" s="3">
        <v>251</v>
      </c>
      <c r="W631" s="51">
        <v>2662.92</v>
      </c>
      <c r="X631" s="51">
        <v>2910.9</v>
      </c>
      <c r="Y631" s="53">
        <v>170</v>
      </c>
      <c r="Z631" s="53">
        <v>169</v>
      </c>
      <c r="AA631" s="51">
        <v>142.12</v>
      </c>
      <c r="AB631" s="51">
        <v>139.04</v>
      </c>
      <c r="AC631" s="17">
        <v>1.1966028919131699</v>
      </c>
      <c r="AD631" s="17">
        <v>1.2157576495345299</v>
      </c>
      <c r="AE631" s="51">
        <v>30</v>
      </c>
      <c r="AF631" s="51">
        <v>32</v>
      </c>
      <c r="AG631" s="51">
        <v>30.5</v>
      </c>
      <c r="AH631" s="51">
        <v>31.5</v>
      </c>
      <c r="AI631" s="17">
        <v>0.986176559695911</v>
      </c>
      <c r="AJ631" s="17">
        <v>1.0183104408514301</v>
      </c>
      <c r="AK631" s="3">
        <v>-15</v>
      </c>
      <c r="AL631" s="3">
        <v>3</v>
      </c>
      <c r="AN631" s="6">
        <v>4.4031215577122751E-4</v>
      </c>
      <c r="AP631" s="6">
        <v>1.2609924072159995E-3</v>
      </c>
      <c r="AR631" s="6">
        <v>0</v>
      </c>
      <c r="AT631" s="6">
        <v>5.9206631142694199E-4</v>
      </c>
      <c r="AV631" s="6">
        <v>5.7026591288300565E-4</v>
      </c>
      <c r="AX631" s="6">
        <v>-2.4966281171979743E-3</v>
      </c>
      <c r="AZ631" s="6">
        <v>-5.0132054132212556E-4</v>
      </c>
      <c r="BB631" s="6">
        <v>2.9425297342102752E-3</v>
      </c>
      <c r="BD631" s="6">
        <v>-3.3553702534798724E-3</v>
      </c>
      <c r="BF631" s="6">
        <v>3.166243455907658E-3</v>
      </c>
      <c r="BH631" s="6">
        <v>4.4128301389714242E-3</v>
      </c>
      <c r="BJ631" s="6">
        <v>-4.2359486628312792E-3</v>
      </c>
      <c r="BL631" s="6">
        <v>-7.5943402399729631E-3</v>
      </c>
      <c r="BN631" s="6">
        <v>7.5796852282907778E-3</v>
      </c>
      <c r="BR631">
        <v>5</v>
      </c>
      <c r="BS631">
        <v>3</v>
      </c>
      <c r="BT631">
        <f t="shared" si="231"/>
        <v>18</v>
      </c>
      <c r="BU631" s="23">
        <v>2910.9</v>
      </c>
      <c r="BV631" s="22">
        <v>1.1966028919131699</v>
      </c>
      <c r="BW631" s="22">
        <v>1.2157576495345299</v>
      </c>
    </row>
    <row r="632" spans="1:75" x14ac:dyDescent="0.25">
      <c r="A632" s="3">
        <v>178</v>
      </c>
      <c r="B632" s="3" t="s">
        <v>21</v>
      </c>
      <c r="C632" s="3" t="s">
        <v>22</v>
      </c>
      <c r="D632" s="3" t="s">
        <v>23</v>
      </c>
      <c r="E632" s="3" t="s">
        <v>241</v>
      </c>
      <c r="F632" s="3" t="s">
        <v>43</v>
      </c>
      <c r="G632" s="3" t="b">
        <v>1</v>
      </c>
      <c r="H632" s="3" t="b">
        <v>1</v>
      </c>
      <c r="I632" s="3" t="b">
        <v>0</v>
      </c>
      <c r="J632" s="3" t="b">
        <v>1</v>
      </c>
      <c r="K632" s="3" t="b">
        <v>0</v>
      </c>
      <c r="L632" s="3">
        <v>200</v>
      </c>
      <c r="M632" s="3">
        <v>2</v>
      </c>
      <c r="N632" s="3">
        <v>0</v>
      </c>
      <c r="O632" s="3">
        <v>1</v>
      </c>
      <c r="P632" s="3">
        <v>2</v>
      </c>
      <c r="Q632" s="3">
        <v>100</v>
      </c>
      <c r="R632" s="3">
        <v>100</v>
      </c>
      <c r="S632" s="3">
        <v>1</v>
      </c>
      <c r="T632" s="3">
        <v>1</v>
      </c>
      <c r="U632" s="3" t="b">
        <v>1</v>
      </c>
      <c r="V632" s="3">
        <v>251</v>
      </c>
      <c r="W632" s="51">
        <v>2706.86</v>
      </c>
      <c r="X632" s="51">
        <v>2934.72</v>
      </c>
      <c r="Y632" s="53">
        <v>170</v>
      </c>
      <c r="Z632" s="53">
        <v>169</v>
      </c>
      <c r="AA632" s="51">
        <v>140.9</v>
      </c>
      <c r="AB632" s="51">
        <v>138.11000000000001</v>
      </c>
      <c r="AC632" s="17">
        <v>1.20671795885878</v>
      </c>
      <c r="AD632" s="17">
        <v>1.2239825757390499</v>
      </c>
      <c r="AE632" s="51">
        <v>30</v>
      </c>
      <c r="AF632" s="51">
        <v>32</v>
      </c>
      <c r="AG632" s="51">
        <v>30.58</v>
      </c>
      <c r="AH632" s="51">
        <v>31.42</v>
      </c>
      <c r="AI632" s="17">
        <v>0.98284674965648</v>
      </c>
      <c r="AJ632" s="17">
        <v>1.02020633003934</v>
      </c>
      <c r="AK632" s="3">
        <v>-15</v>
      </c>
      <c r="AL632" s="3">
        <v>3</v>
      </c>
      <c r="AN632" s="6">
        <v>1.6948261067539105E-2</v>
      </c>
      <c r="AP632" s="6">
        <v>9.4543473280788159E-3</v>
      </c>
      <c r="AR632" s="6">
        <v>0</v>
      </c>
      <c r="AT632" s="6">
        <v>5.9206631142694199E-4</v>
      </c>
      <c r="AV632" s="6">
        <v>-8.0189243799239085E-3</v>
      </c>
      <c r="AX632" s="6">
        <v>-9.1686515338477159E-3</v>
      </c>
      <c r="AZ632" s="6">
        <v>7.9475944020550582E-3</v>
      </c>
      <c r="BB632" s="6">
        <v>9.7277046394199651E-3</v>
      </c>
      <c r="BD632" s="6">
        <v>-3.3553702534798724E-3</v>
      </c>
      <c r="BF632" s="6">
        <v>3.166243455907658E-3</v>
      </c>
      <c r="BH632" s="6">
        <v>7.0473555950734124E-3</v>
      </c>
      <c r="BJ632" s="6">
        <v>-6.764873237655733E-3</v>
      </c>
      <c r="BL632" s="6">
        <v>-1.0945182740301762E-2</v>
      </c>
      <c r="BN632" s="6">
        <v>9.4555959079305474E-3</v>
      </c>
      <c r="BR632">
        <v>5</v>
      </c>
      <c r="BS632">
        <v>3</v>
      </c>
      <c r="BT632">
        <f t="shared" si="231"/>
        <v>18</v>
      </c>
      <c r="BU632" s="23">
        <v>2934.72</v>
      </c>
      <c r="BV632" s="22">
        <v>1.20671795885878</v>
      </c>
      <c r="BW632" s="22">
        <v>1.2239825757390499</v>
      </c>
    </row>
    <row r="633" spans="1:75" x14ac:dyDescent="0.25">
      <c r="A633" s="3">
        <v>179</v>
      </c>
      <c r="B633" s="3" t="s">
        <v>21</v>
      </c>
      <c r="C633" s="3" t="s">
        <v>22</v>
      </c>
      <c r="D633" s="3" t="s">
        <v>23</v>
      </c>
      <c r="E633" s="3" t="s">
        <v>241</v>
      </c>
      <c r="F633" s="3" t="s">
        <v>43</v>
      </c>
      <c r="G633" s="3" t="b">
        <v>1</v>
      </c>
      <c r="H633" s="3" t="b">
        <v>1</v>
      </c>
      <c r="I633" s="3" t="b">
        <v>0</v>
      </c>
      <c r="J633" s="3" t="b">
        <v>1</v>
      </c>
      <c r="K633" s="3" t="b">
        <v>0</v>
      </c>
      <c r="L633" s="3">
        <v>200</v>
      </c>
      <c r="M633" s="3">
        <v>2</v>
      </c>
      <c r="N633" s="3">
        <v>0</v>
      </c>
      <c r="O633" s="3">
        <v>1</v>
      </c>
      <c r="P633" s="3">
        <v>2</v>
      </c>
      <c r="Q633" s="3">
        <v>100</v>
      </c>
      <c r="R633" s="3">
        <v>100</v>
      </c>
      <c r="S633" s="3">
        <v>1</v>
      </c>
      <c r="T633" s="3">
        <v>1</v>
      </c>
      <c r="U633" s="3" t="b">
        <v>1</v>
      </c>
      <c r="V633" s="3">
        <v>251</v>
      </c>
      <c r="W633" s="51">
        <v>2641.68</v>
      </c>
      <c r="X633" s="51">
        <v>2878.96</v>
      </c>
      <c r="Y633" s="53">
        <v>170</v>
      </c>
      <c r="Z633" s="53">
        <v>168</v>
      </c>
      <c r="AA633" s="51">
        <v>142.97999999999999</v>
      </c>
      <c r="AB633" s="51">
        <v>140.88999999999999</v>
      </c>
      <c r="AC633" s="17">
        <v>1.1893176380206401</v>
      </c>
      <c r="AD633" s="17">
        <v>1.1929641962931099</v>
      </c>
      <c r="AE633" s="51">
        <v>31.01</v>
      </c>
      <c r="AF633" s="51">
        <v>30.99</v>
      </c>
      <c r="AG633" s="51">
        <v>30.03</v>
      </c>
      <c r="AH633" s="51">
        <v>31.97</v>
      </c>
      <c r="AI633" s="17">
        <v>1.03487730034257</v>
      </c>
      <c r="AJ633" s="17">
        <v>0.97117617007702295</v>
      </c>
      <c r="AK633" s="3">
        <v>-15</v>
      </c>
      <c r="AL633" s="3">
        <v>3</v>
      </c>
      <c r="AN633" s="6">
        <v>-7.5394064351697043E-3</v>
      </c>
      <c r="AP633" s="6">
        <v>-9.7253953414138117E-3</v>
      </c>
      <c r="AR633" s="6">
        <v>0</v>
      </c>
      <c r="AT633" s="6">
        <v>-5.3285968028419228E-3</v>
      </c>
      <c r="AV633" s="6">
        <v>6.6249410373204753E-3</v>
      </c>
      <c r="AX633" s="6">
        <v>1.077567652882605E-2</v>
      </c>
      <c r="AZ633" s="6">
        <v>-6.5865487271429268E-3</v>
      </c>
      <c r="BB633" s="6">
        <v>-1.5860990576010092E-2</v>
      </c>
      <c r="BD633" s="6">
        <v>3.019833228131974E-2</v>
      </c>
      <c r="BF633" s="6">
        <v>-2.8496191103169477E-2</v>
      </c>
      <c r="BH633" s="6">
        <v>-1.1065006915629172E-2</v>
      </c>
      <c r="BJ633" s="6">
        <v>1.0621483214263039E-2</v>
      </c>
      <c r="BL633" s="6">
        <v>4.1414014478123873E-2</v>
      </c>
      <c r="BN633" s="6">
        <v>-3.9057893848904568E-2</v>
      </c>
      <c r="BR633">
        <v>5</v>
      </c>
      <c r="BS633">
        <v>3</v>
      </c>
      <c r="BT633">
        <f t="shared" si="231"/>
        <v>18</v>
      </c>
      <c r="BU633" s="23">
        <v>2878.96</v>
      </c>
      <c r="BV633" s="22">
        <v>1.1893176380206401</v>
      </c>
      <c r="BW633" s="22">
        <v>1.1929641962931099</v>
      </c>
    </row>
    <row r="634" spans="1:75" x14ac:dyDescent="0.25">
      <c r="A634" s="3">
        <v>180</v>
      </c>
      <c r="B634" s="3" t="s">
        <v>21</v>
      </c>
      <c r="C634" s="3" t="s">
        <v>22</v>
      </c>
      <c r="D634" s="3" t="s">
        <v>23</v>
      </c>
      <c r="E634" s="3" t="s">
        <v>241</v>
      </c>
      <c r="F634" s="3" t="s">
        <v>43</v>
      </c>
      <c r="G634" s="3" t="b">
        <v>1</v>
      </c>
      <c r="H634" s="3" t="b">
        <v>1</v>
      </c>
      <c r="I634" s="3" t="b">
        <v>0</v>
      </c>
      <c r="J634" s="3" t="b">
        <v>1</v>
      </c>
      <c r="K634" s="3" t="b">
        <v>0</v>
      </c>
      <c r="L634" s="3">
        <v>200</v>
      </c>
      <c r="M634" s="3">
        <v>2</v>
      </c>
      <c r="N634" s="3">
        <v>0</v>
      </c>
      <c r="O634" s="3">
        <v>1</v>
      </c>
      <c r="P634" s="3">
        <v>2</v>
      </c>
      <c r="Q634" s="3">
        <v>100</v>
      </c>
      <c r="R634" s="3">
        <v>100</v>
      </c>
      <c r="S634" s="3">
        <v>1</v>
      </c>
      <c r="T634" s="3">
        <v>1</v>
      </c>
      <c r="U634" s="3" t="b">
        <v>1</v>
      </c>
      <c r="V634" s="3">
        <v>251</v>
      </c>
      <c r="W634" s="51">
        <v>2639.55</v>
      </c>
      <c r="X634" s="51">
        <v>2887.19</v>
      </c>
      <c r="Y634" s="53">
        <v>170</v>
      </c>
      <c r="Z634" s="53">
        <v>169</v>
      </c>
      <c r="AA634" s="51">
        <v>142.66</v>
      </c>
      <c r="AB634" s="51">
        <v>140.03</v>
      </c>
      <c r="AC634" s="17">
        <v>1.19198417840232</v>
      </c>
      <c r="AD634" s="17">
        <v>1.2073906238174199</v>
      </c>
      <c r="AE634" s="51">
        <v>30</v>
      </c>
      <c r="AF634" s="51">
        <v>32</v>
      </c>
      <c r="AG634" s="51">
        <v>30.36</v>
      </c>
      <c r="AH634" s="51">
        <v>31.64</v>
      </c>
      <c r="AI634" s="17">
        <v>0.99053873780947899</v>
      </c>
      <c r="AJ634" s="17">
        <v>1.0136517025254801</v>
      </c>
      <c r="AK634" s="3">
        <v>-15</v>
      </c>
      <c r="AL634" s="3">
        <v>3</v>
      </c>
      <c r="AN634" s="6">
        <v>-8.3396324520578213E-3</v>
      </c>
      <c r="AP634" s="6">
        <v>-6.8945258620393135E-3</v>
      </c>
      <c r="AR634" s="6">
        <v>0</v>
      </c>
      <c r="AT634" s="6">
        <v>5.9206631142694199E-4</v>
      </c>
      <c r="AV634" s="6">
        <v>4.3720386654368948E-3</v>
      </c>
      <c r="AX634" s="6">
        <v>4.6058484231068508E-3</v>
      </c>
      <c r="AZ634" s="6">
        <v>-4.3592403960130977E-3</v>
      </c>
      <c r="BB634" s="6">
        <v>-3.95987054456437E-3</v>
      </c>
      <c r="BD634" s="6">
        <v>-3.3553702534798724E-3</v>
      </c>
      <c r="BF634" s="6">
        <v>3.166243455907658E-3</v>
      </c>
      <c r="BH634" s="6">
        <v>-1.9758940920755474E-4</v>
      </c>
      <c r="BJ634" s="6">
        <v>1.8966934311182015E-4</v>
      </c>
      <c r="BL634" s="6">
        <v>-3.2046088006848494E-3</v>
      </c>
      <c r="BN634" s="6">
        <v>2.9700397727292493E-3</v>
      </c>
      <c r="BR634">
        <v>5</v>
      </c>
      <c r="BS634">
        <v>3</v>
      </c>
      <c r="BT634">
        <f t="shared" si="231"/>
        <v>18</v>
      </c>
      <c r="BU634" s="23">
        <v>2887.19</v>
      </c>
      <c r="BV634" s="22">
        <v>1.19198417840232</v>
      </c>
      <c r="BW634" s="22">
        <v>1.2073906238174199</v>
      </c>
    </row>
    <row r="635" spans="1:75" x14ac:dyDescent="0.25">
      <c r="A635" s="1">
        <v>181</v>
      </c>
      <c r="B635" s="1" t="s">
        <v>21</v>
      </c>
      <c r="C635" s="1" t="s">
        <v>22</v>
      </c>
      <c r="D635" s="1" t="s">
        <v>23</v>
      </c>
      <c r="E635" s="1" t="s">
        <v>242</v>
      </c>
      <c r="F635" s="1" t="s">
        <v>43</v>
      </c>
      <c r="G635" s="1" t="b">
        <v>1</v>
      </c>
      <c r="H635" s="1" t="b">
        <v>1</v>
      </c>
      <c r="I635" s="1" t="b">
        <v>0</v>
      </c>
      <c r="J635" s="1" t="b">
        <v>1</v>
      </c>
      <c r="K635" s="1" t="b">
        <v>0</v>
      </c>
      <c r="L635" s="1">
        <v>200</v>
      </c>
      <c r="M635" s="1">
        <v>2</v>
      </c>
      <c r="N635" s="1">
        <v>0</v>
      </c>
      <c r="O635" s="1">
        <v>1</v>
      </c>
      <c r="P635" s="1">
        <v>2</v>
      </c>
      <c r="Q635" s="1">
        <v>100</v>
      </c>
      <c r="R635" s="1">
        <v>100</v>
      </c>
      <c r="S635" s="1">
        <v>1</v>
      </c>
      <c r="T635" s="1">
        <v>1</v>
      </c>
      <c r="U635" s="1" t="b">
        <v>1</v>
      </c>
      <c r="V635" s="1">
        <v>251</v>
      </c>
      <c r="W635" s="50">
        <v>2604.15</v>
      </c>
      <c r="X635" s="50">
        <v>2990.93</v>
      </c>
      <c r="Y635" s="54">
        <v>170</v>
      </c>
      <c r="Z635" s="54">
        <v>168</v>
      </c>
      <c r="AA635" s="50">
        <v>142.41999999999999</v>
      </c>
      <c r="AB635" s="50">
        <v>139.16999999999999</v>
      </c>
      <c r="AC635" s="16">
        <v>1.19411632078956</v>
      </c>
      <c r="AD635" s="16">
        <v>1.2075542257107901</v>
      </c>
      <c r="AE635" s="50">
        <v>30</v>
      </c>
      <c r="AF635" s="50">
        <v>32</v>
      </c>
      <c r="AG635" s="50">
        <v>29.64</v>
      </c>
      <c r="AH635" s="50">
        <v>32.36</v>
      </c>
      <c r="AI635" s="16">
        <v>1.01510947605652</v>
      </c>
      <c r="AJ635" s="16">
        <v>0.99137696555009802</v>
      </c>
      <c r="AK635" s="1">
        <v>-15</v>
      </c>
      <c r="AL635" s="1">
        <v>2</v>
      </c>
      <c r="AN635" s="6" cm="1">
        <f t="array" ref="AN635:AN644">W635:W644/AO635-1</f>
        <v>-8.6260554155250802E-3</v>
      </c>
      <c r="AO635" s="23">
        <f>AVERAGE(W635:W644)</f>
        <v>2626.8090000000002</v>
      </c>
      <c r="AP635" s="6" cm="1">
        <f t="array" ref="AP635:AP644">X635:X644/AQ635-1</f>
        <v>1.4327084081804387E-3</v>
      </c>
      <c r="AQ635" s="23">
        <f t="shared" ref="AQ635" si="257">AVERAGE(X635:X644)</f>
        <v>2986.6509999999994</v>
      </c>
      <c r="AR635" s="6" cm="1">
        <f t="array" ref="AR635:AR644">Y635:Y644/AS635-1</f>
        <v>-1.1750881316098249E-3</v>
      </c>
      <c r="AS635" s="23">
        <f>AVERAGE(Y635:Y644)</f>
        <v>170.2</v>
      </c>
      <c r="AT635" s="6" cm="1">
        <f t="array" ref="AT635:AT644">Z635:Z644/AU635-1</f>
        <v>-1.1890606420926764E-3</v>
      </c>
      <c r="AU635" s="23">
        <f>AVERAGE(Z635:Z644)</f>
        <v>168.2</v>
      </c>
      <c r="AV635" s="6" cm="1">
        <f t="array" ref="AV635:AV644">AA635:AA644/AW635-1</f>
        <v>3.3011877251998278E-4</v>
      </c>
      <c r="AW635" s="23">
        <f>AVERAGE(AA635:AA644)</f>
        <v>142.37299999999999</v>
      </c>
      <c r="AX635" s="6" cm="1">
        <f t="array" ref="AX635:AX644">AB635:AB644/AY635-1</f>
        <v>6.7784103651080674E-3</v>
      </c>
      <c r="AY635" s="23">
        <f>AVERAGE(AB635:AB644)</f>
        <v>138.233</v>
      </c>
      <c r="AZ635" s="6" cm="1">
        <f t="array" ref="AZ635:AZ644">AC635:AC644/BA635-1</f>
        <v>-1.4494807272872334E-3</v>
      </c>
      <c r="BA635" s="23">
        <f>AVERAGE(AC635:AC644)</f>
        <v>1.195849681856143</v>
      </c>
      <c r="BB635" s="6" cm="1">
        <f t="array" ref="BB635:BB644">AD635:AD644/BC635-1</f>
        <v>-7.9388976010137391E-3</v>
      </c>
      <c r="BC635" s="23">
        <f>AVERAGE(AD635:AD644)</f>
        <v>1.2172175915280841</v>
      </c>
      <c r="BD635" s="6" cm="1">
        <f t="array" ref="BD635:BD644">AE635:AE644/BE635-1</f>
        <v>0</v>
      </c>
      <c r="BE635" s="23">
        <f>AVERAGE(AE635:AE644)</f>
        <v>30</v>
      </c>
      <c r="BF635" s="6" cm="1">
        <f t="array" ref="BF635:BF644">AF635:AF644/BG635-1</f>
        <v>0</v>
      </c>
      <c r="BG635" s="23">
        <f>AVERAGE(AF635:AF644)</f>
        <v>32</v>
      </c>
      <c r="BH635" s="6" cm="1">
        <f t="array" ref="BH635:BH644">AG635:AG644/BI635-1</f>
        <v>-1.5184237631657549E-2</v>
      </c>
      <c r="BI635" s="23">
        <f t="shared" ref="BI635" si="258">AVERAGE(AG635:AG644)</f>
        <v>30.096999999999998</v>
      </c>
      <c r="BJ635" s="6" cm="1">
        <f t="array" ref="BJ635:BJ644">AH635:AH644/BK635-1</f>
        <v>1.4324671660972177E-2</v>
      </c>
      <c r="BK635" s="23">
        <f t="shared" ref="BK635" si="259">AVERAGE(AH635:AH644)</f>
        <v>31.903000000000002</v>
      </c>
      <c r="BL635" s="6" cm="1">
        <f t="array" ref="BL635:BL644">AI635:AI644/BM635-1</f>
        <v>1.6080441331745687E-2</v>
      </c>
      <c r="BM635" s="22">
        <f t="shared" ref="BM635" si="260">AVERAGE(AI635:AI644)</f>
        <v>0.99904440117560678</v>
      </c>
      <c r="BN635" s="6" cm="1">
        <f t="array" ref="BN635:BN644">AJ635:AJ644/BO635-1</f>
        <v>-1.3616695915576238E-2</v>
      </c>
      <c r="BO635" s="22">
        <f t="shared" ref="BO635" si="261">AVERAGE(AJ635:AJ644)</f>
        <v>1.0050625973138398</v>
      </c>
      <c r="BR635">
        <v>5</v>
      </c>
      <c r="BS635">
        <v>2</v>
      </c>
      <c r="BT635">
        <f t="shared" si="231"/>
        <v>17</v>
      </c>
      <c r="BU635" s="23">
        <v>2990.93</v>
      </c>
      <c r="BV635" s="22">
        <v>1.19411632078956</v>
      </c>
      <c r="BW635" s="22">
        <v>1.2075542257107901</v>
      </c>
    </row>
    <row r="636" spans="1:75" x14ac:dyDescent="0.25">
      <c r="A636" s="1">
        <v>182</v>
      </c>
      <c r="B636" s="1" t="s">
        <v>21</v>
      </c>
      <c r="C636" s="1" t="s">
        <v>22</v>
      </c>
      <c r="D636" s="1" t="s">
        <v>23</v>
      </c>
      <c r="E636" s="1" t="s">
        <v>242</v>
      </c>
      <c r="F636" s="1" t="s">
        <v>43</v>
      </c>
      <c r="G636" s="1" t="b">
        <v>1</v>
      </c>
      <c r="H636" s="1" t="b">
        <v>1</v>
      </c>
      <c r="I636" s="1" t="b">
        <v>0</v>
      </c>
      <c r="J636" s="1" t="b">
        <v>1</v>
      </c>
      <c r="K636" s="1" t="b">
        <v>0</v>
      </c>
      <c r="L636" s="1">
        <v>200</v>
      </c>
      <c r="M636" s="1">
        <v>2</v>
      </c>
      <c r="N636" s="1">
        <v>0</v>
      </c>
      <c r="O636" s="1">
        <v>1</v>
      </c>
      <c r="P636" s="1">
        <v>2</v>
      </c>
      <c r="Q636" s="1">
        <v>100</v>
      </c>
      <c r="R636" s="1">
        <v>100</v>
      </c>
      <c r="S636" s="1">
        <v>1</v>
      </c>
      <c r="T636" s="1">
        <v>1</v>
      </c>
      <c r="U636" s="1" t="b">
        <v>1</v>
      </c>
      <c r="V636" s="1">
        <v>251</v>
      </c>
      <c r="W636" s="50">
        <v>2590.92</v>
      </c>
      <c r="X636" s="50">
        <v>2950.68</v>
      </c>
      <c r="Y636" s="54">
        <v>171</v>
      </c>
      <c r="Z636" s="54">
        <v>169</v>
      </c>
      <c r="AA636" s="50">
        <v>142.82</v>
      </c>
      <c r="AB636" s="50">
        <v>138.5</v>
      </c>
      <c r="AC636" s="16">
        <v>1.1978879287719599</v>
      </c>
      <c r="AD636" s="16">
        <v>1.22086082869696</v>
      </c>
      <c r="AE636" s="50">
        <v>30</v>
      </c>
      <c r="AF636" s="50">
        <v>32</v>
      </c>
      <c r="AG636" s="50">
        <v>30.13</v>
      </c>
      <c r="AH636" s="50">
        <v>31.87</v>
      </c>
      <c r="AI636" s="16">
        <v>0.99824243987689398</v>
      </c>
      <c r="AJ636" s="16">
        <v>1.0062596033525799</v>
      </c>
      <c r="AK636" s="1">
        <v>-15</v>
      </c>
      <c r="AL636" s="1">
        <v>2</v>
      </c>
      <c r="AN636" s="6">
        <v>-1.3662584527462829E-2</v>
      </c>
      <c r="AP636" s="6">
        <v>-1.2043924783980309E-2</v>
      </c>
      <c r="AR636" s="6">
        <v>4.7003525264395218E-3</v>
      </c>
      <c r="AT636" s="6">
        <v>4.7562425683711496E-3</v>
      </c>
      <c r="AV636" s="6">
        <v>3.1396402407759538E-3</v>
      </c>
      <c r="AX636" s="6">
        <v>1.9315214167383576E-3</v>
      </c>
      <c r="AZ636" s="6">
        <v>1.7044340494811738E-3</v>
      </c>
      <c r="BB636" s="6">
        <v>2.9930861944760245E-3</v>
      </c>
      <c r="BD636" s="6">
        <v>0</v>
      </c>
      <c r="BF636" s="6">
        <v>0</v>
      </c>
      <c r="BH636" s="6">
        <v>1.0964547961591631E-3</v>
      </c>
      <c r="BJ636" s="6">
        <v>-1.0343854809893305E-3</v>
      </c>
      <c r="BL636" s="6">
        <v>-8.0272838501382893E-4</v>
      </c>
      <c r="BN636" s="6">
        <v>1.1909766037849767E-3</v>
      </c>
      <c r="BR636">
        <v>5</v>
      </c>
      <c r="BS636">
        <v>2</v>
      </c>
      <c r="BT636">
        <f t="shared" si="231"/>
        <v>17</v>
      </c>
      <c r="BU636" s="23">
        <v>2950.68</v>
      </c>
      <c r="BV636" s="22">
        <v>1.1978879287719599</v>
      </c>
      <c r="BW636" s="22">
        <v>1.22086082869696</v>
      </c>
    </row>
    <row r="637" spans="1:75" x14ac:dyDescent="0.25">
      <c r="A637" s="1">
        <v>183</v>
      </c>
      <c r="B637" s="1" t="s">
        <v>21</v>
      </c>
      <c r="C637" s="1" t="s">
        <v>22</v>
      </c>
      <c r="D637" s="1" t="s">
        <v>23</v>
      </c>
      <c r="E637" s="1" t="s">
        <v>242</v>
      </c>
      <c r="F637" s="1" t="s">
        <v>43</v>
      </c>
      <c r="G637" s="1" t="b">
        <v>1</v>
      </c>
      <c r="H637" s="1" t="b">
        <v>1</v>
      </c>
      <c r="I637" s="1" t="b">
        <v>0</v>
      </c>
      <c r="J637" s="1" t="b">
        <v>1</v>
      </c>
      <c r="K637" s="1" t="b">
        <v>0</v>
      </c>
      <c r="L637" s="1">
        <v>200</v>
      </c>
      <c r="M637" s="1">
        <v>2</v>
      </c>
      <c r="N637" s="1">
        <v>0</v>
      </c>
      <c r="O637" s="1">
        <v>1</v>
      </c>
      <c r="P637" s="1">
        <v>2</v>
      </c>
      <c r="Q637" s="1">
        <v>100</v>
      </c>
      <c r="R637" s="1">
        <v>100</v>
      </c>
      <c r="S637" s="1">
        <v>1</v>
      </c>
      <c r="T637" s="1">
        <v>1</v>
      </c>
      <c r="U637" s="1" t="b">
        <v>1</v>
      </c>
      <c r="V637" s="1">
        <v>251</v>
      </c>
      <c r="W637" s="50">
        <v>2603.56</v>
      </c>
      <c r="X637" s="50">
        <v>2942.14</v>
      </c>
      <c r="Y637" s="54">
        <v>171</v>
      </c>
      <c r="Z637" s="54">
        <v>169</v>
      </c>
      <c r="AA637" s="50">
        <v>143.03</v>
      </c>
      <c r="AB637" s="50">
        <v>138.13999999999999</v>
      </c>
      <c r="AC637" s="16">
        <v>1.1957960212044101</v>
      </c>
      <c r="AD637" s="16">
        <v>1.2237080874222599</v>
      </c>
      <c r="AE637" s="50">
        <v>30</v>
      </c>
      <c r="AF637" s="50">
        <v>32</v>
      </c>
      <c r="AG637" s="50">
        <v>30.45</v>
      </c>
      <c r="AH637" s="50">
        <v>31.55</v>
      </c>
      <c r="AI637" s="16">
        <v>0.98725213047601401</v>
      </c>
      <c r="AJ637" s="16">
        <v>1.0161839607316201</v>
      </c>
      <c r="AK637" s="1">
        <v>-15</v>
      </c>
      <c r="AL637" s="1">
        <v>2</v>
      </c>
      <c r="AN637" s="6">
        <v>-8.8506625338957701E-3</v>
      </c>
      <c r="AP637" s="6">
        <v>-1.4903314783012656E-2</v>
      </c>
      <c r="AR637" s="6">
        <v>4.7003525264395218E-3</v>
      </c>
      <c r="AT637" s="6">
        <v>4.7562425683711496E-3</v>
      </c>
      <c r="AV637" s="6">
        <v>4.6146390116104108E-3</v>
      </c>
      <c r="AX637" s="6">
        <v>-6.7277712268432044E-4</v>
      </c>
      <c r="AZ637" s="6">
        <v>-4.487240540940185E-5</v>
      </c>
      <c r="BB637" s="6">
        <v>5.3322396417452289E-3</v>
      </c>
      <c r="BD637" s="6">
        <v>0</v>
      </c>
      <c r="BF637" s="6">
        <v>0</v>
      </c>
      <c r="BH637" s="6">
        <v>1.172874372861088E-2</v>
      </c>
      <c r="BJ637" s="6">
        <v>-1.1064790145127512E-2</v>
      </c>
      <c r="BL637" s="6">
        <v>-1.1803550158247633E-2</v>
      </c>
      <c r="BN637" s="6">
        <v>1.1065344036782943E-2</v>
      </c>
      <c r="BR637">
        <v>5</v>
      </c>
      <c r="BS637">
        <v>2</v>
      </c>
      <c r="BT637">
        <f t="shared" si="231"/>
        <v>17</v>
      </c>
      <c r="BU637" s="23">
        <v>2942.14</v>
      </c>
      <c r="BV637" s="22">
        <v>1.1957960212044101</v>
      </c>
      <c r="BW637" s="22">
        <v>1.2237080874222599</v>
      </c>
    </row>
    <row r="638" spans="1:75" x14ac:dyDescent="0.25">
      <c r="A638" s="1">
        <v>184</v>
      </c>
      <c r="B638" s="1" t="s">
        <v>21</v>
      </c>
      <c r="C638" s="1" t="s">
        <v>22</v>
      </c>
      <c r="D638" s="1" t="s">
        <v>23</v>
      </c>
      <c r="E638" s="1" t="s">
        <v>242</v>
      </c>
      <c r="F638" s="1" t="s">
        <v>43</v>
      </c>
      <c r="G638" s="1" t="b">
        <v>1</v>
      </c>
      <c r="H638" s="1" t="b">
        <v>1</v>
      </c>
      <c r="I638" s="1" t="b">
        <v>0</v>
      </c>
      <c r="J638" s="1" t="b">
        <v>1</v>
      </c>
      <c r="K638" s="1" t="b">
        <v>0</v>
      </c>
      <c r="L638" s="1">
        <v>200</v>
      </c>
      <c r="M638" s="1">
        <v>2</v>
      </c>
      <c r="N638" s="1">
        <v>0</v>
      </c>
      <c r="O638" s="1">
        <v>1</v>
      </c>
      <c r="P638" s="1">
        <v>2</v>
      </c>
      <c r="Q638" s="1">
        <v>100</v>
      </c>
      <c r="R638" s="1">
        <v>100</v>
      </c>
      <c r="S638" s="1">
        <v>1</v>
      </c>
      <c r="T638" s="1">
        <v>1</v>
      </c>
      <c r="U638" s="1" t="b">
        <v>1</v>
      </c>
      <c r="V638" s="1">
        <v>251</v>
      </c>
      <c r="W638" s="50">
        <v>2628.19</v>
      </c>
      <c r="X638" s="50">
        <v>2974.19</v>
      </c>
      <c r="Y638" s="54">
        <v>170</v>
      </c>
      <c r="Z638" s="54">
        <v>168</v>
      </c>
      <c r="AA638" s="50">
        <v>142.82</v>
      </c>
      <c r="AB638" s="50">
        <v>138.49</v>
      </c>
      <c r="AC638" s="16">
        <v>1.19093053541655</v>
      </c>
      <c r="AD638" s="16">
        <v>1.2136208257786201</v>
      </c>
      <c r="AE638" s="50">
        <v>30</v>
      </c>
      <c r="AF638" s="50">
        <v>32</v>
      </c>
      <c r="AG638" s="50">
        <v>30.27</v>
      </c>
      <c r="AH638" s="50">
        <v>31.73</v>
      </c>
      <c r="AI638" s="16">
        <v>0.99391422456163403</v>
      </c>
      <c r="AJ638" s="16">
        <v>1.0111593857079599</v>
      </c>
      <c r="AK638" s="1">
        <v>-15</v>
      </c>
      <c r="AL638" s="1">
        <v>2</v>
      </c>
      <c r="AN638" s="6">
        <v>5.25732932999734E-4</v>
      </c>
      <c r="AP638" s="6">
        <v>-4.1722317070187476E-3</v>
      </c>
      <c r="AR638" s="6">
        <v>-1.1750881316098249E-3</v>
      </c>
      <c r="AT638" s="6">
        <v>-1.1890606420926764E-3</v>
      </c>
      <c r="AV638" s="6">
        <v>3.1396402407759538E-3</v>
      </c>
      <c r="AX638" s="6">
        <v>1.8591797906433172E-3</v>
      </c>
      <c r="AZ638" s="6">
        <v>-4.1135156986936705E-3</v>
      </c>
      <c r="BB638" s="6">
        <v>-2.9549077950382641E-3</v>
      </c>
      <c r="BD638" s="6">
        <v>0</v>
      </c>
      <c r="BF638" s="6">
        <v>0</v>
      </c>
      <c r="BH638" s="6">
        <v>5.7480812041068585E-3</v>
      </c>
      <c r="BJ638" s="6">
        <v>-5.4226875215497294E-3</v>
      </c>
      <c r="BL638" s="6">
        <v>-5.1350836939138E-3</v>
      </c>
      <c r="BN638" s="6">
        <v>6.0660782825014969E-3</v>
      </c>
      <c r="BR638">
        <v>5</v>
      </c>
      <c r="BS638">
        <v>2</v>
      </c>
      <c r="BT638">
        <f t="shared" si="231"/>
        <v>17</v>
      </c>
      <c r="BU638" s="23">
        <v>2974.19</v>
      </c>
      <c r="BV638" s="22">
        <v>1.19093053541655</v>
      </c>
      <c r="BW638" s="22">
        <v>1.2136208257786201</v>
      </c>
    </row>
    <row r="639" spans="1:75" x14ac:dyDescent="0.25">
      <c r="A639" s="1">
        <v>185</v>
      </c>
      <c r="B639" s="1" t="s">
        <v>21</v>
      </c>
      <c r="C639" s="1" t="s">
        <v>22</v>
      </c>
      <c r="D639" s="1" t="s">
        <v>23</v>
      </c>
      <c r="E639" s="1" t="s">
        <v>242</v>
      </c>
      <c r="F639" s="1" t="s">
        <v>43</v>
      </c>
      <c r="G639" s="1" t="b">
        <v>1</v>
      </c>
      <c r="H639" s="1" t="b">
        <v>1</v>
      </c>
      <c r="I639" s="1" t="b">
        <v>0</v>
      </c>
      <c r="J639" s="1" t="b">
        <v>1</v>
      </c>
      <c r="K639" s="1" t="b">
        <v>0</v>
      </c>
      <c r="L639" s="1">
        <v>200</v>
      </c>
      <c r="M639" s="1">
        <v>2</v>
      </c>
      <c r="N639" s="1">
        <v>0</v>
      </c>
      <c r="O639" s="1">
        <v>1</v>
      </c>
      <c r="P639" s="1">
        <v>2</v>
      </c>
      <c r="Q639" s="1">
        <v>100</v>
      </c>
      <c r="R639" s="1">
        <v>100</v>
      </c>
      <c r="S639" s="1">
        <v>1</v>
      </c>
      <c r="T639" s="1">
        <v>1</v>
      </c>
      <c r="U639" s="1" t="b">
        <v>1</v>
      </c>
      <c r="V639" s="1">
        <v>251</v>
      </c>
      <c r="W639" s="50">
        <v>2605.73</v>
      </c>
      <c r="X639" s="50">
        <v>2968.01</v>
      </c>
      <c r="Y639" s="54">
        <v>170</v>
      </c>
      <c r="Z639" s="54">
        <v>168</v>
      </c>
      <c r="AA639" s="50">
        <v>143.03</v>
      </c>
      <c r="AB639" s="50">
        <v>139.24</v>
      </c>
      <c r="AC639" s="16">
        <v>1.18892660291765</v>
      </c>
      <c r="AD639" s="16">
        <v>1.2071607221340801</v>
      </c>
      <c r="AE639" s="50">
        <v>30</v>
      </c>
      <c r="AF639" s="50">
        <v>32</v>
      </c>
      <c r="AG639" s="50">
        <v>29.96</v>
      </c>
      <c r="AH639" s="50">
        <v>32.04</v>
      </c>
      <c r="AI639" s="16">
        <v>1.0040031505723299</v>
      </c>
      <c r="AJ639" s="16">
        <v>1.00108391851701</v>
      </c>
      <c r="AK639" s="1">
        <v>-15</v>
      </c>
      <c r="AL639" s="1">
        <v>2</v>
      </c>
      <c r="AN639" s="6">
        <v>-8.0245651663292117E-3</v>
      </c>
      <c r="AP639" s="6">
        <v>-6.2414389896908729E-3</v>
      </c>
      <c r="AR639" s="6">
        <v>-1.1750881316098249E-3</v>
      </c>
      <c r="AT639" s="6">
        <v>-1.1890606420926764E-3</v>
      </c>
      <c r="AV639" s="6">
        <v>4.6146390116104108E-3</v>
      </c>
      <c r="AX639" s="6">
        <v>7.2848017477737947E-3</v>
      </c>
      <c r="AZ639" s="6">
        <v>-5.7892551576778084E-3</v>
      </c>
      <c r="BB639" s="6">
        <v>-8.2621788117428485E-3</v>
      </c>
      <c r="BD639" s="6">
        <v>0</v>
      </c>
      <c r="BF639" s="6">
        <v>0</v>
      </c>
      <c r="BH639" s="6">
        <v>-4.5519486992058322E-3</v>
      </c>
      <c r="BJ639" s="6">
        <v>4.2942669968339953E-3</v>
      </c>
      <c r="BL639" s="6">
        <v>4.963492504325151E-3</v>
      </c>
      <c r="BN639" s="6">
        <v>-3.9586378076982287E-3</v>
      </c>
      <c r="BR639">
        <v>5</v>
      </c>
      <c r="BS639">
        <v>2</v>
      </c>
      <c r="BT639">
        <f t="shared" si="231"/>
        <v>17</v>
      </c>
      <c r="BU639" s="23">
        <v>2968.01</v>
      </c>
      <c r="BV639" s="22">
        <v>1.18892660291765</v>
      </c>
      <c r="BW639" s="22">
        <v>1.2071607221340801</v>
      </c>
    </row>
    <row r="640" spans="1:75" x14ac:dyDescent="0.25">
      <c r="A640" s="1">
        <v>186</v>
      </c>
      <c r="B640" s="1" t="s">
        <v>21</v>
      </c>
      <c r="C640" s="1" t="s">
        <v>22</v>
      </c>
      <c r="D640" s="1" t="s">
        <v>23</v>
      </c>
      <c r="E640" s="1" t="s">
        <v>242</v>
      </c>
      <c r="F640" s="1" t="s">
        <v>43</v>
      </c>
      <c r="G640" s="1" t="b">
        <v>1</v>
      </c>
      <c r="H640" s="1" t="b">
        <v>1</v>
      </c>
      <c r="I640" s="1" t="b">
        <v>0</v>
      </c>
      <c r="J640" s="1" t="b">
        <v>1</v>
      </c>
      <c r="K640" s="1" t="b">
        <v>0</v>
      </c>
      <c r="L640" s="1">
        <v>200</v>
      </c>
      <c r="M640" s="1">
        <v>2</v>
      </c>
      <c r="N640" s="1">
        <v>0</v>
      </c>
      <c r="O640" s="1">
        <v>1</v>
      </c>
      <c r="P640" s="1">
        <v>2</v>
      </c>
      <c r="Q640" s="1">
        <v>100</v>
      </c>
      <c r="R640" s="1">
        <v>100</v>
      </c>
      <c r="S640" s="1">
        <v>1</v>
      </c>
      <c r="T640" s="1">
        <v>1</v>
      </c>
      <c r="U640" s="1" t="b">
        <v>1</v>
      </c>
      <c r="V640" s="1">
        <v>251</v>
      </c>
      <c r="W640" s="50">
        <v>2660.68</v>
      </c>
      <c r="X640" s="50">
        <v>3026.58</v>
      </c>
      <c r="Y640" s="54">
        <v>170</v>
      </c>
      <c r="Z640" s="54">
        <v>168</v>
      </c>
      <c r="AA640" s="50">
        <v>141.37</v>
      </c>
      <c r="AB640" s="50">
        <v>137.28</v>
      </c>
      <c r="AC640" s="16">
        <v>1.2026647513380899</v>
      </c>
      <c r="AD640" s="16">
        <v>1.22394351155132</v>
      </c>
      <c r="AE640" s="50">
        <v>30</v>
      </c>
      <c r="AF640" s="50">
        <v>32</v>
      </c>
      <c r="AG640" s="50">
        <v>30.05</v>
      </c>
      <c r="AH640" s="50">
        <v>31.95</v>
      </c>
      <c r="AI640" s="16">
        <v>1.0003545956758599</v>
      </c>
      <c r="AJ640" s="16">
        <v>1.00337578550481</v>
      </c>
      <c r="AK640" s="1">
        <v>-15</v>
      </c>
      <c r="AL640" s="1">
        <v>2</v>
      </c>
      <c r="AN640" s="6">
        <v>1.2894352044628965E-2</v>
      </c>
      <c r="AP640" s="6">
        <v>1.3369154949808504E-2</v>
      </c>
      <c r="AR640" s="6">
        <v>-1.1750881316098249E-3</v>
      </c>
      <c r="AT640" s="6">
        <v>-1.1890606420926764E-3</v>
      </c>
      <c r="AV640" s="6">
        <v>-7.0448750816516359E-3</v>
      </c>
      <c r="AX640" s="6">
        <v>-6.8941569668603542E-3</v>
      </c>
      <c r="AZ640" s="6">
        <v>5.6989348957043884E-3</v>
      </c>
      <c r="BB640" s="6">
        <v>5.5256513461920953E-3</v>
      </c>
      <c r="BD640" s="6">
        <v>0</v>
      </c>
      <c r="BF640" s="6">
        <v>0</v>
      </c>
      <c r="BH640" s="6">
        <v>-1.5616174369537106E-3</v>
      </c>
      <c r="BJ640" s="6">
        <v>1.4732156850452149E-3</v>
      </c>
      <c r="BL640" s="6">
        <v>1.3114477181508377E-3</v>
      </c>
      <c r="BN640" s="6">
        <v>-1.6783151751325054E-3</v>
      </c>
      <c r="BR640">
        <v>5</v>
      </c>
      <c r="BS640">
        <v>2</v>
      </c>
      <c r="BT640">
        <f t="shared" si="231"/>
        <v>17</v>
      </c>
      <c r="BU640" s="23">
        <v>3026.58</v>
      </c>
      <c r="BV640" s="22">
        <v>1.2026647513380899</v>
      </c>
      <c r="BW640" s="22">
        <v>1.22394351155132</v>
      </c>
    </row>
    <row r="641" spans="1:75" x14ac:dyDescent="0.25">
      <c r="A641" s="1">
        <v>187</v>
      </c>
      <c r="B641" s="1" t="s">
        <v>21</v>
      </c>
      <c r="C641" s="1" t="s">
        <v>22</v>
      </c>
      <c r="D641" s="1" t="s">
        <v>23</v>
      </c>
      <c r="E641" s="1" t="s">
        <v>242</v>
      </c>
      <c r="F641" s="1" t="s">
        <v>43</v>
      </c>
      <c r="G641" s="1" t="b">
        <v>1</v>
      </c>
      <c r="H641" s="1" t="b">
        <v>1</v>
      </c>
      <c r="I641" s="1" t="b">
        <v>0</v>
      </c>
      <c r="J641" s="1" t="b">
        <v>1</v>
      </c>
      <c r="K641" s="1" t="b">
        <v>0</v>
      </c>
      <c r="L641" s="1">
        <v>200</v>
      </c>
      <c r="M641" s="1">
        <v>2</v>
      </c>
      <c r="N641" s="1">
        <v>0</v>
      </c>
      <c r="O641" s="1">
        <v>1</v>
      </c>
      <c r="P641" s="1">
        <v>2</v>
      </c>
      <c r="Q641" s="1">
        <v>100</v>
      </c>
      <c r="R641" s="1">
        <v>100</v>
      </c>
      <c r="S641" s="1">
        <v>1</v>
      </c>
      <c r="T641" s="1">
        <v>1</v>
      </c>
      <c r="U641" s="1" t="b">
        <v>1</v>
      </c>
      <c r="V641" s="1">
        <v>251</v>
      </c>
      <c r="W641" s="50">
        <v>2644.06</v>
      </c>
      <c r="X641" s="50">
        <v>2998.62</v>
      </c>
      <c r="Y641" s="54">
        <v>170</v>
      </c>
      <c r="Z641" s="54">
        <v>168</v>
      </c>
      <c r="AA641" s="50">
        <v>142.18</v>
      </c>
      <c r="AB641" s="50">
        <v>137.88</v>
      </c>
      <c r="AC641" s="16">
        <v>1.1961483516081299</v>
      </c>
      <c r="AD641" s="16">
        <v>1.2187958349664001</v>
      </c>
      <c r="AE641" s="50">
        <v>30</v>
      </c>
      <c r="AF641" s="50">
        <v>32</v>
      </c>
      <c r="AG641" s="50">
        <v>30.2</v>
      </c>
      <c r="AH641" s="50">
        <v>31.8</v>
      </c>
      <c r="AI641" s="16">
        <v>0.99547970969828503</v>
      </c>
      <c r="AJ641" s="16">
        <v>1.0081671047223599</v>
      </c>
      <c r="AK641" s="1">
        <v>-15</v>
      </c>
      <c r="AL641" s="1">
        <v>2</v>
      </c>
      <c r="AN641" s="6">
        <v>6.5672837271379958E-3</v>
      </c>
      <c r="AP641" s="6">
        <v>4.007498700049128E-3</v>
      </c>
      <c r="AR641" s="6">
        <v>-1.1750881316098249E-3</v>
      </c>
      <c r="AT641" s="6">
        <v>-1.1890606420926764E-3</v>
      </c>
      <c r="AV641" s="6">
        <v>-1.3555941084333334E-3</v>
      </c>
      <c r="AX641" s="6">
        <v>-2.5536594011560387E-3</v>
      </c>
      <c r="AZ641" s="6">
        <v>2.4975526315595964E-4</v>
      </c>
      <c r="BB641" s="6">
        <v>1.2965992681182037E-3</v>
      </c>
      <c r="BD641" s="6">
        <v>0</v>
      </c>
      <c r="BF641" s="6">
        <v>0</v>
      </c>
      <c r="BH641" s="6">
        <v>3.4222680001330108E-3</v>
      </c>
      <c r="BJ641" s="6">
        <v>-3.22853650126953E-3</v>
      </c>
      <c r="BL641" s="6">
        <v>-3.5681011505865889E-3</v>
      </c>
      <c r="BN641" s="6">
        <v>3.0888697050484026E-3</v>
      </c>
      <c r="BR641">
        <v>5</v>
      </c>
      <c r="BS641">
        <v>2</v>
      </c>
      <c r="BT641">
        <f t="shared" si="231"/>
        <v>17</v>
      </c>
      <c r="BU641" s="23">
        <v>2998.62</v>
      </c>
      <c r="BV641" s="22">
        <v>1.1961483516081299</v>
      </c>
      <c r="BW641" s="22">
        <v>1.2187958349664001</v>
      </c>
    </row>
    <row r="642" spans="1:75" x14ac:dyDescent="0.25">
      <c r="A642" s="1">
        <v>188</v>
      </c>
      <c r="B642" s="1" t="s">
        <v>21</v>
      </c>
      <c r="C642" s="1" t="s">
        <v>22</v>
      </c>
      <c r="D642" s="1" t="s">
        <v>23</v>
      </c>
      <c r="E642" s="1" t="s">
        <v>242</v>
      </c>
      <c r="F642" s="1" t="s">
        <v>43</v>
      </c>
      <c r="G642" s="1" t="b">
        <v>1</v>
      </c>
      <c r="H642" s="1" t="b">
        <v>1</v>
      </c>
      <c r="I642" s="1" t="b">
        <v>0</v>
      </c>
      <c r="J642" s="1" t="b">
        <v>1</v>
      </c>
      <c r="K642" s="1" t="b">
        <v>0</v>
      </c>
      <c r="L642" s="1">
        <v>200</v>
      </c>
      <c r="M642" s="1">
        <v>2</v>
      </c>
      <c r="N642" s="1">
        <v>0</v>
      </c>
      <c r="O642" s="1">
        <v>1</v>
      </c>
      <c r="P642" s="1">
        <v>2</v>
      </c>
      <c r="Q642" s="1">
        <v>100</v>
      </c>
      <c r="R642" s="1">
        <v>100</v>
      </c>
      <c r="S642" s="1">
        <v>1</v>
      </c>
      <c r="T642" s="1">
        <v>1</v>
      </c>
      <c r="U642" s="1" t="b">
        <v>1</v>
      </c>
      <c r="V642" s="1">
        <v>251</v>
      </c>
      <c r="W642" s="50">
        <v>2615.3000000000002</v>
      </c>
      <c r="X642" s="50">
        <v>2974.12</v>
      </c>
      <c r="Y642" s="54">
        <v>170</v>
      </c>
      <c r="Z642" s="54">
        <v>168</v>
      </c>
      <c r="AA642" s="50">
        <v>143.01</v>
      </c>
      <c r="AB642" s="50">
        <v>138.76</v>
      </c>
      <c r="AC642" s="16">
        <v>1.18927294062528</v>
      </c>
      <c r="AD642" s="16">
        <v>1.2112609342495899</v>
      </c>
      <c r="AE642" s="50">
        <v>30</v>
      </c>
      <c r="AF642" s="50">
        <v>32</v>
      </c>
      <c r="AG642" s="50">
        <v>30.13</v>
      </c>
      <c r="AH642" s="50">
        <v>31.87</v>
      </c>
      <c r="AI642" s="16">
        <v>0.99822515701417003</v>
      </c>
      <c r="AJ642" s="16">
        <v>1.00635189237322</v>
      </c>
      <c r="AK642" s="1">
        <v>-15</v>
      </c>
      <c r="AL642" s="1">
        <v>2</v>
      </c>
      <c r="AN642" s="6">
        <v>-4.3813615683515605E-3</v>
      </c>
      <c r="AP642" s="6">
        <v>-4.1956693299617376E-3</v>
      </c>
      <c r="AR642" s="6">
        <v>-1.1750881316098249E-3</v>
      </c>
      <c r="AT642" s="6">
        <v>-1.1890606420926764E-3</v>
      </c>
      <c r="AV642" s="6">
        <v>4.4741629381974679E-3</v>
      </c>
      <c r="AX642" s="6">
        <v>3.8124036952100759E-3</v>
      </c>
      <c r="AZ642" s="6">
        <v>-5.4996387344059539E-3</v>
      </c>
      <c r="BB642" s="6">
        <v>-4.8936667691569236E-3</v>
      </c>
      <c r="BD642" s="6">
        <v>0</v>
      </c>
      <c r="BF642" s="6">
        <v>0</v>
      </c>
      <c r="BH642" s="6">
        <v>1.0964547961591631E-3</v>
      </c>
      <c r="BJ642" s="6">
        <v>-1.0343854809893305E-3</v>
      </c>
      <c r="BL642" s="6">
        <v>-8.2002777901835078E-4</v>
      </c>
      <c r="BN642" s="6">
        <v>1.2828007557199594E-3</v>
      </c>
      <c r="BR642">
        <v>5</v>
      </c>
      <c r="BS642">
        <v>2</v>
      </c>
      <c r="BT642">
        <f t="shared" si="231"/>
        <v>17</v>
      </c>
      <c r="BU642" s="23">
        <v>2974.12</v>
      </c>
      <c r="BV642" s="22">
        <v>1.18927294062528</v>
      </c>
      <c r="BW642" s="22">
        <v>1.2112609342495899</v>
      </c>
    </row>
    <row r="643" spans="1:75" x14ac:dyDescent="0.25">
      <c r="A643" s="1">
        <v>189</v>
      </c>
      <c r="B643" s="1" t="s">
        <v>21</v>
      </c>
      <c r="C643" s="1" t="s">
        <v>22</v>
      </c>
      <c r="D643" s="1" t="s">
        <v>23</v>
      </c>
      <c r="E643" s="1" t="s">
        <v>242</v>
      </c>
      <c r="F643" s="1" t="s">
        <v>43</v>
      </c>
      <c r="G643" s="1" t="b">
        <v>1</v>
      </c>
      <c r="H643" s="1" t="b">
        <v>1</v>
      </c>
      <c r="I643" s="1" t="b">
        <v>0</v>
      </c>
      <c r="J643" s="1" t="b">
        <v>1</v>
      </c>
      <c r="K643" s="1" t="b">
        <v>0</v>
      </c>
      <c r="L643" s="1">
        <v>200</v>
      </c>
      <c r="M643" s="1">
        <v>2</v>
      </c>
      <c r="N643" s="1">
        <v>0</v>
      </c>
      <c r="O643" s="1">
        <v>1</v>
      </c>
      <c r="P643" s="1">
        <v>2</v>
      </c>
      <c r="Q643" s="1">
        <v>100</v>
      </c>
      <c r="R643" s="1">
        <v>100</v>
      </c>
      <c r="S643" s="1">
        <v>1</v>
      </c>
      <c r="T643" s="1">
        <v>1</v>
      </c>
      <c r="U643" s="1" t="b">
        <v>1</v>
      </c>
      <c r="V643" s="1">
        <v>251</v>
      </c>
      <c r="W643" s="50">
        <v>2645.5</v>
      </c>
      <c r="X643" s="50">
        <v>3001.24</v>
      </c>
      <c r="Y643" s="54">
        <v>170</v>
      </c>
      <c r="Z643" s="54">
        <v>168</v>
      </c>
      <c r="AA643" s="50">
        <v>142.05000000000001</v>
      </c>
      <c r="AB643" s="50">
        <v>137.87</v>
      </c>
      <c r="AC643" s="16">
        <v>1.19707960702456</v>
      </c>
      <c r="AD643" s="16">
        <v>1.2189935725080501</v>
      </c>
      <c r="AE643" s="50">
        <v>30</v>
      </c>
      <c r="AF643" s="50">
        <v>32</v>
      </c>
      <c r="AG643" s="50">
        <v>30.14</v>
      </c>
      <c r="AH643" s="50">
        <v>31.86</v>
      </c>
      <c r="AI643" s="16">
        <v>0.99786312782435904</v>
      </c>
      <c r="AJ643" s="16">
        <v>1.0066673566787401</v>
      </c>
      <c r="AK643" s="1">
        <v>-15</v>
      </c>
      <c r="AL643" s="1">
        <v>2</v>
      </c>
      <c r="AN643" s="6">
        <v>7.115477371974821E-3</v>
      </c>
      <c r="AP643" s="6">
        <v>4.8847354444829794E-3</v>
      </c>
      <c r="AR643" s="6">
        <v>-1.1750881316098249E-3</v>
      </c>
      <c r="AT643" s="6">
        <v>-1.1890606420926764E-3</v>
      </c>
      <c r="AV643" s="6">
        <v>-2.2686885856164629E-3</v>
      </c>
      <c r="AX643" s="6">
        <v>-2.6260010272510792E-3</v>
      </c>
      <c r="AZ643" s="6">
        <v>1.0284947908401065E-3</v>
      </c>
      <c r="BB643" s="6">
        <v>1.4590497149622461E-3</v>
      </c>
      <c r="BD643" s="6">
        <v>0</v>
      </c>
      <c r="BF643" s="6">
        <v>0</v>
      </c>
      <c r="BH643" s="6">
        <v>1.428713825298189E-3</v>
      </c>
      <c r="BJ643" s="6">
        <v>-1.3478356267436764E-3</v>
      </c>
      <c r="BL643" s="6">
        <v>-1.1824032544076601E-3</v>
      </c>
      <c r="BN643" s="6">
        <v>1.5966760370837996E-3</v>
      </c>
      <c r="BR643">
        <v>5</v>
      </c>
      <c r="BS643">
        <v>2</v>
      </c>
      <c r="BT643">
        <f t="shared" si="231"/>
        <v>17</v>
      </c>
      <c r="BU643" s="23">
        <v>3001.24</v>
      </c>
      <c r="BV643" s="22">
        <v>1.19707960702456</v>
      </c>
      <c r="BW643" s="22">
        <v>1.2189935725080501</v>
      </c>
    </row>
    <row r="644" spans="1:75" x14ac:dyDescent="0.25">
      <c r="A644" s="1">
        <v>190</v>
      </c>
      <c r="B644" s="1" t="s">
        <v>21</v>
      </c>
      <c r="C644" s="1" t="s">
        <v>22</v>
      </c>
      <c r="D644" s="1" t="s">
        <v>23</v>
      </c>
      <c r="E644" s="1" t="s">
        <v>242</v>
      </c>
      <c r="F644" s="1" t="s">
        <v>43</v>
      </c>
      <c r="G644" s="1" t="b">
        <v>1</v>
      </c>
      <c r="H644" s="1" t="b">
        <v>1</v>
      </c>
      <c r="I644" s="1" t="b">
        <v>0</v>
      </c>
      <c r="J644" s="1" t="b">
        <v>1</v>
      </c>
      <c r="K644" s="1" t="b">
        <v>0</v>
      </c>
      <c r="L644" s="1">
        <v>200</v>
      </c>
      <c r="M644" s="1">
        <v>2</v>
      </c>
      <c r="N644" s="1">
        <v>0</v>
      </c>
      <c r="O644" s="1">
        <v>1</v>
      </c>
      <c r="P644" s="1">
        <v>2</v>
      </c>
      <c r="Q644" s="1">
        <v>100</v>
      </c>
      <c r="R644" s="1">
        <v>100</v>
      </c>
      <c r="S644" s="1">
        <v>1</v>
      </c>
      <c r="T644" s="1">
        <v>1</v>
      </c>
      <c r="U644" s="1" t="b">
        <v>1</v>
      </c>
      <c r="V644" s="1">
        <v>251</v>
      </c>
      <c r="W644" s="50">
        <v>2670</v>
      </c>
      <c r="X644" s="50">
        <v>3040</v>
      </c>
      <c r="Y644" s="54">
        <v>170</v>
      </c>
      <c r="Z644" s="54">
        <v>168</v>
      </c>
      <c r="AA644" s="50">
        <v>141</v>
      </c>
      <c r="AB644" s="50">
        <v>137</v>
      </c>
      <c r="AC644" s="16">
        <v>1.20567375886524</v>
      </c>
      <c r="AD644" s="16">
        <v>1.22627737226277</v>
      </c>
      <c r="AE644" s="50">
        <v>30</v>
      </c>
      <c r="AF644" s="50">
        <v>32</v>
      </c>
      <c r="AG644" s="50">
        <v>30</v>
      </c>
      <c r="AH644" s="50">
        <v>32</v>
      </c>
      <c r="AI644" s="16">
        <v>1</v>
      </c>
      <c r="AJ644" s="16">
        <v>1</v>
      </c>
      <c r="AK644" s="1">
        <v>-15</v>
      </c>
      <c r="AL644" s="1">
        <v>2</v>
      </c>
      <c r="AN644" s="6">
        <v>1.644238313482238E-2</v>
      </c>
      <c r="AP644" s="6">
        <v>1.7862482091145049E-2</v>
      </c>
      <c r="AR644" s="6">
        <v>-1.1750881316098249E-3</v>
      </c>
      <c r="AT644" s="6">
        <v>-1.1890606420926764E-3</v>
      </c>
      <c r="AV644" s="6">
        <v>-9.6436824397884147E-3</v>
      </c>
      <c r="AX644" s="6">
        <v>-8.9197224975223754E-3</v>
      </c>
      <c r="AZ644" s="6">
        <v>8.2151437242918846E-3</v>
      </c>
      <c r="BB644" s="6">
        <v>7.4430248114574216E-3</v>
      </c>
      <c r="BD644" s="6">
        <v>0</v>
      </c>
      <c r="BF644" s="6">
        <v>0</v>
      </c>
      <c r="BH644" s="6">
        <v>-3.2229125826493954E-3</v>
      </c>
      <c r="BJ644" s="6">
        <v>3.0404664138168336E-3</v>
      </c>
      <c r="BL644" s="6">
        <v>9.5651286696440962E-4</v>
      </c>
      <c r="BN644" s="6">
        <v>-5.037096522515383E-3</v>
      </c>
      <c r="BR644">
        <v>5</v>
      </c>
      <c r="BS644">
        <v>2</v>
      </c>
      <c r="BT644">
        <f t="shared" si="231"/>
        <v>17</v>
      </c>
      <c r="BU644" s="23">
        <v>3040</v>
      </c>
      <c r="BV644" s="22">
        <v>1.20567375886524</v>
      </c>
      <c r="BW644" s="22">
        <v>1.22627737226277</v>
      </c>
    </row>
    <row r="645" spans="1:75" x14ac:dyDescent="0.25">
      <c r="A645" s="3">
        <v>191</v>
      </c>
      <c r="B645" s="3" t="s">
        <v>21</v>
      </c>
      <c r="C645" s="3" t="s">
        <v>22</v>
      </c>
      <c r="D645" s="3" t="s">
        <v>23</v>
      </c>
      <c r="E645" s="3" t="s">
        <v>243</v>
      </c>
      <c r="F645" s="3" t="s">
        <v>43</v>
      </c>
      <c r="G645" s="3" t="b">
        <v>1</v>
      </c>
      <c r="H645" s="3" t="b">
        <v>1</v>
      </c>
      <c r="I645" s="3" t="b">
        <v>0</v>
      </c>
      <c r="J645" s="3" t="b">
        <v>1</v>
      </c>
      <c r="K645" s="3" t="b">
        <v>0</v>
      </c>
      <c r="L645" s="3">
        <v>200</v>
      </c>
      <c r="M645" s="3">
        <v>2</v>
      </c>
      <c r="N645" s="3">
        <v>0</v>
      </c>
      <c r="O645" s="3">
        <v>1</v>
      </c>
      <c r="P645" s="3">
        <v>2</v>
      </c>
      <c r="Q645" s="3">
        <v>100</v>
      </c>
      <c r="R645" s="3">
        <v>100</v>
      </c>
      <c r="S645" s="3">
        <v>1</v>
      </c>
      <c r="T645" s="3">
        <v>1</v>
      </c>
      <c r="U645" s="3" t="b">
        <v>1</v>
      </c>
      <c r="V645" s="3">
        <v>251</v>
      </c>
      <c r="W645" s="51">
        <v>2531.34</v>
      </c>
      <c r="X645" s="51">
        <v>3007.68</v>
      </c>
      <c r="Y645" s="53">
        <v>171</v>
      </c>
      <c r="Z645" s="53">
        <v>168</v>
      </c>
      <c r="AA645" s="51">
        <v>144.04</v>
      </c>
      <c r="AB645" s="51">
        <v>138.47999999999999</v>
      </c>
      <c r="AC645" s="17">
        <v>1.1876222997350001</v>
      </c>
      <c r="AD645" s="17">
        <v>1.21355318891718</v>
      </c>
      <c r="AE645" s="51">
        <v>30</v>
      </c>
      <c r="AF645" s="51">
        <v>32</v>
      </c>
      <c r="AG645" s="51">
        <v>29.73</v>
      </c>
      <c r="AH645" s="51">
        <v>32.270000000000003</v>
      </c>
      <c r="AI645" s="17">
        <v>1.0118069248041599</v>
      </c>
      <c r="AJ645" s="17">
        <v>0.994030265923741</v>
      </c>
      <c r="AK645" s="3">
        <v>-15</v>
      </c>
      <c r="AL645" s="3">
        <v>1</v>
      </c>
      <c r="AN645" s="6" cm="1">
        <f t="array" ref="AN645:AN654">W645:W654/AO645-1</f>
        <v>-8.3325077137863524E-4</v>
      </c>
      <c r="AO645" s="23">
        <f>AVERAGE(W645:W654)</f>
        <v>2533.451</v>
      </c>
      <c r="AP645" s="6" cm="1">
        <f t="array" ref="AP645:AP654">X645:X654/AQ645-1</f>
        <v>-8.1254643723170927E-3</v>
      </c>
      <c r="AQ645" s="23">
        <f t="shared" ref="AQ645" si="262">AVERAGE(X645:X654)</f>
        <v>3032.319</v>
      </c>
      <c r="AR645" s="6" cm="1">
        <f t="array" ref="AR645:AR654">Y645:Y654/AS645-1</f>
        <v>1.7574692442883233E-3</v>
      </c>
      <c r="AS645" s="23">
        <f>AVERAGE(Y645:Y654)</f>
        <v>170.7</v>
      </c>
      <c r="AT645" s="6" cm="1">
        <f t="array" ref="AT645:AT654">Z645:Z654/AU645-1</f>
        <v>0</v>
      </c>
      <c r="AU645" s="23">
        <f>AVERAGE(Z645:Z654)</f>
        <v>168</v>
      </c>
      <c r="AV645" s="6" cm="1">
        <f t="array" ref="AV645:AV654">AA645:AA654/AW645-1</f>
        <v>3.8400156109525962E-3</v>
      </c>
      <c r="AW645" s="23">
        <f>AVERAGE(AA645:AA654)</f>
        <v>143.489</v>
      </c>
      <c r="AX645" s="6" cm="1">
        <f t="array" ref="AX645:AX654">AB645:AB654/AY645-1</f>
        <v>-2.2380893936246871E-4</v>
      </c>
      <c r="AY645" s="23">
        <f>AVERAGE(AB645:AB654)</f>
        <v>138.51100000000002</v>
      </c>
      <c r="AZ645" s="6" cm="1">
        <f t="array" ref="AZ645:AZ654">AC645:AC654/BA645-1</f>
        <v>-2.0770914452521438E-3</v>
      </c>
      <c r="BA645" s="23">
        <f>AVERAGE(AC645:AC654)</f>
        <v>1.1900942342880838</v>
      </c>
      <c r="BB645" s="6" cm="1">
        <f t="array" ref="BB645:BB654">AD645:AD654/BC645-1</f>
        <v>1.8829087892124896E-4</v>
      </c>
      <c r="BC645" s="23">
        <f>AVERAGE(AD645:AD654)</f>
        <v>1.2133247309371749</v>
      </c>
      <c r="BD645" s="6" cm="1">
        <f t="array" ref="BD645:BD654">AE645:AE654/BE645-1</f>
        <v>1.0067001111073726E-2</v>
      </c>
      <c r="BE645" s="23">
        <f>AVERAGE(AE645:AE654)</f>
        <v>29.701000000000001</v>
      </c>
      <c r="BF645" s="6" cm="1">
        <f t="array" ref="BF645:BF654">AF645:AF654/BG645-1</f>
        <v>-9.2572525465184352E-3</v>
      </c>
      <c r="BG645" s="23">
        <f>AVERAGE(AF645:AF654)</f>
        <v>32.298999999999999</v>
      </c>
      <c r="BH645" s="6" cm="1">
        <f t="array" ref="BH645:BH654">AG645:AG654/BI645-1</f>
        <v>8.8225313878520506E-3</v>
      </c>
      <c r="BI645" s="23">
        <f t="shared" ref="BI645" si="263">AVERAGE(AG645:AG654)</f>
        <v>29.47</v>
      </c>
      <c r="BJ645" s="6" cm="1">
        <f t="array" ref="BJ645:BJ654">AH645:AH654/BK645-1</f>
        <v>-7.9926221948969367E-3</v>
      </c>
      <c r="BK645" s="23">
        <f t="shared" ref="BK645" si="264">AVERAGE(AH645:AH654)</f>
        <v>32.53</v>
      </c>
      <c r="BL645" s="6" cm="1">
        <f t="array" ref="BL645:BL654">AI645:AI654/BM645-1</f>
        <v>1.3962562133087442E-3</v>
      </c>
      <c r="BM645" s="22">
        <f t="shared" ref="BM645" si="265">AVERAGE(AI645:AI654)</f>
        <v>1.0103961528977732</v>
      </c>
      <c r="BN645" s="6" cm="1">
        <f t="array" ref="BN645:BN654">AJ645:AJ654/BO645-1</f>
        <v>-9.7220494388761125E-4</v>
      </c>
      <c r="BO645" s="22">
        <f t="shared" ref="BO645" si="266">AVERAGE(AJ645:AJ654)</f>
        <v>0.99499760751692534</v>
      </c>
      <c r="BR645">
        <v>5</v>
      </c>
      <c r="BS645">
        <v>1</v>
      </c>
      <c r="BT645">
        <f t="shared" si="231"/>
        <v>16</v>
      </c>
      <c r="BU645" s="23">
        <v>3007.68</v>
      </c>
      <c r="BV645" s="22">
        <v>1.1876222997350001</v>
      </c>
      <c r="BW645" s="22">
        <v>1.21355318891718</v>
      </c>
    </row>
    <row r="646" spans="1:75" x14ac:dyDescent="0.25">
      <c r="A646" s="3">
        <v>192</v>
      </c>
      <c r="B646" s="3" t="s">
        <v>21</v>
      </c>
      <c r="C646" s="3" t="s">
        <v>22</v>
      </c>
      <c r="D646" s="3" t="s">
        <v>23</v>
      </c>
      <c r="E646" s="3" t="s">
        <v>243</v>
      </c>
      <c r="F646" s="3" t="s">
        <v>43</v>
      </c>
      <c r="G646" s="3" t="b">
        <v>1</v>
      </c>
      <c r="H646" s="3" t="b">
        <v>1</v>
      </c>
      <c r="I646" s="3" t="b">
        <v>0</v>
      </c>
      <c r="J646" s="3" t="b">
        <v>1</v>
      </c>
      <c r="K646" s="3" t="b">
        <v>0</v>
      </c>
      <c r="L646" s="3">
        <v>200</v>
      </c>
      <c r="M646" s="3">
        <v>2</v>
      </c>
      <c r="N646" s="3">
        <v>0</v>
      </c>
      <c r="O646" s="3">
        <v>1</v>
      </c>
      <c r="P646" s="3">
        <v>2</v>
      </c>
      <c r="Q646" s="3">
        <v>100</v>
      </c>
      <c r="R646" s="3">
        <v>100</v>
      </c>
      <c r="S646" s="3">
        <v>1</v>
      </c>
      <c r="T646" s="3">
        <v>1</v>
      </c>
      <c r="U646" s="3" t="b">
        <v>1</v>
      </c>
      <c r="V646" s="3">
        <v>251</v>
      </c>
      <c r="W646" s="51">
        <v>2531.98</v>
      </c>
      <c r="X646" s="51">
        <v>3060.86</v>
      </c>
      <c r="Y646" s="53">
        <v>170</v>
      </c>
      <c r="Z646" s="53">
        <v>168</v>
      </c>
      <c r="AA646" s="51">
        <v>143.31</v>
      </c>
      <c r="AB646" s="51">
        <v>138.55000000000001</v>
      </c>
      <c r="AC646" s="17">
        <v>1.18659210195623</v>
      </c>
      <c r="AD646" s="17">
        <v>1.2129051321175699</v>
      </c>
      <c r="AE646" s="51">
        <v>28.96</v>
      </c>
      <c r="AF646" s="51">
        <v>33.04</v>
      </c>
      <c r="AG646" s="51">
        <v>29.37</v>
      </c>
      <c r="AH646" s="51">
        <v>32.630000000000003</v>
      </c>
      <c r="AI646" s="17">
        <v>0.98844986614598696</v>
      </c>
      <c r="AJ646" s="17">
        <v>1.0145038356251499</v>
      </c>
      <c r="AK646" s="3">
        <v>-15</v>
      </c>
      <c r="AL646" s="3">
        <v>1</v>
      </c>
      <c r="AN646" s="6">
        <v>-5.8063092595828092E-4</v>
      </c>
      <c r="AP646" s="6">
        <v>9.4122683002679786E-3</v>
      </c>
      <c r="AR646" s="6">
        <v>-4.1007615700058286E-3</v>
      </c>
      <c r="AT646" s="6">
        <v>0</v>
      </c>
      <c r="AV646" s="6">
        <v>-1.247482385409393E-3</v>
      </c>
      <c r="AX646" s="6">
        <v>2.8156608500395919E-4</v>
      </c>
      <c r="AZ646" s="6">
        <v>-2.9427353153667068E-3</v>
      </c>
      <c r="BB646" s="6">
        <v>-3.4582565483587402E-4</v>
      </c>
      <c r="BD646" s="6">
        <v>-2.494865492744347E-2</v>
      </c>
      <c r="BF646" s="6">
        <v>2.294188674571962E-2</v>
      </c>
      <c r="BH646" s="6">
        <v>-3.3932813030199682E-3</v>
      </c>
      <c r="BJ646" s="6">
        <v>3.0740854595758815E-3</v>
      </c>
      <c r="BL646" s="6">
        <v>-2.1720477348261102E-2</v>
      </c>
      <c r="BN646" s="6">
        <v>1.9604296493640261E-2</v>
      </c>
      <c r="BR646">
        <v>5</v>
      </c>
      <c r="BS646">
        <v>1</v>
      </c>
      <c r="BT646">
        <f t="shared" si="231"/>
        <v>16</v>
      </c>
      <c r="BU646" s="23">
        <v>3060.86</v>
      </c>
      <c r="BV646" s="22">
        <v>1.18659210195623</v>
      </c>
      <c r="BW646" s="22">
        <v>1.2129051321175699</v>
      </c>
    </row>
    <row r="647" spans="1:75" x14ac:dyDescent="0.25">
      <c r="A647" s="3">
        <v>193</v>
      </c>
      <c r="B647" s="3" t="s">
        <v>21</v>
      </c>
      <c r="C647" s="3" t="s">
        <v>22</v>
      </c>
      <c r="D647" s="3" t="s">
        <v>23</v>
      </c>
      <c r="E647" s="3" t="s">
        <v>243</v>
      </c>
      <c r="F647" s="3" t="s">
        <v>43</v>
      </c>
      <c r="G647" s="3" t="b">
        <v>1</v>
      </c>
      <c r="H647" s="3" t="b">
        <v>1</v>
      </c>
      <c r="I647" s="3" t="b">
        <v>0</v>
      </c>
      <c r="J647" s="3" t="b">
        <v>1</v>
      </c>
      <c r="K647" s="3" t="b">
        <v>0</v>
      </c>
      <c r="L647" s="3">
        <v>200</v>
      </c>
      <c r="M647" s="3">
        <v>2</v>
      </c>
      <c r="N647" s="3">
        <v>0</v>
      </c>
      <c r="O647" s="3">
        <v>1</v>
      </c>
      <c r="P647" s="3">
        <v>2</v>
      </c>
      <c r="Q647" s="3">
        <v>100</v>
      </c>
      <c r="R647" s="3">
        <v>100</v>
      </c>
      <c r="S647" s="3">
        <v>1</v>
      </c>
      <c r="T647" s="3">
        <v>1</v>
      </c>
      <c r="U647" s="3" t="b">
        <v>1</v>
      </c>
      <c r="V647" s="3">
        <v>251</v>
      </c>
      <c r="W647" s="51">
        <v>2545.64</v>
      </c>
      <c r="X647" s="51">
        <v>3053.42</v>
      </c>
      <c r="Y647" s="53">
        <v>171</v>
      </c>
      <c r="Z647" s="53">
        <v>168</v>
      </c>
      <c r="AA647" s="51">
        <v>142.59</v>
      </c>
      <c r="AB647" s="51">
        <v>138.06</v>
      </c>
      <c r="AC647" s="17">
        <v>1.1995341881827599</v>
      </c>
      <c r="AD647" s="17">
        <v>1.2171945454567199</v>
      </c>
      <c r="AE647" s="51">
        <v>30</v>
      </c>
      <c r="AF647" s="51">
        <v>32</v>
      </c>
      <c r="AG647" s="51">
        <v>29.21</v>
      </c>
      <c r="AH647" s="51">
        <v>32.79</v>
      </c>
      <c r="AI647" s="17">
        <v>1.0294257024492</v>
      </c>
      <c r="AJ647" s="17">
        <v>0.97770196954637101</v>
      </c>
      <c r="AK647" s="3">
        <v>-15</v>
      </c>
      <c r="AL647" s="3">
        <v>1</v>
      </c>
      <c r="AN647" s="6">
        <v>4.8112238997319867E-3</v>
      </c>
      <c r="AP647" s="6">
        <v>6.9587005852616013E-3</v>
      </c>
      <c r="AR647" s="6">
        <v>1.7574692442883233E-3</v>
      </c>
      <c r="AT647" s="6">
        <v>0</v>
      </c>
      <c r="AV647" s="6">
        <v>-6.2652886283965925E-3</v>
      </c>
      <c r="AX647" s="6">
        <v>-3.2560590855601479E-3</v>
      </c>
      <c r="AZ647" s="6">
        <v>7.932106233858871E-3</v>
      </c>
      <c r="BB647" s="6">
        <v>3.1894301837529504E-3</v>
      </c>
      <c r="BD647" s="6">
        <v>1.0067001111073726E-2</v>
      </c>
      <c r="BF647" s="6">
        <v>-9.2572525465184352E-3</v>
      </c>
      <c r="BH647" s="6">
        <v>-8.8225313878519396E-3</v>
      </c>
      <c r="BJ647" s="6">
        <v>7.9926221948969367E-3</v>
      </c>
      <c r="BL647" s="6">
        <v>1.8833750996429366E-2</v>
      </c>
      <c r="BN647" s="6">
        <v>-1.7382592520716278E-2</v>
      </c>
      <c r="BR647">
        <v>5</v>
      </c>
      <c r="BS647">
        <v>1</v>
      </c>
      <c r="BT647">
        <f t="shared" si="231"/>
        <v>16</v>
      </c>
      <c r="BU647" s="23">
        <v>3053.42</v>
      </c>
      <c r="BV647" s="22">
        <v>1.1995341881827599</v>
      </c>
      <c r="BW647" s="22">
        <v>1.2171945454567199</v>
      </c>
    </row>
    <row r="648" spans="1:75" x14ac:dyDescent="0.25">
      <c r="A648" s="3">
        <v>194</v>
      </c>
      <c r="B648" s="3" t="s">
        <v>21</v>
      </c>
      <c r="C648" s="3" t="s">
        <v>22</v>
      </c>
      <c r="D648" s="3" t="s">
        <v>23</v>
      </c>
      <c r="E648" s="3" t="s">
        <v>243</v>
      </c>
      <c r="F648" s="3" t="s">
        <v>43</v>
      </c>
      <c r="G648" s="3" t="b">
        <v>1</v>
      </c>
      <c r="H648" s="3" t="b">
        <v>1</v>
      </c>
      <c r="I648" s="3" t="b">
        <v>0</v>
      </c>
      <c r="J648" s="3" t="b">
        <v>1</v>
      </c>
      <c r="K648" s="3" t="b">
        <v>0</v>
      </c>
      <c r="L648" s="3">
        <v>200</v>
      </c>
      <c r="M648" s="3">
        <v>2</v>
      </c>
      <c r="N648" s="3">
        <v>0</v>
      </c>
      <c r="O648" s="3">
        <v>1</v>
      </c>
      <c r="P648" s="3">
        <v>2</v>
      </c>
      <c r="Q648" s="3">
        <v>100</v>
      </c>
      <c r="R648" s="3">
        <v>100</v>
      </c>
      <c r="S648" s="3">
        <v>1</v>
      </c>
      <c r="T648" s="3">
        <v>1</v>
      </c>
      <c r="U648" s="3" t="b">
        <v>1</v>
      </c>
      <c r="V648" s="3">
        <v>251</v>
      </c>
      <c r="W648" s="51">
        <v>2565.87</v>
      </c>
      <c r="X648" s="51">
        <v>3020.35</v>
      </c>
      <c r="Y648" s="53">
        <v>171</v>
      </c>
      <c r="Z648" s="53">
        <v>168</v>
      </c>
      <c r="AA648" s="51">
        <v>143.38999999999999</v>
      </c>
      <c r="AB648" s="51">
        <v>137.57</v>
      </c>
      <c r="AC648" s="17">
        <v>1.19310794628037</v>
      </c>
      <c r="AD648" s="17">
        <v>1.2215121357307099</v>
      </c>
      <c r="AE648" s="51">
        <v>30</v>
      </c>
      <c r="AF648" s="51">
        <v>32</v>
      </c>
      <c r="AG648" s="51">
        <v>30.01</v>
      </c>
      <c r="AH648" s="51">
        <v>31.99</v>
      </c>
      <c r="AI648" s="17">
        <v>1.0023067764823299</v>
      </c>
      <c r="AJ648" s="17">
        <v>1.0026972603492901</v>
      </c>
      <c r="AK648" s="3">
        <v>-15</v>
      </c>
      <c r="AL648" s="3">
        <v>1</v>
      </c>
      <c r="AN648" s="6">
        <v>1.2796379326065477E-2</v>
      </c>
      <c r="AP648" s="6">
        <v>-3.9471440834556448E-3</v>
      </c>
      <c r="AR648" s="6">
        <v>1.7574692442883233E-3</v>
      </c>
      <c r="AT648" s="6">
        <v>0</v>
      </c>
      <c r="AV648" s="6">
        <v>-6.8994835841085234E-4</v>
      </c>
      <c r="AX648" s="6">
        <v>-6.793684256124255E-3</v>
      </c>
      <c r="AZ648" s="6">
        <v>2.5323305545539299E-3</v>
      </c>
      <c r="BB648" s="6">
        <v>6.7479089354842703E-3</v>
      </c>
      <c r="BD648" s="6">
        <v>1.0067001111073726E-2</v>
      </c>
      <c r="BF648" s="6">
        <v>-9.2572525465184352E-3</v>
      </c>
      <c r="BH648" s="6">
        <v>1.8323719036308139E-2</v>
      </c>
      <c r="BJ648" s="6">
        <v>-1.6600061481709227E-2</v>
      </c>
      <c r="BL648" s="6">
        <v>-8.0061433253117986E-3</v>
      </c>
      <c r="BN648" s="6">
        <v>7.738363162077988E-3</v>
      </c>
      <c r="BR648">
        <v>5</v>
      </c>
      <c r="BS648">
        <v>1</v>
      </c>
      <c r="BT648">
        <f t="shared" ref="BT648:BT654" si="267">BS648+20-BR648</f>
        <v>16</v>
      </c>
      <c r="BU648" s="23">
        <v>3020.35</v>
      </c>
      <c r="BV648" s="22">
        <v>1.19310794628037</v>
      </c>
      <c r="BW648" s="22">
        <v>1.2215121357307099</v>
      </c>
    </row>
    <row r="649" spans="1:75" x14ac:dyDescent="0.25">
      <c r="A649" s="3">
        <v>195</v>
      </c>
      <c r="B649" s="3" t="s">
        <v>21</v>
      </c>
      <c r="C649" s="3" t="s">
        <v>22</v>
      </c>
      <c r="D649" s="3" t="s">
        <v>23</v>
      </c>
      <c r="E649" s="3" t="s">
        <v>243</v>
      </c>
      <c r="F649" s="3" t="s">
        <v>43</v>
      </c>
      <c r="G649" s="3" t="b">
        <v>1</v>
      </c>
      <c r="H649" s="3" t="b">
        <v>1</v>
      </c>
      <c r="I649" s="3" t="b">
        <v>0</v>
      </c>
      <c r="J649" s="3" t="b">
        <v>1</v>
      </c>
      <c r="K649" s="3" t="b">
        <v>0</v>
      </c>
      <c r="L649" s="3">
        <v>200</v>
      </c>
      <c r="M649" s="3">
        <v>2</v>
      </c>
      <c r="N649" s="3">
        <v>0</v>
      </c>
      <c r="O649" s="3">
        <v>1</v>
      </c>
      <c r="P649" s="3">
        <v>2</v>
      </c>
      <c r="Q649" s="3">
        <v>100</v>
      </c>
      <c r="R649" s="3">
        <v>100</v>
      </c>
      <c r="S649" s="3">
        <v>1</v>
      </c>
      <c r="T649" s="3">
        <v>1</v>
      </c>
      <c r="U649" s="3" t="b">
        <v>1</v>
      </c>
      <c r="V649" s="3">
        <v>320</v>
      </c>
      <c r="W649" s="51">
        <v>2498.36</v>
      </c>
      <c r="X649" s="51">
        <v>3015.76</v>
      </c>
      <c r="Y649" s="53">
        <v>170</v>
      </c>
      <c r="Z649" s="53">
        <v>168</v>
      </c>
      <c r="AA649" s="51">
        <v>144.63999999999999</v>
      </c>
      <c r="AB649" s="51">
        <v>139.76</v>
      </c>
      <c r="AC649" s="17">
        <v>1.17570488695583</v>
      </c>
      <c r="AD649" s="17">
        <v>1.2023578991774899</v>
      </c>
      <c r="AE649" s="51">
        <v>29.02</v>
      </c>
      <c r="AF649" s="51">
        <v>32.979999999999997</v>
      </c>
      <c r="AG649" s="51">
        <v>29.44</v>
      </c>
      <c r="AH649" s="51">
        <v>32.56</v>
      </c>
      <c r="AI649" s="17">
        <v>0.98789601317861897</v>
      </c>
      <c r="AJ649" s="17">
        <v>1.0147243180996699</v>
      </c>
      <c r="AK649" s="3">
        <v>-15</v>
      </c>
      <c r="AL649" s="3">
        <v>1</v>
      </c>
      <c r="AN649" s="6">
        <v>-1.3851067180695398E-2</v>
      </c>
      <c r="AP649" s="6">
        <v>-5.4608370689230856E-3</v>
      </c>
      <c r="AR649" s="6">
        <v>-4.1007615700058286E-3</v>
      </c>
      <c r="AT649" s="6">
        <v>0</v>
      </c>
      <c r="AV649" s="6">
        <v>8.0215208134419846E-3</v>
      </c>
      <c r="AX649" s="6">
        <v>9.0173343633355163E-3</v>
      </c>
      <c r="AZ649" s="6">
        <v>-1.2090931052078924E-2</v>
      </c>
      <c r="BB649" s="6">
        <v>-9.0386616872254466E-3</v>
      </c>
      <c r="BD649" s="6">
        <v>-2.2928520925221352E-2</v>
      </c>
      <c r="BF649" s="6">
        <v>2.1084244094244253E-2</v>
      </c>
      <c r="BH649" s="6">
        <v>-1.0179843909059461E-3</v>
      </c>
      <c r="BJ649" s="6">
        <v>9.2222563787269785E-4</v>
      </c>
      <c r="BL649" s="6">
        <v>-2.2268631620008472E-2</v>
      </c>
      <c r="BN649" s="6">
        <v>1.9825887453110314E-2</v>
      </c>
      <c r="BR649">
        <v>5</v>
      </c>
      <c r="BS649">
        <v>1</v>
      </c>
      <c r="BT649">
        <f t="shared" si="267"/>
        <v>16</v>
      </c>
      <c r="BU649" s="23">
        <v>3015.76</v>
      </c>
      <c r="BV649" s="22">
        <v>1.17570488695583</v>
      </c>
      <c r="BW649" s="22">
        <v>1.2023578991774899</v>
      </c>
    </row>
    <row r="650" spans="1:75" x14ac:dyDescent="0.25">
      <c r="A650" s="3">
        <v>196</v>
      </c>
      <c r="B650" s="3" t="s">
        <v>21</v>
      </c>
      <c r="C650" s="3" t="s">
        <v>22</v>
      </c>
      <c r="D650" s="3" t="s">
        <v>23</v>
      </c>
      <c r="E650" s="3" t="s">
        <v>243</v>
      </c>
      <c r="F650" s="3" t="s">
        <v>43</v>
      </c>
      <c r="G650" s="3" t="b">
        <v>1</v>
      </c>
      <c r="H650" s="3" t="b">
        <v>1</v>
      </c>
      <c r="I650" s="3" t="b">
        <v>0</v>
      </c>
      <c r="J650" s="3" t="b">
        <v>1</v>
      </c>
      <c r="K650" s="3" t="b">
        <v>0</v>
      </c>
      <c r="L650" s="3">
        <v>200</v>
      </c>
      <c r="M650" s="3">
        <v>2</v>
      </c>
      <c r="N650" s="3">
        <v>0</v>
      </c>
      <c r="O650" s="3">
        <v>1</v>
      </c>
      <c r="P650" s="3">
        <v>2</v>
      </c>
      <c r="Q650" s="3">
        <v>100</v>
      </c>
      <c r="R650" s="3">
        <v>100</v>
      </c>
      <c r="S650" s="3">
        <v>1</v>
      </c>
      <c r="T650" s="3">
        <v>1</v>
      </c>
      <c r="U650" s="3" t="b">
        <v>1</v>
      </c>
      <c r="V650" s="3">
        <v>336</v>
      </c>
      <c r="W650" s="51">
        <v>2536.6799999999998</v>
      </c>
      <c r="X650" s="51">
        <v>3037.84</v>
      </c>
      <c r="Y650" s="53">
        <v>171</v>
      </c>
      <c r="Z650" s="53">
        <v>168</v>
      </c>
      <c r="AA650" s="51">
        <v>142.9</v>
      </c>
      <c r="AB650" s="51">
        <v>138.55000000000001</v>
      </c>
      <c r="AC650" s="17">
        <v>1.1971438003342301</v>
      </c>
      <c r="AD650" s="17">
        <v>1.2130629760467799</v>
      </c>
      <c r="AE650" s="51">
        <v>30</v>
      </c>
      <c r="AF650" s="51">
        <v>32</v>
      </c>
      <c r="AG650" s="51">
        <v>29.21</v>
      </c>
      <c r="AH650" s="51">
        <v>32.79</v>
      </c>
      <c r="AI650" s="17">
        <v>1.0289931527500999</v>
      </c>
      <c r="AJ650" s="17">
        <v>0.97736874847690602</v>
      </c>
      <c r="AK650" s="3">
        <v>-15</v>
      </c>
      <c r="AL650" s="3">
        <v>1</v>
      </c>
      <c r="AN650" s="6">
        <v>1.2745460638472483E-3</v>
      </c>
      <c r="AP650" s="6">
        <v>1.8207187304501993E-3</v>
      </c>
      <c r="AR650" s="6">
        <v>1.7574692442883233E-3</v>
      </c>
      <c r="AT650" s="6">
        <v>0</v>
      </c>
      <c r="AV650" s="6">
        <v>-4.1048442737771085E-3</v>
      </c>
      <c r="AX650" s="6">
        <v>2.8156608500395919E-4</v>
      </c>
      <c r="AZ650" s="6">
        <v>5.9235360049982866E-3</v>
      </c>
      <c r="BB650" s="6">
        <v>-2.1573358204995952E-4</v>
      </c>
      <c r="BD650" s="6">
        <v>1.0067001111073726E-2</v>
      </c>
      <c r="BF650" s="6">
        <v>-9.2572525465184352E-3</v>
      </c>
      <c r="BH650" s="6">
        <v>-8.8225313878519396E-3</v>
      </c>
      <c r="BJ650" s="6">
        <v>7.9926221948969367E-3</v>
      </c>
      <c r="BL650" s="6">
        <v>1.8405651881186813E-2</v>
      </c>
      <c r="BN650" s="6">
        <v>-1.7717488873177478E-2</v>
      </c>
      <c r="BR650">
        <v>5</v>
      </c>
      <c r="BS650">
        <v>1</v>
      </c>
      <c r="BT650">
        <f t="shared" si="267"/>
        <v>16</v>
      </c>
      <c r="BU650" s="23">
        <v>3037.84</v>
      </c>
      <c r="BV650" s="22">
        <v>1.1971438003342301</v>
      </c>
      <c r="BW650" s="22">
        <v>1.2130629760467799</v>
      </c>
    </row>
    <row r="651" spans="1:75" x14ac:dyDescent="0.25">
      <c r="A651" s="3">
        <v>197</v>
      </c>
      <c r="B651" s="3" t="s">
        <v>21</v>
      </c>
      <c r="C651" s="3" t="s">
        <v>22</v>
      </c>
      <c r="D651" s="3" t="s">
        <v>23</v>
      </c>
      <c r="E651" s="3" t="s">
        <v>243</v>
      </c>
      <c r="F651" s="3" t="s">
        <v>43</v>
      </c>
      <c r="G651" s="3" t="b">
        <v>1</v>
      </c>
      <c r="H651" s="3" t="b">
        <v>1</v>
      </c>
      <c r="I651" s="3" t="b">
        <v>0</v>
      </c>
      <c r="J651" s="3" t="b">
        <v>1</v>
      </c>
      <c r="K651" s="3" t="b">
        <v>0</v>
      </c>
      <c r="L651" s="3">
        <v>200</v>
      </c>
      <c r="M651" s="3">
        <v>2</v>
      </c>
      <c r="N651" s="3">
        <v>0</v>
      </c>
      <c r="O651" s="3">
        <v>1</v>
      </c>
      <c r="P651" s="3">
        <v>2</v>
      </c>
      <c r="Q651" s="3">
        <v>100</v>
      </c>
      <c r="R651" s="3">
        <v>100</v>
      </c>
      <c r="S651" s="3">
        <v>1</v>
      </c>
      <c r="T651" s="3">
        <v>1</v>
      </c>
      <c r="U651" s="3" t="b">
        <v>1</v>
      </c>
      <c r="V651" s="3">
        <v>251</v>
      </c>
      <c r="W651" s="51">
        <v>2537.27</v>
      </c>
      <c r="X651" s="51">
        <v>3065.97</v>
      </c>
      <c r="Y651" s="53">
        <v>170</v>
      </c>
      <c r="Z651" s="53">
        <v>168</v>
      </c>
      <c r="AA651" s="51">
        <v>143.09</v>
      </c>
      <c r="AB651" s="51">
        <v>138.41</v>
      </c>
      <c r="AC651" s="17">
        <v>1.1884911328492</v>
      </c>
      <c r="AD651" s="17">
        <v>1.21434857826211</v>
      </c>
      <c r="AE651" s="51">
        <v>29.03</v>
      </c>
      <c r="AF651" s="51">
        <v>32.97</v>
      </c>
      <c r="AG651" s="51">
        <v>29.31</v>
      </c>
      <c r="AH651" s="51">
        <v>32.69</v>
      </c>
      <c r="AI651" s="17">
        <v>0.99343231173469404</v>
      </c>
      <c r="AJ651" s="17">
        <v>1.0110559376858499</v>
      </c>
      <c r="AK651" s="3">
        <v>-15</v>
      </c>
      <c r="AL651" s="3">
        <v>1</v>
      </c>
      <c r="AN651" s="6">
        <v>1.5074299838442329E-3</v>
      </c>
      <c r="AP651" s="6">
        <v>1.1097447201300348E-2</v>
      </c>
      <c r="AR651" s="6">
        <v>-4.1007615700058286E-3</v>
      </c>
      <c r="AT651" s="6">
        <v>0</v>
      </c>
      <c r="AV651" s="6">
        <v>-2.7807009596554355E-3</v>
      </c>
      <c r="AX651" s="6">
        <v>-7.2918396372867456E-4</v>
      </c>
      <c r="AZ651" s="6">
        <v>-1.3470373964484805E-3</v>
      </c>
      <c r="BB651" s="6">
        <v>8.438361955618312E-4</v>
      </c>
      <c r="BD651" s="6">
        <v>-2.2591831924851036E-2</v>
      </c>
      <c r="BF651" s="6">
        <v>2.0774636985665174E-2</v>
      </c>
      <c r="BH651" s="6">
        <v>-5.4292500848320824E-3</v>
      </c>
      <c r="BJ651" s="6">
        <v>4.9185367353210552E-3</v>
      </c>
      <c r="BL651" s="6">
        <v>-1.6789297063758202E-2</v>
      </c>
      <c r="BN651" s="6">
        <v>1.6139064101871714E-2</v>
      </c>
      <c r="BR651">
        <v>5</v>
      </c>
      <c r="BS651">
        <v>1</v>
      </c>
      <c r="BT651">
        <f t="shared" si="267"/>
        <v>16</v>
      </c>
      <c r="BU651" s="23">
        <v>3065.97</v>
      </c>
      <c r="BV651" s="22">
        <v>1.1884911328492</v>
      </c>
      <c r="BW651" s="22">
        <v>1.21434857826211</v>
      </c>
    </row>
    <row r="652" spans="1:75" x14ac:dyDescent="0.25">
      <c r="A652" s="3">
        <v>198</v>
      </c>
      <c r="B652" s="3" t="s">
        <v>21</v>
      </c>
      <c r="C652" s="3" t="s">
        <v>22</v>
      </c>
      <c r="D652" s="3" t="s">
        <v>23</v>
      </c>
      <c r="E652" s="3" t="s">
        <v>243</v>
      </c>
      <c r="F652" s="3" t="s">
        <v>43</v>
      </c>
      <c r="G652" s="3" t="b">
        <v>1</v>
      </c>
      <c r="H652" s="3" t="b">
        <v>1</v>
      </c>
      <c r="I652" s="3" t="b">
        <v>0</v>
      </c>
      <c r="J652" s="3" t="b">
        <v>1</v>
      </c>
      <c r="K652" s="3" t="b">
        <v>0</v>
      </c>
      <c r="L652" s="3">
        <v>200</v>
      </c>
      <c r="M652" s="3">
        <v>2</v>
      </c>
      <c r="N652" s="3">
        <v>0</v>
      </c>
      <c r="O652" s="3">
        <v>1</v>
      </c>
      <c r="P652" s="3">
        <v>2</v>
      </c>
      <c r="Q652" s="3">
        <v>100</v>
      </c>
      <c r="R652" s="3">
        <v>100</v>
      </c>
      <c r="S652" s="3">
        <v>1</v>
      </c>
      <c r="T652" s="3">
        <v>1</v>
      </c>
      <c r="U652" s="3" t="b">
        <v>1</v>
      </c>
      <c r="V652" s="3">
        <v>251</v>
      </c>
      <c r="W652" s="51">
        <v>2512.69</v>
      </c>
      <c r="X652" s="51">
        <v>3013.23</v>
      </c>
      <c r="Y652" s="53">
        <v>171</v>
      </c>
      <c r="Z652" s="53">
        <v>168</v>
      </c>
      <c r="AA652" s="51">
        <v>143.91999999999999</v>
      </c>
      <c r="AB652" s="51">
        <v>139.07</v>
      </c>
      <c r="AC652" s="17">
        <v>1.1884808514802401</v>
      </c>
      <c r="AD652" s="17">
        <v>1.20838704116185</v>
      </c>
      <c r="AE652" s="51">
        <v>30</v>
      </c>
      <c r="AF652" s="51">
        <v>32</v>
      </c>
      <c r="AG652" s="51">
        <v>29.32</v>
      </c>
      <c r="AH652" s="51">
        <v>32.68</v>
      </c>
      <c r="AI652" s="17">
        <v>1.0261783148129899</v>
      </c>
      <c r="AJ652" s="17">
        <v>0.98154108720711997</v>
      </c>
      <c r="AK652" s="3">
        <v>-15</v>
      </c>
      <c r="AL652" s="3">
        <v>1</v>
      </c>
      <c r="AN652" s="6">
        <v>-8.1947509543306429E-3</v>
      </c>
      <c r="AP652" s="6">
        <v>-6.2951820042680406E-3</v>
      </c>
      <c r="AR652" s="6">
        <v>1.7574692442883233E-3</v>
      </c>
      <c r="AT652" s="6">
        <v>0</v>
      </c>
      <c r="AV652" s="6">
        <v>3.0037145704546742E-3</v>
      </c>
      <c r="AX652" s="6">
        <v>4.0357805517248213E-3</v>
      </c>
      <c r="AZ652" s="6">
        <v>-1.3556765181782504E-3</v>
      </c>
      <c r="BB652" s="6">
        <v>-4.0695533927763705E-3</v>
      </c>
      <c r="BD652" s="6">
        <v>1.0067001111073726E-2</v>
      </c>
      <c r="BF652" s="6">
        <v>-9.2572525465184352E-3</v>
      </c>
      <c r="BH652" s="6">
        <v>-5.0899219545299523E-3</v>
      </c>
      <c r="BJ652" s="6">
        <v>4.6111281893637113E-3</v>
      </c>
      <c r="BL652" s="6">
        <v>1.5619776332237878E-2</v>
      </c>
      <c r="BN652" s="6">
        <v>-1.3524173533830841E-2</v>
      </c>
      <c r="BR652">
        <v>5</v>
      </c>
      <c r="BS652">
        <v>1</v>
      </c>
      <c r="BT652">
        <f t="shared" si="267"/>
        <v>16</v>
      </c>
      <c r="BU652" s="23">
        <v>3013.23</v>
      </c>
      <c r="BV652" s="22">
        <v>1.1884808514802401</v>
      </c>
      <c r="BW652" s="22">
        <v>1.20838704116185</v>
      </c>
    </row>
    <row r="653" spans="1:75" x14ac:dyDescent="0.25">
      <c r="A653" s="3">
        <v>199</v>
      </c>
      <c r="B653" s="3" t="s">
        <v>21</v>
      </c>
      <c r="C653" s="3" t="s">
        <v>22</v>
      </c>
      <c r="D653" s="3" t="s">
        <v>23</v>
      </c>
      <c r="E653" s="3" t="s">
        <v>243</v>
      </c>
      <c r="F653" s="3" t="s">
        <v>43</v>
      </c>
      <c r="G653" s="3" t="b">
        <v>1</v>
      </c>
      <c r="H653" s="3" t="b">
        <v>1</v>
      </c>
      <c r="I653" s="3" t="b">
        <v>0</v>
      </c>
      <c r="J653" s="3" t="b">
        <v>1</v>
      </c>
      <c r="K653" s="3" t="b">
        <v>0</v>
      </c>
      <c r="L653" s="3">
        <v>200</v>
      </c>
      <c r="M653" s="3">
        <v>2</v>
      </c>
      <c r="N653" s="3">
        <v>0</v>
      </c>
      <c r="O653" s="3">
        <v>1</v>
      </c>
      <c r="P653" s="3">
        <v>2</v>
      </c>
      <c r="Q653" s="3">
        <v>100</v>
      </c>
      <c r="R653" s="3">
        <v>100</v>
      </c>
      <c r="S653" s="3">
        <v>1</v>
      </c>
      <c r="T653" s="3">
        <v>1</v>
      </c>
      <c r="U653" s="3" t="b">
        <v>1</v>
      </c>
      <c r="V653" s="3">
        <v>251</v>
      </c>
      <c r="W653" s="51">
        <v>2546.31</v>
      </c>
      <c r="X653" s="51">
        <v>3038.99</v>
      </c>
      <c r="Y653" s="53">
        <v>171</v>
      </c>
      <c r="Z653" s="53">
        <v>168</v>
      </c>
      <c r="AA653" s="51">
        <v>143.16999999999999</v>
      </c>
      <c r="AB653" s="51">
        <v>137.91999999999999</v>
      </c>
      <c r="AC653" s="17">
        <v>1.1947999720017199</v>
      </c>
      <c r="AD653" s="17">
        <v>1.21842428914567</v>
      </c>
      <c r="AE653" s="51">
        <v>30</v>
      </c>
      <c r="AF653" s="51">
        <v>32</v>
      </c>
      <c r="AG653" s="51">
        <v>29.53</v>
      </c>
      <c r="AH653" s="51">
        <v>32.47</v>
      </c>
      <c r="AI653" s="17">
        <v>1.0180677310141399</v>
      </c>
      <c r="AJ653" s="17">
        <v>0.987311619858108</v>
      </c>
      <c r="AK653" s="3">
        <v>-15</v>
      </c>
      <c r="AL653" s="3">
        <v>1</v>
      </c>
      <c r="AN653" s="6">
        <v>5.0756853004063629E-3</v>
      </c>
      <c r="AP653" s="6">
        <v>2.1999664283340881E-3</v>
      </c>
      <c r="AR653" s="6">
        <v>1.7574692442883233E-3</v>
      </c>
      <c r="AT653" s="6">
        <v>0</v>
      </c>
      <c r="AV653" s="6">
        <v>-2.2231669326570058E-3</v>
      </c>
      <c r="AX653" s="6">
        <v>-4.2668091342928927E-3</v>
      </c>
      <c r="AZ653" s="6">
        <v>3.9540883217967782E-3</v>
      </c>
      <c r="BB653" s="6">
        <v>4.2029623879471512E-3</v>
      </c>
      <c r="BD653" s="6">
        <v>1.0067001111073726E-2</v>
      </c>
      <c r="BF653" s="6">
        <v>-9.2572525465184352E-3</v>
      </c>
      <c r="BH653" s="6">
        <v>2.0359687818121142E-3</v>
      </c>
      <c r="BJ653" s="6">
        <v>-1.8444512757455067E-3</v>
      </c>
      <c r="BL653" s="6">
        <v>7.5926438302096333E-3</v>
      </c>
      <c r="BN653" s="6">
        <v>-7.7246292862935828E-3</v>
      </c>
      <c r="BR653">
        <v>5</v>
      </c>
      <c r="BS653">
        <v>1</v>
      </c>
      <c r="BT653">
        <f t="shared" si="267"/>
        <v>16</v>
      </c>
      <c r="BU653" s="23">
        <v>3038.99</v>
      </c>
      <c r="BV653" s="22">
        <v>1.1947999720017199</v>
      </c>
      <c r="BW653" s="22">
        <v>1.21842428914567</v>
      </c>
    </row>
    <row r="654" spans="1:75" x14ac:dyDescent="0.25">
      <c r="A654" s="3">
        <v>200</v>
      </c>
      <c r="B654" s="3" t="s">
        <v>21</v>
      </c>
      <c r="C654" s="3" t="s">
        <v>22</v>
      </c>
      <c r="D654" s="3" t="s">
        <v>23</v>
      </c>
      <c r="E654" s="3" t="s">
        <v>243</v>
      </c>
      <c r="F654" s="3" t="s">
        <v>43</v>
      </c>
      <c r="G654" s="3" t="b">
        <v>1</v>
      </c>
      <c r="H654" s="3" t="b">
        <v>1</v>
      </c>
      <c r="I654" s="3" t="b">
        <v>0</v>
      </c>
      <c r="J654" s="3" t="b">
        <v>1</v>
      </c>
      <c r="K654" s="3" t="b">
        <v>0</v>
      </c>
      <c r="L654" s="3">
        <v>200</v>
      </c>
      <c r="M654" s="3">
        <v>2</v>
      </c>
      <c r="N654" s="3">
        <v>0</v>
      </c>
      <c r="O654" s="3">
        <v>1</v>
      </c>
      <c r="P654" s="3">
        <v>2</v>
      </c>
      <c r="Q654" s="3">
        <v>100</v>
      </c>
      <c r="R654" s="3">
        <v>100</v>
      </c>
      <c r="S654" s="3">
        <v>1</v>
      </c>
      <c r="T654" s="3">
        <v>1</v>
      </c>
      <c r="U654" s="3" t="b">
        <v>1</v>
      </c>
      <c r="V654" s="3">
        <v>283</v>
      </c>
      <c r="W654" s="51">
        <v>2528.37</v>
      </c>
      <c r="X654" s="51">
        <v>3009.09</v>
      </c>
      <c r="Y654" s="53">
        <v>171</v>
      </c>
      <c r="Z654" s="53">
        <v>168</v>
      </c>
      <c r="AA654" s="51">
        <v>143.84</v>
      </c>
      <c r="AB654" s="51">
        <v>138.74</v>
      </c>
      <c r="AC654" s="17">
        <v>1.18946516310526</v>
      </c>
      <c r="AD654" s="17">
        <v>1.2115015233556701</v>
      </c>
      <c r="AE654" s="51">
        <v>30</v>
      </c>
      <c r="AF654" s="51">
        <v>32</v>
      </c>
      <c r="AG654" s="51">
        <v>29.57</v>
      </c>
      <c r="AH654" s="51">
        <v>32.43</v>
      </c>
      <c r="AI654" s="17">
        <v>1.01740473560551</v>
      </c>
      <c r="AJ654" s="17">
        <v>0.98904103239704799</v>
      </c>
      <c r="AK654" s="3">
        <v>-15</v>
      </c>
      <c r="AL654" s="3">
        <v>1</v>
      </c>
      <c r="AN654" s="6">
        <v>-2.0055647415324618E-3</v>
      </c>
      <c r="AP654" s="6">
        <v>-7.6604737166504622E-3</v>
      </c>
      <c r="AR654" s="6">
        <v>1.7574692442883233E-3</v>
      </c>
      <c r="AT654" s="6">
        <v>0</v>
      </c>
      <c r="AV654" s="6">
        <v>2.4461805434563555E-3</v>
      </c>
      <c r="AX654" s="6">
        <v>1.6532982939982954E-3</v>
      </c>
      <c r="AZ654" s="6">
        <v>-5.2858938788169496E-4</v>
      </c>
      <c r="BB654" s="6">
        <v>-1.5026542647791352E-3</v>
      </c>
      <c r="BD654" s="6">
        <v>1.0067001111073726E-2</v>
      </c>
      <c r="BF654" s="6">
        <v>-9.2572525465184352E-3</v>
      </c>
      <c r="BH654" s="6">
        <v>3.3932813030199682E-3</v>
      </c>
      <c r="BJ654" s="6">
        <v>-3.0740854595757705E-3</v>
      </c>
      <c r="BL654" s="6">
        <v>6.9364701039651422E-3</v>
      </c>
      <c r="BN654" s="6">
        <v>-5.986522052794041E-3</v>
      </c>
      <c r="BR654">
        <v>5</v>
      </c>
      <c r="BS654">
        <v>1</v>
      </c>
      <c r="BT654">
        <f t="shared" si="267"/>
        <v>16</v>
      </c>
      <c r="BU654" s="23">
        <v>3009.09</v>
      </c>
      <c r="BV654" s="22">
        <v>1.18946516310526</v>
      </c>
      <c r="BW654" s="22">
        <v>1.2115015233556701</v>
      </c>
    </row>
    <row r="655" spans="1:75" x14ac:dyDescent="0.25">
      <c r="W655" s="23"/>
      <c r="X655" s="23"/>
      <c r="Y655" s="52"/>
      <c r="Z655" s="52"/>
      <c r="AA655" s="23"/>
      <c r="AB655" s="23"/>
      <c r="AC655" s="20"/>
      <c r="AD655" s="20"/>
      <c r="AE655" s="23"/>
      <c r="AF655" s="23"/>
      <c r="AG655" s="23"/>
      <c r="AH655" s="23"/>
      <c r="AI655" s="20"/>
      <c r="AJ655" s="20"/>
      <c r="AN655" s="6"/>
      <c r="AO655" s="23"/>
      <c r="AP655" s="6"/>
      <c r="AQ655" s="23"/>
      <c r="AR655" s="6"/>
      <c r="AS655" s="23"/>
      <c r="AT655" s="6"/>
      <c r="AU655" s="23"/>
      <c r="AV655" s="6"/>
      <c r="AW655" s="23"/>
      <c r="AX655" s="6"/>
      <c r="AY655" s="23"/>
      <c r="AZ655" s="6"/>
      <c r="BA655" s="23"/>
      <c r="BB655" s="6"/>
      <c r="BC655" s="23"/>
      <c r="BD655" s="6"/>
      <c r="BE655" s="23"/>
      <c r="BF655" s="6"/>
      <c r="BG655" s="23"/>
      <c r="BH655" s="6"/>
      <c r="BI655" s="23"/>
      <c r="BJ655" s="6"/>
      <c r="BK655" s="23"/>
      <c r="BL655" s="6"/>
      <c r="BM655" s="22"/>
      <c r="BN655" s="6"/>
      <c r="BO655" s="22"/>
    </row>
    <row r="656" spans="1:75" x14ac:dyDescent="0.25">
      <c r="W656" s="23"/>
      <c r="X656" s="23"/>
      <c r="Y656" s="52"/>
      <c r="Z656" s="52"/>
      <c r="AA656" s="23"/>
      <c r="AB656" s="23"/>
      <c r="AC656" s="20"/>
      <c r="AD656" s="20"/>
      <c r="AE656" s="23"/>
      <c r="AF656" s="23"/>
      <c r="AG656" s="23"/>
      <c r="AH656" s="23"/>
      <c r="AI656" s="20"/>
      <c r="AJ656" s="20"/>
      <c r="AN656" s="6"/>
      <c r="AP656" s="6"/>
      <c r="AR656" s="6"/>
      <c r="AT656" s="6"/>
      <c r="AV656" s="6"/>
      <c r="AX656" s="6"/>
      <c r="AZ656" s="6"/>
      <c r="BB656" s="6"/>
      <c r="BD656" s="6"/>
      <c r="BF656" s="6"/>
      <c r="BH656" s="6"/>
      <c r="BJ656" s="6"/>
      <c r="BL656" s="6"/>
      <c r="BN656" s="6"/>
    </row>
    <row r="657" spans="23:66" x14ac:dyDescent="0.25">
      <c r="W657" s="23"/>
      <c r="X657" s="23"/>
      <c r="Y657" s="52"/>
      <c r="Z657" s="52"/>
      <c r="AA657" s="23"/>
      <c r="AB657" s="23"/>
      <c r="AC657" s="20"/>
      <c r="AD657" s="20"/>
      <c r="AE657" s="23"/>
      <c r="AF657" s="23"/>
      <c r="AG657" s="23"/>
      <c r="AH657" s="23"/>
      <c r="AI657" s="20"/>
      <c r="AJ657" s="20"/>
      <c r="AN657" s="6"/>
      <c r="AP657" s="6"/>
      <c r="AR657" s="6"/>
      <c r="AT657" s="6"/>
      <c r="AV657" s="6"/>
      <c r="AX657" s="6"/>
      <c r="AZ657" s="6"/>
      <c r="BB657" s="6"/>
      <c r="BD657" s="6"/>
      <c r="BF657" s="6"/>
      <c r="BH657" s="6"/>
      <c r="BJ657" s="6"/>
      <c r="BL657" s="6"/>
      <c r="BN657" s="6"/>
    </row>
    <row r="658" spans="23:66" x14ac:dyDescent="0.25">
      <c r="W658" s="23"/>
      <c r="X658" s="23"/>
      <c r="Y658" s="52"/>
      <c r="Z658" s="52"/>
      <c r="AA658" s="23"/>
      <c r="AB658" s="23"/>
      <c r="AC658" s="20"/>
      <c r="AD658" s="20"/>
      <c r="AE658" s="23"/>
      <c r="AF658" s="23"/>
      <c r="AG658" s="23"/>
      <c r="AH658" s="23"/>
      <c r="AI658" s="20"/>
      <c r="AJ658" s="20"/>
      <c r="AN658" s="6"/>
      <c r="AP658" s="6"/>
      <c r="AR658" s="6"/>
      <c r="AT658" s="6"/>
      <c r="AV658" s="6"/>
      <c r="AX658" s="6"/>
      <c r="AZ658" s="6"/>
      <c r="BB658" s="6"/>
      <c r="BD658" s="6"/>
      <c r="BF658" s="6"/>
      <c r="BH658" s="6"/>
      <c r="BJ658" s="6"/>
      <c r="BL658" s="6"/>
      <c r="BN658" s="6"/>
    </row>
    <row r="659" spans="23:66" x14ac:dyDescent="0.25">
      <c r="W659" s="23"/>
      <c r="X659" s="23"/>
      <c r="Y659" s="52"/>
      <c r="Z659" s="52"/>
      <c r="AA659" s="23"/>
      <c r="AB659" s="23"/>
      <c r="AC659" s="20"/>
      <c r="AD659" s="20"/>
      <c r="AE659" s="23"/>
      <c r="AF659" s="23"/>
      <c r="AG659" s="23"/>
      <c r="AH659" s="23"/>
      <c r="AI659" s="20"/>
      <c r="AJ659" s="20"/>
      <c r="AN659" s="6"/>
      <c r="AP659" s="6"/>
      <c r="AR659" s="6"/>
      <c r="AT659" s="6"/>
      <c r="AV659" s="6"/>
      <c r="AX659" s="6"/>
      <c r="AZ659" s="6"/>
      <c r="BB659" s="6"/>
      <c r="BD659" s="6"/>
      <c r="BF659" s="6"/>
      <c r="BH659" s="6"/>
      <c r="BJ659" s="6"/>
      <c r="BL659" s="6"/>
      <c r="BN659" s="6"/>
    </row>
    <row r="660" spans="23:66" x14ac:dyDescent="0.25">
      <c r="W660" s="23"/>
      <c r="X660" s="23"/>
      <c r="Y660" s="52"/>
      <c r="Z660" s="52"/>
      <c r="AA660" s="23"/>
      <c r="AB660" s="23"/>
      <c r="AC660" s="20"/>
      <c r="AD660" s="20"/>
      <c r="AE660" s="23"/>
      <c r="AF660" s="23"/>
      <c r="AG660" s="23"/>
      <c r="AH660" s="23"/>
      <c r="AI660" s="20"/>
      <c r="AJ660" s="20"/>
      <c r="AN660" s="6"/>
      <c r="AP660" s="6"/>
      <c r="AR660" s="6"/>
      <c r="AT660" s="6"/>
      <c r="AV660" s="6"/>
      <c r="AX660" s="6"/>
      <c r="AZ660" s="6"/>
      <c r="BB660" s="6"/>
      <c r="BD660" s="6"/>
      <c r="BF660" s="6"/>
      <c r="BH660" s="6"/>
      <c r="BJ660" s="6"/>
      <c r="BL660" s="6"/>
      <c r="BN660" s="6"/>
    </row>
    <row r="661" spans="23:66" x14ac:dyDescent="0.25">
      <c r="W661" s="23"/>
      <c r="X661" s="23"/>
      <c r="Y661" s="52"/>
      <c r="Z661" s="52"/>
      <c r="AA661" s="23"/>
      <c r="AB661" s="23"/>
      <c r="AC661" s="20"/>
      <c r="AD661" s="20"/>
      <c r="AE661" s="23"/>
      <c r="AF661" s="23"/>
      <c r="AG661" s="23"/>
      <c r="AH661" s="23"/>
      <c r="AI661" s="20"/>
      <c r="AJ661" s="20"/>
      <c r="AN661" s="6"/>
      <c r="AP661" s="6"/>
      <c r="AR661" s="6"/>
      <c r="AT661" s="6"/>
      <c r="AV661" s="6"/>
      <c r="AX661" s="6"/>
      <c r="AZ661" s="6"/>
      <c r="BB661" s="6"/>
      <c r="BD661" s="6"/>
      <c r="BF661" s="6"/>
      <c r="BH661" s="6"/>
      <c r="BJ661" s="6"/>
      <c r="BL661" s="6"/>
      <c r="BN661" s="6"/>
    </row>
    <row r="662" spans="23:66" x14ac:dyDescent="0.25">
      <c r="W662" s="23"/>
      <c r="X662" s="23"/>
      <c r="Y662" s="52"/>
      <c r="Z662" s="52"/>
      <c r="AA662" s="23"/>
      <c r="AB662" s="23"/>
      <c r="AC662" s="20"/>
      <c r="AD662" s="20"/>
      <c r="AE662" s="23"/>
      <c r="AF662" s="23"/>
      <c r="AG662" s="23"/>
      <c r="AH662" s="23"/>
      <c r="AI662" s="20"/>
      <c r="AJ662" s="20"/>
      <c r="AN662" s="6"/>
      <c r="AP662" s="6"/>
      <c r="AR662" s="6"/>
      <c r="AT662" s="6"/>
      <c r="AV662" s="6"/>
      <c r="AX662" s="6"/>
      <c r="AZ662" s="6"/>
      <c r="BB662" s="6"/>
      <c r="BD662" s="6"/>
      <c r="BF662" s="6"/>
      <c r="BH662" s="6"/>
      <c r="BJ662" s="6"/>
      <c r="BL662" s="6"/>
      <c r="BN662" s="6"/>
    </row>
    <row r="663" spans="23:66" x14ac:dyDescent="0.25">
      <c r="W663" s="23"/>
      <c r="X663" s="23"/>
      <c r="Y663" s="52"/>
      <c r="Z663" s="52"/>
      <c r="AA663" s="23"/>
      <c r="AB663" s="23"/>
      <c r="AC663" s="20"/>
      <c r="AD663" s="20"/>
      <c r="AE663" s="23"/>
      <c r="AF663" s="23"/>
      <c r="AG663" s="23"/>
      <c r="AH663" s="23"/>
      <c r="AI663" s="20"/>
      <c r="AJ663" s="20"/>
      <c r="AN663" s="6"/>
      <c r="AP663" s="6"/>
      <c r="AR663" s="6"/>
      <c r="AT663" s="6"/>
      <c r="AV663" s="6"/>
      <c r="AX663" s="6"/>
      <c r="AZ663" s="6"/>
      <c r="BB663" s="6"/>
      <c r="BD663" s="6"/>
      <c r="BF663" s="6"/>
      <c r="BH663" s="6"/>
      <c r="BJ663" s="6"/>
      <c r="BL663" s="6"/>
      <c r="BN663" s="6"/>
    </row>
    <row r="664" spans="23:66" x14ac:dyDescent="0.25">
      <c r="W664" s="23"/>
      <c r="X664" s="23"/>
      <c r="Y664" s="52"/>
      <c r="Z664" s="52"/>
      <c r="AA664" s="23"/>
      <c r="AB664" s="23"/>
      <c r="AC664" s="20"/>
      <c r="AD664" s="20"/>
      <c r="AE664" s="23"/>
      <c r="AF664" s="23"/>
      <c r="AG664" s="23"/>
      <c r="AH664" s="23"/>
      <c r="AI664" s="20"/>
      <c r="AJ664" s="20"/>
      <c r="AN664" s="6"/>
      <c r="AP664" s="6"/>
      <c r="AR664" s="6"/>
      <c r="AT664" s="6"/>
      <c r="AV664" s="6"/>
      <c r="AX664" s="6"/>
      <c r="AZ664" s="6"/>
      <c r="BB664" s="6"/>
      <c r="BD664" s="6"/>
      <c r="BF664" s="6"/>
      <c r="BH664" s="6"/>
      <c r="BJ664" s="6"/>
      <c r="BL664" s="6"/>
      <c r="BN664" s="6"/>
    </row>
    <row r="665" spans="23:66" x14ac:dyDescent="0.25">
      <c r="W665" s="23"/>
      <c r="X665" s="23"/>
      <c r="Y665" s="52"/>
      <c r="Z665" s="52"/>
      <c r="AA665" s="23"/>
      <c r="AB665" s="23"/>
      <c r="AC665" s="20"/>
      <c r="AD665" s="20"/>
      <c r="AE665" s="23"/>
      <c r="AF665" s="23"/>
      <c r="AG665" s="23"/>
      <c r="AH665" s="23"/>
      <c r="AI665" s="20"/>
      <c r="AJ665" s="20"/>
    </row>
    <row r="666" spans="23:66" x14ac:dyDescent="0.25">
      <c r="W666" s="23"/>
      <c r="X666" s="23"/>
      <c r="Y666" s="52"/>
      <c r="Z666" s="52"/>
      <c r="AA666" s="23"/>
      <c r="AB666" s="23"/>
      <c r="AC666" s="20"/>
      <c r="AD666" s="20"/>
      <c r="AE666" s="23"/>
      <c r="AF666" s="23"/>
      <c r="AG666" s="23"/>
      <c r="AH666" s="23"/>
      <c r="AI666" s="20"/>
      <c r="AJ666" s="20"/>
    </row>
    <row r="667" spans="23:66" x14ac:dyDescent="0.25">
      <c r="W667" s="23"/>
      <c r="X667" s="23"/>
      <c r="Y667" s="52"/>
      <c r="Z667" s="52"/>
      <c r="AA667" s="23"/>
      <c r="AB667" s="23"/>
      <c r="AC667" s="20"/>
      <c r="AD667" s="20"/>
      <c r="AE667" s="23"/>
      <c r="AF667" s="23"/>
      <c r="AG667" s="23"/>
      <c r="AH667" s="23"/>
      <c r="AI667" s="20"/>
      <c r="AJ667" s="20"/>
    </row>
    <row r="668" spans="23:66" x14ac:dyDescent="0.25">
      <c r="W668" s="23"/>
      <c r="X668" s="23"/>
      <c r="Y668" s="52"/>
      <c r="Z668" s="52"/>
      <c r="AA668" s="23"/>
      <c r="AB668" s="23"/>
      <c r="AC668" s="20"/>
      <c r="AD668" s="20"/>
      <c r="AE668" s="23"/>
      <c r="AF668" s="23"/>
      <c r="AG668" s="23"/>
      <c r="AH668" s="23"/>
      <c r="AI668" s="20"/>
      <c r="AJ668" s="20"/>
    </row>
    <row r="669" spans="23:66" x14ac:dyDescent="0.25">
      <c r="W669" s="23"/>
      <c r="X669" s="23"/>
      <c r="Y669" s="52"/>
      <c r="Z669" s="52"/>
      <c r="AA669" s="23"/>
      <c r="AB669" s="23"/>
      <c r="AC669" s="20"/>
      <c r="AD669" s="20"/>
      <c r="AE669" s="23"/>
      <c r="AF669" s="23"/>
      <c r="AG669" s="23"/>
      <c r="AH669" s="23"/>
      <c r="AI669" s="20"/>
      <c r="AJ669" s="20"/>
    </row>
    <row r="670" spans="23:66" x14ac:dyDescent="0.25">
      <c r="W670" s="23"/>
      <c r="X670" s="23"/>
      <c r="Y670" s="52"/>
      <c r="Z670" s="52"/>
      <c r="AA670" s="23"/>
      <c r="AB670" s="23"/>
      <c r="AC670" s="20"/>
      <c r="AD670" s="20"/>
      <c r="AE670" s="23"/>
      <c r="AF670" s="23"/>
      <c r="AG670" s="23"/>
      <c r="AH670" s="23"/>
      <c r="AI670" s="20"/>
      <c r="AJ670" s="20"/>
    </row>
    <row r="671" spans="23:66" x14ac:dyDescent="0.25">
      <c r="W671" s="23"/>
      <c r="X671" s="23"/>
      <c r="Y671" s="52"/>
      <c r="Z671" s="52"/>
      <c r="AA671" s="23"/>
      <c r="AB671" s="23"/>
      <c r="AC671" s="20"/>
      <c r="AD671" s="20"/>
      <c r="AE671" s="23"/>
      <c r="AF671" s="23"/>
      <c r="AG671" s="23"/>
      <c r="AH671" s="23"/>
      <c r="AI671" s="20"/>
      <c r="AJ671" s="20"/>
    </row>
    <row r="672" spans="23:66" x14ac:dyDescent="0.25">
      <c r="W672" s="23"/>
      <c r="X672" s="23"/>
      <c r="Y672" s="52"/>
      <c r="Z672" s="52"/>
      <c r="AA672" s="23"/>
      <c r="AB672" s="23"/>
      <c r="AC672" s="20"/>
      <c r="AD672" s="20"/>
      <c r="AE672" s="23"/>
      <c r="AF672" s="23"/>
      <c r="AG672" s="23"/>
      <c r="AH672" s="23"/>
      <c r="AI672" s="20"/>
      <c r="AJ672" s="20"/>
    </row>
    <row r="673" spans="23:36" x14ac:dyDescent="0.25">
      <c r="W673" s="23"/>
      <c r="X673" s="23"/>
      <c r="Y673" s="52"/>
      <c r="Z673" s="52"/>
      <c r="AA673" s="23"/>
      <c r="AB673" s="23"/>
      <c r="AC673" s="20"/>
      <c r="AD673" s="20"/>
      <c r="AE673" s="23"/>
      <c r="AF673" s="23"/>
      <c r="AG673" s="23"/>
      <c r="AH673" s="23"/>
      <c r="AI673" s="20"/>
      <c r="AJ673" s="20"/>
    </row>
    <row r="674" spans="23:36" x14ac:dyDescent="0.25">
      <c r="W674" s="23"/>
      <c r="X674" s="23"/>
      <c r="Y674" s="52"/>
      <c r="Z674" s="52"/>
      <c r="AA674" s="23"/>
      <c r="AB674" s="23"/>
      <c r="AC674" s="20"/>
      <c r="AD674" s="20"/>
      <c r="AE674" s="23"/>
      <c r="AF674" s="23"/>
      <c r="AG674" s="23"/>
      <c r="AH674" s="23"/>
      <c r="AI674" s="20"/>
      <c r="AJ674" s="20"/>
    </row>
    <row r="675" spans="23:36" x14ac:dyDescent="0.25">
      <c r="W675" s="23"/>
      <c r="X675" s="23"/>
      <c r="Y675" s="52"/>
      <c r="Z675" s="52"/>
      <c r="AA675" s="23"/>
      <c r="AB675" s="23"/>
      <c r="AC675" s="20"/>
      <c r="AD675" s="20"/>
      <c r="AE675" s="23"/>
      <c r="AF675" s="23"/>
      <c r="AG675" s="23"/>
      <c r="AH675" s="23"/>
      <c r="AI675" s="20"/>
      <c r="AJ675" s="20"/>
    </row>
    <row r="676" spans="23:36" x14ac:dyDescent="0.25">
      <c r="W676" s="23"/>
      <c r="X676" s="23"/>
      <c r="Y676" s="52"/>
      <c r="Z676" s="52"/>
      <c r="AA676" s="23"/>
      <c r="AB676" s="23"/>
      <c r="AC676" s="20"/>
      <c r="AD676" s="20"/>
      <c r="AE676" s="23"/>
      <c r="AF676" s="23"/>
      <c r="AG676" s="23"/>
      <c r="AH676" s="23"/>
      <c r="AI676" s="20"/>
      <c r="AJ676" s="20"/>
    </row>
    <row r="677" spans="23:36" x14ac:dyDescent="0.25">
      <c r="W677" s="23"/>
      <c r="X677" s="23"/>
      <c r="Y677" s="52"/>
      <c r="Z677" s="52"/>
      <c r="AA677" s="23"/>
      <c r="AB677" s="23"/>
      <c r="AC677" s="20"/>
      <c r="AD677" s="20"/>
      <c r="AE677" s="23"/>
      <c r="AF677" s="23"/>
      <c r="AG677" s="23"/>
      <c r="AH677" s="23"/>
      <c r="AI677" s="20"/>
      <c r="AJ677" s="20"/>
    </row>
    <row r="678" spans="23:36" x14ac:dyDescent="0.25">
      <c r="W678" s="23"/>
      <c r="X678" s="23"/>
      <c r="Y678" s="52"/>
      <c r="Z678" s="52"/>
      <c r="AA678" s="23"/>
      <c r="AB678" s="23"/>
      <c r="AC678" s="20"/>
      <c r="AD678" s="20"/>
      <c r="AE678" s="23"/>
      <c r="AF678" s="23"/>
      <c r="AG678" s="23"/>
      <c r="AH678" s="23"/>
      <c r="AI678" s="20"/>
      <c r="AJ678" s="20"/>
    </row>
    <row r="679" spans="23:36" x14ac:dyDescent="0.25">
      <c r="W679" s="23"/>
      <c r="X679" s="23"/>
      <c r="Y679" s="52"/>
      <c r="Z679" s="52"/>
      <c r="AA679" s="23"/>
      <c r="AB679" s="23"/>
      <c r="AC679" s="20"/>
      <c r="AD679" s="20"/>
      <c r="AE679" s="23"/>
      <c r="AF679" s="23"/>
      <c r="AG679" s="23"/>
      <c r="AH679" s="23"/>
      <c r="AI679" s="20"/>
      <c r="AJ679" s="20"/>
    </row>
    <row r="680" spans="23:36" x14ac:dyDescent="0.25">
      <c r="W680" s="23"/>
      <c r="X680" s="23"/>
      <c r="Y680" s="52"/>
      <c r="Z680" s="52"/>
      <c r="AA680" s="23"/>
      <c r="AB680" s="23"/>
      <c r="AC680" s="20"/>
      <c r="AD680" s="20"/>
      <c r="AE680" s="23"/>
      <c r="AF680" s="23"/>
      <c r="AG680" s="23"/>
      <c r="AH680" s="23"/>
      <c r="AI680" s="20"/>
      <c r="AJ680" s="20"/>
    </row>
    <row r="681" spans="23:36" x14ac:dyDescent="0.25">
      <c r="W681" s="23"/>
      <c r="X681" s="23"/>
      <c r="Y681" s="52"/>
      <c r="Z681" s="52"/>
      <c r="AA681" s="23"/>
      <c r="AB681" s="23"/>
      <c r="AC681" s="20"/>
      <c r="AD681" s="20"/>
      <c r="AE681" s="23"/>
      <c r="AF681" s="23"/>
      <c r="AG681" s="23"/>
      <c r="AH681" s="23"/>
      <c r="AI681" s="20"/>
      <c r="AJ681" s="20"/>
    </row>
    <row r="682" spans="23:36" x14ac:dyDescent="0.25">
      <c r="W682" s="23"/>
      <c r="X682" s="23"/>
      <c r="Y682" s="52"/>
      <c r="Z682" s="52"/>
      <c r="AA682" s="23"/>
      <c r="AB682" s="23"/>
      <c r="AC682" s="20"/>
      <c r="AD682" s="20"/>
      <c r="AE682" s="23"/>
      <c r="AF682" s="23"/>
      <c r="AG682" s="23"/>
      <c r="AH682" s="23"/>
      <c r="AI682" s="20"/>
      <c r="AJ682" s="20"/>
    </row>
    <row r="683" spans="23:36" x14ac:dyDescent="0.25">
      <c r="W683" s="23"/>
      <c r="X683" s="23"/>
      <c r="Y683" s="52"/>
      <c r="Z683" s="52"/>
      <c r="AA683" s="23"/>
      <c r="AB683" s="23"/>
      <c r="AC683" s="20"/>
      <c r="AD683" s="20"/>
      <c r="AE683" s="23"/>
      <c r="AF683" s="23"/>
      <c r="AG683" s="23"/>
      <c r="AH683" s="23"/>
      <c r="AI683" s="20"/>
      <c r="AJ683" s="20"/>
    </row>
    <row r="684" spans="23:36" x14ac:dyDescent="0.25">
      <c r="W684" s="23"/>
      <c r="X684" s="23"/>
      <c r="Y684" s="52"/>
      <c r="Z684" s="52"/>
      <c r="AA684" s="23"/>
      <c r="AB684" s="23"/>
      <c r="AC684" s="20"/>
      <c r="AD684" s="20"/>
      <c r="AE684" s="23"/>
      <c r="AF684" s="23"/>
      <c r="AG684" s="23"/>
      <c r="AH684" s="23"/>
      <c r="AI684" s="20"/>
      <c r="AJ684" s="20"/>
    </row>
    <row r="685" spans="23:36" x14ac:dyDescent="0.25">
      <c r="W685" s="23"/>
      <c r="X685" s="23"/>
      <c r="Y685" s="52"/>
      <c r="Z685" s="52"/>
      <c r="AA685" s="23"/>
      <c r="AB685" s="23"/>
      <c r="AC685" s="20"/>
      <c r="AD685" s="20"/>
      <c r="AE685" s="23"/>
      <c r="AF685" s="23"/>
      <c r="AG685" s="23"/>
      <c r="AH685" s="23"/>
      <c r="AI685" s="20"/>
      <c r="AJ685" s="20"/>
    </row>
    <row r="686" spans="23:36" x14ac:dyDescent="0.25">
      <c r="W686" s="23"/>
      <c r="X686" s="23"/>
      <c r="Y686" s="52"/>
      <c r="Z686" s="52"/>
      <c r="AA686" s="23"/>
      <c r="AB686" s="23"/>
      <c r="AC686" s="20"/>
      <c r="AD686" s="20"/>
      <c r="AE686" s="23"/>
      <c r="AF686" s="23"/>
      <c r="AG686" s="23"/>
      <c r="AH686" s="23"/>
      <c r="AI686" s="20"/>
      <c r="AJ686" s="20"/>
    </row>
    <row r="687" spans="23:36" x14ac:dyDescent="0.25">
      <c r="W687" s="23"/>
      <c r="X687" s="23"/>
      <c r="Y687" s="52"/>
      <c r="Z687" s="52"/>
      <c r="AA687" s="23"/>
      <c r="AB687" s="23"/>
      <c r="AC687" s="20"/>
      <c r="AD687" s="20"/>
      <c r="AE687" s="23"/>
      <c r="AF687" s="23"/>
      <c r="AG687" s="23"/>
      <c r="AH687" s="23"/>
      <c r="AI687" s="20"/>
      <c r="AJ687" s="20"/>
    </row>
    <row r="688" spans="23:36" x14ac:dyDescent="0.25">
      <c r="W688" s="23"/>
      <c r="X688" s="23"/>
      <c r="Y688" s="52"/>
      <c r="Z688" s="52"/>
      <c r="AA688" s="23"/>
      <c r="AB688" s="23"/>
      <c r="AC688" s="20"/>
      <c r="AD688" s="20"/>
      <c r="AE688" s="23"/>
      <c r="AF688" s="23"/>
      <c r="AG688" s="23"/>
      <c r="AH688" s="23"/>
      <c r="AI688" s="20"/>
      <c r="AJ688" s="20"/>
    </row>
    <row r="689" spans="23:36" x14ac:dyDescent="0.25">
      <c r="W689" s="23"/>
      <c r="X689" s="23"/>
      <c r="Y689" s="52"/>
      <c r="Z689" s="52"/>
      <c r="AA689" s="23"/>
      <c r="AB689" s="23"/>
      <c r="AC689" s="20"/>
      <c r="AD689" s="20"/>
      <c r="AE689" s="23"/>
      <c r="AF689" s="23"/>
      <c r="AG689" s="23"/>
      <c r="AH689" s="23"/>
      <c r="AI689" s="20"/>
      <c r="AJ689" s="20"/>
    </row>
    <row r="690" spans="23:36" x14ac:dyDescent="0.25">
      <c r="W690" s="23"/>
      <c r="X690" s="23"/>
      <c r="Y690" s="52"/>
      <c r="Z690" s="52"/>
      <c r="AA690" s="23"/>
      <c r="AB690" s="23"/>
      <c r="AC690" s="20"/>
      <c r="AD690" s="20"/>
      <c r="AE690" s="23"/>
      <c r="AF690" s="23"/>
      <c r="AG690" s="23"/>
      <c r="AH690" s="23"/>
      <c r="AI690" s="20"/>
      <c r="AJ690" s="20"/>
    </row>
    <row r="691" spans="23:36" x14ac:dyDescent="0.25">
      <c r="W691" s="23"/>
      <c r="X691" s="23"/>
      <c r="Y691" s="52"/>
      <c r="Z691" s="52"/>
      <c r="AA691" s="23"/>
      <c r="AB691" s="23"/>
      <c r="AC691" s="20"/>
      <c r="AD691" s="20"/>
      <c r="AE691" s="23"/>
      <c r="AF691" s="23"/>
      <c r="AG691" s="23"/>
      <c r="AH691" s="23"/>
      <c r="AI691" s="20"/>
      <c r="AJ691" s="20"/>
    </row>
    <row r="692" spans="23:36" x14ac:dyDescent="0.25">
      <c r="W692" s="23"/>
      <c r="X692" s="23"/>
      <c r="Y692" s="52"/>
      <c r="Z692" s="52"/>
      <c r="AA692" s="23"/>
      <c r="AB692" s="23"/>
      <c r="AC692" s="20"/>
      <c r="AD692" s="20"/>
      <c r="AE692" s="23"/>
      <c r="AF692" s="23"/>
      <c r="AG692" s="23"/>
      <c r="AH692" s="23"/>
      <c r="AI692" s="20"/>
      <c r="AJ692" s="20"/>
    </row>
    <row r="693" spans="23:36" x14ac:dyDescent="0.25">
      <c r="W693" s="23"/>
      <c r="X693" s="23"/>
      <c r="Y693" s="52"/>
      <c r="Z693" s="52"/>
      <c r="AA693" s="23"/>
      <c r="AB693" s="23"/>
      <c r="AC693" s="20"/>
      <c r="AD693" s="20"/>
      <c r="AE693" s="23"/>
      <c r="AF693" s="23"/>
      <c r="AG693" s="23"/>
      <c r="AH693" s="23"/>
      <c r="AI693" s="20"/>
      <c r="AJ693" s="20"/>
    </row>
    <row r="694" spans="23:36" x14ac:dyDescent="0.25">
      <c r="W694" s="23"/>
      <c r="X694" s="23"/>
      <c r="Y694" s="52"/>
      <c r="Z694" s="52"/>
      <c r="AA694" s="23"/>
      <c r="AB694" s="23"/>
      <c r="AC694" s="20"/>
      <c r="AD694" s="20"/>
      <c r="AE694" s="23"/>
      <c r="AF694" s="23"/>
      <c r="AG694" s="23"/>
      <c r="AH694" s="23"/>
      <c r="AI694" s="20"/>
      <c r="AJ694" s="20"/>
    </row>
    <row r="695" spans="23:36" x14ac:dyDescent="0.25">
      <c r="W695" s="23"/>
      <c r="X695" s="23"/>
      <c r="Y695" s="52"/>
      <c r="Z695" s="52"/>
      <c r="AA695" s="23"/>
      <c r="AB695" s="23"/>
      <c r="AC695" s="20"/>
      <c r="AD695" s="20"/>
      <c r="AE695" s="23"/>
      <c r="AF695" s="23"/>
      <c r="AG695" s="23"/>
      <c r="AH695" s="23"/>
      <c r="AI695" s="20"/>
      <c r="AJ695" s="20"/>
    </row>
    <row r="696" spans="23:36" x14ac:dyDescent="0.25">
      <c r="W696" s="23"/>
      <c r="X696" s="23"/>
      <c r="Y696" s="52"/>
      <c r="Z696" s="52"/>
      <c r="AA696" s="23"/>
      <c r="AB696" s="23"/>
      <c r="AC696" s="20"/>
      <c r="AD696" s="20"/>
      <c r="AE696" s="23"/>
      <c r="AF696" s="23"/>
      <c r="AG696" s="23"/>
      <c r="AH696" s="23"/>
      <c r="AI696" s="20"/>
      <c r="AJ696" s="20"/>
    </row>
    <row r="697" spans="23:36" x14ac:dyDescent="0.25">
      <c r="W697" s="23"/>
      <c r="X697" s="23"/>
      <c r="Y697" s="52"/>
      <c r="Z697" s="52"/>
      <c r="AA697" s="23"/>
      <c r="AB697" s="23"/>
      <c r="AC697" s="20"/>
      <c r="AD697" s="20"/>
      <c r="AE697" s="23"/>
      <c r="AF697" s="23"/>
      <c r="AG697" s="23"/>
      <c r="AH697" s="23"/>
      <c r="AI697" s="20"/>
      <c r="AJ697" s="20"/>
    </row>
    <row r="698" spans="23:36" x14ac:dyDescent="0.25">
      <c r="W698" s="23"/>
      <c r="X698" s="23"/>
      <c r="Y698" s="52"/>
      <c r="Z698" s="52"/>
      <c r="AA698" s="23"/>
      <c r="AB698" s="23"/>
      <c r="AC698" s="20"/>
      <c r="AD698" s="20"/>
      <c r="AE698" s="23"/>
      <c r="AF698" s="23"/>
      <c r="AG698" s="23"/>
      <c r="AH698" s="23"/>
      <c r="AI698" s="20"/>
      <c r="AJ698" s="20"/>
    </row>
    <row r="699" spans="23:36" x14ac:dyDescent="0.25">
      <c r="W699" s="23"/>
      <c r="X699" s="23"/>
      <c r="Y699" s="52"/>
      <c r="Z699" s="52"/>
      <c r="AA699" s="23"/>
      <c r="AB699" s="23"/>
      <c r="AC699" s="20"/>
      <c r="AD699" s="20"/>
      <c r="AE699" s="23"/>
      <c r="AF699" s="23"/>
      <c r="AG699" s="23"/>
      <c r="AH699" s="23"/>
      <c r="AI699" s="20"/>
      <c r="AJ699" s="20"/>
    </row>
    <row r="700" spans="23:36" x14ac:dyDescent="0.25">
      <c r="W700" s="23"/>
      <c r="X700" s="23"/>
      <c r="Y700" s="52"/>
      <c r="Z700" s="52"/>
      <c r="AA700" s="23"/>
      <c r="AB700" s="23"/>
      <c r="AC700" s="20"/>
      <c r="AD700" s="20"/>
      <c r="AE700" s="23"/>
      <c r="AF700" s="23"/>
      <c r="AG700" s="23"/>
      <c r="AH700" s="23"/>
      <c r="AI700" s="20"/>
      <c r="AJ700" s="20"/>
    </row>
    <row r="701" spans="23:36" x14ac:dyDescent="0.25">
      <c r="W701" s="23"/>
      <c r="X701" s="23"/>
      <c r="Y701" s="52"/>
      <c r="Z701" s="52"/>
      <c r="AA701" s="23"/>
      <c r="AB701" s="23"/>
      <c r="AC701" s="20"/>
      <c r="AD701" s="20"/>
      <c r="AE701" s="23"/>
      <c r="AF701" s="23"/>
      <c r="AG701" s="23"/>
      <c r="AH701" s="23"/>
      <c r="AI701" s="20"/>
      <c r="AJ701" s="20"/>
    </row>
    <row r="702" spans="23:36" x14ac:dyDescent="0.25">
      <c r="W702" s="23"/>
      <c r="X702" s="23"/>
      <c r="Y702" s="52"/>
      <c r="Z702" s="52"/>
      <c r="AA702" s="23"/>
      <c r="AB702" s="23"/>
      <c r="AC702" s="20"/>
      <c r="AD702" s="20"/>
      <c r="AE702" s="23"/>
      <c r="AF702" s="23"/>
      <c r="AG702" s="23"/>
      <c r="AH702" s="23"/>
      <c r="AI702" s="20"/>
      <c r="AJ702" s="20"/>
    </row>
    <row r="703" spans="23:36" x14ac:dyDescent="0.25">
      <c r="W703" s="23"/>
      <c r="X703" s="23"/>
      <c r="Y703" s="52"/>
      <c r="Z703" s="52"/>
      <c r="AA703" s="23"/>
      <c r="AB703" s="23"/>
      <c r="AC703" s="20"/>
      <c r="AD703" s="20"/>
      <c r="AE703" s="23"/>
      <c r="AF703" s="23"/>
      <c r="AG703" s="23"/>
      <c r="AH703" s="23"/>
      <c r="AI703" s="20"/>
      <c r="AJ703" s="20"/>
    </row>
    <row r="704" spans="23:36" x14ac:dyDescent="0.25">
      <c r="W704" s="23"/>
      <c r="X704" s="23"/>
      <c r="Y704" s="52"/>
      <c r="Z704" s="52"/>
      <c r="AA704" s="23"/>
      <c r="AB704" s="23"/>
      <c r="AC704" s="20"/>
      <c r="AD704" s="20"/>
      <c r="AE704" s="23"/>
      <c r="AF704" s="23"/>
      <c r="AG704" s="23"/>
      <c r="AH704" s="23"/>
      <c r="AI704" s="20"/>
      <c r="AJ704" s="20"/>
    </row>
    <row r="705" spans="23:36" x14ac:dyDescent="0.25">
      <c r="W705" s="23"/>
      <c r="X705" s="23"/>
      <c r="Y705" s="52"/>
      <c r="Z705" s="52"/>
      <c r="AA705" s="23"/>
      <c r="AB705" s="23"/>
      <c r="AC705" s="20"/>
      <c r="AD705" s="20"/>
      <c r="AE705" s="23"/>
      <c r="AF705" s="23"/>
      <c r="AG705" s="23"/>
      <c r="AH705" s="23"/>
      <c r="AI705" s="20"/>
      <c r="AJ705" s="20"/>
    </row>
    <row r="706" spans="23:36" x14ac:dyDescent="0.25">
      <c r="W706" s="23"/>
      <c r="X706" s="23"/>
      <c r="Y706" s="52"/>
      <c r="Z706" s="52"/>
      <c r="AA706" s="23"/>
      <c r="AB706" s="23"/>
      <c r="AC706" s="20"/>
      <c r="AD706" s="20"/>
      <c r="AE706" s="23"/>
      <c r="AF706" s="23"/>
      <c r="AG706" s="23"/>
      <c r="AH706" s="23"/>
      <c r="AI706" s="20"/>
      <c r="AJ706" s="20"/>
    </row>
    <row r="707" spans="23:36" x14ac:dyDescent="0.25">
      <c r="W707" s="23"/>
      <c r="X707" s="23"/>
      <c r="Y707" s="52"/>
      <c r="Z707" s="52"/>
      <c r="AA707" s="23"/>
      <c r="AB707" s="23"/>
      <c r="AC707" s="20"/>
      <c r="AD707" s="20"/>
      <c r="AE707" s="23"/>
      <c r="AF707" s="23"/>
      <c r="AG707" s="23"/>
      <c r="AH707" s="23"/>
      <c r="AI707" s="20"/>
      <c r="AJ707" s="20"/>
    </row>
    <row r="708" spans="23:36" x14ac:dyDescent="0.25">
      <c r="W708" s="23"/>
      <c r="X708" s="23"/>
      <c r="Y708" s="52"/>
      <c r="Z708" s="52"/>
      <c r="AA708" s="23"/>
      <c r="AB708" s="23"/>
      <c r="AC708" s="20"/>
      <c r="AD708" s="20"/>
      <c r="AE708" s="23"/>
      <c r="AF708" s="23"/>
      <c r="AG708" s="23"/>
      <c r="AH708" s="23"/>
      <c r="AI708" s="20"/>
      <c r="AJ708" s="20"/>
    </row>
    <row r="709" spans="23:36" x14ac:dyDescent="0.25">
      <c r="W709" s="23"/>
      <c r="X709" s="23"/>
      <c r="Y709" s="52"/>
      <c r="Z709" s="52"/>
      <c r="AA709" s="23"/>
      <c r="AB709" s="23"/>
      <c r="AC709" s="20"/>
      <c r="AD709" s="20"/>
      <c r="AE709" s="23"/>
      <c r="AF709" s="23"/>
      <c r="AG709" s="23"/>
      <c r="AH709" s="23"/>
      <c r="AI709" s="20"/>
      <c r="AJ709" s="20"/>
    </row>
    <row r="710" spans="23:36" x14ac:dyDescent="0.25">
      <c r="W710" s="23"/>
      <c r="X710" s="23"/>
      <c r="Y710" s="52"/>
      <c r="Z710" s="52"/>
      <c r="AA710" s="23"/>
      <c r="AB710" s="23"/>
      <c r="AC710" s="20"/>
      <c r="AD710" s="20"/>
      <c r="AE710" s="23"/>
      <c r="AF710" s="23"/>
      <c r="AG710" s="23"/>
      <c r="AH710" s="23"/>
      <c r="AI710" s="20"/>
      <c r="AJ710" s="20"/>
    </row>
    <row r="711" spans="23:36" x14ac:dyDescent="0.25">
      <c r="W711" s="23"/>
      <c r="X711" s="23"/>
      <c r="Y711" s="52"/>
      <c r="Z711" s="52"/>
      <c r="AA711" s="23"/>
      <c r="AB711" s="23"/>
      <c r="AC711" s="20"/>
      <c r="AD711" s="20"/>
      <c r="AE711" s="23"/>
      <c r="AF711" s="23"/>
      <c r="AG711" s="23"/>
      <c r="AH711" s="23"/>
      <c r="AI711" s="20"/>
      <c r="AJ711" s="20"/>
    </row>
    <row r="712" spans="23:36" x14ac:dyDescent="0.25">
      <c r="W712" s="23"/>
      <c r="X712" s="23"/>
      <c r="Y712" s="52"/>
      <c r="Z712" s="52"/>
      <c r="AA712" s="23"/>
      <c r="AB712" s="23"/>
      <c r="AC712" s="20"/>
      <c r="AD712" s="20"/>
      <c r="AE712" s="23"/>
      <c r="AF712" s="23"/>
      <c r="AG712" s="23"/>
      <c r="AH712" s="23"/>
      <c r="AI712" s="20"/>
      <c r="AJ712" s="20"/>
    </row>
    <row r="713" spans="23:36" x14ac:dyDescent="0.25">
      <c r="W713" s="23"/>
      <c r="X713" s="23"/>
      <c r="Y713" s="52"/>
      <c r="Z713" s="52"/>
      <c r="AA713" s="23"/>
      <c r="AB713" s="23"/>
      <c r="AC713" s="20"/>
      <c r="AD713" s="20"/>
      <c r="AE713" s="23"/>
      <c r="AF713" s="23"/>
      <c r="AG713" s="23"/>
      <c r="AH713" s="23"/>
      <c r="AI713" s="20"/>
      <c r="AJ713" s="20"/>
    </row>
    <row r="714" spans="23:36" x14ac:dyDescent="0.25">
      <c r="W714" s="23"/>
      <c r="X714" s="23"/>
      <c r="Y714" s="52"/>
      <c r="Z714" s="52"/>
      <c r="AA714" s="23"/>
      <c r="AB714" s="23"/>
      <c r="AC714" s="20"/>
      <c r="AD714" s="20"/>
      <c r="AE714" s="23"/>
      <c r="AF714" s="23"/>
      <c r="AG714" s="23"/>
      <c r="AH714" s="23"/>
      <c r="AI714" s="20"/>
      <c r="AJ714" s="20"/>
    </row>
    <row r="715" spans="23:36" x14ac:dyDescent="0.25">
      <c r="W715" s="23"/>
      <c r="X715" s="23"/>
      <c r="Y715" s="52"/>
      <c r="Z715" s="52"/>
      <c r="AA715" s="23"/>
      <c r="AB715" s="23"/>
      <c r="AC715" s="20"/>
      <c r="AD715" s="20"/>
      <c r="AE715" s="23"/>
      <c r="AF715" s="23"/>
      <c r="AG715" s="23"/>
      <c r="AH715" s="23"/>
      <c r="AI715" s="20"/>
      <c r="AJ715" s="20"/>
    </row>
    <row r="716" spans="23:36" x14ac:dyDescent="0.25">
      <c r="W716" s="23"/>
      <c r="X716" s="23"/>
      <c r="Y716" s="52"/>
      <c r="Z716" s="52"/>
      <c r="AA716" s="23"/>
      <c r="AB716" s="23"/>
      <c r="AC716" s="20"/>
      <c r="AD716" s="20"/>
      <c r="AE716" s="23"/>
      <c r="AF716" s="23"/>
      <c r="AG716" s="23"/>
      <c r="AH716" s="23"/>
      <c r="AI716" s="20"/>
      <c r="AJ716" s="20"/>
    </row>
    <row r="717" spans="23:36" x14ac:dyDescent="0.25">
      <c r="W717" s="23"/>
      <c r="X717" s="23"/>
      <c r="Y717" s="52"/>
      <c r="Z717" s="52"/>
      <c r="AA717" s="23"/>
      <c r="AB717" s="23"/>
      <c r="AC717" s="20"/>
      <c r="AD717" s="20"/>
      <c r="AE717" s="23"/>
      <c r="AF717" s="23"/>
      <c r="AG717" s="23"/>
      <c r="AH717" s="23"/>
      <c r="AI717" s="20"/>
      <c r="AJ717" s="20"/>
    </row>
    <row r="718" spans="23:36" x14ac:dyDescent="0.25">
      <c r="W718" s="23"/>
      <c r="X718" s="23"/>
      <c r="Y718" s="52"/>
      <c r="Z718" s="52"/>
      <c r="AA718" s="23"/>
      <c r="AB718" s="23"/>
      <c r="AC718" s="20"/>
      <c r="AD718" s="20"/>
      <c r="AE718" s="23"/>
      <c r="AF718" s="23"/>
      <c r="AG718" s="23"/>
      <c r="AH718" s="23"/>
      <c r="AI718" s="20"/>
      <c r="AJ718" s="20"/>
    </row>
    <row r="719" spans="23:36" x14ac:dyDescent="0.25">
      <c r="W719" s="23"/>
      <c r="X719" s="23"/>
      <c r="Y719" s="52"/>
      <c r="Z719" s="52"/>
      <c r="AA719" s="23"/>
      <c r="AB719" s="23"/>
      <c r="AC719" s="20"/>
      <c r="AD719" s="20"/>
      <c r="AE719" s="23"/>
      <c r="AF719" s="23"/>
      <c r="AG719" s="23"/>
      <c r="AH719" s="23"/>
      <c r="AI719" s="20"/>
      <c r="AJ719" s="20"/>
    </row>
    <row r="720" spans="23:36" x14ac:dyDescent="0.25">
      <c r="W720" s="23"/>
      <c r="X720" s="23"/>
      <c r="Y720" s="52"/>
      <c r="Z720" s="52"/>
      <c r="AA720" s="23"/>
      <c r="AB720" s="23"/>
      <c r="AC720" s="20"/>
      <c r="AD720" s="20"/>
      <c r="AE720" s="23"/>
      <c r="AF720" s="23"/>
      <c r="AG720" s="23"/>
      <c r="AH720" s="23"/>
      <c r="AI720" s="20"/>
      <c r="AJ720" s="20"/>
    </row>
    <row r="721" spans="23:36" x14ac:dyDescent="0.25">
      <c r="W721" s="23"/>
      <c r="X721" s="23"/>
      <c r="Y721" s="52"/>
      <c r="Z721" s="52"/>
      <c r="AA721" s="23"/>
      <c r="AB721" s="23"/>
      <c r="AC721" s="20"/>
      <c r="AD721" s="20"/>
      <c r="AE721" s="23"/>
      <c r="AF721" s="23"/>
      <c r="AG721" s="23"/>
      <c r="AH721" s="23"/>
      <c r="AI721" s="20"/>
      <c r="AJ721" s="20"/>
    </row>
    <row r="722" spans="23:36" x14ac:dyDescent="0.25">
      <c r="W722" s="23"/>
      <c r="X722" s="23"/>
      <c r="Y722" s="52"/>
      <c r="Z722" s="52"/>
      <c r="AA722" s="23"/>
      <c r="AB722" s="23"/>
      <c r="AC722" s="20"/>
      <c r="AD722" s="20"/>
      <c r="AE722" s="23"/>
      <c r="AF722" s="23"/>
      <c r="AG722" s="23"/>
      <c r="AH722" s="23"/>
      <c r="AI722" s="20"/>
      <c r="AJ722" s="20"/>
    </row>
    <row r="723" spans="23:36" x14ac:dyDescent="0.25">
      <c r="W723" s="23"/>
      <c r="X723" s="23"/>
      <c r="Y723" s="52"/>
      <c r="Z723" s="52"/>
      <c r="AA723" s="23"/>
      <c r="AB723" s="23"/>
      <c r="AC723" s="20"/>
      <c r="AD723" s="20"/>
      <c r="AE723" s="23"/>
      <c r="AF723" s="23"/>
      <c r="AG723" s="23"/>
      <c r="AH723" s="23"/>
      <c r="AI723" s="20"/>
      <c r="AJ723" s="20"/>
    </row>
    <row r="724" spans="23:36" x14ac:dyDescent="0.25">
      <c r="W724" s="23"/>
      <c r="X724" s="23"/>
      <c r="Y724" s="52"/>
      <c r="Z724" s="52"/>
      <c r="AA724" s="23"/>
      <c r="AB724" s="23"/>
      <c r="AC724" s="20"/>
      <c r="AD724" s="20"/>
      <c r="AE724" s="23"/>
      <c r="AF724" s="23"/>
      <c r="AG724" s="23"/>
      <c r="AH724" s="23"/>
      <c r="AI724" s="20"/>
      <c r="AJ724" s="20"/>
    </row>
    <row r="725" spans="23:36" x14ac:dyDescent="0.25">
      <c r="W725" s="23"/>
      <c r="X725" s="23"/>
      <c r="Y725" s="52"/>
      <c r="Z725" s="52"/>
      <c r="AA725" s="23"/>
      <c r="AB725" s="23"/>
      <c r="AC725" s="20"/>
      <c r="AD725" s="20"/>
      <c r="AE725" s="23"/>
      <c r="AF725" s="23"/>
      <c r="AG725" s="23"/>
      <c r="AH725" s="23"/>
      <c r="AI725" s="20"/>
      <c r="AJ725" s="20"/>
    </row>
    <row r="726" spans="23:36" x14ac:dyDescent="0.25">
      <c r="W726" s="23"/>
      <c r="X726" s="23"/>
      <c r="Y726" s="52"/>
      <c r="Z726" s="52"/>
      <c r="AA726" s="23"/>
      <c r="AB726" s="23"/>
      <c r="AC726" s="20"/>
      <c r="AD726" s="20"/>
      <c r="AE726" s="23"/>
      <c r="AF726" s="23"/>
      <c r="AG726" s="23"/>
      <c r="AH726" s="23"/>
      <c r="AI726" s="20"/>
      <c r="AJ726" s="20"/>
    </row>
    <row r="727" spans="23:36" x14ac:dyDescent="0.25">
      <c r="W727" s="23"/>
      <c r="X727" s="23"/>
      <c r="Y727" s="52"/>
      <c r="Z727" s="52"/>
      <c r="AA727" s="23"/>
      <c r="AB727" s="23"/>
      <c r="AC727" s="20"/>
      <c r="AD727" s="20"/>
      <c r="AE727" s="23"/>
      <c r="AF727" s="23"/>
      <c r="AG727" s="23"/>
      <c r="AH727" s="23"/>
      <c r="AI727" s="20"/>
      <c r="AJ727" s="20"/>
    </row>
    <row r="728" spans="23:36" x14ac:dyDescent="0.25">
      <c r="W728" s="23"/>
      <c r="X728" s="23"/>
      <c r="Y728" s="52"/>
      <c r="Z728" s="52"/>
      <c r="AA728" s="23"/>
      <c r="AB728" s="23"/>
      <c r="AC728" s="20"/>
      <c r="AD728" s="20"/>
      <c r="AE728" s="23"/>
      <c r="AF728" s="23"/>
      <c r="AG728" s="23"/>
      <c r="AH728" s="23"/>
      <c r="AI728" s="20"/>
      <c r="AJ728" s="20"/>
    </row>
    <row r="729" spans="23:36" x14ac:dyDescent="0.25">
      <c r="W729" s="23"/>
      <c r="X729" s="23"/>
      <c r="Y729" s="52"/>
      <c r="Z729" s="52"/>
      <c r="AA729" s="23"/>
      <c r="AB729" s="23"/>
      <c r="AC729" s="20"/>
      <c r="AD729" s="20"/>
      <c r="AE729" s="23"/>
      <c r="AF729" s="23"/>
      <c r="AG729" s="23"/>
      <c r="AH729" s="23"/>
      <c r="AI729" s="20"/>
      <c r="AJ729" s="20"/>
    </row>
    <row r="730" spans="23:36" x14ac:dyDescent="0.25">
      <c r="W730" s="23"/>
      <c r="X730" s="23"/>
      <c r="Y730" s="52"/>
      <c r="Z730" s="52"/>
      <c r="AA730" s="23"/>
      <c r="AB730" s="23"/>
      <c r="AC730" s="20"/>
      <c r="AD730" s="20"/>
      <c r="AE730" s="23"/>
      <c r="AF730" s="23"/>
      <c r="AG730" s="23"/>
      <c r="AH730" s="23"/>
      <c r="AI730" s="20"/>
      <c r="AJ730" s="20"/>
    </row>
    <row r="731" spans="23:36" x14ac:dyDescent="0.25">
      <c r="W731" s="23"/>
      <c r="X731" s="23"/>
      <c r="Y731" s="52"/>
      <c r="Z731" s="52"/>
      <c r="AA731" s="23"/>
      <c r="AB731" s="23"/>
      <c r="AC731" s="20"/>
      <c r="AD731" s="20"/>
      <c r="AE731" s="23"/>
      <c r="AF731" s="23"/>
      <c r="AG731" s="23"/>
      <c r="AH731" s="23"/>
      <c r="AI731" s="20"/>
      <c r="AJ731" s="20"/>
    </row>
    <row r="732" spans="23:36" x14ac:dyDescent="0.25">
      <c r="W732" s="23"/>
      <c r="X732" s="23"/>
      <c r="Y732" s="52"/>
      <c r="Z732" s="52"/>
      <c r="AA732" s="23"/>
      <c r="AB732" s="23"/>
      <c r="AC732" s="20"/>
      <c r="AD732" s="20"/>
      <c r="AE732" s="23"/>
      <c r="AF732" s="23"/>
      <c r="AG732" s="23"/>
      <c r="AH732" s="23"/>
      <c r="AI732" s="20"/>
      <c r="AJ732" s="20"/>
    </row>
    <row r="733" spans="23:36" x14ac:dyDescent="0.25">
      <c r="W733" s="23"/>
      <c r="X733" s="23"/>
      <c r="Y733" s="52"/>
      <c r="Z733" s="52"/>
      <c r="AA733" s="23"/>
      <c r="AB733" s="23"/>
      <c r="AC733" s="20"/>
      <c r="AD733" s="20"/>
      <c r="AE733" s="23"/>
      <c r="AF733" s="23"/>
      <c r="AG733" s="23"/>
      <c r="AH733" s="23"/>
      <c r="AI733" s="20"/>
      <c r="AJ733" s="20"/>
    </row>
    <row r="734" spans="23:36" x14ac:dyDescent="0.25">
      <c r="W734" s="23"/>
      <c r="X734" s="23"/>
      <c r="Y734" s="52"/>
      <c r="Z734" s="52"/>
      <c r="AA734" s="23"/>
      <c r="AB734" s="23"/>
      <c r="AC734" s="20"/>
      <c r="AD734" s="20"/>
      <c r="AE734" s="23"/>
      <c r="AF734" s="23"/>
      <c r="AG734" s="23"/>
      <c r="AH734" s="23"/>
      <c r="AI734" s="20"/>
      <c r="AJ734" s="20"/>
    </row>
    <row r="735" spans="23:36" x14ac:dyDescent="0.25">
      <c r="W735" s="23"/>
      <c r="X735" s="23"/>
      <c r="Y735" s="52"/>
      <c r="Z735" s="52"/>
      <c r="AA735" s="23"/>
      <c r="AB735" s="23"/>
      <c r="AC735" s="20"/>
      <c r="AD735" s="20"/>
      <c r="AE735" s="23"/>
      <c r="AF735" s="23"/>
      <c r="AG735" s="23"/>
      <c r="AH735" s="23"/>
      <c r="AI735" s="20"/>
      <c r="AJ735" s="20"/>
    </row>
    <row r="736" spans="23:36" x14ac:dyDescent="0.25">
      <c r="W736" s="23"/>
      <c r="X736" s="23"/>
      <c r="Y736" s="52"/>
      <c r="Z736" s="52"/>
      <c r="AA736" s="23"/>
      <c r="AB736" s="23"/>
      <c r="AC736" s="20"/>
      <c r="AD736" s="20"/>
      <c r="AE736" s="23"/>
      <c r="AF736" s="23"/>
      <c r="AG736" s="23"/>
      <c r="AH736" s="23"/>
      <c r="AI736" s="20"/>
      <c r="AJ736" s="20"/>
    </row>
    <row r="737" spans="23:36" x14ac:dyDescent="0.25">
      <c r="W737" s="23"/>
      <c r="X737" s="23"/>
      <c r="Y737" s="52"/>
      <c r="Z737" s="52"/>
      <c r="AA737" s="23"/>
      <c r="AB737" s="23"/>
      <c r="AC737" s="20"/>
      <c r="AD737" s="20"/>
      <c r="AE737" s="23"/>
      <c r="AF737" s="23"/>
      <c r="AG737" s="23"/>
      <c r="AH737" s="23"/>
      <c r="AI737" s="20"/>
      <c r="AJ737" s="20"/>
    </row>
    <row r="738" spans="23:36" x14ac:dyDescent="0.25">
      <c r="W738" s="23"/>
      <c r="X738" s="23"/>
      <c r="Y738" s="52"/>
      <c r="Z738" s="52"/>
      <c r="AA738" s="23"/>
      <c r="AB738" s="23"/>
      <c r="AC738" s="20"/>
      <c r="AD738" s="20"/>
      <c r="AE738" s="23"/>
      <c r="AF738" s="23"/>
      <c r="AG738" s="23"/>
      <c r="AH738" s="23"/>
      <c r="AI738" s="20"/>
      <c r="AJ738" s="20"/>
    </row>
    <row r="739" spans="23:36" x14ac:dyDescent="0.25">
      <c r="W739" s="23"/>
      <c r="X739" s="23"/>
      <c r="Y739" s="52"/>
      <c r="Z739" s="52"/>
      <c r="AA739" s="23"/>
      <c r="AB739" s="23"/>
      <c r="AC739" s="20"/>
      <c r="AD739" s="20"/>
      <c r="AE739" s="23"/>
      <c r="AF739" s="23"/>
      <c r="AG739" s="23"/>
      <c r="AH739" s="23"/>
      <c r="AI739" s="20"/>
      <c r="AJ739" s="20"/>
    </row>
    <row r="740" spans="23:36" x14ac:dyDescent="0.25">
      <c r="W740" s="23"/>
      <c r="X740" s="23"/>
      <c r="Y740" s="52"/>
      <c r="Z740" s="52"/>
      <c r="AA740" s="23"/>
      <c r="AB740" s="23"/>
      <c r="AC740" s="20"/>
      <c r="AD740" s="20"/>
      <c r="AE740" s="23"/>
      <c r="AF740" s="23"/>
      <c r="AG740" s="23"/>
      <c r="AH740" s="23"/>
      <c r="AI740" s="20"/>
      <c r="AJ740" s="20"/>
    </row>
    <row r="741" spans="23:36" x14ac:dyDescent="0.25">
      <c r="W741" s="23"/>
      <c r="X741" s="23"/>
      <c r="Y741" s="52"/>
      <c r="Z741" s="52"/>
      <c r="AA741" s="23"/>
      <c r="AB741" s="23"/>
      <c r="AC741" s="20"/>
      <c r="AD741" s="20"/>
      <c r="AE741" s="23"/>
      <c r="AF741" s="23"/>
      <c r="AG741" s="23"/>
      <c r="AH741" s="23"/>
      <c r="AI741" s="20"/>
      <c r="AJ741" s="20"/>
    </row>
    <row r="742" spans="23:36" x14ac:dyDescent="0.25">
      <c r="W742" s="23"/>
      <c r="X742" s="23"/>
      <c r="Y742" s="52"/>
      <c r="Z742" s="52"/>
      <c r="AA742" s="23"/>
      <c r="AB742" s="23"/>
      <c r="AC742" s="20"/>
      <c r="AD742" s="20"/>
      <c r="AE742" s="23"/>
      <c r="AF742" s="23"/>
      <c r="AG742" s="23"/>
      <c r="AH742" s="23"/>
      <c r="AI742" s="20"/>
      <c r="AJ742" s="20"/>
    </row>
    <row r="743" spans="23:36" x14ac:dyDescent="0.25">
      <c r="W743" s="23"/>
      <c r="X743" s="23"/>
      <c r="Y743" s="52"/>
      <c r="Z743" s="52"/>
      <c r="AA743" s="23"/>
      <c r="AB743" s="23"/>
      <c r="AC743" s="20"/>
      <c r="AD743" s="20"/>
      <c r="AE743" s="23"/>
      <c r="AF743" s="23"/>
      <c r="AG743" s="23"/>
      <c r="AH743" s="23"/>
      <c r="AI743" s="20"/>
      <c r="AJ743" s="20"/>
    </row>
    <row r="744" spans="23:36" x14ac:dyDescent="0.25">
      <c r="W744" s="23"/>
      <c r="X744" s="23"/>
      <c r="Y744" s="52"/>
      <c r="Z744" s="52"/>
      <c r="AA744" s="23"/>
      <c r="AB744" s="23"/>
      <c r="AC744" s="20"/>
      <c r="AD744" s="20"/>
      <c r="AE744" s="23"/>
      <c r="AF744" s="23"/>
      <c r="AG744" s="23"/>
      <c r="AH744" s="23"/>
      <c r="AI744" s="20"/>
      <c r="AJ744" s="20"/>
    </row>
    <row r="745" spans="23:36" x14ac:dyDescent="0.25">
      <c r="W745" s="23"/>
      <c r="X745" s="23"/>
      <c r="Y745" s="52"/>
      <c r="Z745" s="52"/>
      <c r="AA745" s="23"/>
      <c r="AB745" s="23"/>
      <c r="AC745" s="20"/>
      <c r="AD745" s="20"/>
      <c r="AE745" s="23"/>
      <c r="AF745" s="23"/>
      <c r="AG745" s="23"/>
      <c r="AH745" s="23"/>
      <c r="AI745" s="20"/>
      <c r="AJ745" s="20"/>
    </row>
    <row r="746" spans="23:36" x14ac:dyDescent="0.25">
      <c r="W746" s="23"/>
      <c r="X746" s="23"/>
      <c r="Y746" s="52"/>
      <c r="Z746" s="52"/>
      <c r="AA746" s="23"/>
      <c r="AB746" s="23"/>
      <c r="AC746" s="20"/>
      <c r="AD746" s="20"/>
      <c r="AE746" s="23"/>
      <c r="AF746" s="23"/>
      <c r="AG746" s="23"/>
      <c r="AH746" s="23"/>
      <c r="AI746" s="20"/>
      <c r="AJ746" s="20"/>
    </row>
    <row r="747" spans="23:36" x14ac:dyDescent="0.25">
      <c r="W747" s="23"/>
      <c r="X747" s="23"/>
      <c r="Y747" s="52"/>
      <c r="Z747" s="52"/>
      <c r="AA747" s="23"/>
      <c r="AB747" s="23"/>
      <c r="AC747" s="20"/>
      <c r="AD747" s="20"/>
      <c r="AE747" s="23"/>
      <c r="AF747" s="23"/>
      <c r="AG747" s="23"/>
      <c r="AH747" s="23"/>
      <c r="AI747" s="20"/>
      <c r="AJ747" s="20"/>
    </row>
    <row r="748" spans="23:36" x14ac:dyDescent="0.25">
      <c r="W748" s="23"/>
      <c r="X748" s="23"/>
      <c r="Y748" s="52"/>
      <c r="Z748" s="52"/>
      <c r="AA748" s="23"/>
      <c r="AB748" s="23"/>
      <c r="AC748" s="20"/>
      <c r="AD748" s="20"/>
      <c r="AE748" s="23"/>
      <c r="AF748" s="23"/>
      <c r="AG748" s="23"/>
      <c r="AH748" s="23"/>
      <c r="AI748" s="20"/>
      <c r="AJ748" s="20"/>
    </row>
    <row r="749" spans="23:36" x14ac:dyDescent="0.25">
      <c r="W749" s="23"/>
      <c r="X749" s="23"/>
      <c r="Y749" s="52"/>
      <c r="Z749" s="52"/>
      <c r="AA749" s="23"/>
      <c r="AB749" s="23"/>
      <c r="AC749" s="20"/>
      <c r="AD749" s="20"/>
      <c r="AE749" s="23"/>
      <c r="AF749" s="23"/>
      <c r="AG749" s="23"/>
      <c r="AH749" s="23"/>
      <c r="AI749" s="20"/>
      <c r="AJ749" s="20"/>
    </row>
    <row r="750" spans="23:36" x14ac:dyDescent="0.25">
      <c r="W750" s="23"/>
      <c r="X750" s="23"/>
      <c r="Y750" s="52"/>
      <c r="Z750" s="52"/>
      <c r="AA750" s="23"/>
      <c r="AB750" s="23"/>
      <c r="AC750" s="20"/>
      <c r="AD750" s="20"/>
      <c r="AE750" s="23"/>
      <c r="AF750" s="23"/>
      <c r="AG750" s="23"/>
      <c r="AH750" s="23"/>
      <c r="AI750" s="20"/>
      <c r="AJ750" s="20"/>
    </row>
    <row r="751" spans="23:36" x14ac:dyDescent="0.25">
      <c r="W751" s="23"/>
      <c r="X751" s="23"/>
      <c r="Y751" s="52"/>
      <c r="Z751" s="52"/>
      <c r="AA751" s="23"/>
      <c r="AB751" s="23"/>
      <c r="AC751" s="20"/>
      <c r="AD751" s="20"/>
      <c r="AE751" s="23"/>
      <c r="AF751" s="23"/>
      <c r="AG751" s="23"/>
      <c r="AH751" s="23"/>
      <c r="AI751" s="20"/>
      <c r="AJ751" s="20"/>
    </row>
    <row r="752" spans="23:36" x14ac:dyDescent="0.25">
      <c r="W752" s="23"/>
      <c r="X752" s="23"/>
      <c r="Y752" s="52"/>
      <c r="Z752" s="52"/>
      <c r="AA752" s="23"/>
      <c r="AB752" s="23"/>
      <c r="AC752" s="20"/>
      <c r="AD752" s="20"/>
      <c r="AE752" s="23"/>
      <c r="AF752" s="23"/>
      <c r="AG752" s="23"/>
      <c r="AH752" s="23"/>
      <c r="AI752" s="20"/>
      <c r="AJ752" s="20"/>
    </row>
    <row r="753" spans="23:36" x14ac:dyDescent="0.25">
      <c r="W753" s="23"/>
      <c r="X753" s="23"/>
      <c r="Y753" s="52"/>
      <c r="Z753" s="52"/>
      <c r="AA753" s="23"/>
      <c r="AB753" s="23"/>
      <c r="AC753" s="20"/>
      <c r="AD753" s="20"/>
      <c r="AE753" s="23"/>
      <c r="AF753" s="23"/>
      <c r="AG753" s="23"/>
      <c r="AH753" s="23"/>
      <c r="AI753" s="20"/>
      <c r="AJ753" s="20"/>
    </row>
    <row r="754" spans="23:36" x14ac:dyDescent="0.25">
      <c r="W754" s="23"/>
      <c r="X754" s="23"/>
      <c r="Y754" s="52"/>
      <c r="Z754" s="52"/>
      <c r="AA754" s="23"/>
      <c r="AB754" s="23"/>
      <c r="AC754" s="20"/>
      <c r="AD754" s="20"/>
      <c r="AE754" s="23"/>
      <c r="AF754" s="23"/>
      <c r="AG754" s="23"/>
      <c r="AH754" s="23"/>
      <c r="AI754" s="20"/>
      <c r="AJ754" s="20"/>
    </row>
    <row r="755" spans="23:36" x14ac:dyDescent="0.25">
      <c r="W755" s="23"/>
      <c r="X755" s="23"/>
      <c r="Y755" s="52"/>
      <c r="Z755" s="52"/>
      <c r="AA755" s="23"/>
      <c r="AB755" s="23"/>
      <c r="AC755" s="20"/>
      <c r="AD755" s="20"/>
      <c r="AE755" s="23"/>
      <c r="AF755" s="23"/>
      <c r="AG755" s="23"/>
      <c r="AH755" s="23"/>
      <c r="AI755" s="20"/>
      <c r="AJ755" s="20"/>
    </row>
    <row r="756" spans="23:36" x14ac:dyDescent="0.25">
      <c r="W756" s="23"/>
      <c r="X756" s="23"/>
      <c r="Y756" s="52"/>
      <c r="Z756" s="52"/>
      <c r="AA756" s="23"/>
      <c r="AB756" s="23"/>
      <c r="AC756" s="20"/>
      <c r="AD756" s="20"/>
      <c r="AE756" s="23"/>
      <c r="AF756" s="23"/>
      <c r="AG756" s="23"/>
      <c r="AH756" s="23"/>
      <c r="AI756" s="20"/>
      <c r="AJ756" s="20"/>
    </row>
    <row r="757" spans="23:36" x14ac:dyDescent="0.25">
      <c r="W757" s="23"/>
      <c r="X757" s="23"/>
      <c r="Y757" s="52"/>
      <c r="Z757" s="52"/>
      <c r="AA757" s="23"/>
      <c r="AB757" s="23"/>
      <c r="AC757" s="20"/>
      <c r="AD757" s="20"/>
      <c r="AE757" s="23"/>
      <c r="AF757" s="23"/>
      <c r="AG757" s="23"/>
      <c r="AH757" s="23"/>
      <c r="AI757" s="20"/>
      <c r="AJ757" s="20"/>
    </row>
    <row r="758" spans="23:36" x14ac:dyDescent="0.25">
      <c r="W758" s="23"/>
      <c r="X758" s="23"/>
      <c r="Y758" s="52"/>
      <c r="Z758" s="52"/>
      <c r="AA758" s="23"/>
      <c r="AB758" s="23"/>
      <c r="AC758" s="20"/>
      <c r="AD758" s="20"/>
      <c r="AE758" s="23"/>
      <c r="AF758" s="23"/>
      <c r="AG758" s="23"/>
      <c r="AH758" s="23"/>
      <c r="AI758" s="20"/>
      <c r="AJ758" s="20"/>
    </row>
    <row r="759" spans="23:36" x14ac:dyDescent="0.25">
      <c r="W759" s="23"/>
      <c r="X759" s="23"/>
      <c r="Y759" s="52"/>
      <c r="Z759" s="52"/>
      <c r="AA759" s="23"/>
      <c r="AB759" s="23"/>
      <c r="AC759" s="20"/>
      <c r="AD759" s="20"/>
      <c r="AE759" s="23"/>
      <c r="AF759" s="23"/>
      <c r="AG759" s="23"/>
      <c r="AH759" s="23"/>
      <c r="AI759" s="20"/>
      <c r="AJ759" s="20"/>
    </row>
    <row r="760" spans="23:36" x14ac:dyDescent="0.25">
      <c r="W760" s="23"/>
      <c r="X760" s="23"/>
      <c r="Y760" s="52"/>
      <c r="Z760" s="52"/>
      <c r="AA760" s="23"/>
      <c r="AB760" s="23"/>
      <c r="AC760" s="20"/>
      <c r="AD760" s="20"/>
      <c r="AE760" s="23"/>
      <c r="AF760" s="23"/>
      <c r="AG760" s="23"/>
      <c r="AH760" s="23"/>
      <c r="AI760" s="20"/>
      <c r="AJ760" s="20"/>
    </row>
    <row r="761" spans="23:36" x14ac:dyDescent="0.25">
      <c r="W761" s="23"/>
      <c r="X761" s="23"/>
      <c r="Y761" s="52"/>
      <c r="Z761" s="52"/>
      <c r="AA761" s="23"/>
      <c r="AB761" s="23"/>
      <c r="AC761" s="20"/>
      <c r="AD761" s="20"/>
      <c r="AE761" s="23"/>
      <c r="AF761" s="23"/>
      <c r="AG761" s="23"/>
      <c r="AH761" s="23"/>
      <c r="AI761" s="20"/>
      <c r="AJ761" s="20"/>
    </row>
    <row r="762" spans="23:36" x14ac:dyDescent="0.25">
      <c r="W762" s="23"/>
      <c r="X762" s="23"/>
      <c r="Y762" s="52"/>
      <c r="Z762" s="52"/>
      <c r="AA762" s="23"/>
      <c r="AB762" s="23"/>
      <c r="AC762" s="20"/>
      <c r="AD762" s="20"/>
      <c r="AE762" s="23"/>
      <c r="AF762" s="23"/>
      <c r="AG762" s="23"/>
      <c r="AH762" s="23"/>
      <c r="AI762" s="20"/>
      <c r="AJ762" s="20"/>
    </row>
    <row r="763" spans="23:36" x14ac:dyDescent="0.25">
      <c r="W763" s="23"/>
      <c r="X763" s="23"/>
      <c r="Y763" s="52"/>
      <c r="Z763" s="52"/>
      <c r="AA763" s="23"/>
      <c r="AB763" s="23"/>
      <c r="AC763" s="20"/>
      <c r="AD763" s="20"/>
      <c r="AE763" s="23"/>
      <c r="AF763" s="23"/>
      <c r="AG763" s="23"/>
      <c r="AH763" s="23"/>
      <c r="AI763" s="20"/>
      <c r="AJ763" s="20"/>
    </row>
    <row r="764" spans="23:36" x14ac:dyDescent="0.25">
      <c r="W764" s="23"/>
      <c r="X764" s="23"/>
      <c r="Y764" s="52"/>
      <c r="Z764" s="52"/>
      <c r="AA764" s="23"/>
      <c r="AB764" s="23"/>
      <c r="AC764" s="20"/>
      <c r="AD764" s="20"/>
      <c r="AE764" s="23"/>
      <c r="AF764" s="23"/>
      <c r="AG764" s="23"/>
      <c r="AH764" s="23"/>
      <c r="AI764" s="20"/>
      <c r="AJ764" s="20"/>
    </row>
    <row r="765" spans="23:36" x14ac:dyDescent="0.25">
      <c r="W765" s="23"/>
      <c r="X765" s="23"/>
      <c r="Y765" s="52"/>
      <c r="Z765" s="52"/>
      <c r="AA765" s="23"/>
      <c r="AB765" s="23"/>
      <c r="AC765" s="20"/>
      <c r="AD765" s="20"/>
      <c r="AE765" s="23"/>
      <c r="AF765" s="23"/>
      <c r="AG765" s="23"/>
      <c r="AH765" s="23"/>
      <c r="AI765" s="20"/>
      <c r="AJ765" s="20"/>
    </row>
    <row r="766" spans="23:36" x14ac:dyDescent="0.25">
      <c r="W766" s="23"/>
      <c r="X766" s="23"/>
      <c r="Y766" s="52"/>
      <c r="Z766" s="52"/>
      <c r="AA766" s="23"/>
      <c r="AB766" s="23"/>
      <c r="AC766" s="20"/>
      <c r="AD766" s="20"/>
      <c r="AE766" s="23"/>
      <c r="AF766" s="23"/>
      <c r="AG766" s="23"/>
      <c r="AH766" s="23"/>
      <c r="AI766" s="20"/>
      <c r="AJ766" s="20"/>
    </row>
    <row r="767" spans="23:36" x14ac:dyDescent="0.25">
      <c r="W767" s="23"/>
      <c r="X767" s="23"/>
      <c r="Y767" s="52"/>
      <c r="Z767" s="52"/>
      <c r="AA767" s="23"/>
      <c r="AB767" s="23"/>
      <c r="AC767" s="20"/>
      <c r="AD767" s="20"/>
      <c r="AE767" s="23"/>
      <c r="AF767" s="23"/>
      <c r="AG767" s="23"/>
      <c r="AH767" s="23"/>
      <c r="AI767" s="20"/>
      <c r="AJ767" s="20"/>
    </row>
    <row r="768" spans="23:36" x14ac:dyDescent="0.25">
      <c r="W768" s="23"/>
      <c r="X768" s="23"/>
      <c r="Y768" s="52"/>
      <c r="Z768" s="52"/>
      <c r="AA768" s="23"/>
      <c r="AB768" s="23"/>
      <c r="AC768" s="20"/>
      <c r="AD768" s="20"/>
      <c r="AE768" s="23"/>
      <c r="AF768" s="23"/>
      <c r="AG768" s="23"/>
      <c r="AH768" s="23"/>
      <c r="AI768" s="20"/>
      <c r="AJ768" s="20"/>
    </row>
    <row r="769" spans="23:36" x14ac:dyDescent="0.25">
      <c r="W769" s="23"/>
      <c r="X769" s="23"/>
      <c r="Y769" s="52"/>
      <c r="Z769" s="52"/>
      <c r="AA769" s="23"/>
      <c r="AB769" s="23"/>
      <c r="AC769" s="20"/>
      <c r="AD769" s="20"/>
      <c r="AE769" s="23"/>
      <c r="AF769" s="23"/>
      <c r="AG769" s="23"/>
      <c r="AH769" s="23"/>
      <c r="AI769" s="20"/>
      <c r="AJ769" s="20"/>
    </row>
    <row r="770" spans="23:36" x14ac:dyDescent="0.25">
      <c r="W770" s="23"/>
      <c r="X770" s="23"/>
      <c r="Y770" s="52"/>
      <c r="Z770" s="52"/>
      <c r="AA770" s="23"/>
      <c r="AB770" s="23"/>
      <c r="AC770" s="20"/>
      <c r="AD770" s="20"/>
      <c r="AE770" s="23"/>
      <c r="AF770" s="23"/>
      <c r="AG770" s="23"/>
      <c r="AH770" s="23"/>
      <c r="AI770" s="20"/>
      <c r="AJ770" s="20"/>
    </row>
    <row r="771" spans="23:36" x14ac:dyDescent="0.25">
      <c r="W771" s="23"/>
      <c r="X771" s="23"/>
      <c r="Y771" s="52"/>
      <c r="Z771" s="52"/>
      <c r="AA771" s="23"/>
      <c r="AB771" s="23"/>
      <c r="AC771" s="20"/>
      <c r="AD771" s="20"/>
      <c r="AE771" s="23"/>
      <c r="AF771" s="23"/>
      <c r="AG771" s="23"/>
      <c r="AH771" s="23"/>
      <c r="AI771" s="20"/>
      <c r="AJ771" s="20"/>
    </row>
    <row r="772" spans="23:36" x14ac:dyDescent="0.25">
      <c r="W772" s="23"/>
      <c r="X772" s="23"/>
      <c r="Y772" s="52"/>
      <c r="Z772" s="52"/>
      <c r="AA772" s="23"/>
      <c r="AB772" s="23"/>
      <c r="AC772" s="20"/>
      <c r="AD772" s="20"/>
      <c r="AE772" s="23"/>
      <c r="AF772" s="23"/>
      <c r="AG772" s="23"/>
      <c r="AH772" s="23"/>
      <c r="AI772" s="20"/>
      <c r="AJ772" s="20"/>
    </row>
    <row r="773" spans="23:36" x14ac:dyDescent="0.25">
      <c r="W773" s="23"/>
      <c r="X773" s="23"/>
      <c r="Y773" s="52"/>
      <c r="Z773" s="52"/>
      <c r="AA773" s="23"/>
      <c r="AB773" s="23"/>
      <c r="AC773" s="20"/>
      <c r="AD773" s="20"/>
      <c r="AE773" s="23"/>
      <c r="AF773" s="23"/>
      <c r="AG773" s="23"/>
      <c r="AH773" s="23"/>
      <c r="AI773" s="20"/>
      <c r="AJ773" s="20"/>
    </row>
    <row r="774" spans="23:36" x14ac:dyDescent="0.25">
      <c r="W774" s="23"/>
      <c r="X774" s="23"/>
      <c r="Y774" s="52"/>
      <c r="Z774" s="52"/>
      <c r="AA774" s="23"/>
      <c r="AB774" s="23"/>
      <c r="AC774" s="20"/>
      <c r="AD774" s="20"/>
      <c r="AE774" s="23"/>
      <c r="AF774" s="23"/>
      <c r="AG774" s="23"/>
      <c r="AH774" s="23"/>
      <c r="AI774" s="20"/>
      <c r="AJ774" s="20"/>
    </row>
    <row r="775" spans="23:36" x14ac:dyDescent="0.25">
      <c r="W775" s="23"/>
      <c r="X775" s="23"/>
      <c r="Y775" s="52"/>
      <c r="Z775" s="52"/>
      <c r="AA775" s="23"/>
      <c r="AB775" s="23"/>
      <c r="AC775" s="20"/>
      <c r="AD775" s="20"/>
      <c r="AE775" s="23"/>
      <c r="AF775" s="23"/>
      <c r="AG775" s="23"/>
      <c r="AH775" s="23"/>
      <c r="AI775" s="20"/>
      <c r="AJ775" s="20"/>
    </row>
    <row r="776" spans="23:36" x14ac:dyDescent="0.25">
      <c r="W776" s="23"/>
      <c r="X776" s="23"/>
      <c r="Y776" s="52"/>
      <c r="Z776" s="52"/>
      <c r="AA776" s="23"/>
      <c r="AB776" s="23"/>
      <c r="AC776" s="20"/>
      <c r="AD776" s="20"/>
      <c r="AE776" s="23"/>
      <c r="AF776" s="23"/>
      <c r="AG776" s="23"/>
      <c r="AH776" s="23"/>
      <c r="AI776" s="20"/>
      <c r="AJ776" s="20"/>
    </row>
    <row r="777" spans="23:36" x14ac:dyDescent="0.25">
      <c r="W777" s="23"/>
      <c r="X777" s="23"/>
      <c r="Y777" s="52"/>
      <c r="Z777" s="52"/>
      <c r="AA777" s="23"/>
      <c r="AB777" s="23"/>
      <c r="AC777" s="20"/>
      <c r="AD777" s="20"/>
      <c r="AE777" s="23"/>
      <c r="AF777" s="23"/>
      <c r="AG777" s="23"/>
      <c r="AH777" s="23"/>
      <c r="AI777" s="20"/>
      <c r="AJ777" s="20"/>
    </row>
    <row r="778" spans="23:36" x14ac:dyDescent="0.25">
      <c r="W778" s="23"/>
      <c r="X778" s="23"/>
      <c r="Y778" s="52"/>
      <c r="Z778" s="52"/>
      <c r="AA778" s="23"/>
      <c r="AB778" s="23"/>
      <c r="AC778" s="20"/>
      <c r="AD778" s="20"/>
      <c r="AE778" s="23"/>
      <c r="AF778" s="23"/>
      <c r="AG778" s="23"/>
      <c r="AH778" s="23"/>
      <c r="AI778" s="20"/>
      <c r="AJ778" s="20"/>
    </row>
    <row r="779" spans="23:36" x14ac:dyDescent="0.25">
      <c r="W779" s="23"/>
      <c r="X779" s="23"/>
      <c r="Y779" s="52"/>
      <c r="Z779" s="52"/>
      <c r="AA779" s="23"/>
      <c r="AB779" s="23"/>
      <c r="AC779" s="20"/>
      <c r="AD779" s="20"/>
      <c r="AE779" s="23"/>
      <c r="AF779" s="23"/>
      <c r="AG779" s="23"/>
      <c r="AH779" s="23"/>
      <c r="AI779" s="20"/>
      <c r="AJ779" s="20"/>
    </row>
    <row r="780" spans="23:36" x14ac:dyDescent="0.25">
      <c r="W780" s="23"/>
      <c r="X780" s="23"/>
      <c r="Y780" s="52"/>
      <c r="Z780" s="52"/>
      <c r="AA780" s="23"/>
      <c r="AB780" s="23"/>
      <c r="AC780" s="20"/>
      <c r="AD780" s="20"/>
      <c r="AE780" s="23"/>
      <c r="AF780" s="23"/>
      <c r="AG780" s="23"/>
      <c r="AH780" s="23"/>
      <c r="AI780" s="20"/>
      <c r="AJ780" s="20"/>
    </row>
    <row r="781" spans="23:36" x14ac:dyDescent="0.25">
      <c r="W781" s="23"/>
      <c r="X781" s="23"/>
      <c r="Y781" s="52"/>
      <c r="Z781" s="52"/>
      <c r="AA781" s="23"/>
      <c r="AB781" s="23"/>
      <c r="AC781" s="20"/>
      <c r="AD781" s="20"/>
      <c r="AE781" s="23"/>
      <c r="AF781" s="23"/>
      <c r="AG781" s="23"/>
      <c r="AH781" s="23"/>
      <c r="AI781" s="20"/>
      <c r="AJ781" s="20"/>
    </row>
    <row r="782" spans="23:36" x14ac:dyDescent="0.25">
      <c r="W782" s="23"/>
      <c r="X782" s="23"/>
      <c r="Y782" s="52"/>
      <c r="Z782" s="52"/>
      <c r="AA782" s="23"/>
      <c r="AB782" s="23"/>
      <c r="AC782" s="20"/>
      <c r="AD782" s="20"/>
      <c r="AE782" s="23"/>
      <c r="AF782" s="23"/>
      <c r="AG782" s="23"/>
      <c r="AH782" s="23"/>
      <c r="AI782" s="20"/>
      <c r="AJ782" s="20"/>
    </row>
    <row r="783" spans="23:36" x14ac:dyDescent="0.25">
      <c r="W783" s="23"/>
      <c r="X783" s="23"/>
      <c r="Y783" s="52"/>
      <c r="Z783" s="52"/>
      <c r="AA783" s="23"/>
      <c r="AB783" s="23"/>
      <c r="AC783" s="20"/>
      <c r="AD783" s="20"/>
      <c r="AE783" s="23"/>
      <c r="AF783" s="23"/>
      <c r="AG783" s="23"/>
      <c r="AH783" s="23"/>
      <c r="AI783" s="20"/>
      <c r="AJ783" s="20"/>
    </row>
    <row r="784" spans="23:36" x14ac:dyDescent="0.25">
      <c r="W784" s="23"/>
      <c r="X784" s="23"/>
      <c r="Y784" s="52"/>
      <c r="Z784" s="52"/>
      <c r="AA784" s="23"/>
      <c r="AB784" s="23"/>
      <c r="AC784" s="20"/>
      <c r="AD784" s="20"/>
      <c r="AE784" s="23"/>
      <c r="AF784" s="23"/>
      <c r="AG784" s="23"/>
      <c r="AH784" s="23"/>
      <c r="AI784" s="20"/>
      <c r="AJ784" s="20"/>
    </row>
    <row r="785" spans="23:36" x14ac:dyDescent="0.25">
      <c r="W785" s="23"/>
      <c r="X785" s="23"/>
      <c r="Y785" s="52"/>
      <c r="Z785" s="52"/>
      <c r="AA785" s="23"/>
      <c r="AB785" s="23"/>
      <c r="AC785" s="20"/>
      <c r="AD785" s="20"/>
      <c r="AE785" s="23"/>
      <c r="AF785" s="23"/>
      <c r="AG785" s="23"/>
      <c r="AH785" s="23"/>
      <c r="AI785" s="20"/>
      <c r="AJ785" s="20"/>
    </row>
    <row r="786" spans="23:36" x14ac:dyDescent="0.25">
      <c r="W786" s="23"/>
      <c r="X786" s="23"/>
      <c r="Y786" s="52"/>
      <c r="Z786" s="52"/>
      <c r="AA786" s="23"/>
      <c r="AB786" s="23"/>
      <c r="AC786" s="20"/>
      <c r="AD786" s="20"/>
      <c r="AE786" s="23"/>
      <c r="AF786" s="23"/>
      <c r="AG786" s="23"/>
      <c r="AH786" s="23"/>
      <c r="AI786" s="20"/>
      <c r="AJ786" s="20"/>
    </row>
    <row r="787" spans="23:36" x14ac:dyDescent="0.25">
      <c r="W787" s="23"/>
      <c r="X787" s="23"/>
      <c r="Y787" s="52"/>
      <c r="Z787" s="52"/>
      <c r="AA787" s="23"/>
      <c r="AB787" s="23"/>
      <c r="AC787" s="20"/>
      <c r="AD787" s="20"/>
      <c r="AE787" s="23"/>
      <c r="AF787" s="23"/>
      <c r="AG787" s="23"/>
      <c r="AH787" s="23"/>
      <c r="AI787" s="20"/>
      <c r="AJ787" s="20"/>
    </row>
    <row r="788" spans="23:36" x14ac:dyDescent="0.25">
      <c r="W788" s="23"/>
      <c r="X788" s="23"/>
      <c r="Y788" s="52"/>
      <c r="Z788" s="52"/>
      <c r="AA788" s="23"/>
      <c r="AB788" s="23"/>
      <c r="AC788" s="20"/>
      <c r="AD788" s="20"/>
      <c r="AE788" s="23"/>
      <c r="AF788" s="23"/>
      <c r="AG788" s="23"/>
      <c r="AH788" s="23"/>
      <c r="AI788" s="20"/>
      <c r="AJ788" s="20"/>
    </row>
    <row r="789" spans="23:36" x14ac:dyDescent="0.25">
      <c r="W789" s="23"/>
      <c r="X789" s="23"/>
      <c r="Y789" s="52"/>
      <c r="Z789" s="52"/>
      <c r="AA789" s="23"/>
      <c r="AB789" s="23"/>
      <c r="AC789" s="20"/>
      <c r="AD789" s="20"/>
      <c r="AE789" s="23"/>
      <c r="AF789" s="23"/>
      <c r="AG789" s="23"/>
      <c r="AH789" s="23"/>
      <c r="AI789" s="20"/>
      <c r="AJ789" s="20"/>
    </row>
    <row r="790" spans="23:36" x14ac:dyDescent="0.25">
      <c r="W790" s="23"/>
      <c r="X790" s="23"/>
      <c r="Y790" s="52"/>
      <c r="Z790" s="52"/>
      <c r="AA790" s="23"/>
      <c r="AB790" s="23"/>
      <c r="AC790" s="20"/>
      <c r="AD790" s="20"/>
      <c r="AE790" s="23"/>
      <c r="AF790" s="23"/>
      <c r="AG790" s="23"/>
      <c r="AH790" s="23"/>
      <c r="AI790" s="20"/>
      <c r="AJ790" s="20"/>
    </row>
    <row r="791" spans="23:36" x14ac:dyDescent="0.25">
      <c r="W791" s="23"/>
      <c r="X791" s="23"/>
      <c r="Y791" s="52"/>
      <c r="Z791" s="52"/>
      <c r="AA791" s="23"/>
      <c r="AB791" s="23"/>
      <c r="AC791" s="20"/>
      <c r="AD791" s="20"/>
      <c r="AE791" s="23"/>
      <c r="AF791" s="23"/>
      <c r="AG791" s="23"/>
      <c r="AH791" s="23"/>
      <c r="AI791" s="20"/>
      <c r="AJ791" s="20"/>
    </row>
    <row r="792" spans="23:36" x14ac:dyDescent="0.25">
      <c r="W792" s="23"/>
      <c r="X792" s="23"/>
      <c r="Y792" s="52"/>
      <c r="Z792" s="52"/>
      <c r="AA792" s="23"/>
      <c r="AB792" s="23"/>
      <c r="AC792" s="20"/>
      <c r="AD792" s="20"/>
      <c r="AE792" s="23"/>
      <c r="AF792" s="23"/>
      <c r="AG792" s="23"/>
      <c r="AH792" s="23"/>
      <c r="AI792" s="20"/>
      <c r="AJ792" s="20"/>
    </row>
    <row r="793" spans="23:36" x14ac:dyDescent="0.25">
      <c r="W793" s="23"/>
      <c r="X793" s="23"/>
      <c r="Y793" s="52"/>
      <c r="Z793" s="52"/>
      <c r="AA793" s="23"/>
      <c r="AB793" s="23"/>
      <c r="AC793" s="20"/>
      <c r="AD793" s="20"/>
      <c r="AE793" s="23"/>
      <c r="AF793" s="23"/>
      <c r="AG793" s="23"/>
      <c r="AH793" s="23"/>
      <c r="AI793" s="20"/>
      <c r="AJ793" s="20"/>
    </row>
    <row r="794" spans="23:36" x14ac:dyDescent="0.25">
      <c r="W794" s="23"/>
      <c r="X794" s="23"/>
      <c r="Y794" s="52"/>
      <c r="Z794" s="52"/>
      <c r="AA794" s="23"/>
      <c r="AB794" s="23"/>
      <c r="AC794" s="20"/>
      <c r="AD794" s="20"/>
      <c r="AE794" s="23"/>
      <c r="AF794" s="23"/>
      <c r="AG794" s="23"/>
      <c r="AH794" s="23"/>
      <c r="AI794" s="20"/>
      <c r="AJ794" s="20"/>
    </row>
    <row r="795" spans="23:36" x14ac:dyDescent="0.25">
      <c r="W795" s="23"/>
      <c r="X795" s="23"/>
      <c r="Y795" s="52"/>
      <c r="Z795" s="52"/>
      <c r="AA795" s="23"/>
      <c r="AB795" s="23"/>
      <c r="AC795" s="20"/>
      <c r="AD795" s="20"/>
      <c r="AE795" s="23"/>
      <c r="AF795" s="23"/>
      <c r="AG795" s="23"/>
      <c r="AH795" s="23"/>
      <c r="AI795" s="20"/>
      <c r="AJ795" s="20"/>
    </row>
    <row r="796" spans="23:36" x14ac:dyDescent="0.25">
      <c r="W796" s="23"/>
      <c r="X796" s="23"/>
      <c r="Y796" s="52"/>
      <c r="Z796" s="52"/>
      <c r="AA796" s="23"/>
      <c r="AB796" s="23"/>
      <c r="AC796" s="20"/>
      <c r="AD796" s="20"/>
      <c r="AE796" s="23"/>
      <c r="AF796" s="23"/>
      <c r="AG796" s="23"/>
      <c r="AH796" s="23"/>
      <c r="AI796" s="20"/>
      <c r="AJ796" s="20"/>
    </row>
    <row r="797" spans="23:36" x14ac:dyDescent="0.25">
      <c r="W797" s="23"/>
      <c r="X797" s="23"/>
      <c r="Y797" s="52"/>
      <c r="Z797" s="52"/>
      <c r="AA797" s="23"/>
      <c r="AB797" s="23"/>
      <c r="AC797" s="20"/>
      <c r="AD797" s="20"/>
      <c r="AE797" s="23"/>
      <c r="AF797" s="23"/>
      <c r="AG797" s="23"/>
      <c r="AH797" s="23"/>
      <c r="AI797" s="20"/>
      <c r="AJ797" s="20"/>
    </row>
    <row r="798" spans="23:36" x14ac:dyDescent="0.25">
      <c r="W798" s="23"/>
      <c r="X798" s="23"/>
      <c r="Y798" s="52"/>
      <c r="Z798" s="52"/>
      <c r="AA798" s="23"/>
      <c r="AB798" s="23"/>
      <c r="AC798" s="20"/>
      <c r="AD798" s="20"/>
      <c r="AE798" s="23"/>
      <c r="AF798" s="23"/>
      <c r="AG798" s="23"/>
      <c r="AH798" s="23"/>
      <c r="AI798" s="20"/>
      <c r="AJ798" s="20"/>
    </row>
    <row r="799" spans="23:36" x14ac:dyDescent="0.25">
      <c r="W799" s="23"/>
      <c r="X799" s="23"/>
      <c r="Y799" s="52"/>
      <c r="Z799" s="52"/>
      <c r="AA799" s="23"/>
      <c r="AB799" s="23"/>
      <c r="AC799" s="20"/>
      <c r="AD799" s="20"/>
      <c r="AE799" s="23"/>
      <c r="AF799" s="23"/>
      <c r="AG799" s="23"/>
      <c r="AH799" s="23"/>
      <c r="AI799" s="20"/>
      <c r="AJ799" s="20"/>
    </row>
    <row r="800" spans="23:36" x14ac:dyDescent="0.25">
      <c r="W800" s="23"/>
      <c r="X800" s="23"/>
      <c r="Y800" s="52"/>
      <c r="Z800" s="52"/>
      <c r="AA800" s="23"/>
      <c r="AB800" s="23"/>
      <c r="AC800" s="20"/>
      <c r="AD800" s="20"/>
      <c r="AE800" s="23"/>
      <c r="AF800" s="23"/>
      <c r="AG800" s="23"/>
      <c r="AH800" s="23"/>
      <c r="AI800" s="20"/>
      <c r="AJ800" s="20"/>
    </row>
    <row r="801" spans="23:36" x14ac:dyDescent="0.25">
      <c r="W801" s="23"/>
      <c r="X801" s="23"/>
      <c r="Y801" s="52"/>
      <c r="Z801" s="52"/>
      <c r="AA801" s="23"/>
      <c r="AB801" s="23"/>
      <c r="AC801" s="20"/>
      <c r="AD801" s="20"/>
      <c r="AE801" s="23"/>
      <c r="AF801" s="23"/>
      <c r="AG801" s="23"/>
      <c r="AH801" s="23"/>
      <c r="AI801" s="20"/>
      <c r="AJ801" s="20"/>
    </row>
    <row r="802" spans="23:36" x14ac:dyDescent="0.25">
      <c r="W802" s="23"/>
      <c r="X802" s="23"/>
      <c r="Y802" s="52"/>
      <c r="Z802" s="52"/>
      <c r="AA802" s="23"/>
      <c r="AB802" s="23"/>
      <c r="AC802" s="20"/>
      <c r="AD802" s="20"/>
      <c r="AE802" s="23"/>
      <c r="AF802" s="23"/>
      <c r="AG802" s="23"/>
      <c r="AH802" s="23"/>
      <c r="AI802" s="20"/>
      <c r="AJ802" s="20"/>
    </row>
    <row r="803" spans="23:36" x14ac:dyDescent="0.25">
      <c r="W803" s="23"/>
      <c r="X803" s="23"/>
      <c r="Y803" s="52"/>
      <c r="Z803" s="52"/>
      <c r="AA803" s="23"/>
      <c r="AB803" s="23"/>
      <c r="AC803" s="20"/>
      <c r="AD803" s="20"/>
      <c r="AE803" s="23"/>
      <c r="AF803" s="23"/>
      <c r="AG803" s="23"/>
      <c r="AH803" s="23"/>
      <c r="AI803" s="20"/>
      <c r="AJ803" s="20"/>
    </row>
    <row r="804" spans="23:36" x14ac:dyDescent="0.25">
      <c r="W804" s="23"/>
      <c r="X804" s="23"/>
      <c r="Y804" s="52"/>
      <c r="Z804" s="52"/>
      <c r="AA804" s="23"/>
      <c r="AB804" s="23"/>
      <c r="AC804" s="20"/>
      <c r="AD804" s="20"/>
      <c r="AE804" s="23"/>
      <c r="AF804" s="23"/>
      <c r="AG804" s="23"/>
      <c r="AH804" s="23"/>
      <c r="AI804" s="20"/>
      <c r="AJ804" s="20"/>
    </row>
    <row r="805" spans="23:36" x14ac:dyDescent="0.25">
      <c r="W805" s="23"/>
      <c r="X805" s="23"/>
      <c r="Y805" s="52"/>
      <c r="Z805" s="52"/>
      <c r="AA805" s="23"/>
      <c r="AB805" s="23"/>
      <c r="AC805" s="20"/>
      <c r="AD805" s="20"/>
      <c r="AE805" s="23"/>
      <c r="AF805" s="23"/>
      <c r="AG805" s="23"/>
      <c r="AH805" s="23"/>
      <c r="AI805" s="20"/>
      <c r="AJ805" s="20"/>
    </row>
    <row r="806" spans="23:36" x14ac:dyDescent="0.25">
      <c r="W806" s="23"/>
      <c r="X806" s="23"/>
      <c r="Y806" s="52"/>
      <c r="Z806" s="52"/>
      <c r="AA806" s="23"/>
      <c r="AB806" s="23"/>
      <c r="AC806" s="20"/>
      <c r="AD806" s="20"/>
      <c r="AE806" s="23"/>
      <c r="AF806" s="23"/>
      <c r="AG806" s="23"/>
      <c r="AH806" s="23"/>
      <c r="AI806" s="20"/>
      <c r="AJ806" s="20"/>
    </row>
    <row r="807" spans="23:36" x14ac:dyDescent="0.25">
      <c r="W807" s="23"/>
      <c r="X807" s="23"/>
      <c r="Y807" s="52"/>
      <c r="Z807" s="52"/>
      <c r="AA807" s="23"/>
      <c r="AB807" s="23"/>
      <c r="AC807" s="20"/>
      <c r="AD807" s="20"/>
      <c r="AE807" s="23"/>
      <c r="AF807" s="23"/>
      <c r="AG807" s="23"/>
      <c r="AH807" s="23"/>
      <c r="AI807" s="20"/>
      <c r="AJ807" s="20"/>
    </row>
    <row r="808" spans="23:36" x14ac:dyDescent="0.25">
      <c r="W808" s="23"/>
      <c r="X808" s="23"/>
      <c r="Y808" s="52"/>
      <c r="Z808" s="52"/>
      <c r="AA808" s="23"/>
      <c r="AB808" s="23"/>
      <c r="AC808" s="20"/>
      <c r="AD808" s="20"/>
      <c r="AE808" s="23"/>
      <c r="AF808" s="23"/>
      <c r="AG808" s="23"/>
      <c r="AH808" s="23"/>
      <c r="AI808" s="20"/>
      <c r="AJ808" s="20"/>
    </row>
    <row r="809" spans="23:36" x14ac:dyDescent="0.25">
      <c r="W809" s="23"/>
      <c r="X809" s="23"/>
      <c r="Y809" s="52"/>
      <c r="Z809" s="52"/>
      <c r="AA809" s="23"/>
      <c r="AB809" s="23"/>
      <c r="AC809" s="20"/>
      <c r="AD809" s="20"/>
      <c r="AE809" s="23"/>
      <c r="AF809" s="23"/>
      <c r="AG809" s="23"/>
      <c r="AH809" s="23"/>
      <c r="AI809" s="20"/>
      <c r="AJ809" s="20"/>
    </row>
    <row r="810" spans="23:36" x14ac:dyDescent="0.25">
      <c r="W810" s="23"/>
      <c r="X810" s="23"/>
      <c r="Y810" s="52"/>
      <c r="Z810" s="52"/>
      <c r="AA810" s="23"/>
      <c r="AB810" s="23"/>
      <c r="AC810" s="20"/>
      <c r="AD810" s="20"/>
      <c r="AE810" s="23"/>
      <c r="AF810" s="23"/>
      <c r="AG810" s="23"/>
      <c r="AH810" s="23"/>
      <c r="AI810" s="20"/>
      <c r="AJ810" s="20"/>
    </row>
    <row r="811" spans="23:36" x14ac:dyDescent="0.25">
      <c r="W811" s="23"/>
      <c r="X811" s="23"/>
      <c r="Y811" s="52"/>
      <c r="Z811" s="52"/>
      <c r="AA811" s="23"/>
      <c r="AB811" s="23"/>
      <c r="AC811" s="20"/>
      <c r="AD811" s="20"/>
      <c r="AE811" s="23"/>
      <c r="AF811" s="23"/>
      <c r="AG811" s="23"/>
      <c r="AH811" s="23"/>
      <c r="AI811" s="20"/>
      <c r="AJ811" s="20"/>
    </row>
    <row r="812" spans="23:36" x14ac:dyDescent="0.25">
      <c r="W812" s="23"/>
      <c r="X812" s="23"/>
      <c r="Y812" s="52"/>
      <c r="Z812" s="52"/>
      <c r="AA812" s="23"/>
      <c r="AB812" s="23"/>
      <c r="AC812" s="20"/>
      <c r="AD812" s="20"/>
      <c r="AE812" s="23"/>
      <c r="AF812" s="23"/>
      <c r="AG812" s="23"/>
      <c r="AH812" s="23"/>
      <c r="AI812" s="20"/>
      <c r="AJ812" s="20"/>
    </row>
    <row r="813" spans="23:36" x14ac:dyDescent="0.25">
      <c r="W813" s="23"/>
      <c r="X813" s="23"/>
      <c r="Y813" s="52"/>
      <c r="Z813" s="52"/>
      <c r="AA813" s="23"/>
      <c r="AB813" s="23"/>
      <c r="AC813" s="20"/>
      <c r="AD813" s="20"/>
      <c r="AE813" s="23"/>
      <c r="AF813" s="23"/>
      <c r="AG813" s="23"/>
      <c r="AH813" s="23"/>
      <c r="AI813" s="20"/>
      <c r="AJ813" s="20"/>
    </row>
    <row r="814" spans="23:36" x14ac:dyDescent="0.25">
      <c r="W814" s="23"/>
      <c r="X814" s="23"/>
      <c r="Y814" s="52"/>
      <c r="Z814" s="52"/>
      <c r="AA814" s="23"/>
      <c r="AB814" s="23"/>
      <c r="AC814" s="20"/>
      <c r="AD814" s="20"/>
      <c r="AE814" s="23"/>
      <c r="AF814" s="23"/>
      <c r="AG814" s="23"/>
      <c r="AH814" s="23"/>
      <c r="AI814" s="20"/>
      <c r="AJ814" s="20"/>
    </row>
    <row r="815" spans="23:36" x14ac:dyDescent="0.25">
      <c r="W815" s="23"/>
      <c r="X815" s="23"/>
      <c r="Y815" s="52"/>
      <c r="Z815" s="52"/>
      <c r="AA815" s="23"/>
      <c r="AB815" s="23"/>
      <c r="AC815" s="20"/>
      <c r="AD815" s="20"/>
      <c r="AE815" s="23"/>
      <c r="AF815" s="23"/>
      <c r="AG815" s="23"/>
      <c r="AH815" s="23"/>
      <c r="AI815" s="20"/>
      <c r="AJ815" s="20"/>
    </row>
    <row r="816" spans="23:36" x14ac:dyDescent="0.25">
      <c r="W816" s="23"/>
      <c r="X816" s="23"/>
      <c r="Y816" s="52"/>
      <c r="Z816" s="52"/>
      <c r="AA816" s="23"/>
      <c r="AB816" s="23"/>
      <c r="AC816" s="20"/>
      <c r="AD816" s="20"/>
      <c r="AE816" s="23"/>
      <c r="AF816" s="23"/>
      <c r="AG816" s="23"/>
      <c r="AH816" s="23"/>
      <c r="AI816" s="20"/>
      <c r="AJ816" s="20"/>
    </row>
    <row r="817" spans="23:36" x14ac:dyDescent="0.25">
      <c r="W817" s="23"/>
      <c r="X817" s="23"/>
      <c r="Y817" s="52"/>
      <c r="Z817" s="52"/>
      <c r="AA817" s="23"/>
      <c r="AB817" s="23"/>
      <c r="AC817" s="20"/>
      <c r="AD817" s="20"/>
      <c r="AE817" s="23"/>
      <c r="AF817" s="23"/>
      <c r="AG817" s="23"/>
      <c r="AH817" s="23"/>
      <c r="AI817" s="20"/>
      <c r="AJ817" s="20"/>
    </row>
    <row r="818" spans="23:36" x14ac:dyDescent="0.25">
      <c r="W818" s="23"/>
      <c r="X818" s="23"/>
      <c r="Y818" s="52"/>
      <c r="Z818" s="52"/>
      <c r="AA818" s="23"/>
      <c r="AB818" s="23"/>
      <c r="AC818" s="20"/>
      <c r="AD818" s="20"/>
      <c r="AE818" s="23"/>
      <c r="AF818" s="23"/>
      <c r="AG818" s="23"/>
      <c r="AH818" s="23"/>
      <c r="AI818" s="20"/>
      <c r="AJ818" s="20"/>
    </row>
    <row r="819" spans="23:36" x14ac:dyDescent="0.25">
      <c r="W819" s="23"/>
      <c r="X819" s="23"/>
      <c r="Y819" s="52"/>
      <c r="Z819" s="52"/>
      <c r="AA819" s="23"/>
      <c r="AB819" s="23"/>
      <c r="AC819" s="20"/>
      <c r="AD819" s="20"/>
      <c r="AE819" s="23"/>
      <c r="AF819" s="23"/>
      <c r="AG819" s="23"/>
      <c r="AH819" s="23"/>
      <c r="AI819" s="20"/>
      <c r="AJ819" s="20"/>
    </row>
    <row r="820" spans="23:36" x14ac:dyDescent="0.25">
      <c r="W820" s="23"/>
      <c r="X820" s="23"/>
      <c r="Y820" s="52"/>
      <c r="Z820" s="52"/>
      <c r="AA820" s="23"/>
      <c r="AB820" s="23"/>
      <c r="AC820" s="20"/>
      <c r="AD820" s="20"/>
      <c r="AE820" s="23"/>
      <c r="AF820" s="23"/>
      <c r="AG820" s="23"/>
      <c r="AH820" s="23"/>
      <c r="AI820" s="20"/>
      <c r="AJ820" s="20"/>
    </row>
    <row r="821" spans="23:36" x14ac:dyDescent="0.25">
      <c r="W821" s="23"/>
      <c r="X821" s="23"/>
      <c r="Y821" s="52"/>
      <c r="Z821" s="52"/>
      <c r="AA821" s="23"/>
      <c r="AB821" s="23"/>
      <c r="AC821" s="20"/>
      <c r="AD821" s="20"/>
      <c r="AE821" s="23"/>
      <c r="AF821" s="23"/>
      <c r="AG821" s="23"/>
      <c r="AH821" s="23"/>
      <c r="AI821" s="20"/>
      <c r="AJ821" s="20"/>
    </row>
    <row r="822" spans="23:36" x14ac:dyDescent="0.25">
      <c r="W822" s="23"/>
      <c r="X822" s="23"/>
      <c r="Y822" s="52"/>
      <c r="Z822" s="52"/>
      <c r="AA822" s="23"/>
      <c r="AB822" s="23"/>
      <c r="AC822" s="20"/>
      <c r="AD822" s="20"/>
      <c r="AE822" s="23"/>
      <c r="AF822" s="23"/>
      <c r="AG822" s="23"/>
      <c r="AH822" s="23"/>
      <c r="AI822" s="20"/>
      <c r="AJ822" s="20"/>
    </row>
    <row r="823" spans="23:36" x14ac:dyDescent="0.25">
      <c r="W823" s="23"/>
      <c r="X823" s="23"/>
      <c r="Y823" s="52"/>
      <c r="Z823" s="52"/>
      <c r="AA823" s="23"/>
      <c r="AB823" s="23"/>
      <c r="AC823" s="20"/>
      <c r="AD823" s="20"/>
      <c r="AE823" s="23"/>
      <c r="AF823" s="23"/>
      <c r="AG823" s="23"/>
      <c r="AH823" s="23"/>
      <c r="AI823" s="20"/>
      <c r="AJ823" s="20"/>
    </row>
    <row r="824" spans="23:36" x14ac:dyDescent="0.25">
      <c r="W824" s="23"/>
      <c r="X824" s="23"/>
      <c r="Y824" s="52"/>
      <c r="Z824" s="52"/>
      <c r="AA824" s="23"/>
      <c r="AB824" s="23"/>
      <c r="AC824" s="20"/>
      <c r="AD824" s="20"/>
      <c r="AE824" s="23"/>
      <c r="AF824" s="23"/>
      <c r="AG824" s="23"/>
      <c r="AH824" s="23"/>
      <c r="AI824" s="20"/>
      <c r="AJ824" s="20"/>
    </row>
    <row r="825" spans="23:36" x14ac:dyDescent="0.25">
      <c r="W825" s="23"/>
      <c r="X825" s="23"/>
      <c r="Y825" s="52"/>
      <c r="Z825" s="52"/>
      <c r="AA825" s="23"/>
      <c r="AB825" s="23"/>
      <c r="AC825" s="20"/>
      <c r="AD825" s="20"/>
      <c r="AE825" s="23"/>
      <c r="AF825" s="23"/>
      <c r="AG825" s="23"/>
      <c r="AH825" s="23"/>
      <c r="AI825" s="20"/>
      <c r="AJ825" s="20"/>
    </row>
    <row r="826" spans="23:36" x14ac:dyDescent="0.25">
      <c r="W826" s="23"/>
      <c r="X826" s="23"/>
      <c r="Y826" s="52"/>
      <c r="Z826" s="52"/>
      <c r="AA826" s="23"/>
      <c r="AB826" s="23"/>
      <c r="AC826" s="20"/>
      <c r="AD826" s="20"/>
      <c r="AE826" s="23"/>
      <c r="AF826" s="23"/>
      <c r="AG826" s="23"/>
      <c r="AH826" s="23"/>
      <c r="AI826" s="20"/>
      <c r="AJ826" s="20"/>
    </row>
    <row r="827" spans="23:36" x14ac:dyDescent="0.25">
      <c r="W827" s="23"/>
      <c r="X827" s="23"/>
      <c r="Y827" s="52"/>
      <c r="Z827" s="52"/>
      <c r="AA827" s="23"/>
      <c r="AB827" s="23"/>
      <c r="AC827" s="20"/>
      <c r="AD827" s="20"/>
      <c r="AE827" s="23"/>
      <c r="AF827" s="23"/>
      <c r="AG827" s="23"/>
      <c r="AH827" s="23"/>
      <c r="AI827" s="20"/>
      <c r="AJ827" s="20"/>
    </row>
    <row r="828" spans="23:36" x14ac:dyDescent="0.25">
      <c r="W828" s="23"/>
      <c r="X828" s="23"/>
      <c r="Y828" s="52"/>
      <c r="Z828" s="52"/>
      <c r="AA828" s="23"/>
      <c r="AB828" s="23"/>
      <c r="AC828" s="20"/>
      <c r="AD828" s="20"/>
      <c r="AE828" s="23"/>
      <c r="AF828" s="23"/>
      <c r="AG828" s="23"/>
      <c r="AH828" s="23"/>
      <c r="AI828" s="20"/>
      <c r="AJ828" s="20"/>
    </row>
    <row r="829" spans="23:36" x14ac:dyDescent="0.25">
      <c r="W829" s="23"/>
      <c r="X829" s="23"/>
      <c r="Y829" s="52"/>
      <c r="Z829" s="52"/>
      <c r="AA829" s="23"/>
      <c r="AB829" s="23"/>
      <c r="AC829" s="20"/>
      <c r="AD829" s="20"/>
      <c r="AE829" s="23"/>
      <c r="AF829" s="23"/>
      <c r="AG829" s="23"/>
      <c r="AH829" s="23"/>
      <c r="AI829" s="20"/>
      <c r="AJ829" s="20"/>
    </row>
    <row r="830" spans="23:36" x14ac:dyDescent="0.25">
      <c r="W830" s="23"/>
      <c r="X830" s="23"/>
      <c r="Y830" s="52"/>
      <c r="Z830" s="52"/>
      <c r="AA830" s="23"/>
      <c r="AB830" s="23"/>
      <c r="AC830" s="20"/>
      <c r="AD830" s="20"/>
      <c r="AE830" s="23"/>
      <c r="AF830" s="23"/>
      <c r="AG830" s="23"/>
      <c r="AH830" s="23"/>
      <c r="AI830" s="20"/>
      <c r="AJ830" s="20"/>
    </row>
    <row r="831" spans="23:36" x14ac:dyDescent="0.25">
      <c r="W831" s="23"/>
      <c r="X831" s="23"/>
      <c r="Y831" s="52"/>
      <c r="Z831" s="52"/>
      <c r="AA831" s="23"/>
      <c r="AB831" s="23"/>
      <c r="AC831" s="20"/>
      <c r="AD831" s="20"/>
      <c r="AE831" s="23"/>
      <c r="AF831" s="23"/>
      <c r="AG831" s="23"/>
      <c r="AH831" s="23"/>
      <c r="AI831" s="20"/>
      <c r="AJ831" s="20"/>
    </row>
    <row r="832" spans="23:36" x14ac:dyDescent="0.25">
      <c r="W832" s="23"/>
      <c r="X832" s="23"/>
      <c r="Y832" s="52"/>
      <c r="Z832" s="52"/>
      <c r="AA832" s="23"/>
      <c r="AB832" s="23"/>
      <c r="AC832" s="20"/>
      <c r="AD832" s="20"/>
      <c r="AE832" s="23"/>
      <c r="AF832" s="23"/>
      <c r="AG832" s="23"/>
      <c r="AH832" s="23"/>
      <c r="AI832" s="20"/>
      <c r="AJ832" s="20"/>
    </row>
    <row r="833" spans="23:36" x14ac:dyDescent="0.25">
      <c r="W833" s="23"/>
      <c r="X833" s="23"/>
      <c r="Y833" s="52"/>
      <c r="Z833" s="52"/>
      <c r="AA833" s="23"/>
      <c r="AB833" s="23"/>
      <c r="AC833" s="20"/>
      <c r="AD833" s="20"/>
      <c r="AE833" s="23"/>
      <c r="AF833" s="23"/>
      <c r="AG833" s="23"/>
      <c r="AH833" s="23"/>
      <c r="AI833" s="20"/>
      <c r="AJ833" s="20"/>
    </row>
    <row r="834" spans="23:36" x14ac:dyDescent="0.25">
      <c r="W834" s="23"/>
      <c r="X834" s="23"/>
      <c r="Y834" s="52"/>
      <c r="Z834" s="52"/>
      <c r="AA834" s="23"/>
      <c r="AB834" s="23"/>
      <c r="AC834" s="20"/>
      <c r="AD834" s="20"/>
      <c r="AE834" s="23"/>
      <c r="AF834" s="23"/>
      <c r="AG834" s="23"/>
      <c r="AH834" s="23"/>
      <c r="AI834" s="20"/>
      <c r="AJ834" s="20"/>
    </row>
    <row r="835" spans="23:36" x14ac:dyDescent="0.25">
      <c r="W835" s="23"/>
      <c r="X835" s="23"/>
      <c r="Y835" s="52"/>
      <c r="Z835" s="52"/>
      <c r="AA835" s="23"/>
      <c r="AB835" s="23"/>
      <c r="AC835" s="20"/>
      <c r="AD835" s="20"/>
      <c r="AE835" s="23"/>
      <c r="AF835" s="23"/>
      <c r="AG835" s="23"/>
      <c r="AH835" s="23"/>
      <c r="AI835" s="20"/>
      <c r="AJ835" s="20"/>
    </row>
    <row r="836" spans="23:36" x14ac:dyDescent="0.25">
      <c r="W836" s="23"/>
      <c r="X836" s="23"/>
      <c r="Y836" s="52"/>
      <c r="Z836" s="52"/>
      <c r="AA836" s="23"/>
      <c r="AB836" s="23"/>
      <c r="AC836" s="20"/>
      <c r="AD836" s="20"/>
      <c r="AE836" s="23"/>
      <c r="AF836" s="23"/>
      <c r="AG836" s="23"/>
      <c r="AH836" s="23"/>
      <c r="AI836" s="20"/>
      <c r="AJ836" s="20"/>
    </row>
    <row r="837" spans="23:36" x14ac:dyDescent="0.25">
      <c r="W837" s="23"/>
      <c r="X837" s="23"/>
      <c r="Y837" s="52"/>
      <c r="Z837" s="52"/>
      <c r="AA837" s="23"/>
      <c r="AB837" s="23"/>
      <c r="AC837" s="20"/>
      <c r="AD837" s="20"/>
      <c r="AE837" s="23"/>
      <c r="AF837" s="23"/>
      <c r="AG837" s="23"/>
      <c r="AH837" s="23"/>
      <c r="AI837" s="20"/>
      <c r="AJ837" s="20"/>
    </row>
    <row r="838" spans="23:36" x14ac:dyDescent="0.25">
      <c r="W838" s="23"/>
      <c r="X838" s="23"/>
      <c r="Y838" s="52"/>
      <c r="Z838" s="52"/>
      <c r="AA838" s="23"/>
      <c r="AB838" s="23"/>
      <c r="AC838" s="20"/>
      <c r="AD838" s="20"/>
      <c r="AE838" s="23"/>
      <c r="AF838" s="23"/>
      <c r="AG838" s="23"/>
      <c r="AH838" s="23"/>
      <c r="AI838" s="20"/>
      <c r="AJ838" s="20"/>
    </row>
    <row r="839" spans="23:36" x14ac:dyDescent="0.25">
      <c r="W839" s="23"/>
      <c r="X839" s="23"/>
      <c r="Y839" s="52"/>
      <c r="Z839" s="52"/>
      <c r="AA839" s="23"/>
      <c r="AB839" s="23"/>
      <c r="AC839" s="20"/>
      <c r="AD839" s="20"/>
      <c r="AE839" s="23"/>
      <c r="AF839" s="23"/>
      <c r="AG839" s="23"/>
      <c r="AH839" s="23"/>
      <c r="AI839" s="20"/>
      <c r="AJ839" s="20"/>
    </row>
    <row r="840" spans="23:36" x14ac:dyDescent="0.25">
      <c r="W840" s="23"/>
      <c r="X840" s="23"/>
      <c r="Y840" s="52"/>
      <c r="Z840" s="52"/>
      <c r="AA840" s="23"/>
      <c r="AB840" s="23"/>
      <c r="AC840" s="20"/>
      <c r="AD840" s="20"/>
      <c r="AE840" s="23"/>
      <c r="AF840" s="23"/>
      <c r="AG840" s="23"/>
      <c r="AH840" s="23"/>
      <c r="AI840" s="20"/>
      <c r="AJ840" s="20"/>
    </row>
    <row r="841" spans="23:36" x14ac:dyDescent="0.25">
      <c r="W841" s="23"/>
      <c r="X841" s="23"/>
      <c r="Y841" s="52"/>
      <c r="Z841" s="52"/>
      <c r="AA841" s="23"/>
      <c r="AB841" s="23"/>
      <c r="AC841" s="20"/>
      <c r="AD841" s="20"/>
      <c r="AE841" s="23"/>
      <c r="AF841" s="23"/>
      <c r="AG841" s="23"/>
      <c r="AH841" s="23"/>
      <c r="AI841" s="20"/>
      <c r="AJ841" s="20"/>
    </row>
    <row r="842" spans="23:36" x14ac:dyDescent="0.25">
      <c r="W842" s="23"/>
      <c r="X842" s="23"/>
      <c r="Y842" s="52"/>
      <c r="Z842" s="52"/>
      <c r="AA842" s="23"/>
      <c r="AB842" s="23"/>
      <c r="AC842" s="20"/>
      <c r="AD842" s="20"/>
      <c r="AE842" s="23"/>
      <c r="AF842" s="23"/>
      <c r="AG842" s="23"/>
      <c r="AH842" s="23"/>
      <c r="AI842" s="20"/>
      <c r="AJ842" s="20"/>
    </row>
    <row r="843" spans="23:36" x14ac:dyDescent="0.25">
      <c r="W843" s="23"/>
      <c r="X843" s="23"/>
      <c r="Y843" s="52"/>
      <c r="Z843" s="52"/>
      <c r="AA843" s="23"/>
      <c r="AB843" s="23"/>
      <c r="AC843" s="20"/>
      <c r="AD843" s="20"/>
      <c r="AE843" s="23"/>
      <c r="AF843" s="23"/>
      <c r="AG843" s="23"/>
      <c r="AH843" s="23"/>
      <c r="AI843" s="20"/>
      <c r="AJ843" s="20"/>
    </row>
    <row r="844" spans="23:36" x14ac:dyDescent="0.25">
      <c r="W844" s="23"/>
      <c r="X844" s="23"/>
      <c r="Y844" s="52"/>
      <c r="Z844" s="52"/>
      <c r="AA844" s="23"/>
      <c r="AB844" s="23"/>
      <c r="AC844" s="20"/>
      <c r="AD844" s="20"/>
      <c r="AE844" s="23"/>
      <c r="AF844" s="23"/>
      <c r="AG844" s="23"/>
      <c r="AH844" s="23"/>
      <c r="AI844" s="20"/>
      <c r="AJ844" s="20"/>
    </row>
    <row r="845" spans="23:36" x14ac:dyDescent="0.25">
      <c r="W845" s="23"/>
      <c r="X845" s="23"/>
      <c r="Y845" s="52"/>
      <c r="Z845" s="52"/>
      <c r="AA845" s="23"/>
      <c r="AB845" s="23"/>
      <c r="AC845" s="20"/>
      <c r="AD845" s="20"/>
      <c r="AE845" s="23"/>
      <c r="AF845" s="23"/>
      <c r="AG845" s="23"/>
      <c r="AH845" s="23"/>
      <c r="AI845" s="20"/>
      <c r="AJ845" s="20"/>
    </row>
    <row r="846" spans="23:36" x14ac:dyDescent="0.25">
      <c r="W846" s="23"/>
      <c r="X846" s="23"/>
      <c r="Y846" s="52"/>
      <c r="Z846" s="52"/>
      <c r="AA846" s="23"/>
      <c r="AB846" s="23"/>
      <c r="AC846" s="20"/>
      <c r="AD846" s="20"/>
      <c r="AE846" s="23"/>
      <c r="AF846" s="23"/>
      <c r="AG846" s="23"/>
      <c r="AH846" s="23"/>
      <c r="AI846" s="20"/>
      <c r="AJ846" s="20"/>
    </row>
    <row r="847" spans="23:36" x14ac:dyDescent="0.25">
      <c r="W847" s="23"/>
      <c r="X847" s="23"/>
      <c r="Y847" s="52"/>
      <c r="Z847" s="52"/>
      <c r="AA847" s="23"/>
      <c r="AB847" s="23"/>
      <c r="AC847" s="20"/>
      <c r="AD847" s="20"/>
      <c r="AE847" s="23"/>
      <c r="AF847" s="23"/>
      <c r="AG847" s="23"/>
      <c r="AH847" s="23"/>
      <c r="AI847" s="20"/>
      <c r="AJ847" s="20"/>
    </row>
    <row r="848" spans="23:36" x14ac:dyDescent="0.25">
      <c r="W848" s="23"/>
      <c r="X848" s="23"/>
      <c r="Y848" s="52"/>
      <c r="Z848" s="52"/>
      <c r="AA848" s="23"/>
      <c r="AB848" s="23"/>
      <c r="AC848" s="20"/>
      <c r="AD848" s="20"/>
      <c r="AE848" s="23"/>
      <c r="AF848" s="23"/>
      <c r="AG848" s="23"/>
      <c r="AH848" s="23"/>
      <c r="AI848" s="20"/>
      <c r="AJ848" s="20"/>
    </row>
    <row r="849" spans="23:36" x14ac:dyDescent="0.25">
      <c r="W849" s="23"/>
      <c r="X849" s="23"/>
      <c r="Y849" s="52"/>
      <c r="Z849" s="52"/>
      <c r="AA849" s="23"/>
      <c r="AB849" s="23"/>
      <c r="AC849" s="20"/>
      <c r="AD849" s="20"/>
      <c r="AE849" s="23"/>
      <c r="AF849" s="23"/>
      <c r="AG849" s="23"/>
      <c r="AH849" s="23"/>
      <c r="AI849" s="20"/>
      <c r="AJ849" s="20"/>
    </row>
    <row r="850" spans="23:36" x14ac:dyDescent="0.25">
      <c r="W850" s="23"/>
      <c r="X850" s="23"/>
      <c r="Y850" s="52"/>
      <c r="Z850" s="52"/>
      <c r="AA850" s="23"/>
      <c r="AB850" s="23"/>
      <c r="AC850" s="20"/>
      <c r="AD850" s="20"/>
      <c r="AE850" s="23"/>
      <c r="AF850" s="23"/>
      <c r="AG850" s="23"/>
      <c r="AH850" s="23"/>
      <c r="AI850" s="20"/>
      <c r="AJ850" s="20"/>
    </row>
    <row r="851" spans="23:36" x14ac:dyDescent="0.25">
      <c r="W851" s="23"/>
      <c r="X851" s="23"/>
      <c r="Y851" s="52"/>
      <c r="Z851" s="52"/>
      <c r="AA851" s="23"/>
      <c r="AB851" s="23"/>
      <c r="AC851" s="20"/>
      <c r="AD851" s="20"/>
      <c r="AE851" s="23"/>
      <c r="AF851" s="23"/>
      <c r="AG851" s="23"/>
      <c r="AH851" s="23"/>
      <c r="AI851" s="20"/>
      <c r="AJ851" s="20"/>
    </row>
    <row r="852" spans="23:36" x14ac:dyDescent="0.25">
      <c r="W852" s="23"/>
      <c r="X852" s="23"/>
      <c r="Y852" s="52"/>
      <c r="Z852" s="52"/>
      <c r="AA852" s="23"/>
      <c r="AB852" s="23"/>
      <c r="AC852" s="20"/>
      <c r="AD852" s="20"/>
      <c r="AE852" s="23"/>
      <c r="AF852" s="23"/>
      <c r="AG852" s="23"/>
      <c r="AH852" s="23"/>
      <c r="AI852" s="20"/>
      <c r="AJ852" s="20"/>
    </row>
    <row r="853" spans="23:36" x14ac:dyDescent="0.25">
      <c r="W853" s="23"/>
      <c r="X853" s="23"/>
      <c r="Y853" s="52"/>
      <c r="Z853" s="52"/>
      <c r="AA853" s="23"/>
      <c r="AB853" s="23"/>
      <c r="AC853" s="20"/>
      <c r="AD853" s="20"/>
      <c r="AE853" s="23"/>
      <c r="AF853" s="23"/>
      <c r="AG853" s="23"/>
      <c r="AH853" s="23"/>
      <c r="AI853" s="20"/>
      <c r="AJ853" s="20"/>
    </row>
    <row r="854" spans="23:36" x14ac:dyDescent="0.25">
      <c r="W854" s="23"/>
      <c r="X854" s="23"/>
      <c r="Y854" s="52"/>
      <c r="Z854" s="52"/>
      <c r="AA854" s="23"/>
      <c r="AB854" s="23"/>
      <c r="AC854" s="20"/>
      <c r="AD854" s="20"/>
      <c r="AE854" s="23"/>
      <c r="AF854" s="23"/>
      <c r="AG854" s="23"/>
      <c r="AH854" s="23"/>
      <c r="AI854" s="20"/>
      <c r="AJ854" s="20"/>
    </row>
    <row r="855" spans="23:36" x14ac:dyDescent="0.25">
      <c r="W855" s="23"/>
      <c r="X855" s="23"/>
      <c r="Y855" s="52"/>
      <c r="Z855" s="52"/>
      <c r="AA855" s="23"/>
      <c r="AB855" s="23"/>
      <c r="AC855" s="20"/>
      <c r="AD855" s="20"/>
      <c r="AE855" s="23"/>
      <c r="AF855" s="23"/>
      <c r="AG855" s="23"/>
      <c r="AH855" s="23"/>
      <c r="AI855" s="20"/>
      <c r="AJ855" s="20"/>
    </row>
    <row r="856" spans="23:36" x14ac:dyDescent="0.25">
      <c r="W856" s="23"/>
      <c r="X856" s="23"/>
      <c r="Y856" s="52"/>
      <c r="Z856" s="52"/>
      <c r="AA856" s="23"/>
      <c r="AB856" s="23"/>
      <c r="AC856" s="20"/>
      <c r="AD856" s="20"/>
      <c r="AE856" s="23"/>
      <c r="AF856" s="23"/>
      <c r="AG856" s="23"/>
      <c r="AH856" s="23"/>
      <c r="AI856" s="20"/>
      <c r="AJ856" s="20"/>
    </row>
    <row r="857" spans="23:36" x14ac:dyDescent="0.25">
      <c r="W857" s="23"/>
      <c r="X857" s="23"/>
      <c r="Y857" s="52"/>
      <c r="Z857" s="52"/>
      <c r="AA857" s="23"/>
      <c r="AB857" s="23"/>
      <c r="AC857" s="20"/>
      <c r="AD857" s="20"/>
      <c r="AE857" s="23"/>
      <c r="AF857" s="23"/>
      <c r="AG857" s="23"/>
      <c r="AH857" s="23"/>
      <c r="AI857" s="20"/>
      <c r="AJ857" s="20"/>
    </row>
    <row r="858" spans="23:36" x14ac:dyDescent="0.25">
      <c r="W858" s="23"/>
      <c r="X858" s="23"/>
      <c r="Y858" s="52"/>
      <c r="Z858" s="52"/>
      <c r="AA858" s="23"/>
      <c r="AB858" s="23"/>
      <c r="AC858" s="20"/>
      <c r="AD858" s="20"/>
      <c r="AE858" s="23"/>
      <c r="AF858" s="23"/>
      <c r="AG858" s="23"/>
      <c r="AH858" s="23"/>
      <c r="AI858" s="20"/>
      <c r="AJ858" s="20"/>
    </row>
    <row r="859" spans="23:36" x14ac:dyDescent="0.25">
      <c r="W859" s="23"/>
      <c r="X859" s="23"/>
      <c r="Y859" s="52"/>
      <c r="Z859" s="52"/>
      <c r="AA859" s="23"/>
      <c r="AB859" s="23"/>
      <c r="AC859" s="20"/>
      <c r="AD859" s="20"/>
      <c r="AE859" s="23"/>
      <c r="AF859" s="23"/>
      <c r="AG859" s="23"/>
      <c r="AH859" s="23"/>
      <c r="AI859" s="20"/>
      <c r="AJ859" s="20"/>
    </row>
    <row r="860" spans="23:36" x14ac:dyDescent="0.25">
      <c r="W860" s="23"/>
      <c r="X860" s="23"/>
      <c r="Y860" s="52"/>
      <c r="Z860" s="52"/>
      <c r="AA860" s="23"/>
      <c r="AB860" s="23"/>
      <c r="AC860" s="20"/>
      <c r="AD860" s="20"/>
      <c r="AE860" s="23"/>
      <c r="AF860" s="23"/>
      <c r="AG860" s="23"/>
      <c r="AH860" s="23"/>
      <c r="AI860" s="20"/>
      <c r="AJ860" s="20"/>
    </row>
    <row r="861" spans="23:36" x14ac:dyDescent="0.25">
      <c r="W861" s="23"/>
      <c r="X861" s="23"/>
      <c r="Y861" s="52"/>
      <c r="Z861" s="52"/>
      <c r="AA861" s="23"/>
      <c r="AB861" s="23"/>
      <c r="AC861" s="20"/>
      <c r="AD861" s="20"/>
      <c r="AE861" s="23"/>
      <c r="AF861" s="23"/>
      <c r="AG861" s="23"/>
      <c r="AH861" s="23"/>
      <c r="AI861" s="20"/>
      <c r="AJ861" s="20"/>
    </row>
    <row r="862" spans="23:36" x14ac:dyDescent="0.25">
      <c r="W862" s="23"/>
      <c r="X862" s="23"/>
      <c r="Y862" s="52"/>
      <c r="Z862" s="52"/>
      <c r="AA862" s="23"/>
      <c r="AB862" s="23"/>
      <c r="AC862" s="20"/>
      <c r="AD862" s="20"/>
      <c r="AE862" s="23"/>
      <c r="AF862" s="23"/>
      <c r="AG862" s="23"/>
      <c r="AH862" s="23"/>
      <c r="AI862" s="20"/>
      <c r="AJ862" s="20"/>
    </row>
    <row r="863" spans="23:36" x14ac:dyDescent="0.25">
      <c r="W863" s="23"/>
      <c r="X863" s="23"/>
      <c r="Y863" s="52"/>
      <c r="Z863" s="52"/>
      <c r="AA863" s="23"/>
      <c r="AB863" s="23"/>
      <c r="AC863" s="20"/>
      <c r="AD863" s="20"/>
      <c r="AE863" s="23"/>
      <c r="AF863" s="23"/>
      <c r="AG863" s="23"/>
      <c r="AH863" s="23"/>
      <c r="AI863" s="20"/>
      <c r="AJ863" s="20"/>
    </row>
    <row r="864" spans="23:36" x14ac:dyDescent="0.25">
      <c r="W864" s="23"/>
      <c r="X864" s="23"/>
      <c r="Y864" s="52"/>
      <c r="Z864" s="52"/>
      <c r="AA864" s="23"/>
      <c r="AB864" s="23"/>
      <c r="AC864" s="20"/>
      <c r="AD864" s="20"/>
      <c r="AE864" s="23"/>
      <c r="AF864" s="23"/>
      <c r="AG864" s="23"/>
      <c r="AH864" s="23"/>
      <c r="AI864" s="20"/>
      <c r="AJ864" s="20"/>
    </row>
    <row r="865" spans="23:36" x14ac:dyDescent="0.25">
      <c r="W865" s="23"/>
      <c r="X865" s="23"/>
      <c r="Y865" s="52"/>
      <c r="Z865" s="52"/>
      <c r="AA865" s="23"/>
      <c r="AB865" s="23"/>
      <c r="AC865" s="20"/>
      <c r="AD865" s="20"/>
      <c r="AE865" s="23"/>
      <c r="AF865" s="23"/>
      <c r="AG865" s="23"/>
      <c r="AH865" s="23"/>
      <c r="AI865" s="20"/>
      <c r="AJ865" s="20"/>
    </row>
    <row r="866" spans="23:36" x14ac:dyDescent="0.25">
      <c r="W866" s="23"/>
      <c r="X866" s="23"/>
      <c r="Y866" s="52"/>
      <c r="Z866" s="52"/>
      <c r="AA866" s="23"/>
      <c r="AB866" s="23"/>
      <c r="AC866" s="20"/>
      <c r="AD866" s="20"/>
      <c r="AE866" s="23"/>
      <c r="AF866" s="23"/>
      <c r="AG866" s="23"/>
      <c r="AH866" s="23"/>
      <c r="AI866" s="20"/>
      <c r="AJ866" s="20"/>
    </row>
    <row r="867" spans="23:36" x14ac:dyDescent="0.25">
      <c r="W867" s="23"/>
      <c r="X867" s="23"/>
      <c r="Y867" s="52"/>
      <c r="Z867" s="52"/>
      <c r="AA867" s="23"/>
      <c r="AB867" s="23"/>
      <c r="AC867" s="20"/>
      <c r="AD867" s="20"/>
      <c r="AE867" s="23"/>
      <c r="AF867" s="23"/>
      <c r="AG867" s="23"/>
      <c r="AH867" s="23"/>
      <c r="AI867" s="20"/>
      <c r="AJ867" s="20"/>
    </row>
    <row r="868" spans="23:36" x14ac:dyDescent="0.25">
      <c r="W868" s="23"/>
      <c r="X868" s="23"/>
      <c r="Y868" s="52"/>
      <c r="Z868" s="52"/>
      <c r="AA868" s="23"/>
      <c r="AB868" s="23"/>
      <c r="AC868" s="20"/>
      <c r="AD868" s="20"/>
      <c r="AE868" s="23"/>
      <c r="AF868" s="23"/>
      <c r="AG868" s="23"/>
      <c r="AH868" s="23"/>
      <c r="AI868" s="20"/>
      <c r="AJ868" s="20"/>
    </row>
    <row r="869" spans="23:36" x14ac:dyDescent="0.25">
      <c r="W869" s="23"/>
      <c r="X869" s="23"/>
      <c r="Y869" s="52"/>
      <c r="Z869" s="52"/>
      <c r="AA869" s="23"/>
      <c r="AB869" s="23"/>
      <c r="AC869" s="20"/>
      <c r="AD869" s="20"/>
      <c r="AE869" s="23"/>
      <c r="AF869" s="23"/>
      <c r="AG869" s="23"/>
      <c r="AH869" s="23"/>
      <c r="AI869" s="20"/>
      <c r="AJ869" s="20"/>
    </row>
    <row r="870" spans="23:36" x14ac:dyDescent="0.25">
      <c r="W870" s="23"/>
      <c r="X870" s="23"/>
      <c r="Y870" s="52"/>
      <c r="Z870" s="52"/>
      <c r="AA870" s="23"/>
      <c r="AB870" s="23"/>
      <c r="AC870" s="20"/>
      <c r="AD870" s="20"/>
      <c r="AE870" s="23"/>
      <c r="AF870" s="23"/>
      <c r="AG870" s="23"/>
      <c r="AH870" s="23"/>
      <c r="AI870" s="20"/>
      <c r="AJ870" s="20"/>
    </row>
    <row r="871" spans="23:36" x14ac:dyDescent="0.25">
      <c r="W871" s="23"/>
      <c r="X871" s="23"/>
      <c r="Y871" s="52"/>
      <c r="Z871" s="52"/>
      <c r="AA871" s="23"/>
      <c r="AB871" s="23"/>
      <c r="AC871" s="20"/>
      <c r="AD871" s="20"/>
      <c r="AE871" s="23"/>
      <c r="AF871" s="23"/>
      <c r="AG871" s="23"/>
      <c r="AH871" s="23"/>
      <c r="AI871" s="20"/>
      <c r="AJ871" s="20"/>
    </row>
    <row r="872" spans="23:36" x14ac:dyDescent="0.25">
      <c r="W872" s="23"/>
      <c r="X872" s="23"/>
      <c r="Y872" s="52"/>
      <c r="Z872" s="52"/>
      <c r="AA872" s="23"/>
      <c r="AB872" s="23"/>
      <c r="AC872" s="20"/>
      <c r="AD872" s="20"/>
      <c r="AE872" s="23"/>
      <c r="AF872" s="23"/>
      <c r="AG872" s="23"/>
      <c r="AH872" s="23"/>
      <c r="AI872" s="20"/>
      <c r="AJ872" s="20"/>
    </row>
    <row r="873" spans="23:36" x14ac:dyDescent="0.25">
      <c r="W873" s="23"/>
      <c r="X873" s="23"/>
      <c r="Y873" s="52"/>
      <c r="Z873" s="52"/>
      <c r="AA873" s="23"/>
      <c r="AB873" s="23"/>
      <c r="AC873" s="20"/>
      <c r="AD873" s="20"/>
      <c r="AE873" s="23"/>
      <c r="AF873" s="23"/>
      <c r="AG873" s="23"/>
      <c r="AH873" s="23"/>
      <c r="AI873" s="20"/>
      <c r="AJ873" s="20"/>
    </row>
    <row r="874" spans="23:36" x14ac:dyDescent="0.25">
      <c r="W874" s="23"/>
      <c r="X874" s="23"/>
      <c r="Y874" s="52"/>
      <c r="Z874" s="52"/>
      <c r="AA874" s="23"/>
      <c r="AB874" s="23"/>
      <c r="AC874" s="20"/>
      <c r="AD874" s="20"/>
      <c r="AE874" s="23"/>
      <c r="AF874" s="23"/>
      <c r="AG874" s="23"/>
      <c r="AH874" s="23"/>
      <c r="AI874" s="20"/>
      <c r="AJ874" s="20"/>
    </row>
    <row r="875" spans="23:36" x14ac:dyDescent="0.25">
      <c r="W875" s="23"/>
      <c r="X875" s="23"/>
      <c r="Y875" s="52"/>
      <c r="Z875" s="52"/>
      <c r="AA875" s="23"/>
      <c r="AB875" s="23"/>
      <c r="AC875" s="20"/>
      <c r="AD875" s="20"/>
      <c r="AE875" s="23"/>
      <c r="AF875" s="23"/>
      <c r="AG875" s="23"/>
      <c r="AH875" s="23"/>
      <c r="AI875" s="20"/>
      <c r="AJ875" s="20"/>
    </row>
    <row r="876" spans="23:36" x14ac:dyDescent="0.25">
      <c r="W876" s="23"/>
      <c r="X876" s="23"/>
      <c r="Y876" s="52"/>
      <c r="Z876" s="52"/>
      <c r="AA876" s="23"/>
      <c r="AB876" s="23"/>
      <c r="AC876" s="20"/>
      <c r="AD876" s="20"/>
      <c r="AE876" s="23"/>
      <c r="AF876" s="23"/>
      <c r="AG876" s="23"/>
      <c r="AH876" s="23"/>
      <c r="AI876" s="20"/>
      <c r="AJ876" s="20"/>
    </row>
    <row r="877" spans="23:36" x14ac:dyDescent="0.25">
      <c r="W877" s="23"/>
      <c r="X877" s="23"/>
      <c r="Y877" s="52"/>
      <c r="Z877" s="52"/>
      <c r="AA877" s="23"/>
      <c r="AB877" s="23"/>
      <c r="AC877" s="20"/>
      <c r="AD877" s="20"/>
      <c r="AE877" s="23"/>
      <c r="AF877" s="23"/>
      <c r="AG877" s="23"/>
      <c r="AH877" s="23"/>
      <c r="AI877" s="20"/>
      <c r="AJ877" s="20"/>
    </row>
    <row r="878" spans="23:36" x14ac:dyDescent="0.25">
      <c r="W878" s="23"/>
      <c r="X878" s="23"/>
      <c r="Y878" s="52"/>
      <c r="Z878" s="52"/>
      <c r="AA878" s="23"/>
      <c r="AB878" s="23"/>
      <c r="AC878" s="20"/>
      <c r="AD878" s="20"/>
      <c r="AE878" s="23"/>
      <c r="AF878" s="23"/>
      <c r="AG878" s="23"/>
      <c r="AH878" s="23"/>
      <c r="AI878" s="20"/>
      <c r="AJ878" s="20"/>
    </row>
    <row r="879" spans="23:36" x14ac:dyDescent="0.25">
      <c r="W879" s="23"/>
      <c r="X879" s="23"/>
      <c r="Y879" s="52"/>
      <c r="Z879" s="52"/>
      <c r="AA879" s="23"/>
      <c r="AB879" s="23"/>
      <c r="AC879" s="20"/>
      <c r="AD879" s="20"/>
      <c r="AE879" s="23"/>
      <c r="AF879" s="23"/>
      <c r="AG879" s="23"/>
      <c r="AH879" s="23"/>
      <c r="AI879" s="20"/>
      <c r="AJ879" s="20"/>
    </row>
    <row r="880" spans="23:36" x14ac:dyDescent="0.25">
      <c r="W880" s="23"/>
      <c r="X880" s="23"/>
      <c r="Y880" s="52"/>
      <c r="Z880" s="52"/>
      <c r="AA880" s="23"/>
      <c r="AB880" s="23"/>
      <c r="AC880" s="20"/>
      <c r="AD880" s="20"/>
      <c r="AE880" s="23"/>
      <c r="AF880" s="23"/>
      <c r="AG880" s="23"/>
      <c r="AH880" s="23"/>
      <c r="AI880" s="20"/>
      <c r="AJ880" s="20"/>
    </row>
    <row r="881" spans="23:36" x14ac:dyDescent="0.25">
      <c r="W881" s="23"/>
      <c r="X881" s="23"/>
      <c r="Y881" s="52"/>
      <c r="Z881" s="52"/>
      <c r="AA881" s="23"/>
      <c r="AB881" s="23"/>
      <c r="AC881" s="20"/>
      <c r="AD881" s="20"/>
      <c r="AE881" s="23"/>
      <c r="AF881" s="23"/>
      <c r="AG881" s="23"/>
      <c r="AH881" s="23"/>
      <c r="AI881" s="20"/>
      <c r="AJ881" s="20"/>
    </row>
    <row r="882" spans="23:36" x14ac:dyDescent="0.25">
      <c r="W882" s="23"/>
      <c r="X882" s="23"/>
      <c r="Y882" s="52"/>
      <c r="Z882" s="52"/>
      <c r="AA882" s="23"/>
      <c r="AB882" s="23"/>
      <c r="AC882" s="20"/>
      <c r="AD882" s="20"/>
      <c r="AE882" s="23"/>
      <c r="AF882" s="23"/>
      <c r="AG882" s="23"/>
      <c r="AH882" s="23"/>
      <c r="AI882" s="20"/>
      <c r="AJ882" s="20"/>
    </row>
    <row r="883" spans="23:36" x14ac:dyDescent="0.25">
      <c r="W883" s="23"/>
      <c r="X883" s="23"/>
      <c r="Y883" s="52"/>
      <c r="Z883" s="52"/>
      <c r="AA883" s="23"/>
      <c r="AB883" s="23"/>
      <c r="AC883" s="20"/>
      <c r="AD883" s="20"/>
      <c r="AE883" s="23"/>
      <c r="AF883" s="23"/>
      <c r="AG883" s="23"/>
      <c r="AH883" s="23"/>
      <c r="AI883" s="20"/>
      <c r="AJ883" s="20"/>
    </row>
    <row r="884" spans="23:36" x14ac:dyDescent="0.25">
      <c r="W884" s="23"/>
      <c r="X884" s="23"/>
      <c r="Y884" s="52"/>
      <c r="Z884" s="52"/>
      <c r="AA884" s="23"/>
      <c r="AB884" s="23"/>
      <c r="AC884" s="20"/>
      <c r="AD884" s="20"/>
      <c r="AE884" s="23"/>
      <c r="AF884" s="23"/>
      <c r="AG884" s="23"/>
      <c r="AH884" s="23"/>
      <c r="AI884" s="20"/>
      <c r="AJ884" s="20"/>
    </row>
    <row r="885" spans="23:36" x14ac:dyDescent="0.25">
      <c r="W885" s="23"/>
      <c r="X885" s="23"/>
      <c r="Y885" s="52"/>
      <c r="Z885" s="52"/>
      <c r="AA885" s="23"/>
      <c r="AB885" s="23"/>
      <c r="AC885" s="20"/>
      <c r="AD885" s="20"/>
      <c r="AE885" s="23"/>
      <c r="AF885" s="23"/>
      <c r="AG885" s="23"/>
      <c r="AH885" s="23"/>
      <c r="AI885" s="20"/>
      <c r="AJ885" s="20"/>
    </row>
    <row r="886" spans="23:36" x14ac:dyDescent="0.25">
      <c r="W886" s="23"/>
      <c r="X886" s="23"/>
      <c r="Y886" s="52"/>
      <c r="Z886" s="52"/>
      <c r="AA886" s="23"/>
      <c r="AB886" s="23"/>
      <c r="AC886" s="20"/>
      <c r="AD886" s="20"/>
      <c r="AE886" s="23"/>
      <c r="AF886" s="23"/>
      <c r="AG886" s="23"/>
      <c r="AH886" s="23"/>
      <c r="AI886" s="20"/>
      <c r="AJ886" s="20"/>
    </row>
    <row r="887" spans="23:36" x14ac:dyDescent="0.25">
      <c r="W887" s="23"/>
      <c r="X887" s="23"/>
      <c r="Y887" s="52"/>
      <c r="Z887" s="52"/>
      <c r="AA887" s="23"/>
      <c r="AB887" s="23"/>
      <c r="AC887" s="20"/>
      <c r="AD887" s="20"/>
      <c r="AE887" s="23"/>
      <c r="AF887" s="23"/>
      <c r="AG887" s="23"/>
      <c r="AH887" s="23"/>
      <c r="AI887" s="20"/>
      <c r="AJ887" s="20"/>
    </row>
    <row r="888" spans="23:36" x14ac:dyDescent="0.25">
      <c r="W888" s="23"/>
      <c r="X888" s="23"/>
      <c r="Y888" s="52"/>
      <c r="Z888" s="52"/>
      <c r="AA888" s="23"/>
      <c r="AB888" s="23"/>
      <c r="AC888" s="20"/>
      <c r="AD888" s="20"/>
      <c r="AE888" s="23"/>
      <c r="AF888" s="23"/>
      <c r="AG888" s="23"/>
      <c r="AH888" s="23"/>
      <c r="AI888" s="20"/>
      <c r="AJ888" s="20"/>
    </row>
    <row r="889" spans="23:36" x14ac:dyDescent="0.25">
      <c r="W889" s="23"/>
      <c r="X889" s="23"/>
      <c r="Y889" s="52"/>
      <c r="Z889" s="52"/>
      <c r="AA889" s="23"/>
      <c r="AB889" s="23"/>
      <c r="AC889" s="20"/>
      <c r="AD889" s="20"/>
      <c r="AE889" s="23"/>
      <c r="AF889" s="23"/>
      <c r="AG889" s="23"/>
      <c r="AH889" s="23"/>
      <c r="AI889" s="20"/>
      <c r="AJ889" s="20"/>
    </row>
    <row r="890" spans="23:36" x14ac:dyDescent="0.25">
      <c r="W890" s="23"/>
      <c r="X890" s="23"/>
      <c r="Y890" s="52"/>
      <c r="Z890" s="52"/>
      <c r="AA890" s="23"/>
      <c r="AB890" s="23"/>
      <c r="AC890" s="20"/>
      <c r="AD890" s="20"/>
      <c r="AE890" s="23"/>
      <c r="AF890" s="23"/>
      <c r="AG890" s="23"/>
      <c r="AH890" s="23"/>
      <c r="AI890" s="20"/>
      <c r="AJ890" s="20"/>
    </row>
    <row r="891" spans="23:36" x14ac:dyDescent="0.25">
      <c r="W891" s="23"/>
      <c r="X891" s="23"/>
      <c r="Y891" s="52"/>
      <c r="Z891" s="52"/>
      <c r="AA891" s="23"/>
      <c r="AB891" s="23"/>
      <c r="AC891" s="20"/>
      <c r="AD891" s="20"/>
      <c r="AE891" s="23"/>
      <c r="AF891" s="23"/>
      <c r="AG891" s="23"/>
      <c r="AH891" s="23"/>
      <c r="AI891" s="20"/>
      <c r="AJ891" s="20"/>
    </row>
    <row r="892" spans="23:36" x14ac:dyDescent="0.25">
      <c r="W892" s="23"/>
      <c r="X892" s="23"/>
      <c r="Y892" s="52"/>
      <c r="Z892" s="52"/>
      <c r="AA892" s="23"/>
      <c r="AB892" s="23"/>
      <c r="AC892" s="20"/>
      <c r="AD892" s="20"/>
      <c r="AE892" s="23"/>
      <c r="AF892" s="23"/>
      <c r="AG892" s="23"/>
      <c r="AH892" s="23"/>
      <c r="AI892" s="20"/>
      <c r="AJ892" s="20"/>
    </row>
    <row r="893" spans="23:36" x14ac:dyDescent="0.25">
      <c r="W893" s="23"/>
      <c r="X893" s="23"/>
      <c r="Y893" s="52"/>
      <c r="Z893" s="52"/>
      <c r="AA893" s="23"/>
      <c r="AB893" s="23"/>
      <c r="AC893" s="20"/>
      <c r="AD893" s="20"/>
      <c r="AE893" s="23"/>
      <c r="AF893" s="23"/>
      <c r="AG893" s="23"/>
      <c r="AH893" s="23"/>
      <c r="AI893" s="20"/>
      <c r="AJ893" s="20"/>
    </row>
    <row r="894" spans="23:36" x14ac:dyDescent="0.25">
      <c r="W894" s="23"/>
      <c r="X894" s="23"/>
      <c r="Y894" s="52"/>
      <c r="Z894" s="52"/>
      <c r="AA894" s="23"/>
      <c r="AB894" s="23"/>
      <c r="AC894" s="20"/>
      <c r="AD894" s="20"/>
      <c r="AE894" s="23"/>
      <c r="AF894" s="23"/>
      <c r="AG894" s="23"/>
      <c r="AH894" s="23"/>
      <c r="AI894" s="20"/>
      <c r="AJ894" s="20"/>
    </row>
    <row r="895" spans="23:36" x14ac:dyDescent="0.25">
      <c r="W895" s="23"/>
      <c r="X895" s="23"/>
      <c r="Y895" s="52"/>
      <c r="Z895" s="52"/>
      <c r="AA895" s="23"/>
      <c r="AB895" s="23"/>
      <c r="AC895" s="20"/>
      <c r="AD895" s="20"/>
      <c r="AE895" s="23"/>
      <c r="AF895" s="23"/>
      <c r="AG895" s="23"/>
      <c r="AH895" s="23"/>
      <c r="AI895" s="20"/>
      <c r="AJ895" s="20"/>
    </row>
    <row r="896" spans="23:36" x14ac:dyDescent="0.25">
      <c r="W896" s="23"/>
      <c r="X896" s="23"/>
      <c r="Y896" s="52"/>
      <c r="Z896" s="52"/>
      <c r="AA896" s="23"/>
      <c r="AB896" s="23"/>
      <c r="AC896" s="20"/>
      <c r="AD896" s="20"/>
      <c r="AE896" s="23"/>
      <c r="AF896" s="23"/>
      <c r="AG896" s="23"/>
      <c r="AH896" s="23"/>
      <c r="AI896" s="20"/>
      <c r="AJ896" s="20"/>
    </row>
    <row r="897" spans="23:36" x14ac:dyDescent="0.25">
      <c r="W897" s="23"/>
      <c r="X897" s="23"/>
      <c r="Y897" s="52"/>
      <c r="Z897" s="52"/>
      <c r="AA897" s="23"/>
      <c r="AB897" s="23"/>
      <c r="AC897" s="20"/>
      <c r="AD897" s="20"/>
      <c r="AE897" s="23"/>
      <c r="AF897" s="23"/>
      <c r="AG897" s="23"/>
      <c r="AH897" s="23"/>
      <c r="AI897" s="20"/>
      <c r="AJ897" s="20"/>
    </row>
    <row r="898" spans="23:36" x14ac:dyDescent="0.25">
      <c r="W898" s="23"/>
      <c r="X898" s="23"/>
      <c r="Y898" s="52"/>
      <c r="Z898" s="52"/>
      <c r="AA898" s="23"/>
      <c r="AB898" s="23"/>
      <c r="AC898" s="20"/>
      <c r="AD898" s="20"/>
      <c r="AE898" s="23"/>
      <c r="AF898" s="23"/>
      <c r="AG898" s="23"/>
      <c r="AH898" s="23"/>
      <c r="AI898" s="20"/>
      <c r="AJ898" s="20"/>
    </row>
    <row r="899" spans="23:36" x14ac:dyDescent="0.25">
      <c r="W899" s="23"/>
      <c r="X899" s="23"/>
      <c r="Y899" s="52"/>
      <c r="Z899" s="52"/>
      <c r="AA899" s="23"/>
      <c r="AB899" s="23"/>
      <c r="AC899" s="20"/>
      <c r="AD899" s="20"/>
      <c r="AE899" s="23"/>
      <c r="AF899" s="23"/>
      <c r="AG899" s="23"/>
      <c r="AH899" s="23"/>
      <c r="AI899" s="20"/>
      <c r="AJ899" s="20"/>
    </row>
    <row r="900" spans="23:36" x14ac:dyDescent="0.25">
      <c r="W900" s="23"/>
      <c r="X900" s="23"/>
      <c r="Y900" s="52"/>
      <c r="Z900" s="52"/>
      <c r="AA900" s="23"/>
      <c r="AB900" s="23"/>
      <c r="AC900" s="20"/>
      <c r="AD900" s="20"/>
      <c r="AE900" s="23"/>
      <c r="AF900" s="23"/>
      <c r="AG900" s="23"/>
      <c r="AH900" s="23"/>
      <c r="AI900" s="20"/>
      <c r="AJ900" s="20"/>
    </row>
    <row r="901" spans="23:36" x14ac:dyDescent="0.25">
      <c r="W901" s="23"/>
      <c r="X901" s="23"/>
      <c r="Y901" s="52"/>
      <c r="Z901" s="52"/>
      <c r="AA901" s="23"/>
      <c r="AB901" s="23"/>
      <c r="AC901" s="20"/>
      <c r="AD901" s="20"/>
      <c r="AE901" s="23"/>
      <c r="AF901" s="23"/>
      <c r="AG901" s="23"/>
      <c r="AH901" s="23"/>
      <c r="AI901" s="20"/>
      <c r="AJ901" s="20"/>
    </row>
    <row r="902" spans="23:36" x14ac:dyDescent="0.25">
      <c r="W902" s="23"/>
      <c r="X902" s="23"/>
      <c r="Y902" s="52"/>
      <c r="Z902" s="52"/>
      <c r="AA902" s="23"/>
      <c r="AB902" s="23"/>
      <c r="AC902" s="20"/>
      <c r="AD902" s="20"/>
      <c r="AE902" s="23"/>
      <c r="AF902" s="23"/>
      <c r="AG902" s="23"/>
      <c r="AH902" s="23"/>
      <c r="AI902" s="20"/>
      <c r="AJ902" s="20"/>
    </row>
    <row r="903" spans="23:36" x14ac:dyDescent="0.25">
      <c r="W903" s="23"/>
      <c r="X903" s="23"/>
      <c r="Y903" s="52"/>
      <c r="Z903" s="52"/>
      <c r="AA903" s="23"/>
      <c r="AB903" s="23"/>
      <c r="AC903" s="20"/>
      <c r="AD903" s="20"/>
      <c r="AE903" s="23"/>
      <c r="AF903" s="23"/>
      <c r="AG903" s="23"/>
      <c r="AH903" s="23"/>
      <c r="AI903" s="20"/>
      <c r="AJ903" s="20"/>
    </row>
    <row r="904" spans="23:36" x14ac:dyDescent="0.25">
      <c r="W904" s="23"/>
      <c r="X904" s="23"/>
      <c r="Y904" s="52"/>
      <c r="Z904" s="52"/>
      <c r="AA904" s="23"/>
      <c r="AB904" s="23"/>
      <c r="AC904" s="20"/>
      <c r="AD904" s="20"/>
      <c r="AE904" s="23"/>
      <c r="AF904" s="23"/>
      <c r="AG904" s="23"/>
      <c r="AH904" s="23"/>
      <c r="AI904" s="20"/>
      <c r="AJ904" s="20"/>
    </row>
  </sheetData>
  <conditionalFormatting sqref="V2:V21">
    <cfRule type="cellIs" dxfId="1901" priority="807" operator="lessThan">
      <formula>1990</formula>
    </cfRule>
    <cfRule type="cellIs" dxfId="1900" priority="808" operator="greaterThan">
      <formula>1990</formula>
    </cfRule>
  </conditionalFormatting>
  <conditionalFormatting sqref="V22:V41">
    <cfRule type="cellIs" dxfId="1899" priority="805" operator="lessThan">
      <formula>1990</formula>
    </cfRule>
    <cfRule type="cellIs" dxfId="1898" priority="806" operator="greaterThan">
      <formula>1990</formula>
    </cfRule>
  </conditionalFormatting>
  <conditionalFormatting sqref="V42:V61">
    <cfRule type="cellIs" dxfId="1897" priority="803" operator="lessThan">
      <formula>1990</formula>
    </cfRule>
    <cfRule type="cellIs" dxfId="1896" priority="804" operator="greaterThan">
      <formula>1990</formula>
    </cfRule>
  </conditionalFormatting>
  <conditionalFormatting sqref="V62:V81">
    <cfRule type="cellIs" dxfId="1895" priority="801" operator="lessThan">
      <formula>1990</formula>
    </cfRule>
    <cfRule type="cellIs" dxfId="1894" priority="802" operator="greaterThan">
      <formula>1990</formula>
    </cfRule>
  </conditionalFormatting>
  <conditionalFormatting sqref="V82:V101">
    <cfRule type="cellIs" dxfId="1893" priority="799" operator="lessThan">
      <formula>1990</formula>
    </cfRule>
    <cfRule type="cellIs" dxfId="1892" priority="800" operator="greaterThan">
      <formula>1990</formula>
    </cfRule>
  </conditionalFormatting>
  <conditionalFormatting sqref="V102:V121">
    <cfRule type="cellIs" dxfId="1891" priority="797" operator="lessThan">
      <formula>1990</formula>
    </cfRule>
    <cfRule type="cellIs" dxfId="1890" priority="798" operator="greaterThan">
      <formula>1990</formula>
    </cfRule>
  </conditionalFormatting>
  <conditionalFormatting sqref="V122:V141">
    <cfRule type="cellIs" dxfId="1889" priority="795" operator="lessThan">
      <formula>1990</formula>
    </cfRule>
    <cfRule type="cellIs" dxfId="1888" priority="796" operator="greaterThan">
      <formula>1990</formula>
    </cfRule>
  </conditionalFormatting>
  <conditionalFormatting sqref="V142:V161">
    <cfRule type="cellIs" dxfId="1887" priority="793" operator="lessThan">
      <formula>1990</formula>
    </cfRule>
    <cfRule type="cellIs" dxfId="1886" priority="794" operator="greaterThan">
      <formula>1990</formula>
    </cfRule>
  </conditionalFormatting>
  <conditionalFormatting sqref="V162:V181">
    <cfRule type="cellIs" dxfId="1885" priority="791" operator="lessThan">
      <formula>1990</formula>
    </cfRule>
    <cfRule type="cellIs" dxfId="1884" priority="792" operator="greaterThan">
      <formula>1990</formula>
    </cfRule>
  </conditionalFormatting>
  <conditionalFormatting sqref="V182:V201">
    <cfRule type="cellIs" dxfId="1883" priority="789" operator="lessThan">
      <formula>1990</formula>
    </cfRule>
    <cfRule type="cellIs" dxfId="1882" priority="790" operator="greaterThan">
      <formula>1990</formula>
    </cfRule>
  </conditionalFormatting>
  <conditionalFormatting sqref="V202:V221">
    <cfRule type="cellIs" dxfId="1881" priority="787" operator="lessThan">
      <formula>1990</formula>
    </cfRule>
    <cfRule type="cellIs" dxfId="1880" priority="788" operator="greaterThan">
      <formula>1990</formula>
    </cfRule>
  </conditionalFormatting>
  <conditionalFormatting sqref="V222:V241">
    <cfRule type="cellIs" dxfId="1879" priority="785" operator="lessThan">
      <formula>1990</formula>
    </cfRule>
    <cfRule type="cellIs" dxfId="1878" priority="786" operator="greaterThan">
      <formula>1990</formula>
    </cfRule>
  </conditionalFormatting>
  <conditionalFormatting sqref="V242:V261">
    <cfRule type="cellIs" dxfId="1877" priority="783" operator="lessThan">
      <formula>1990</formula>
    </cfRule>
    <cfRule type="cellIs" dxfId="1876" priority="784" operator="greaterThan">
      <formula>1990</formula>
    </cfRule>
  </conditionalFormatting>
  <conditionalFormatting sqref="V262:V281">
    <cfRule type="cellIs" dxfId="1875" priority="781" operator="lessThan">
      <formula>1990</formula>
    </cfRule>
    <cfRule type="cellIs" dxfId="1874" priority="782" operator="greaterThan">
      <formula>1990</formula>
    </cfRule>
  </conditionalFormatting>
  <conditionalFormatting sqref="V282:V301">
    <cfRule type="cellIs" dxfId="1873" priority="779" operator="lessThan">
      <formula>1990</formula>
    </cfRule>
    <cfRule type="cellIs" dxfId="1872" priority="780" operator="greaterThan">
      <formula>1990</formula>
    </cfRule>
  </conditionalFormatting>
  <conditionalFormatting sqref="V302:V321">
    <cfRule type="cellIs" dxfId="1871" priority="777" operator="lessThan">
      <formula>1990</formula>
    </cfRule>
    <cfRule type="cellIs" dxfId="1870" priority="778" operator="greaterThan">
      <formula>1990</formula>
    </cfRule>
  </conditionalFormatting>
  <conditionalFormatting sqref="V322:V341">
    <cfRule type="cellIs" dxfId="1869" priority="775" operator="lessThan">
      <formula>1990</formula>
    </cfRule>
    <cfRule type="cellIs" dxfId="1868" priority="776" operator="greaterThan">
      <formula>1990</formula>
    </cfRule>
  </conditionalFormatting>
  <conditionalFormatting sqref="V342:V361">
    <cfRule type="cellIs" dxfId="1867" priority="773" operator="lessThan">
      <formula>1990</formula>
    </cfRule>
    <cfRule type="cellIs" dxfId="1866" priority="774" operator="greaterThan">
      <formula>1990</formula>
    </cfRule>
  </conditionalFormatting>
  <conditionalFormatting sqref="V362:V381">
    <cfRule type="cellIs" dxfId="1865" priority="771" operator="lessThan">
      <formula>1990</formula>
    </cfRule>
    <cfRule type="cellIs" dxfId="1864" priority="772" operator="greaterThan">
      <formula>1990</formula>
    </cfRule>
  </conditionalFormatting>
  <conditionalFormatting sqref="V382:V401">
    <cfRule type="cellIs" dxfId="1863" priority="769" operator="lessThan">
      <formula>1990</formula>
    </cfRule>
    <cfRule type="cellIs" dxfId="1862" priority="770" operator="greaterThan">
      <formula>1990</formula>
    </cfRule>
  </conditionalFormatting>
  <conditionalFormatting sqref="V402:V421">
    <cfRule type="cellIs" dxfId="1861" priority="767" operator="lessThan">
      <formula>1990</formula>
    </cfRule>
    <cfRule type="cellIs" dxfId="1860" priority="768" operator="greaterThan">
      <formula>1990</formula>
    </cfRule>
  </conditionalFormatting>
  <conditionalFormatting sqref="V422:V441">
    <cfRule type="cellIs" dxfId="1859" priority="765" operator="lessThan">
      <formula>1990</formula>
    </cfRule>
    <cfRule type="cellIs" dxfId="1858" priority="766" operator="greaterThan">
      <formula>1990</formula>
    </cfRule>
  </conditionalFormatting>
  <conditionalFormatting sqref="V442:V451">
    <cfRule type="cellIs" dxfId="1857" priority="763" operator="lessThan">
      <formula>1990</formula>
    </cfRule>
    <cfRule type="cellIs" dxfId="1856" priority="764" operator="greaterThan">
      <formula>1990</formula>
    </cfRule>
  </conditionalFormatting>
  <conditionalFormatting sqref="AN2:AN11">
    <cfRule type="cellIs" dxfId="1855" priority="762" operator="between">
      <formula>-0.05</formula>
      <formula>0.05</formula>
    </cfRule>
  </conditionalFormatting>
  <conditionalFormatting sqref="AP2:AP11">
    <cfRule type="cellIs" dxfId="1854" priority="761" operator="between">
      <formula>-0.05</formula>
      <formula>0.05</formula>
    </cfRule>
  </conditionalFormatting>
  <conditionalFormatting sqref="AR2:AR11">
    <cfRule type="cellIs" dxfId="1853" priority="760" operator="between">
      <formula>-0.05</formula>
      <formula>0.05</formula>
    </cfRule>
  </conditionalFormatting>
  <conditionalFormatting sqref="AT2:AT11">
    <cfRule type="cellIs" dxfId="1852" priority="759" operator="between">
      <formula>-0.05</formula>
      <formula>0.05</formula>
    </cfRule>
  </conditionalFormatting>
  <conditionalFormatting sqref="AV2:AV11">
    <cfRule type="cellIs" dxfId="1851" priority="758" operator="between">
      <formula>-0.05</formula>
      <formula>0.05</formula>
    </cfRule>
  </conditionalFormatting>
  <conditionalFormatting sqref="AX2:AX11">
    <cfRule type="cellIs" dxfId="1850" priority="757" operator="between">
      <formula>-0.05</formula>
      <formula>0.05</formula>
    </cfRule>
  </conditionalFormatting>
  <conditionalFormatting sqref="AZ2:AZ11">
    <cfRule type="cellIs" dxfId="1849" priority="756" operator="between">
      <formula>-0.05</formula>
      <formula>0.05</formula>
    </cfRule>
  </conditionalFormatting>
  <conditionalFormatting sqref="BB2:BB11">
    <cfRule type="cellIs" dxfId="1848" priority="755" operator="between">
      <formula>-0.05</formula>
      <formula>0.05</formula>
    </cfRule>
  </conditionalFormatting>
  <conditionalFormatting sqref="BD2:BD11">
    <cfRule type="cellIs" dxfId="1847" priority="754" operator="between">
      <formula>-0.05</formula>
      <formula>0.05</formula>
    </cfRule>
  </conditionalFormatting>
  <conditionalFormatting sqref="BF2:BF11">
    <cfRule type="cellIs" dxfId="1846" priority="753" operator="between">
      <formula>-0.05</formula>
      <formula>0.05</formula>
    </cfRule>
  </conditionalFormatting>
  <conditionalFormatting sqref="BH2:BH11">
    <cfRule type="cellIs" dxfId="1845" priority="752" operator="between">
      <formula>-0.05</formula>
      <formula>0.05</formula>
    </cfRule>
  </conditionalFormatting>
  <conditionalFormatting sqref="BJ2:BJ11">
    <cfRule type="cellIs" dxfId="1844" priority="751" operator="between">
      <formula>-0.05</formula>
      <formula>0.05</formula>
    </cfRule>
  </conditionalFormatting>
  <conditionalFormatting sqref="BL2:BL11">
    <cfRule type="cellIs" dxfId="1843" priority="750" operator="between">
      <formula>-0.05</formula>
      <formula>0.05</formula>
    </cfRule>
  </conditionalFormatting>
  <conditionalFormatting sqref="BN2:BN11">
    <cfRule type="cellIs" dxfId="1842" priority="749" operator="between">
      <formula>-0.05</formula>
      <formula>0.05</formula>
    </cfRule>
  </conditionalFormatting>
  <conditionalFormatting sqref="AN12:AN21">
    <cfRule type="cellIs" dxfId="1841" priority="748" operator="between">
      <formula>-0.05</formula>
      <formula>0.05</formula>
    </cfRule>
  </conditionalFormatting>
  <conditionalFormatting sqref="AP12:AP21">
    <cfRule type="cellIs" dxfId="1840" priority="747" operator="between">
      <formula>-0.05</formula>
      <formula>0.05</formula>
    </cfRule>
  </conditionalFormatting>
  <conditionalFormatting sqref="AR12:AR21">
    <cfRule type="cellIs" dxfId="1839" priority="746" operator="between">
      <formula>-0.05</formula>
      <formula>0.05</formula>
    </cfRule>
  </conditionalFormatting>
  <conditionalFormatting sqref="AT12:AT21">
    <cfRule type="cellIs" dxfId="1838" priority="745" operator="between">
      <formula>-0.05</formula>
      <formula>0.05</formula>
    </cfRule>
  </conditionalFormatting>
  <conditionalFormatting sqref="AV12:AV21">
    <cfRule type="cellIs" dxfId="1837" priority="744" operator="between">
      <formula>-0.05</formula>
      <formula>0.05</formula>
    </cfRule>
  </conditionalFormatting>
  <conditionalFormatting sqref="AX12:AX21">
    <cfRule type="cellIs" dxfId="1836" priority="743" operator="between">
      <formula>-0.05</formula>
      <formula>0.05</formula>
    </cfRule>
  </conditionalFormatting>
  <conditionalFormatting sqref="AZ12:AZ21">
    <cfRule type="cellIs" dxfId="1835" priority="742" operator="between">
      <formula>-0.05</formula>
      <formula>0.05</formula>
    </cfRule>
  </conditionalFormatting>
  <conditionalFormatting sqref="BB12:BB21">
    <cfRule type="cellIs" dxfId="1834" priority="741" operator="between">
      <formula>-0.05</formula>
      <formula>0.05</formula>
    </cfRule>
  </conditionalFormatting>
  <conditionalFormatting sqref="BD12:BD21">
    <cfRule type="cellIs" dxfId="1833" priority="740" operator="between">
      <formula>-0.05</formula>
      <formula>0.05</formula>
    </cfRule>
  </conditionalFormatting>
  <conditionalFormatting sqref="BF12:BF21">
    <cfRule type="cellIs" dxfId="1832" priority="739" operator="between">
      <formula>-0.05</formula>
      <formula>0.05</formula>
    </cfRule>
  </conditionalFormatting>
  <conditionalFormatting sqref="BH12:BH21">
    <cfRule type="cellIs" dxfId="1831" priority="738" operator="between">
      <formula>-0.05</formula>
      <formula>0.05</formula>
    </cfRule>
  </conditionalFormatting>
  <conditionalFormatting sqref="BJ12:BJ21">
    <cfRule type="cellIs" dxfId="1830" priority="737" operator="between">
      <formula>-0.05</formula>
      <formula>0.05</formula>
    </cfRule>
  </conditionalFormatting>
  <conditionalFormatting sqref="BL12:BL21">
    <cfRule type="cellIs" dxfId="1829" priority="736" operator="between">
      <formula>-0.05</formula>
      <formula>0.05</formula>
    </cfRule>
  </conditionalFormatting>
  <conditionalFormatting sqref="BN12:BN21">
    <cfRule type="cellIs" dxfId="1828" priority="735" operator="between">
      <formula>-0.05</formula>
      <formula>0.05</formula>
    </cfRule>
  </conditionalFormatting>
  <conditionalFormatting sqref="AN22:AN31">
    <cfRule type="cellIs" dxfId="1827" priority="734" operator="between">
      <formula>-0.05</formula>
      <formula>0.05</formula>
    </cfRule>
  </conditionalFormatting>
  <conditionalFormatting sqref="AP22:AP31">
    <cfRule type="cellIs" dxfId="1826" priority="733" operator="between">
      <formula>-0.05</formula>
      <formula>0.05</formula>
    </cfRule>
  </conditionalFormatting>
  <conditionalFormatting sqref="AR22:AR31">
    <cfRule type="cellIs" dxfId="1825" priority="732" operator="between">
      <formula>-0.05</formula>
      <formula>0.05</formula>
    </cfRule>
  </conditionalFormatting>
  <conditionalFormatting sqref="AT22:AT31">
    <cfRule type="cellIs" dxfId="1824" priority="731" operator="between">
      <formula>-0.05</formula>
      <formula>0.05</formula>
    </cfRule>
  </conditionalFormatting>
  <conditionalFormatting sqref="AV22:AV31">
    <cfRule type="cellIs" dxfId="1823" priority="730" operator="between">
      <formula>-0.05</formula>
      <formula>0.05</formula>
    </cfRule>
  </conditionalFormatting>
  <conditionalFormatting sqref="AX22:AX31">
    <cfRule type="cellIs" dxfId="1822" priority="729" operator="between">
      <formula>-0.05</formula>
      <formula>0.05</formula>
    </cfRule>
  </conditionalFormatting>
  <conditionalFormatting sqref="AZ22:AZ31">
    <cfRule type="cellIs" dxfId="1821" priority="728" operator="between">
      <formula>-0.05</formula>
      <formula>0.05</formula>
    </cfRule>
  </conditionalFormatting>
  <conditionalFormatting sqref="BB22:BB31">
    <cfRule type="cellIs" dxfId="1820" priority="727" operator="between">
      <formula>-0.05</formula>
      <formula>0.05</formula>
    </cfRule>
  </conditionalFormatting>
  <conditionalFormatting sqref="BD22:BD31">
    <cfRule type="cellIs" dxfId="1819" priority="726" operator="between">
      <formula>-0.05</formula>
      <formula>0.05</formula>
    </cfRule>
  </conditionalFormatting>
  <conditionalFormatting sqref="BF22:BF31">
    <cfRule type="cellIs" dxfId="1818" priority="725" operator="between">
      <formula>-0.05</formula>
      <formula>0.05</formula>
    </cfRule>
  </conditionalFormatting>
  <conditionalFormatting sqref="BH22:BH31">
    <cfRule type="cellIs" dxfId="1817" priority="724" operator="between">
      <formula>-0.05</formula>
      <formula>0.05</formula>
    </cfRule>
  </conditionalFormatting>
  <conditionalFormatting sqref="BJ22:BJ31">
    <cfRule type="cellIs" dxfId="1816" priority="723" operator="between">
      <formula>-0.05</formula>
      <formula>0.05</formula>
    </cfRule>
  </conditionalFormatting>
  <conditionalFormatting sqref="BL22:BL31">
    <cfRule type="cellIs" dxfId="1815" priority="722" operator="between">
      <formula>-0.05</formula>
      <formula>0.05</formula>
    </cfRule>
  </conditionalFormatting>
  <conditionalFormatting sqref="BN22:BN31">
    <cfRule type="cellIs" dxfId="1814" priority="721" operator="between">
      <formula>-0.05</formula>
      <formula>0.05</formula>
    </cfRule>
  </conditionalFormatting>
  <conditionalFormatting sqref="AN32:AN41">
    <cfRule type="cellIs" dxfId="1813" priority="720" operator="between">
      <formula>-0.05</formula>
      <formula>0.05</formula>
    </cfRule>
  </conditionalFormatting>
  <conditionalFormatting sqref="AP32:AP41">
    <cfRule type="cellIs" dxfId="1812" priority="719" operator="between">
      <formula>-0.05</formula>
      <formula>0.05</formula>
    </cfRule>
  </conditionalFormatting>
  <conditionalFormatting sqref="AR32:AR41">
    <cfRule type="cellIs" dxfId="1811" priority="718" operator="between">
      <formula>-0.05</formula>
      <formula>0.05</formula>
    </cfRule>
  </conditionalFormatting>
  <conditionalFormatting sqref="AT32:AT41">
    <cfRule type="cellIs" dxfId="1810" priority="717" operator="between">
      <formula>-0.05</formula>
      <formula>0.05</formula>
    </cfRule>
  </conditionalFormatting>
  <conditionalFormatting sqref="AV32:AV41">
    <cfRule type="cellIs" dxfId="1809" priority="716" operator="between">
      <formula>-0.05</formula>
      <formula>0.05</formula>
    </cfRule>
  </conditionalFormatting>
  <conditionalFormatting sqref="AX32:AX41">
    <cfRule type="cellIs" dxfId="1808" priority="715" operator="between">
      <formula>-0.05</formula>
      <formula>0.05</formula>
    </cfRule>
  </conditionalFormatting>
  <conditionalFormatting sqref="AZ32:AZ41">
    <cfRule type="cellIs" dxfId="1807" priority="714" operator="between">
      <formula>-0.05</formula>
      <formula>0.05</formula>
    </cfRule>
  </conditionalFormatting>
  <conditionalFormatting sqref="BB32:BB41">
    <cfRule type="cellIs" dxfId="1806" priority="713" operator="between">
      <formula>-0.05</formula>
      <formula>0.05</formula>
    </cfRule>
  </conditionalFormatting>
  <conditionalFormatting sqref="BD32:BD41">
    <cfRule type="cellIs" dxfId="1805" priority="712" operator="between">
      <formula>-0.05</formula>
      <formula>0.05</formula>
    </cfRule>
  </conditionalFormatting>
  <conditionalFormatting sqref="BF32:BF41">
    <cfRule type="cellIs" dxfId="1804" priority="711" operator="between">
      <formula>-0.05</formula>
      <formula>0.05</formula>
    </cfRule>
  </conditionalFormatting>
  <conditionalFormatting sqref="BH32:BH41">
    <cfRule type="cellIs" dxfId="1803" priority="710" operator="between">
      <formula>-0.05</formula>
      <formula>0.05</formula>
    </cfRule>
  </conditionalFormatting>
  <conditionalFormatting sqref="BJ32:BJ41">
    <cfRule type="cellIs" dxfId="1802" priority="709" operator="between">
      <formula>-0.05</formula>
      <formula>0.05</formula>
    </cfRule>
  </conditionalFormatting>
  <conditionalFormatting sqref="BL32:BL41">
    <cfRule type="cellIs" dxfId="1801" priority="708" operator="between">
      <formula>-0.05</formula>
      <formula>0.05</formula>
    </cfRule>
  </conditionalFormatting>
  <conditionalFormatting sqref="BN32:BN41">
    <cfRule type="cellIs" dxfId="1800" priority="707" operator="between">
      <formula>-0.05</formula>
      <formula>0.05</formula>
    </cfRule>
  </conditionalFormatting>
  <conditionalFormatting sqref="AN42:AN51">
    <cfRule type="cellIs" dxfId="1799" priority="706" operator="between">
      <formula>-0.05</formula>
      <formula>0.05</formula>
    </cfRule>
  </conditionalFormatting>
  <conditionalFormatting sqref="AP42:AP51">
    <cfRule type="cellIs" dxfId="1798" priority="705" operator="between">
      <formula>-0.05</formula>
      <formula>0.05</formula>
    </cfRule>
  </conditionalFormatting>
  <conditionalFormatting sqref="AR42:AR51">
    <cfRule type="cellIs" dxfId="1797" priority="704" operator="between">
      <formula>-0.05</formula>
      <formula>0.05</formula>
    </cfRule>
  </conditionalFormatting>
  <conditionalFormatting sqref="AT42:AT51">
    <cfRule type="cellIs" dxfId="1796" priority="703" operator="between">
      <formula>-0.05</formula>
      <formula>0.05</formula>
    </cfRule>
  </conditionalFormatting>
  <conditionalFormatting sqref="AV42:AV51">
    <cfRule type="cellIs" dxfId="1795" priority="702" operator="between">
      <formula>-0.05</formula>
      <formula>0.05</formula>
    </cfRule>
  </conditionalFormatting>
  <conditionalFormatting sqref="AX42:AX51">
    <cfRule type="cellIs" dxfId="1794" priority="701" operator="between">
      <formula>-0.05</formula>
      <formula>0.05</formula>
    </cfRule>
  </conditionalFormatting>
  <conditionalFormatting sqref="AZ42:AZ51">
    <cfRule type="cellIs" dxfId="1793" priority="700" operator="between">
      <formula>-0.05</formula>
      <formula>0.05</formula>
    </cfRule>
  </conditionalFormatting>
  <conditionalFormatting sqref="BB42:BB51">
    <cfRule type="cellIs" dxfId="1792" priority="699" operator="between">
      <formula>-0.05</formula>
      <formula>0.05</formula>
    </cfRule>
  </conditionalFormatting>
  <conditionalFormatting sqref="BD42:BD51">
    <cfRule type="cellIs" dxfId="1791" priority="698" operator="between">
      <formula>-0.05</formula>
      <formula>0.05</formula>
    </cfRule>
  </conditionalFormatting>
  <conditionalFormatting sqref="BF42:BF51">
    <cfRule type="cellIs" dxfId="1790" priority="697" operator="between">
      <formula>-0.05</formula>
      <formula>0.05</formula>
    </cfRule>
  </conditionalFormatting>
  <conditionalFormatting sqref="BH42:BH51">
    <cfRule type="cellIs" dxfId="1789" priority="696" operator="between">
      <formula>-0.05</formula>
      <formula>0.05</formula>
    </cfRule>
  </conditionalFormatting>
  <conditionalFormatting sqref="BJ42:BJ51">
    <cfRule type="cellIs" dxfId="1788" priority="695" operator="between">
      <formula>-0.05</formula>
      <formula>0.05</formula>
    </cfRule>
  </conditionalFormatting>
  <conditionalFormatting sqref="BL42:BL51">
    <cfRule type="cellIs" dxfId="1787" priority="694" operator="between">
      <formula>-0.05</formula>
      <formula>0.05</formula>
    </cfRule>
  </conditionalFormatting>
  <conditionalFormatting sqref="BN42:BN51">
    <cfRule type="cellIs" dxfId="1786" priority="693" operator="between">
      <formula>-0.05</formula>
      <formula>0.05</formula>
    </cfRule>
  </conditionalFormatting>
  <conditionalFormatting sqref="AN52:AN61">
    <cfRule type="cellIs" dxfId="1785" priority="692" operator="between">
      <formula>-0.05</formula>
      <formula>0.05</formula>
    </cfRule>
  </conditionalFormatting>
  <conditionalFormatting sqref="AP52:AP61">
    <cfRule type="cellIs" dxfId="1784" priority="691" operator="between">
      <formula>-0.05</formula>
      <formula>0.05</formula>
    </cfRule>
  </conditionalFormatting>
  <conditionalFormatting sqref="AR52:AR61">
    <cfRule type="cellIs" dxfId="1783" priority="690" operator="between">
      <formula>-0.05</formula>
      <formula>0.05</formula>
    </cfRule>
  </conditionalFormatting>
  <conditionalFormatting sqref="AT52:AT61">
    <cfRule type="cellIs" dxfId="1782" priority="689" operator="between">
      <formula>-0.05</formula>
      <formula>0.05</formula>
    </cfRule>
  </conditionalFormatting>
  <conditionalFormatting sqref="AV52:AV61">
    <cfRule type="cellIs" dxfId="1781" priority="688" operator="between">
      <formula>-0.05</formula>
      <formula>0.05</formula>
    </cfRule>
  </conditionalFormatting>
  <conditionalFormatting sqref="AX52:AX61">
    <cfRule type="cellIs" dxfId="1780" priority="687" operator="between">
      <formula>-0.05</formula>
      <formula>0.05</formula>
    </cfRule>
  </conditionalFormatting>
  <conditionalFormatting sqref="AZ52:AZ61">
    <cfRule type="cellIs" dxfId="1779" priority="686" operator="between">
      <formula>-0.05</formula>
      <formula>0.05</formula>
    </cfRule>
  </conditionalFormatting>
  <conditionalFormatting sqref="BB52:BB61">
    <cfRule type="cellIs" dxfId="1778" priority="685" operator="between">
      <formula>-0.05</formula>
      <formula>0.05</formula>
    </cfRule>
  </conditionalFormatting>
  <conditionalFormatting sqref="BD52:BD61">
    <cfRule type="cellIs" dxfId="1777" priority="684" operator="between">
      <formula>-0.05</formula>
      <formula>0.05</formula>
    </cfRule>
  </conditionalFormatting>
  <conditionalFormatting sqref="BF52:BF61">
    <cfRule type="cellIs" dxfId="1776" priority="683" operator="between">
      <formula>-0.05</formula>
      <formula>0.05</formula>
    </cfRule>
  </conditionalFormatting>
  <conditionalFormatting sqref="BH52:BH61">
    <cfRule type="cellIs" dxfId="1775" priority="682" operator="between">
      <formula>-0.05</formula>
      <formula>0.05</formula>
    </cfRule>
  </conditionalFormatting>
  <conditionalFormatting sqref="BJ52:BJ61">
    <cfRule type="cellIs" dxfId="1774" priority="681" operator="between">
      <formula>-0.05</formula>
      <formula>0.05</formula>
    </cfRule>
  </conditionalFormatting>
  <conditionalFormatting sqref="BL52:BL61">
    <cfRule type="cellIs" dxfId="1773" priority="680" operator="between">
      <formula>-0.05</formula>
      <formula>0.05</formula>
    </cfRule>
  </conditionalFormatting>
  <conditionalFormatting sqref="BN52:BN61">
    <cfRule type="cellIs" dxfId="1772" priority="679" operator="between">
      <formula>-0.05</formula>
      <formula>0.05</formula>
    </cfRule>
  </conditionalFormatting>
  <conditionalFormatting sqref="AN62:AN71">
    <cfRule type="cellIs" dxfId="1771" priority="678" operator="between">
      <formula>-0.05</formula>
      <formula>0.05</formula>
    </cfRule>
  </conditionalFormatting>
  <conditionalFormatting sqref="AP62:AP71">
    <cfRule type="cellIs" dxfId="1770" priority="677" operator="between">
      <formula>-0.05</formula>
      <formula>0.05</formula>
    </cfRule>
  </conditionalFormatting>
  <conditionalFormatting sqref="AR62:AR71">
    <cfRule type="cellIs" dxfId="1769" priority="676" operator="between">
      <formula>-0.05</formula>
      <formula>0.05</formula>
    </cfRule>
  </conditionalFormatting>
  <conditionalFormatting sqref="AT62:AT71">
    <cfRule type="cellIs" dxfId="1768" priority="675" operator="between">
      <formula>-0.05</formula>
      <formula>0.05</formula>
    </cfRule>
  </conditionalFormatting>
  <conditionalFormatting sqref="AV62:AV71">
    <cfRule type="cellIs" dxfId="1767" priority="674" operator="between">
      <formula>-0.05</formula>
      <formula>0.05</formula>
    </cfRule>
  </conditionalFormatting>
  <conditionalFormatting sqref="AX62:AX71">
    <cfRule type="cellIs" dxfId="1766" priority="673" operator="between">
      <formula>-0.05</formula>
      <formula>0.05</formula>
    </cfRule>
  </conditionalFormatting>
  <conditionalFormatting sqref="AZ62:AZ71">
    <cfRule type="cellIs" dxfId="1765" priority="672" operator="between">
      <formula>-0.05</formula>
      <formula>0.05</formula>
    </cfRule>
  </conditionalFormatting>
  <conditionalFormatting sqref="BB62:BB71">
    <cfRule type="cellIs" dxfId="1764" priority="671" operator="between">
      <formula>-0.05</formula>
      <formula>0.05</formula>
    </cfRule>
  </conditionalFormatting>
  <conditionalFormatting sqref="BD62:BD71">
    <cfRule type="cellIs" dxfId="1763" priority="670" operator="between">
      <formula>-0.05</formula>
      <formula>0.05</formula>
    </cfRule>
  </conditionalFormatting>
  <conditionalFormatting sqref="BF62:BF71">
    <cfRule type="cellIs" dxfId="1762" priority="669" operator="between">
      <formula>-0.05</formula>
      <formula>0.05</formula>
    </cfRule>
  </conditionalFormatting>
  <conditionalFormatting sqref="BH62:BH71">
    <cfRule type="cellIs" dxfId="1761" priority="668" operator="between">
      <formula>-0.05</formula>
      <formula>0.05</formula>
    </cfRule>
  </conditionalFormatting>
  <conditionalFormatting sqref="BJ62:BJ71">
    <cfRule type="cellIs" dxfId="1760" priority="667" operator="between">
      <formula>-0.05</formula>
      <formula>0.05</formula>
    </cfRule>
  </conditionalFormatting>
  <conditionalFormatting sqref="BL62:BL71">
    <cfRule type="cellIs" dxfId="1759" priority="666" operator="between">
      <formula>-0.05</formula>
      <formula>0.05</formula>
    </cfRule>
  </conditionalFormatting>
  <conditionalFormatting sqref="BN62:BN71">
    <cfRule type="cellIs" dxfId="1758" priority="665" operator="between">
      <formula>-0.05</formula>
      <formula>0.05</formula>
    </cfRule>
  </conditionalFormatting>
  <conditionalFormatting sqref="AN72:AN81">
    <cfRule type="cellIs" dxfId="1757" priority="664" operator="between">
      <formula>-0.05</formula>
      <formula>0.05</formula>
    </cfRule>
  </conditionalFormatting>
  <conditionalFormatting sqref="AP72:AP81">
    <cfRule type="cellIs" dxfId="1756" priority="663" operator="between">
      <formula>-0.05</formula>
      <formula>0.05</formula>
    </cfRule>
  </conditionalFormatting>
  <conditionalFormatting sqref="AR72:AR81">
    <cfRule type="cellIs" dxfId="1755" priority="662" operator="between">
      <formula>-0.05</formula>
      <formula>0.05</formula>
    </cfRule>
  </conditionalFormatting>
  <conditionalFormatting sqref="AT72:AT81">
    <cfRule type="cellIs" dxfId="1754" priority="661" operator="between">
      <formula>-0.05</formula>
      <formula>0.05</formula>
    </cfRule>
  </conditionalFormatting>
  <conditionalFormatting sqref="AV72:AV81">
    <cfRule type="cellIs" dxfId="1753" priority="660" operator="between">
      <formula>-0.05</formula>
      <formula>0.05</formula>
    </cfRule>
  </conditionalFormatting>
  <conditionalFormatting sqref="AX72:AX81">
    <cfRule type="cellIs" dxfId="1752" priority="659" operator="between">
      <formula>-0.05</formula>
      <formula>0.05</formula>
    </cfRule>
  </conditionalFormatting>
  <conditionalFormatting sqref="AZ72:AZ81">
    <cfRule type="cellIs" dxfId="1751" priority="658" operator="between">
      <formula>-0.05</formula>
      <formula>0.05</formula>
    </cfRule>
  </conditionalFormatting>
  <conditionalFormatting sqref="BB72:BB81">
    <cfRule type="cellIs" dxfId="1750" priority="657" operator="between">
      <formula>-0.05</formula>
      <formula>0.05</formula>
    </cfRule>
  </conditionalFormatting>
  <conditionalFormatting sqref="BD72:BD81">
    <cfRule type="cellIs" dxfId="1749" priority="656" operator="between">
      <formula>-0.05</formula>
      <formula>0.05</formula>
    </cfRule>
  </conditionalFormatting>
  <conditionalFormatting sqref="BF72:BF81">
    <cfRule type="cellIs" dxfId="1748" priority="655" operator="between">
      <formula>-0.05</formula>
      <formula>0.05</formula>
    </cfRule>
  </conditionalFormatting>
  <conditionalFormatting sqref="BH72:BH81">
    <cfRule type="cellIs" dxfId="1747" priority="654" operator="between">
      <formula>-0.05</formula>
      <formula>0.05</formula>
    </cfRule>
  </conditionalFormatting>
  <conditionalFormatting sqref="BJ72:BJ81">
    <cfRule type="cellIs" dxfId="1746" priority="653" operator="between">
      <formula>-0.05</formula>
      <formula>0.05</formula>
    </cfRule>
  </conditionalFormatting>
  <conditionalFormatting sqref="BL72:BL81">
    <cfRule type="cellIs" dxfId="1745" priority="652" operator="between">
      <formula>-0.05</formula>
      <formula>0.05</formula>
    </cfRule>
  </conditionalFormatting>
  <conditionalFormatting sqref="BN72:BN81">
    <cfRule type="cellIs" dxfId="1744" priority="651" operator="between">
      <formula>-0.05</formula>
      <formula>0.05</formula>
    </cfRule>
  </conditionalFormatting>
  <conditionalFormatting sqref="BN442:BN451">
    <cfRule type="cellIs" dxfId="1743" priority="301" operator="between">
      <formula>-0.05</formula>
      <formula>0.05</formula>
    </cfRule>
  </conditionalFormatting>
  <conditionalFormatting sqref="AN82:AN91">
    <cfRule type="cellIs" dxfId="1742" priority="650" operator="between">
      <formula>-0.05</formula>
      <formula>0.05</formula>
    </cfRule>
  </conditionalFormatting>
  <conditionalFormatting sqref="AP82:AP91">
    <cfRule type="cellIs" dxfId="1741" priority="649" operator="between">
      <formula>-0.05</formula>
      <formula>0.05</formula>
    </cfRule>
  </conditionalFormatting>
  <conditionalFormatting sqref="AR82:AR91">
    <cfRule type="cellIs" dxfId="1740" priority="648" operator="between">
      <formula>-0.05</formula>
      <formula>0.05</formula>
    </cfRule>
  </conditionalFormatting>
  <conditionalFormatting sqref="AT82:AT91">
    <cfRule type="cellIs" dxfId="1739" priority="647" operator="between">
      <formula>-0.05</formula>
      <formula>0.05</formula>
    </cfRule>
  </conditionalFormatting>
  <conditionalFormatting sqref="AV82:AV91">
    <cfRule type="cellIs" dxfId="1738" priority="646" operator="between">
      <formula>-0.05</formula>
      <formula>0.05</formula>
    </cfRule>
  </conditionalFormatting>
  <conditionalFormatting sqref="AX82:AX91">
    <cfRule type="cellIs" dxfId="1737" priority="645" operator="between">
      <formula>-0.05</formula>
      <formula>0.05</formula>
    </cfRule>
  </conditionalFormatting>
  <conditionalFormatting sqref="AZ82:AZ91">
    <cfRule type="cellIs" dxfId="1736" priority="644" operator="between">
      <formula>-0.05</formula>
      <formula>0.05</formula>
    </cfRule>
  </conditionalFormatting>
  <conditionalFormatting sqref="BB82:BB91">
    <cfRule type="cellIs" dxfId="1735" priority="643" operator="between">
      <formula>-0.05</formula>
      <formula>0.05</formula>
    </cfRule>
  </conditionalFormatting>
  <conditionalFormatting sqref="BD82:BD91">
    <cfRule type="cellIs" dxfId="1734" priority="642" operator="between">
      <formula>-0.05</formula>
      <formula>0.05</formula>
    </cfRule>
  </conditionalFormatting>
  <conditionalFormatting sqref="BF82:BF91">
    <cfRule type="cellIs" dxfId="1733" priority="641" operator="between">
      <formula>-0.05</formula>
      <formula>0.05</formula>
    </cfRule>
  </conditionalFormatting>
  <conditionalFormatting sqref="BH82:BH91">
    <cfRule type="cellIs" dxfId="1732" priority="640" operator="between">
      <formula>-0.05</formula>
      <formula>0.05</formula>
    </cfRule>
  </conditionalFormatting>
  <conditionalFormatting sqref="BJ82:BJ91">
    <cfRule type="cellIs" dxfId="1731" priority="639" operator="between">
      <formula>-0.05</formula>
      <formula>0.05</formula>
    </cfRule>
  </conditionalFormatting>
  <conditionalFormatting sqref="BL82:BL91">
    <cfRule type="cellIs" dxfId="1730" priority="638" operator="between">
      <formula>-0.05</formula>
      <formula>0.05</formula>
    </cfRule>
  </conditionalFormatting>
  <conditionalFormatting sqref="BN82:BN91">
    <cfRule type="cellIs" dxfId="1729" priority="637" operator="between">
      <formula>-0.05</formula>
      <formula>0.05</formula>
    </cfRule>
  </conditionalFormatting>
  <conditionalFormatting sqref="AN102:AN111">
    <cfRule type="cellIs" dxfId="1728" priority="636" operator="between">
      <formula>-0.05</formula>
      <formula>0.05</formula>
    </cfRule>
  </conditionalFormatting>
  <conditionalFormatting sqref="AP102:AP111">
    <cfRule type="cellIs" dxfId="1727" priority="635" operator="between">
      <formula>-0.05</formula>
      <formula>0.05</formula>
    </cfRule>
  </conditionalFormatting>
  <conditionalFormatting sqref="AR102:AR111">
    <cfRule type="cellIs" dxfId="1726" priority="634" operator="between">
      <formula>-0.05</formula>
      <formula>0.05</formula>
    </cfRule>
  </conditionalFormatting>
  <conditionalFormatting sqref="AT102:AT111">
    <cfRule type="cellIs" dxfId="1725" priority="633" operator="between">
      <formula>-0.05</formula>
      <formula>0.05</formula>
    </cfRule>
  </conditionalFormatting>
  <conditionalFormatting sqref="AV102:AV111">
    <cfRule type="cellIs" dxfId="1724" priority="632" operator="between">
      <formula>-0.05</formula>
      <formula>0.05</formula>
    </cfRule>
  </conditionalFormatting>
  <conditionalFormatting sqref="AX102:AX111">
    <cfRule type="cellIs" dxfId="1723" priority="631" operator="between">
      <formula>-0.05</formula>
      <formula>0.05</formula>
    </cfRule>
  </conditionalFormatting>
  <conditionalFormatting sqref="AZ102:AZ111">
    <cfRule type="cellIs" dxfId="1722" priority="630" operator="between">
      <formula>-0.05</formula>
      <formula>0.05</formula>
    </cfRule>
  </conditionalFormatting>
  <conditionalFormatting sqref="BB102:BB111">
    <cfRule type="cellIs" dxfId="1721" priority="629" operator="between">
      <formula>-0.05</formula>
      <formula>0.05</formula>
    </cfRule>
  </conditionalFormatting>
  <conditionalFormatting sqref="BD102:BD111">
    <cfRule type="cellIs" dxfId="1720" priority="628" operator="between">
      <formula>-0.05</formula>
      <formula>0.05</formula>
    </cfRule>
  </conditionalFormatting>
  <conditionalFormatting sqref="BF102:BF111">
    <cfRule type="cellIs" dxfId="1719" priority="627" operator="between">
      <formula>-0.05</formula>
      <formula>0.05</formula>
    </cfRule>
  </conditionalFormatting>
  <conditionalFormatting sqref="BH102:BH111">
    <cfRule type="cellIs" dxfId="1718" priority="626" operator="between">
      <formula>-0.05</formula>
      <formula>0.05</formula>
    </cfRule>
  </conditionalFormatting>
  <conditionalFormatting sqref="BJ102:BJ111">
    <cfRule type="cellIs" dxfId="1717" priority="625" operator="between">
      <formula>-0.05</formula>
      <formula>0.05</formula>
    </cfRule>
  </conditionalFormatting>
  <conditionalFormatting sqref="BL102:BL111">
    <cfRule type="cellIs" dxfId="1716" priority="624" operator="between">
      <formula>-0.05</formula>
      <formula>0.05</formula>
    </cfRule>
  </conditionalFormatting>
  <conditionalFormatting sqref="BN102:BN111">
    <cfRule type="cellIs" dxfId="1715" priority="623" operator="between">
      <formula>-0.05</formula>
      <formula>0.05</formula>
    </cfRule>
  </conditionalFormatting>
  <conditionalFormatting sqref="AN112:AN121">
    <cfRule type="cellIs" dxfId="1714" priority="622" operator="between">
      <formula>-0.05</formula>
      <formula>0.05</formula>
    </cfRule>
  </conditionalFormatting>
  <conditionalFormatting sqref="AP112:AP121">
    <cfRule type="cellIs" dxfId="1713" priority="621" operator="between">
      <formula>-0.05</formula>
      <formula>0.05</formula>
    </cfRule>
  </conditionalFormatting>
  <conditionalFormatting sqref="AR112:AR121">
    <cfRule type="cellIs" dxfId="1712" priority="620" operator="between">
      <formula>-0.05</formula>
      <formula>0.05</formula>
    </cfRule>
  </conditionalFormatting>
  <conditionalFormatting sqref="AT112:AT121">
    <cfRule type="cellIs" dxfId="1711" priority="619" operator="between">
      <formula>-0.05</formula>
      <formula>0.05</formula>
    </cfRule>
  </conditionalFormatting>
  <conditionalFormatting sqref="AV112:AV121">
    <cfRule type="cellIs" dxfId="1710" priority="618" operator="between">
      <formula>-0.05</formula>
      <formula>0.05</formula>
    </cfRule>
  </conditionalFormatting>
  <conditionalFormatting sqref="AX112:AX121">
    <cfRule type="cellIs" dxfId="1709" priority="617" operator="between">
      <formula>-0.05</formula>
      <formula>0.05</formula>
    </cfRule>
  </conditionalFormatting>
  <conditionalFormatting sqref="AZ112:AZ121">
    <cfRule type="cellIs" dxfId="1708" priority="616" operator="between">
      <formula>-0.05</formula>
      <formula>0.05</formula>
    </cfRule>
  </conditionalFormatting>
  <conditionalFormatting sqref="BB112:BB121">
    <cfRule type="cellIs" dxfId="1707" priority="615" operator="between">
      <formula>-0.05</formula>
      <formula>0.05</formula>
    </cfRule>
  </conditionalFormatting>
  <conditionalFormatting sqref="BD112:BD121">
    <cfRule type="cellIs" dxfId="1706" priority="614" operator="between">
      <formula>-0.05</formula>
      <formula>0.05</formula>
    </cfRule>
  </conditionalFormatting>
  <conditionalFormatting sqref="BF112:BF121">
    <cfRule type="cellIs" dxfId="1705" priority="613" operator="between">
      <formula>-0.05</formula>
      <formula>0.05</formula>
    </cfRule>
  </conditionalFormatting>
  <conditionalFormatting sqref="BH112:BH121">
    <cfRule type="cellIs" dxfId="1704" priority="612" operator="between">
      <formula>-0.05</formula>
      <formula>0.05</formula>
    </cfRule>
  </conditionalFormatting>
  <conditionalFormatting sqref="BJ112:BJ121">
    <cfRule type="cellIs" dxfId="1703" priority="611" operator="between">
      <formula>-0.05</formula>
      <formula>0.05</formula>
    </cfRule>
  </conditionalFormatting>
  <conditionalFormatting sqref="BL112:BL121">
    <cfRule type="cellIs" dxfId="1702" priority="610" operator="between">
      <formula>-0.05</formula>
      <formula>0.05</formula>
    </cfRule>
  </conditionalFormatting>
  <conditionalFormatting sqref="BN112:BN121">
    <cfRule type="cellIs" dxfId="1701" priority="609" operator="between">
      <formula>-0.05</formula>
      <formula>0.05</formula>
    </cfRule>
  </conditionalFormatting>
  <conditionalFormatting sqref="AN122:AN131">
    <cfRule type="cellIs" dxfId="1700" priority="608" operator="between">
      <formula>-0.05</formula>
      <formula>0.05</formula>
    </cfRule>
  </conditionalFormatting>
  <conditionalFormatting sqref="AP122:AP131">
    <cfRule type="cellIs" dxfId="1699" priority="607" operator="between">
      <formula>-0.05</formula>
      <formula>0.05</formula>
    </cfRule>
  </conditionalFormatting>
  <conditionalFormatting sqref="AR122:AR131">
    <cfRule type="cellIs" dxfId="1698" priority="606" operator="between">
      <formula>-0.05</formula>
      <formula>0.05</formula>
    </cfRule>
  </conditionalFormatting>
  <conditionalFormatting sqref="AT122:AT131">
    <cfRule type="cellIs" dxfId="1697" priority="605" operator="between">
      <formula>-0.05</formula>
      <formula>0.05</formula>
    </cfRule>
  </conditionalFormatting>
  <conditionalFormatting sqref="AV122:AV131">
    <cfRule type="cellIs" dxfId="1696" priority="604" operator="between">
      <formula>-0.05</formula>
      <formula>0.05</formula>
    </cfRule>
  </conditionalFormatting>
  <conditionalFormatting sqref="AX122:AX131">
    <cfRule type="cellIs" dxfId="1695" priority="603" operator="between">
      <formula>-0.05</formula>
      <formula>0.05</formula>
    </cfRule>
  </conditionalFormatting>
  <conditionalFormatting sqref="AZ122:AZ131">
    <cfRule type="cellIs" dxfId="1694" priority="602" operator="between">
      <formula>-0.05</formula>
      <formula>0.05</formula>
    </cfRule>
  </conditionalFormatting>
  <conditionalFormatting sqref="BB122:BB131">
    <cfRule type="cellIs" dxfId="1693" priority="601" operator="between">
      <formula>-0.05</formula>
      <formula>0.05</formula>
    </cfRule>
  </conditionalFormatting>
  <conditionalFormatting sqref="BD122:BD131">
    <cfRule type="cellIs" dxfId="1692" priority="600" operator="between">
      <formula>-0.05</formula>
      <formula>0.05</formula>
    </cfRule>
  </conditionalFormatting>
  <conditionalFormatting sqref="BF122:BF131">
    <cfRule type="cellIs" dxfId="1691" priority="599" operator="between">
      <formula>-0.05</formula>
      <formula>0.05</formula>
    </cfRule>
  </conditionalFormatting>
  <conditionalFormatting sqref="BH122:BH131">
    <cfRule type="cellIs" dxfId="1690" priority="598" operator="between">
      <formula>-0.05</formula>
      <formula>0.05</formula>
    </cfRule>
  </conditionalFormatting>
  <conditionalFormatting sqref="BJ122:BJ131">
    <cfRule type="cellIs" dxfId="1689" priority="597" operator="between">
      <formula>-0.05</formula>
      <formula>0.05</formula>
    </cfRule>
  </conditionalFormatting>
  <conditionalFormatting sqref="BL122:BL131">
    <cfRule type="cellIs" dxfId="1688" priority="596" operator="between">
      <formula>-0.05</formula>
      <formula>0.05</formula>
    </cfRule>
  </conditionalFormatting>
  <conditionalFormatting sqref="BN122:BN131">
    <cfRule type="cellIs" dxfId="1687" priority="595" operator="between">
      <formula>-0.05</formula>
      <formula>0.05</formula>
    </cfRule>
  </conditionalFormatting>
  <conditionalFormatting sqref="AN242:AN251">
    <cfRule type="cellIs" dxfId="1686" priority="594" operator="between">
      <formula>-0.05</formula>
      <formula>0.05</formula>
    </cfRule>
  </conditionalFormatting>
  <conditionalFormatting sqref="AP242:AP251">
    <cfRule type="cellIs" dxfId="1685" priority="593" operator="between">
      <formula>-0.05</formula>
      <formula>0.05</formula>
    </cfRule>
  </conditionalFormatting>
  <conditionalFormatting sqref="AR242:AR251">
    <cfRule type="cellIs" dxfId="1684" priority="592" operator="between">
      <formula>-0.05</formula>
      <formula>0.05</formula>
    </cfRule>
  </conditionalFormatting>
  <conditionalFormatting sqref="AT242:AT251">
    <cfRule type="cellIs" dxfId="1683" priority="591" operator="between">
      <formula>-0.05</formula>
      <formula>0.05</formula>
    </cfRule>
  </conditionalFormatting>
  <conditionalFormatting sqref="AV242:AV251">
    <cfRule type="cellIs" dxfId="1682" priority="590" operator="between">
      <formula>-0.05</formula>
      <formula>0.05</formula>
    </cfRule>
  </conditionalFormatting>
  <conditionalFormatting sqref="AX242:AX251">
    <cfRule type="cellIs" dxfId="1681" priority="589" operator="between">
      <formula>-0.05</formula>
      <formula>0.05</formula>
    </cfRule>
  </conditionalFormatting>
  <conditionalFormatting sqref="AZ242:AZ251">
    <cfRule type="cellIs" dxfId="1680" priority="588" operator="between">
      <formula>-0.05</formula>
      <formula>0.05</formula>
    </cfRule>
  </conditionalFormatting>
  <conditionalFormatting sqref="BB242:BB251">
    <cfRule type="cellIs" dxfId="1679" priority="587" operator="between">
      <formula>-0.05</formula>
      <formula>0.05</formula>
    </cfRule>
  </conditionalFormatting>
  <conditionalFormatting sqref="BD242:BD251">
    <cfRule type="cellIs" dxfId="1678" priority="586" operator="between">
      <formula>-0.05</formula>
      <formula>0.05</formula>
    </cfRule>
  </conditionalFormatting>
  <conditionalFormatting sqref="BF242:BF251">
    <cfRule type="cellIs" dxfId="1677" priority="585" operator="between">
      <formula>-0.05</formula>
      <formula>0.05</formula>
    </cfRule>
  </conditionalFormatting>
  <conditionalFormatting sqref="BH242:BH251">
    <cfRule type="cellIs" dxfId="1676" priority="584" operator="between">
      <formula>-0.05</formula>
      <formula>0.05</formula>
    </cfRule>
  </conditionalFormatting>
  <conditionalFormatting sqref="BJ242:BJ251">
    <cfRule type="cellIs" dxfId="1675" priority="583" operator="between">
      <formula>-0.05</formula>
      <formula>0.05</formula>
    </cfRule>
  </conditionalFormatting>
  <conditionalFormatting sqref="BL242:BL251">
    <cfRule type="cellIs" dxfId="1674" priority="582" operator="between">
      <formula>-0.05</formula>
      <formula>0.05</formula>
    </cfRule>
  </conditionalFormatting>
  <conditionalFormatting sqref="BN242:BN251">
    <cfRule type="cellIs" dxfId="1673" priority="581" operator="between">
      <formula>-0.05</formula>
      <formula>0.05</formula>
    </cfRule>
  </conditionalFormatting>
  <conditionalFormatting sqref="AN252:AN261">
    <cfRule type="cellIs" dxfId="1672" priority="580" operator="between">
      <formula>-0.05</formula>
      <formula>0.05</formula>
    </cfRule>
  </conditionalFormatting>
  <conditionalFormatting sqref="AP252:AP261">
    <cfRule type="cellIs" dxfId="1671" priority="579" operator="between">
      <formula>-0.05</formula>
      <formula>0.05</formula>
    </cfRule>
  </conditionalFormatting>
  <conditionalFormatting sqref="AR252:AR261">
    <cfRule type="cellIs" dxfId="1670" priority="578" operator="between">
      <formula>-0.05</formula>
      <formula>0.05</formula>
    </cfRule>
  </conditionalFormatting>
  <conditionalFormatting sqref="AT252:AT261">
    <cfRule type="cellIs" dxfId="1669" priority="577" operator="between">
      <formula>-0.05</formula>
      <formula>0.05</formula>
    </cfRule>
  </conditionalFormatting>
  <conditionalFormatting sqref="AV252:AV261">
    <cfRule type="cellIs" dxfId="1668" priority="576" operator="between">
      <formula>-0.05</formula>
      <formula>0.05</formula>
    </cfRule>
  </conditionalFormatting>
  <conditionalFormatting sqref="AX252:AX261">
    <cfRule type="cellIs" dxfId="1667" priority="575" operator="between">
      <formula>-0.05</formula>
      <formula>0.05</formula>
    </cfRule>
  </conditionalFormatting>
  <conditionalFormatting sqref="AZ252:AZ261">
    <cfRule type="cellIs" dxfId="1666" priority="574" operator="between">
      <formula>-0.05</formula>
      <formula>0.05</formula>
    </cfRule>
  </conditionalFormatting>
  <conditionalFormatting sqref="BB252:BB261">
    <cfRule type="cellIs" dxfId="1665" priority="573" operator="between">
      <formula>-0.05</formula>
      <formula>0.05</formula>
    </cfRule>
  </conditionalFormatting>
  <conditionalFormatting sqref="BD252:BD261">
    <cfRule type="cellIs" dxfId="1664" priority="572" operator="between">
      <formula>-0.05</formula>
      <formula>0.05</formula>
    </cfRule>
  </conditionalFormatting>
  <conditionalFormatting sqref="BF252:BF261">
    <cfRule type="cellIs" dxfId="1663" priority="571" operator="between">
      <formula>-0.05</formula>
      <formula>0.05</formula>
    </cfRule>
  </conditionalFormatting>
  <conditionalFormatting sqref="BH252:BH261">
    <cfRule type="cellIs" dxfId="1662" priority="570" operator="between">
      <formula>-0.05</formula>
      <formula>0.05</formula>
    </cfRule>
  </conditionalFormatting>
  <conditionalFormatting sqref="BJ252:BJ261">
    <cfRule type="cellIs" dxfId="1661" priority="569" operator="between">
      <formula>-0.05</formula>
      <formula>0.05</formula>
    </cfRule>
  </conditionalFormatting>
  <conditionalFormatting sqref="BL252:BL261">
    <cfRule type="cellIs" dxfId="1660" priority="568" operator="between">
      <formula>-0.05</formula>
      <formula>0.05</formula>
    </cfRule>
  </conditionalFormatting>
  <conditionalFormatting sqref="BN252:BN261">
    <cfRule type="cellIs" dxfId="1659" priority="567" operator="between">
      <formula>-0.05</formula>
      <formula>0.05</formula>
    </cfRule>
  </conditionalFormatting>
  <conditionalFormatting sqref="AN262:AN271">
    <cfRule type="cellIs" dxfId="1658" priority="566" operator="between">
      <formula>-0.05</formula>
      <formula>0.05</formula>
    </cfRule>
  </conditionalFormatting>
  <conditionalFormatting sqref="AP262:AP271">
    <cfRule type="cellIs" dxfId="1657" priority="565" operator="between">
      <formula>-0.05</formula>
      <formula>0.05</formula>
    </cfRule>
  </conditionalFormatting>
  <conditionalFormatting sqref="AR262:AR271">
    <cfRule type="cellIs" dxfId="1656" priority="564" operator="between">
      <formula>-0.05</formula>
      <formula>0.05</formula>
    </cfRule>
  </conditionalFormatting>
  <conditionalFormatting sqref="AT262:AT271">
    <cfRule type="cellIs" dxfId="1655" priority="563" operator="between">
      <formula>-0.05</formula>
      <formula>0.05</formula>
    </cfRule>
  </conditionalFormatting>
  <conditionalFormatting sqref="AV262:AV271">
    <cfRule type="cellIs" dxfId="1654" priority="562" operator="between">
      <formula>-0.05</formula>
      <formula>0.05</formula>
    </cfRule>
  </conditionalFormatting>
  <conditionalFormatting sqref="AX262:AX271">
    <cfRule type="cellIs" dxfId="1653" priority="561" operator="between">
      <formula>-0.05</formula>
      <formula>0.05</formula>
    </cfRule>
  </conditionalFormatting>
  <conditionalFormatting sqref="AZ262:AZ271">
    <cfRule type="cellIs" dxfId="1652" priority="560" operator="between">
      <formula>-0.05</formula>
      <formula>0.05</formula>
    </cfRule>
  </conditionalFormatting>
  <conditionalFormatting sqref="BB262:BB271">
    <cfRule type="cellIs" dxfId="1651" priority="559" operator="between">
      <formula>-0.05</formula>
      <formula>0.05</formula>
    </cfRule>
  </conditionalFormatting>
  <conditionalFormatting sqref="BD262:BD271">
    <cfRule type="cellIs" dxfId="1650" priority="558" operator="between">
      <formula>-0.05</formula>
      <formula>0.05</formula>
    </cfRule>
  </conditionalFormatting>
  <conditionalFormatting sqref="BF262:BF271">
    <cfRule type="cellIs" dxfId="1649" priority="557" operator="between">
      <formula>-0.05</formula>
      <formula>0.05</formula>
    </cfRule>
  </conditionalFormatting>
  <conditionalFormatting sqref="BH262:BH271">
    <cfRule type="cellIs" dxfId="1648" priority="556" operator="between">
      <formula>-0.05</formula>
      <formula>0.05</formula>
    </cfRule>
  </conditionalFormatting>
  <conditionalFormatting sqref="BJ262:BJ271">
    <cfRule type="cellIs" dxfId="1647" priority="555" operator="between">
      <formula>-0.05</formula>
      <formula>0.05</formula>
    </cfRule>
  </conditionalFormatting>
  <conditionalFormatting sqref="BL262:BL271">
    <cfRule type="cellIs" dxfId="1646" priority="554" operator="between">
      <formula>-0.05</formula>
      <formula>0.05</formula>
    </cfRule>
  </conditionalFormatting>
  <conditionalFormatting sqref="BN262:BN271">
    <cfRule type="cellIs" dxfId="1645" priority="553" operator="between">
      <formula>-0.05</formula>
      <formula>0.05</formula>
    </cfRule>
  </conditionalFormatting>
  <conditionalFormatting sqref="AN272:AN281">
    <cfRule type="cellIs" dxfId="1644" priority="552" operator="between">
      <formula>-0.05</formula>
      <formula>0.05</formula>
    </cfRule>
  </conditionalFormatting>
  <conditionalFormatting sqref="AP272:AP281">
    <cfRule type="cellIs" dxfId="1643" priority="551" operator="between">
      <formula>-0.05</formula>
      <formula>0.05</formula>
    </cfRule>
  </conditionalFormatting>
  <conditionalFormatting sqref="AR272:AR281">
    <cfRule type="cellIs" dxfId="1642" priority="550" operator="between">
      <formula>-0.05</formula>
      <formula>0.05</formula>
    </cfRule>
  </conditionalFormatting>
  <conditionalFormatting sqref="AT272:AT281">
    <cfRule type="cellIs" dxfId="1641" priority="549" operator="between">
      <formula>-0.05</formula>
      <formula>0.05</formula>
    </cfRule>
  </conditionalFormatting>
  <conditionalFormatting sqref="AV272:AV281">
    <cfRule type="cellIs" dxfId="1640" priority="548" operator="between">
      <formula>-0.05</formula>
      <formula>0.05</formula>
    </cfRule>
  </conditionalFormatting>
  <conditionalFormatting sqref="AX272:AX281">
    <cfRule type="cellIs" dxfId="1639" priority="547" operator="between">
      <formula>-0.05</formula>
      <formula>0.05</formula>
    </cfRule>
  </conditionalFormatting>
  <conditionalFormatting sqref="AZ272:AZ281">
    <cfRule type="cellIs" dxfId="1638" priority="546" operator="between">
      <formula>-0.05</formula>
      <formula>0.05</formula>
    </cfRule>
  </conditionalFormatting>
  <conditionalFormatting sqref="BB272:BB281">
    <cfRule type="cellIs" dxfId="1637" priority="545" operator="between">
      <formula>-0.05</formula>
      <formula>0.05</formula>
    </cfRule>
  </conditionalFormatting>
  <conditionalFormatting sqref="BD272:BD281">
    <cfRule type="cellIs" dxfId="1636" priority="544" operator="between">
      <formula>-0.05</formula>
      <formula>0.05</formula>
    </cfRule>
  </conditionalFormatting>
  <conditionalFormatting sqref="BF272:BF281">
    <cfRule type="cellIs" dxfId="1635" priority="543" operator="between">
      <formula>-0.05</formula>
      <formula>0.05</formula>
    </cfRule>
  </conditionalFormatting>
  <conditionalFormatting sqref="BH272:BH281">
    <cfRule type="cellIs" dxfId="1634" priority="542" operator="between">
      <formula>-0.05</formula>
      <formula>0.05</formula>
    </cfRule>
  </conditionalFormatting>
  <conditionalFormatting sqref="BJ272:BJ281">
    <cfRule type="cellIs" dxfId="1633" priority="541" operator="between">
      <formula>-0.05</formula>
      <formula>0.05</formula>
    </cfRule>
  </conditionalFormatting>
  <conditionalFormatting sqref="BL272:BL281">
    <cfRule type="cellIs" dxfId="1632" priority="540" operator="between">
      <formula>-0.05</formula>
      <formula>0.05</formula>
    </cfRule>
  </conditionalFormatting>
  <conditionalFormatting sqref="BN272:BN281">
    <cfRule type="cellIs" dxfId="1631" priority="539" operator="between">
      <formula>-0.05</formula>
      <formula>0.05</formula>
    </cfRule>
  </conditionalFormatting>
  <conditionalFormatting sqref="AN282:AN291">
    <cfRule type="cellIs" dxfId="1630" priority="538" operator="between">
      <formula>-0.05</formula>
      <formula>0.05</formula>
    </cfRule>
  </conditionalFormatting>
  <conditionalFormatting sqref="AP282:AP291">
    <cfRule type="cellIs" dxfId="1629" priority="537" operator="between">
      <formula>-0.05</formula>
      <formula>0.05</formula>
    </cfRule>
  </conditionalFormatting>
  <conditionalFormatting sqref="AR282:AR291">
    <cfRule type="cellIs" dxfId="1628" priority="536" operator="between">
      <formula>-0.05</formula>
      <formula>0.05</formula>
    </cfRule>
  </conditionalFormatting>
  <conditionalFormatting sqref="AT282:AT291">
    <cfRule type="cellIs" dxfId="1627" priority="535" operator="between">
      <formula>-0.05</formula>
      <formula>0.05</formula>
    </cfRule>
  </conditionalFormatting>
  <conditionalFormatting sqref="AV282:AV291">
    <cfRule type="cellIs" dxfId="1626" priority="534" operator="between">
      <formula>-0.05</formula>
      <formula>0.05</formula>
    </cfRule>
  </conditionalFormatting>
  <conditionalFormatting sqref="AX282:AX291">
    <cfRule type="cellIs" dxfId="1625" priority="533" operator="between">
      <formula>-0.05</formula>
      <formula>0.05</formula>
    </cfRule>
  </conditionalFormatting>
  <conditionalFormatting sqref="AZ282:AZ291">
    <cfRule type="cellIs" dxfId="1624" priority="532" operator="between">
      <formula>-0.05</formula>
      <formula>0.05</formula>
    </cfRule>
  </conditionalFormatting>
  <conditionalFormatting sqref="BB282:BB291">
    <cfRule type="cellIs" dxfId="1623" priority="531" operator="between">
      <formula>-0.05</formula>
      <formula>0.05</formula>
    </cfRule>
  </conditionalFormatting>
  <conditionalFormatting sqref="BD282:BD291">
    <cfRule type="cellIs" dxfId="1622" priority="530" operator="between">
      <formula>-0.05</formula>
      <formula>0.05</formula>
    </cfRule>
  </conditionalFormatting>
  <conditionalFormatting sqref="BF282:BF291">
    <cfRule type="cellIs" dxfId="1621" priority="529" operator="between">
      <formula>-0.05</formula>
      <formula>0.05</formula>
    </cfRule>
  </conditionalFormatting>
  <conditionalFormatting sqref="BH282:BH291">
    <cfRule type="cellIs" dxfId="1620" priority="528" operator="between">
      <formula>-0.05</formula>
      <formula>0.05</formula>
    </cfRule>
  </conditionalFormatting>
  <conditionalFormatting sqref="BJ282:BJ291">
    <cfRule type="cellIs" dxfId="1619" priority="527" operator="between">
      <formula>-0.05</formula>
      <formula>0.05</formula>
    </cfRule>
  </conditionalFormatting>
  <conditionalFormatting sqref="BL282:BL291">
    <cfRule type="cellIs" dxfId="1618" priority="526" operator="between">
      <formula>-0.05</formula>
      <formula>0.05</formula>
    </cfRule>
  </conditionalFormatting>
  <conditionalFormatting sqref="BN282:BN291">
    <cfRule type="cellIs" dxfId="1617" priority="525" operator="between">
      <formula>-0.05</formula>
      <formula>0.05</formula>
    </cfRule>
  </conditionalFormatting>
  <conditionalFormatting sqref="AN292:AN301">
    <cfRule type="cellIs" dxfId="1616" priority="524" operator="between">
      <formula>-0.05</formula>
      <formula>0.05</formula>
    </cfRule>
  </conditionalFormatting>
  <conditionalFormatting sqref="AP292:AP301">
    <cfRule type="cellIs" dxfId="1615" priority="523" operator="between">
      <formula>-0.05</formula>
      <formula>0.05</formula>
    </cfRule>
  </conditionalFormatting>
  <conditionalFormatting sqref="AR292:AR301">
    <cfRule type="cellIs" dxfId="1614" priority="522" operator="between">
      <formula>-0.05</formula>
      <formula>0.05</formula>
    </cfRule>
  </conditionalFormatting>
  <conditionalFormatting sqref="AT292:AT301">
    <cfRule type="cellIs" dxfId="1613" priority="521" operator="between">
      <formula>-0.05</formula>
      <formula>0.05</formula>
    </cfRule>
  </conditionalFormatting>
  <conditionalFormatting sqref="AV292:AV301">
    <cfRule type="cellIs" dxfId="1612" priority="520" operator="between">
      <formula>-0.05</formula>
      <formula>0.05</formula>
    </cfRule>
  </conditionalFormatting>
  <conditionalFormatting sqref="AX292:AX301">
    <cfRule type="cellIs" dxfId="1611" priority="519" operator="between">
      <formula>-0.05</formula>
      <formula>0.05</formula>
    </cfRule>
  </conditionalFormatting>
  <conditionalFormatting sqref="AZ292:AZ301">
    <cfRule type="cellIs" dxfId="1610" priority="518" operator="between">
      <formula>-0.05</formula>
      <formula>0.05</formula>
    </cfRule>
  </conditionalFormatting>
  <conditionalFormatting sqref="BB292:BB301">
    <cfRule type="cellIs" dxfId="1609" priority="517" operator="between">
      <formula>-0.05</formula>
      <formula>0.05</formula>
    </cfRule>
  </conditionalFormatting>
  <conditionalFormatting sqref="BD292:BD301">
    <cfRule type="cellIs" dxfId="1608" priority="516" operator="between">
      <formula>-0.05</formula>
      <formula>0.05</formula>
    </cfRule>
  </conditionalFormatting>
  <conditionalFormatting sqref="BF292:BF301">
    <cfRule type="cellIs" dxfId="1607" priority="515" operator="between">
      <formula>-0.05</formula>
      <formula>0.05</formula>
    </cfRule>
  </conditionalFormatting>
  <conditionalFormatting sqref="BH292:BH301">
    <cfRule type="cellIs" dxfId="1606" priority="514" operator="between">
      <formula>-0.05</formula>
      <formula>0.05</formula>
    </cfRule>
  </conditionalFormatting>
  <conditionalFormatting sqref="BJ292:BJ301">
    <cfRule type="cellIs" dxfId="1605" priority="513" operator="between">
      <formula>-0.05</formula>
      <formula>0.05</formula>
    </cfRule>
  </conditionalFormatting>
  <conditionalFormatting sqref="BL292:BL301">
    <cfRule type="cellIs" dxfId="1604" priority="512" operator="between">
      <formula>-0.05</formula>
      <formula>0.05</formula>
    </cfRule>
  </conditionalFormatting>
  <conditionalFormatting sqref="BN292:BN301">
    <cfRule type="cellIs" dxfId="1603" priority="511" operator="between">
      <formula>-0.05</formula>
      <formula>0.05</formula>
    </cfRule>
  </conditionalFormatting>
  <conditionalFormatting sqref="AN302:AN311">
    <cfRule type="cellIs" dxfId="1602" priority="510" operator="between">
      <formula>-0.05</formula>
      <formula>0.05</formula>
    </cfRule>
  </conditionalFormatting>
  <conditionalFormatting sqref="AP302:AP311">
    <cfRule type="cellIs" dxfId="1601" priority="509" operator="between">
      <formula>-0.05</formula>
      <formula>0.05</formula>
    </cfRule>
  </conditionalFormatting>
  <conditionalFormatting sqref="AR302:AR311">
    <cfRule type="cellIs" dxfId="1600" priority="508" operator="between">
      <formula>-0.05</formula>
      <formula>0.05</formula>
    </cfRule>
  </conditionalFormatting>
  <conditionalFormatting sqref="AT302:AT311">
    <cfRule type="cellIs" dxfId="1599" priority="507" operator="between">
      <formula>-0.05</formula>
      <formula>0.05</formula>
    </cfRule>
  </conditionalFormatting>
  <conditionalFormatting sqref="AV302:AV311">
    <cfRule type="cellIs" dxfId="1598" priority="506" operator="between">
      <formula>-0.05</formula>
      <formula>0.05</formula>
    </cfRule>
  </conditionalFormatting>
  <conditionalFormatting sqref="AX302:AX311">
    <cfRule type="cellIs" dxfId="1597" priority="505" operator="between">
      <formula>-0.05</formula>
      <formula>0.05</formula>
    </cfRule>
  </conditionalFormatting>
  <conditionalFormatting sqref="AZ302:AZ311">
    <cfRule type="cellIs" dxfId="1596" priority="504" operator="between">
      <formula>-0.05</formula>
      <formula>0.05</formula>
    </cfRule>
  </conditionalFormatting>
  <conditionalFormatting sqref="BB302:BB311">
    <cfRule type="cellIs" dxfId="1595" priority="503" operator="between">
      <formula>-0.05</formula>
      <formula>0.05</formula>
    </cfRule>
  </conditionalFormatting>
  <conditionalFormatting sqref="BD302:BD311">
    <cfRule type="cellIs" dxfId="1594" priority="502" operator="between">
      <formula>-0.05</formula>
      <formula>0.05</formula>
    </cfRule>
  </conditionalFormatting>
  <conditionalFormatting sqref="BF302:BF311">
    <cfRule type="cellIs" dxfId="1593" priority="501" operator="between">
      <formula>-0.05</formula>
      <formula>0.05</formula>
    </cfRule>
  </conditionalFormatting>
  <conditionalFormatting sqref="BH302:BH311">
    <cfRule type="cellIs" dxfId="1592" priority="500" operator="between">
      <formula>-0.05</formula>
      <formula>0.05</formula>
    </cfRule>
  </conditionalFormatting>
  <conditionalFormatting sqref="BJ302:BJ311">
    <cfRule type="cellIs" dxfId="1591" priority="499" operator="between">
      <formula>-0.05</formula>
      <formula>0.05</formula>
    </cfRule>
  </conditionalFormatting>
  <conditionalFormatting sqref="BL302:BL311">
    <cfRule type="cellIs" dxfId="1590" priority="498" operator="between">
      <formula>-0.05</formula>
      <formula>0.05</formula>
    </cfRule>
  </conditionalFormatting>
  <conditionalFormatting sqref="BN302:BN311">
    <cfRule type="cellIs" dxfId="1589" priority="497" operator="between">
      <formula>-0.05</formula>
      <formula>0.05</formula>
    </cfRule>
  </conditionalFormatting>
  <conditionalFormatting sqref="AN312:AN321">
    <cfRule type="cellIs" dxfId="1588" priority="496" operator="between">
      <formula>-0.05</formula>
      <formula>0.05</formula>
    </cfRule>
  </conditionalFormatting>
  <conditionalFormatting sqref="AP312:AP321">
    <cfRule type="cellIs" dxfId="1587" priority="495" operator="between">
      <formula>-0.05</formula>
      <formula>0.05</formula>
    </cfRule>
  </conditionalFormatting>
  <conditionalFormatting sqref="AR312:AR321">
    <cfRule type="cellIs" dxfId="1586" priority="494" operator="between">
      <formula>-0.05</formula>
      <formula>0.05</formula>
    </cfRule>
  </conditionalFormatting>
  <conditionalFormatting sqref="AT312:AT321">
    <cfRule type="cellIs" dxfId="1585" priority="493" operator="between">
      <formula>-0.05</formula>
      <formula>0.05</formula>
    </cfRule>
  </conditionalFormatting>
  <conditionalFormatting sqref="AV312:AV321">
    <cfRule type="cellIs" dxfId="1584" priority="492" operator="between">
      <formula>-0.05</formula>
      <formula>0.05</formula>
    </cfRule>
  </conditionalFormatting>
  <conditionalFormatting sqref="AX312:AX321">
    <cfRule type="cellIs" dxfId="1583" priority="491" operator="between">
      <formula>-0.05</formula>
      <formula>0.05</formula>
    </cfRule>
  </conditionalFormatting>
  <conditionalFormatting sqref="AZ312:AZ321">
    <cfRule type="cellIs" dxfId="1582" priority="490" operator="between">
      <formula>-0.05</formula>
      <formula>0.05</formula>
    </cfRule>
  </conditionalFormatting>
  <conditionalFormatting sqref="BB312:BB321">
    <cfRule type="cellIs" dxfId="1581" priority="489" operator="between">
      <formula>-0.05</formula>
      <formula>0.05</formula>
    </cfRule>
  </conditionalFormatting>
  <conditionalFormatting sqref="BD312:BD321">
    <cfRule type="cellIs" dxfId="1580" priority="488" operator="between">
      <formula>-0.05</formula>
      <formula>0.05</formula>
    </cfRule>
  </conditionalFormatting>
  <conditionalFormatting sqref="BF312:BF321">
    <cfRule type="cellIs" dxfId="1579" priority="487" operator="between">
      <formula>-0.05</formula>
      <formula>0.05</formula>
    </cfRule>
  </conditionalFormatting>
  <conditionalFormatting sqref="BH312:BH321">
    <cfRule type="cellIs" dxfId="1578" priority="486" operator="between">
      <formula>-0.05</formula>
      <formula>0.05</formula>
    </cfRule>
  </conditionalFormatting>
  <conditionalFormatting sqref="BJ312:BJ321">
    <cfRule type="cellIs" dxfId="1577" priority="485" operator="between">
      <formula>-0.05</formula>
      <formula>0.05</formula>
    </cfRule>
  </conditionalFormatting>
  <conditionalFormatting sqref="BL312:BL321">
    <cfRule type="cellIs" dxfId="1576" priority="484" operator="between">
      <formula>-0.05</formula>
      <formula>0.05</formula>
    </cfRule>
  </conditionalFormatting>
  <conditionalFormatting sqref="BN312:BN321">
    <cfRule type="cellIs" dxfId="1575" priority="483" operator="between">
      <formula>-0.05</formula>
      <formula>0.05</formula>
    </cfRule>
  </conditionalFormatting>
  <conditionalFormatting sqref="AN322:AN331">
    <cfRule type="cellIs" dxfId="1574" priority="482" operator="between">
      <formula>-0.05</formula>
      <formula>0.05</formula>
    </cfRule>
  </conditionalFormatting>
  <conditionalFormatting sqref="AP322:AP331">
    <cfRule type="cellIs" dxfId="1573" priority="481" operator="between">
      <formula>-0.05</formula>
      <formula>0.05</formula>
    </cfRule>
  </conditionalFormatting>
  <conditionalFormatting sqref="AR322:AR331">
    <cfRule type="cellIs" dxfId="1572" priority="480" operator="between">
      <formula>-0.05</formula>
      <formula>0.05</formula>
    </cfRule>
  </conditionalFormatting>
  <conditionalFormatting sqref="AT322:AT331">
    <cfRule type="cellIs" dxfId="1571" priority="479" operator="between">
      <formula>-0.05</formula>
      <formula>0.05</formula>
    </cfRule>
  </conditionalFormatting>
  <conditionalFormatting sqref="AV322:AV331">
    <cfRule type="cellIs" dxfId="1570" priority="478" operator="between">
      <formula>-0.05</formula>
      <formula>0.05</formula>
    </cfRule>
  </conditionalFormatting>
  <conditionalFormatting sqref="AX322:AX331">
    <cfRule type="cellIs" dxfId="1569" priority="477" operator="between">
      <formula>-0.05</formula>
      <formula>0.05</formula>
    </cfRule>
  </conditionalFormatting>
  <conditionalFormatting sqref="AZ322:AZ331">
    <cfRule type="cellIs" dxfId="1568" priority="476" operator="between">
      <formula>-0.05</formula>
      <formula>0.05</formula>
    </cfRule>
  </conditionalFormatting>
  <conditionalFormatting sqref="BB322:BB331">
    <cfRule type="cellIs" dxfId="1567" priority="475" operator="between">
      <formula>-0.05</formula>
      <formula>0.05</formula>
    </cfRule>
  </conditionalFormatting>
  <conditionalFormatting sqref="BD322:BD331">
    <cfRule type="cellIs" dxfId="1566" priority="474" operator="between">
      <formula>-0.05</formula>
      <formula>0.05</formula>
    </cfRule>
  </conditionalFormatting>
  <conditionalFormatting sqref="BF322:BF331">
    <cfRule type="cellIs" dxfId="1565" priority="473" operator="between">
      <formula>-0.05</formula>
      <formula>0.05</formula>
    </cfRule>
  </conditionalFormatting>
  <conditionalFormatting sqref="BH322:BH331">
    <cfRule type="cellIs" dxfId="1564" priority="472" operator="between">
      <formula>-0.05</formula>
      <formula>0.05</formula>
    </cfRule>
  </conditionalFormatting>
  <conditionalFormatting sqref="BJ322:BJ331">
    <cfRule type="cellIs" dxfId="1563" priority="471" operator="between">
      <formula>-0.05</formula>
      <formula>0.05</formula>
    </cfRule>
  </conditionalFormatting>
  <conditionalFormatting sqref="BL322:BL331">
    <cfRule type="cellIs" dxfId="1562" priority="470" operator="between">
      <formula>-0.05</formula>
      <formula>0.05</formula>
    </cfRule>
  </conditionalFormatting>
  <conditionalFormatting sqref="BN322:BN331">
    <cfRule type="cellIs" dxfId="1561" priority="469" operator="between">
      <formula>-0.05</formula>
      <formula>0.05</formula>
    </cfRule>
  </conditionalFormatting>
  <conditionalFormatting sqref="AN332:AN341">
    <cfRule type="cellIs" dxfId="1560" priority="468" operator="between">
      <formula>-0.05</formula>
      <formula>0.05</formula>
    </cfRule>
  </conditionalFormatting>
  <conditionalFormatting sqref="AP332:AP341">
    <cfRule type="cellIs" dxfId="1559" priority="467" operator="between">
      <formula>-0.05</formula>
      <formula>0.05</formula>
    </cfRule>
  </conditionalFormatting>
  <conditionalFormatting sqref="AR332:AR341">
    <cfRule type="cellIs" dxfId="1558" priority="466" operator="between">
      <formula>-0.05</formula>
      <formula>0.05</formula>
    </cfRule>
  </conditionalFormatting>
  <conditionalFormatting sqref="AT332:AT341">
    <cfRule type="cellIs" dxfId="1557" priority="465" operator="between">
      <formula>-0.05</formula>
      <formula>0.05</formula>
    </cfRule>
  </conditionalFormatting>
  <conditionalFormatting sqref="AV332:AV341">
    <cfRule type="cellIs" dxfId="1556" priority="464" operator="between">
      <formula>-0.05</formula>
      <formula>0.05</formula>
    </cfRule>
  </conditionalFormatting>
  <conditionalFormatting sqref="AX332:AX341">
    <cfRule type="cellIs" dxfId="1555" priority="463" operator="between">
      <formula>-0.05</formula>
      <formula>0.05</formula>
    </cfRule>
  </conditionalFormatting>
  <conditionalFormatting sqref="AZ332:AZ341">
    <cfRule type="cellIs" dxfId="1554" priority="462" operator="between">
      <formula>-0.05</formula>
      <formula>0.05</formula>
    </cfRule>
  </conditionalFormatting>
  <conditionalFormatting sqref="BB332:BB341">
    <cfRule type="cellIs" dxfId="1553" priority="461" operator="between">
      <formula>-0.05</formula>
      <formula>0.05</formula>
    </cfRule>
  </conditionalFormatting>
  <conditionalFormatting sqref="BD332:BD341">
    <cfRule type="cellIs" dxfId="1552" priority="460" operator="between">
      <formula>-0.05</formula>
      <formula>0.05</formula>
    </cfRule>
  </conditionalFormatting>
  <conditionalFormatting sqref="BF332:BF341">
    <cfRule type="cellIs" dxfId="1551" priority="459" operator="between">
      <formula>-0.05</formula>
      <formula>0.05</formula>
    </cfRule>
  </conditionalFormatting>
  <conditionalFormatting sqref="BH332:BH341">
    <cfRule type="cellIs" dxfId="1550" priority="458" operator="between">
      <formula>-0.05</formula>
      <formula>0.05</formula>
    </cfRule>
  </conditionalFormatting>
  <conditionalFormatting sqref="BJ332:BJ341">
    <cfRule type="cellIs" dxfId="1549" priority="457" operator="between">
      <formula>-0.05</formula>
      <formula>0.05</formula>
    </cfRule>
  </conditionalFormatting>
  <conditionalFormatting sqref="BL332:BL341">
    <cfRule type="cellIs" dxfId="1548" priority="456" operator="between">
      <formula>-0.05</formula>
      <formula>0.05</formula>
    </cfRule>
  </conditionalFormatting>
  <conditionalFormatting sqref="BN332:BN341">
    <cfRule type="cellIs" dxfId="1547" priority="455" operator="between">
      <formula>-0.05</formula>
      <formula>0.05</formula>
    </cfRule>
  </conditionalFormatting>
  <conditionalFormatting sqref="AN342:AN351">
    <cfRule type="cellIs" dxfId="1546" priority="454" operator="between">
      <formula>-0.05</formula>
      <formula>0.05</formula>
    </cfRule>
  </conditionalFormatting>
  <conditionalFormatting sqref="AP342:AP351">
    <cfRule type="cellIs" dxfId="1545" priority="453" operator="between">
      <formula>-0.05</formula>
      <formula>0.05</formula>
    </cfRule>
  </conditionalFormatting>
  <conditionalFormatting sqref="AR342:AR351">
    <cfRule type="cellIs" dxfId="1544" priority="452" operator="between">
      <formula>-0.05</formula>
      <formula>0.05</formula>
    </cfRule>
  </conditionalFormatting>
  <conditionalFormatting sqref="AT342:AT351">
    <cfRule type="cellIs" dxfId="1543" priority="451" operator="between">
      <formula>-0.05</formula>
      <formula>0.05</formula>
    </cfRule>
  </conditionalFormatting>
  <conditionalFormatting sqref="AV342:AV351">
    <cfRule type="cellIs" dxfId="1542" priority="450" operator="between">
      <formula>-0.05</formula>
      <formula>0.05</formula>
    </cfRule>
  </conditionalFormatting>
  <conditionalFormatting sqref="AX342:AX351">
    <cfRule type="cellIs" dxfId="1541" priority="449" operator="between">
      <formula>-0.05</formula>
      <formula>0.05</formula>
    </cfRule>
  </conditionalFormatting>
  <conditionalFormatting sqref="AZ342:AZ351">
    <cfRule type="cellIs" dxfId="1540" priority="448" operator="between">
      <formula>-0.05</formula>
      <formula>0.05</formula>
    </cfRule>
  </conditionalFormatting>
  <conditionalFormatting sqref="BB342:BB351">
    <cfRule type="cellIs" dxfId="1539" priority="447" operator="between">
      <formula>-0.05</formula>
      <formula>0.05</formula>
    </cfRule>
  </conditionalFormatting>
  <conditionalFormatting sqref="BD342:BD351">
    <cfRule type="cellIs" dxfId="1538" priority="446" operator="between">
      <formula>-0.05</formula>
      <formula>0.05</formula>
    </cfRule>
  </conditionalFormatting>
  <conditionalFormatting sqref="BF342:BF351">
    <cfRule type="cellIs" dxfId="1537" priority="445" operator="between">
      <formula>-0.05</formula>
      <formula>0.05</formula>
    </cfRule>
  </conditionalFormatting>
  <conditionalFormatting sqref="BH342:BH351">
    <cfRule type="cellIs" dxfId="1536" priority="444" operator="between">
      <formula>-0.05</formula>
      <formula>0.05</formula>
    </cfRule>
  </conditionalFormatting>
  <conditionalFormatting sqref="BJ342:BJ351">
    <cfRule type="cellIs" dxfId="1535" priority="443" operator="between">
      <formula>-0.05</formula>
      <formula>0.05</formula>
    </cfRule>
  </conditionalFormatting>
  <conditionalFormatting sqref="BL342:BL351">
    <cfRule type="cellIs" dxfId="1534" priority="442" operator="between">
      <formula>-0.05</formula>
      <formula>0.05</formula>
    </cfRule>
  </conditionalFormatting>
  <conditionalFormatting sqref="BN342:BN351">
    <cfRule type="cellIs" dxfId="1533" priority="441" operator="between">
      <formula>-0.05</formula>
      <formula>0.05</formula>
    </cfRule>
  </conditionalFormatting>
  <conditionalFormatting sqref="AN352:AN361">
    <cfRule type="cellIs" dxfId="1532" priority="440" operator="between">
      <formula>-0.05</formula>
      <formula>0.05</formula>
    </cfRule>
  </conditionalFormatting>
  <conditionalFormatting sqref="AP352:AP361">
    <cfRule type="cellIs" dxfId="1531" priority="439" operator="between">
      <formula>-0.05</formula>
      <formula>0.05</formula>
    </cfRule>
  </conditionalFormatting>
  <conditionalFormatting sqref="AR352:AR361">
    <cfRule type="cellIs" dxfId="1530" priority="438" operator="between">
      <formula>-0.05</formula>
      <formula>0.05</formula>
    </cfRule>
  </conditionalFormatting>
  <conditionalFormatting sqref="AT352:AT361">
    <cfRule type="cellIs" dxfId="1529" priority="437" operator="between">
      <formula>-0.05</formula>
      <formula>0.05</formula>
    </cfRule>
  </conditionalFormatting>
  <conditionalFormatting sqref="AV352:AV361">
    <cfRule type="cellIs" dxfId="1528" priority="436" operator="between">
      <formula>-0.05</formula>
      <formula>0.05</formula>
    </cfRule>
  </conditionalFormatting>
  <conditionalFormatting sqref="AX352:AX361">
    <cfRule type="cellIs" dxfId="1527" priority="435" operator="between">
      <formula>-0.05</formula>
      <formula>0.05</formula>
    </cfRule>
  </conditionalFormatting>
  <conditionalFormatting sqref="AZ352:AZ361">
    <cfRule type="cellIs" dxfId="1526" priority="434" operator="between">
      <formula>-0.05</formula>
      <formula>0.05</formula>
    </cfRule>
  </conditionalFormatting>
  <conditionalFormatting sqref="BB352:BB361">
    <cfRule type="cellIs" dxfId="1525" priority="433" operator="between">
      <formula>-0.05</formula>
      <formula>0.05</formula>
    </cfRule>
  </conditionalFormatting>
  <conditionalFormatting sqref="BD352:BD361">
    <cfRule type="cellIs" dxfId="1524" priority="432" operator="between">
      <formula>-0.05</formula>
      <formula>0.05</formula>
    </cfRule>
  </conditionalFormatting>
  <conditionalFormatting sqref="BF352:BF361">
    <cfRule type="cellIs" dxfId="1523" priority="431" operator="between">
      <formula>-0.05</formula>
      <formula>0.05</formula>
    </cfRule>
  </conditionalFormatting>
  <conditionalFormatting sqref="BH352:BH361">
    <cfRule type="cellIs" dxfId="1522" priority="430" operator="between">
      <formula>-0.05</formula>
      <formula>0.05</formula>
    </cfRule>
  </conditionalFormatting>
  <conditionalFormatting sqref="BJ352:BJ361">
    <cfRule type="cellIs" dxfId="1521" priority="429" operator="between">
      <formula>-0.05</formula>
      <formula>0.05</formula>
    </cfRule>
  </conditionalFormatting>
  <conditionalFormatting sqref="BL352:BL361">
    <cfRule type="cellIs" dxfId="1520" priority="428" operator="between">
      <formula>-0.05</formula>
      <formula>0.05</formula>
    </cfRule>
  </conditionalFormatting>
  <conditionalFormatting sqref="BN352:BN361">
    <cfRule type="cellIs" dxfId="1519" priority="427" operator="between">
      <formula>-0.05</formula>
      <formula>0.05</formula>
    </cfRule>
  </conditionalFormatting>
  <conditionalFormatting sqref="AN362:AN371">
    <cfRule type="cellIs" dxfId="1518" priority="426" operator="between">
      <formula>-0.05</formula>
      <formula>0.05</formula>
    </cfRule>
  </conditionalFormatting>
  <conditionalFormatting sqref="AP362:AP371">
    <cfRule type="cellIs" dxfId="1517" priority="425" operator="between">
      <formula>-0.05</formula>
      <formula>0.05</formula>
    </cfRule>
  </conditionalFormatting>
  <conditionalFormatting sqref="AR362:AR371">
    <cfRule type="cellIs" dxfId="1516" priority="424" operator="between">
      <formula>-0.05</formula>
      <formula>0.05</formula>
    </cfRule>
  </conditionalFormatting>
  <conditionalFormatting sqref="AT362:AT371">
    <cfRule type="cellIs" dxfId="1515" priority="423" operator="between">
      <formula>-0.05</formula>
      <formula>0.05</formula>
    </cfRule>
  </conditionalFormatting>
  <conditionalFormatting sqref="AV362:AV371">
    <cfRule type="cellIs" dxfId="1514" priority="422" operator="between">
      <formula>-0.05</formula>
      <formula>0.05</formula>
    </cfRule>
  </conditionalFormatting>
  <conditionalFormatting sqref="AX362:AX371">
    <cfRule type="cellIs" dxfId="1513" priority="421" operator="between">
      <formula>-0.05</formula>
      <formula>0.05</formula>
    </cfRule>
  </conditionalFormatting>
  <conditionalFormatting sqref="AZ362:AZ371">
    <cfRule type="cellIs" dxfId="1512" priority="420" operator="between">
      <formula>-0.05</formula>
      <formula>0.05</formula>
    </cfRule>
  </conditionalFormatting>
  <conditionalFormatting sqref="BB362:BB371">
    <cfRule type="cellIs" dxfId="1511" priority="419" operator="between">
      <formula>-0.05</formula>
      <formula>0.05</formula>
    </cfRule>
  </conditionalFormatting>
  <conditionalFormatting sqref="BD362:BD371">
    <cfRule type="cellIs" dxfId="1510" priority="418" operator="between">
      <formula>-0.05</formula>
      <formula>0.05</formula>
    </cfRule>
  </conditionalFormatting>
  <conditionalFormatting sqref="BF362:BF371">
    <cfRule type="cellIs" dxfId="1509" priority="417" operator="between">
      <formula>-0.05</formula>
      <formula>0.05</formula>
    </cfRule>
  </conditionalFormatting>
  <conditionalFormatting sqref="BH362:BH371">
    <cfRule type="cellIs" dxfId="1508" priority="416" operator="between">
      <formula>-0.05</formula>
      <formula>0.05</formula>
    </cfRule>
  </conditionalFormatting>
  <conditionalFormatting sqref="BJ362:BJ371">
    <cfRule type="cellIs" dxfId="1507" priority="415" operator="between">
      <formula>-0.05</formula>
      <formula>0.05</formula>
    </cfRule>
  </conditionalFormatting>
  <conditionalFormatting sqref="BL362:BL371">
    <cfRule type="cellIs" dxfId="1506" priority="414" operator="between">
      <formula>-0.05</formula>
      <formula>0.05</formula>
    </cfRule>
  </conditionalFormatting>
  <conditionalFormatting sqref="BN362:BN371">
    <cfRule type="cellIs" dxfId="1505" priority="413" operator="between">
      <formula>-0.05</formula>
      <formula>0.05</formula>
    </cfRule>
  </conditionalFormatting>
  <conditionalFormatting sqref="AN372:AN381">
    <cfRule type="cellIs" dxfId="1504" priority="412" operator="between">
      <formula>-0.05</formula>
      <formula>0.05</formula>
    </cfRule>
  </conditionalFormatting>
  <conditionalFormatting sqref="AP372:AP381">
    <cfRule type="cellIs" dxfId="1503" priority="411" operator="between">
      <formula>-0.05</formula>
      <formula>0.05</formula>
    </cfRule>
  </conditionalFormatting>
  <conditionalFormatting sqref="AR372:AR381">
    <cfRule type="cellIs" dxfId="1502" priority="410" operator="between">
      <formula>-0.05</formula>
      <formula>0.05</formula>
    </cfRule>
  </conditionalFormatting>
  <conditionalFormatting sqref="AT372:AT381">
    <cfRule type="cellIs" dxfId="1501" priority="409" operator="between">
      <formula>-0.05</formula>
      <formula>0.05</formula>
    </cfRule>
  </conditionalFormatting>
  <conditionalFormatting sqref="AV372:AV381">
    <cfRule type="cellIs" dxfId="1500" priority="408" operator="between">
      <formula>-0.05</formula>
      <formula>0.05</formula>
    </cfRule>
  </conditionalFormatting>
  <conditionalFormatting sqref="AX372:AX381">
    <cfRule type="cellIs" dxfId="1499" priority="407" operator="between">
      <formula>-0.05</formula>
      <formula>0.05</formula>
    </cfRule>
  </conditionalFormatting>
  <conditionalFormatting sqref="AZ372:AZ381">
    <cfRule type="cellIs" dxfId="1498" priority="406" operator="between">
      <formula>-0.05</formula>
      <formula>0.05</formula>
    </cfRule>
  </conditionalFormatting>
  <conditionalFormatting sqref="BB372:BB381">
    <cfRule type="cellIs" dxfId="1497" priority="405" operator="between">
      <formula>-0.05</formula>
      <formula>0.05</formula>
    </cfRule>
  </conditionalFormatting>
  <conditionalFormatting sqref="BD372:BD381">
    <cfRule type="cellIs" dxfId="1496" priority="404" operator="between">
      <formula>-0.05</formula>
      <formula>0.05</formula>
    </cfRule>
  </conditionalFormatting>
  <conditionalFormatting sqref="BF372:BF381">
    <cfRule type="cellIs" dxfId="1495" priority="403" operator="between">
      <formula>-0.05</formula>
      <formula>0.05</formula>
    </cfRule>
  </conditionalFormatting>
  <conditionalFormatting sqref="BH372:BH381">
    <cfRule type="cellIs" dxfId="1494" priority="402" operator="between">
      <formula>-0.05</formula>
      <formula>0.05</formula>
    </cfRule>
  </conditionalFormatting>
  <conditionalFormatting sqref="BJ372:BJ381">
    <cfRule type="cellIs" dxfId="1493" priority="401" operator="between">
      <formula>-0.05</formula>
      <formula>0.05</formula>
    </cfRule>
  </conditionalFormatting>
  <conditionalFormatting sqref="BL372:BL381">
    <cfRule type="cellIs" dxfId="1492" priority="400" operator="between">
      <formula>-0.05</formula>
      <formula>0.05</formula>
    </cfRule>
  </conditionalFormatting>
  <conditionalFormatting sqref="BN372:BN381">
    <cfRule type="cellIs" dxfId="1491" priority="399" operator="between">
      <formula>-0.05</formula>
      <formula>0.05</formula>
    </cfRule>
  </conditionalFormatting>
  <conditionalFormatting sqref="AN382:AN391">
    <cfRule type="cellIs" dxfId="1490" priority="398" operator="between">
      <formula>-0.05</formula>
      <formula>0.05</formula>
    </cfRule>
  </conditionalFormatting>
  <conditionalFormatting sqref="AP382:AP391">
    <cfRule type="cellIs" dxfId="1489" priority="397" operator="between">
      <formula>-0.05</formula>
      <formula>0.05</formula>
    </cfRule>
  </conditionalFormatting>
  <conditionalFormatting sqref="AR382:AR391">
    <cfRule type="cellIs" dxfId="1488" priority="396" operator="between">
      <formula>-0.05</formula>
      <formula>0.05</formula>
    </cfRule>
  </conditionalFormatting>
  <conditionalFormatting sqref="AT382:AT391">
    <cfRule type="cellIs" dxfId="1487" priority="395" operator="between">
      <formula>-0.05</formula>
      <formula>0.05</formula>
    </cfRule>
  </conditionalFormatting>
  <conditionalFormatting sqref="AV382:AV391">
    <cfRule type="cellIs" dxfId="1486" priority="394" operator="between">
      <formula>-0.05</formula>
      <formula>0.05</formula>
    </cfRule>
  </conditionalFormatting>
  <conditionalFormatting sqref="AX382:AX391">
    <cfRule type="cellIs" dxfId="1485" priority="393" operator="between">
      <formula>-0.05</formula>
      <formula>0.05</formula>
    </cfRule>
  </conditionalFormatting>
  <conditionalFormatting sqref="AZ382:AZ391">
    <cfRule type="cellIs" dxfId="1484" priority="392" operator="between">
      <formula>-0.05</formula>
      <formula>0.05</formula>
    </cfRule>
  </conditionalFormatting>
  <conditionalFormatting sqref="BB382:BB391">
    <cfRule type="cellIs" dxfId="1483" priority="391" operator="between">
      <formula>-0.05</formula>
      <formula>0.05</formula>
    </cfRule>
  </conditionalFormatting>
  <conditionalFormatting sqref="BD382:BD391">
    <cfRule type="cellIs" dxfId="1482" priority="390" operator="between">
      <formula>-0.05</formula>
      <formula>0.05</formula>
    </cfRule>
  </conditionalFormatting>
  <conditionalFormatting sqref="BF382:BF391">
    <cfRule type="cellIs" dxfId="1481" priority="389" operator="between">
      <formula>-0.05</formula>
      <formula>0.05</formula>
    </cfRule>
  </conditionalFormatting>
  <conditionalFormatting sqref="BH382:BH391">
    <cfRule type="cellIs" dxfId="1480" priority="388" operator="between">
      <formula>-0.05</formula>
      <formula>0.05</formula>
    </cfRule>
  </conditionalFormatting>
  <conditionalFormatting sqref="BJ382:BJ391">
    <cfRule type="cellIs" dxfId="1479" priority="387" operator="between">
      <formula>-0.05</formula>
      <formula>0.05</formula>
    </cfRule>
  </conditionalFormatting>
  <conditionalFormatting sqref="BL382:BL391">
    <cfRule type="cellIs" dxfId="1478" priority="386" operator="between">
      <formula>-0.05</formula>
      <formula>0.05</formula>
    </cfRule>
  </conditionalFormatting>
  <conditionalFormatting sqref="BN382:BN391">
    <cfRule type="cellIs" dxfId="1477" priority="385" operator="between">
      <formula>-0.05</formula>
      <formula>0.05</formula>
    </cfRule>
  </conditionalFormatting>
  <conditionalFormatting sqref="AN392:AN401">
    <cfRule type="cellIs" dxfId="1476" priority="384" operator="between">
      <formula>-0.05</formula>
      <formula>0.05</formula>
    </cfRule>
  </conditionalFormatting>
  <conditionalFormatting sqref="AP392:AP401">
    <cfRule type="cellIs" dxfId="1475" priority="383" operator="between">
      <formula>-0.05</formula>
      <formula>0.05</formula>
    </cfRule>
  </conditionalFormatting>
  <conditionalFormatting sqref="AR392:AR401">
    <cfRule type="cellIs" dxfId="1474" priority="382" operator="between">
      <formula>-0.05</formula>
      <formula>0.05</formula>
    </cfRule>
  </conditionalFormatting>
  <conditionalFormatting sqref="AT392:AT401">
    <cfRule type="cellIs" dxfId="1473" priority="381" operator="between">
      <formula>-0.05</formula>
      <formula>0.05</formula>
    </cfRule>
  </conditionalFormatting>
  <conditionalFormatting sqref="AV392:AV401">
    <cfRule type="cellIs" dxfId="1472" priority="380" operator="between">
      <formula>-0.05</formula>
      <formula>0.05</formula>
    </cfRule>
  </conditionalFormatting>
  <conditionalFormatting sqref="AX392:AX401">
    <cfRule type="cellIs" dxfId="1471" priority="379" operator="between">
      <formula>-0.05</formula>
      <formula>0.05</formula>
    </cfRule>
  </conditionalFormatting>
  <conditionalFormatting sqref="AZ392:AZ401">
    <cfRule type="cellIs" dxfId="1470" priority="378" operator="between">
      <formula>-0.05</formula>
      <formula>0.05</formula>
    </cfRule>
  </conditionalFormatting>
  <conditionalFormatting sqref="BB392:BB401">
    <cfRule type="cellIs" dxfId="1469" priority="377" operator="between">
      <formula>-0.05</formula>
      <formula>0.05</formula>
    </cfRule>
  </conditionalFormatting>
  <conditionalFormatting sqref="BD392:BD401">
    <cfRule type="cellIs" dxfId="1468" priority="376" operator="between">
      <formula>-0.05</formula>
      <formula>0.05</formula>
    </cfRule>
  </conditionalFormatting>
  <conditionalFormatting sqref="BF392:BF401">
    <cfRule type="cellIs" dxfId="1467" priority="375" operator="between">
      <formula>-0.05</formula>
      <formula>0.05</formula>
    </cfRule>
  </conditionalFormatting>
  <conditionalFormatting sqref="BH392:BH401">
    <cfRule type="cellIs" dxfId="1466" priority="374" operator="between">
      <formula>-0.05</formula>
      <formula>0.05</formula>
    </cfRule>
  </conditionalFormatting>
  <conditionalFormatting sqref="BJ392:BJ401">
    <cfRule type="cellIs" dxfId="1465" priority="373" operator="between">
      <formula>-0.05</formula>
      <formula>0.05</formula>
    </cfRule>
  </conditionalFormatting>
  <conditionalFormatting sqref="BL392:BL401">
    <cfRule type="cellIs" dxfId="1464" priority="372" operator="between">
      <formula>-0.05</formula>
      <formula>0.05</formula>
    </cfRule>
  </conditionalFormatting>
  <conditionalFormatting sqref="BN392:BN401">
    <cfRule type="cellIs" dxfId="1463" priority="371" operator="between">
      <formula>-0.05</formula>
      <formula>0.05</formula>
    </cfRule>
  </conditionalFormatting>
  <conditionalFormatting sqref="AN402:AN411">
    <cfRule type="cellIs" dxfId="1462" priority="370" operator="between">
      <formula>-0.05</formula>
      <formula>0.05</formula>
    </cfRule>
  </conditionalFormatting>
  <conditionalFormatting sqref="AP402:AP411">
    <cfRule type="cellIs" dxfId="1461" priority="369" operator="between">
      <formula>-0.05</formula>
      <formula>0.05</formula>
    </cfRule>
  </conditionalFormatting>
  <conditionalFormatting sqref="AR402:AR411">
    <cfRule type="cellIs" dxfId="1460" priority="368" operator="between">
      <formula>-0.05</formula>
      <formula>0.05</formula>
    </cfRule>
  </conditionalFormatting>
  <conditionalFormatting sqref="AT402:AT411">
    <cfRule type="cellIs" dxfId="1459" priority="367" operator="between">
      <formula>-0.05</formula>
      <formula>0.05</formula>
    </cfRule>
  </conditionalFormatting>
  <conditionalFormatting sqref="AV402:AV411">
    <cfRule type="cellIs" dxfId="1458" priority="366" operator="between">
      <formula>-0.05</formula>
      <formula>0.05</formula>
    </cfRule>
  </conditionalFormatting>
  <conditionalFormatting sqref="AX402:AX411">
    <cfRule type="cellIs" dxfId="1457" priority="365" operator="between">
      <formula>-0.05</formula>
      <formula>0.05</formula>
    </cfRule>
  </conditionalFormatting>
  <conditionalFormatting sqref="AZ402:AZ411">
    <cfRule type="cellIs" dxfId="1456" priority="364" operator="between">
      <formula>-0.05</formula>
      <formula>0.05</formula>
    </cfRule>
  </conditionalFormatting>
  <conditionalFormatting sqref="BB402:BB411">
    <cfRule type="cellIs" dxfId="1455" priority="363" operator="between">
      <formula>-0.05</formula>
      <formula>0.05</formula>
    </cfRule>
  </conditionalFormatting>
  <conditionalFormatting sqref="BD402:BD411">
    <cfRule type="cellIs" dxfId="1454" priority="362" operator="between">
      <formula>-0.05</formula>
      <formula>0.05</formula>
    </cfRule>
  </conditionalFormatting>
  <conditionalFormatting sqref="BF402:BF411">
    <cfRule type="cellIs" dxfId="1453" priority="361" operator="between">
      <formula>-0.05</formula>
      <formula>0.05</formula>
    </cfRule>
  </conditionalFormatting>
  <conditionalFormatting sqref="BH402:BH411">
    <cfRule type="cellIs" dxfId="1452" priority="360" operator="between">
      <formula>-0.05</formula>
      <formula>0.05</formula>
    </cfRule>
  </conditionalFormatting>
  <conditionalFormatting sqref="BJ402:BJ411">
    <cfRule type="cellIs" dxfId="1451" priority="359" operator="between">
      <formula>-0.05</formula>
      <formula>0.05</formula>
    </cfRule>
  </conditionalFormatting>
  <conditionalFormatting sqref="BL402:BL411">
    <cfRule type="cellIs" dxfId="1450" priority="358" operator="between">
      <formula>-0.05</formula>
      <formula>0.05</formula>
    </cfRule>
  </conditionalFormatting>
  <conditionalFormatting sqref="BN402:BN411">
    <cfRule type="cellIs" dxfId="1449" priority="357" operator="between">
      <formula>-0.05</formula>
      <formula>0.05</formula>
    </cfRule>
  </conditionalFormatting>
  <conditionalFormatting sqref="AN412:AN421">
    <cfRule type="cellIs" dxfId="1448" priority="356" operator="between">
      <formula>-0.05</formula>
      <formula>0.05</formula>
    </cfRule>
  </conditionalFormatting>
  <conditionalFormatting sqref="AP412:AP421">
    <cfRule type="cellIs" dxfId="1447" priority="355" operator="between">
      <formula>-0.05</formula>
      <formula>0.05</formula>
    </cfRule>
  </conditionalFormatting>
  <conditionalFormatting sqref="AR412:AR421">
    <cfRule type="cellIs" dxfId="1446" priority="354" operator="between">
      <formula>-0.05</formula>
      <formula>0.05</formula>
    </cfRule>
  </conditionalFormatting>
  <conditionalFormatting sqref="AT412:AT421">
    <cfRule type="cellIs" dxfId="1445" priority="353" operator="between">
      <formula>-0.05</formula>
      <formula>0.05</formula>
    </cfRule>
  </conditionalFormatting>
  <conditionalFormatting sqref="AV412:AV421">
    <cfRule type="cellIs" dxfId="1444" priority="352" operator="between">
      <formula>-0.05</formula>
      <formula>0.05</formula>
    </cfRule>
  </conditionalFormatting>
  <conditionalFormatting sqref="AX412:AX421">
    <cfRule type="cellIs" dxfId="1443" priority="351" operator="between">
      <formula>-0.05</formula>
      <formula>0.05</formula>
    </cfRule>
  </conditionalFormatting>
  <conditionalFormatting sqref="AZ412:AZ421">
    <cfRule type="cellIs" dxfId="1442" priority="350" operator="between">
      <formula>-0.05</formula>
      <formula>0.05</formula>
    </cfRule>
  </conditionalFormatting>
  <conditionalFormatting sqref="BB412:BB421">
    <cfRule type="cellIs" dxfId="1441" priority="349" operator="between">
      <formula>-0.05</formula>
      <formula>0.05</formula>
    </cfRule>
  </conditionalFormatting>
  <conditionalFormatting sqref="BD412:BD421">
    <cfRule type="cellIs" dxfId="1440" priority="348" operator="between">
      <formula>-0.05</formula>
      <formula>0.05</formula>
    </cfRule>
  </conditionalFormatting>
  <conditionalFormatting sqref="BF412:BF421">
    <cfRule type="cellIs" dxfId="1439" priority="347" operator="between">
      <formula>-0.05</formula>
      <formula>0.05</formula>
    </cfRule>
  </conditionalFormatting>
  <conditionalFormatting sqref="BH412:BH421">
    <cfRule type="cellIs" dxfId="1438" priority="346" operator="between">
      <formula>-0.05</formula>
      <formula>0.05</formula>
    </cfRule>
  </conditionalFormatting>
  <conditionalFormatting sqref="BJ412:BJ421">
    <cfRule type="cellIs" dxfId="1437" priority="345" operator="between">
      <formula>-0.05</formula>
      <formula>0.05</formula>
    </cfRule>
  </conditionalFormatting>
  <conditionalFormatting sqref="BL412:BL421">
    <cfRule type="cellIs" dxfId="1436" priority="344" operator="between">
      <formula>-0.05</formula>
      <formula>0.05</formula>
    </cfRule>
  </conditionalFormatting>
  <conditionalFormatting sqref="BN412:BN421">
    <cfRule type="cellIs" dxfId="1435" priority="343" operator="between">
      <formula>-0.05</formula>
      <formula>0.05</formula>
    </cfRule>
  </conditionalFormatting>
  <conditionalFormatting sqref="AN422:AN431">
    <cfRule type="cellIs" dxfId="1434" priority="342" operator="between">
      <formula>-0.05</formula>
      <formula>0.05</formula>
    </cfRule>
  </conditionalFormatting>
  <conditionalFormatting sqref="AP422:AP431">
    <cfRule type="cellIs" dxfId="1433" priority="341" operator="between">
      <formula>-0.05</formula>
      <formula>0.05</formula>
    </cfRule>
  </conditionalFormatting>
  <conditionalFormatting sqref="AR422:AR431">
    <cfRule type="cellIs" dxfId="1432" priority="340" operator="between">
      <formula>-0.05</formula>
      <formula>0.05</formula>
    </cfRule>
  </conditionalFormatting>
  <conditionalFormatting sqref="AT422:AT431">
    <cfRule type="cellIs" dxfId="1431" priority="339" operator="between">
      <formula>-0.05</formula>
      <formula>0.05</formula>
    </cfRule>
  </conditionalFormatting>
  <conditionalFormatting sqref="AV422:AV431">
    <cfRule type="cellIs" dxfId="1430" priority="338" operator="between">
      <formula>-0.05</formula>
      <formula>0.05</formula>
    </cfRule>
  </conditionalFormatting>
  <conditionalFormatting sqref="AX422:AX431">
    <cfRule type="cellIs" dxfId="1429" priority="337" operator="between">
      <formula>-0.05</formula>
      <formula>0.05</formula>
    </cfRule>
  </conditionalFormatting>
  <conditionalFormatting sqref="AZ422:AZ431">
    <cfRule type="cellIs" dxfId="1428" priority="336" operator="between">
      <formula>-0.05</formula>
      <formula>0.05</formula>
    </cfRule>
  </conditionalFormatting>
  <conditionalFormatting sqref="BB422:BB431">
    <cfRule type="cellIs" dxfId="1427" priority="335" operator="between">
      <formula>-0.05</formula>
      <formula>0.05</formula>
    </cfRule>
  </conditionalFormatting>
  <conditionalFormatting sqref="BD422:BD431">
    <cfRule type="cellIs" dxfId="1426" priority="334" operator="between">
      <formula>-0.05</formula>
      <formula>0.05</formula>
    </cfRule>
  </conditionalFormatting>
  <conditionalFormatting sqref="BF422:BF431">
    <cfRule type="cellIs" dxfId="1425" priority="333" operator="between">
      <formula>-0.05</formula>
      <formula>0.05</formula>
    </cfRule>
  </conditionalFormatting>
  <conditionalFormatting sqref="BH422:BH431">
    <cfRule type="cellIs" dxfId="1424" priority="332" operator="between">
      <formula>-0.05</formula>
      <formula>0.05</formula>
    </cfRule>
  </conditionalFormatting>
  <conditionalFormatting sqref="BJ422:BJ431">
    <cfRule type="cellIs" dxfId="1423" priority="331" operator="between">
      <formula>-0.05</formula>
      <formula>0.05</formula>
    </cfRule>
  </conditionalFormatting>
  <conditionalFormatting sqref="BL422:BL431">
    <cfRule type="cellIs" dxfId="1422" priority="330" operator="between">
      <formula>-0.05</formula>
      <formula>0.05</formula>
    </cfRule>
  </conditionalFormatting>
  <conditionalFormatting sqref="BN422:BN431">
    <cfRule type="cellIs" dxfId="1421" priority="329" operator="between">
      <formula>-0.05</formula>
      <formula>0.05</formula>
    </cfRule>
  </conditionalFormatting>
  <conditionalFormatting sqref="AN432:AN441">
    <cfRule type="cellIs" dxfId="1420" priority="328" operator="between">
      <formula>-0.05</formula>
      <formula>0.05</formula>
    </cfRule>
  </conditionalFormatting>
  <conditionalFormatting sqref="AP432:AP441">
    <cfRule type="cellIs" dxfId="1419" priority="327" operator="between">
      <formula>-0.05</formula>
      <formula>0.05</formula>
    </cfRule>
  </conditionalFormatting>
  <conditionalFormatting sqref="AR432:AR441">
    <cfRule type="cellIs" dxfId="1418" priority="326" operator="between">
      <formula>-0.05</formula>
      <formula>0.05</formula>
    </cfRule>
  </conditionalFormatting>
  <conditionalFormatting sqref="AT432:AT441">
    <cfRule type="cellIs" dxfId="1417" priority="325" operator="between">
      <formula>-0.05</formula>
      <formula>0.05</formula>
    </cfRule>
  </conditionalFormatting>
  <conditionalFormatting sqref="AV432:AV441">
    <cfRule type="cellIs" dxfId="1416" priority="324" operator="between">
      <formula>-0.05</formula>
      <formula>0.05</formula>
    </cfRule>
  </conditionalFormatting>
  <conditionalFormatting sqref="AX432:AX441">
    <cfRule type="cellIs" dxfId="1415" priority="323" operator="between">
      <formula>-0.05</formula>
      <formula>0.05</formula>
    </cfRule>
  </conditionalFormatting>
  <conditionalFormatting sqref="AZ432:AZ441">
    <cfRule type="cellIs" dxfId="1414" priority="322" operator="between">
      <formula>-0.05</formula>
      <formula>0.05</formula>
    </cfRule>
  </conditionalFormatting>
  <conditionalFormatting sqref="BB432:BB441">
    <cfRule type="cellIs" dxfId="1413" priority="321" operator="between">
      <formula>-0.05</formula>
      <formula>0.05</formula>
    </cfRule>
  </conditionalFormatting>
  <conditionalFormatting sqref="BD432:BD441">
    <cfRule type="cellIs" dxfId="1412" priority="320" operator="between">
      <formula>-0.05</formula>
      <formula>0.05</formula>
    </cfRule>
  </conditionalFormatting>
  <conditionalFormatting sqref="BF432:BF441">
    <cfRule type="cellIs" dxfId="1411" priority="319" operator="between">
      <formula>-0.05</formula>
      <formula>0.05</formula>
    </cfRule>
  </conditionalFormatting>
  <conditionalFormatting sqref="BH432:BH441">
    <cfRule type="cellIs" dxfId="1410" priority="318" operator="between">
      <formula>-0.05</formula>
      <formula>0.05</formula>
    </cfRule>
  </conditionalFormatting>
  <conditionalFormatting sqref="BJ432:BJ441">
    <cfRule type="cellIs" dxfId="1409" priority="317" operator="between">
      <formula>-0.05</formula>
      <formula>0.05</formula>
    </cfRule>
  </conditionalFormatting>
  <conditionalFormatting sqref="BL432:BL441">
    <cfRule type="cellIs" dxfId="1408" priority="316" operator="between">
      <formula>-0.05</formula>
      <formula>0.05</formula>
    </cfRule>
  </conditionalFormatting>
  <conditionalFormatting sqref="BN432:BN441">
    <cfRule type="cellIs" dxfId="1407" priority="315" operator="between">
      <formula>-0.05</formula>
      <formula>0.05</formula>
    </cfRule>
  </conditionalFormatting>
  <conditionalFormatting sqref="AN442:AN451">
    <cfRule type="cellIs" dxfId="1406" priority="314" operator="between">
      <formula>-0.05</formula>
      <formula>0.05</formula>
    </cfRule>
  </conditionalFormatting>
  <conditionalFormatting sqref="AP442:AP451">
    <cfRule type="cellIs" dxfId="1405" priority="313" operator="between">
      <formula>-0.05</formula>
      <formula>0.05</formula>
    </cfRule>
  </conditionalFormatting>
  <conditionalFormatting sqref="AR442:AR451">
    <cfRule type="cellIs" dxfId="1404" priority="312" operator="between">
      <formula>-0.05</formula>
      <formula>0.05</formula>
    </cfRule>
  </conditionalFormatting>
  <conditionalFormatting sqref="AT442:AT451">
    <cfRule type="cellIs" dxfId="1403" priority="311" operator="between">
      <formula>-0.05</formula>
      <formula>0.05</formula>
    </cfRule>
  </conditionalFormatting>
  <conditionalFormatting sqref="AV442:AV451">
    <cfRule type="cellIs" dxfId="1402" priority="310" operator="between">
      <formula>-0.05</formula>
      <formula>0.05</formula>
    </cfRule>
  </conditionalFormatting>
  <conditionalFormatting sqref="AX442:AX451">
    <cfRule type="cellIs" dxfId="1401" priority="309" operator="between">
      <formula>-0.05</formula>
      <formula>0.05</formula>
    </cfRule>
  </conditionalFormatting>
  <conditionalFormatting sqref="AZ442:AZ451">
    <cfRule type="cellIs" dxfId="1400" priority="308" operator="between">
      <formula>-0.05</formula>
      <formula>0.05</formula>
    </cfRule>
  </conditionalFormatting>
  <conditionalFormatting sqref="BB442:BB451">
    <cfRule type="cellIs" dxfId="1399" priority="307" operator="between">
      <formula>-0.05</formula>
      <formula>0.05</formula>
    </cfRule>
  </conditionalFormatting>
  <conditionalFormatting sqref="BD442:BD451">
    <cfRule type="cellIs" dxfId="1398" priority="306" operator="between">
      <formula>-0.05</formula>
      <formula>0.05</formula>
    </cfRule>
  </conditionalFormatting>
  <conditionalFormatting sqref="BF442:BF451">
    <cfRule type="cellIs" dxfId="1397" priority="305" operator="between">
      <formula>-0.05</formula>
      <formula>0.05</formula>
    </cfRule>
  </conditionalFormatting>
  <conditionalFormatting sqref="BH442:BH451">
    <cfRule type="cellIs" dxfId="1396" priority="304" operator="between">
      <formula>-0.05</formula>
      <formula>0.05</formula>
    </cfRule>
  </conditionalFormatting>
  <conditionalFormatting sqref="BJ442:BJ451">
    <cfRule type="cellIs" dxfId="1395" priority="303" operator="between">
      <formula>-0.05</formula>
      <formula>0.05</formula>
    </cfRule>
  </conditionalFormatting>
  <conditionalFormatting sqref="BL442:BL451">
    <cfRule type="cellIs" dxfId="1394" priority="302" operator="between">
      <formula>-0.05</formula>
      <formula>0.05</formula>
    </cfRule>
  </conditionalFormatting>
  <conditionalFormatting sqref="V455:V474">
    <cfRule type="cellIs" dxfId="1393" priority="299" operator="lessThan">
      <formula>1990</formula>
    </cfRule>
    <cfRule type="cellIs" dxfId="1392" priority="300" operator="greaterThan">
      <formula>1990</formula>
    </cfRule>
  </conditionalFormatting>
  <conditionalFormatting sqref="V475:V494">
    <cfRule type="cellIs" dxfId="1391" priority="297" operator="lessThan">
      <formula>1990</formula>
    </cfRule>
    <cfRule type="cellIs" dxfId="1390" priority="298" operator="greaterThan">
      <formula>1990</formula>
    </cfRule>
  </conditionalFormatting>
  <conditionalFormatting sqref="V495:V514">
    <cfRule type="cellIs" dxfId="1389" priority="295" operator="lessThan">
      <formula>1990</formula>
    </cfRule>
    <cfRule type="cellIs" dxfId="1388" priority="296" operator="greaterThan">
      <formula>1990</formula>
    </cfRule>
  </conditionalFormatting>
  <conditionalFormatting sqref="V515:V534">
    <cfRule type="cellIs" dxfId="1387" priority="293" operator="lessThan">
      <formula>1990</formula>
    </cfRule>
    <cfRule type="cellIs" dxfId="1386" priority="294" operator="greaterThan">
      <formula>1990</formula>
    </cfRule>
  </conditionalFormatting>
  <conditionalFormatting sqref="V535:V554">
    <cfRule type="cellIs" dxfId="1385" priority="291" operator="lessThan">
      <formula>1990</formula>
    </cfRule>
    <cfRule type="cellIs" dxfId="1384" priority="292" operator="greaterThan">
      <formula>1990</formula>
    </cfRule>
  </conditionalFormatting>
  <conditionalFormatting sqref="V555:V574">
    <cfRule type="cellIs" dxfId="1383" priority="289" operator="lessThan">
      <formula>1990</formula>
    </cfRule>
    <cfRule type="cellIs" dxfId="1382" priority="290" operator="greaterThan">
      <formula>1990</formula>
    </cfRule>
  </conditionalFormatting>
  <conditionalFormatting sqref="V575:V594">
    <cfRule type="cellIs" dxfId="1381" priority="287" operator="lessThan">
      <formula>1990</formula>
    </cfRule>
    <cfRule type="cellIs" dxfId="1380" priority="288" operator="greaterThan">
      <formula>1990</formula>
    </cfRule>
  </conditionalFormatting>
  <conditionalFormatting sqref="V595:V614">
    <cfRule type="cellIs" dxfId="1379" priority="285" operator="lessThan">
      <formula>1990</formula>
    </cfRule>
    <cfRule type="cellIs" dxfId="1378" priority="286" operator="greaterThan">
      <formula>1990</formula>
    </cfRule>
  </conditionalFormatting>
  <conditionalFormatting sqref="V615:V634">
    <cfRule type="cellIs" dxfId="1377" priority="283" operator="lessThan">
      <formula>1990</formula>
    </cfRule>
    <cfRule type="cellIs" dxfId="1376" priority="284" operator="greaterThan">
      <formula>1990</formula>
    </cfRule>
  </conditionalFormatting>
  <conditionalFormatting sqref="V635:V654">
    <cfRule type="cellIs" dxfId="1375" priority="281" operator="lessThan">
      <formula>1990</formula>
    </cfRule>
    <cfRule type="cellIs" dxfId="1374" priority="282" operator="greaterThan">
      <formula>1990</formula>
    </cfRule>
  </conditionalFormatting>
  <conditionalFormatting sqref="BN515:BN524">
    <cfRule type="cellIs" dxfId="1373" priority="183" operator="between">
      <formula>-0.05</formula>
      <formula>0.05</formula>
    </cfRule>
  </conditionalFormatting>
  <conditionalFormatting sqref="AN455:AN464">
    <cfRule type="cellIs" dxfId="1372" priority="280" operator="between">
      <formula>-0.05</formula>
      <formula>0.05</formula>
    </cfRule>
  </conditionalFormatting>
  <conditionalFormatting sqref="AP455:AP464">
    <cfRule type="cellIs" dxfId="1371" priority="279" operator="between">
      <formula>-0.05</formula>
      <formula>0.05</formula>
    </cfRule>
  </conditionalFormatting>
  <conditionalFormatting sqref="AR455:AR464">
    <cfRule type="cellIs" dxfId="1370" priority="278" operator="between">
      <formula>-0.05</formula>
      <formula>0.05</formula>
    </cfRule>
  </conditionalFormatting>
  <conditionalFormatting sqref="AT455:AT464">
    <cfRule type="cellIs" dxfId="1369" priority="277" operator="between">
      <formula>-0.05</formula>
      <formula>0.05</formula>
    </cfRule>
  </conditionalFormatting>
  <conditionalFormatting sqref="AV455:AV464">
    <cfRule type="cellIs" dxfId="1368" priority="276" operator="between">
      <formula>-0.05</formula>
      <formula>0.05</formula>
    </cfRule>
  </conditionalFormatting>
  <conditionalFormatting sqref="AX455:AX464">
    <cfRule type="cellIs" dxfId="1367" priority="275" operator="between">
      <formula>-0.05</formula>
      <formula>0.05</formula>
    </cfRule>
  </conditionalFormatting>
  <conditionalFormatting sqref="AZ455:AZ464">
    <cfRule type="cellIs" dxfId="1366" priority="274" operator="between">
      <formula>-0.05</formula>
      <formula>0.05</formula>
    </cfRule>
  </conditionalFormatting>
  <conditionalFormatting sqref="BB455:BB464">
    <cfRule type="cellIs" dxfId="1365" priority="273" operator="between">
      <formula>-0.05</formula>
      <formula>0.05</formula>
    </cfRule>
  </conditionalFormatting>
  <conditionalFormatting sqref="BD455:BD464">
    <cfRule type="cellIs" dxfId="1364" priority="272" operator="between">
      <formula>-0.05</formula>
      <formula>0.05</formula>
    </cfRule>
  </conditionalFormatting>
  <conditionalFormatting sqref="BF455:BF464">
    <cfRule type="cellIs" dxfId="1363" priority="271" operator="between">
      <formula>-0.05</formula>
      <formula>0.05</formula>
    </cfRule>
  </conditionalFormatting>
  <conditionalFormatting sqref="BH455:BH464">
    <cfRule type="cellIs" dxfId="1362" priority="270" operator="between">
      <formula>-0.05</formula>
      <formula>0.05</formula>
    </cfRule>
  </conditionalFormatting>
  <conditionalFormatting sqref="BJ455:BJ464">
    <cfRule type="cellIs" dxfId="1361" priority="269" operator="between">
      <formula>-0.05</formula>
      <formula>0.05</formula>
    </cfRule>
  </conditionalFormatting>
  <conditionalFormatting sqref="BL455:BL464">
    <cfRule type="cellIs" dxfId="1360" priority="268" operator="between">
      <formula>-0.05</formula>
      <formula>0.05</formula>
    </cfRule>
  </conditionalFormatting>
  <conditionalFormatting sqref="BN455:BN464">
    <cfRule type="cellIs" dxfId="1359" priority="267" operator="between">
      <formula>-0.05</formula>
      <formula>0.05</formula>
    </cfRule>
  </conditionalFormatting>
  <conditionalFormatting sqref="AN465:AN474">
    <cfRule type="cellIs" dxfId="1358" priority="266" operator="between">
      <formula>-0.05</formula>
      <formula>0.05</formula>
    </cfRule>
  </conditionalFormatting>
  <conditionalFormatting sqref="AP465:AP474">
    <cfRule type="cellIs" dxfId="1357" priority="265" operator="between">
      <formula>-0.05</formula>
      <formula>0.05</formula>
    </cfRule>
  </conditionalFormatting>
  <conditionalFormatting sqref="AR465:AR474">
    <cfRule type="cellIs" dxfId="1356" priority="264" operator="between">
      <formula>-0.05</formula>
      <formula>0.05</formula>
    </cfRule>
  </conditionalFormatting>
  <conditionalFormatting sqref="AT465:AT474">
    <cfRule type="cellIs" dxfId="1355" priority="263" operator="between">
      <formula>-0.05</formula>
      <formula>0.05</formula>
    </cfRule>
  </conditionalFormatting>
  <conditionalFormatting sqref="AV465:AV474">
    <cfRule type="cellIs" dxfId="1354" priority="262" operator="between">
      <formula>-0.05</formula>
      <formula>0.05</formula>
    </cfRule>
  </conditionalFormatting>
  <conditionalFormatting sqref="AX465:AX474">
    <cfRule type="cellIs" dxfId="1353" priority="261" operator="between">
      <formula>-0.05</formula>
      <formula>0.05</formula>
    </cfRule>
  </conditionalFormatting>
  <conditionalFormatting sqref="AZ465:AZ474">
    <cfRule type="cellIs" dxfId="1352" priority="260" operator="between">
      <formula>-0.05</formula>
      <formula>0.05</formula>
    </cfRule>
  </conditionalFormatting>
  <conditionalFormatting sqref="BB465:BB474">
    <cfRule type="cellIs" dxfId="1351" priority="259" operator="between">
      <formula>-0.05</formula>
      <formula>0.05</formula>
    </cfRule>
  </conditionalFormatting>
  <conditionalFormatting sqref="BD465:BD474">
    <cfRule type="cellIs" dxfId="1350" priority="258" operator="between">
      <formula>-0.05</formula>
      <formula>0.05</formula>
    </cfRule>
  </conditionalFormatting>
  <conditionalFormatting sqref="BF465:BF474">
    <cfRule type="cellIs" dxfId="1349" priority="257" operator="between">
      <formula>-0.05</formula>
      <formula>0.05</formula>
    </cfRule>
  </conditionalFormatting>
  <conditionalFormatting sqref="BH465:BH474">
    <cfRule type="cellIs" dxfId="1348" priority="256" operator="between">
      <formula>-0.05</formula>
      <formula>0.05</formula>
    </cfRule>
  </conditionalFormatting>
  <conditionalFormatting sqref="BJ465:BJ474">
    <cfRule type="cellIs" dxfId="1347" priority="255" operator="between">
      <formula>-0.05</formula>
      <formula>0.05</formula>
    </cfRule>
  </conditionalFormatting>
  <conditionalFormatting sqref="BL465:BL474">
    <cfRule type="cellIs" dxfId="1346" priority="254" operator="between">
      <formula>-0.05</formula>
      <formula>0.05</formula>
    </cfRule>
  </conditionalFormatting>
  <conditionalFormatting sqref="BN465:BN474">
    <cfRule type="cellIs" dxfId="1345" priority="253" operator="between">
      <formula>-0.05</formula>
      <formula>0.05</formula>
    </cfRule>
  </conditionalFormatting>
  <conditionalFormatting sqref="AN475:AN484">
    <cfRule type="cellIs" dxfId="1344" priority="252" operator="between">
      <formula>-0.05</formula>
      <formula>0.05</formula>
    </cfRule>
  </conditionalFormatting>
  <conditionalFormatting sqref="AP475:AP484">
    <cfRule type="cellIs" dxfId="1343" priority="251" operator="between">
      <formula>-0.05</formula>
      <formula>0.05</formula>
    </cfRule>
  </conditionalFormatting>
  <conditionalFormatting sqref="AR475:AR484">
    <cfRule type="cellIs" dxfId="1342" priority="250" operator="between">
      <formula>-0.05</formula>
      <formula>0.05</formula>
    </cfRule>
  </conditionalFormatting>
  <conditionalFormatting sqref="AT475:AT484">
    <cfRule type="cellIs" dxfId="1341" priority="249" operator="between">
      <formula>-0.05</formula>
      <formula>0.05</formula>
    </cfRule>
  </conditionalFormatting>
  <conditionalFormatting sqref="AV475:AV484">
    <cfRule type="cellIs" dxfId="1340" priority="248" operator="between">
      <formula>-0.05</formula>
      <formula>0.05</formula>
    </cfRule>
  </conditionalFormatting>
  <conditionalFormatting sqref="AX475:AX484">
    <cfRule type="cellIs" dxfId="1339" priority="247" operator="between">
      <formula>-0.05</formula>
      <formula>0.05</formula>
    </cfRule>
  </conditionalFormatting>
  <conditionalFormatting sqref="AZ475:AZ484">
    <cfRule type="cellIs" dxfId="1338" priority="246" operator="between">
      <formula>-0.05</formula>
      <formula>0.05</formula>
    </cfRule>
  </conditionalFormatting>
  <conditionalFormatting sqref="BB475:BB484">
    <cfRule type="cellIs" dxfId="1337" priority="245" operator="between">
      <formula>-0.05</formula>
      <formula>0.05</formula>
    </cfRule>
  </conditionalFormatting>
  <conditionalFormatting sqref="BD475:BD484">
    <cfRule type="cellIs" dxfId="1336" priority="244" operator="between">
      <formula>-0.05</formula>
      <formula>0.05</formula>
    </cfRule>
  </conditionalFormatting>
  <conditionalFormatting sqref="BF475:BF484">
    <cfRule type="cellIs" dxfId="1335" priority="243" operator="between">
      <formula>-0.05</formula>
      <formula>0.05</formula>
    </cfRule>
  </conditionalFormatting>
  <conditionalFormatting sqref="BH475:BH484">
    <cfRule type="cellIs" dxfId="1334" priority="242" operator="between">
      <formula>-0.05</formula>
      <formula>0.05</formula>
    </cfRule>
  </conditionalFormatting>
  <conditionalFormatting sqref="BJ475:BJ484">
    <cfRule type="cellIs" dxfId="1333" priority="241" operator="between">
      <formula>-0.05</formula>
      <formula>0.05</formula>
    </cfRule>
  </conditionalFormatting>
  <conditionalFormatting sqref="BL475:BL484">
    <cfRule type="cellIs" dxfId="1332" priority="240" operator="between">
      <formula>-0.05</formula>
      <formula>0.05</formula>
    </cfRule>
  </conditionalFormatting>
  <conditionalFormatting sqref="BN475:BN484">
    <cfRule type="cellIs" dxfId="1331" priority="239" operator="between">
      <formula>-0.05</formula>
      <formula>0.05</formula>
    </cfRule>
  </conditionalFormatting>
  <conditionalFormatting sqref="AN485:AN494">
    <cfRule type="cellIs" dxfId="1330" priority="238" operator="between">
      <formula>-0.05</formula>
      <formula>0.05</formula>
    </cfRule>
  </conditionalFormatting>
  <conditionalFormatting sqref="AP485:AP494">
    <cfRule type="cellIs" dxfId="1329" priority="237" operator="between">
      <formula>-0.05</formula>
      <formula>0.05</formula>
    </cfRule>
  </conditionalFormatting>
  <conditionalFormatting sqref="AR485:AR494">
    <cfRule type="cellIs" dxfId="1328" priority="236" operator="between">
      <formula>-0.05</formula>
      <formula>0.05</formula>
    </cfRule>
  </conditionalFormatting>
  <conditionalFormatting sqref="AT485:AT494">
    <cfRule type="cellIs" dxfId="1327" priority="235" operator="between">
      <formula>-0.05</formula>
      <formula>0.05</formula>
    </cfRule>
  </conditionalFormatting>
  <conditionalFormatting sqref="AV485:AV494">
    <cfRule type="cellIs" dxfId="1326" priority="234" operator="between">
      <formula>-0.05</formula>
      <formula>0.05</formula>
    </cfRule>
  </conditionalFormatting>
  <conditionalFormatting sqref="AX485:AX494">
    <cfRule type="cellIs" dxfId="1325" priority="233" operator="between">
      <formula>-0.05</formula>
      <formula>0.05</formula>
    </cfRule>
  </conditionalFormatting>
  <conditionalFormatting sqref="AZ485:AZ494">
    <cfRule type="cellIs" dxfId="1324" priority="232" operator="between">
      <formula>-0.05</formula>
      <formula>0.05</formula>
    </cfRule>
  </conditionalFormatting>
  <conditionalFormatting sqref="BB485:BB494">
    <cfRule type="cellIs" dxfId="1323" priority="231" operator="between">
      <formula>-0.05</formula>
      <formula>0.05</formula>
    </cfRule>
  </conditionalFormatting>
  <conditionalFormatting sqref="BD485:BD494">
    <cfRule type="cellIs" dxfId="1322" priority="230" operator="between">
      <formula>-0.05</formula>
      <formula>0.05</formula>
    </cfRule>
  </conditionalFormatting>
  <conditionalFormatting sqref="BF485:BF494">
    <cfRule type="cellIs" dxfId="1321" priority="229" operator="between">
      <formula>-0.05</formula>
      <formula>0.05</formula>
    </cfRule>
  </conditionalFormatting>
  <conditionalFormatting sqref="BH485:BH494">
    <cfRule type="cellIs" dxfId="1320" priority="228" operator="between">
      <formula>-0.05</formula>
      <formula>0.05</formula>
    </cfRule>
  </conditionalFormatting>
  <conditionalFormatting sqref="BJ485:BJ494">
    <cfRule type="cellIs" dxfId="1319" priority="227" operator="between">
      <formula>-0.05</formula>
      <formula>0.05</formula>
    </cfRule>
  </conditionalFormatting>
  <conditionalFormatting sqref="BL485:BL494">
    <cfRule type="cellIs" dxfId="1318" priority="226" operator="between">
      <formula>-0.05</formula>
      <formula>0.05</formula>
    </cfRule>
  </conditionalFormatting>
  <conditionalFormatting sqref="BN485:BN494">
    <cfRule type="cellIs" dxfId="1317" priority="225" operator="between">
      <formula>-0.05</formula>
      <formula>0.05</formula>
    </cfRule>
  </conditionalFormatting>
  <conditionalFormatting sqref="AN495:AN504">
    <cfRule type="cellIs" dxfId="1316" priority="224" operator="between">
      <formula>-0.05</formula>
      <formula>0.05</formula>
    </cfRule>
  </conditionalFormatting>
  <conditionalFormatting sqref="AP495:AP504">
    <cfRule type="cellIs" dxfId="1315" priority="223" operator="between">
      <formula>-0.05</formula>
      <formula>0.05</formula>
    </cfRule>
  </conditionalFormatting>
  <conditionalFormatting sqref="AR495:AR504">
    <cfRule type="cellIs" dxfId="1314" priority="222" operator="between">
      <formula>-0.05</formula>
      <formula>0.05</formula>
    </cfRule>
  </conditionalFormatting>
  <conditionalFormatting sqref="AT495:AT504">
    <cfRule type="cellIs" dxfId="1313" priority="221" operator="between">
      <formula>-0.05</formula>
      <formula>0.05</formula>
    </cfRule>
  </conditionalFormatting>
  <conditionalFormatting sqref="AV495:AV504">
    <cfRule type="cellIs" dxfId="1312" priority="220" operator="between">
      <formula>-0.05</formula>
      <formula>0.05</formula>
    </cfRule>
  </conditionalFormatting>
  <conditionalFormatting sqref="AX495:AX504">
    <cfRule type="cellIs" dxfId="1311" priority="219" operator="between">
      <formula>-0.05</formula>
      <formula>0.05</formula>
    </cfRule>
  </conditionalFormatting>
  <conditionalFormatting sqref="AZ495:AZ504">
    <cfRule type="cellIs" dxfId="1310" priority="218" operator="between">
      <formula>-0.05</formula>
      <formula>0.05</formula>
    </cfRule>
  </conditionalFormatting>
  <conditionalFormatting sqref="BB495:BB504">
    <cfRule type="cellIs" dxfId="1309" priority="217" operator="between">
      <formula>-0.05</formula>
      <formula>0.05</formula>
    </cfRule>
  </conditionalFormatting>
  <conditionalFormatting sqref="BD495:BD504">
    <cfRule type="cellIs" dxfId="1308" priority="216" operator="between">
      <formula>-0.05</formula>
      <formula>0.05</formula>
    </cfRule>
  </conditionalFormatting>
  <conditionalFormatting sqref="BF495:BF504">
    <cfRule type="cellIs" dxfId="1307" priority="215" operator="between">
      <formula>-0.05</formula>
      <formula>0.05</formula>
    </cfRule>
  </conditionalFormatting>
  <conditionalFormatting sqref="BH495:BH504">
    <cfRule type="cellIs" dxfId="1306" priority="214" operator="between">
      <formula>-0.05</formula>
      <formula>0.05</formula>
    </cfRule>
  </conditionalFormatting>
  <conditionalFormatting sqref="BJ495:BJ504">
    <cfRule type="cellIs" dxfId="1305" priority="213" operator="between">
      <formula>-0.05</formula>
      <formula>0.05</formula>
    </cfRule>
  </conditionalFormatting>
  <conditionalFormatting sqref="BL495:BL504">
    <cfRule type="cellIs" dxfId="1304" priority="212" operator="between">
      <formula>-0.05</formula>
      <formula>0.05</formula>
    </cfRule>
  </conditionalFormatting>
  <conditionalFormatting sqref="BN495:BN504">
    <cfRule type="cellIs" dxfId="1303" priority="211" operator="between">
      <formula>-0.05</formula>
      <formula>0.05</formula>
    </cfRule>
  </conditionalFormatting>
  <conditionalFormatting sqref="AN505:AN514">
    <cfRule type="cellIs" dxfId="1302" priority="210" operator="between">
      <formula>-0.05</formula>
      <formula>0.05</formula>
    </cfRule>
  </conditionalFormatting>
  <conditionalFormatting sqref="AP505:AP514">
    <cfRule type="cellIs" dxfId="1301" priority="209" operator="between">
      <formula>-0.05</formula>
      <formula>0.05</formula>
    </cfRule>
  </conditionalFormatting>
  <conditionalFormatting sqref="AR505:AR514">
    <cfRule type="cellIs" dxfId="1300" priority="208" operator="between">
      <formula>-0.05</formula>
      <formula>0.05</formula>
    </cfRule>
  </conditionalFormatting>
  <conditionalFormatting sqref="AT505:AT514">
    <cfRule type="cellIs" dxfId="1299" priority="207" operator="between">
      <formula>-0.05</formula>
      <formula>0.05</formula>
    </cfRule>
  </conditionalFormatting>
  <conditionalFormatting sqref="AV505:AV514">
    <cfRule type="cellIs" dxfId="1298" priority="206" operator="between">
      <formula>-0.05</formula>
      <formula>0.05</formula>
    </cfRule>
  </conditionalFormatting>
  <conditionalFormatting sqref="AX505:AX514">
    <cfRule type="cellIs" dxfId="1297" priority="205" operator="between">
      <formula>-0.05</formula>
      <formula>0.05</formula>
    </cfRule>
  </conditionalFormatting>
  <conditionalFormatting sqref="AZ505:AZ514">
    <cfRule type="cellIs" dxfId="1296" priority="204" operator="between">
      <formula>-0.05</formula>
      <formula>0.05</formula>
    </cfRule>
  </conditionalFormatting>
  <conditionalFormatting sqref="BB505:BB514">
    <cfRule type="cellIs" dxfId="1295" priority="203" operator="between">
      <formula>-0.05</formula>
      <formula>0.05</formula>
    </cfRule>
  </conditionalFormatting>
  <conditionalFormatting sqref="BD505:BD514">
    <cfRule type="cellIs" dxfId="1294" priority="202" operator="between">
      <formula>-0.05</formula>
      <formula>0.05</formula>
    </cfRule>
  </conditionalFormatting>
  <conditionalFormatting sqref="BF505:BF514">
    <cfRule type="cellIs" dxfId="1293" priority="201" operator="between">
      <formula>-0.05</formula>
      <formula>0.05</formula>
    </cfRule>
  </conditionalFormatting>
  <conditionalFormatting sqref="BH505:BH514">
    <cfRule type="cellIs" dxfId="1292" priority="200" operator="between">
      <formula>-0.05</formula>
      <formula>0.05</formula>
    </cfRule>
  </conditionalFormatting>
  <conditionalFormatting sqref="BJ505:BJ514">
    <cfRule type="cellIs" dxfId="1291" priority="199" operator="between">
      <formula>-0.05</formula>
      <formula>0.05</formula>
    </cfRule>
  </conditionalFormatting>
  <conditionalFormatting sqref="BL505:BL514">
    <cfRule type="cellIs" dxfId="1290" priority="198" operator="between">
      <formula>-0.05</formula>
      <formula>0.05</formula>
    </cfRule>
  </conditionalFormatting>
  <conditionalFormatting sqref="BN505:BN514">
    <cfRule type="cellIs" dxfId="1289" priority="197" operator="between">
      <formula>-0.05</formula>
      <formula>0.05</formula>
    </cfRule>
  </conditionalFormatting>
  <conditionalFormatting sqref="AN515:AN524">
    <cfRule type="cellIs" dxfId="1288" priority="196" operator="between">
      <formula>-0.05</formula>
      <formula>0.05</formula>
    </cfRule>
  </conditionalFormatting>
  <conditionalFormatting sqref="AP515:AP524">
    <cfRule type="cellIs" dxfId="1287" priority="195" operator="between">
      <formula>-0.05</formula>
      <formula>0.05</formula>
    </cfRule>
  </conditionalFormatting>
  <conditionalFormatting sqref="AR515:AR524">
    <cfRule type="cellIs" dxfId="1286" priority="194" operator="between">
      <formula>-0.05</formula>
      <formula>0.05</formula>
    </cfRule>
  </conditionalFormatting>
  <conditionalFormatting sqref="AT515:AT524">
    <cfRule type="cellIs" dxfId="1285" priority="193" operator="between">
      <formula>-0.05</formula>
      <formula>0.05</formula>
    </cfRule>
  </conditionalFormatting>
  <conditionalFormatting sqref="AV515:AV524">
    <cfRule type="cellIs" dxfId="1284" priority="192" operator="between">
      <formula>-0.05</formula>
      <formula>0.05</formula>
    </cfRule>
  </conditionalFormatting>
  <conditionalFormatting sqref="AX515:AX524">
    <cfRule type="cellIs" dxfId="1283" priority="191" operator="between">
      <formula>-0.05</formula>
      <formula>0.05</formula>
    </cfRule>
  </conditionalFormatting>
  <conditionalFormatting sqref="AZ515:AZ524">
    <cfRule type="cellIs" dxfId="1282" priority="190" operator="between">
      <formula>-0.05</formula>
      <formula>0.05</formula>
    </cfRule>
  </conditionalFormatting>
  <conditionalFormatting sqref="BB515:BB524">
    <cfRule type="cellIs" dxfId="1281" priority="189" operator="between">
      <formula>-0.05</formula>
      <formula>0.05</formula>
    </cfRule>
  </conditionalFormatting>
  <conditionalFormatting sqref="BD515:BD524">
    <cfRule type="cellIs" dxfId="1280" priority="188" operator="between">
      <formula>-0.05</formula>
      <formula>0.05</formula>
    </cfRule>
  </conditionalFormatting>
  <conditionalFormatting sqref="BF515:BF524">
    <cfRule type="cellIs" dxfId="1279" priority="187" operator="between">
      <formula>-0.05</formula>
      <formula>0.05</formula>
    </cfRule>
  </conditionalFormatting>
  <conditionalFormatting sqref="BH515:BH524">
    <cfRule type="cellIs" dxfId="1278" priority="186" operator="between">
      <formula>-0.05</formula>
      <formula>0.05</formula>
    </cfRule>
  </conditionalFormatting>
  <conditionalFormatting sqref="BJ515:BJ524">
    <cfRule type="cellIs" dxfId="1277" priority="185" operator="between">
      <formula>-0.05</formula>
      <formula>0.05</formula>
    </cfRule>
  </conditionalFormatting>
  <conditionalFormatting sqref="BL515:BL524">
    <cfRule type="cellIs" dxfId="1276" priority="184" operator="between">
      <formula>-0.05</formula>
      <formula>0.05</formula>
    </cfRule>
  </conditionalFormatting>
  <conditionalFormatting sqref="BN585:BN594">
    <cfRule type="cellIs" dxfId="1275" priority="85" operator="between">
      <formula>-0.05</formula>
      <formula>0.05</formula>
    </cfRule>
  </conditionalFormatting>
  <conditionalFormatting sqref="AN525:AN534">
    <cfRule type="cellIs" dxfId="1274" priority="182" operator="between">
      <formula>-0.05</formula>
      <formula>0.05</formula>
    </cfRule>
  </conditionalFormatting>
  <conditionalFormatting sqref="AP525:AP534">
    <cfRule type="cellIs" dxfId="1273" priority="181" operator="between">
      <formula>-0.05</formula>
      <formula>0.05</formula>
    </cfRule>
  </conditionalFormatting>
  <conditionalFormatting sqref="AR525:AR534">
    <cfRule type="cellIs" dxfId="1272" priority="180" operator="between">
      <formula>-0.05</formula>
      <formula>0.05</formula>
    </cfRule>
  </conditionalFormatting>
  <conditionalFormatting sqref="AT525:AT534">
    <cfRule type="cellIs" dxfId="1271" priority="179" operator="between">
      <formula>-0.05</formula>
      <formula>0.05</formula>
    </cfRule>
  </conditionalFormatting>
  <conditionalFormatting sqref="AV525:AV534">
    <cfRule type="cellIs" dxfId="1270" priority="178" operator="between">
      <formula>-0.05</formula>
      <formula>0.05</formula>
    </cfRule>
  </conditionalFormatting>
  <conditionalFormatting sqref="AX525:AX534">
    <cfRule type="cellIs" dxfId="1269" priority="177" operator="between">
      <formula>-0.05</formula>
      <formula>0.05</formula>
    </cfRule>
  </conditionalFormatting>
  <conditionalFormatting sqref="AZ525:AZ534">
    <cfRule type="cellIs" dxfId="1268" priority="176" operator="between">
      <formula>-0.05</formula>
      <formula>0.05</formula>
    </cfRule>
  </conditionalFormatting>
  <conditionalFormatting sqref="BB525:BB534">
    <cfRule type="cellIs" dxfId="1267" priority="175" operator="between">
      <formula>-0.05</formula>
      <formula>0.05</formula>
    </cfRule>
  </conditionalFormatting>
  <conditionalFormatting sqref="BD525:BD534">
    <cfRule type="cellIs" dxfId="1266" priority="174" operator="between">
      <formula>-0.05</formula>
      <formula>0.05</formula>
    </cfRule>
  </conditionalFormatting>
  <conditionalFormatting sqref="BF525:BF534">
    <cfRule type="cellIs" dxfId="1265" priority="173" operator="between">
      <formula>-0.05</formula>
      <formula>0.05</formula>
    </cfRule>
  </conditionalFormatting>
  <conditionalFormatting sqref="BH525:BH534">
    <cfRule type="cellIs" dxfId="1264" priority="172" operator="between">
      <formula>-0.05</formula>
      <formula>0.05</formula>
    </cfRule>
  </conditionalFormatting>
  <conditionalFormatting sqref="BJ525:BJ534">
    <cfRule type="cellIs" dxfId="1263" priority="171" operator="between">
      <formula>-0.05</formula>
      <formula>0.05</formula>
    </cfRule>
  </conditionalFormatting>
  <conditionalFormatting sqref="BL525:BL534">
    <cfRule type="cellIs" dxfId="1262" priority="170" operator="between">
      <formula>-0.05</formula>
      <formula>0.05</formula>
    </cfRule>
  </conditionalFormatting>
  <conditionalFormatting sqref="BN525:BN534">
    <cfRule type="cellIs" dxfId="1261" priority="169" operator="between">
      <formula>-0.05</formula>
      <formula>0.05</formula>
    </cfRule>
  </conditionalFormatting>
  <conditionalFormatting sqref="AN535:AN544">
    <cfRule type="cellIs" dxfId="1260" priority="168" operator="between">
      <formula>-0.05</formula>
      <formula>0.05</formula>
    </cfRule>
  </conditionalFormatting>
  <conditionalFormatting sqref="AP535:AP544">
    <cfRule type="cellIs" dxfId="1259" priority="167" operator="between">
      <formula>-0.05</formula>
      <formula>0.05</formula>
    </cfRule>
  </conditionalFormatting>
  <conditionalFormatting sqref="AR535:AR544">
    <cfRule type="cellIs" dxfId="1258" priority="166" operator="between">
      <formula>-0.05</formula>
      <formula>0.05</formula>
    </cfRule>
  </conditionalFormatting>
  <conditionalFormatting sqref="AT535:AT544">
    <cfRule type="cellIs" dxfId="1257" priority="165" operator="between">
      <formula>-0.05</formula>
      <formula>0.05</formula>
    </cfRule>
  </conditionalFormatting>
  <conditionalFormatting sqref="AV535:AV544">
    <cfRule type="cellIs" dxfId="1256" priority="164" operator="between">
      <formula>-0.05</formula>
      <formula>0.05</formula>
    </cfRule>
  </conditionalFormatting>
  <conditionalFormatting sqref="AX535:AX544">
    <cfRule type="cellIs" dxfId="1255" priority="163" operator="between">
      <formula>-0.05</formula>
      <formula>0.05</formula>
    </cfRule>
  </conditionalFormatting>
  <conditionalFormatting sqref="AZ535:AZ544">
    <cfRule type="cellIs" dxfId="1254" priority="162" operator="between">
      <formula>-0.05</formula>
      <formula>0.05</formula>
    </cfRule>
  </conditionalFormatting>
  <conditionalFormatting sqref="BB535:BB544">
    <cfRule type="cellIs" dxfId="1253" priority="161" operator="between">
      <formula>-0.05</formula>
      <formula>0.05</formula>
    </cfRule>
  </conditionalFormatting>
  <conditionalFormatting sqref="BD535:BD544">
    <cfRule type="cellIs" dxfId="1252" priority="160" operator="between">
      <formula>-0.05</formula>
      <formula>0.05</formula>
    </cfRule>
  </conditionalFormatting>
  <conditionalFormatting sqref="BF535:BF544">
    <cfRule type="cellIs" dxfId="1251" priority="159" operator="between">
      <formula>-0.05</formula>
      <formula>0.05</formula>
    </cfRule>
  </conditionalFormatting>
  <conditionalFormatting sqref="BH535:BH544">
    <cfRule type="cellIs" dxfId="1250" priority="158" operator="between">
      <formula>-0.05</formula>
      <formula>0.05</formula>
    </cfRule>
  </conditionalFormatting>
  <conditionalFormatting sqref="BJ535:BJ544">
    <cfRule type="cellIs" dxfId="1249" priority="157" operator="between">
      <formula>-0.05</formula>
      <formula>0.05</formula>
    </cfRule>
  </conditionalFormatting>
  <conditionalFormatting sqref="BL535:BL544">
    <cfRule type="cellIs" dxfId="1248" priority="156" operator="between">
      <formula>-0.05</formula>
      <formula>0.05</formula>
    </cfRule>
  </conditionalFormatting>
  <conditionalFormatting sqref="BN535:BN544">
    <cfRule type="cellIs" dxfId="1247" priority="155" operator="between">
      <formula>-0.05</formula>
      <formula>0.05</formula>
    </cfRule>
  </conditionalFormatting>
  <conditionalFormatting sqref="AN545:AN554">
    <cfRule type="cellIs" dxfId="1246" priority="154" operator="between">
      <formula>-0.05</formula>
      <formula>0.05</formula>
    </cfRule>
  </conditionalFormatting>
  <conditionalFormatting sqref="AP545:AP554">
    <cfRule type="cellIs" dxfId="1245" priority="153" operator="between">
      <formula>-0.05</formula>
      <formula>0.05</formula>
    </cfRule>
  </conditionalFormatting>
  <conditionalFormatting sqref="AR545:AR554">
    <cfRule type="cellIs" dxfId="1244" priority="152" operator="between">
      <formula>-0.05</formula>
      <formula>0.05</formula>
    </cfRule>
  </conditionalFormatting>
  <conditionalFormatting sqref="AT545:AT554">
    <cfRule type="cellIs" dxfId="1243" priority="151" operator="between">
      <formula>-0.05</formula>
      <formula>0.05</formula>
    </cfRule>
  </conditionalFormatting>
  <conditionalFormatting sqref="AV545:AV554">
    <cfRule type="cellIs" dxfId="1242" priority="150" operator="between">
      <formula>-0.05</formula>
      <formula>0.05</formula>
    </cfRule>
  </conditionalFormatting>
  <conditionalFormatting sqref="AX545:AX554">
    <cfRule type="cellIs" dxfId="1241" priority="149" operator="between">
      <formula>-0.05</formula>
      <formula>0.05</formula>
    </cfRule>
  </conditionalFormatting>
  <conditionalFormatting sqref="AZ545:AZ554">
    <cfRule type="cellIs" dxfId="1240" priority="148" operator="between">
      <formula>-0.05</formula>
      <formula>0.05</formula>
    </cfRule>
  </conditionalFormatting>
  <conditionalFormatting sqref="BB545:BB554">
    <cfRule type="cellIs" dxfId="1239" priority="147" operator="between">
      <formula>-0.05</formula>
      <formula>0.05</formula>
    </cfRule>
  </conditionalFormatting>
  <conditionalFormatting sqref="BD545:BD554">
    <cfRule type="cellIs" dxfId="1238" priority="146" operator="between">
      <formula>-0.05</formula>
      <formula>0.05</formula>
    </cfRule>
  </conditionalFormatting>
  <conditionalFormatting sqref="BF545:BF554">
    <cfRule type="cellIs" dxfId="1237" priority="145" operator="between">
      <formula>-0.05</formula>
      <formula>0.05</formula>
    </cfRule>
  </conditionalFormatting>
  <conditionalFormatting sqref="BH545:BH554">
    <cfRule type="cellIs" dxfId="1236" priority="144" operator="between">
      <formula>-0.05</formula>
      <formula>0.05</formula>
    </cfRule>
  </conditionalFormatting>
  <conditionalFormatting sqref="BJ545:BJ554">
    <cfRule type="cellIs" dxfId="1235" priority="143" operator="between">
      <formula>-0.05</formula>
      <formula>0.05</formula>
    </cfRule>
  </conditionalFormatting>
  <conditionalFormatting sqref="BL545:BL554">
    <cfRule type="cellIs" dxfId="1234" priority="142" operator="between">
      <formula>-0.05</formula>
      <formula>0.05</formula>
    </cfRule>
  </conditionalFormatting>
  <conditionalFormatting sqref="BN545:BN554">
    <cfRule type="cellIs" dxfId="1233" priority="141" operator="between">
      <formula>-0.05</formula>
      <formula>0.05</formula>
    </cfRule>
  </conditionalFormatting>
  <conditionalFormatting sqref="AN555:AN564">
    <cfRule type="cellIs" dxfId="1232" priority="140" operator="between">
      <formula>-0.05</formula>
      <formula>0.05</formula>
    </cfRule>
  </conditionalFormatting>
  <conditionalFormatting sqref="AP555:AP564">
    <cfRule type="cellIs" dxfId="1231" priority="139" operator="between">
      <formula>-0.05</formula>
      <formula>0.05</formula>
    </cfRule>
  </conditionalFormatting>
  <conditionalFormatting sqref="AR555:AR564">
    <cfRule type="cellIs" dxfId="1230" priority="138" operator="between">
      <formula>-0.05</formula>
      <formula>0.05</formula>
    </cfRule>
  </conditionalFormatting>
  <conditionalFormatting sqref="AT555:AT564">
    <cfRule type="cellIs" dxfId="1229" priority="137" operator="between">
      <formula>-0.05</formula>
      <formula>0.05</formula>
    </cfRule>
  </conditionalFormatting>
  <conditionalFormatting sqref="AV555:AV564">
    <cfRule type="cellIs" dxfId="1228" priority="136" operator="between">
      <formula>-0.05</formula>
      <formula>0.05</formula>
    </cfRule>
  </conditionalFormatting>
  <conditionalFormatting sqref="AX555:AX564">
    <cfRule type="cellIs" dxfId="1227" priority="135" operator="between">
      <formula>-0.05</formula>
      <formula>0.05</formula>
    </cfRule>
  </conditionalFormatting>
  <conditionalFormatting sqref="AZ555:AZ564">
    <cfRule type="cellIs" dxfId="1226" priority="134" operator="between">
      <formula>-0.05</formula>
      <formula>0.05</formula>
    </cfRule>
  </conditionalFormatting>
  <conditionalFormatting sqref="BB555:BB564">
    <cfRule type="cellIs" dxfId="1225" priority="133" operator="between">
      <formula>-0.05</formula>
      <formula>0.05</formula>
    </cfRule>
  </conditionalFormatting>
  <conditionalFormatting sqref="BD555:BD564">
    <cfRule type="cellIs" dxfId="1224" priority="132" operator="between">
      <formula>-0.05</formula>
      <formula>0.05</formula>
    </cfRule>
  </conditionalFormatting>
  <conditionalFormatting sqref="BF555:BF564">
    <cfRule type="cellIs" dxfId="1223" priority="131" operator="between">
      <formula>-0.05</formula>
      <formula>0.05</formula>
    </cfRule>
  </conditionalFormatting>
  <conditionalFormatting sqref="BH555:BH564">
    <cfRule type="cellIs" dxfId="1222" priority="130" operator="between">
      <formula>-0.05</formula>
      <formula>0.05</formula>
    </cfRule>
  </conditionalFormatting>
  <conditionalFormatting sqref="BJ555:BJ564">
    <cfRule type="cellIs" dxfId="1221" priority="129" operator="between">
      <formula>-0.05</formula>
      <formula>0.05</formula>
    </cfRule>
  </conditionalFormatting>
  <conditionalFormatting sqref="BL555:BL564">
    <cfRule type="cellIs" dxfId="1220" priority="128" operator="between">
      <formula>-0.05</formula>
      <formula>0.05</formula>
    </cfRule>
  </conditionalFormatting>
  <conditionalFormatting sqref="BN555:BN564">
    <cfRule type="cellIs" dxfId="1219" priority="127" operator="between">
      <formula>-0.05</formula>
      <formula>0.05</formula>
    </cfRule>
  </conditionalFormatting>
  <conditionalFormatting sqref="AN565:AN574">
    <cfRule type="cellIs" dxfId="1218" priority="126" operator="between">
      <formula>-0.05</formula>
      <formula>0.05</formula>
    </cfRule>
  </conditionalFormatting>
  <conditionalFormatting sqref="AP565:AP574">
    <cfRule type="cellIs" dxfId="1217" priority="125" operator="between">
      <formula>-0.05</formula>
      <formula>0.05</formula>
    </cfRule>
  </conditionalFormatting>
  <conditionalFormatting sqref="AR565:AR574">
    <cfRule type="cellIs" dxfId="1216" priority="124" operator="between">
      <formula>-0.05</formula>
      <formula>0.05</formula>
    </cfRule>
  </conditionalFormatting>
  <conditionalFormatting sqref="AT565:AT574">
    <cfRule type="cellIs" dxfId="1215" priority="123" operator="between">
      <formula>-0.05</formula>
      <formula>0.05</formula>
    </cfRule>
  </conditionalFormatting>
  <conditionalFormatting sqref="AV565:AV574">
    <cfRule type="cellIs" dxfId="1214" priority="122" operator="between">
      <formula>-0.05</formula>
      <formula>0.05</formula>
    </cfRule>
  </conditionalFormatting>
  <conditionalFormatting sqref="AX565:AX574">
    <cfRule type="cellIs" dxfId="1213" priority="121" operator="between">
      <formula>-0.05</formula>
      <formula>0.05</formula>
    </cfRule>
  </conditionalFormatting>
  <conditionalFormatting sqref="AZ565:AZ574">
    <cfRule type="cellIs" dxfId="1212" priority="120" operator="between">
      <formula>-0.05</formula>
      <formula>0.05</formula>
    </cfRule>
  </conditionalFormatting>
  <conditionalFormatting sqref="BB565:BB574">
    <cfRule type="cellIs" dxfId="1211" priority="119" operator="between">
      <formula>-0.05</formula>
      <formula>0.05</formula>
    </cfRule>
  </conditionalFormatting>
  <conditionalFormatting sqref="BD565:BD574">
    <cfRule type="cellIs" dxfId="1210" priority="118" operator="between">
      <formula>-0.05</formula>
      <formula>0.05</formula>
    </cfRule>
  </conditionalFormatting>
  <conditionalFormatting sqref="BF565:BF574">
    <cfRule type="cellIs" dxfId="1209" priority="117" operator="between">
      <formula>-0.05</formula>
      <formula>0.05</formula>
    </cfRule>
  </conditionalFormatting>
  <conditionalFormatting sqref="BH565:BH574">
    <cfRule type="cellIs" dxfId="1208" priority="116" operator="between">
      <formula>-0.05</formula>
      <formula>0.05</formula>
    </cfRule>
  </conditionalFormatting>
  <conditionalFormatting sqref="BJ565:BJ574">
    <cfRule type="cellIs" dxfId="1207" priority="115" operator="between">
      <formula>-0.05</formula>
      <formula>0.05</formula>
    </cfRule>
  </conditionalFormatting>
  <conditionalFormatting sqref="BL565:BL574">
    <cfRule type="cellIs" dxfId="1206" priority="114" operator="between">
      <formula>-0.05</formula>
      <formula>0.05</formula>
    </cfRule>
  </conditionalFormatting>
  <conditionalFormatting sqref="BN565:BN574">
    <cfRule type="cellIs" dxfId="1205" priority="113" operator="between">
      <formula>-0.05</formula>
      <formula>0.05</formula>
    </cfRule>
  </conditionalFormatting>
  <conditionalFormatting sqref="AN575:AN584">
    <cfRule type="cellIs" dxfId="1204" priority="112" operator="between">
      <formula>-0.05</formula>
      <formula>0.05</formula>
    </cfRule>
  </conditionalFormatting>
  <conditionalFormatting sqref="AP575:AP584">
    <cfRule type="cellIs" dxfId="1203" priority="111" operator="between">
      <formula>-0.05</formula>
      <formula>0.05</formula>
    </cfRule>
  </conditionalFormatting>
  <conditionalFormatting sqref="AR575:AR584">
    <cfRule type="cellIs" dxfId="1202" priority="110" operator="between">
      <formula>-0.05</formula>
      <formula>0.05</formula>
    </cfRule>
  </conditionalFormatting>
  <conditionalFormatting sqref="AT575:AT584">
    <cfRule type="cellIs" dxfId="1201" priority="109" operator="between">
      <formula>-0.05</formula>
      <formula>0.05</formula>
    </cfRule>
  </conditionalFormatting>
  <conditionalFormatting sqref="AV575:AV584">
    <cfRule type="cellIs" dxfId="1200" priority="108" operator="between">
      <formula>-0.05</formula>
      <formula>0.05</formula>
    </cfRule>
  </conditionalFormatting>
  <conditionalFormatting sqref="AX575:AX584">
    <cfRule type="cellIs" dxfId="1199" priority="107" operator="between">
      <formula>-0.05</formula>
      <formula>0.05</formula>
    </cfRule>
  </conditionalFormatting>
  <conditionalFormatting sqref="AZ575:AZ584">
    <cfRule type="cellIs" dxfId="1198" priority="106" operator="between">
      <formula>-0.05</formula>
      <formula>0.05</formula>
    </cfRule>
  </conditionalFormatting>
  <conditionalFormatting sqref="BB575:BB584">
    <cfRule type="cellIs" dxfId="1197" priority="105" operator="between">
      <formula>-0.05</formula>
      <formula>0.05</formula>
    </cfRule>
  </conditionalFormatting>
  <conditionalFormatting sqref="BD575:BD584">
    <cfRule type="cellIs" dxfId="1196" priority="104" operator="between">
      <formula>-0.05</formula>
      <formula>0.05</formula>
    </cfRule>
  </conditionalFormatting>
  <conditionalFormatting sqref="BF575:BF584">
    <cfRule type="cellIs" dxfId="1195" priority="103" operator="between">
      <formula>-0.05</formula>
      <formula>0.05</formula>
    </cfRule>
  </conditionalFormatting>
  <conditionalFormatting sqref="BH575:BH584">
    <cfRule type="cellIs" dxfId="1194" priority="102" operator="between">
      <formula>-0.05</formula>
      <formula>0.05</formula>
    </cfRule>
  </conditionalFormatting>
  <conditionalFormatting sqref="BJ575:BJ584">
    <cfRule type="cellIs" dxfId="1193" priority="101" operator="between">
      <formula>-0.05</formula>
      <formula>0.05</formula>
    </cfRule>
  </conditionalFormatting>
  <conditionalFormatting sqref="BL575:BL584">
    <cfRule type="cellIs" dxfId="1192" priority="100" operator="between">
      <formula>-0.05</formula>
      <formula>0.05</formula>
    </cfRule>
  </conditionalFormatting>
  <conditionalFormatting sqref="BN575:BN584">
    <cfRule type="cellIs" dxfId="1191" priority="99" operator="between">
      <formula>-0.05</formula>
      <formula>0.05</formula>
    </cfRule>
  </conditionalFormatting>
  <conditionalFormatting sqref="AN585:AN594">
    <cfRule type="cellIs" dxfId="1190" priority="98" operator="between">
      <formula>-0.05</formula>
      <formula>0.05</formula>
    </cfRule>
  </conditionalFormatting>
  <conditionalFormatting sqref="AP585:AP594">
    <cfRule type="cellIs" dxfId="1189" priority="97" operator="between">
      <formula>-0.05</formula>
      <formula>0.05</formula>
    </cfRule>
  </conditionalFormatting>
  <conditionalFormatting sqref="AR585:AR594">
    <cfRule type="cellIs" dxfId="1188" priority="96" operator="between">
      <formula>-0.05</formula>
      <formula>0.05</formula>
    </cfRule>
  </conditionalFormatting>
  <conditionalFormatting sqref="AT585:AT594">
    <cfRule type="cellIs" dxfId="1187" priority="95" operator="between">
      <formula>-0.05</formula>
      <formula>0.05</formula>
    </cfRule>
  </conditionalFormatting>
  <conditionalFormatting sqref="AV585:AV594">
    <cfRule type="cellIs" dxfId="1186" priority="94" operator="between">
      <formula>-0.05</formula>
      <formula>0.05</formula>
    </cfRule>
  </conditionalFormatting>
  <conditionalFormatting sqref="AX585:AX594">
    <cfRule type="cellIs" dxfId="1185" priority="93" operator="between">
      <formula>-0.05</formula>
      <formula>0.05</formula>
    </cfRule>
  </conditionalFormatting>
  <conditionalFormatting sqref="AZ585:AZ594">
    <cfRule type="cellIs" dxfId="1184" priority="92" operator="between">
      <formula>-0.05</formula>
      <formula>0.05</formula>
    </cfRule>
  </conditionalFormatting>
  <conditionalFormatting sqref="BB585:BB594">
    <cfRule type="cellIs" dxfId="1183" priority="91" operator="between">
      <formula>-0.05</formula>
      <formula>0.05</formula>
    </cfRule>
  </conditionalFormatting>
  <conditionalFormatting sqref="BD585:BD594">
    <cfRule type="cellIs" dxfId="1182" priority="90" operator="between">
      <formula>-0.05</formula>
      <formula>0.05</formula>
    </cfRule>
  </conditionalFormatting>
  <conditionalFormatting sqref="BF585:BF594">
    <cfRule type="cellIs" dxfId="1181" priority="89" operator="between">
      <formula>-0.05</formula>
      <formula>0.05</formula>
    </cfRule>
  </conditionalFormatting>
  <conditionalFormatting sqref="BH585:BH594">
    <cfRule type="cellIs" dxfId="1180" priority="88" operator="between">
      <formula>-0.05</formula>
      <formula>0.05</formula>
    </cfRule>
  </conditionalFormatting>
  <conditionalFormatting sqref="BJ585:BJ594">
    <cfRule type="cellIs" dxfId="1179" priority="87" operator="between">
      <formula>-0.05</formula>
      <formula>0.05</formula>
    </cfRule>
  </conditionalFormatting>
  <conditionalFormatting sqref="BL585:BL594">
    <cfRule type="cellIs" dxfId="1178" priority="86" operator="between">
      <formula>-0.05</formula>
      <formula>0.05</formula>
    </cfRule>
  </conditionalFormatting>
  <conditionalFormatting sqref="AN595:AN604">
    <cfRule type="cellIs" dxfId="1177" priority="84" operator="between">
      <formula>-0.05</formula>
      <formula>0.05</formula>
    </cfRule>
  </conditionalFormatting>
  <conditionalFormatting sqref="AP595:AP604">
    <cfRule type="cellIs" dxfId="1176" priority="83" operator="between">
      <formula>-0.05</formula>
      <formula>0.05</formula>
    </cfRule>
  </conditionalFormatting>
  <conditionalFormatting sqref="AR595:AR604">
    <cfRule type="cellIs" dxfId="1175" priority="82" operator="between">
      <formula>-0.05</formula>
      <formula>0.05</formula>
    </cfRule>
  </conditionalFormatting>
  <conditionalFormatting sqref="AT595:AT604">
    <cfRule type="cellIs" dxfId="1174" priority="81" operator="between">
      <formula>-0.05</formula>
      <formula>0.05</formula>
    </cfRule>
  </conditionalFormatting>
  <conditionalFormatting sqref="AV595:AV604">
    <cfRule type="cellIs" dxfId="1173" priority="80" operator="between">
      <formula>-0.05</formula>
      <formula>0.05</formula>
    </cfRule>
  </conditionalFormatting>
  <conditionalFormatting sqref="AX595:AX604">
    <cfRule type="cellIs" dxfId="1172" priority="79" operator="between">
      <formula>-0.05</formula>
      <formula>0.05</formula>
    </cfRule>
  </conditionalFormatting>
  <conditionalFormatting sqref="AZ595:AZ604">
    <cfRule type="cellIs" dxfId="1171" priority="78" operator="between">
      <formula>-0.05</formula>
      <formula>0.05</formula>
    </cfRule>
  </conditionalFormatting>
  <conditionalFormatting sqref="BB595:BB604">
    <cfRule type="cellIs" dxfId="1170" priority="77" operator="between">
      <formula>-0.05</formula>
      <formula>0.05</formula>
    </cfRule>
  </conditionalFormatting>
  <conditionalFormatting sqref="BD595:BD604">
    <cfRule type="cellIs" dxfId="1169" priority="76" operator="between">
      <formula>-0.05</formula>
      <formula>0.05</formula>
    </cfRule>
  </conditionalFormatting>
  <conditionalFormatting sqref="BF595:BF604">
    <cfRule type="cellIs" dxfId="1168" priority="75" operator="between">
      <formula>-0.05</formula>
      <formula>0.05</formula>
    </cfRule>
  </conditionalFormatting>
  <conditionalFormatting sqref="BH595:BH604">
    <cfRule type="cellIs" dxfId="1167" priority="74" operator="between">
      <formula>-0.05</formula>
      <formula>0.05</formula>
    </cfRule>
  </conditionalFormatting>
  <conditionalFormatting sqref="BJ595:BJ604">
    <cfRule type="cellIs" dxfId="1166" priority="73" operator="between">
      <formula>-0.05</formula>
      <formula>0.05</formula>
    </cfRule>
  </conditionalFormatting>
  <conditionalFormatting sqref="BL595:BL604">
    <cfRule type="cellIs" dxfId="1165" priority="72" operator="between">
      <formula>-0.05</formula>
      <formula>0.05</formula>
    </cfRule>
  </conditionalFormatting>
  <conditionalFormatting sqref="BN595:BN604">
    <cfRule type="cellIs" dxfId="1164" priority="71" operator="between">
      <formula>-0.05</formula>
      <formula>0.05</formula>
    </cfRule>
  </conditionalFormatting>
  <conditionalFormatting sqref="AN605:AN614">
    <cfRule type="cellIs" dxfId="1163" priority="70" operator="between">
      <formula>-0.05</formula>
      <formula>0.05</formula>
    </cfRule>
  </conditionalFormatting>
  <conditionalFormatting sqref="AP605:AP614">
    <cfRule type="cellIs" dxfId="1162" priority="69" operator="between">
      <formula>-0.05</formula>
      <formula>0.05</formula>
    </cfRule>
  </conditionalFormatting>
  <conditionalFormatting sqref="AR605:AR614">
    <cfRule type="cellIs" dxfId="1161" priority="68" operator="between">
      <formula>-0.05</formula>
      <formula>0.05</formula>
    </cfRule>
  </conditionalFormatting>
  <conditionalFormatting sqref="AT605:AT614">
    <cfRule type="cellIs" dxfId="1160" priority="67" operator="between">
      <formula>-0.05</formula>
      <formula>0.05</formula>
    </cfRule>
  </conditionalFormatting>
  <conditionalFormatting sqref="AV605:AV614">
    <cfRule type="cellIs" dxfId="1159" priority="66" operator="between">
      <formula>-0.05</formula>
      <formula>0.05</formula>
    </cfRule>
  </conditionalFormatting>
  <conditionalFormatting sqref="AX605:AX614">
    <cfRule type="cellIs" dxfId="1158" priority="65" operator="between">
      <formula>-0.05</formula>
      <formula>0.05</formula>
    </cfRule>
  </conditionalFormatting>
  <conditionalFormatting sqref="AZ605:AZ614">
    <cfRule type="cellIs" dxfId="1157" priority="64" operator="between">
      <formula>-0.05</formula>
      <formula>0.05</formula>
    </cfRule>
  </conditionalFormatting>
  <conditionalFormatting sqref="BB605:BB614">
    <cfRule type="cellIs" dxfId="1156" priority="63" operator="between">
      <formula>-0.05</formula>
      <formula>0.05</formula>
    </cfRule>
  </conditionalFormatting>
  <conditionalFormatting sqref="BD605:BD614">
    <cfRule type="cellIs" dxfId="1155" priority="62" operator="between">
      <formula>-0.05</formula>
      <formula>0.05</formula>
    </cfRule>
  </conditionalFormatting>
  <conditionalFormatting sqref="BF605:BF614">
    <cfRule type="cellIs" dxfId="1154" priority="61" operator="between">
      <formula>-0.05</formula>
      <formula>0.05</formula>
    </cfRule>
  </conditionalFormatting>
  <conditionalFormatting sqref="BH605:BH614">
    <cfRule type="cellIs" dxfId="1153" priority="60" operator="between">
      <formula>-0.05</formula>
      <formula>0.05</formula>
    </cfRule>
  </conditionalFormatting>
  <conditionalFormatting sqref="BJ605:BJ614">
    <cfRule type="cellIs" dxfId="1152" priority="59" operator="between">
      <formula>-0.05</formula>
      <formula>0.05</formula>
    </cfRule>
  </conditionalFormatting>
  <conditionalFormatting sqref="BL605:BL614">
    <cfRule type="cellIs" dxfId="1151" priority="58" operator="between">
      <formula>-0.05</formula>
      <formula>0.05</formula>
    </cfRule>
  </conditionalFormatting>
  <conditionalFormatting sqref="BN605:BN614">
    <cfRule type="cellIs" dxfId="1150" priority="57" operator="between">
      <formula>-0.05</formula>
      <formula>0.05</formula>
    </cfRule>
  </conditionalFormatting>
  <conditionalFormatting sqref="AN615:AN624">
    <cfRule type="cellIs" dxfId="1149" priority="56" operator="between">
      <formula>-0.05</formula>
      <formula>0.05</formula>
    </cfRule>
  </conditionalFormatting>
  <conditionalFormatting sqref="AP615:AP624">
    <cfRule type="cellIs" dxfId="1148" priority="55" operator="between">
      <formula>-0.05</formula>
      <formula>0.05</formula>
    </cfRule>
  </conditionalFormatting>
  <conditionalFormatting sqref="AR615:AR624">
    <cfRule type="cellIs" dxfId="1147" priority="54" operator="between">
      <formula>-0.05</formula>
      <formula>0.05</formula>
    </cfRule>
  </conditionalFormatting>
  <conditionalFormatting sqref="AT615:AT624">
    <cfRule type="cellIs" dxfId="1146" priority="53" operator="between">
      <formula>-0.05</formula>
      <formula>0.05</formula>
    </cfRule>
  </conditionalFormatting>
  <conditionalFormatting sqref="AV615:AV624">
    <cfRule type="cellIs" dxfId="1145" priority="52" operator="between">
      <formula>-0.05</formula>
      <formula>0.05</formula>
    </cfRule>
  </conditionalFormatting>
  <conditionalFormatting sqref="AX615:AX624">
    <cfRule type="cellIs" dxfId="1144" priority="51" operator="between">
      <formula>-0.05</formula>
      <formula>0.05</formula>
    </cfRule>
  </conditionalFormatting>
  <conditionalFormatting sqref="AZ615:AZ624">
    <cfRule type="cellIs" dxfId="1143" priority="50" operator="between">
      <formula>-0.05</formula>
      <formula>0.05</formula>
    </cfRule>
  </conditionalFormatting>
  <conditionalFormatting sqref="BB615:BB624">
    <cfRule type="cellIs" dxfId="1142" priority="49" operator="between">
      <formula>-0.05</formula>
      <formula>0.05</formula>
    </cfRule>
  </conditionalFormatting>
  <conditionalFormatting sqref="BD615:BD624">
    <cfRule type="cellIs" dxfId="1141" priority="48" operator="between">
      <formula>-0.05</formula>
      <formula>0.05</formula>
    </cfRule>
  </conditionalFormatting>
  <conditionalFormatting sqref="BF615:BF624">
    <cfRule type="cellIs" dxfId="1140" priority="47" operator="between">
      <formula>-0.05</formula>
      <formula>0.05</formula>
    </cfRule>
  </conditionalFormatting>
  <conditionalFormatting sqref="BH615:BH624">
    <cfRule type="cellIs" dxfId="1139" priority="46" operator="between">
      <formula>-0.05</formula>
      <formula>0.05</formula>
    </cfRule>
  </conditionalFormatting>
  <conditionalFormatting sqref="BJ615:BJ624">
    <cfRule type="cellIs" dxfId="1138" priority="45" operator="between">
      <formula>-0.05</formula>
      <formula>0.05</formula>
    </cfRule>
  </conditionalFormatting>
  <conditionalFormatting sqref="BL615:BL624">
    <cfRule type="cellIs" dxfId="1137" priority="44" operator="between">
      <formula>-0.05</formula>
      <formula>0.05</formula>
    </cfRule>
  </conditionalFormatting>
  <conditionalFormatting sqref="BN615:BN624">
    <cfRule type="cellIs" dxfId="1136" priority="43" operator="between">
      <formula>-0.05</formula>
      <formula>0.05</formula>
    </cfRule>
  </conditionalFormatting>
  <conditionalFormatting sqref="AN625:AN634">
    <cfRule type="cellIs" dxfId="1135" priority="42" operator="between">
      <formula>-0.05</formula>
      <formula>0.05</formula>
    </cfRule>
  </conditionalFormatting>
  <conditionalFormatting sqref="AP625:AP634">
    <cfRule type="cellIs" dxfId="1134" priority="41" operator="between">
      <formula>-0.05</formula>
      <formula>0.05</formula>
    </cfRule>
  </conditionalFormatting>
  <conditionalFormatting sqref="AR625:AR634">
    <cfRule type="cellIs" dxfId="1133" priority="40" operator="between">
      <formula>-0.05</formula>
      <formula>0.05</formula>
    </cfRule>
  </conditionalFormatting>
  <conditionalFormatting sqref="AT625:AT634">
    <cfRule type="cellIs" dxfId="1132" priority="39" operator="between">
      <formula>-0.05</formula>
      <formula>0.05</formula>
    </cfRule>
  </conditionalFormatting>
  <conditionalFormatting sqref="AV625:AV634">
    <cfRule type="cellIs" dxfId="1131" priority="38" operator="between">
      <formula>-0.05</formula>
      <formula>0.05</formula>
    </cfRule>
  </conditionalFormatting>
  <conditionalFormatting sqref="AX625:AX634">
    <cfRule type="cellIs" dxfId="1130" priority="37" operator="between">
      <formula>-0.05</formula>
      <formula>0.05</formula>
    </cfRule>
  </conditionalFormatting>
  <conditionalFormatting sqref="AZ625:AZ634">
    <cfRule type="cellIs" dxfId="1129" priority="36" operator="between">
      <formula>-0.05</formula>
      <formula>0.05</formula>
    </cfRule>
  </conditionalFormatting>
  <conditionalFormatting sqref="BB625:BB634">
    <cfRule type="cellIs" dxfId="1128" priority="35" operator="between">
      <formula>-0.05</formula>
      <formula>0.05</formula>
    </cfRule>
  </conditionalFormatting>
  <conditionalFormatting sqref="BD625:BD634">
    <cfRule type="cellIs" dxfId="1127" priority="34" operator="between">
      <formula>-0.05</formula>
      <formula>0.05</formula>
    </cfRule>
  </conditionalFormatting>
  <conditionalFormatting sqref="BF625:BF634">
    <cfRule type="cellIs" dxfId="1126" priority="33" operator="between">
      <formula>-0.05</formula>
      <formula>0.05</formula>
    </cfRule>
  </conditionalFormatting>
  <conditionalFormatting sqref="BH625:BH634">
    <cfRule type="cellIs" dxfId="1125" priority="32" operator="between">
      <formula>-0.05</formula>
      <formula>0.05</formula>
    </cfRule>
  </conditionalFormatting>
  <conditionalFormatting sqref="BJ625:BJ634">
    <cfRule type="cellIs" dxfId="1124" priority="31" operator="between">
      <formula>-0.05</formula>
      <formula>0.05</formula>
    </cfRule>
  </conditionalFormatting>
  <conditionalFormatting sqref="BL625:BL634">
    <cfRule type="cellIs" dxfId="1123" priority="30" operator="between">
      <formula>-0.05</formula>
      <formula>0.05</formula>
    </cfRule>
  </conditionalFormatting>
  <conditionalFormatting sqref="BN625:BN634">
    <cfRule type="cellIs" dxfId="1122" priority="29" operator="between">
      <formula>-0.05</formula>
      <formula>0.05</formula>
    </cfRule>
  </conditionalFormatting>
  <conditionalFormatting sqref="AN635:AN644">
    <cfRule type="cellIs" dxfId="1121" priority="28" operator="between">
      <formula>-0.05</formula>
      <formula>0.05</formula>
    </cfRule>
  </conditionalFormatting>
  <conditionalFormatting sqref="AP635:AP644">
    <cfRule type="cellIs" dxfId="1120" priority="27" operator="between">
      <formula>-0.05</formula>
      <formula>0.05</formula>
    </cfRule>
  </conditionalFormatting>
  <conditionalFormatting sqref="AR635:AR644">
    <cfRule type="cellIs" dxfId="1119" priority="26" operator="between">
      <formula>-0.05</formula>
      <formula>0.05</formula>
    </cfRule>
  </conditionalFormatting>
  <conditionalFormatting sqref="AT635:AT644">
    <cfRule type="cellIs" dxfId="1118" priority="25" operator="between">
      <formula>-0.05</formula>
      <formula>0.05</formula>
    </cfRule>
  </conditionalFormatting>
  <conditionalFormatting sqref="AV635:AV644">
    <cfRule type="cellIs" dxfId="1117" priority="24" operator="between">
      <formula>-0.05</formula>
      <formula>0.05</formula>
    </cfRule>
  </conditionalFormatting>
  <conditionalFormatting sqref="AX635:AX644">
    <cfRule type="cellIs" dxfId="1116" priority="23" operator="between">
      <formula>-0.05</formula>
      <formula>0.05</formula>
    </cfRule>
  </conditionalFormatting>
  <conditionalFormatting sqref="AZ635:AZ644">
    <cfRule type="cellIs" dxfId="1115" priority="22" operator="between">
      <formula>-0.05</formula>
      <formula>0.05</formula>
    </cfRule>
  </conditionalFormatting>
  <conditionalFormatting sqref="BB635:BB644">
    <cfRule type="cellIs" dxfId="1114" priority="21" operator="between">
      <formula>-0.05</formula>
      <formula>0.05</formula>
    </cfRule>
  </conditionalFormatting>
  <conditionalFormatting sqref="BD635:BD644">
    <cfRule type="cellIs" dxfId="1113" priority="20" operator="between">
      <formula>-0.05</formula>
      <formula>0.05</formula>
    </cfRule>
  </conditionalFormatting>
  <conditionalFormatting sqref="BF635:BF644">
    <cfRule type="cellIs" dxfId="1112" priority="19" operator="between">
      <formula>-0.05</formula>
      <formula>0.05</formula>
    </cfRule>
  </conditionalFormatting>
  <conditionalFormatting sqref="BH635:BH644">
    <cfRule type="cellIs" dxfId="1111" priority="18" operator="between">
      <formula>-0.05</formula>
      <formula>0.05</formula>
    </cfRule>
  </conditionalFormatting>
  <conditionalFormatting sqref="BJ635:BJ644">
    <cfRule type="cellIs" dxfId="1110" priority="17" operator="between">
      <formula>-0.05</formula>
      <formula>0.05</formula>
    </cfRule>
  </conditionalFormatting>
  <conditionalFormatting sqref="BL635:BL644">
    <cfRule type="cellIs" dxfId="1109" priority="16" operator="between">
      <formula>-0.05</formula>
      <formula>0.05</formula>
    </cfRule>
  </conditionalFormatting>
  <conditionalFormatting sqref="BN635:BN644">
    <cfRule type="cellIs" dxfId="1108" priority="15" operator="between">
      <formula>-0.05</formula>
      <formula>0.05</formula>
    </cfRule>
  </conditionalFormatting>
  <conditionalFormatting sqref="AN645:AN654">
    <cfRule type="cellIs" dxfId="1107" priority="14" operator="between">
      <formula>-0.05</formula>
      <formula>0.05</formula>
    </cfRule>
  </conditionalFormatting>
  <conditionalFormatting sqref="AP645:AP654">
    <cfRule type="cellIs" dxfId="1106" priority="13" operator="between">
      <formula>-0.05</formula>
      <formula>0.05</formula>
    </cfRule>
  </conditionalFormatting>
  <conditionalFormatting sqref="AR645:AR654">
    <cfRule type="cellIs" dxfId="1105" priority="12" operator="between">
      <formula>-0.05</formula>
      <formula>0.05</formula>
    </cfRule>
  </conditionalFormatting>
  <conditionalFormatting sqref="AT645:AT654">
    <cfRule type="cellIs" dxfId="1104" priority="11" operator="between">
      <formula>-0.05</formula>
      <formula>0.05</formula>
    </cfRule>
  </conditionalFormatting>
  <conditionalFormatting sqref="AV645:AV654">
    <cfRule type="cellIs" dxfId="1103" priority="10" operator="between">
      <formula>-0.05</formula>
      <formula>0.05</formula>
    </cfRule>
  </conditionalFormatting>
  <conditionalFormatting sqref="AX645:AX654">
    <cfRule type="cellIs" dxfId="1102" priority="9" operator="between">
      <formula>-0.05</formula>
      <formula>0.05</formula>
    </cfRule>
  </conditionalFormatting>
  <conditionalFormatting sqref="AZ645:AZ654">
    <cfRule type="cellIs" dxfId="1101" priority="8" operator="between">
      <formula>-0.05</formula>
      <formula>0.05</formula>
    </cfRule>
  </conditionalFormatting>
  <conditionalFormatting sqref="BB645:BB654">
    <cfRule type="cellIs" dxfId="1100" priority="7" operator="between">
      <formula>-0.05</formula>
      <formula>0.05</formula>
    </cfRule>
  </conditionalFormatting>
  <conditionalFormatting sqref="BD645:BD654">
    <cfRule type="cellIs" dxfId="1099" priority="6" operator="between">
      <formula>-0.05</formula>
      <formula>0.05</formula>
    </cfRule>
  </conditionalFormatting>
  <conditionalFormatting sqref="BF645:BF654">
    <cfRule type="cellIs" dxfId="1098" priority="5" operator="between">
      <formula>-0.05</formula>
      <formula>0.05</formula>
    </cfRule>
  </conditionalFormatting>
  <conditionalFormatting sqref="BH645:BH654">
    <cfRule type="cellIs" dxfId="1097" priority="4" operator="between">
      <formula>-0.05</formula>
      <formula>0.05</formula>
    </cfRule>
  </conditionalFormatting>
  <conditionalFormatting sqref="BJ645:BJ654">
    <cfRule type="cellIs" dxfId="1096" priority="3" operator="between">
      <formula>-0.05</formula>
      <formula>0.05</formula>
    </cfRule>
  </conditionalFormatting>
  <conditionalFormatting sqref="BL645:BL654">
    <cfRule type="cellIs" dxfId="1095" priority="2" operator="between">
      <formula>-0.05</formula>
      <formula>0.05</formula>
    </cfRule>
  </conditionalFormatting>
  <conditionalFormatting sqref="BN645:BN654">
    <cfRule type="cellIs" dxfId="1094" priority="1" operator="between">
      <formula>-0.05</formula>
      <formula>0.05</formula>
    </cfRule>
  </conditionalFormatting>
  <pageMargins left="0.7" right="0.7" top="0.75" bottom="0.75" header="0.3" footer="0.3"/>
  <drawing r:id="rId1"/>
  <tableParts count="2"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2B723-A325-4ECD-B256-7C6FA68AE954}">
  <dimension ref="A1:CC329"/>
  <sheetViews>
    <sheetView topLeftCell="BE212" zoomScale="60" zoomScaleNormal="60" workbookViewId="0">
      <selection activeCell="AN230" sqref="AN230:BO279"/>
    </sheetView>
  </sheetViews>
  <sheetFormatPr defaultRowHeight="15" x14ac:dyDescent="0.25"/>
  <cols>
    <col min="1" max="1" width="15.140625" bestFit="1" customWidth="1"/>
    <col min="2" max="2" width="11.5703125" bestFit="1" customWidth="1"/>
    <col min="3" max="3" width="21.28515625" bestFit="1" customWidth="1"/>
    <col min="4" max="4" width="15.85546875" bestFit="1" customWidth="1"/>
    <col min="5" max="5" width="19" bestFit="1" customWidth="1"/>
    <col min="6" max="6" width="13.7109375" bestFit="1" customWidth="1"/>
    <col min="7" max="7" width="13.42578125" bestFit="1" customWidth="1"/>
    <col min="8" max="8" width="16.140625" bestFit="1" customWidth="1"/>
    <col min="9" max="9" width="12" bestFit="1" customWidth="1"/>
    <col min="10" max="10" width="20.7109375" bestFit="1" customWidth="1"/>
    <col min="11" max="11" width="21.85546875" bestFit="1" customWidth="1"/>
    <col min="12" max="12" width="19.85546875" bestFit="1" customWidth="1"/>
    <col min="13" max="13" width="23.85546875" bestFit="1" customWidth="1"/>
    <col min="14" max="14" width="19" bestFit="1" customWidth="1"/>
    <col min="15" max="15" width="15.42578125" bestFit="1" customWidth="1"/>
    <col min="16" max="16" width="14.42578125" bestFit="1" customWidth="1"/>
    <col min="17" max="17" width="17.42578125" bestFit="1" customWidth="1"/>
    <col min="18" max="18" width="16.5703125" bestFit="1" customWidth="1"/>
    <col min="19" max="19" width="18" bestFit="1" customWidth="1"/>
    <col min="20" max="20" width="32.140625" bestFit="1" customWidth="1"/>
    <col min="21" max="21" width="14.140625" bestFit="1" customWidth="1"/>
    <col min="22" max="22" width="8.5703125" bestFit="1" customWidth="1"/>
    <col min="23" max="23" width="10" bestFit="1" customWidth="1"/>
    <col min="24" max="24" width="9.7109375" bestFit="1" customWidth="1"/>
    <col min="25" max="25" width="11.28515625" bestFit="1" customWidth="1"/>
    <col min="26" max="26" width="10.85546875" bestFit="1" customWidth="1"/>
    <col min="27" max="28" width="10.42578125" bestFit="1" customWidth="1"/>
    <col min="29" max="30" width="20.140625" bestFit="1" customWidth="1"/>
    <col min="31" max="32" width="11.5703125" bestFit="1" customWidth="1"/>
    <col min="33" max="34" width="10.7109375" bestFit="1" customWidth="1"/>
    <col min="35" max="36" width="21.7109375" bestFit="1" customWidth="1"/>
    <col min="37" max="38" width="8.42578125" bestFit="1" customWidth="1"/>
  </cols>
  <sheetData>
    <row r="1" spans="1:6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74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99</v>
      </c>
      <c r="X1" t="s">
        <v>100</v>
      </c>
      <c r="Y1" t="s">
        <v>197</v>
      </c>
      <c r="Z1" t="s">
        <v>198</v>
      </c>
      <c r="AA1" t="s">
        <v>199</v>
      </c>
      <c r="AB1" t="s">
        <v>200</v>
      </c>
      <c r="AC1" t="s">
        <v>201</v>
      </c>
      <c r="AD1" t="s">
        <v>202</v>
      </c>
      <c r="AE1" t="s">
        <v>203</v>
      </c>
      <c r="AF1" t="s">
        <v>204</v>
      </c>
      <c r="AG1" t="s">
        <v>205</v>
      </c>
      <c r="AH1" t="s">
        <v>206</v>
      </c>
      <c r="AI1" t="s">
        <v>207</v>
      </c>
      <c r="AJ1" t="s">
        <v>208</v>
      </c>
      <c r="AK1" t="s">
        <v>103</v>
      </c>
      <c r="AL1" t="s">
        <v>104</v>
      </c>
      <c r="AO1" t="s">
        <v>99</v>
      </c>
      <c r="AQ1" t="s">
        <v>100</v>
      </c>
      <c r="AS1" t="s">
        <v>197</v>
      </c>
      <c r="AU1" t="s">
        <v>198</v>
      </c>
      <c r="AW1" t="s">
        <v>199</v>
      </c>
      <c r="AY1" t="s">
        <v>200</v>
      </c>
      <c r="BA1" t="s">
        <v>201</v>
      </c>
      <c r="BC1" t="s">
        <v>202</v>
      </c>
      <c r="BE1" t="s">
        <v>203</v>
      </c>
      <c r="BG1" t="s">
        <v>204</v>
      </c>
      <c r="BI1" t="s">
        <v>205</v>
      </c>
      <c r="BK1" t="s">
        <v>206</v>
      </c>
      <c r="BM1" t="s">
        <v>207</v>
      </c>
      <c r="BO1" t="s">
        <v>208</v>
      </c>
    </row>
    <row r="2" spans="1:68" x14ac:dyDescent="0.25">
      <c r="A2" s="1">
        <v>1</v>
      </c>
      <c r="B2" s="1" t="s">
        <v>21</v>
      </c>
      <c r="C2" s="1" t="s">
        <v>22</v>
      </c>
      <c r="D2" s="1" t="s">
        <v>40</v>
      </c>
      <c r="E2" s="1" t="s">
        <v>42</v>
      </c>
      <c r="F2" s="1" t="s">
        <v>43</v>
      </c>
      <c r="G2" s="1" t="b">
        <v>1</v>
      </c>
      <c r="H2" s="1" t="b">
        <v>1</v>
      </c>
      <c r="I2" s="1" t="b">
        <v>0</v>
      </c>
      <c r="J2" s="1" t="b">
        <v>1</v>
      </c>
      <c r="K2" s="1" t="b">
        <v>0</v>
      </c>
      <c r="L2" s="1">
        <v>200</v>
      </c>
      <c r="M2" s="1">
        <v>2</v>
      </c>
      <c r="N2" s="1">
        <v>0</v>
      </c>
      <c r="O2" s="1">
        <v>1</v>
      </c>
      <c r="P2" s="1">
        <v>2</v>
      </c>
      <c r="Q2" s="1">
        <v>100</v>
      </c>
      <c r="R2" s="1">
        <v>100</v>
      </c>
      <c r="S2" s="1">
        <v>1</v>
      </c>
      <c r="T2" s="1">
        <v>1</v>
      </c>
      <c r="U2" s="1" t="b">
        <v>1</v>
      </c>
      <c r="V2" s="1">
        <v>201</v>
      </c>
      <c r="W2" s="50">
        <v>121285.14</v>
      </c>
      <c r="X2" s="50">
        <v>78278.7</v>
      </c>
      <c r="Y2" s="50">
        <v>171.23</v>
      </c>
      <c r="Z2" s="50">
        <v>177.09</v>
      </c>
      <c r="AA2" s="50">
        <v>142.53</v>
      </c>
      <c r="AB2" s="50">
        <v>153.82</v>
      </c>
      <c r="AC2" s="16">
        <v>1.20155820341066</v>
      </c>
      <c r="AD2" s="16">
        <v>1.15147615760036</v>
      </c>
      <c r="AE2" s="50">
        <v>1398.1</v>
      </c>
      <c r="AF2" s="50">
        <v>1143.9000000000001</v>
      </c>
      <c r="AG2" s="50">
        <v>1411.91</v>
      </c>
      <c r="AH2" s="50">
        <v>1130.0899999999999</v>
      </c>
      <c r="AI2" s="16">
        <v>0.99137693759163303</v>
      </c>
      <c r="AJ2" s="16">
        <v>1.0141009746628999</v>
      </c>
      <c r="AK2" s="1">
        <v>-20</v>
      </c>
      <c r="AL2" s="1">
        <v>20</v>
      </c>
      <c r="AN2" s="6" cm="1">
        <f t="array" ref="AN2:AN6">W2:W6/AO2-1</f>
        <v>-1.0810886197750946E-2</v>
      </c>
      <c r="AO2" s="23">
        <f>AVERAGE(W2:W6)</f>
        <v>122610.67</v>
      </c>
      <c r="AP2" s="6" cm="1">
        <f t="array" ref="AP2:AP6">X2:X6/AQ2-1</f>
        <v>-1.0726716198385722E-2</v>
      </c>
      <c r="AQ2" s="23">
        <f t="shared" ref="AQ2" si="0">AVERAGE(X2:X6)</f>
        <v>79127.478000000003</v>
      </c>
      <c r="AR2" s="6" cm="1">
        <f t="array" ref="AR2:AR6">Y2:Y6/AS2-1</f>
        <v>-7.007626633670494E-5</v>
      </c>
      <c r="AS2" s="23">
        <f>AVERAGE(Y2:Y6)</f>
        <v>171.24200000000002</v>
      </c>
      <c r="AT2" s="6" cm="1">
        <f t="array" ref="AT2:AT6">Z2:Z6/AU2-1</f>
        <v>1.1293820021629486E-5</v>
      </c>
      <c r="AU2" s="23">
        <f>AVERAGE(Z2:Z6)</f>
        <v>177.08800000000002</v>
      </c>
      <c r="AV2" s="6" cm="1">
        <f t="array" ref="AV2:AV6">AA2:AA6/AW2-1</f>
        <v>5.3182485046834316E-3</v>
      </c>
      <c r="AW2" s="23">
        <f>AVERAGE(AA2:AA6)</f>
        <v>141.77600000000001</v>
      </c>
      <c r="AX2" s="6" cm="1">
        <f t="array" ref="AX2:AX6">AB2:AB6/AY2-1</f>
        <v>6.2670905784301123E-3</v>
      </c>
      <c r="AY2" s="23">
        <f>AVERAGE(AB2:AB6)</f>
        <v>152.86199999999999</v>
      </c>
      <c r="AZ2" s="6" cm="1">
        <f t="array" ref="AZ2:AZ6">AC2:AC6/BA2-1</f>
        <v>-5.4251463250010179E-3</v>
      </c>
      <c r="BA2" s="20">
        <f>AVERAGE(AC2:AC6)</f>
        <v>1.20811238990293</v>
      </c>
      <c r="BB2" s="6" cm="1">
        <f t="array" ref="BB2:BB6">AD2:AD6/BC2-1</f>
        <v>-6.2468618703066525E-3</v>
      </c>
      <c r="BC2" s="20">
        <f>AVERAGE(AD2:AD6)</f>
        <v>1.1587144869474439</v>
      </c>
      <c r="BD2" s="6" cm="1">
        <f t="array" ref="BD2:BD6">AE2:AE6/BE2-1</f>
        <v>-5.9616822523422819E-4</v>
      </c>
      <c r="BE2" s="23">
        <f>AVERAGE(AE2:AE6)</f>
        <v>1398.9339999999997</v>
      </c>
      <c r="BF2" s="6" cm="1">
        <f t="array" ref="BF2:BF6">AF2:AF6/BG2-1</f>
        <v>7.2961666255477731E-4</v>
      </c>
      <c r="BG2" s="23">
        <f>AVERAGE(AF2:AF6)</f>
        <v>1143.0660000000003</v>
      </c>
      <c r="BH2" s="6" cm="1">
        <f t="array" ref="BH2:BH6">AG2:AG6/BI2-1</f>
        <v>-3.2896362340019136E-3</v>
      </c>
      <c r="BI2" s="23">
        <f>AVERAGE(AG2:AG6)</f>
        <v>1416.5700000000002</v>
      </c>
      <c r="BJ2" s="6" cm="1">
        <f t="array" ref="BJ2:BJ6">AH2:AH6/BK2-1</f>
        <v>4.1406395777614513E-3</v>
      </c>
      <c r="BK2" s="23">
        <f>AVERAGE(AH2:AH6)</f>
        <v>1125.4299999999998</v>
      </c>
      <c r="BL2" s="6" cm="1">
        <f t="array" ref="BL2:BL6">AI2:AI6/BM2-1</f>
        <v>2.14321292735975E-3</v>
      </c>
      <c r="BM2" s="20">
        <f>AVERAGE(AI2:AI6)</f>
        <v>0.98925674973711852</v>
      </c>
      <c r="BN2" s="6" cm="1">
        <f t="array" ref="BN2:BN6">AJ2:AJ6/BO2-1</f>
        <v>-4.3928659168094297E-3</v>
      </c>
      <c r="BO2" s="20">
        <f>AVERAGE(AJ2:AJ6)</f>
        <v>1.0185754399969618</v>
      </c>
      <c r="BP2" s="23"/>
    </row>
    <row r="3" spans="1:68" x14ac:dyDescent="0.25">
      <c r="A3" s="1">
        <v>2</v>
      </c>
      <c r="B3" s="1" t="s">
        <v>21</v>
      </c>
      <c r="C3" s="1" t="s">
        <v>22</v>
      </c>
      <c r="D3" s="1" t="s">
        <v>40</v>
      </c>
      <c r="E3" s="1" t="s">
        <v>42</v>
      </c>
      <c r="F3" s="1" t="s">
        <v>43</v>
      </c>
      <c r="G3" s="1" t="b">
        <v>1</v>
      </c>
      <c r="H3" s="1" t="b">
        <v>1</v>
      </c>
      <c r="I3" s="1" t="b">
        <v>0</v>
      </c>
      <c r="J3" s="1" t="b">
        <v>1</v>
      </c>
      <c r="K3" s="1" t="b">
        <v>0</v>
      </c>
      <c r="L3" s="1">
        <v>200</v>
      </c>
      <c r="M3" s="1">
        <v>2</v>
      </c>
      <c r="N3" s="1">
        <v>0</v>
      </c>
      <c r="O3" s="1">
        <v>1</v>
      </c>
      <c r="P3" s="1">
        <v>2</v>
      </c>
      <c r="Q3" s="1">
        <v>100</v>
      </c>
      <c r="R3" s="1">
        <v>100</v>
      </c>
      <c r="S3" s="1">
        <v>1</v>
      </c>
      <c r="T3" s="1">
        <v>1</v>
      </c>
      <c r="U3" s="1" t="b">
        <v>1</v>
      </c>
      <c r="V3" s="1">
        <v>201</v>
      </c>
      <c r="W3" s="50">
        <v>123562.77</v>
      </c>
      <c r="X3" s="50">
        <v>79233.490000000005</v>
      </c>
      <c r="Y3" s="50">
        <v>171.48</v>
      </c>
      <c r="Z3" s="50">
        <v>177.12</v>
      </c>
      <c r="AA3" s="50">
        <v>141.46</v>
      </c>
      <c r="AB3" s="50">
        <v>152.12</v>
      </c>
      <c r="AC3" s="16">
        <v>1.2124563582482</v>
      </c>
      <c r="AD3" s="16">
        <v>1.16448194892006</v>
      </c>
      <c r="AE3" s="50">
        <v>1408.8</v>
      </c>
      <c r="AF3" s="50">
        <v>1133.2</v>
      </c>
      <c r="AG3" s="50">
        <v>1426.48</v>
      </c>
      <c r="AH3" s="50">
        <v>1115.52</v>
      </c>
      <c r="AI3" s="16">
        <v>0.98967340086810995</v>
      </c>
      <c r="AJ3" s="16">
        <v>1.0194585803591201</v>
      </c>
      <c r="AK3" s="1">
        <v>-20</v>
      </c>
      <c r="AL3" s="1">
        <v>20</v>
      </c>
      <c r="AN3" s="6">
        <v>7.7652295677039795E-3</v>
      </c>
      <c r="AP3" s="6">
        <v>1.3397621493762557E-3</v>
      </c>
      <c r="AR3" s="6">
        <v>1.3898459490075954E-3</v>
      </c>
      <c r="AT3" s="6">
        <v>1.8070112034673791E-4</v>
      </c>
      <c r="AV3" s="6">
        <v>-2.2288680735809141E-3</v>
      </c>
      <c r="AX3" s="6">
        <v>-4.8540513665920049E-3</v>
      </c>
      <c r="AZ3" s="6">
        <v>3.5956657522724367E-3</v>
      </c>
      <c r="BA3" s="20"/>
      <c r="BB3" s="6">
        <v>4.9774660087404943E-3</v>
      </c>
      <c r="BC3" s="20"/>
      <c r="BD3" s="6">
        <v>7.0525128419212102E-3</v>
      </c>
      <c r="BF3" s="6">
        <v>-8.6311726531977939E-3</v>
      </c>
      <c r="BH3" s="6">
        <v>6.9957714761712531E-3</v>
      </c>
      <c r="BJ3" s="6">
        <v>-8.8055232222349344E-3</v>
      </c>
      <c r="BL3" s="6">
        <v>4.2117592940571491E-4</v>
      </c>
      <c r="BM3" s="20"/>
      <c r="BN3" s="6">
        <v>8.6703480908689734E-4</v>
      </c>
      <c r="BO3" s="20"/>
    </row>
    <row r="4" spans="1:68" x14ac:dyDescent="0.25">
      <c r="A4" s="1">
        <v>3</v>
      </c>
      <c r="B4" s="1" t="s">
        <v>21</v>
      </c>
      <c r="C4" s="1" t="s">
        <v>22</v>
      </c>
      <c r="D4" s="1" t="s">
        <v>40</v>
      </c>
      <c r="E4" s="1" t="s">
        <v>42</v>
      </c>
      <c r="F4" s="1" t="s">
        <v>43</v>
      </c>
      <c r="G4" s="1" t="b">
        <v>1</v>
      </c>
      <c r="H4" s="1" t="b">
        <v>1</v>
      </c>
      <c r="I4" s="1" t="b">
        <v>0</v>
      </c>
      <c r="J4" s="1" t="b">
        <v>1</v>
      </c>
      <c r="K4" s="1" t="b">
        <v>0</v>
      </c>
      <c r="L4" s="1">
        <v>200</v>
      </c>
      <c r="M4" s="1">
        <v>2</v>
      </c>
      <c r="N4" s="1">
        <v>0</v>
      </c>
      <c r="O4" s="1">
        <v>1</v>
      </c>
      <c r="P4" s="1">
        <v>2</v>
      </c>
      <c r="Q4" s="1">
        <v>100</v>
      </c>
      <c r="R4" s="1">
        <v>100</v>
      </c>
      <c r="S4" s="1">
        <v>1</v>
      </c>
      <c r="T4" s="1">
        <v>1</v>
      </c>
      <c r="U4" s="1" t="b">
        <v>1</v>
      </c>
      <c r="V4" s="1">
        <v>201</v>
      </c>
      <c r="W4" s="50">
        <v>123458.2</v>
      </c>
      <c r="X4" s="50">
        <v>80057.94</v>
      </c>
      <c r="Y4" s="50">
        <v>171.2</v>
      </c>
      <c r="Z4" s="50">
        <v>176.74</v>
      </c>
      <c r="AA4" s="50">
        <v>141.05000000000001</v>
      </c>
      <c r="AB4" s="50">
        <v>152.61000000000001</v>
      </c>
      <c r="AC4" s="16">
        <v>1.21401250640472</v>
      </c>
      <c r="AD4" s="16">
        <v>1.15829110011063</v>
      </c>
      <c r="AE4" s="50">
        <v>1413.61</v>
      </c>
      <c r="AF4" s="50">
        <v>1128.3900000000001</v>
      </c>
      <c r="AG4" s="50">
        <v>1405.02</v>
      </c>
      <c r="AH4" s="50">
        <v>1136.98</v>
      </c>
      <c r="AI4" s="16">
        <v>1.0073243587076099</v>
      </c>
      <c r="AJ4" s="16">
        <v>0.99423365612172898</v>
      </c>
      <c r="AK4" s="1">
        <v>-20</v>
      </c>
      <c r="AL4" s="1">
        <v>20</v>
      </c>
      <c r="AN4" s="6">
        <v>6.9123674146793768E-3</v>
      </c>
      <c r="AP4" s="6">
        <v>1.1759025101242271E-2</v>
      </c>
      <c r="AR4" s="6">
        <v>-2.4526693217807871E-4</v>
      </c>
      <c r="AT4" s="6">
        <v>-1.9651246837730785E-3</v>
      </c>
      <c r="AV4" s="6">
        <v>-5.1207538652522366E-3</v>
      </c>
      <c r="AX4" s="6">
        <v>-1.6485457471443477E-3</v>
      </c>
      <c r="AZ4" s="6">
        <v>4.8837480279992906E-3</v>
      </c>
      <c r="BA4" s="20"/>
      <c r="BB4" s="6">
        <v>-3.653935819248888E-4</v>
      </c>
      <c r="BC4" s="20"/>
      <c r="BD4" s="6">
        <v>1.0490845172109742E-2</v>
      </c>
      <c r="BF4" s="6">
        <v>-1.2839153644671586E-2</v>
      </c>
      <c r="BH4" s="6">
        <v>-8.1534975327729464E-3</v>
      </c>
      <c r="BJ4" s="6">
        <v>1.0262744017842218E-2</v>
      </c>
      <c r="BL4" s="6">
        <v>1.8263821778615741E-2</v>
      </c>
      <c r="BM4" s="20"/>
      <c r="BN4" s="6">
        <v>-2.3897870417242117E-2</v>
      </c>
      <c r="BO4" s="20"/>
    </row>
    <row r="5" spans="1:68" x14ac:dyDescent="0.25">
      <c r="A5" s="1">
        <v>4</v>
      </c>
      <c r="B5" s="1" t="s">
        <v>21</v>
      </c>
      <c r="C5" s="1" t="s">
        <v>22</v>
      </c>
      <c r="D5" s="1" t="s">
        <v>40</v>
      </c>
      <c r="E5" s="1" t="s">
        <v>42</v>
      </c>
      <c r="F5" s="1" t="s">
        <v>43</v>
      </c>
      <c r="G5" s="1" t="b">
        <v>1</v>
      </c>
      <c r="H5" s="1" t="b">
        <v>1</v>
      </c>
      <c r="I5" s="1" t="b">
        <v>0</v>
      </c>
      <c r="J5" s="1" t="b">
        <v>1</v>
      </c>
      <c r="K5" s="1" t="b">
        <v>0</v>
      </c>
      <c r="L5" s="1">
        <v>200</v>
      </c>
      <c r="M5" s="1">
        <v>2</v>
      </c>
      <c r="N5" s="1">
        <v>0</v>
      </c>
      <c r="O5" s="1">
        <v>1</v>
      </c>
      <c r="P5" s="1">
        <v>2</v>
      </c>
      <c r="Q5" s="1">
        <v>100</v>
      </c>
      <c r="R5" s="1">
        <v>100</v>
      </c>
      <c r="S5" s="1">
        <v>1</v>
      </c>
      <c r="T5" s="1">
        <v>1</v>
      </c>
      <c r="U5" s="1" t="b">
        <v>1</v>
      </c>
      <c r="V5" s="1">
        <v>201</v>
      </c>
      <c r="W5" s="50">
        <v>122831.26</v>
      </c>
      <c r="X5" s="50">
        <v>79712.94</v>
      </c>
      <c r="Y5" s="50">
        <v>171.34</v>
      </c>
      <c r="Z5" s="50">
        <v>177.25</v>
      </c>
      <c r="AA5" s="50">
        <v>141.13999999999999</v>
      </c>
      <c r="AB5" s="50">
        <v>152.58000000000001</v>
      </c>
      <c r="AC5" s="16">
        <v>1.21423033428528</v>
      </c>
      <c r="AD5" s="16">
        <v>1.16190482194292</v>
      </c>
      <c r="AE5" s="50">
        <v>1396.11</v>
      </c>
      <c r="AF5" s="50">
        <v>1145.8900000000001</v>
      </c>
      <c r="AG5" s="50">
        <v>1408.6</v>
      </c>
      <c r="AH5" s="50">
        <v>1133.4000000000001</v>
      </c>
      <c r="AI5" s="16">
        <v>0.99232870483000202</v>
      </c>
      <c r="AJ5" s="16">
        <v>1.0128729528671701</v>
      </c>
      <c r="AK5" s="1">
        <v>-20</v>
      </c>
      <c r="AL5" s="1">
        <v>20</v>
      </c>
      <c r="AN5" s="6">
        <v>1.7991093271083614E-3</v>
      </c>
      <c r="AP5" s="6">
        <v>7.39897207389828E-3</v>
      </c>
      <c r="AR5" s="6">
        <v>5.7228950841481385E-4</v>
      </c>
      <c r="AT5" s="6">
        <v>9.1479942175620721E-4</v>
      </c>
      <c r="AV5" s="6">
        <v>-4.4859496670806021E-3</v>
      </c>
      <c r="AX5" s="6">
        <v>-1.8448011932330477E-3</v>
      </c>
      <c r="AZ5" s="6">
        <v>5.0640523460252496E-3</v>
      </c>
      <c r="BA5" s="20"/>
      <c r="BB5" s="6">
        <v>2.7533400431376531E-3</v>
      </c>
      <c r="BC5" s="20"/>
      <c r="BD5" s="6">
        <v>-2.0186799377238662E-3</v>
      </c>
      <c r="BF5" s="6">
        <v>2.4705485072602507E-3</v>
      </c>
      <c r="BH5" s="6">
        <v>-5.6262662628745463E-3</v>
      </c>
      <c r="BJ5" s="6">
        <v>7.0817376469440863E-3</v>
      </c>
      <c r="BL5" s="6">
        <v>3.1053162828555969E-3</v>
      </c>
      <c r="BM5" s="20"/>
      <c r="BN5" s="6">
        <v>-5.5984926652156153E-3</v>
      </c>
      <c r="BO5" s="20"/>
    </row>
    <row r="6" spans="1:68" x14ac:dyDescent="0.25">
      <c r="A6" s="1">
        <v>5</v>
      </c>
      <c r="B6" s="1" t="s">
        <v>21</v>
      </c>
      <c r="C6" s="1" t="s">
        <v>22</v>
      </c>
      <c r="D6" s="1" t="s">
        <v>40</v>
      </c>
      <c r="E6" s="1" t="s">
        <v>42</v>
      </c>
      <c r="F6" s="1" t="s">
        <v>43</v>
      </c>
      <c r="G6" s="1" t="b">
        <v>1</v>
      </c>
      <c r="H6" s="1" t="b">
        <v>1</v>
      </c>
      <c r="I6" s="1" t="b">
        <v>0</v>
      </c>
      <c r="J6" s="1" t="b">
        <v>1</v>
      </c>
      <c r="K6" s="1" t="b">
        <v>0</v>
      </c>
      <c r="L6" s="1">
        <v>200</v>
      </c>
      <c r="M6" s="1">
        <v>2</v>
      </c>
      <c r="N6" s="1">
        <v>0</v>
      </c>
      <c r="O6" s="1">
        <v>1</v>
      </c>
      <c r="P6" s="1">
        <v>2</v>
      </c>
      <c r="Q6" s="1">
        <v>100</v>
      </c>
      <c r="R6" s="1">
        <v>100</v>
      </c>
      <c r="S6" s="1">
        <v>1</v>
      </c>
      <c r="T6" s="1">
        <v>1</v>
      </c>
      <c r="U6" s="1" t="b">
        <v>1</v>
      </c>
      <c r="V6" s="1">
        <v>201</v>
      </c>
      <c r="W6" s="50">
        <v>121915.98</v>
      </c>
      <c r="X6" s="50">
        <v>78354.320000000007</v>
      </c>
      <c r="Y6" s="50">
        <v>170.96</v>
      </c>
      <c r="Z6" s="50">
        <v>177.24</v>
      </c>
      <c r="AA6" s="50">
        <v>142.69999999999999</v>
      </c>
      <c r="AB6" s="50">
        <v>153.18</v>
      </c>
      <c r="AC6" s="16">
        <v>1.19830454716579</v>
      </c>
      <c r="AD6" s="16">
        <v>1.15741840616325</v>
      </c>
      <c r="AE6" s="50">
        <v>1378.05</v>
      </c>
      <c r="AF6" s="50">
        <v>1163.95</v>
      </c>
      <c r="AG6" s="50">
        <v>1430.84</v>
      </c>
      <c r="AH6" s="50">
        <v>1111.1600000000001</v>
      </c>
      <c r="AI6" s="16">
        <v>0.965580346688238</v>
      </c>
      <c r="AJ6" s="16">
        <v>1.0522110359738901</v>
      </c>
      <c r="AK6" s="1">
        <v>-20</v>
      </c>
      <c r="AL6" s="1">
        <v>20</v>
      </c>
      <c r="AN6" s="6">
        <v>-5.6658201117406604E-3</v>
      </c>
      <c r="AP6" s="6">
        <v>-9.7710431261311959E-3</v>
      </c>
      <c r="AR6" s="6">
        <v>-1.6467922589085138E-3</v>
      </c>
      <c r="AT6" s="6">
        <v>8.5833032164783774E-4</v>
      </c>
      <c r="AV6" s="6">
        <v>6.5173231012298771E-3</v>
      </c>
      <c r="AX6" s="6">
        <v>2.080307728539621E-3</v>
      </c>
      <c r="AZ6" s="6">
        <v>-8.118319801295959E-3</v>
      </c>
      <c r="BA6" s="20"/>
      <c r="BB6" s="6">
        <v>-1.118550599646384E-3</v>
      </c>
      <c r="BC6" s="20"/>
      <c r="BD6" s="6">
        <v>-1.4928509851072191E-2</v>
      </c>
      <c r="BF6" s="6">
        <v>1.8270161128053575E-2</v>
      </c>
      <c r="BH6" s="6">
        <v>1.0073628553477487E-2</v>
      </c>
      <c r="BJ6" s="6">
        <v>-1.2679598020312044E-2</v>
      </c>
      <c r="BL6" s="6">
        <v>-2.3933526918236581E-2</v>
      </c>
      <c r="BM6" s="20"/>
      <c r="BN6" s="6">
        <v>3.3022194190180709E-2</v>
      </c>
      <c r="BO6" s="20"/>
    </row>
    <row r="7" spans="1:68" x14ac:dyDescent="0.25">
      <c r="A7" s="3">
        <v>6</v>
      </c>
      <c r="B7" s="3" t="s">
        <v>21</v>
      </c>
      <c r="C7" s="3" t="s">
        <v>22</v>
      </c>
      <c r="D7" s="3" t="s">
        <v>40</v>
      </c>
      <c r="E7" s="3" t="s">
        <v>44</v>
      </c>
      <c r="F7" s="3" t="s">
        <v>43</v>
      </c>
      <c r="G7" s="3" t="b">
        <v>1</v>
      </c>
      <c r="H7" s="3" t="b">
        <v>1</v>
      </c>
      <c r="I7" s="3" t="b">
        <v>0</v>
      </c>
      <c r="J7" s="3" t="b">
        <v>1</v>
      </c>
      <c r="K7" s="3" t="b">
        <v>0</v>
      </c>
      <c r="L7" s="3">
        <v>200</v>
      </c>
      <c r="M7" s="3">
        <v>2</v>
      </c>
      <c r="N7" s="3">
        <v>0</v>
      </c>
      <c r="O7" s="3">
        <v>1</v>
      </c>
      <c r="P7" s="3">
        <v>2</v>
      </c>
      <c r="Q7" s="3">
        <v>100</v>
      </c>
      <c r="R7" s="3">
        <v>100</v>
      </c>
      <c r="S7" s="3">
        <v>1</v>
      </c>
      <c r="T7" s="3">
        <v>1</v>
      </c>
      <c r="U7" s="3" t="b">
        <v>1</v>
      </c>
      <c r="V7" s="3">
        <v>291</v>
      </c>
      <c r="W7" s="51">
        <v>100987.89</v>
      </c>
      <c r="X7" s="51">
        <v>78558.03</v>
      </c>
      <c r="Y7" s="51">
        <v>176.25</v>
      </c>
      <c r="Z7" s="51">
        <v>177.74</v>
      </c>
      <c r="AA7" s="51">
        <v>150.32</v>
      </c>
      <c r="AB7" s="51">
        <v>154.58000000000001</v>
      </c>
      <c r="AC7" s="17">
        <v>1.1732047561230601</v>
      </c>
      <c r="AD7" s="17">
        <v>1.1503200843026899</v>
      </c>
      <c r="AE7" s="51">
        <v>1397.9</v>
      </c>
      <c r="AF7" s="51">
        <v>1144.0999999999999</v>
      </c>
      <c r="AG7" s="51">
        <v>1369.92</v>
      </c>
      <c r="AH7" s="51">
        <v>1172.08</v>
      </c>
      <c r="AI7" s="17">
        <v>1.02489348320623</v>
      </c>
      <c r="AJ7" s="17">
        <v>0.98189014579969702</v>
      </c>
      <c r="AK7" s="3">
        <v>-20</v>
      </c>
      <c r="AL7" s="3">
        <v>15</v>
      </c>
      <c r="AN7" s="6" cm="1">
        <f t="array" ref="AN7:AN11">W7:W11/AO7-1</f>
        <v>1.3035071547510491E-2</v>
      </c>
      <c r="AO7" s="23">
        <f>AVERAGE(W7:W11)</f>
        <v>99688.444000000003</v>
      </c>
      <c r="AP7" s="6" cm="1">
        <f t="array" ref="AP7:AP11">X7:X11/AQ7-1</f>
        <v>6.2597174834504443E-3</v>
      </c>
      <c r="AQ7" s="23">
        <f t="shared" ref="AQ7" si="1">AVERAGE(X7:X11)</f>
        <v>78069.337999999989</v>
      </c>
      <c r="AR7" s="6" cm="1">
        <f t="array" ref="AR7:AR11">Y7:Y11/AS7-1</f>
        <v>-2.2982519699302761E-3</v>
      </c>
      <c r="AS7" s="23">
        <f>AVERAGE(Y7:Y11)</f>
        <v>176.65600000000001</v>
      </c>
      <c r="AT7" s="6" cm="1">
        <f t="array" ref="AT7:AT11">Z7:Z11/AU7-1</f>
        <v>-4.4473321608209382E-3</v>
      </c>
      <c r="AU7" s="23">
        <f>AVERAGE(Z7:Z11)</f>
        <v>178.53400000000002</v>
      </c>
      <c r="AV7" s="6" cm="1">
        <f t="array" ref="AV7:AV11">AA7:AA11/AW7-1</f>
        <v>-1.7293443124510866E-4</v>
      </c>
      <c r="AW7" s="23">
        <f>AVERAGE(AA7:AA11)</f>
        <v>150.34599999999998</v>
      </c>
      <c r="AX7" s="6" cm="1">
        <f t="array" ref="AX7:AX11">AB7:AB11/AY7-1</f>
        <v>-1.4211886304908994E-3</v>
      </c>
      <c r="AY7" s="23">
        <f>AVERAGE(AB7:AB11)</f>
        <v>154.80000000000001</v>
      </c>
      <c r="AZ7" s="6" cm="1">
        <f t="array" ref="AZ7:AZ11">AC7:AC11/BA7-1</f>
        <v>-1.8609416678165847E-3</v>
      </c>
      <c r="BA7" s="20">
        <f>AVERAGE(AC7:AC11)</f>
        <v>1.1753920922435381</v>
      </c>
      <c r="BB7" s="6" cm="1">
        <f t="array" ref="BB7:BB11">AD7:AD11/BC7-1</f>
        <v>-2.8383726377502194E-3</v>
      </c>
      <c r="BC7" s="20">
        <f>AVERAGE(AD7:AD11)</f>
        <v>1.1535944151256441</v>
      </c>
      <c r="BD7" s="6" cm="1">
        <f t="array" ref="BD7:BD11">AE7:AE11/BE7-1</f>
        <v>1.3759984219603005E-2</v>
      </c>
      <c r="BE7" s="23">
        <f>AVERAGE(AE7:AE11)</f>
        <v>1378.9259999999999</v>
      </c>
      <c r="BF7" s="6" cm="1">
        <f t="array" ref="BF7:BF11">AF7:AF11/BG7-1</f>
        <v>-1.6313665338577032E-2</v>
      </c>
      <c r="BG7" s="23">
        <f>AVERAGE(AF7:AF11)</f>
        <v>1163.0740000000001</v>
      </c>
      <c r="BH7" s="6" cm="1">
        <f t="array" ref="BH7:BH11">AG7:AG11/BI7-1</f>
        <v>4.244463504211593E-3</v>
      </c>
      <c r="BI7" s="23">
        <f>AVERAGE(AG7:AG11)</f>
        <v>1364.1299999999999</v>
      </c>
      <c r="BJ7" s="6" cm="1">
        <f t="array" ref="BJ7:BJ11">AH7:AH11/BK7-1</f>
        <v>-4.9156528309577396E-3</v>
      </c>
      <c r="BK7" s="23">
        <f>AVERAGE(AH7:AH11)</f>
        <v>1177.8700000000001</v>
      </c>
      <c r="BL7" s="6" cm="1">
        <f t="array" ref="BL7:BL11">AI7:AI11/BM7-1</f>
        <v>1.0676090277413675E-2</v>
      </c>
      <c r="BM7" s="20">
        <f>AVERAGE(AI7:AI11)</f>
        <v>1.0140672101235855</v>
      </c>
      <c r="BN7" s="6" cm="1">
        <f t="array" ref="BN7:BN11">AJ7:AJ11/BO7-1</f>
        <v>-9.9322638555672249E-3</v>
      </c>
      <c r="BO7" s="20">
        <f>AVERAGE(AJ7:AJ11)</f>
        <v>0.99174037285915273</v>
      </c>
    </row>
    <row r="8" spans="1:68" x14ac:dyDescent="0.25">
      <c r="A8" s="3">
        <v>7</v>
      </c>
      <c r="B8" s="3" t="s">
        <v>21</v>
      </c>
      <c r="C8" s="3" t="s">
        <v>22</v>
      </c>
      <c r="D8" s="3" t="s">
        <v>40</v>
      </c>
      <c r="E8" s="3" t="s">
        <v>44</v>
      </c>
      <c r="F8" s="3" t="s">
        <v>43</v>
      </c>
      <c r="G8" s="3" t="b">
        <v>1</v>
      </c>
      <c r="H8" s="3" t="b">
        <v>1</v>
      </c>
      <c r="I8" s="3" t="b">
        <v>0</v>
      </c>
      <c r="J8" s="3" t="b">
        <v>1</v>
      </c>
      <c r="K8" s="3" t="b">
        <v>0</v>
      </c>
      <c r="L8" s="3">
        <v>200</v>
      </c>
      <c r="M8" s="3">
        <v>2</v>
      </c>
      <c r="N8" s="3">
        <v>0</v>
      </c>
      <c r="O8" s="3">
        <v>1</v>
      </c>
      <c r="P8" s="3">
        <v>2</v>
      </c>
      <c r="Q8" s="3">
        <v>100</v>
      </c>
      <c r="R8" s="3">
        <v>100</v>
      </c>
      <c r="S8" s="3">
        <v>1</v>
      </c>
      <c r="T8" s="3">
        <v>1</v>
      </c>
      <c r="U8" s="3" t="b">
        <v>1</v>
      </c>
      <c r="V8" s="3">
        <v>279</v>
      </c>
      <c r="W8" s="51">
        <v>99704.36</v>
      </c>
      <c r="X8" s="51">
        <v>78048.899999999994</v>
      </c>
      <c r="Y8" s="51">
        <v>176.8</v>
      </c>
      <c r="Z8" s="51">
        <v>178.59</v>
      </c>
      <c r="AA8" s="51">
        <v>150.22</v>
      </c>
      <c r="AB8" s="51">
        <v>154.71</v>
      </c>
      <c r="AC8" s="17">
        <v>1.1771821622971601</v>
      </c>
      <c r="AD8" s="17">
        <v>1.1545331084564101</v>
      </c>
      <c r="AE8" s="51">
        <v>1382.28</v>
      </c>
      <c r="AF8" s="51">
        <v>1159.72</v>
      </c>
      <c r="AG8" s="51">
        <v>1363.83</v>
      </c>
      <c r="AH8" s="51">
        <v>1178.17</v>
      </c>
      <c r="AI8" s="17">
        <v>1.0166318357884601</v>
      </c>
      <c r="AJ8" s="17">
        <v>0.98866479633831605</v>
      </c>
      <c r="AK8" s="3">
        <v>-20</v>
      </c>
      <c r="AL8" s="3">
        <v>15</v>
      </c>
      <c r="AN8" s="6">
        <v>1.5965742227863622E-4</v>
      </c>
      <c r="AP8" s="6">
        <v>-2.6179292054451242E-4</v>
      </c>
      <c r="AR8" s="6">
        <v>8.151435558374498E-4</v>
      </c>
      <c r="AT8" s="6">
        <v>3.1366574433988603E-4</v>
      </c>
      <c r="AV8" s="6">
        <v>-8.3806685911147483E-4</v>
      </c>
      <c r="AX8" s="6">
        <v>-5.8139534883727695E-4</v>
      </c>
      <c r="AZ8" s="6">
        <v>1.5229556719282833E-3</v>
      </c>
      <c r="BA8" s="20"/>
      <c r="BB8" s="6">
        <v>8.1371175038480459E-4</v>
      </c>
      <c r="BC8" s="20"/>
      <c r="BD8" s="6">
        <v>2.432327768132625E-3</v>
      </c>
      <c r="BF8" s="6">
        <v>-2.8837374062183896E-3</v>
      </c>
      <c r="BH8" s="6">
        <v>-2.1992038881923914E-4</v>
      </c>
      <c r="BJ8" s="6">
        <v>2.5469703787339704E-4</v>
      </c>
      <c r="BL8" s="6">
        <v>2.5290490011624644E-3</v>
      </c>
      <c r="BM8" s="20"/>
      <c r="BN8" s="6">
        <v>-3.1011912038730882E-3</v>
      </c>
      <c r="BO8" s="20"/>
    </row>
    <row r="9" spans="1:68" x14ac:dyDescent="0.25">
      <c r="A9" s="3">
        <v>8</v>
      </c>
      <c r="B9" s="3" t="s">
        <v>21</v>
      </c>
      <c r="C9" s="3" t="s">
        <v>22</v>
      </c>
      <c r="D9" s="3" t="s">
        <v>40</v>
      </c>
      <c r="E9" s="3" t="s">
        <v>44</v>
      </c>
      <c r="F9" s="3" t="s">
        <v>43</v>
      </c>
      <c r="G9" s="3" t="b">
        <v>1</v>
      </c>
      <c r="H9" s="3" t="b">
        <v>1</v>
      </c>
      <c r="I9" s="3" t="b">
        <v>0</v>
      </c>
      <c r="J9" s="3" t="b">
        <v>1</v>
      </c>
      <c r="K9" s="3" t="b">
        <v>0</v>
      </c>
      <c r="L9" s="3">
        <v>200</v>
      </c>
      <c r="M9" s="3">
        <v>2</v>
      </c>
      <c r="N9" s="3">
        <v>0</v>
      </c>
      <c r="O9" s="3">
        <v>1</v>
      </c>
      <c r="P9" s="3">
        <v>2</v>
      </c>
      <c r="Q9" s="3">
        <v>100</v>
      </c>
      <c r="R9" s="3">
        <v>100</v>
      </c>
      <c r="S9" s="3">
        <v>1</v>
      </c>
      <c r="T9" s="3">
        <v>1</v>
      </c>
      <c r="U9" s="3" t="b">
        <v>1</v>
      </c>
      <c r="V9" s="3">
        <v>203</v>
      </c>
      <c r="W9" s="51">
        <v>99427.66</v>
      </c>
      <c r="X9" s="51">
        <v>78268.850000000006</v>
      </c>
      <c r="Y9" s="51">
        <v>175.99</v>
      </c>
      <c r="Z9" s="51">
        <v>178.56</v>
      </c>
      <c r="AA9" s="51">
        <v>150.82</v>
      </c>
      <c r="AB9" s="51">
        <v>155.06</v>
      </c>
      <c r="AC9" s="17">
        <v>1.16709767563608</v>
      </c>
      <c r="AD9" s="17">
        <v>1.1517063204473801</v>
      </c>
      <c r="AE9" s="51">
        <v>1345.31</v>
      </c>
      <c r="AF9" s="51">
        <v>1196.69</v>
      </c>
      <c r="AG9" s="51">
        <v>1368.13</v>
      </c>
      <c r="AH9" s="51">
        <v>1173.8699999999999</v>
      </c>
      <c r="AI9" s="17">
        <v>0.98551344634605598</v>
      </c>
      <c r="AJ9" s="17">
        <v>1.02263373288573</v>
      </c>
      <c r="AK9" s="3">
        <v>-20</v>
      </c>
      <c r="AL9" s="3">
        <v>15</v>
      </c>
      <c r="AN9" s="6">
        <v>-2.6159902746600849E-3</v>
      </c>
      <c r="AP9" s="6">
        <v>2.5555743792782248E-3</v>
      </c>
      <c r="AR9" s="6">
        <v>-3.7700389457476779E-3</v>
      </c>
      <c r="AT9" s="6">
        <v>1.4563052415783595E-4</v>
      </c>
      <c r="AV9" s="6">
        <v>3.1527277080867222E-3</v>
      </c>
      <c r="AX9" s="6">
        <v>1.6795865633074669E-3</v>
      </c>
      <c r="AZ9" s="6">
        <v>-7.0567231668422492E-3</v>
      </c>
      <c r="BA9" s="20"/>
      <c r="BB9" s="6">
        <v>-1.6367058070910767E-3</v>
      </c>
      <c r="BC9" s="20"/>
      <c r="BD9" s="6">
        <v>-2.4378393039220403E-2</v>
      </c>
      <c r="BF9" s="6">
        <v>2.8902718141751826E-2</v>
      </c>
      <c r="BH9" s="6">
        <v>2.9322718509234846E-3</v>
      </c>
      <c r="BJ9" s="6">
        <v>-3.3959605049794783E-3</v>
      </c>
      <c r="BL9" s="6">
        <v>-2.8157664001432048E-2</v>
      </c>
      <c r="BM9" s="20"/>
      <c r="BN9" s="6">
        <v>3.1150652803931811E-2</v>
      </c>
      <c r="BO9" s="20"/>
    </row>
    <row r="10" spans="1:68" x14ac:dyDescent="0.25">
      <c r="A10" s="3">
        <v>9</v>
      </c>
      <c r="B10" s="3" t="s">
        <v>21</v>
      </c>
      <c r="C10" s="3" t="s">
        <v>22</v>
      </c>
      <c r="D10" s="3" t="s">
        <v>40</v>
      </c>
      <c r="E10" s="3" t="s">
        <v>44</v>
      </c>
      <c r="F10" s="3" t="s">
        <v>43</v>
      </c>
      <c r="G10" s="3" t="b">
        <v>1</v>
      </c>
      <c r="H10" s="3" t="b">
        <v>1</v>
      </c>
      <c r="I10" s="3" t="b">
        <v>0</v>
      </c>
      <c r="J10" s="3" t="b">
        <v>1</v>
      </c>
      <c r="K10" s="3" t="b">
        <v>0</v>
      </c>
      <c r="L10" s="3">
        <v>200</v>
      </c>
      <c r="M10" s="3">
        <v>2</v>
      </c>
      <c r="N10" s="3">
        <v>0</v>
      </c>
      <c r="O10" s="3">
        <v>1</v>
      </c>
      <c r="P10" s="3">
        <v>2</v>
      </c>
      <c r="Q10" s="3">
        <v>100</v>
      </c>
      <c r="R10" s="3">
        <v>100</v>
      </c>
      <c r="S10" s="3">
        <v>1</v>
      </c>
      <c r="T10" s="3">
        <v>1</v>
      </c>
      <c r="U10" s="3" t="b">
        <v>1</v>
      </c>
      <c r="V10" s="3">
        <v>251</v>
      </c>
      <c r="W10" s="51">
        <v>99535.54</v>
      </c>
      <c r="X10" s="51">
        <v>78532.679999999993</v>
      </c>
      <c r="Y10" s="51">
        <v>176.26</v>
      </c>
      <c r="Z10" s="51">
        <v>178.17</v>
      </c>
      <c r="AA10" s="51">
        <v>150.34</v>
      </c>
      <c r="AB10" s="51">
        <v>155.32</v>
      </c>
      <c r="AC10" s="17">
        <v>1.1728266890035</v>
      </c>
      <c r="AD10" s="17">
        <v>1.1473464561079001</v>
      </c>
      <c r="AE10" s="51">
        <v>1376.6</v>
      </c>
      <c r="AF10" s="51">
        <v>1165.4000000000001</v>
      </c>
      <c r="AG10" s="51">
        <v>1351.21</v>
      </c>
      <c r="AH10" s="51">
        <v>1190.79</v>
      </c>
      <c r="AI10" s="17">
        <v>1.02180654113431</v>
      </c>
      <c r="AJ10" s="17">
        <v>0.98250844275382698</v>
      </c>
      <c r="AK10" s="3">
        <v>-20</v>
      </c>
      <c r="AL10" s="3">
        <v>15</v>
      </c>
      <c r="AN10" s="6">
        <v>-1.5338187042021056E-3</v>
      </c>
      <c r="AP10" s="6">
        <v>5.9350061351872707E-3</v>
      </c>
      <c r="AR10" s="6">
        <v>-2.2416447785527094E-3</v>
      </c>
      <c r="AT10" s="6">
        <v>-2.0388273382102584E-3</v>
      </c>
      <c r="AV10" s="6">
        <v>-3.9907945671768807E-5</v>
      </c>
      <c r="AX10" s="6">
        <v>3.3591731266149338E-3</v>
      </c>
      <c r="AZ10" s="6">
        <v>-2.1825935847002986E-3</v>
      </c>
      <c r="BA10" s="20"/>
      <c r="BB10" s="6">
        <v>-5.4160794607032159E-3</v>
      </c>
      <c r="BC10" s="20"/>
      <c r="BD10" s="6">
        <v>-1.6868200324020588E-3</v>
      </c>
      <c r="BF10" s="6">
        <v>1.9998727510028846E-3</v>
      </c>
      <c r="BH10" s="6">
        <v>-9.4712380784821582E-3</v>
      </c>
      <c r="BJ10" s="6">
        <v>1.0968952431083201E-2</v>
      </c>
      <c r="BL10" s="6">
        <v>7.6319704783485154E-3</v>
      </c>
      <c r="BM10" s="20"/>
      <c r="BN10" s="6">
        <v>-9.3088174667230739E-3</v>
      </c>
      <c r="BO10" s="20"/>
    </row>
    <row r="11" spans="1:68" x14ac:dyDescent="0.25">
      <c r="A11" s="3">
        <v>10</v>
      </c>
      <c r="B11" s="3" t="s">
        <v>21</v>
      </c>
      <c r="C11" s="3" t="s">
        <v>22</v>
      </c>
      <c r="D11" s="3" t="s">
        <v>40</v>
      </c>
      <c r="E11" s="3" t="s">
        <v>44</v>
      </c>
      <c r="F11" s="3" t="s">
        <v>43</v>
      </c>
      <c r="G11" s="3" t="b">
        <v>1</v>
      </c>
      <c r="H11" s="3" t="b">
        <v>1</v>
      </c>
      <c r="I11" s="3" t="b">
        <v>0</v>
      </c>
      <c r="J11" s="3" t="b">
        <v>1</v>
      </c>
      <c r="K11" s="3" t="b">
        <v>0</v>
      </c>
      <c r="L11" s="3">
        <v>200</v>
      </c>
      <c r="M11" s="3">
        <v>2</v>
      </c>
      <c r="N11" s="3">
        <v>0</v>
      </c>
      <c r="O11" s="3">
        <v>1</v>
      </c>
      <c r="P11" s="3">
        <v>2</v>
      </c>
      <c r="Q11" s="3">
        <v>100</v>
      </c>
      <c r="R11" s="3">
        <v>100</v>
      </c>
      <c r="S11" s="3">
        <v>1</v>
      </c>
      <c r="T11" s="3">
        <v>1</v>
      </c>
      <c r="U11" s="3" t="b">
        <v>1</v>
      </c>
      <c r="V11" s="3">
        <v>266</v>
      </c>
      <c r="W11" s="51">
        <v>98786.77</v>
      </c>
      <c r="X11" s="51">
        <v>76938.23</v>
      </c>
      <c r="Y11" s="51">
        <v>177.98</v>
      </c>
      <c r="Z11" s="51">
        <v>179.61</v>
      </c>
      <c r="AA11" s="51">
        <v>150.03</v>
      </c>
      <c r="AB11" s="51">
        <v>154.33000000000001</v>
      </c>
      <c r="AC11" s="17">
        <v>1.1866491781578901</v>
      </c>
      <c r="AD11" s="17">
        <v>1.16406610631384</v>
      </c>
      <c r="AE11" s="51">
        <v>1392.54</v>
      </c>
      <c r="AF11" s="51">
        <v>1149.46</v>
      </c>
      <c r="AG11" s="51">
        <v>1367.56</v>
      </c>
      <c r="AH11" s="51">
        <v>1174.44</v>
      </c>
      <c r="AI11" s="17">
        <v>1.02149074414287</v>
      </c>
      <c r="AJ11" s="17">
        <v>0.98300474651819303</v>
      </c>
      <c r="AK11" s="3">
        <v>-20</v>
      </c>
      <c r="AL11" s="3">
        <v>15</v>
      </c>
      <c r="AN11" s="6">
        <v>-9.0449199909269362E-3</v>
      </c>
      <c r="AP11" s="6">
        <v>-1.4488505077370983E-2</v>
      </c>
      <c r="AR11" s="6">
        <v>7.4947921383932137E-3</v>
      </c>
      <c r="AT11" s="6">
        <v>6.0268632305331415E-3</v>
      </c>
      <c r="AV11" s="6">
        <v>-2.1018184720575928E-3</v>
      </c>
      <c r="AX11" s="6">
        <v>-3.0361757105943354E-3</v>
      </c>
      <c r="AZ11" s="6">
        <v>9.5773027474304051E-3</v>
      </c>
      <c r="BA11" s="20"/>
      <c r="BB11" s="6">
        <v>9.0774461551597074E-3</v>
      </c>
      <c r="BC11" s="20"/>
      <c r="BD11" s="6">
        <v>9.8729010838869424E-3</v>
      </c>
      <c r="BF11" s="6">
        <v>-1.1705188147959622E-2</v>
      </c>
      <c r="BH11" s="6">
        <v>2.5144231121667637E-3</v>
      </c>
      <c r="BJ11" s="6">
        <v>-2.9120361330198241E-3</v>
      </c>
      <c r="BL11" s="6">
        <v>7.3205542445060612E-3</v>
      </c>
      <c r="BM11" s="20"/>
      <c r="BN11" s="6">
        <v>-8.808380277768868E-3</v>
      </c>
      <c r="BO11" s="20"/>
    </row>
    <row r="12" spans="1:68" x14ac:dyDescent="0.25">
      <c r="A12" s="1">
        <v>11</v>
      </c>
      <c r="B12" s="1" t="s">
        <v>21</v>
      </c>
      <c r="C12" s="1" t="s">
        <v>22</v>
      </c>
      <c r="D12" s="1" t="s">
        <v>40</v>
      </c>
      <c r="E12" s="1" t="s">
        <v>45</v>
      </c>
      <c r="F12" s="1" t="s">
        <v>43</v>
      </c>
      <c r="G12" s="1" t="b">
        <v>1</v>
      </c>
      <c r="H12" s="1" t="b">
        <v>1</v>
      </c>
      <c r="I12" s="1" t="b">
        <v>0</v>
      </c>
      <c r="J12" s="1" t="b">
        <v>1</v>
      </c>
      <c r="K12" s="1" t="b">
        <v>0</v>
      </c>
      <c r="L12" s="1">
        <v>200</v>
      </c>
      <c r="M12" s="1">
        <v>2</v>
      </c>
      <c r="N12" s="1">
        <v>0</v>
      </c>
      <c r="O12" s="1">
        <v>1</v>
      </c>
      <c r="P12" s="1">
        <v>2</v>
      </c>
      <c r="Q12" s="1">
        <v>100</v>
      </c>
      <c r="R12" s="1">
        <v>100</v>
      </c>
      <c r="S12" s="1">
        <v>1</v>
      </c>
      <c r="T12" s="1">
        <v>1</v>
      </c>
      <c r="U12" s="1" t="b">
        <v>1</v>
      </c>
      <c r="V12" s="1">
        <v>201</v>
      </c>
      <c r="W12" s="50">
        <v>87427.46</v>
      </c>
      <c r="X12" s="50">
        <v>86846.42</v>
      </c>
      <c r="Y12" s="50">
        <v>177.05</v>
      </c>
      <c r="Z12" s="50">
        <v>176.85</v>
      </c>
      <c r="AA12" s="50">
        <v>154.53</v>
      </c>
      <c r="AB12" s="50">
        <v>154.15</v>
      </c>
      <c r="AC12" s="16">
        <v>1.1459865808955101</v>
      </c>
      <c r="AD12" s="16">
        <v>1.1474648628317301</v>
      </c>
      <c r="AE12" s="50">
        <v>1282.29</v>
      </c>
      <c r="AF12" s="50">
        <v>1259.71</v>
      </c>
      <c r="AG12" s="50">
        <v>1280.6400000000001</v>
      </c>
      <c r="AH12" s="50">
        <v>1261.3599999999999</v>
      </c>
      <c r="AI12" s="16">
        <v>1.0056296354840299</v>
      </c>
      <c r="AJ12" s="16">
        <v>1.00303369220037</v>
      </c>
      <c r="AK12" s="1">
        <v>-20</v>
      </c>
      <c r="AL12" s="1">
        <v>10</v>
      </c>
      <c r="AN12" s="6" cm="1">
        <f t="array" ref="AN12:AN16">W12:W16/AO12-1</f>
        <v>-6.4037056183791075E-3</v>
      </c>
      <c r="AO12" s="23">
        <f>AVERAGE(W12:W16)</f>
        <v>87990.928</v>
      </c>
      <c r="AP12" s="6" cm="1">
        <f t="array" ref="AP12:AP16">X12:X16/AQ12-1</f>
        <v>-1.1507730817622019E-2</v>
      </c>
      <c r="AQ12" s="23">
        <f t="shared" ref="AQ12" si="2">AVERAGE(X12:X16)</f>
        <v>87857.459999999992</v>
      </c>
      <c r="AR12" s="6" cm="1">
        <f t="array" ref="AR12:AR16">Y12:Y16/AS12-1</f>
        <v>-3.5006097836398631E-4</v>
      </c>
      <c r="AS12" s="23">
        <f>AVERAGE(Y12:Y16)</f>
        <v>177.11200000000002</v>
      </c>
      <c r="AT12" s="6" cm="1">
        <f t="array" ref="AT12:AT16">Z12:Z16/AU12-1</f>
        <v>-2.4873653148205221E-4</v>
      </c>
      <c r="AU12" s="23">
        <f>AVERAGE(Z12:Z16)</f>
        <v>176.89399999999998</v>
      </c>
      <c r="AV12" s="6" cm="1">
        <f t="array" ref="AV12:AV16">AA12:AA16/AW12-1</f>
        <v>5.8844206058870085E-3</v>
      </c>
      <c r="AW12" s="23">
        <f>AVERAGE(AA12:AA16)</f>
        <v>153.626</v>
      </c>
      <c r="AX12" s="6" cm="1">
        <f t="array" ref="AX12:AX16">AB12:AB16/AY12-1</f>
        <v>2.8233885867445796E-3</v>
      </c>
      <c r="AY12" s="23">
        <f>AVERAGE(AB12:AB16)</f>
        <v>153.71599999999998</v>
      </c>
      <c r="AZ12" s="6" cm="1">
        <f t="array" ref="AZ12:AZ16">AC12:AC16/BA12-1</f>
        <v>-6.2712359311207777E-3</v>
      </c>
      <c r="BA12" s="20">
        <f>AVERAGE(AC12:AC16)</f>
        <v>1.1532186873641481</v>
      </c>
      <c r="BB12" s="6" cm="1">
        <f t="array" ref="BB12:BB16">AD12:AD16/BC12-1</f>
        <v>-3.1643774158388593E-3</v>
      </c>
      <c r="BC12" s="20">
        <f>AVERAGE(AD12:AD16)</f>
        <v>1.15110740109496</v>
      </c>
      <c r="BD12" s="6" cm="1">
        <f t="array" ref="BD12:BD16">AE12:AE16/BE12-1</f>
        <v>-2.1831167109798155E-4</v>
      </c>
      <c r="BE12" s="23">
        <f>AVERAGE(AE12:AE16)</f>
        <v>1282.5700000000002</v>
      </c>
      <c r="BF12" s="6" cm="1">
        <f t="array" ref="BF12:BF16">AF12:AF16/BG12-1</f>
        <v>2.2232279682099509E-4</v>
      </c>
      <c r="BG12" s="23">
        <f>AVERAGE(AF12:AF16)</f>
        <v>1259.4299999999998</v>
      </c>
      <c r="BH12" s="6" cm="1">
        <f t="array" ref="BH12:BH16">AG12:AG16/BI12-1</f>
        <v>9.4239385063579206E-3</v>
      </c>
      <c r="BI12" s="23">
        <f>AVERAGE(AG12:AG16)</f>
        <v>1268.684</v>
      </c>
      <c r="BJ12" s="6" cm="1">
        <f t="array" ref="BJ12:BJ16">AH12:AH16/BK12-1</f>
        <v>-9.38965661312674E-3</v>
      </c>
      <c r="BK12" s="23">
        <f>AVERAGE(AH12:AH16)</f>
        <v>1273.316</v>
      </c>
      <c r="BL12" s="6" cm="1">
        <f t="array" ref="BL12:BL16">AI12:AI16/BM12-1</f>
        <v>-9.5752229841035152E-3</v>
      </c>
      <c r="BM12" s="20">
        <f>AVERAGE(AI12:AI16)</f>
        <v>1.0153518559117078</v>
      </c>
      <c r="BN12" s="6" cm="1">
        <f t="array" ref="BN12:BN16">AJ12:AJ16/BO12-1</f>
        <v>9.8175502562112271E-3</v>
      </c>
      <c r="BO12" s="20">
        <f>AVERAGE(AJ12:AJ16)</f>
        <v>0.99328209531105893</v>
      </c>
    </row>
    <row r="13" spans="1:68" x14ac:dyDescent="0.25">
      <c r="A13" s="1">
        <v>12</v>
      </c>
      <c r="B13" s="1" t="s">
        <v>21</v>
      </c>
      <c r="C13" s="1" t="s">
        <v>22</v>
      </c>
      <c r="D13" s="1" t="s">
        <v>40</v>
      </c>
      <c r="E13" s="1" t="s">
        <v>45</v>
      </c>
      <c r="F13" s="1" t="s">
        <v>43</v>
      </c>
      <c r="G13" s="1" t="b">
        <v>1</v>
      </c>
      <c r="H13" s="1" t="b">
        <v>1</v>
      </c>
      <c r="I13" s="1" t="b">
        <v>0</v>
      </c>
      <c r="J13" s="1" t="b">
        <v>1</v>
      </c>
      <c r="K13" s="1" t="b">
        <v>0</v>
      </c>
      <c r="L13" s="1">
        <v>200</v>
      </c>
      <c r="M13" s="1">
        <v>2</v>
      </c>
      <c r="N13" s="1">
        <v>0</v>
      </c>
      <c r="O13" s="1">
        <v>1</v>
      </c>
      <c r="P13" s="1">
        <v>2</v>
      </c>
      <c r="Q13" s="1">
        <v>100</v>
      </c>
      <c r="R13" s="1">
        <v>100</v>
      </c>
      <c r="S13" s="1">
        <v>1</v>
      </c>
      <c r="T13" s="1">
        <v>1</v>
      </c>
      <c r="U13" s="1" t="b">
        <v>1</v>
      </c>
      <c r="V13" s="1">
        <v>201</v>
      </c>
      <c r="W13" s="50">
        <v>89382.53</v>
      </c>
      <c r="X13" s="50">
        <v>88361.71</v>
      </c>
      <c r="Y13" s="50">
        <v>176.9</v>
      </c>
      <c r="Z13" s="50">
        <v>176.6</v>
      </c>
      <c r="AA13" s="50">
        <v>153.46</v>
      </c>
      <c r="AB13" s="50">
        <v>152.88999999999999</v>
      </c>
      <c r="AC13" s="16">
        <v>1.1530706879603301</v>
      </c>
      <c r="AD13" s="16">
        <v>1.15536406045438</v>
      </c>
      <c r="AE13" s="50">
        <v>1286.55</v>
      </c>
      <c r="AF13" s="50">
        <v>1255.45</v>
      </c>
      <c r="AG13" s="50">
        <v>1286.31</v>
      </c>
      <c r="AH13" s="50">
        <v>1255.69</v>
      </c>
      <c r="AI13" s="16">
        <v>1.0033019621519399</v>
      </c>
      <c r="AJ13" s="16">
        <v>1.00300363947684</v>
      </c>
      <c r="AK13" s="1">
        <v>-20</v>
      </c>
      <c r="AL13" s="1">
        <v>10</v>
      </c>
      <c r="AN13" s="6">
        <v>1.5815289503481544E-2</v>
      </c>
      <c r="AP13" s="6">
        <v>5.7394101764383088E-3</v>
      </c>
      <c r="AR13" s="6">
        <v>-1.1969827002124012E-3</v>
      </c>
      <c r="AT13" s="6">
        <v>-1.6620122785395708E-3</v>
      </c>
      <c r="AV13" s="6">
        <v>-1.0805462617005102E-3</v>
      </c>
      <c r="AX13" s="6">
        <v>-5.3735460199327845E-3</v>
      </c>
      <c r="AZ13" s="6">
        <v>-1.2833593960948075E-4</v>
      </c>
      <c r="BA13" s="20"/>
      <c r="BB13" s="6">
        <v>3.6978820181079453E-3</v>
      </c>
      <c r="BC13" s="20"/>
      <c r="BD13" s="6">
        <v>3.1031444677482867E-3</v>
      </c>
      <c r="BF13" s="6">
        <v>-3.1601597548095439E-3</v>
      </c>
      <c r="BH13" s="6">
        <v>1.3893136509958381E-2</v>
      </c>
      <c r="BJ13" s="6">
        <v>-1.3842596810218377E-2</v>
      </c>
      <c r="BL13" s="6">
        <v>-1.1867702500970023E-2</v>
      </c>
      <c r="BM13" s="20"/>
      <c r="BN13" s="6">
        <v>9.7872942758892023E-3</v>
      </c>
      <c r="BO13" s="20"/>
    </row>
    <row r="14" spans="1:68" x14ac:dyDescent="0.25">
      <c r="A14" s="1">
        <v>13</v>
      </c>
      <c r="B14" s="1" t="s">
        <v>21</v>
      </c>
      <c r="C14" s="1" t="s">
        <v>22</v>
      </c>
      <c r="D14" s="1" t="s">
        <v>40</v>
      </c>
      <c r="E14" s="1" t="s">
        <v>45</v>
      </c>
      <c r="F14" s="1" t="s">
        <v>43</v>
      </c>
      <c r="G14" s="1" t="b">
        <v>1</v>
      </c>
      <c r="H14" s="1" t="b">
        <v>1</v>
      </c>
      <c r="I14" s="1" t="b">
        <v>0</v>
      </c>
      <c r="J14" s="1" t="b">
        <v>1</v>
      </c>
      <c r="K14" s="1" t="b">
        <v>0</v>
      </c>
      <c r="L14" s="1">
        <v>200</v>
      </c>
      <c r="M14" s="1">
        <v>2</v>
      </c>
      <c r="N14" s="1">
        <v>0</v>
      </c>
      <c r="O14" s="1">
        <v>1</v>
      </c>
      <c r="P14" s="1">
        <v>2</v>
      </c>
      <c r="Q14" s="1">
        <v>100</v>
      </c>
      <c r="R14" s="1">
        <v>100</v>
      </c>
      <c r="S14" s="1">
        <v>1</v>
      </c>
      <c r="T14" s="1">
        <v>1</v>
      </c>
      <c r="U14" s="1" t="b">
        <v>1</v>
      </c>
      <c r="V14" s="1">
        <v>201</v>
      </c>
      <c r="W14" s="50">
        <v>87373.51</v>
      </c>
      <c r="X14" s="50">
        <v>87525.17</v>
      </c>
      <c r="Y14" s="50">
        <v>177.2</v>
      </c>
      <c r="Z14" s="50">
        <v>177.12</v>
      </c>
      <c r="AA14" s="50">
        <v>153.84</v>
      </c>
      <c r="AB14" s="50">
        <v>153.97999999999999</v>
      </c>
      <c r="AC14" s="16">
        <v>1.15215376632374</v>
      </c>
      <c r="AD14" s="16">
        <v>1.15050620052861</v>
      </c>
      <c r="AE14" s="50">
        <v>1275.4000000000001</v>
      </c>
      <c r="AF14" s="50">
        <v>1266.5999999999999</v>
      </c>
      <c r="AG14" s="50">
        <v>1266.8800000000001</v>
      </c>
      <c r="AH14" s="50">
        <v>1275.1199999999999</v>
      </c>
      <c r="AI14" s="16">
        <v>1.0101514690529401</v>
      </c>
      <c r="AJ14" s="16">
        <v>0.99670979872561905</v>
      </c>
      <c r="AK14" s="1">
        <v>-20</v>
      </c>
      <c r="AL14" s="1">
        <v>10</v>
      </c>
      <c r="AN14" s="6">
        <v>-7.0168370084698894E-3</v>
      </c>
      <c r="AP14" s="6">
        <v>-3.78214894899076E-3</v>
      </c>
      <c r="AR14" s="6">
        <v>4.9686074348409548E-4</v>
      </c>
      <c r="AT14" s="6">
        <v>1.2776012753401567E-3</v>
      </c>
      <c r="AV14" s="6">
        <v>1.3929933735175037E-3</v>
      </c>
      <c r="AX14" s="6">
        <v>1.7174529652086434E-3</v>
      </c>
      <c r="AZ14" s="6">
        <v>-9.2343373557546293E-4</v>
      </c>
      <c r="BA14" s="20"/>
      <c r="BB14" s="6">
        <v>-5.2228016758315565E-4</v>
      </c>
      <c r="BC14" s="20"/>
      <c r="BD14" s="6">
        <v>-5.5903381491848592E-3</v>
      </c>
      <c r="BF14" s="6">
        <v>5.6930516185893509E-3</v>
      </c>
      <c r="BH14" s="6">
        <v>-1.4219458903871329E-3</v>
      </c>
      <c r="BJ14" s="6">
        <v>1.4167732126195709E-3</v>
      </c>
      <c r="BL14" s="6">
        <v>-5.1217583623740515E-3</v>
      </c>
      <c r="BM14" s="20"/>
      <c r="BN14" s="6">
        <v>3.4508861387325673E-3</v>
      </c>
      <c r="BO14" s="20"/>
    </row>
    <row r="15" spans="1:68" x14ac:dyDescent="0.25">
      <c r="A15" s="1">
        <v>14</v>
      </c>
      <c r="B15" s="1" t="s">
        <v>21</v>
      </c>
      <c r="C15" s="1" t="s">
        <v>22</v>
      </c>
      <c r="D15" s="1" t="s">
        <v>40</v>
      </c>
      <c r="E15" s="1" t="s">
        <v>45</v>
      </c>
      <c r="F15" s="1" t="s">
        <v>43</v>
      </c>
      <c r="G15" s="1" t="b">
        <v>1</v>
      </c>
      <c r="H15" s="1" t="b">
        <v>1</v>
      </c>
      <c r="I15" s="1" t="b">
        <v>0</v>
      </c>
      <c r="J15" s="1" t="b">
        <v>1</v>
      </c>
      <c r="K15" s="1" t="b">
        <v>0</v>
      </c>
      <c r="L15" s="1">
        <v>200</v>
      </c>
      <c r="M15" s="1">
        <v>2</v>
      </c>
      <c r="N15" s="1">
        <v>0</v>
      </c>
      <c r="O15" s="1">
        <v>1</v>
      </c>
      <c r="P15" s="1">
        <v>2</v>
      </c>
      <c r="Q15" s="1">
        <v>100</v>
      </c>
      <c r="R15" s="1">
        <v>100</v>
      </c>
      <c r="S15" s="1">
        <v>1</v>
      </c>
      <c r="T15" s="1">
        <v>1</v>
      </c>
      <c r="U15" s="1" t="b">
        <v>1</v>
      </c>
      <c r="V15" s="1">
        <v>201</v>
      </c>
      <c r="W15" s="50">
        <v>87029.64</v>
      </c>
      <c r="X15" s="50">
        <v>87070.28</v>
      </c>
      <c r="Y15" s="50">
        <v>177.39</v>
      </c>
      <c r="Z15" s="50">
        <v>177.17</v>
      </c>
      <c r="AA15" s="50">
        <v>153.88</v>
      </c>
      <c r="AB15" s="50">
        <v>154.26</v>
      </c>
      <c r="AC15" s="16">
        <v>1.1530095754265901</v>
      </c>
      <c r="AD15" s="16">
        <v>1.14887215100324</v>
      </c>
      <c r="AE15" s="50">
        <v>1282.06</v>
      </c>
      <c r="AF15" s="50">
        <v>1259.94</v>
      </c>
      <c r="AG15" s="50">
        <v>1261.8900000000001</v>
      </c>
      <c r="AH15" s="50">
        <v>1280.1099999999999</v>
      </c>
      <c r="AI15" s="16">
        <v>1.0220821418835799</v>
      </c>
      <c r="AJ15" s="16">
        <v>0.98968384635131201</v>
      </c>
      <c r="AK15" s="1">
        <v>-20</v>
      </c>
      <c r="AL15" s="1">
        <v>10</v>
      </c>
      <c r="AN15" s="6">
        <v>-1.0924853525808964E-2</v>
      </c>
      <c r="AP15" s="6">
        <v>-8.9597400152473528E-3</v>
      </c>
      <c r="AR15" s="6">
        <v>1.5696282578252507E-3</v>
      </c>
      <c r="AT15" s="6">
        <v>1.5602564247516604E-3</v>
      </c>
      <c r="AV15" s="6">
        <v>1.6533659666981837E-3</v>
      </c>
      <c r="AX15" s="6">
        <v>3.5389939889147737E-3</v>
      </c>
      <c r="AZ15" s="6">
        <v>-1.8132895334532773E-4</v>
      </c>
      <c r="BA15" s="20"/>
      <c r="BB15" s="6">
        <v>-1.9418258362284835E-3</v>
      </c>
      <c r="BC15" s="20"/>
      <c r="BD15" s="6">
        <v>-3.9763911521417672E-4</v>
      </c>
      <c r="BF15" s="6">
        <v>4.0494509420940794E-4</v>
      </c>
      <c r="BH15" s="6">
        <v>-5.3551554208927099E-3</v>
      </c>
      <c r="BJ15" s="6">
        <v>5.3356747264621252E-3</v>
      </c>
      <c r="BL15" s="6">
        <v>6.6285257989002755E-3</v>
      </c>
      <c r="BM15" s="20"/>
      <c r="BN15" s="6">
        <v>-3.6225851414547483E-3</v>
      </c>
      <c r="BO15" s="20"/>
    </row>
    <row r="16" spans="1:68" x14ac:dyDescent="0.25">
      <c r="A16" s="1">
        <v>15</v>
      </c>
      <c r="B16" s="1" t="s">
        <v>21</v>
      </c>
      <c r="C16" s="1" t="s">
        <v>22</v>
      </c>
      <c r="D16" s="1" t="s">
        <v>40</v>
      </c>
      <c r="E16" s="1" t="s">
        <v>45</v>
      </c>
      <c r="F16" s="1" t="s">
        <v>43</v>
      </c>
      <c r="G16" s="1" t="b">
        <v>1</v>
      </c>
      <c r="H16" s="1" t="b">
        <v>1</v>
      </c>
      <c r="I16" s="1" t="b">
        <v>0</v>
      </c>
      <c r="J16" s="1" t="b">
        <v>1</v>
      </c>
      <c r="K16" s="1" t="b">
        <v>0</v>
      </c>
      <c r="L16" s="1">
        <v>200</v>
      </c>
      <c r="M16" s="1">
        <v>2</v>
      </c>
      <c r="N16" s="1">
        <v>0</v>
      </c>
      <c r="O16" s="1">
        <v>1</v>
      </c>
      <c r="P16" s="1">
        <v>2</v>
      </c>
      <c r="Q16" s="1">
        <v>100</v>
      </c>
      <c r="R16" s="1">
        <v>100</v>
      </c>
      <c r="S16" s="1">
        <v>1</v>
      </c>
      <c r="T16" s="1">
        <v>1</v>
      </c>
      <c r="U16" s="1" t="b">
        <v>1</v>
      </c>
      <c r="V16" s="1">
        <v>201</v>
      </c>
      <c r="W16" s="50">
        <v>88741.5</v>
      </c>
      <c r="X16" s="50">
        <v>89483.72</v>
      </c>
      <c r="Y16" s="50">
        <v>177.02</v>
      </c>
      <c r="Z16" s="50">
        <v>176.73</v>
      </c>
      <c r="AA16" s="50">
        <v>152.41999999999999</v>
      </c>
      <c r="AB16" s="50">
        <v>153.30000000000001</v>
      </c>
      <c r="AC16" s="16">
        <v>1.1618728262145701</v>
      </c>
      <c r="AD16" s="16">
        <v>1.15332973065684</v>
      </c>
      <c r="AE16" s="50">
        <v>1286.55</v>
      </c>
      <c r="AF16" s="50">
        <v>1255.45</v>
      </c>
      <c r="AG16" s="50">
        <v>1247.7</v>
      </c>
      <c r="AH16" s="50">
        <v>1294.3</v>
      </c>
      <c r="AI16" s="16">
        <v>1.0355940709860501</v>
      </c>
      <c r="AJ16" s="16">
        <v>0.97397949980115295</v>
      </c>
      <c r="AK16" s="1">
        <v>-20</v>
      </c>
      <c r="AL16" s="1">
        <v>10</v>
      </c>
      <c r="AN16" s="6">
        <v>8.5301066491763056E-3</v>
      </c>
      <c r="AP16" s="6">
        <v>1.8510209605422379E-2</v>
      </c>
      <c r="AR16" s="6">
        <v>-5.1944532273373589E-4</v>
      </c>
      <c r="AT16" s="6">
        <v>-9.2710889006963892E-4</v>
      </c>
      <c r="AV16" s="6">
        <v>-7.8502336844025189E-3</v>
      </c>
      <c r="AX16" s="6">
        <v>-2.7062895209345461E-3</v>
      </c>
      <c r="AZ16" s="6">
        <v>7.5043345596508271E-3</v>
      </c>
      <c r="BA16" s="20"/>
      <c r="BB16" s="6">
        <v>1.9306014015425532E-3</v>
      </c>
      <c r="BC16" s="20"/>
      <c r="BD16" s="6">
        <v>3.1031444677482867E-3</v>
      </c>
      <c r="BF16" s="6">
        <v>-3.1601597548095439E-3</v>
      </c>
      <c r="BH16" s="6">
        <v>-1.6539973705036015E-2</v>
      </c>
      <c r="BJ16" s="6">
        <v>1.6479805484262977E-2</v>
      </c>
      <c r="BL16" s="6">
        <v>1.9936158048547759E-2</v>
      </c>
      <c r="BM16" s="20"/>
      <c r="BN16" s="6">
        <v>-1.9433145529378693E-2</v>
      </c>
      <c r="BO16" s="20"/>
    </row>
    <row r="17" spans="1:67" x14ac:dyDescent="0.25">
      <c r="A17" s="3">
        <v>16</v>
      </c>
      <c r="B17" s="3" t="s">
        <v>21</v>
      </c>
      <c r="C17" s="3" t="s">
        <v>22</v>
      </c>
      <c r="D17" s="3" t="s">
        <v>40</v>
      </c>
      <c r="E17" s="3" t="s">
        <v>46</v>
      </c>
      <c r="F17" s="3" t="s">
        <v>43</v>
      </c>
      <c r="G17" s="3" t="b">
        <v>1</v>
      </c>
      <c r="H17" s="3" t="b">
        <v>1</v>
      </c>
      <c r="I17" s="3" t="b">
        <v>0</v>
      </c>
      <c r="J17" s="3" t="b">
        <v>1</v>
      </c>
      <c r="K17" s="3" t="b">
        <v>0</v>
      </c>
      <c r="L17" s="3">
        <v>200</v>
      </c>
      <c r="M17" s="3">
        <v>2</v>
      </c>
      <c r="N17" s="3">
        <v>0</v>
      </c>
      <c r="O17" s="3">
        <v>1</v>
      </c>
      <c r="P17" s="3">
        <v>2</v>
      </c>
      <c r="Q17" s="3">
        <v>100</v>
      </c>
      <c r="R17" s="3">
        <v>100</v>
      </c>
      <c r="S17" s="3">
        <v>1</v>
      </c>
      <c r="T17" s="3">
        <v>1</v>
      </c>
      <c r="U17" s="3" t="b">
        <v>1</v>
      </c>
      <c r="V17" s="3">
        <v>201</v>
      </c>
      <c r="W17" s="51">
        <v>70225.73</v>
      </c>
      <c r="X17" s="51">
        <v>89551.62</v>
      </c>
      <c r="Y17" s="51">
        <v>179.41</v>
      </c>
      <c r="Z17" s="51">
        <v>177.74</v>
      </c>
      <c r="AA17" s="51">
        <v>160.61000000000001</v>
      </c>
      <c r="AB17" s="51">
        <v>156.69</v>
      </c>
      <c r="AC17" s="17">
        <v>1.1172650316999799</v>
      </c>
      <c r="AD17" s="17">
        <v>1.1346883560046499</v>
      </c>
      <c r="AE17" s="51">
        <v>1165.83</v>
      </c>
      <c r="AF17" s="51">
        <v>1376.17</v>
      </c>
      <c r="AG17" s="51">
        <v>1176.05</v>
      </c>
      <c r="AH17" s="51">
        <v>1365.95</v>
      </c>
      <c r="AI17" s="17">
        <v>0.99692250164987195</v>
      </c>
      <c r="AJ17" s="17">
        <v>1.0113834913480599</v>
      </c>
      <c r="AK17" s="3">
        <v>-20</v>
      </c>
      <c r="AL17" s="3">
        <v>5</v>
      </c>
      <c r="AN17" s="6" cm="1">
        <f t="array" ref="AN17:AN21">W17:W21/AO17-1</f>
        <v>4.0213047889339215E-3</v>
      </c>
      <c r="AO17" s="23">
        <f>AVERAGE(W17:W21)</f>
        <v>69944.461999999985</v>
      </c>
      <c r="AP17" s="6" cm="1">
        <f t="array" ref="AP17:AP21">X17:X21/AQ17-1</f>
        <v>-4.041948393690542E-3</v>
      </c>
      <c r="AQ17" s="23">
        <f t="shared" ref="AQ17" si="3">AVERAGE(X17:X21)</f>
        <v>89915.051999999996</v>
      </c>
      <c r="AR17" s="6" cm="1">
        <f t="array" ref="AR17:AR21">Y17:Y21/AS17-1</f>
        <v>-1.4359819222121706E-3</v>
      </c>
      <c r="AS17" s="23">
        <f>AVERAGE(Y17:Y21)</f>
        <v>179.66800000000001</v>
      </c>
      <c r="AT17" s="6" cm="1">
        <f t="array" ref="AT17:AT21">Z17:Z21/AU17-1</f>
        <v>-1.3821311788565493E-3</v>
      </c>
      <c r="AU17" s="23">
        <f>AVERAGE(Z17:Z21)</f>
        <v>177.98599999999996</v>
      </c>
      <c r="AV17" s="6" cm="1">
        <f t="array" ref="AV17:AV21">AA17:AA21/AW17-1</f>
        <v>3.2857749681418635E-3</v>
      </c>
      <c r="AW17" s="23">
        <f>AVERAGE(AA17:AA21)</f>
        <v>160.084</v>
      </c>
      <c r="AX17" s="6" cm="1">
        <f t="array" ref="AX17:AX21">AB17:AB21/AY17-1</f>
        <v>1.1488970588247049E-4</v>
      </c>
      <c r="AY17" s="23">
        <f>AVERAGE(AB17:AB21)</f>
        <v>156.67199999999997</v>
      </c>
      <c r="AZ17" s="6" cm="1">
        <f t="array" ref="AZ17:AZ21">AC17:AC21/BA17-1</f>
        <v>-4.7301661720227095E-3</v>
      </c>
      <c r="BA17" s="20">
        <f>AVERAGE(AC17:AC21)</f>
        <v>1.122574997980988</v>
      </c>
      <c r="BB17" s="6" cm="1">
        <f t="array" ref="BB17:BB21">AD17:AD21/BC17-1</f>
        <v>-1.44581086866169E-3</v>
      </c>
      <c r="BC17" s="20">
        <f>AVERAGE(AD17:AD21)</f>
        <v>1.1363312761140558</v>
      </c>
      <c r="BD17" s="6" cm="1">
        <f t="array" ref="BD17:BD21">AE17:AE21/BE17-1</f>
        <v>4.6340395952926272E-4</v>
      </c>
      <c r="BE17" s="23">
        <f>AVERAGE(AE17:AE21)</f>
        <v>1165.29</v>
      </c>
      <c r="BF17" s="6" cm="1">
        <f t="array" ref="BF17:BF21">AF17:AF21/BG17-1</f>
        <v>-3.9223946945976529E-4</v>
      </c>
      <c r="BG17" s="23">
        <f>AVERAGE(AF17:AF21)</f>
        <v>1376.71</v>
      </c>
      <c r="BH17" s="6" cm="1">
        <f t="array" ref="BH17:BH21">AG17:AG21/BI17-1</f>
        <v>1.2066834878333266E-2</v>
      </c>
      <c r="BI17" s="23">
        <f>AVERAGE(AG17:AG21)</f>
        <v>1162.028</v>
      </c>
      <c r="BJ17" s="6" cm="1">
        <f t="array" ref="BJ17:BJ21">AH17:AH21/BK17-1</f>
        <v>-1.0161075731971336E-2</v>
      </c>
      <c r="BK17" s="23">
        <f>AVERAGE(AH17:AH21)</f>
        <v>1379.972</v>
      </c>
      <c r="BL17" s="6" cm="1">
        <f t="array" ref="BL17:BL21">AI17:AI21/BM17-1</f>
        <v>-1.0085386323310241E-2</v>
      </c>
      <c r="BM17" s="20">
        <f>AVERAGE(AI17:AI21)</f>
        <v>1.007079285300329</v>
      </c>
      <c r="BN17" s="6" cm="1">
        <f t="array" ref="BN17:BN21">AJ17:AJ21/BO17-1</f>
        <v>1.0830896980777993E-2</v>
      </c>
      <c r="BO17" s="20">
        <f>AVERAGE(AJ17:AJ21)</f>
        <v>1.0005466734039614</v>
      </c>
    </row>
    <row r="18" spans="1:67" x14ac:dyDescent="0.25">
      <c r="A18" s="3">
        <v>17</v>
      </c>
      <c r="B18" s="3" t="s">
        <v>21</v>
      </c>
      <c r="C18" s="3" t="s">
        <v>22</v>
      </c>
      <c r="D18" s="3" t="s">
        <v>40</v>
      </c>
      <c r="E18" s="3" t="s">
        <v>46</v>
      </c>
      <c r="F18" s="3" t="s">
        <v>43</v>
      </c>
      <c r="G18" s="3" t="b">
        <v>1</v>
      </c>
      <c r="H18" s="3" t="b">
        <v>1</v>
      </c>
      <c r="I18" s="3" t="b">
        <v>0</v>
      </c>
      <c r="J18" s="3" t="b">
        <v>1</v>
      </c>
      <c r="K18" s="3" t="b">
        <v>0</v>
      </c>
      <c r="L18" s="3">
        <v>200</v>
      </c>
      <c r="M18" s="3">
        <v>2</v>
      </c>
      <c r="N18" s="3">
        <v>0</v>
      </c>
      <c r="O18" s="3">
        <v>1</v>
      </c>
      <c r="P18" s="3">
        <v>2</v>
      </c>
      <c r="Q18" s="3">
        <v>100</v>
      </c>
      <c r="R18" s="3">
        <v>100</v>
      </c>
      <c r="S18" s="3">
        <v>1</v>
      </c>
      <c r="T18" s="3">
        <v>1</v>
      </c>
      <c r="U18" s="3" t="b">
        <v>1</v>
      </c>
      <c r="V18" s="3">
        <v>201</v>
      </c>
      <c r="W18" s="51">
        <v>69346.14</v>
      </c>
      <c r="X18" s="51">
        <v>90213.36</v>
      </c>
      <c r="Y18" s="51">
        <v>179.69</v>
      </c>
      <c r="Z18" s="51">
        <v>178.28</v>
      </c>
      <c r="AA18" s="51">
        <v>159.81</v>
      </c>
      <c r="AB18" s="51">
        <v>156.88</v>
      </c>
      <c r="AC18" s="17">
        <v>1.12481517981456</v>
      </c>
      <c r="AD18" s="17">
        <v>1.1368279553889999</v>
      </c>
      <c r="AE18" s="51">
        <v>1149</v>
      </c>
      <c r="AF18" s="51">
        <v>1393</v>
      </c>
      <c r="AG18" s="51">
        <v>1147.92</v>
      </c>
      <c r="AH18" s="51">
        <v>1394.08</v>
      </c>
      <c r="AI18" s="17">
        <v>1.0051048481360501</v>
      </c>
      <c r="AJ18" s="17">
        <v>1.0020017714231899</v>
      </c>
      <c r="AK18" s="3">
        <v>-20</v>
      </c>
      <c r="AL18" s="3">
        <v>5</v>
      </c>
      <c r="AN18" s="6">
        <v>-8.5542440801100739E-3</v>
      </c>
      <c r="AP18" s="6">
        <v>3.3176647665176251E-3</v>
      </c>
      <c r="AR18" s="6">
        <v>1.2244807088634957E-4</v>
      </c>
      <c r="AT18" s="6">
        <v>1.6518153113167511E-3</v>
      </c>
      <c r="AV18" s="6">
        <v>-1.7116014092601883E-3</v>
      </c>
      <c r="AX18" s="6">
        <v>1.3276143790852402E-3</v>
      </c>
      <c r="AZ18" s="6">
        <v>1.9955743158373007E-3</v>
      </c>
      <c r="BA18" s="20"/>
      <c r="BB18" s="6">
        <v>4.3709020897719775E-4</v>
      </c>
      <c r="BC18" s="20"/>
      <c r="BD18" s="6">
        <v>-1.3979352779136534E-2</v>
      </c>
      <c r="BF18" s="6">
        <v>1.1832557328703919E-2</v>
      </c>
      <c r="BH18" s="6">
        <v>-1.2140843422017378E-2</v>
      </c>
      <c r="BJ18" s="6">
        <v>1.0223395837017035E-2</v>
      </c>
      <c r="BL18" s="6">
        <v>-1.9605578161505655E-3</v>
      </c>
      <c r="BM18" s="20"/>
      <c r="BN18" s="6">
        <v>1.4543029904623417E-3</v>
      </c>
      <c r="BO18" s="20"/>
    </row>
    <row r="19" spans="1:67" x14ac:dyDescent="0.25">
      <c r="A19" s="3">
        <v>18</v>
      </c>
      <c r="B19" s="3" t="s">
        <v>21</v>
      </c>
      <c r="C19" s="3" t="s">
        <v>22</v>
      </c>
      <c r="D19" s="3" t="s">
        <v>40</v>
      </c>
      <c r="E19" s="3" t="s">
        <v>46</v>
      </c>
      <c r="F19" s="3" t="s">
        <v>43</v>
      </c>
      <c r="G19" s="3" t="b">
        <v>1</v>
      </c>
      <c r="H19" s="3" t="b">
        <v>1</v>
      </c>
      <c r="I19" s="3" t="b">
        <v>0</v>
      </c>
      <c r="J19" s="3" t="b">
        <v>1</v>
      </c>
      <c r="K19" s="3" t="b">
        <v>0</v>
      </c>
      <c r="L19" s="3">
        <v>200</v>
      </c>
      <c r="M19" s="3">
        <v>2</v>
      </c>
      <c r="N19" s="3">
        <v>0</v>
      </c>
      <c r="O19" s="3">
        <v>1</v>
      </c>
      <c r="P19" s="3">
        <v>2</v>
      </c>
      <c r="Q19" s="3">
        <v>100</v>
      </c>
      <c r="R19" s="3">
        <v>100</v>
      </c>
      <c r="S19" s="3">
        <v>1</v>
      </c>
      <c r="T19" s="3">
        <v>1</v>
      </c>
      <c r="U19" s="3" t="b">
        <v>1</v>
      </c>
      <c r="V19" s="3">
        <v>201</v>
      </c>
      <c r="W19" s="51">
        <v>69776.289999999994</v>
      </c>
      <c r="X19" s="51">
        <v>90776.38</v>
      </c>
      <c r="Y19" s="51">
        <v>179.25</v>
      </c>
      <c r="Z19" s="51">
        <v>177.65</v>
      </c>
      <c r="AA19" s="51">
        <v>159.76</v>
      </c>
      <c r="AB19" s="51">
        <v>157.19</v>
      </c>
      <c r="AC19" s="17">
        <v>1.12222489867349</v>
      </c>
      <c r="AD19" s="17">
        <v>1.13032507223417</v>
      </c>
      <c r="AE19" s="51">
        <v>1160.8699999999999</v>
      </c>
      <c r="AF19" s="51">
        <v>1381.13</v>
      </c>
      <c r="AG19" s="51">
        <v>1139</v>
      </c>
      <c r="AH19" s="51">
        <v>1403</v>
      </c>
      <c r="AI19" s="17">
        <v>1.0235309497368299</v>
      </c>
      <c r="AJ19" s="17">
        <v>0.987224974225826</v>
      </c>
      <c r="AK19" s="3">
        <v>-20</v>
      </c>
      <c r="AL19" s="3">
        <v>5</v>
      </c>
      <c r="AN19" s="6">
        <v>-2.4043647658622547E-3</v>
      </c>
      <c r="AP19" s="6">
        <v>9.5793527428533753E-3</v>
      </c>
      <c r="AR19" s="6">
        <v>-2.3265133468397536E-3</v>
      </c>
      <c r="AT19" s="6">
        <v>-1.8877889272187476E-3</v>
      </c>
      <c r="AV19" s="6">
        <v>-2.0239374328477888E-3</v>
      </c>
      <c r="AX19" s="6">
        <v>3.3062704248367769E-3</v>
      </c>
      <c r="AZ19" s="6">
        <v>-3.1187164165225045E-4</v>
      </c>
      <c r="BA19" s="20"/>
      <c r="BB19" s="6">
        <v>-5.2856099327173167E-3</v>
      </c>
      <c r="BC19" s="20"/>
      <c r="BD19" s="6">
        <v>-3.7930472242961866E-3</v>
      </c>
      <c r="BF19" s="6">
        <v>3.2105526944672391E-3</v>
      </c>
      <c r="BH19" s="6">
        <v>-1.9817078418076006E-2</v>
      </c>
      <c r="BJ19" s="6">
        <v>1.6687295104538258E-2</v>
      </c>
      <c r="BL19" s="6">
        <v>1.6336017110703205E-2</v>
      </c>
      <c r="BM19" s="20"/>
      <c r="BN19" s="6">
        <v>-1.3314420538537819E-2</v>
      </c>
      <c r="BO19" s="20"/>
    </row>
    <row r="20" spans="1:67" x14ac:dyDescent="0.25">
      <c r="A20" s="3">
        <v>19</v>
      </c>
      <c r="B20" s="3" t="s">
        <v>21</v>
      </c>
      <c r="C20" s="3" t="s">
        <v>22</v>
      </c>
      <c r="D20" s="3" t="s">
        <v>40</v>
      </c>
      <c r="E20" s="3" t="s">
        <v>46</v>
      </c>
      <c r="F20" s="3" t="s">
        <v>43</v>
      </c>
      <c r="G20" s="3" t="b">
        <v>1</v>
      </c>
      <c r="H20" s="3" t="b">
        <v>1</v>
      </c>
      <c r="I20" s="3" t="b">
        <v>0</v>
      </c>
      <c r="J20" s="3" t="b">
        <v>1</v>
      </c>
      <c r="K20" s="3" t="b">
        <v>0</v>
      </c>
      <c r="L20" s="3">
        <v>200</v>
      </c>
      <c r="M20" s="3">
        <v>2</v>
      </c>
      <c r="N20" s="3">
        <v>0</v>
      </c>
      <c r="O20" s="3">
        <v>1</v>
      </c>
      <c r="P20" s="3">
        <v>2</v>
      </c>
      <c r="Q20" s="3">
        <v>100</v>
      </c>
      <c r="R20" s="3">
        <v>100</v>
      </c>
      <c r="S20" s="3">
        <v>1</v>
      </c>
      <c r="T20" s="3">
        <v>1</v>
      </c>
      <c r="U20" s="3" t="b">
        <v>1</v>
      </c>
      <c r="V20" s="3">
        <v>201</v>
      </c>
      <c r="W20" s="51">
        <v>70143.899999999994</v>
      </c>
      <c r="X20" s="51">
        <v>89068.06</v>
      </c>
      <c r="Y20" s="51">
        <v>179.99</v>
      </c>
      <c r="Z20" s="51">
        <v>178.2</v>
      </c>
      <c r="AA20" s="51">
        <v>160.44</v>
      </c>
      <c r="AB20" s="51">
        <v>156.31</v>
      </c>
      <c r="AC20" s="17">
        <v>1.1219371730185399</v>
      </c>
      <c r="AD20" s="17">
        <v>1.1402510667038499</v>
      </c>
      <c r="AE20" s="51">
        <v>1172.04</v>
      </c>
      <c r="AF20" s="51">
        <v>1369.96</v>
      </c>
      <c r="AG20" s="51">
        <v>1182.96</v>
      </c>
      <c r="AH20" s="51">
        <v>1359.04</v>
      </c>
      <c r="AI20" s="17">
        <v>0.99424224307766396</v>
      </c>
      <c r="AJ20" s="17">
        <v>1.0106171129097301</v>
      </c>
      <c r="AK20" s="3">
        <v>-20</v>
      </c>
      <c r="AL20" s="3">
        <v>5</v>
      </c>
      <c r="AN20" s="6">
        <v>2.851376567883479E-3</v>
      </c>
      <c r="AP20" s="6">
        <v>-9.4199133644498056E-3</v>
      </c>
      <c r="AR20" s="6">
        <v>1.7921944920631372E-3</v>
      </c>
      <c r="AT20" s="6">
        <v>1.202341757217118E-3</v>
      </c>
      <c r="AV20" s="6">
        <v>2.2238324879437776E-3</v>
      </c>
      <c r="AX20" s="6">
        <v>-2.3105596405226247E-3</v>
      </c>
      <c r="AZ20" s="6">
        <v>-5.6818026732763371E-4</v>
      </c>
      <c r="BA20" s="20"/>
      <c r="BB20" s="6">
        <v>3.4495139508952111E-3</v>
      </c>
      <c r="BC20" s="20"/>
      <c r="BD20" s="6">
        <v>5.7925494941173383E-3</v>
      </c>
      <c r="BF20" s="6">
        <v>-4.9029933682475102E-3</v>
      </c>
      <c r="BH20" s="6">
        <v>1.8013335306894529E-2</v>
      </c>
      <c r="BJ20" s="6">
        <v>-1.516842370714766E-2</v>
      </c>
      <c r="BL20" s="6">
        <v>-1.2746803960759445E-2</v>
      </c>
      <c r="BM20" s="20"/>
      <c r="BN20" s="6">
        <v>1.0064937272249441E-2</v>
      </c>
      <c r="BO20" s="20"/>
    </row>
    <row r="21" spans="1:67" x14ac:dyDescent="0.25">
      <c r="A21" s="3">
        <v>20</v>
      </c>
      <c r="B21" s="3" t="s">
        <v>21</v>
      </c>
      <c r="C21" s="3" t="s">
        <v>22</v>
      </c>
      <c r="D21" s="3" t="s">
        <v>40</v>
      </c>
      <c r="E21" s="3" t="s">
        <v>46</v>
      </c>
      <c r="F21" s="3" t="s">
        <v>43</v>
      </c>
      <c r="G21" s="3" t="b">
        <v>1</v>
      </c>
      <c r="H21" s="3" t="b">
        <v>1</v>
      </c>
      <c r="I21" s="3" t="b">
        <v>0</v>
      </c>
      <c r="J21" s="3" t="b">
        <v>1</v>
      </c>
      <c r="K21" s="3" t="b">
        <v>0</v>
      </c>
      <c r="L21" s="3">
        <v>200</v>
      </c>
      <c r="M21" s="3">
        <v>2</v>
      </c>
      <c r="N21" s="3">
        <v>0</v>
      </c>
      <c r="O21" s="3">
        <v>1</v>
      </c>
      <c r="P21" s="3">
        <v>2</v>
      </c>
      <c r="Q21" s="3">
        <v>100</v>
      </c>
      <c r="R21" s="3">
        <v>100</v>
      </c>
      <c r="S21" s="3">
        <v>1</v>
      </c>
      <c r="T21" s="3">
        <v>1</v>
      </c>
      <c r="U21" s="3" t="b">
        <v>1</v>
      </c>
      <c r="V21" s="3">
        <v>201</v>
      </c>
      <c r="W21" s="51">
        <v>70230.25</v>
      </c>
      <c r="X21" s="51">
        <v>89965.84</v>
      </c>
      <c r="Y21" s="51">
        <v>180</v>
      </c>
      <c r="Z21" s="51">
        <v>178.06</v>
      </c>
      <c r="AA21" s="51">
        <v>159.80000000000001</v>
      </c>
      <c r="AB21" s="51">
        <v>156.29</v>
      </c>
      <c r="AC21" s="17">
        <v>1.1266327066983699</v>
      </c>
      <c r="AD21" s="17">
        <v>1.13956393023861</v>
      </c>
      <c r="AE21" s="51">
        <v>1178.71</v>
      </c>
      <c r="AF21" s="51">
        <v>1363.29</v>
      </c>
      <c r="AG21" s="51">
        <v>1164.21</v>
      </c>
      <c r="AH21" s="51">
        <v>1377.79</v>
      </c>
      <c r="AI21" s="17">
        <v>1.01559588390123</v>
      </c>
      <c r="AJ21" s="17">
        <v>0.99150601711300201</v>
      </c>
      <c r="AK21" s="3">
        <v>-20</v>
      </c>
      <c r="AL21" s="3">
        <v>5</v>
      </c>
      <c r="AN21" s="6">
        <v>4.0859274891558162E-3</v>
      </c>
      <c r="AP21" s="6">
        <v>5.6484424876934725E-4</v>
      </c>
      <c r="AR21" s="6">
        <v>1.8478527061023264E-3</v>
      </c>
      <c r="AT21" s="6">
        <v>4.1576303754253807E-4</v>
      </c>
      <c r="AV21" s="6">
        <v>-1.774068613977664E-3</v>
      </c>
      <c r="AX21" s="6">
        <v>-2.4382148692808636E-3</v>
      </c>
      <c r="AZ21" s="6">
        <v>3.6146437651647378E-3</v>
      </c>
      <c r="BA21" s="20"/>
      <c r="BB21" s="6">
        <v>2.844816641507153E-3</v>
      </c>
      <c r="BC21" s="20"/>
      <c r="BD21" s="6">
        <v>1.1516446549785897E-2</v>
      </c>
      <c r="BF21" s="6">
        <v>-9.7478771854639934E-3</v>
      </c>
      <c r="BH21" s="6">
        <v>1.8777516548653672E-3</v>
      </c>
      <c r="BJ21" s="6">
        <v>-1.5811915024362966E-3</v>
      </c>
      <c r="BL21" s="6">
        <v>8.4567309895180465E-3</v>
      </c>
      <c r="BM21" s="20"/>
      <c r="BN21" s="6">
        <v>-9.0357167049510689E-3</v>
      </c>
      <c r="BO21" s="20"/>
    </row>
    <row r="22" spans="1:67" x14ac:dyDescent="0.25">
      <c r="A22" s="1">
        <v>21</v>
      </c>
      <c r="B22" s="1" t="s">
        <v>21</v>
      </c>
      <c r="C22" s="1" t="s">
        <v>22</v>
      </c>
      <c r="D22" s="1" t="s">
        <v>40</v>
      </c>
      <c r="E22" s="1" t="s">
        <v>47</v>
      </c>
      <c r="F22" s="1" t="s">
        <v>43</v>
      </c>
      <c r="G22" s="1" t="b">
        <v>1</v>
      </c>
      <c r="H22" s="1" t="b">
        <v>1</v>
      </c>
      <c r="I22" s="1" t="b">
        <v>0</v>
      </c>
      <c r="J22" s="1" t="b">
        <v>1</v>
      </c>
      <c r="K22" s="1" t="b">
        <v>0</v>
      </c>
      <c r="L22" s="1">
        <v>200</v>
      </c>
      <c r="M22" s="1">
        <v>2</v>
      </c>
      <c r="N22" s="1">
        <v>0</v>
      </c>
      <c r="O22" s="1">
        <v>1</v>
      </c>
      <c r="P22" s="1">
        <v>2</v>
      </c>
      <c r="Q22" s="1">
        <v>100</v>
      </c>
      <c r="R22" s="1">
        <v>100</v>
      </c>
      <c r="S22" s="1">
        <v>1</v>
      </c>
      <c r="T22" s="1">
        <v>1</v>
      </c>
      <c r="U22" s="1" t="b">
        <v>1</v>
      </c>
      <c r="V22" s="1">
        <v>201</v>
      </c>
      <c r="W22" s="50">
        <v>59213.02</v>
      </c>
      <c r="X22" s="50">
        <v>91986.98</v>
      </c>
      <c r="Y22" s="50">
        <v>182.65</v>
      </c>
      <c r="Z22" s="50">
        <v>178.35</v>
      </c>
      <c r="AA22" s="50">
        <v>165.03</v>
      </c>
      <c r="AB22" s="50">
        <v>156.33000000000001</v>
      </c>
      <c r="AC22" s="16">
        <v>1.1068428860339099</v>
      </c>
      <c r="AD22" s="16">
        <v>1.1409351793998701</v>
      </c>
      <c r="AE22" s="50">
        <v>1132.3900000000001</v>
      </c>
      <c r="AF22" s="50">
        <v>1409.61</v>
      </c>
      <c r="AG22" s="50">
        <v>1132.96</v>
      </c>
      <c r="AH22" s="50">
        <v>1409.04</v>
      </c>
      <c r="AI22" s="16">
        <v>1.00113939486032</v>
      </c>
      <c r="AJ22" s="16">
        <v>1.0014533351070201</v>
      </c>
      <c r="AK22" s="1">
        <v>-20</v>
      </c>
      <c r="AL22" s="1">
        <v>0</v>
      </c>
      <c r="AN22" s="6" cm="1">
        <f t="array" ref="AN22:AN26">W22:W26/AO22-1</f>
        <v>-9.0808812836356001E-3</v>
      </c>
      <c r="AO22" s="23">
        <f>AVERAGE(W22:W26)</f>
        <v>59755.654000000002</v>
      </c>
      <c r="AP22" s="6" cm="1">
        <f t="array" ref="AP22:AP26">X22:X26/AQ22-1</f>
        <v>-8.0996033109232979E-3</v>
      </c>
      <c r="AQ22" s="23">
        <f t="shared" ref="AQ22" si="4">AVERAGE(X22:X26)</f>
        <v>92738.122000000003</v>
      </c>
      <c r="AR22" s="6" cm="1">
        <f t="array" ref="AR22:AR26">Y22:Y26/AS22-1</f>
        <v>7.3418220868304296E-4</v>
      </c>
      <c r="AS22" s="23">
        <f>AVERAGE(Y22:Y26)</f>
        <v>182.51600000000002</v>
      </c>
      <c r="AT22" s="6" cm="1">
        <f t="array" ref="AT22:AT26">Z22:Z26/AU22-1</f>
        <v>7.6312747595586039E-4</v>
      </c>
      <c r="AU22" s="23">
        <f>AVERAGE(Z22:Z26)</f>
        <v>178.214</v>
      </c>
      <c r="AV22" s="6" cm="1">
        <f t="array" ref="AV22:AV26">AA22:AA26/AW22-1</f>
        <v>2.4296908218428559E-3</v>
      </c>
      <c r="AW22" s="23">
        <f>AVERAGE(AA22:AA26)</f>
        <v>164.63</v>
      </c>
      <c r="AX22" s="6" cm="1">
        <f t="array" ref="AX22:AX26">AB22:AB26/AY22-1</f>
        <v>2.2695799353746882E-3</v>
      </c>
      <c r="AY22" s="23">
        <f>AVERAGE(AB22:AB26)</f>
        <v>155.976</v>
      </c>
      <c r="AZ22" s="6" cm="1">
        <f t="array" ref="AZ22:AZ26">AC22:AC26/BA22-1</f>
        <v>-1.7035077383440456E-3</v>
      </c>
      <c r="BA22" s="20">
        <f>AVERAGE(AC22:AC26)</f>
        <v>1.108731618926498</v>
      </c>
      <c r="BB22" s="6" cm="1">
        <f t="array" ref="BB22:BB26">AD22:AD26/BC22-1</f>
        <v>-1.5327355413288224E-3</v>
      </c>
      <c r="BC22" s="20">
        <f>AVERAGE(AD22:AD26)</f>
        <v>1.1426866157884898</v>
      </c>
      <c r="BD22" s="6" cm="1">
        <f t="array" ref="BD22:BD26">AE22:AE26/BE22-1</f>
        <v>-2.0130352863878542E-4</v>
      </c>
      <c r="BE22" s="23">
        <f>AVERAGE(AE22:AE26)</f>
        <v>1132.6179999999999</v>
      </c>
      <c r="BF22" s="6" cm="1">
        <f t="array" ref="BF22:BF26">AF22:AF26/BG22-1</f>
        <v>1.6177303243547492E-4</v>
      </c>
      <c r="BG22" s="23">
        <f>AVERAGE(AF22:AF26)</f>
        <v>1409.3820000000001</v>
      </c>
      <c r="BH22" s="6" cm="1">
        <f t="array" ref="BH22:BH26">AG22:AG26/BI22-1</f>
        <v>1.4903551217475552E-3</v>
      </c>
      <c r="BI22" s="23">
        <f>AVERAGE(AG22:AG26)</f>
        <v>1131.2740000000001</v>
      </c>
      <c r="BJ22" s="6" cm="1">
        <f t="array" ref="BJ22:BJ26">AH22:AH26/BK22-1</f>
        <v>-1.1951293163946497E-3</v>
      </c>
      <c r="BK22" s="23">
        <f>AVERAGE(AH22:AH26)</f>
        <v>1410.7260000000001</v>
      </c>
      <c r="BL22" s="6" cm="1">
        <f t="array" ref="BL22:BL26">AI22:AI26/BM22-1</f>
        <v>-2.0913075152030336E-3</v>
      </c>
      <c r="BM22" s="20">
        <f>AVERAGE(AI22:AI26)</f>
        <v>1.0032374729269855</v>
      </c>
      <c r="BN22" s="6" cm="1">
        <f t="array" ref="BN22:BN26">AJ22:AJ26/BO22-1</f>
        <v>1.1296389672383889E-3</v>
      </c>
      <c r="BO22" s="20">
        <f>AVERAGE(AJ22:AJ26)</f>
        <v>1.0003233308926061</v>
      </c>
    </row>
    <row r="23" spans="1:67" x14ac:dyDescent="0.25">
      <c r="A23" s="1">
        <v>22</v>
      </c>
      <c r="B23" s="1" t="s">
        <v>21</v>
      </c>
      <c r="C23" s="1" t="s">
        <v>22</v>
      </c>
      <c r="D23" s="1" t="s">
        <v>40</v>
      </c>
      <c r="E23" s="1" t="s">
        <v>47</v>
      </c>
      <c r="F23" s="1" t="s">
        <v>43</v>
      </c>
      <c r="G23" s="1" t="b">
        <v>1</v>
      </c>
      <c r="H23" s="1" t="b">
        <v>1</v>
      </c>
      <c r="I23" s="1" t="b">
        <v>0</v>
      </c>
      <c r="J23" s="1" t="b">
        <v>1</v>
      </c>
      <c r="K23" s="1" t="b">
        <v>0</v>
      </c>
      <c r="L23" s="1">
        <v>200</v>
      </c>
      <c r="M23" s="1">
        <v>2</v>
      </c>
      <c r="N23" s="1">
        <v>0</v>
      </c>
      <c r="O23" s="1">
        <v>1</v>
      </c>
      <c r="P23" s="1">
        <v>2</v>
      </c>
      <c r="Q23" s="1">
        <v>100</v>
      </c>
      <c r="R23" s="1">
        <v>100</v>
      </c>
      <c r="S23" s="1">
        <v>1</v>
      </c>
      <c r="T23" s="1">
        <v>1</v>
      </c>
      <c r="U23" s="1" t="b">
        <v>1</v>
      </c>
      <c r="V23" s="1">
        <v>201</v>
      </c>
      <c r="W23" s="50">
        <v>59845.35</v>
      </c>
      <c r="X23" s="50">
        <v>92906.97</v>
      </c>
      <c r="Y23" s="50">
        <v>182.26</v>
      </c>
      <c r="Z23" s="50">
        <v>177.89</v>
      </c>
      <c r="AA23" s="50">
        <v>164.78</v>
      </c>
      <c r="AB23" s="50">
        <v>156.19999999999999</v>
      </c>
      <c r="AC23" s="16">
        <v>1.1061505263422899</v>
      </c>
      <c r="AD23" s="16">
        <v>1.1389624024586</v>
      </c>
      <c r="AE23" s="50">
        <v>1136.43</v>
      </c>
      <c r="AF23" s="50">
        <v>1405.57</v>
      </c>
      <c r="AG23" s="50">
        <v>1128.6400000000001</v>
      </c>
      <c r="AH23" s="50">
        <v>1413.36</v>
      </c>
      <c r="AI23" s="16">
        <v>1.00938580649979</v>
      </c>
      <c r="AJ23" s="16">
        <v>0.99595195878142895</v>
      </c>
      <c r="AK23" s="1">
        <v>-20</v>
      </c>
      <c r="AL23" s="1">
        <v>0</v>
      </c>
      <c r="AN23" s="6">
        <v>1.5010462440925298E-3</v>
      </c>
      <c r="AP23" s="6">
        <v>1.8206967788283457E-3</v>
      </c>
      <c r="AR23" s="6">
        <v>-1.4026167568872427E-3</v>
      </c>
      <c r="AT23" s="6">
        <v>-1.8180389868360791E-3</v>
      </c>
      <c r="AV23" s="6">
        <v>9.1113405819109872E-4</v>
      </c>
      <c r="AX23" s="6">
        <v>1.4361183771862684E-3</v>
      </c>
      <c r="AZ23" s="6">
        <v>-2.3279687709339969E-3</v>
      </c>
      <c r="BA23" s="20"/>
      <c r="BB23" s="6">
        <v>-3.2591729687145854E-3</v>
      </c>
      <c r="BC23" s="20"/>
      <c r="BD23" s="6">
        <v>3.3656537332094061E-3</v>
      </c>
      <c r="BF23" s="6">
        <v>-2.7047315773864877E-3</v>
      </c>
      <c r="BH23" s="6">
        <v>-2.3283483930506277E-3</v>
      </c>
      <c r="BJ23" s="6">
        <v>1.8671237362888338E-3</v>
      </c>
      <c r="BL23" s="6">
        <v>6.1284927434643865E-3</v>
      </c>
      <c r="BM23" s="20"/>
      <c r="BN23" s="6">
        <v>-4.3699591683785677E-3</v>
      </c>
      <c r="BO23" s="20"/>
    </row>
    <row r="24" spans="1:67" x14ac:dyDescent="0.25">
      <c r="A24" s="1">
        <v>23</v>
      </c>
      <c r="B24" s="1" t="s">
        <v>21</v>
      </c>
      <c r="C24" s="1" t="s">
        <v>22</v>
      </c>
      <c r="D24" s="1" t="s">
        <v>40</v>
      </c>
      <c r="E24" s="1" t="s">
        <v>47</v>
      </c>
      <c r="F24" s="1" t="s">
        <v>43</v>
      </c>
      <c r="G24" s="1" t="b">
        <v>1</v>
      </c>
      <c r="H24" s="1" t="b">
        <v>1</v>
      </c>
      <c r="I24" s="1" t="b">
        <v>0</v>
      </c>
      <c r="J24" s="1" t="b">
        <v>1</v>
      </c>
      <c r="K24" s="1" t="b">
        <v>0</v>
      </c>
      <c r="L24" s="1">
        <v>200</v>
      </c>
      <c r="M24" s="1">
        <v>2</v>
      </c>
      <c r="N24" s="1">
        <v>0</v>
      </c>
      <c r="O24" s="1">
        <v>1</v>
      </c>
      <c r="P24" s="1">
        <v>2</v>
      </c>
      <c r="Q24" s="1">
        <v>100</v>
      </c>
      <c r="R24" s="1">
        <v>100</v>
      </c>
      <c r="S24" s="1">
        <v>1</v>
      </c>
      <c r="T24" s="1">
        <v>1</v>
      </c>
      <c r="U24" s="1" t="b">
        <v>1</v>
      </c>
      <c r="V24" s="1">
        <v>201</v>
      </c>
      <c r="W24" s="50">
        <v>59942.94</v>
      </c>
      <c r="X24" s="50">
        <v>92634.54</v>
      </c>
      <c r="Y24" s="50">
        <v>182.56</v>
      </c>
      <c r="Z24" s="50">
        <v>178.14</v>
      </c>
      <c r="AA24" s="50">
        <v>164.67</v>
      </c>
      <c r="AB24" s="50">
        <v>155.88</v>
      </c>
      <c r="AC24" s="16">
        <v>1.10872164370371</v>
      </c>
      <c r="AD24" s="16">
        <v>1.14288838421886</v>
      </c>
      <c r="AE24" s="50">
        <v>1140.19</v>
      </c>
      <c r="AF24" s="50">
        <v>1401.81</v>
      </c>
      <c r="AG24" s="50">
        <v>1135.73</v>
      </c>
      <c r="AH24" s="50">
        <v>1406.27</v>
      </c>
      <c r="AI24" s="16">
        <v>1.0055180270667401</v>
      </c>
      <c r="AJ24" s="16">
        <v>0.99781838479199103</v>
      </c>
      <c r="AK24" s="1">
        <v>-20</v>
      </c>
      <c r="AL24" s="1">
        <v>0</v>
      </c>
      <c r="AN24" s="6">
        <v>3.134197142248718E-3</v>
      </c>
      <c r="AP24" s="6">
        <v>-1.1169301013018718E-3</v>
      </c>
      <c r="AR24" s="6">
        <v>2.4107475508983178E-4</v>
      </c>
      <c r="AT24" s="6">
        <v>-4.1523112662311679E-4</v>
      </c>
      <c r="AV24" s="6">
        <v>2.429690821843522E-4</v>
      </c>
      <c r="AX24" s="6">
        <v>-6.1547930450844834E-4</v>
      </c>
      <c r="AZ24" s="6">
        <v>-8.9969679025747595E-6</v>
      </c>
      <c r="BA24" s="20"/>
      <c r="BB24" s="6">
        <v>1.7657372334833887E-4</v>
      </c>
      <c r="BC24" s="20"/>
      <c r="BD24" s="6">
        <v>6.6853961353254832E-3</v>
      </c>
      <c r="BF24" s="6">
        <v>-5.3725675508841109E-3</v>
      </c>
      <c r="BH24" s="6">
        <v>3.9389219587826485E-3</v>
      </c>
      <c r="BJ24" s="6">
        <v>-3.1586573154532838E-3</v>
      </c>
      <c r="BL24" s="6">
        <v>2.2731947333476388E-3</v>
      </c>
      <c r="BM24" s="20"/>
      <c r="BN24" s="6">
        <v>-2.5041364359459362E-3</v>
      </c>
      <c r="BO24" s="20"/>
    </row>
    <row r="25" spans="1:67" x14ac:dyDescent="0.25">
      <c r="A25" s="1">
        <v>24</v>
      </c>
      <c r="B25" s="1" t="s">
        <v>21</v>
      </c>
      <c r="C25" s="1" t="s">
        <v>22</v>
      </c>
      <c r="D25" s="1" t="s">
        <v>40</v>
      </c>
      <c r="E25" s="1" t="s">
        <v>47</v>
      </c>
      <c r="F25" s="1" t="s">
        <v>43</v>
      </c>
      <c r="G25" s="1" t="b">
        <v>1</v>
      </c>
      <c r="H25" s="1" t="b">
        <v>1</v>
      </c>
      <c r="I25" s="1" t="b">
        <v>0</v>
      </c>
      <c r="J25" s="1" t="b">
        <v>1</v>
      </c>
      <c r="K25" s="1" t="b">
        <v>0</v>
      </c>
      <c r="L25" s="1">
        <v>200</v>
      </c>
      <c r="M25" s="1">
        <v>2</v>
      </c>
      <c r="N25" s="1">
        <v>0</v>
      </c>
      <c r="O25" s="1">
        <v>1</v>
      </c>
      <c r="P25" s="1">
        <v>2</v>
      </c>
      <c r="Q25" s="1">
        <v>100</v>
      </c>
      <c r="R25" s="1">
        <v>100</v>
      </c>
      <c r="S25" s="1">
        <v>1</v>
      </c>
      <c r="T25" s="1">
        <v>1</v>
      </c>
      <c r="U25" s="1" t="b">
        <v>1</v>
      </c>
      <c r="V25" s="1">
        <v>201</v>
      </c>
      <c r="W25" s="50">
        <v>59957.79</v>
      </c>
      <c r="X25" s="50">
        <v>93084.89</v>
      </c>
      <c r="Y25" s="50">
        <v>182.86</v>
      </c>
      <c r="Z25" s="50">
        <v>178.67</v>
      </c>
      <c r="AA25" s="50">
        <v>164.02</v>
      </c>
      <c r="AB25" s="50">
        <v>155.37</v>
      </c>
      <c r="AC25" s="16">
        <v>1.1149387841171501</v>
      </c>
      <c r="AD25" s="16">
        <v>1.1501067574983299</v>
      </c>
      <c r="AE25" s="50">
        <v>1125.51</v>
      </c>
      <c r="AF25" s="50">
        <v>1416.49</v>
      </c>
      <c r="AG25" s="50">
        <v>1131.24</v>
      </c>
      <c r="AH25" s="50">
        <v>1410.76</v>
      </c>
      <c r="AI25" s="16">
        <v>0.99685596136110699</v>
      </c>
      <c r="AJ25" s="16">
        <v>1.0053026378239001</v>
      </c>
      <c r="AK25" s="1">
        <v>-20</v>
      </c>
      <c r="AL25" s="1">
        <v>0</v>
      </c>
      <c r="AN25" s="6">
        <v>3.3827091909996998E-3</v>
      </c>
      <c r="AP25" s="6">
        <v>3.7392174061923189E-3</v>
      </c>
      <c r="AR25" s="6">
        <v>1.8847662670669063E-3</v>
      </c>
      <c r="AT25" s="6">
        <v>2.5587215370284078E-3</v>
      </c>
      <c r="AV25" s="6">
        <v>-3.7052785033103719E-3</v>
      </c>
      <c r="AX25" s="6">
        <v>-3.8852131097091291E-3</v>
      </c>
      <c r="AZ25" s="6">
        <v>5.5984379670366291E-3</v>
      </c>
      <c r="BA25" s="20"/>
      <c r="BB25" s="6">
        <v>6.493592912804047E-3</v>
      </c>
      <c r="BC25" s="20"/>
      <c r="BD25" s="6">
        <v>-6.2757257963408364E-3</v>
      </c>
      <c r="BF25" s="6">
        <v>5.0433452392608658E-3</v>
      </c>
      <c r="BH25" s="6">
        <v>-3.0054610996144149E-5</v>
      </c>
      <c r="BJ25" s="6">
        <v>2.4101065692283541E-5</v>
      </c>
      <c r="BL25" s="6">
        <v>-6.3609182652041296E-3</v>
      </c>
      <c r="BM25" s="20"/>
      <c r="BN25" s="6">
        <v>4.9776974879220948E-3</v>
      </c>
      <c r="BO25" s="20"/>
    </row>
    <row r="26" spans="1:67" x14ac:dyDescent="0.25">
      <c r="A26" s="1">
        <v>25</v>
      </c>
      <c r="B26" s="1" t="s">
        <v>21</v>
      </c>
      <c r="C26" s="1" t="s">
        <v>22</v>
      </c>
      <c r="D26" s="1" t="s">
        <v>40</v>
      </c>
      <c r="E26" s="1" t="s">
        <v>47</v>
      </c>
      <c r="F26" s="1" t="s">
        <v>43</v>
      </c>
      <c r="G26" s="1" t="b">
        <v>1</v>
      </c>
      <c r="H26" s="1" t="b">
        <v>1</v>
      </c>
      <c r="I26" s="1" t="b">
        <v>0</v>
      </c>
      <c r="J26" s="1" t="b">
        <v>1</v>
      </c>
      <c r="K26" s="1" t="b">
        <v>0</v>
      </c>
      <c r="L26" s="1">
        <v>200</v>
      </c>
      <c r="M26" s="1">
        <v>2</v>
      </c>
      <c r="N26" s="1">
        <v>0</v>
      </c>
      <c r="O26" s="1">
        <v>1</v>
      </c>
      <c r="P26" s="1">
        <v>2</v>
      </c>
      <c r="Q26" s="1">
        <v>100</v>
      </c>
      <c r="R26" s="1">
        <v>100</v>
      </c>
      <c r="S26" s="1">
        <v>1</v>
      </c>
      <c r="T26" s="1">
        <v>1</v>
      </c>
      <c r="U26" s="1" t="b">
        <v>1</v>
      </c>
      <c r="V26" s="1">
        <v>201</v>
      </c>
      <c r="W26" s="50">
        <v>59819.17</v>
      </c>
      <c r="X26" s="50">
        <v>93077.23</v>
      </c>
      <c r="Y26" s="50">
        <v>182.25</v>
      </c>
      <c r="Z26" s="50">
        <v>178.02</v>
      </c>
      <c r="AA26" s="50">
        <v>164.65</v>
      </c>
      <c r="AB26" s="50">
        <v>156.1</v>
      </c>
      <c r="AC26" s="16">
        <v>1.1070042544354299</v>
      </c>
      <c r="AD26" s="16">
        <v>1.1405403553667901</v>
      </c>
      <c r="AE26" s="50">
        <v>1128.57</v>
      </c>
      <c r="AF26" s="50">
        <v>1413.43</v>
      </c>
      <c r="AG26" s="50">
        <v>1127.8</v>
      </c>
      <c r="AH26" s="50">
        <v>1414.2</v>
      </c>
      <c r="AI26" s="16">
        <v>1.00328817484697</v>
      </c>
      <c r="AJ26" s="16">
        <v>1.00109033795869</v>
      </c>
      <c r="AK26" s="1">
        <v>-20</v>
      </c>
      <c r="AL26" s="1">
        <v>0</v>
      </c>
      <c r="AN26" s="6">
        <v>1.0629287062944304E-3</v>
      </c>
      <c r="AP26" s="6">
        <v>3.656619227204061E-3</v>
      </c>
      <c r="AR26" s="6">
        <v>-1.4574064739530934E-3</v>
      </c>
      <c r="AT26" s="6">
        <v>-1.0885788995251833E-3</v>
      </c>
      <c r="AV26" s="6">
        <v>1.214845410921761E-4</v>
      </c>
      <c r="AX26" s="6">
        <v>7.949941016567319E-4</v>
      </c>
      <c r="AZ26" s="6">
        <v>-1.5579644898560119E-3</v>
      </c>
      <c r="BA26" s="20"/>
      <c r="BB26" s="6">
        <v>-1.87825812610809E-3</v>
      </c>
      <c r="BC26" s="20"/>
      <c r="BD26" s="6">
        <v>-3.5740205435548233E-3</v>
      </c>
      <c r="BF26" s="6">
        <v>2.8721808565739249E-3</v>
      </c>
      <c r="BH26" s="6">
        <v>-3.070874076483876E-3</v>
      </c>
      <c r="BJ26" s="6">
        <v>2.4625618298663721E-3</v>
      </c>
      <c r="BL26" s="6">
        <v>5.0538303594693801E-5</v>
      </c>
      <c r="BM26" s="20"/>
      <c r="BN26" s="6">
        <v>7.6675914916379817E-4</v>
      </c>
      <c r="BO26" s="20"/>
    </row>
    <row r="27" spans="1:67" x14ac:dyDescent="0.25">
      <c r="A27" s="3">
        <v>26</v>
      </c>
      <c r="B27" s="3" t="s">
        <v>21</v>
      </c>
      <c r="C27" s="3" t="s">
        <v>22</v>
      </c>
      <c r="D27" s="3" t="s">
        <v>40</v>
      </c>
      <c r="E27" s="3" t="s">
        <v>48</v>
      </c>
      <c r="F27" s="3" t="s">
        <v>43</v>
      </c>
      <c r="G27" s="3" t="b">
        <v>1</v>
      </c>
      <c r="H27" s="3" t="b">
        <v>1</v>
      </c>
      <c r="I27" s="3" t="b">
        <v>0</v>
      </c>
      <c r="J27" s="3" t="b">
        <v>1</v>
      </c>
      <c r="K27" s="3" t="b">
        <v>0</v>
      </c>
      <c r="L27" s="3">
        <v>200</v>
      </c>
      <c r="M27" s="3">
        <v>2</v>
      </c>
      <c r="N27" s="3">
        <v>0</v>
      </c>
      <c r="O27" s="3">
        <v>1</v>
      </c>
      <c r="P27" s="3">
        <v>2</v>
      </c>
      <c r="Q27" s="3">
        <v>100</v>
      </c>
      <c r="R27" s="3">
        <v>100</v>
      </c>
      <c r="S27" s="3">
        <v>1</v>
      </c>
      <c r="T27" s="3">
        <v>1</v>
      </c>
      <c r="U27" s="3" t="b">
        <v>1</v>
      </c>
      <c r="V27" s="3">
        <v>201</v>
      </c>
      <c r="W27" s="51">
        <v>126254.35</v>
      </c>
      <c r="X27" s="51">
        <v>64682.96</v>
      </c>
      <c r="Y27" s="51">
        <v>172.36</v>
      </c>
      <c r="Z27" s="51">
        <v>180.09</v>
      </c>
      <c r="AA27" s="51">
        <v>142.16999999999999</v>
      </c>
      <c r="AB27" s="51">
        <v>158.99</v>
      </c>
      <c r="AC27" s="17">
        <v>1.2125055415556401</v>
      </c>
      <c r="AD27" s="17">
        <v>1.1328638373831299</v>
      </c>
      <c r="AE27" s="51">
        <v>1499.89</v>
      </c>
      <c r="AF27" s="51">
        <v>1042.1099999999999</v>
      </c>
      <c r="AG27" s="51">
        <v>1467.78</v>
      </c>
      <c r="AH27" s="51">
        <v>1074.22</v>
      </c>
      <c r="AI27" s="17">
        <v>1.0229816713087501</v>
      </c>
      <c r="AJ27" s="17">
        <v>0.97204403929549599</v>
      </c>
      <c r="AK27" s="3">
        <v>-15</v>
      </c>
      <c r="AL27" s="3">
        <v>20</v>
      </c>
      <c r="AN27" s="6" cm="1">
        <f t="array" ref="AN27:AN31">W27:W31/AO27-1</f>
        <v>-4.2688226023708253E-3</v>
      </c>
      <c r="AO27" s="23">
        <f>AVERAGE(W27:W31)</f>
        <v>126795.61799999999</v>
      </c>
      <c r="AP27" s="6" cm="1">
        <f t="array" ref="AP27:AP31">X27:X31/AQ27-1</f>
        <v>-9.3041200678263269E-3</v>
      </c>
      <c r="AQ27" s="23">
        <f t="shared" ref="AQ27" si="5">AVERAGE(X27:X31)</f>
        <v>65290.430000000008</v>
      </c>
      <c r="AR27" s="6" cm="1">
        <f t="array" ref="AR27:AR31">Y27:Y31/AS27-1</f>
        <v>1.953215830349242E-3</v>
      </c>
      <c r="AS27" s="23">
        <f>AVERAGE(Y27:Y31)</f>
        <v>172.02400000000003</v>
      </c>
      <c r="AT27" s="6" cm="1">
        <f t="array" ref="AT27:AT31">Z27:Z31/AU27-1</f>
        <v>1.2787723785168126E-3</v>
      </c>
      <c r="AU27" s="23">
        <f>AVERAGE(Z27:Z31)</f>
        <v>179.85999999999999</v>
      </c>
      <c r="AV27" s="6" cm="1">
        <f t="array" ref="AV27:AV31">AA27:AA31/AW27-1</f>
        <v>1.4369637800599744E-3</v>
      </c>
      <c r="AW27" s="23">
        <f>AVERAGE(AA27:AA31)</f>
        <v>141.96599999999998</v>
      </c>
      <c r="AX27" s="6" cm="1">
        <f t="array" ref="AX27:AX31">AB27:AB31/AY27-1</f>
        <v>8.6873316042601623E-4</v>
      </c>
      <c r="AY27" s="23">
        <f>AVERAGE(AB27:AB31)</f>
        <v>158.852</v>
      </c>
      <c r="AZ27" s="6" cm="1">
        <f t="array" ref="AZ27:AZ31">AC27:AC31/BA27-1</f>
        <v>4.1698355273500631E-4</v>
      </c>
      <c r="BA27" s="20">
        <f>AVERAGE(AC27:AC31)</f>
        <v>1.212000157424082</v>
      </c>
      <c r="BB27" s="6" cm="1">
        <f t="array" ref="BB27:BB31">AD27:AD31/BC27-1</f>
        <v>3.9923818734566296E-4</v>
      </c>
      <c r="BC27" s="20">
        <f>AVERAGE(AD27:AD31)</f>
        <v>1.13241173537457</v>
      </c>
      <c r="BD27" s="6" cm="1">
        <f t="array" ref="BD27:BD31">AE27:AE31/BE27-1</f>
        <v>3.3353312319721606E-3</v>
      </c>
      <c r="BE27" s="23">
        <f>AVERAGE(AE27:AE31)</f>
        <v>1494.904</v>
      </c>
      <c r="BF27" s="6" cm="1">
        <f t="array" ref="BF27:BF31">AF27:AF31/BG27-1</f>
        <v>-4.7617410438012264E-3</v>
      </c>
      <c r="BG27" s="23">
        <f>AVERAGE(AF27:AF31)</f>
        <v>1047.096</v>
      </c>
      <c r="BH27" s="6" cm="1">
        <f t="array" ref="BH27:BH31">AG27:AG31/BI27-1</f>
        <v>1.2305794910694168E-3</v>
      </c>
      <c r="BI27" s="23">
        <f>AVERAGE(AG27:AG31)</f>
        <v>1465.9760000000001</v>
      </c>
      <c r="BJ27" s="6" cm="1">
        <f t="array" ref="BJ27:BJ31">AH27:AH31/BK27-1</f>
        <v>-1.6765425306497495E-3</v>
      </c>
      <c r="BK27" s="23">
        <f>AVERAGE(AH27:AH31)</f>
        <v>1076.0239999999999</v>
      </c>
      <c r="BL27" s="6" cm="1">
        <f t="array" ref="BL27:BL31">AI27:AI31/BM27-1</f>
        <v>2.0009082211374096E-3</v>
      </c>
      <c r="BM27" s="20">
        <f>AVERAGE(AI27:AI31)</f>
        <v>1.0209388663378161</v>
      </c>
      <c r="BN27" s="6" cm="1">
        <f t="array" ref="BN27:BN31">AJ27:AJ31/BO27-1</f>
        <v>-3.2541902270440959E-3</v>
      </c>
      <c r="BO27" s="20">
        <f>AVERAGE(AJ27:AJ31)</f>
        <v>0.97521758282275939</v>
      </c>
    </row>
    <row r="28" spans="1:67" x14ac:dyDescent="0.25">
      <c r="A28" s="3">
        <v>27</v>
      </c>
      <c r="B28" s="3" t="s">
        <v>21</v>
      </c>
      <c r="C28" s="3" t="s">
        <v>22</v>
      </c>
      <c r="D28" s="3" t="s">
        <v>40</v>
      </c>
      <c r="E28" s="3" t="s">
        <v>48</v>
      </c>
      <c r="F28" s="3" t="s">
        <v>43</v>
      </c>
      <c r="G28" s="3" t="b">
        <v>1</v>
      </c>
      <c r="H28" s="3" t="b">
        <v>1</v>
      </c>
      <c r="I28" s="3" t="b">
        <v>0</v>
      </c>
      <c r="J28" s="3" t="b">
        <v>1</v>
      </c>
      <c r="K28" s="3" t="b">
        <v>0</v>
      </c>
      <c r="L28" s="3">
        <v>200</v>
      </c>
      <c r="M28" s="3">
        <v>2</v>
      </c>
      <c r="N28" s="3">
        <v>0</v>
      </c>
      <c r="O28" s="3">
        <v>1</v>
      </c>
      <c r="P28" s="3">
        <v>2</v>
      </c>
      <c r="Q28" s="3">
        <v>100</v>
      </c>
      <c r="R28" s="3">
        <v>100</v>
      </c>
      <c r="S28" s="3">
        <v>1</v>
      </c>
      <c r="T28" s="3">
        <v>1</v>
      </c>
      <c r="U28" s="3" t="b">
        <v>1</v>
      </c>
      <c r="V28" s="3">
        <v>201</v>
      </c>
      <c r="W28" s="51">
        <v>126223.44</v>
      </c>
      <c r="X28" s="51">
        <v>64863.43</v>
      </c>
      <c r="Y28" s="51">
        <v>171.82</v>
      </c>
      <c r="Z28" s="51">
        <v>179.9</v>
      </c>
      <c r="AA28" s="51">
        <v>142.58000000000001</v>
      </c>
      <c r="AB28" s="51">
        <v>159.22</v>
      </c>
      <c r="AC28" s="17">
        <v>1.20530397789128</v>
      </c>
      <c r="AD28" s="17">
        <v>1.1300083348900001</v>
      </c>
      <c r="AE28" s="51">
        <v>1482.37</v>
      </c>
      <c r="AF28" s="51">
        <v>1059.6300000000001</v>
      </c>
      <c r="AG28" s="51">
        <v>1472.23</v>
      </c>
      <c r="AH28" s="51">
        <v>1069.77</v>
      </c>
      <c r="AI28" s="17">
        <v>1.0081490926380701</v>
      </c>
      <c r="AJ28" s="17">
        <v>0.99280037100580398</v>
      </c>
      <c r="AK28" s="3">
        <v>-15</v>
      </c>
      <c r="AL28" s="3">
        <v>20</v>
      </c>
      <c r="AN28" s="6">
        <v>-4.512600743031836E-3</v>
      </c>
      <c r="AP28" s="6">
        <v>-6.5400090028508995E-3</v>
      </c>
      <c r="AR28" s="6">
        <v>-1.1858810398550634E-3</v>
      </c>
      <c r="AT28" s="6">
        <v>2.2239519626388038E-4</v>
      </c>
      <c r="AV28" s="6">
        <v>4.324979220377001E-3</v>
      </c>
      <c r="AX28" s="6">
        <v>2.3166217611361173E-3</v>
      </c>
      <c r="AZ28" s="6">
        <v>-5.5248998870046639E-3</v>
      </c>
      <c r="BA28" s="20"/>
      <c r="BB28" s="6">
        <v>-2.1223733466299022E-3</v>
      </c>
      <c r="BC28" s="20"/>
      <c r="BD28" s="6">
        <v>-8.3844848899996549E-3</v>
      </c>
      <c r="BF28" s="6">
        <v>1.1970249146210143E-2</v>
      </c>
      <c r="BH28" s="6">
        <v>4.2660998542949358E-3</v>
      </c>
      <c r="BJ28" s="6">
        <v>-5.8121380192261984E-3</v>
      </c>
      <c r="BL28" s="6">
        <v>-1.2527462829996727E-2</v>
      </c>
      <c r="BM28" s="20"/>
      <c r="BN28" s="6">
        <v>1.8029605385242675E-2</v>
      </c>
      <c r="BO28" s="20"/>
    </row>
    <row r="29" spans="1:67" x14ac:dyDescent="0.25">
      <c r="A29" s="3">
        <v>28</v>
      </c>
      <c r="B29" s="3" t="s">
        <v>21</v>
      </c>
      <c r="C29" s="3" t="s">
        <v>22</v>
      </c>
      <c r="D29" s="3" t="s">
        <v>40</v>
      </c>
      <c r="E29" s="3" t="s">
        <v>48</v>
      </c>
      <c r="F29" s="3" t="s">
        <v>43</v>
      </c>
      <c r="G29" s="3" t="b">
        <v>1</v>
      </c>
      <c r="H29" s="3" t="b">
        <v>1</v>
      </c>
      <c r="I29" s="3" t="b">
        <v>0</v>
      </c>
      <c r="J29" s="3" t="b">
        <v>1</v>
      </c>
      <c r="K29" s="3" t="b">
        <v>0</v>
      </c>
      <c r="L29" s="3">
        <v>200</v>
      </c>
      <c r="M29" s="3">
        <v>2</v>
      </c>
      <c r="N29" s="3">
        <v>0</v>
      </c>
      <c r="O29" s="3">
        <v>1</v>
      </c>
      <c r="P29" s="3">
        <v>2</v>
      </c>
      <c r="Q29" s="3">
        <v>100</v>
      </c>
      <c r="R29" s="3">
        <v>100</v>
      </c>
      <c r="S29" s="3">
        <v>1</v>
      </c>
      <c r="T29" s="3">
        <v>1</v>
      </c>
      <c r="U29" s="3" t="b">
        <v>1</v>
      </c>
      <c r="V29" s="3">
        <v>201</v>
      </c>
      <c r="W29" s="51">
        <v>127199.89</v>
      </c>
      <c r="X29" s="51">
        <v>65918.69</v>
      </c>
      <c r="Y29" s="51">
        <v>172.01</v>
      </c>
      <c r="Z29" s="51">
        <v>179.94</v>
      </c>
      <c r="AA29" s="51">
        <v>141.38</v>
      </c>
      <c r="AB29" s="51">
        <v>158.49</v>
      </c>
      <c r="AC29" s="17">
        <v>1.21689528266352</v>
      </c>
      <c r="AD29" s="17">
        <v>1.1354820319065499</v>
      </c>
      <c r="AE29" s="51">
        <v>1490.2</v>
      </c>
      <c r="AF29" s="51">
        <v>1051.8</v>
      </c>
      <c r="AG29" s="51">
        <v>1460.22</v>
      </c>
      <c r="AH29" s="51">
        <v>1081.78</v>
      </c>
      <c r="AI29" s="17">
        <v>1.02172798117268</v>
      </c>
      <c r="AJ29" s="17">
        <v>0.97431254876585904</v>
      </c>
      <c r="AK29" s="3">
        <v>-15</v>
      </c>
      <c r="AL29" s="3">
        <v>20</v>
      </c>
      <c r="AN29" s="6">
        <v>3.188375169242974E-3</v>
      </c>
      <c r="AP29" s="6">
        <v>9.622543456981214E-3</v>
      </c>
      <c r="AR29" s="6">
        <v>-8.1383992931449711E-5</v>
      </c>
      <c r="AT29" s="6">
        <v>4.4479039252753871E-4</v>
      </c>
      <c r="AV29" s="6">
        <v>-4.1277488976232402E-3</v>
      </c>
      <c r="AX29" s="6">
        <v>-2.2788507541611214E-3</v>
      </c>
      <c r="AZ29" s="6">
        <v>4.0388816861558485E-3</v>
      </c>
      <c r="BA29" s="20"/>
      <c r="BB29" s="6">
        <v>2.7112899275671953E-3</v>
      </c>
      <c r="BC29" s="20"/>
      <c r="BD29" s="6">
        <v>-3.1466903560362081E-3</v>
      </c>
      <c r="BF29" s="6">
        <v>4.4924247633453263E-3</v>
      </c>
      <c r="BH29" s="6">
        <v>-3.9263944293768116E-3</v>
      </c>
      <c r="BJ29" s="6">
        <v>5.3493230634262812E-3</v>
      </c>
      <c r="BL29" s="6">
        <v>7.7293054548377427E-4</v>
      </c>
      <c r="BM29" s="20"/>
      <c r="BN29" s="6">
        <v>-9.2803295678978159E-4</v>
      </c>
      <c r="BO29" s="20"/>
    </row>
    <row r="30" spans="1:67" x14ac:dyDescent="0.25">
      <c r="A30" s="3">
        <v>29</v>
      </c>
      <c r="B30" s="3" t="s">
        <v>21</v>
      </c>
      <c r="C30" s="3" t="s">
        <v>22</v>
      </c>
      <c r="D30" s="3" t="s">
        <v>40</v>
      </c>
      <c r="E30" s="3" t="s">
        <v>48</v>
      </c>
      <c r="F30" s="3" t="s">
        <v>43</v>
      </c>
      <c r="G30" s="3" t="b">
        <v>1</v>
      </c>
      <c r="H30" s="3" t="b">
        <v>1</v>
      </c>
      <c r="I30" s="3" t="b">
        <v>0</v>
      </c>
      <c r="J30" s="3" t="b">
        <v>1</v>
      </c>
      <c r="K30" s="3" t="b">
        <v>0</v>
      </c>
      <c r="L30" s="3">
        <v>200</v>
      </c>
      <c r="M30" s="3">
        <v>2</v>
      </c>
      <c r="N30" s="3">
        <v>0</v>
      </c>
      <c r="O30" s="3">
        <v>1</v>
      </c>
      <c r="P30" s="3">
        <v>2</v>
      </c>
      <c r="Q30" s="3">
        <v>100</v>
      </c>
      <c r="R30" s="3">
        <v>100</v>
      </c>
      <c r="S30" s="3">
        <v>1</v>
      </c>
      <c r="T30" s="3">
        <v>1</v>
      </c>
      <c r="U30" s="3" t="b">
        <v>1</v>
      </c>
      <c r="V30" s="3">
        <v>201</v>
      </c>
      <c r="W30" s="51">
        <v>126567.54</v>
      </c>
      <c r="X30" s="51">
        <v>65180.57</v>
      </c>
      <c r="Y30" s="51">
        <v>172.1</v>
      </c>
      <c r="Z30" s="51">
        <v>179.81</v>
      </c>
      <c r="AA30" s="51">
        <v>142.02000000000001</v>
      </c>
      <c r="AB30" s="51">
        <v>159.03</v>
      </c>
      <c r="AC30" s="17">
        <v>1.2121026982038601</v>
      </c>
      <c r="AD30" s="17">
        <v>1.1308242272558799</v>
      </c>
      <c r="AE30" s="51">
        <v>1501.27</v>
      </c>
      <c r="AF30" s="51">
        <v>1040.73</v>
      </c>
      <c r="AG30" s="51">
        <v>1462.6</v>
      </c>
      <c r="AH30" s="51">
        <v>1079.4000000000001</v>
      </c>
      <c r="AI30" s="17">
        <v>1.0276189839412699</v>
      </c>
      <c r="AJ30" s="17">
        <v>0.96621792850076405</v>
      </c>
      <c r="AK30" s="3">
        <v>-15</v>
      </c>
      <c r="AL30" s="3">
        <v>20</v>
      </c>
      <c r="AN30" s="6">
        <v>-1.7987845605200725E-3</v>
      </c>
      <c r="AP30" s="6">
        <v>-1.6826355715532371E-3</v>
      </c>
      <c r="AR30" s="6">
        <v>4.4179881876926785E-4</v>
      </c>
      <c r="AT30" s="6">
        <v>-2.7799399532957292E-4</v>
      </c>
      <c r="AV30" s="6">
        <v>3.8037276531022179E-4</v>
      </c>
      <c r="AX30" s="6">
        <v>1.1205398735929517E-3</v>
      </c>
      <c r="AZ30" s="6">
        <v>8.4604592788251054E-5</v>
      </c>
      <c r="BA30" s="20"/>
      <c r="BB30" s="6">
        <v>-1.4018824329518065E-3</v>
      </c>
      <c r="BC30" s="20"/>
      <c r="BD30" s="6">
        <v>4.2584674333603356E-3</v>
      </c>
      <c r="BF30" s="6">
        <v>-6.0796717779458831E-3</v>
      </c>
      <c r="BH30" s="6">
        <v>-2.302902639606752E-3</v>
      </c>
      <c r="BJ30" s="6">
        <v>3.1374764875133909E-3</v>
      </c>
      <c r="BL30" s="6">
        <v>6.5431122506052208E-3</v>
      </c>
      <c r="BM30" s="20"/>
      <c r="BN30" s="6">
        <v>-9.2283552722111084E-3</v>
      </c>
      <c r="BO30" s="20"/>
    </row>
    <row r="31" spans="1:67" x14ac:dyDescent="0.25">
      <c r="A31" s="3">
        <v>30</v>
      </c>
      <c r="B31" s="3" t="s">
        <v>21</v>
      </c>
      <c r="C31" s="3" t="s">
        <v>22</v>
      </c>
      <c r="D31" s="3" t="s">
        <v>40</v>
      </c>
      <c r="E31" s="3" t="s">
        <v>48</v>
      </c>
      <c r="F31" s="3" t="s">
        <v>43</v>
      </c>
      <c r="G31" s="3" t="b">
        <v>1</v>
      </c>
      <c r="H31" s="3" t="b">
        <v>1</v>
      </c>
      <c r="I31" s="3" t="b">
        <v>0</v>
      </c>
      <c r="J31" s="3" t="b">
        <v>1</v>
      </c>
      <c r="K31" s="3" t="b">
        <v>0</v>
      </c>
      <c r="L31" s="3">
        <v>200</v>
      </c>
      <c r="M31" s="3">
        <v>2</v>
      </c>
      <c r="N31" s="3">
        <v>0</v>
      </c>
      <c r="O31" s="3">
        <v>1</v>
      </c>
      <c r="P31" s="3">
        <v>2</v>
      </c>
      <c r="Q31" s="3">
        <v>100</v>
      </c>
      <c r="R31" s="3">
        <v>100</v>
      </c>
      <c r="S31" s="3">
        <v>1</v>
      </c>
      <c r="T31" s="3">
        <v>1</v>
      </c>
      <c r="U31" s="3" t="b">
        <v>1</v>
      </c>
      <c r="V31" s="3">
        <v>201</v>
      </c>
      <c r="W31" s="51">
        <v>127732.87</v>
      </c>
      <c r="X31" s="51">
        <v>65806.5</v>
      </c>
      <c r="Y31" s="51">
        <v>171.83</v>
      </c>
      <c r="Z31" s="51">
        <v>179.56</v>
      </c>
      <c r="AA31" s="51">
        <v>141.68</v>
      </c>
      <c r="AB31" s="51">
        <v>158.53</v>
      </c>
      <c r="AC31" s="17">
        <v>1.2131932868061099</v>
      </c>
      <c r="AD31" s="17">
        <v>1.1328802454372899</v>
      </c>
      <c r="AE31" s="51">
        <v>1500.79</v>
      </c>
      <c r="AF31" s="51">
        <v>1041.21</v>
      </c>
      <c r="AG31" s="51">
        <v>1467.05</v>
      </c>
      <c r="AH31" s="51">
        <v>1074.95</v>
      </c>
      <c r="AI31" s="17">
        <v>1.0242166026283099</v>
      </c>
      <c r="AJ31" s="17">
        <v>0.97071302654587399</v>
      </c>
      <c r="AK31" s="3">
        <v>-15</v>
      </c>
      <c r="AL31" s="3">
        <v>20</v>
      </c>
      <c r="AN31" s="6">
        <v>7.3918327366802039E-3</v>
      </c>
      <c r="AP31" s="6">
        <v>7.9042211852486943E-3</v>
      </c>
      <c r="AR31" s="6">
        <v>-1.1277496163326628E-3</v>
      </c>
      <c r="AT31" s="6">
        <v>-1.6679639719781036E-3</v>
      </c>
      <c r="AV31" s="6">
        <v>-2.0145668681231799E-3</v>
      </c>
      <c r="AX31" s="6">
        <v>-2.0270440409941859E-3</v>
      </c>
      <c r="AZ31" s="6">
        <v>9.8443005532589112E-4</v>
      </c>
      <c r="BA31" s="20"/>
      <c r="BB31" s="6">
        <v>4.1372766466873934E-4</v>
      </c>
      <c r="BC31" s="20"/>
      <c r="BD31" s="6">
        <v>3.9373765807035888E-3</v>
      </c>
      <c r="BF31" s="6">
        <v>-5.6212610878085822E-3</v>
      </c>
      <c r="BH31" s="6">
        <v>7.32617723618878E-4</v>
      </c>
      <c r="BJ31" s="6">
        <v>-9.9811900106305806E-4</v>
      </c>
      <c r="BL31" s="6">
        <v>3.2105118127703225E-3</v>
      </c>
      <c r="BM31" s="20"/>
      <c r="BN31" s="6">
        <v>-4.6190269291976893E-3</v>
      </c>
      <c r="BO31" s="20"/>
    </row>
    <row r="32" spans="1:67" x14ac:dyDescent="0.25">
      <c r="A32" s="1">
        <v>31</v>
      </c>
      <c r="B32" s="1" t="s">
        <v>21</v>
      </c>
      <c r="C32" s="1" t="s">
        <v>22</v>
      </c>
      <c r="D32" s="1" t="s">
        <v>40</v>
      </c>
      <c r="E32" s="1" t="s">
        <v>49</v>
      </c>
      <c r="F32" s="1" t="s">
        <v>43</v>
      </c>
      <c r="G32" s="1" t="b">
        <v>1</v>
      </c>
      <c r="H32" s="1" t="b">
        <v>1</v>
      </c>
      <c r="I32" s="1" t="b">
        <v>0</v>
      </c>
      <c r="J32" s="1" t="b">
        <v>1</v>
      </c>
      <c r="K32" s="1" t="b">
        <v>0</v>
      </c>
      <c r="L32" s="1">
        <v>200</v>
      </c>
      <c r="M32" s="1">
        <v>2</v>
      </c>
      <c r="N32" s="1">
        <v>0</v>
      </c>
      <c r="O32" s="1">
        <v>1</v>
      </c>
      <c r="P32" s="1">
        <v>2</v>
      </c>
      <c r="Q32" s="1">
        <v>100</v>
      </c>
      <c r="R32" s="1">
        <v>100</v>
      </c>
      <c r="S32" s="1">
        <v>1</v>
      </c>
      <c r="T32" s="1">
        <v>1</v>
      </c>
      <c r="U32" s="1" t="b">
        <v>1</v>
      </c>
      <c r="V32" s="1">
        <v>201</v>
      </c>
      <c r="W32" s="50">
        <v>111691.4</v>
      </c>
      <c r="X32" s="50">
        <v>71044.92</v>
      </c>
      <c r="Y32" s="50">
        <v>173.34</v>
      </c>
      <c r="Z32" s="50">
        <v>178.37</v>
      </c>
      <c r="AA32" s="50">
        <v>148.27000000000001</v>
      </c>
      <c r="AB32" s="50">
        <v>157.86000000000001</v>
      </c>
      <c r="AC32" s="16">
        <v>1.16931880013711</v>
      </c>
      <c r="AD32" s="16">
        <v>1.1301585147216</v>
      </c>
      <c r="AE32" s="50">
        <v>1415.55</v>
      </c>
      <c r="AF32" s="50">
        <v>1126.45</v>
      </c>
      <c r="AG32" s="50">
        <v>1431.33</v>
      </c>
      <c r="AH32" s="50">
        <v>1110.67</v>
      </c>
      <c r="AI32" s="16">
        <v>0.99028940409814903</v>
      </c>
      <c r="AJ32" s="16">
        <v>1.0165377868466701</v>
      </c>
      <c r="AK32" s="1">
        <v>-15</v>
      </c>
      <c r="AL32" s="1">
        <v>15</v>
      </c>
      <c r="AN32" s="6" cm="1">
        <f t="array" ref="AN32:AN36">W32:W36/AO32-1</f>
        <v>2.667606416001167E-3</v>
      </c>
      <c r="AO32" s="23">
        <f>AVERAGE(W32:W36)</f>
        <v>111394.24399999999</v>
      </c>
      <c r="AP32" s="6" cm="1">
        <f t="array" ref="AP32:AP36">X32:X36/AQ32-1</f>
        <v>1.165183126416558E-3</v>
      </c>
      <c r="AQ32" s="23">
        <f t="shared" ref="AQ32" si="6">AVERAGE(X32:X36)</f>
        <v>70962.236000000004</v>
      </c>
      <c r="AR32" s="6" cm="1">
        <f t="array" ref="AR32:AR36">Y32:Y36/AS32-1</f>
        <v>-1.4401751252952621E-3</v>
      </c>
      <c r="AS32" s="23">
        <f>AVERAGE(Y32:Y36)</f>
        <v>173.59</v>
      </c>
      <c r="AT32" s="6" cm="1">
        <f t="array" ref="AT32:AT36">Z32:Z36/AU32-1</f>
        <v>-7.1709486941040623E-4</v>
      </c>
      <c r="AU32" s="23">
        <f>AVERAGE(Z32:Z36)</f>
        <v>178.49800000000002</v>
      </c>
      <c r="AV32" s="6" cm="1">
        <f t="array" ref="AV32:AV36">AA32:AA36/AW32-1</f>
        <v>1.4318712936822742E-3</v>
      </c>
      <c r="AW32" s="23">
        <f>AVERAGE(AA32:AA36)</f>
        <v>148.05799999999999</v>
      </c>
      <c r="AX32" s="6" cm="1">
        <f t="array" ref="AX32:AX36">AB32:AB36/AY32-1</f>
        <v>-7.722398754287374E-4</v>
      </c>
      <c r="AY32" s="23">
        <f>AVERAGE(AB32:AB36)</f>
        <v>157.982</v>
      </c>
      <c r="AZ32" s="6" cm="1">
        <f t="array" ref="AZ32:AZ36">AC32:AC36/BA32-1</f>
        <v>-2.8525987542330489E-3</v>
      </c>
      <c r="BA32" s="20">
        <f>AVERAGE(AC32:AC36)</f>
        <v>1.1726639398310059</v>
      </c>
      <c r="BB32" s="6" cm="1">
        <f t="array" ref="BB32:BB36">AD32:AD36/BC32-1</f>
        <v>3.3746894618769119E-5</v>
      </c>
      <c r="BC32" s="20">
        <f>AVERAGE(AD32:AD36)</f>
        <v>1.1301203766683421</v>
      </c>
      <c r="BD32" s="6" cm="1">
        <f t="array" ref="BD32:BD36">AE32:AE36/BE32-1</f>
        <v>-4.638061071085664E-3</v>
      </c>
      <c r="BE32" s="23">
        <f>AVERAGE(AE32:AE36)</f>
        <v>1422.1460000000002</v>
      </c>
      <c r="BF32" s="6" cm="1">
        <f t="array" ref="BF32:BF36">AF32:AF36/BG32-1</f>
        <v>5.8900535248347374E-3</v>
      </c>
      <c r="BG32" s="23">
        <f>AVERAGE(AF32:AF36)</f>
        <v>1119.8539999999998</v>
      </c>
      <c r="BH32" s="6" cm="1">
        <f t="array" ref="BH32:BH36">AG32:AG36/BI32-1</f>
        <v>5.8128340517391575E-3</v>
      </c>
      <c r="BI32" s="23">
        <f>AVERAGE(AG32:AG36)</f>
        <v>1423.0580000000002</v>
      </c>
      <c r="BJ32" s="6" cm="1">
        <f t="array" ref="BJ32:BJ36">AH32:AH36/BK32-1</f>
        <v>-7.3926977448337539E-3</v>
      </c>
      <c r="BK32" s="23">
        <f>AVERAGE(AH32:AH36)</f>
        <v>1118.9419999999998</v>
      </c>
      <c r="BL32" s="6" cm="1">
        <f t="array" ref="BL32:BL36">AI32:AI36/BM32-1</f>
        <v>-1.0814509045531384E-2</v>
      </c>
      <c r="BM32" s="20">
        <f>AVERAGE(AI32:AI36)</f>
        <v>1.0011159819404702</v>
      </c>
      <c r="BN32" s="6" cm="1">
        <f t="array" ref="BN32:BN36">AJ32:AJ36/BO32-1</f>
        <v>1.2779216443987496E-2</v>
      </c>
      <c r="BO32" s="20">
        <f>AVERAGE(AJ32:AJ36)</f>
        <v>1.0037111448790186</v>
      </c>
    </row>
    <row r="33" spans="1:67" x14ac:dyDescent="0.25">
      <c r="A33" s="1">
        <v>32</v>
      </c>
      <c r="B33" s="1" t="s">
        <v>21</v>
      </c>
      <c r="C33" s="1" t="s">
        <v>22</v>
      </c>
      <c r="D33" s="1" t="s">
        <v>40</v>
      </c>
      <c r="E33" s="1" t="s">
        <v>49</v>
      </c>
      <c r="F33" s="1" t="s">
        <v>43</v>
      </c>
      <c r="G33" s="1" t="b">
        <v>1</v>
      </c>
      <c r="H33" s="1" t="b">
        <v>1</v>
      </c>
      <c r="I33" s="1" t="b">
        <v>0</v>
      </c>
      <c r="J33" s="1" t="b">
        <v>1</v>
      </c>
      <c r="K33" s="1" t="b">
        <v>0</v>
      </c>
      <c r="L33" s="1">
        <v>200</v>
      </c>
      <c r="M33" s="1">
        <v>2</v>
      </c>
      <c r="N33" s="1">
        <v>0</v>
      </c>
      <c r="O33" s="1">
        <v>1</v>
      </c>
      <c r="P33" s="1">
        <v>2</v>
      </c>
      <c r="Q33" s="1">
        <v>100</v>
      </c>
      <c r="R33" s="1">
        <v>100</v>
      </c>
      <c r="S33" s="1">
        <v>1</v>
      </c>
      <c r="T33" s="1">
        <v>1</v>
      </c>
      <c r="U33" s="1" t="b">
        <v>1</v>
      </c>
      <c r="V33" s="1">
        <v>201</v>
      </c>
      <c r="W33" s="50">
        <v>110638.25</v>
      </c>
      <c r="X33" s="50">
        <v>70344.75</v>
      </c>
      <c r="Y33" s="50">
        <v>173.91</v>
      </c>
      <c r="Z33" s="50">
        <v>178.75</v>
      </c>
      <c r="AA33" s="50">
        <v>148.26</v>
      </c>
      <c r="AB33" s="50">
        <v>158.29</v>
      </c>
      <c r="AC33" s="16">
        <v>1.1731751996137401</v>
      </c>
      <c r="AD33" s="16">
        <v>1.12944696136888</v>
      </c>
      <c r="AE33" s="50">
        <v>1426.23</v>
      </c>
      <c r="AF33" s="50">
        <v>1115.77</v>
      </c>
      <c r="AG33" s="50">
        <v>1420.88</v>
      </c>
      <c r="AH33" s="50">
        <v>1121.1199999999999</v>
      </c>
      <c r="AI33" s="16">
        <v>1.0060678059646899</v>
      </c>
      <c r="AJ33" s="16">
        <v>0.998983920184074</v>
      </c>
      <c r="AK33" s="1">
        <v>-15</v>
      </c>
      <c r="AL33" s="1">
        <v>15</v>
      </c>
      <c r="AN33" s="6">
        <v>-6.786652279807126E-3</v>
      </c>
      <c r="AP33" s="6">
        <v>-8.7016141937805713E-3</v>
      </c>
      <c r="AR33" s="6">
        <v>1.8434241603779711E-3</v>
      </c>
      <c r="AT33" s="6">
        <v>1.4117805241513626E-3</v>
      </c>
      <c r="AV33" s="6">
        <v>1.3643301949235465E-3</v>
      </c>
      <c r="AX33" s="6">
        <v>1.9495891937055809E-3</v>
      </c>
      <c r="AZ33" s="6">
        <v>4.3598149936108221E-4</v>
      </c>
      <c r="BA33" s="20"/>
      <c r="BB33" s="6">
        <v>-5.9587926504545141E-4</v>
      </c>
      <c r="BC33" s="20"/>
      <c r="BD33" s="6">
        <v>2.8717164060509948E-3</v>
      </c>
      <c r="BF33" s="6">
        <v>-3.6469039714104312E-3</v>
      </c>
      <c r="BH33" s="6">
        <v>-1.5305068380909725E-3</v>
      </c>
      <c r="BJ33" s="6">
        <v>1.9464815870706698E-3</v>
      </c>
      <c r="BL33" s="6">
        <v>4.9463040382409229E-3</v>
      </c>
      <c r="BM33" s="20"/>
      <c r="BN33" s="6">
        <v>-4.7097461446583555E-3</v>
      </c>
      <c r="BO33" s="20"/>
    </row>
    <row r="34" spans="1:67" x14ac:dyDescent="0.25">
      <c r="A34" s="1">
        <v>33</v>
      </c>
      <c r="B34" s="1" t="s">
        <v>21</v>
      </c>
      <c r="C34" s="1" t="s">
        <v>22</v>
      </c>
      <c r="D34" s="1" t="s">
        <v>40</v>
      </c>
      <c r="E34" s="1" t="s">
        <v>49</v>
      </c>
      <c r="F34" s="1" t="s">
        <v>43</v>
      </c>
      <c r="G34" s="1" t="b">
        <v>1</v>
      </c>
      <c r="H34" s="1" t="b">
        <v>1</v>
      </c>
      <c r="I34" s="1" t="b">
        <v>0</v>
      </c>
      <c r="J34" s="1" t="b">
        <v>1</v>
      </c>
      <c r="K34" s="1" t="b">
        <v>0</v>
      </c>
      <c r="L34" s="1">
        <v>200</v>
      </c>
      <c r="M34" s="1">
        <v>2</v>
      </c>
      <c r="N34" s="1">
        <v>0</v>
      </c>
      <c r="O34" s="1">
        <v>1</v>
      </c>
      <c r="P34" s="1">
        <v>2</v>
      </c>
      <c r="Q34" s="1">
        <v>100</v>
      </c>
      <c r="R34" s="1">
        <v>100</v>
      </c>
      <c r="S34" s="1">
        <v>1</v>
      </c>
      <c r="T34" s="1">
        <v>1</v>
      </c>
      <c r="U34" s="1" t="b">
        <v>1</v>
      </c>
      <c r="V34" s="1">
        <v>201</v>
      </c>
      <c r="W34" s="50">
        <v>112756.71</v>
      </c>
      <c r="X34" s="50">
        <v>71918.81</v>
      </c>
      <c r="Y34" s="50">
        <v>173.43</v>
      </c>
      <c r="Z34" s="50">
        <v>178.31</v>
      </c>
      <c r="AA34" s="50">
        <v>147.4</v>
      </c>
      <c r="AB34" s="50">
        <v>157.19</v>
      </c>
      <c r="AC34" s="16">
        <v>1.1768034488571999</v>
      </c>
      <c r="AD34" s="16">
        <v>1.1345592467033601</v>
      </c>
      <c r="AE34" s="50">
        <v>1423.22</v>
      </c>
      <c r="AF34" s="50">
        <v>1118.78</v>
      </c>
      <c r="AG34" s="50">
        <v>1426.39</v>
      </c>
      <c r="AH34" s="50">
        <v>1115.6099999999999</v>
      </c>
      <c r="AI34" s="16">
        <v>0.99905936543983398</v>
      </c>
      <c r="AJ34" s="16">
        <v>1.00497655124801</v>
      </c>
      <c r="AK34" s="1">
        <v>-15</v>
      </c>
      <c r="AL34" s="1">
        <v>15</v>
      </c>
      <c r="AN34" s="6">
        <v>1.2231026946060375E-2</v>
      </c>
      <c r="AP34" s="6">
        <v>1.3480043103489381E-2</v>
      </c>
      <c r="AR34" s="6">
        <v>-9.2171208018898554E-4</v>
      </c>
      <c r="AT34" s="6">
        <v>-1.0532330894464925E-3</v>
      </c>
      <c r="AV34" s="6">
        <v>-4.4442042983154906E-3</v>
      </c>
      <c r="AX34" s="6">
        <v>-5.0132293552430651E-3</v>
      </c>
      <c r="AZ34" s="6">
        <v>3.5300045354771381E-3</v>
      </c>
      <c r="BA34" s="20"/>
      <c r="BB34" s="6">
        <v>3.9277851516172912E-3</v>
      </c>
      <c r="BC34" s="20"/>
      <c r="BD34" s="6">
        <v>7.5519672382440284E-4</v>
      </c>
      <c r="BF34" s="6">
        <v>-9.59053590914416E-4</v>
      </c>
      <c r="BH34" s="6">
        <v>2.3414365401830395E-3</v>
      </c>
      <c r="BJ34" s="6">
        <v>-2.9778129697516365E-3</v>
      </c>
      <c r="BL34" s="6">
        <v>-2.0543239122503554E-3</v>
      </c>
      <c r="BM34" s="20"/>
      <c r="BN34" s="6">
        <v>1.2607276261178413E-3</v>
      </c>
      <c r="BO34" s="20"/>
    </row>
    <row r="35" spans="1:67" x14ac:dyDescent="0.25">
      <c r="A35" s="1">
        <v>34</v>
      </c>
      <c r="B35" s="1" t="s">
        <v>21</v>
      </c>
      <c r="C35" s="1" t="s">
        <v>22</v>
      </c>
      <c r="D35" s="1" t="s">
        <v>40</v>
      </c>
      <c r="E35" s="1" t="s">
        <v>49</v>
      </c>
      <c r="F35" s="1" t="s">
        <v>43</v>
      </c>
      <c r="G35" s="1" t="b">
        <v>1</v>
      </c>
      <c r="H35" s="1" t="b">
        <v>1</v>
      </c>
      <c r="I35" s="1" t="b">
        <v>0</v>
      </c>
      <c r="J35" s="1" t="b">
        <v>1</v>
      </c>
      <c r="K35" s="1" t="b">
        <v>0</v>
      </c>
      <c r="L35" s="1">
        <v>200</v>
      </c>
      <c r="M35" s="1">
        <v>2</v>
      </c>
      <c r="N35" s="1">
        <v>0</v>
      </c>
      <c r="O35" s="1">
        <v>1</v>
      </c>
      <c r="P35" s="1">
        <v>2</v>
      </c>
      <c r="Q35" s="1">
        <v>100</v>
      </c>
      <c r="R35" s="1">
        <v>100</v>
      </c>
      <c r="S35" s="1">
        <v>1</v>
      </c>
      <c r="T35" s="1">
        <v>1</v>
      </c>
      <c r="U35" s="1" t="b">
        <v>1</v>
      </c>
      <c r="V35" s="1">
        <v>201</v>
      </c>
      <c r="W35" s="50">
        <v>111342.1</v>
      </c>
      <c r="X35" s="50">
        <v>71106.259999999995</v>
      </c>
      <c r="Y35" s="50">
        <v>172.97</v>
      </c>
      <c r="Z35" s="50">
        <v>178.08</v>
      </c>
      <c r="AA35" s="50">
        <v>148.52000000000001</v>
      </c>
      <c r="AB35" s="50">
        <v>158.47</v>
      </c>
      <c r="AC35" s="16">
        <v>1.1648018989909501</v>
      </c>
      <c r="AD35" s="16">
        <v>1.1240284345437199</v>
      </c>
      <c r="AE35" s="50">
        <v>1411.76</v>
      </c>
      <c r="AF35" s="50">
        <v>1130.24</v>
      </c>
      <c r="AG35" s="50">
        <v>1422.63</v>
      </c>
      <c r="AH35" s="50">
        <v>1119.3699999999999</v>
      </c>
      <c r="AI35" s="16">
        <v>0.99409834346718895</v>
      </c>
      <c r="AJ35" s="16">
        <v>1.01263731816879</v>
      </c>
      <c r="AK35" s="1">
        <v>-15</v>
      </c>
      <c r="AL35" s="1">
        <v>15</v>
      </c>
      <c r="AN35" s="6">
        <v>-4.6810318134560269E-4</v>
      </c>
      <c r="AP35" s="6">
        <v>2.0295865536141822E-3</v>
      </c>
      <c r="AR35" s="6">
        <v>-3.5716343107322635E-3</v>
      </c>
      <c r="AT35" s="6">
        <v>-2.3417629329181011E-3</v>
      </c>
      <c r="AV35" s="6">
        <v>3.1203987626471363E-3</v>
      </c>
      <c r="AX35" s="6">
        <v>3.0889595017153937E-3</v>
      </c>
      <c r="AZ35" s="6">
        <v>-6.7044279038620536E-3</v>
      </c>
      <c r="BA35" s="20"/>
      <c r="BB35" s="6">
        <v>-5.3905249833486879E-3</v>
      </c>
      <c r="BC35" s="20"/>
      <c r="BD35" s="6">
        <v>-7.3030476477100592E-3</v>
      </c>
      <c r="BF35" s="6">
        <v>9.2744232730339604E-3</v>
      </c>
      <c r="BH35" s="6">
        <v>-3.0076075606200181E-4</v>
      </c>
      <c r="BJ35" s="6">
        <v>3.8250418699092847E-4</v>
      </c>
      <c r="BL35" s="6">
        <v>-7.0098156456147587E-3</v>
      </c>
      <c r="BM35" s="20"/>
      <c r="BN35" s="6">
        <v>8.893169449510685E-3</v>
      </c>
      <c r="BO35" s="20"/>
    </row>
    <row r="36" spans="1:67" x14ac:dyDescent="0.25">
      <c r="A36" s="1">
        <v>35</v>
      </c>
      <c r="B36" s="1" t="s">
        <v>21</v>
      </c>
      <c r="C36" s="1" t="s">
        <v>22</v>
      </c>
      <c r="D36" s="1" t="s">
        <v>40</v>
      </c>
      <c r="E36" s="1" t="s">
        <v>49</v>
      </c>
      <c r="F36" s="1" t="s">
        <v>43</v>
      </c>
      <c r="G36" s="1" t="b">
        <v>1</v>
      </c>
      <c r="H36" s="1" t="b">
        <v>1</v>
      </c>
      <c r="I36" s="1" t="b">
        <v>0</v>
      </c>
      <c r="J36" s="1" t="b">
        <v>1</v>
      </c>
      <c r="K36" s="1" t="b">
        <v>0</v>
      </c>
      <c r="L36" s="1">
        <v>200</v>
      </c>
      <c r="M36" s="1">
        <v>2</v>
      </c>
      <c r="N36" s="1">
        <v>0</v>
      </c>
      <c r="O36" s="1">
        <v>1</v>
      </c>
      <c r="P36" s="1">
        <v>2</v>
      </c>
      <c r="Q36" s="1">
        <v>100</v>
      </c>
      <c r="R36" s="1">
        <v>100</v>
      </c>
      <c r="S36" s="1">
        <v>1</v>
      </c>
      <c r="T36" s="1">
        <v>1</v>
      </c>
      <c r="U36" s="1" t="b">
        <v>1</v>
      </c>
      <c r="V36" s="1">
        <v>201</v>
      </c>
      <c r="W36" s="50">
        <v>110542.76</v>
      </c>
      <c r="X36" s="50">
        <v>70396.44</v>
      </c>
      <c r="Y36" s="50">
        <v>174.3</v>
      </c>
      <c r="Z36" s="50">
        <v>178.98</v>
      </c>
      <c r="AA36" s="50">
        <v>147.84</v>
      </c>
      <c r="AB36" s="50">
        <v>158.1</v>
      </c>
      <c r="AC36" s="16">
        <v>1.17922035155603</v>
      </c>
      <c r="AD36" s="16">
        <v>1.13240872600415</v>
      </c>
      <c r="AE36" s="50">
        <v>1433.97</v>
      </c>
      <c r="AF36" s="50">
        <v>1108.03</v>
      </c>
      <c r="AG36" s="50">
        <v>1414.06</v>
      </c>
      <c r="AH36" s="50">
        <v>1127.94</v>
      </c>
      <c r="AI36" s="16">
        <v>1.0160649907324899</v>
      </c>
      <c r="AJ36" s="16">
        <v>0.98542014794754895</v>
      </c>
      <c r="AK36" s="1">
        <v>-15</v>
      </c>
      <c r="AL36" s="1">
        <v>15</v>
      </c>
      <c r="AN36" s="6">
        <v>-7.643877900908369E-3</v>
      </c>
      <c r="AP36" s="6">
        <v>-7.9731985897401048E-3</v>
      </c>
      <c r="AR36" s="6">
        <v>4.090097355838429E-3</v>
      </c>
      <c r="AT36" s="6">
        <v>2.7003103676230822E-3</v>
      </c>
      <c r="AV36" s="6">
        <v>-1.4723959529372443E-3</v>
      </c>
      <c r="AX36" s="6">
        <v>7.4692053525082791E-4</v>
      </c>
      <c r="AZ36" s="6">
        <v>5.5910406232573262E-3</v>
      </c>
      <c r="BA36" s="20"/>
      <c r="BB36" s="6">
        <v>2.0248722021578569E-3</v>
      </c>
      <c r="BC36" s="20"/>
      <c r="BD36" s="6">
        <v>8.3141955889196595E-3</v>
      </c>
      <c r="BF36" s="6">
        <v>-1.0558519235543073E-2</v>
      </c>
      <c r="BH36" s="6">
        <v>-6.3230029977697777E-3</v>
      </c>
      <c r="BJ36" s="6">
        <v>8.0415249405243472E-3</v>
      </c>
      <c r="BL36" s="6">
        <v>1.493234456515613E-2</v>
      </c>
      <c r="BM36" s="20"/>
      <c r="BN36" s="6">
        <v>-1.8223367374957555E-2</v>
      </c>
      <c r="BO36" s="20"/>
    </row>
    <row r="37" spans="1:67" x14ac:dyDescent="0.25">
      <c r="A37" s="3">
        <v>36</v>
      </c>
      <c r="B37" s="3" t="s">
        <v>21</v>
      </c>
      <c r="C37" s="3" t="s">
        <v>22</v>
      </c>
      <c r="D37" s="3" t="s">
        <v>40</v>
      </c>
      <c r="E37" s="3" t="s">
        <v>50</v>
      </c>
      <c r="F37" s="3" t="s">
        <v>43</v>
      </c>
      <c r="G37" s="3" t="b">
        <v>1</v>
      </c>
      <c r="H37" s="3" t="b">
        <v>1</v>
      </c>
      <c r="I37" s="3" t="b">
        <v>0</v>
      </c>
      <c r="J37" s="3" t="b">
        <v>1</v>
      </c>
      <c r="K37" s="3" t="b">
        <v>0</v>
      </c>
      <c r="L37" s="3">
        <v>200</v>
      </c>
      <c r="M37" s="3">
        <v>2</v>
      </c>
      <c r="N37" s="3">
        <v>0</v>
      </c>
      <c r="O37" s="3">
        <v>1</v>
      </c>
      <c r="P37" s="3">
        <v>2</v>
      </c>
      <c r="Q37" s="3">
        <v>100</v>
      </c>
      <c r="R37" s="3">
        <v>100</v>
      </c>
      <c r="S37" s="3">
        <v>1</v>
      </c>
      <c r="T37" s="3">
        <v>1</v>
      </c>
      <c r="U37" s="3" t="b">
        <v>1</v>
      </c>
      <c r="V37" s="3">
        <v>201</v>
      </c>
      <c r="W37" s="51">
        <v>89510.03</v>
      </c>
      <c r="X37" s="51">
        <v>69362.39</v>
      </c>
      <c r="Y37" s="51">
        <v>177.82</v>
      </c>
      <c r="Z37" s="51">
        <v>179.67</v>
      </c>
      <c r="AA37" s="51">
        <v>157.38</v>
      </c>
      <c r="AB37" s="51">
        <v>160.31</v>
      </c>
      <c r="AC37" s="17">
        <v>1.1300563894428099</v>
      </c>
      <c r="AD37" s="17">
        <v>1.12087335014687</v>
      </c>
      <c r="AE37" s="51">
        <v>1367.24</v>
      </c>
      <c r="AF37" s="51">
        <v>1174.76</v>
      </c>
      <c r="AG37" s="51">
        <v>1393.07</v>
      </c>
      <c r="AH37" s="51">
        <v>1148.93</v>
      </c>
      <c r="AI37" s="17">
        <v>0.983625623341564</v>
      </c>
      <c r="AJ37" s="17">
        <v>1.0258680756610199</v>
      </c>
      <c r="AK37" s="3">
        <v>-15</v>
      </c>
      <c r="AL37" s="3">
        <v>10</v>
      </c>
      <c r="AN37" s="6" cm="1">
        <f t="array" ref="AN37:AN41">W37:W41/AO37-1</f>
        <v>-8.7518181828853958E-3</v>
      </c>
      <c r="AO37" s="23">
        <f>AVERAGE(W37:W41)</f>
        <v>90300.322</v>
      </c>
      <c r="AP37" s="6" cm="1">
        <f t="array" ref="AP37:AP41">X37:X41/AQ37-1</f>
        <v>-1.2593750537388981E-2</v>
      </c>
      <c r="AQ37" s="23">
        <f t="shared" ref="AQ37" si="7">AVERAGE(X37:X41)</f>
        <v>70247.063999999998</v>
      </c>
      <c r="AR37" s="6" cm="1">
        <f t="array" ref="AR37:AR41">Y37:Y41/AS37-1</f>
        <v>-3.1482605860289059E-4</v>
      </c>
      <c r="AS37" s="23">
        <f>AVERAGE(Y37:Y41)</f>
        <v>177.87600000000003</v>
      </c>
      <c r="AT37" s="6" cm="1">
        <f t="array" ref="AT37:AT41">Z37:Z41/AU37-1</f>
        <v>-7.3414088831069702E-4</v>
      </c>
      <c r="AU37" s="23">
        <f>AVERAGE(Z37:Z41)</f>
        <v>179.80200000000002</v>
      </c>
      <c r="AV37" s="6" cm="1">
        <f t="array" ref="AV37:AV41">AA37:AA41/AW37-1</f>
        <v>5.3917309756221776E-3</v>
      </c>
      <c r="AW37" s="23">
        <f>AVERAGE(AA37:AA41)</f>
        <v>156.536</v>
      </c>
      <c r="AX37" s="6" cm="1">
        <f t="array" ref="AX37:AX41">AB37:AB41/AY37-1</f>
        <v>4.1088854648176909E-3</v>
      </c>
      <c r="AY37" s="23">
        <f>AVERAGE(AB37:AB41)</f>
        <v>159.654</v>
      </c>
      <c r="AZ37" s="6" cm="1">
        <f t="array" ref="AZ37:AZ41">AC37:AC41/BA37-1</f>
        <v>-5.722347832585184E-3</v>
      </c>
      <c r="BA37" s="20">
        <f>AVERAGE(AC37:AC41)</f>
        <v>1.1365601821376681</v>
      </c>
      <c r="BB37" s="6" cm="1">
        <f t="array" ref="BB37:BB41">AD37:AD41/BC37-1</f>
        <v>-4.8919812184951006E-3</v>
      </c>
      <c r="BC37" s="20">
        <f>AVERAGE(AD37:AD41)</f>
        <v>1.12638359755091</v>
      </c>
      <c r="BD37" s="6" cm="1">
        <f t="array" ref="BD37:BD41">AE37:AE41/BE37-1</f>
        <v>3.032779549059228E-3</v>
      </c>
      <c r="BE37" s="23">
        <f>AVERAGE(AE37:AE41)</f>
        <v>1363.106</v>
      </c>
      <c r="BF37" s="6" cm="1">
        <f t="array" ref="BF37:BF41">AF37:AF41/BG37-1</f>
        <v>-3.5066765968780889E-3</v>
      </c>
      <c r="BG37" s="23">
        <f>AVERAGE(AF37:AF41)</f>
        <v>1178.894</v>
      </c>
      <c r="BH37" s="6" cm="1">
        <f t="array" ref="BH37:BH41">AG37:AG41/BI37-1</f>
        <v>3.5312728718712716E-3</v>
      </c>
      <c r="BI37" s="23">
        <f>AVERAGE(AG37:AG41)</f>
        <v>1388.1680000000001</v>
      </c>
      <c r="BJ37" s="6" cm="1">
        <f t="array" ref="BJ37:BJ41">AH37:AH41/BK37-1</f>
        <v>-4.2484521143457687E-3</v>
      </c>
      <c r="BK37" s="23">
        <f>AVERAGE(AH37:AH41)</f>
        <v>1153.8319999999999</v>
      </c>
      <c r="BL37" s="6" cm="1">
        <f t="array" ref="BL37:BL41">AI37:AI41/BM37-1</f>
        <v>-1.2311653416821056E-3</v>
      </c>
      <c r="BM37" s="20">
        <f>AVERAGE(AI37:AI41)</f>
        <v>0.98483812190441999</v>
      </c>
      <c r="BN37" s="6" cm="1">
        <f t="array" ref="BN37:BN41">AJ37:AJ41/BO37-1</f>
        <v>-1.8186177032142314E-4</v>
      </c>
      <c r="BO37" s="20">
        <f>AVERAGE(AJ37:AJ41)</f>
        <v>1.026054675780804</v>
      </c>
    </row>
    <row r="38" spans="1:67" x14ac:dyDescent="0.25">
      <c r="A38" s="3">
        <v>37</v>
      </c>
      <c r="B38" s="3" t="s">
        <v>21</v>
      </c>
      <c r="C38" s="3" t="s">
        <v>22</v>
      </c>
      <c r="D38" s="3" t="s">
        <v>40</v>
      </c>
      <c r="E38" s="3" t="s">
        <v>50</v>
      </c>
      <c r="F38" s="3" t="s">
        <v>43</v>
      </c>
      <c r="G38" s="3" t="b">
        <v>1</v>
      </c>
      <c r="H38" s="3" t="b">
        <v>1</v>
      </c>
      <c r="I38" s="3" t="b">
        <v>0</v>
      </c>
      <c r="J38" s="3" t="b">
        <v>1</v>
      </c>
      <c r="K38" s="3" t="b">
        <v>0</v>
      </c>
      <c r="L38" s="3">
        <v>200</v>
      </c>
      <c r="M38" s="3">
        <v>2</v>
      </c>
      <c r="N38" s="3">
        <v>0</v>
      </c>
      <c r="O38" s="3">
        <v>1</v>
      </c>
      <c r="P38" s="3">
        <v>2</v>
      </c>
      <c r="Q38" s="3">
        <v>100</v>
      </c>
      <c r="R38" s="3">
        <v>100</v>
      </c>
      <c r="S38" s="3">
        <v>1</v>
      </c>
      <c r="T38" s="3">
        <v>1</v>
      </c>
      <c r="U38" s="3" t="b">
        <v>1</v>
      </c>
      <c r="V38" s="3">
        <v>201</v>
      </c>
      <c r="W38" s="51">
        <v>89722.559999999998</v>
      </c>
      <c r="X38" s="51">
        <v>70561.490000000005</v>
      </c>
      <c r="Y38" s="51">
        <v>177.69</v>
      </c>
      <c r="Z38" s="51">
        <v>179.94</v>
      </c>
      <c r="AA38" s="51">
        <v>156.38999999999999</v>
      </c>
      <c r="AB38" s="51">
        <v>160.05000000000001</v>
      </c>
      <c r="AC38" s="17">
        <v>1.1364243704424799</v>
      </c>
      <c r="AD38" s="17">
        <v>1.1244856960140699</v>
      </c>
      <c r="AE38" s="51">
        <v>1345.91</v>
      </c>
      <c r="AF38" s="51">
        <v>1196.0899999999999</v>
      </c>
      <c r="AG38" s="51">
        <v>1373.35</v>
      </c>
      <c r="AH38" s="51">
        <v>1168.6500000000001</v>
      </c>
      <c r="AI38" s="17">
        <v>0.98256504700824998</v>
      </c>
      <c r="AJ38" s="17">
        <v>1.02727300443721</v>
      </c>
      <c r="AK38" s="3">
        <v>-15</v>
      </c>
      <c r="AL38" s="3">
        <v>10</v>
      </c>
      <c r="AN38" s="6">
        <v>-6.3982274614702295E-3</v>
      </c>
      <c r="AP38" s="6">
        <v>4.4760020148315594E-3</v>
      </c>
      <c r="AR38" s="6">
        <v>-1.0456722660732165E-3</v>
      </c>
      <c r="AT38" s="6">
        <v>7.6751092868798665E-4</v>
      </c>
      <c r="AV38" s="6">
        <v>-9.3269279910057623E-4</v>
      </c>
      <c r="AX38" s="6">
        <v>2.4803637866888106E-3</v>
      </c>
      <c r="AZ38" s="6">
        <v>-1.1949362411478592E-4</v>
      </c>
      <c r="BA38" s="20"/>
      <c r="BB38" s="6">
        <v>-1.6849513264990401E-3</v>
      </c>
      <c r="BC38" s="20"/>
      <c r="BD38" s="6">
        <v>-1.2615306513213187E-2</v>
      </c>
      <c r="BF38" s="6">
        <v>1.4586553159147364E-2</v>
      </c>
      <c r="BH38" s="6">
        <v>-1.0674500492735883E-2</v>
      </c>
      <c r="BJ38" s="6">
        <v>1.2842424200403713E-2</v>
      </c>
      <c r="BL38" s="6">
        <v>-2.3080695655591787E-3</v>
      </c>
      <c r="BM38" s="20"/>
      <c r="BN38" s="6">
        <v>1.1873915544304836E-3</v>
      </c>
      <c r="BO38" s="20"/>
    </row>
    <row r="39" spans="1:67" x14ac:dyDescent="0.25">
      <c r="A39" s="3">
        <v>38</v>
      </c>
      <c r="B39" s="3" t="s">
        <v>21</v>
      </c>
      <c r="C39" s="3" t="s">
        <v>22</v>
      </c>
      <c r="D39" s="3" t="s">
        <v>40</v>
      </c>
      <c r="E39" s="3" t="s">
        <v>50</v>
      </c>
      <c r="F39" s="3" t="s">
        <v>43</v>
      </c>
      <c r="G39" s="3" t="b">
        <v>1</v>
      </c>
      <c r="H39" s="3" t="b">
        <v>1</v>
      </c>
      <c r="I39" s="3" t="b">
        <v>0</v>
      </c>
      <c r="J39" s="3" t="b">
        <v>1</v>
      </c>
      <c r="K39" s="3" t="b">
        <v>0</v>
      </c>
      <c r="L39" s="3">
        <v>200</v>
      </c>
      <c r="M39" s="3">
        <v>2</v>
      </c>
      <c r="N39" s="3">
        <v>0</v>
      </c>
      <c r="O39" s="3">
        <v>1</v>
      </c>
      <c r="P39" s="3">
        <v>2</v>
      </c>
      <c r="Q39" s="3">
        <v>100</v>
      </c>
      <c r="R39" s="3">
        <v>100</v>
      </c>
      <c r="S39" s="3">
        <v>1</v>
      </c>
      <c r="T39" s="3">
        <v>1</v>
      </c>
      <c r="U39" s="3" t="b">
        <v>1</v>
      </c>
      <c r="V39" s="3">
        <v>201</v>
      </c>
      <c r="W39" s="51">
        <v>90751.52</v>
      </c>
      <c r="X39" s="51">
        <v>70635.960000000006</v>
      </c>
      <c r="Y39" s="51">
        <v>178.08</v>
      </c>
      <c r="Z39" s="51">
        <v>179.98</v>
      </c>
      <c r="AA39" s="51">
        <v>156.01</v>
      </c>
      <c r="AB39" s="51">
        <v>159.16</v>
      </c>
      <c r="AC39" s="17">
        <v>1.1415858312337099</v>
      </c>
      <c r="AD39" s="17">
        <v>1.1310048627978899</v>
      </c>
      <c r="AE39" s="51">
        <v>1364.98</v>
      </c>
      <c r="AF39" s="51">
        <v>1177.02</v>
      </c>
      <c r="AG39" s="51">
        <v>1386.44</v>
      </c>
      <c r="AH39" s="51">
        <v>1155.56</v>
      </c>
      <c r="AI39" s="17">
        <v>0.98739481266172002</v>
      </c>
      <c r="AJ39" s="17">
        <v>1.0227738525747301</v>
      </c>
      <c r="AK39" s="3">
        <v>-15</v>
      </c>
      <c r="AL39" s="3">
        <v>10</v>
      </c>
      <c r="AN39" s="6">
        <v>4.9966377750014779E-3</v>
      </c>
      <c r="AP39" s="6">
        <v>5.5361174952450742E-3</v>
      </c>
      <c r="AR39" s="6">
        <v>1.1468663563380943E-3</v>
      </c>
      <c r="AT39" s="6">
        <v>9.8997786453969283E-4</v>
      </c>
      <c r="AV39" s="6">
        <v>-3.3602493994991933E-3</v>
      </c>
      <c r="AX39" s="6">
        <v>-3.0941911884450057E-3</v>
      </c>
      <c r="AZ39" s="6">
        <v>4.4218064076373409E-3</v>
      </c>
      <c r="BA39" s="20"/>
      <c r="BB39" s="6">
        <v>4.1027455096362964E-3</v>
      </c>
      <c r="BC39" s="20"/>
      <c r="BD39" s="6">
        <v>1.3748013727472586E-3</v>
      </c>
      <c r="BF39" s="6">
        <v>-1.5896255303700091E-3</v>
      </c>
      <c r="BH39" s="6">
        <v>-1.2448061041603342E-3</v>
      </c>
      <c r="BJ39" s="6">
        <v>1.4976183707853252E-3</v>
      </c>
      <c r="BL39" s="6">
        <v>2.5960517778862435E-3</v>
      </c>
      <c r="BM39" s="20"/>
      <c r="BN39" s="6">
        <v>-3.1975130404988672E-3</v>
      </c>
      <c r="BO39" s="20"/>
    </row>
    <row r="40" spans="1:67" x14ac:dyDescent="0.25">
      <c r="A40" s="3">
        <v>39</v>
      </c>
      <c r="B40" s="3" t="s">
        <v>21</v>
      </c>
      <c r="C40" s="3" t="s">
        <v>22</v>
      </c>
      <c r="D40" s="3" t="s">
        <v>40</v>
      </c>
      <c r="E40" s="3" t="s">
        <v>50</v>
      </c>
      <c r="F40" s="3" t="s">
        <v>43</v>
      </c>
      <c r="G40" s="3" t="b">
        <v>1</v>
      </c>
      <c r="H40" s="3" t="b">
        <v>1</v>
      </c>
      <c r="I40" s="3" t="b">
        <v>0</v>
      </c>
      <c r="J40" s="3" t="b">
        <v>1</v>
      </c>
      <c r="K40" s="3" t="b">
        <v>0</v>
      </c>
      <c r="L40" s="3">
        <v>200</v>
      </c>
      <c r="M40" s="3">
        <v>2</v>
      </c>
      <c r="N40" s="3">
        <v>0</v>
      </c>
      <c r="O40" s="3">
        <v>1</v>
      </c>
      <c r="P40" s="3">
        <v>2</v>
      </c>
      <c r="Q40" s="3">
        <v>100</v>
      </c>
      <c r="R40" s="3">
        <v>100</v>
      </c>
      <c r="S40" s="3">
        <v>1</v>
      </c>
      <c r="T40" s="3">
        <v>1</v>
      </c>
      <c r="U40" s="3" t="b">
        <v>1</v>
      </c>
      <c r="V40" s="3">
        <v>201</v>
      </c>
      <c r="W40" s="51">
        <v>91379.59</v>
      </c>
      <c r="X40" s="51">
        <v>70492.039999999994</v>
      </c>
      <c r="Y40" s="51">
        <v>177.85</v>
      </c>
      <c r="Z40" s="51">
        <v>179.84</v>
      </c>
      <c r="AA40" s="51">
        <v>156.34</v>
      </c>
      <c r="AB40" s="51">
        <v>158.81</v>
      </c>
      <c r="AC40" s="17">
        <v>1.1377681353663101</v>
      </c>
      <c r="AD40" s="17">
        <v>1.1325906460400199</v>
      </c>
      <c r="AE40" s="51">
        <v>1358.91</v>
      </c>
      <c r="AF40" s="51">
        <v>1183.0899999999999</v>
      </c>
      <c r="AG40" s="51">
        <v>1407.34</v>
      </c>
      <c r="AH40" s="51">
        <v>1134.6600000000001</v>
      </c>
      <c r="AI40" s="17">
        <v>0.96787851006501602</v>
      </c>
      <c r="AJ40" s="17">
        <v>1.0464396387006401</v>
      </c>
      <c r="AK40" s="3">
        <v>-15</v>
      </c>
      <c r="AL40" s="3">
        <v>10</v>
      </c>
      <c r="AN40" s="6">
        <v>1.1951983958595314E-2</v>
      </c>
      <c r="AP40" s="6">
        <v>3.4873485958073491E-3</v>
      </c>
      <c r="AR40" s="6">
        <v>-1.4616924149424282E-4</v>
      </c>
      <c r="AT40" s="6">
        <v>2.1134358905894324E-4</v>
      </c>
      <c r="AV40" s="6">
        <v>-1.2521081412582014E-3</v>
      </c>
      <c r="AX40" s="6">
        <v>-5.2864319090031309E-3</v>
      </c>
      <c r="AZ40" s="6">
        <v>1.0628150164209149E-3</v>
      </c>
      <c r="BA40" s="20"/>
      <c r="BB40" s="6">
        <v>5.5105991445594249E-3</v>
      </c>
      <c r="BC40" s="20"/>
      <c r="BD40" s="6">
        <v>-3.078263906108436E-3</v>
      </c>
      <c r="BF40" s="6">
        <v>3.5592682633043271E-3</v>
      </c>
      <c r="BH40" s="6">
        <v>1.3811008465834052E-2</v>
      </c>
      <c r="BJ40" s="6">
        <v>-1.6615937155495586E-2</v>
      </c>
      <c r="BL40" s="6">
        <v>-1.7220710147377805E-2</v>
      </c>
      <c r="BM40" s="20"/>
      <c r="BN40" s="6">
        <v>1.9867326177646083E-2</v>
      </c>
      <c r="BO40" s="20"/>
    </row>
    <row r="41" spans="1:67" x14ac:dyDescent="0.25">
      <c r="A41" s="3">
        <v>40</v>
      </c>
      <c r="B41" s="3" t="s">
        <v>21</v>
      </c>
      <c r="C41" s="3" t="s">
        <v>22</v>
      </c>
      <c r="D41" s="3" t="s">
        <v>40</v>
      </c>
      <c r="E41" s="3" t="s">
        <v>50</v>
      </c>
      <c r="F41" s="3" t="s">
        <v>43</v>
      </c>
      <c r="G41" s="3" t="b">
        <v>1</v>
      </c>
      <c r="H41" s="3" t="b">
        <v>1</v>
      </c>
      <c r="I41" s="3" t="b">
        <v>0</v>
      </c>
      <c r="J41" s="3" t="b">
        <v>1</v>
      </c>
      <c r="K41" s="3" t="b">
        <v>0</v>
      </c>
      <c r="L41" s="3">
        <v>200</v>
      </c>
      <c r="M41" s="3">
        <v>2</v>
      </c>
      <c r="N41" s="3">
        <v>0</v>
      </c>
      <c r="O41" s="3">
        <v>1</v>
      </c>
      <c r="P41" s="3">
        <v>2</v>
      </c>
      <c r="Q41" s="3">
        <v>100</v>
      </c>
      <c r="R41" s="3">
        <v>100</v>
      </c>
      <c r="S41" s="3">
        <v>1</v>
      </c>
      <c r="T41" s="3">
        <v>1</v>
      </c>
      <c r="U41" s="3" t="b">
        <v>1</v>
      </c>
      <c r="V41" s="3">
        <v>201</v>
      </c>
      <c r="W41" s="51">
        <v>90137.91</v>
      </c>
      <c r="X41" s="51">
        <v>70183.44</v>
      </c>
      <c r="Y41" s="51">
        <v>177.94</v>
      </c>
      <c r="Z41" s="51">
        <v>179.58</v>
      </c>
      <c r="AA41" s="51">
        <v>156.56</v>
      </c>
      <c r="AB41" s="51">
        <v>159.94</v>
      </c>
      <c r="AC41" s="17">
        <v>1.1369661842030301</v>
      </c>
      <c r="AD41" s="17">
        <v>1.1229634327557001</v>
      </c>
      <c r="AE41" s="51">
        <v>1378.49</v>
      </c>
      <c r="AF41" s="51">
        <v>1163.51</v>
      </c>
      <c r="AG41" s="51">
        <v>1380.64</v>
      </c>
      <c r="AH41" s="51">
        <v>1161.3599999999999</v>
      </c>
      <c r="AI41" s="17">
        <v>1.0027266164455499</v>
      </c>
      <c r="AJ41" s="17">
        <v>1.00791880753042</v>
      </c>
      <c r="AK41" s="3">
        <v>-15</v>
      </c>
      <c r="AL41" s="3">
        <v>10</v>
      </c>
      <c r="AN41" s="6">
        <v>-1.7985760892413882E-3</v>
      </c>
      <c r="AP41" s="6">
        <v>-9.057175684950014E-4</v>
      </c>
      <c r="AR41" s="6">
        <v>3.5980120983136743E-4</v>
      </c>
      <c r="AT41" s="6">
        <v>-1.2346914939767029E-3</v>
      </c>
      <c r="AV41" s="6">
        <v>1.5331936423579329E-4</v>
      </c>
      <c r="AX41" s="6">
        <v>1.7913738459418571E-3</v>
      </c>
      <c r="AZ41" s="6">
        <v>3.5722003264138102E-4</v>
      </c>
      <c r="BA41" s="20"/>
      <c r="BB41" s="6">
        <v>-3.0364121092018026E-3</v>
      </c>
      <c r="BC41" s="20"/>
      <c r="BD41" s="6">
        <v>1.1285989497515247E-2</v>
      </c>
      <c r="BF41" s="6">
        <v>-1.3049519295203815E-2</v>
      </c>
      <c r="BH41" s="6">
        <v>-5.4229747408094386E-3</v>
      </c>
      <c r="BJ41" s="6">
        <v>6.524346698652872E-3</v>
      </c>
      <c r="BL41" s="6">
        <v>1.8163893276732956E-2</v>
      </c>
      <c r="BM41" s="20"/>
      <c r="BN41" s="6">
        <v>-1.7675342921256165E-2</v>
      </c>
      <c r="BO41" s="20"/>
    </row>
    <row r="42" spans="1:67" x14ac:dyDescent="0.25">
      <c r="A42" s="1">
        <v>41</v>
      </c>
      <c r="B42" s="1" t="s">
        <v>21</v>
      </c>
      <c r="C42" s="1" t="s">
        <v>22</v>
      </c>
      <c r="D42" s="1" t="s">
        <v>40</v>
      </c>
      <c r="E42" s="1" t="s">
        <v>51</v>
      </c>
      <c r="F42" s="1" t="s">
        <v>43</v>
      </c>
      <c r="G42" s="1" t="b">
        <v>1</v>
      </c>
      <c r="H42" s="1" t="b">
        <v>1</v>
      </c>
      <c r="I42" s="1" t="b">
        <v>0</v>
      </c>
      <c r="J42" s="1" t="b">
        <v>1</v>
      </c>
      <c r="K42" s="1" t="b">
        <v>0</v>
      </c>
      <c r="L42" s="1">
        <v>200</v>
      </c>
      <c r="M42" s="1">
        <v>2</v>
      </c>
      <c r="N42" s="1">
        <v>0</v>
      </c>
      <c r="O42" s="1">
        <v>1</v>
      </c>
      <c r="P42" s="1">
        <v>2</v>
      </c>
      <c r="Q42" s="1">
        <v>100</v>
      </c>
      <c r="R42" s="1">
        <v>100</v>
      </c>
      <c r="S42" s="1">
        <v>1</v>
      </c>
      <c r="T42" s="1">
        <v>1</v>
      </c>
      <c r="U42" s="1" t="b">
        <v>1</v>
      </c>
      <c r="V42" s="1">
        <v>201</v>
      </c>
      <c r="W42" s="50">
        <v>76997.39</v>
      </c>
      <c r="X42" s="50">
        <v>77767.929999999993</v>
      </c>
      <c r="Y42" s="50">
        <v>179.58</v>
      </c>
      <c r="Z42" s="50">
        <v>179.58</v>
      </c>
      <c r="AA42" s="50">
        <v>159.13999999999999</v>
      </c>
      <c r="AB42" s="50">
        <v>159.75</v>
      </c>
      <c r="AC42" s="16">
        <v>1.1285140316139399</v>
      </c>
      <c r="AD42" s="16">
        <v>1.12424781213379</v>
      </c>
      <c r="AE42" s="50">
        <v>1271.0999999999999</v>
      </c>
      <c r="AF42" s="50">
        <v>1270.9000000000001</v>
      </c>
      <c r="AG42" s="50">
        <v>1251.31</v>
      </c>
      <c r="AH42" s="50">
        <v>1290.69</v>
      </c>
      <c r="AI42" s="16">
        <v>1.0188010982111</v>
      </c>
      <c r="AJ42" s="16">
        <v>0.98712192274672195</v>
      </c>
      <c r="AK42" s="1">
        <v>-15</v>
      </c>
      <c r="AL42" s="1">
        <v>5</v>
      </c>
      <c r="AN42" s="6" cm="1">
        <f t="array" ref="AN42:AN46">W42:W46/AO42-1</f>
        <v>3.7044728985913267E-3</v>
      </c>
      <c r="AO42" s="23">
        <f>AVERAGE(W42:W46)</f>
        <v>76713.207999999999</v>
      </c>
      <c r="AP42" s="6" cm="1">
        <f t="array" ref="AP42:AP46">X42:X46/AQ42-1</f>
        <v>7.6384317230280274E-3</v>
      </c>
      <c r="AQ42" s="23">
        <f t="shared" ref="AQ42" si="8">AVERAGE(X42:X46)</f>
        <v>77178.407999999996</v>
      </c>
      <c r="AR42" s="6" cm="1">
        <f t="array" ref="AR42:AR46">Y42:Y46/AS42-1</f>
        <v>3.7880475957052795E-4</v>
      </c>
      <c r="AS42" s="23">
        <f>AVERAGE(Y42:Y46)</f>
        <v>179.512</v>
      </c>
      <c r="AT42" s="6" cm="1">
        <f t="array" ref="AT42:AT46">Z42:Z46/AU42-1</f>
        <v>3.5651418257987011E-4</v>
      </c>
      <c r="AU42" s="23">
        <f>AVERAGE(Z42:Z46)</f>
        <v>179.51600000000002</v>
      </c>
      <c r="AV42" s="6" cm="1">
        <f t="array" ref="AV42:AV46">AA42:AA46/AW42-1</f>
        <v>-3.2194620867627144E-3</v>
      </c>
      <c r="AW42" s="23">
        <f>AVERAGE(AA42:AA46)</f>
        <v>159.654</v>
      </c>
      <c r="AX42" s="6" cm="1">
        <f t="array" ref="AX42:AX46">AB42:AB46/AY42-1</f>
        <v>-1.7870979029718237E-3</v>
      </c>
      <c r="AY42" s="23">
        <f>AVERAGE(AB42:AB46)</f>
        <v>160.036</v>
      </c>
      <c r="AZ42" s="6" cm="1">
        <f t="array" ref="AZ42:AZ46">AC42:AC46/BA42-1</f>
        <v>3.5545459561980852E-3</v>
      </c>
      <c r="BA42" s="20">
        <f>AVERAGE(AC42:AC46)</f>
        <v>1.1245168846688638</v>
      </c>
      <c r="BB42" s="6" cm="1">
        <f t="array" ref="BB42:BB46">AD42:AD46/BC42-1</f>
        <v>2.1095089866516314E-3</v>
      </c>
      <c r="BC42" s="20">
        <f>AVERAGE(AD42:AD46)</f>
        <v>1.1218811936737798</v>
      </c>
      <c r="BD42" s="6" cm="1">
        <f t="array" ref="BD42:BD46">AE42:AE46/BE42-1</f>
        <v>2.8015084076704611E-4</v>
      </c>
      <c r="BE42" s="23">
        <f>AVERAGE(AE42:AE46)</f>
        <v>1270.7440000000001</v>
      </c>
      <c r="BF42" s="6" cm="1">
        <f t="array" ref="BF42:BF46">AF42:AF46/BG42-1</f>
        <v>-2.8003800965326064E-4</v>
      </c>
      <c r="BG42" s="23">
        <f>AVERAGE(AF42:AF46)</f>
        <v>1271.2559999999999</v>
      </c>
      <c r="BH42" s="6" cm="1">
        <f t="array" ref="BH42:BH46">AG42:AG46/BI42-1</f>
        <v>-6.1806444644236791E-3</v>
      </c>
      <c r="BI42" s="23">
        <f>AVERAGE(AG42:AG46)</f>
        <v>1259.0920000000001</v>
      </c>
      <c r="BJ42" s="6" cm="1">
        <f t="array" ref="BJ42:BJ46">AH42:AH46/BK42-1</f>
        <v>6.0659065186281502E-3</v>
      </c>
      <c r="BK42" s="23">
        <f>AVERAGE(AH42:AH46)</f>
        <v>1282.9079999999999</v>
      </c>
      <c r="BL42" s="6" cm="1">
        <f t="array" ref="BL42:BL46">AI42:AI46/BM42-1</f>
        <v>6.3402966077605871E-3</v>
      </c>
      <c r="BM42" s="20">
        <f>AVERAGE(AI42:AI46)</f>
        <v>1.0123822941855187</v>
      </c>
      <c r="BN42" s="6" cm="1">
        <f t="array" ref="BN42:BN46">AJ42:AJ46/BO42-1</f>
        <v>-6.7467814440576035E-3</v>
      </c>
      <c r="BO42" s="20">
        <f>AVERAGE(AJ42:AJ46)</f>
        <v>0.99382705669140992</v>
      </c>
    </row>
    <row r="43" spans="1:67" x14ac:dyDescent="0.25">
      <c r="A43" s="1">
        <v>42</v>
      </c>
      <c r="B43" s="1" t="s">
        <v>21</v>
      </c>
      <c r="C43" s="1" t="s">
        <v>22</v>
      </c>
      <c r="D43" s="1" t="s">
        <v>40</v>
      </c>
      <c r="E43" s="1" t="s">
        <v>51</v>
      </c>
      <c r="F43" s="1" t="s">
        <v>43</v>
      </c>
      <c r="G43" s="1" t="b">
        <v>1</v>
      </c>
      <c r="H43" s="1" t="b">
        <v>1</v>
      </c>
      <c r="I43" s="1" t="b">
        <v>0</v>
      </c>
      <c r="J43" s="1" t="b">
        <v>1</v>
      </c>
      <c r="K43" s="1" t="b">
        <v>0</v>
      </c>
      <c r="L43" s="1">
        <v>200</v>
      </c>
      <c r="M43" s="1">
        <v>2</v>
      </c>
      <c r="N43" s="1">
        <v>0</v>
      </c>
      <c r="O43" s="1">
        <v>1</v>
      </c>
      <c r="P43" s="1">
        <v>2</v>
      </c>
      <c r="Q43" s="1">
        <v>100</v>
      </c>
      <c r="R43" s="1">
        <v>100</v>
      </c>
      <c r="S43" s="1">
        <v>1</v>
      </c>
      <c r="T43" s="1">
        <v>1</v>
      </c>
      <c r="U43" s="1" t="b">
        <v>1</v>
      </c>
      <c r="V43" s="1">
        <v>201</v>
      </c>
      <c r="W43" s="50">
        <v>75598.55</v>
      </c>
      <c r="X43" s="50">
        <v>75855.77</v>
      </c>
      <c r="Y43" s="50">
        <v>179.49</v>
      </c>
      <c r="Z43" s="50">
        <v>179.69</v>
      </c>
      <c r="AA43" s="50">
        <v>160.72999999999999</v>
      </c>
      <c r="AB43" s="50">
        <v>160.72</v>
      </c>
      <c r="AC43" s="16">
        <v>1.1168315775500099</v>
      </c>
      <c r="AD43" s="16">
        <v>1.1182170711932899</v>
      </c>
      <c r="AE43" s="50">
        <v>1258.4100000000001</v>
      </c>
      <c r="AF43" s="50">
        <v>1283.5899999999999</v>
      </c>
      <c r="AG43" s="50">
        <v>1271.04</v>
      </c>
      <c r="AH43" s="50">
        <v>1270.96</v>
      </c>
      <c r="AI43" s="16">
        <v>0.99290983296040403</v>
      </c>
      <c r="AJ43" s="16">
        <v>1.01295021575683</v>
      </c>
      <c r="AK43" s="1">
        <v>-15</v>
      </c>
      <c r="AL43" s="1">
        <v>5</v>
      </c>
      <c r="AN43" s="6">
        <v>-1.453019667747435E-2</v>
      </c>
      <c r="AP43" s="6">
        <v>-1.7137409727342234E-2</v>
      </c>
      <c r="AR43" s="6">
        <v>-1.2255448103748456E-4</v>
      </c>
      <c r="AT43" s="6">
        <v>9.6927293388882063E-4</v>
      </c>
      <c r="AV43" s="6">
        <v>6.7395743294875743E-3</v>
      </c>
      <c r="AX43" s="6">
        <v>4.2740383413730765E-3</v>
      </c>
      <c r="AZ43" s="6">
        <v>-6.8343190072391868E-3</v>
      </c>
      <c r="BA43" s="20"/>
      <c r="BB43" s="6">
        <v>-3.2660521462982706E-3</v>
      </c>
      <c r="BC43" s="20"/>
      <c r="BD43" s="6">
        <v>-9.706124915797365E-3</v>
      </c>
      <c r="BF43" s="6">
        <v>9.7022157614201632E-3</v>
      </c>
      <c r="BH43" s="6">
        <v>9.4893780597444799E-3</v>
      </c>
      <c r="BJ43" s="6">
        <v>-9.3132165361817787E-3</v>
      </c>
      <c r="BL43" s="6">
        <v>-1.9234296507309678E-2</v>
      </c>
      <c r="BM43" s="20"/>
      <c r="BN43" s="6">
        <v>1.9241938460685226E-2</v>
      </c>
      <c r="BO43" s="20"/>
    </row>
    <row r="44" spans="1:67" x14ac:dyDescent="0.25">
      <c r="A44" s="1">
        <v>43</v>
      </c>
      <c r="B44" s="1" t="s">
        <v>21</v>
      </c>
      <c r="C44" s="1" t="s">
        <v>22</v>
      </c>
      <c r="D44" s="1" t="s">
        <v>40</v>
      </c>
      <c r="E44" s="1" t="s">
        <v>51</v>
      </c>
      <c r="F44" s="1" t="s">
        <v>43</v>
      </c>
      <c r="G44" s="1" t="b">
        <v>1</v>
      </c>
      <c r="H44" s="1" t="b">
        <v>1</v>
      </c>
      <c r="I44" s="1" t="b">
        <v>0</v>
      </c>
      <c r="J44" s="1" t="b">
        <v>1</v>
      </c>
      <c r="K44" s="1" t="b">
        <v>0</v>
      </c>
      <c r="L44" s="1">
        <v>200</v>
      </c>
      <c r="M44" s="1">
        <v>2</v>
      </c>
      <c r="N44" s="1">
        <v>0</v>
      </c>
      <c r="O44" s="1">
        <v>1</v>
      </c>
      <c r="P44" s="1">
        <v>2</v>
      </c>
      <c r="Q44" s="1">
        <v>100</v>
      </c>
      <c r="R44" s="1">
        <v>100</v>
      </c>
      <c r="S44" s="1">
        <v>1</v>
      </c>
      <c r="T44" s="1">
        <v>1</v>
      </c>
      <c r="U44" s="1" t="b">
        <v>1</v>
      </c>
      <c r="V44" s="1">
        <v>201</v>
      </c>
      <c r="W44" s="50">
        <v>76830.73</v>
      </c>
      <c r="X44" s="50">
        <v>77851.789999999994</v>
      </c>
      <c r="Y44" s="50">
        <v>179.4</v>
      </c>
      <c r="Z44" s="50">
        <v>179.28</v>
      </c>
      <c r="AA44" s="50">
        <v>159.21</v>
      </c>
      <c r="AB44" s="50">
        <v>160.16999999999999</v>
      </c>
      <c r="AC44" s="16">
        <v>1.1269578290537201</v>
      </c>
      <c r="AD44" s="16">
        <v>1.1194535129432499</v>
      </c>
      <c r="AE44" s="50">
        <v>1278.48</v>
      </c>
      <c r="AF44" s="50">
        <v>1263.52</v>
      </c>
      <c r="AG44" s="50">
        <v>1241.44</v>
      </c>
      <c r="AH44" s="50">
        <v>1300.56</v>
      </c>
      <c r="AI44" s="16">
        <v>1.0334993052993999</v>
      </c>
      <c r="AJ44" s="16">
        <v>0.97462793650551205</v>
      </c>
      <c r="AK44" s="1">
        <v>-15</v>
      </c>
      <c r="AL44" s="1">
        <v>5</v>
      </c>
      <c r="AN44" s="6">
        <v>1.5319656557708505E-3</v>
      </c>
      <c r="AP44" s="6">
        <v>8.7250050558180803E-3</v>
      </c>
      <c r="AR44" s="6">
        <v>-6.2391372164527503E-4</v>
      </c>
      <c r="AT44" s="6">
        <v>-1.3146460482632571E-3</v>
      </c>
      <c r="AV44" s="6">
        <v>-2.7810139426509561E-3</v>
      </c>
      <c r="AX44" s="6">
        <v>8.3731160488875744E-4</v>
      </c>
      <c r="AZ44" s="6">
        <v>2.170660501531918E-3</v>
      </c>
      <c r="BA44" s="20"/>
      <c r="BB44" s="6">
        <v>-2.1639374509702103E-3</v>
      </c>
      <c r="BC44" s="20"/>
      <c r="BD44" s="6">
        <v>6.0877722027410375E-3</v>
      </c>
      <c r="BF44" s="6">
        <v>-6.0853203446039617E-3</v>
      </c>
      <c r="BH44" s="6">
        <v>-1.4019626842200594E-2</v>
      </c>
      <c r="BJ44" s="6">
        <v>1.375936544163725E-2</v>
      </c>
      <c r="BL44" s="6">
        <v>2.0858732155988768E-2</v>
      </c>
      <c r="BM44" s="20"/>
      <c r="BN44" s="6">
        <v>-1.9318371397347933E-2</v>
      </c>
      <c r="BO44" s="20"/>
    </row>
    <row r="45" spans="1:67" x14ac:dyDescent="0.25">
      <c r="A45" s="1">
        <v>44</v>
      </c>
      <c r="B45" s="1" t="s">
        <v>21</v>
      </c>
      <c r="C45" s="1" t="s">
        <v>22</v>
      </c>
      <c r="D45" s="1" t="s">
        <v>40</v>
      </c>
      <c r="E45" s="1" t="s">
        <v>51</v>
      </c>
      <c r="F45" s="1" t="s">
        <v>43</v>
      </c>
      <c r="G45" s="1" t="b">
        <v>1</v>
      </c>
      <c r="H45" s="1" t="b">
        <v>1</v>
      </c>
      <c r="I45" s="1" t="b">
        <v>0</v>
      </c>
      <c r="J45" s="1" t="b">
        <v>1</v>
      </c>
      <c r="K45" s="1" t="b">
        <v>0</v>
      </c>
      <c r="L45" s="1">
        <v>200</v>
      </c>
      <c r="M45" s="1">
        <v>2</v>
      </c>
      <c r="N45" s="1">
        <v>0</v>
      </c>
      <c r="O45" s="1">
        <v>1</v>
      </c>
      <c r="P45" s="1">
        <v>2</v>
      </c>
      <c r="Q45" s="1">
        <v>100</v>
      </c>
      <c r="R45" s="1">
        <v>100</v>
      </c>
      <c r="S45" s="1">
        <v>1</v>
      </c>
      <c r="T45" s="1">
        <v>1</v>
      </c>
      <c r="U45" s="1" t="b">
        <v>1</v>
      </c>
      <c r="V45" s="1">
        <v>201</v>
      </c>
      <c r="W45" s="50">
        <v>77465.070000000007</v>
      </c>
      <c r="X45" s="50">
        <v>77078.789999999994</v>
      </c>
      <c r="Y45" s="50">
        <v>179.53</v>
      </c>
      <c r="Z45" s="50">
        <v>179.43</v>
      </c>
      <c r="AA45" s="50">
        <v>159.69999999999999</v>
      </c>
      <c r="AB45" s="50">
        <v>159.53</v>
      </c>
      <c r="AC45" s="16">
        <v>1.12433156294543</v>
      </c>
      <c r="AD45" s="16">
        <v>1.1248930412312801</v>
      </c>
      <c r="AE45" s="50">
        <v>1277.6199999999999</v>
      </c>
      <c r="AF45" s="50">
        <v>1264.3800000000001</v>
      </c>
      <c r="AG45" s="50">
        <v>1276.8399999999999</v>
      </c>
      <c r="AH45" s="50">
        <v>1265.1600000000001</v>
      </c>
      <c r="AI45" s="16">
        <v>1.00424514116304</v>
      </c>
      <c r="AJ45" s="16">
        <v>1.00299907289247</v>
      </c>
      <c r="AK45" s="1">
        <v>-15</v>
      </c>
      <c r="AL45" s="1">
        <v>5</v>
      </c>
      <c r="AN45" s="6">
        <v>9.8009458814447559E-3</v>
      </c>
      <c r="AP45" s="6">
        <v>-1.2907496096576931E-3</v>
      </c>
      <c r="AR45" s="6">
        <v>1.0027184812155809E-4</v>
      </c>
      <c r="AT45" s="6">
        <v>-4.7906593284174903E-4</v>
      </c>
      <c r="AV45" s="6">
        <v>2.8812306613046346E-4</v>
      </c>
      <c r="AX45" s="6">
        <v>-3.1617885975655513E-3</v>
      </c>
      <c r="AZ45" s="6">
        <v>-1.6480119237016755E-4</v>
      </c>
      <c r="BA45" s="20"/>
      <c r="BB45" s="6">
        <v>2.6846403830316223E-3</v>
      </c>
      <c r="BC45" s="20"/>
      <c r="BD45" s="6">
        <v>5.4110033177412475E-3</v>
      </c>
      <c r="BF45" s="6">
        <v>-5.4088240291488843E-3</v>
      </c>
      <c r="BH45" s="6">
        <v>1.4095872263504061E-2</v>
      </c>
      <c r="BJ45" s="6">
        <v>-1.3834195437240848E-2</v>
      </c>
      <c r="BL45" s="6">
        <v>-8.0376287388799206E-3</v>
      </c>
      <c r="BM45" s="20"/>
      <c r="BN45" s="6">
        <v>9.2289862097285624E-3</v>
      </c>
      <c r="BO45" s="20"/>
    </row>
    <row r="46" spans="1:67" x14ac:dyDescent="0.25">
      <c r="A46" s="1">
        <v>45</v>
      </c>
      <c r="B46" s="1" t="s">
        <v>21</v>
      </c>
      <c r="C46" s="1" t="s">
        <v>22</v>
      </c>
      <c r="D46" s="1" t="s">
        <v>40</v>
      </c>
      <c r="E46" s="1" t="s">
        <v>51</v>
      </c>
      <c r="F46" s="1" t="s">
        <v>43</v>
      </c>
      <c r="G46" s="1" t="b">
        <v>1</v>
      </c>
      <c r="H46" s="1" t="b">
        <v>1</v>
      </c>
      <c r="I46" s="1" t="b">
        <v>0</v>
      </c>
      <c r="J46" s="1" t="b">
        <v>1</v>
      </c>
      <c r="K46" s="1" t="b">
        <v>0</v>
      </c>
      <c r="L46" s="1">
        <v>200</v>
      </c>
      <c r="M46" s="1">
        <v>2</v>
      </c>
      <c r="N46" s="1">
        <v>0</v>
      </c>
      <c r="O46" s="1">
        <v>1</v>
      </c>
      <c r="P46" s="1">
        <v>2</v>
      </c>
      <c r="Q46" s="1">
        <v>100</v>
      </c>
      <c r="R46" s="1">
        <v>100</v>
      </c>
      <c r="S46" s="1">
        <v>1</v>
      </c>
      <c r="T46" s="1">
        <v>1</v>
      </c>
      <c r="U46" s="1" t="b">
        <v>1</v>
      </c>
      <c r="V46" s="1">
        <v>201</v>
      </c>
      <c r="W46" s="50">
        <v>76674.3</v>
      </c>
      <c r="X46" s="50">
        <v>77337.759999999995</v>
      </c>
      <c r="Y46" s="50">
        <v>179.56</v>
      </c>
      <c r="Z46" s="50">
        <v>179.6</v>
      </c>
      <c r="AA46" s="50">
        <v>159.49</v>
      </c>
      <c r="AB46" s="50">
        <v>160.01</v>
      </c>
      <c r="AC46" s="16">
        <v>1.1259494221812201</v>
      </c>
      <c r="AD46" s="16">
        <v>1.12259453086729</v>
      </c>
      <c r="AE46" s="50">
        <v>1268.1099999999999</v>
      </c>
      <c r="AF46" s="50">
        <v>1273.8900000000001</v>
      </c>
      <c r="AG46" s="50">
        <v>1254.83</v>
      </c>
      <c r="AH46" s="50">
        <v>1287.17</v>
      </c>
      <c r="AI46" s="16">
        <v>1.0124560932936499</v>
      </c>
      <c r="AJ46" s="16">
        <v>0.99143613555551502</v>
      </c>
      <c r="AK46" s="1">
        <v>-15</v>
      </c>
      <c r="AL46" s="1">
        <v>5</v>
      </c>
      <c r="AN46" s="6">
        <v>-5.0718775833225038E-4</v>
      </c>
      <c r="AP46" s="6">
        <v>2.0647225581538198E-3</v>
      </c>
      <c r="AR46" s="6">
        <v>2.673915949908956E-4</v>
      </c>
      <c r="AT46" s="6">
        <v>4.6792486463598237E-4</v>
      </c>
      <c r="AV46" s="6">
        <v>-1.0272213662043672E-3</v>
      </c>
      <c r="AX46" s="6">
        <v>-1.6246344572479199E-4</v>
      </c>
      <c r="AZ46" s="6">
        <v>1.2739137418804614E-3</v>
      </c>
      <c r="BA46" s="20"/>
      <c r="BB46" s="6">
        <v>6.3584022758611525E-4</v>
      </c>
      <c r="BC46" s="20"/>
      <c r="BD46" s="6">
        <v>-2.0728014454526322E-3</v>
      </c>
      <c r="BF46" s="6">
        <v>2.0719666219866095E-3</v>
      </c>
      <c r="BH46" s="6">
        <v>-3.3849790166248228E-3</v>
      </c>
      <c r="BJ46" s="6">
        <v>3.3221400131577816E-3</v>
      </c>
      <c r="BL46" s="6">
        <v>7.2896482440576449E-5</v>
      </c>
      <c r="BM46" s="20"/>
      <c r="BN46" s="6">
        <v>-2.405771829008807E-3</v>
      </c>
      <c r="BO46" s="20"/>
    </row>
    <row r="47" spans="1:67" x14ac:dyDescent="0.25">
      <c r="A47" s="3">
        <v>46</v>
      </c>
      <c r="B47" s="3" t="s">
        <v>21</v>
      </c>
      <c r="C47" s="3" t="s">
        <v>22</v>
      </c>
      <c r="D47" s="3" t="s">
        <v>40</v>
      </c>
      <c r="E47" s="3" t="s">
        <v>52</v>
      </c>
      <c r="F47" s="3" t="s">
        <v>43</v>
      </c>
      <c r="G47" s="3" t="b">
        <v>1</v>
      </c>
      <c r="H47" s="3" t="b">
        <v>1</v>
      </c>
      <c r="I47" s="3" t="b">
        <v>0</v>
      </c>
      <c r="J47" s="3" t="b">
        <v>1</v>
      </c>
      <c r="K47" s="3" t="b">
        <v>0</v>
      </c>
      <c r="L47" s="3">
        <v>200</v>
      </c>
      <c r="M47" s="3">
        <v>2</v>
      </c>
      <c r="N47" s="3">
        <v>0</v>
      </c>
      <c r="O47" s="3">
        <v>1</v>
      </c>
      <c r="P47" s="3">
        <v>2</v>
      </c>
      <c r="Q47" s="3">
        <v>100</v>
      </c>
      <c r="R47" s="3">
        <v>100</v>
      </c>
      <c r="S47" s="3">
        <v>1</v>
      </c>
      <c r="T47" s="3">
        <v>1</v>
      </c>
      <c r="U47" s="3" t="b">
        <v>1</v>
      </c>
      <c r="V47" s="3">
        <v>201</v>
      </c>
      <c r="W47" s="51">
        <v>59013.4</v>
      </c>
      <c r="X47" s="51">
        <v>73290.929999999993</v>
      </c>
      <c r="Y47" s="51">
        <v>183.93</v>
      </c>
      <c r="Z47" s="51">
        <v>181.91</v>
      </c>
      <c r="AA47" s="51">
        <v>166.82</v>
      </c>
      <c r="AB47" s="51">
        <v>163.43</v>
      </c>
      <c r="AC47" s="17">
        <v>1.1026773269207899</v>
      </c>
      <c r="AD47" s="17">
        <v>1.1131835465251401</v>
      </c>
      <c r="AE47" s="51">
        <v>1216.33</v>
      </c>
      <c r="AF47" s="51">
        <v>1325.67</v>
      </c>
      <c r="AG47" s="51">
        <v>1191.8599999999999</v>
      </c>
      <c r="AH47" s="51">
        <v>1350.14</v>
      </c>
      <c r="AI47" s="17">
        <v>1.0227880956228299</v>
      </c>
      <c r="AJ47" s="17">
        <v>0.98359334829046496</v>
      </c>
      <c r="AK47" s="3">
        <v>-15</v>
      </c>
      <c r="AL47" s="3">
        <v>0</v>
      </c>
      <c r="AN47" s="6" cm="1">
        <f t="array" ref="AN47:AN51">W47:W51/AO47-1</f>
        <v>-2.7907071058685951E-3</v>
      </c>
      <c r="AO47" s="23">
        <f>AVERAGE(W47:W51)</f>
        <v>59178.55</v>
      </c>
      <c r="AP47" s="6" cm="1">
        <f t="array" ref="AP47:AP51">X47:X51/AQ47-1</f>
        <v>-1.2988809211536001E-3</v>
      </c>
      <c r="AQ47" s="23">
        <f t="shared" ref="AQ47" si="9">AVERAGE(X47:X51)</f>
        <v>73386.25</v>
      </c>
      <c r="AR47" s="6" cm="1">
        <f t="array" ref="AR47:AR51">Y47:Y51/AS47-1</f>
        <v>7.6121707736298561E-5</v>
      </c>
      <c r="AS47" s="23">
        <f>AVERAGE(Y47:Y51)</f>
        <v>183.916</v>
      </c>
      <c r="AT47" s="6" cm="1">
        <f t="array" ref="AT47:AT51">Z47:Z51/AU47-1</f>
        <v>1.0994568683031503E-5</v>
      </c>
      <c r="AU47" s="23">
        <f>AVERAGE(Z47:Z51)</f>
        <v>181.90800000000002</v>
      </c>
      <c r="AV47" s="6" cm="1">
        <f t="array" ref="AV47:AV51">AA47:AA51/AW47-1</f>
        <v>4.1979010494741509E-4</v>
      </c>
      <c r="AW47" s="23">
        <f>AVERAGE(AA47:AA51)</f>
        <v>166.75</v>
      </c>
      <c r="AX47" s="6" cm="1">
        <f t="array" ref="AX47:AX51">AB47:AB51/AY47-1</f>
        <v>7.715671385881695E-4</v>
      </c>
      <c r="AY47" s="23">
        <f>AVERAGE(AB47:AB51)</f>
        <v>163.304</v>
      </c>
      <c r="AZ47" s="6" cm="1">
        <f t="array" ref="AZ47:AZ51">AC47:AC51/BA47-1</f>
        <v>-3.3078392561647352E-4</v>
      </c>
      <c r="BA47" s="20">
        <f>AVERAGE(AC47:AC51)</f>
        <v>1.103042195548354</v>
      </c>
      <c r="BB47" s="6" cm="1">
        <f t="array" ref="BB47:BB51">AD47:AD51/BC47-1</f>
        <v>-7.4594427549468101E-4</v>
      </c>
      <c r="BC47" s="20">
        <f>AVERAGE(AD47:AD51)</f>
        <v>1.1140145392935439</v>
      </c>
      <c r="BD47" s="6" cm="1">
        <f t="array" ref="BD47:BD51">AE47:AE51/BE47-1</f>
        <v>3.6352032424047387E-4</v>
      </c>
      <c r="BE47" s="23">
        <f>AVERAGE(AE47:AE51)</f>
        <v>1215.8879999999999</v>
      </c>
      <c r="BF47" s="6" cm="1">
        <f t="array" ref="BF47:BF51">AF47:AF51/BG47-1</f>
        <v>-3.3330518085950001E-4</v>
      </c>
      <c r="BG47" s="23">
        <f>AVERAGE(AF47:AF51)</f>
        <v>1326.1120000000001</v>
      </c>
      <c r="BH47" s="6" cm="1">
        <f t="array" ref="BH47:BH51">AG47:AG51/BI47-1</f>
        <v>-1.8424534780496771E-3</v>
      </c>
      <c r="BI47" s="23">
        <f>AVERAGE(AG47:AG51)</f>
        <v>1194.06</v>
      </c>
      <c r="BJ47" s="6" cm="1">
        <f t="array" ref="BJ47:BJ51">AH47:AH51/BK47-1</f>
        <v>1.6321201240412364E-3</v>
      </c>
      <c r="BK47" s="23">
        <f>AVERAGE(AH47:AH51)</f>
        <v>1347.94</v>
      </c>
      <c r="BL47" s="6" cm="1">
        <f t="array" ref="BL47:BL51">AI47:AI51/BM47-1</f>
        <v>1.9333027316348339E-3</v>
      </c>
      <c r="BM47" s="20">
        <f>AVERAGE(AI47:AI51)</f>
        <v>1.020814552060838</v>
      </c>
      <c r="BN47" s="6" cm="1">
        <f t="array" ref="BN47:BN51">AJ47:AJ51/BO47-1</f>
        <v>-2.1560694231225197E-3</v>
      </c>
      <c r="BO47" s="20">
        <f>AVERAGE(AJ47:AJ51)</f>
        <v>0.9857186260799583</v>
      </c>
    </row>
    <row r="48" spans="1:67" x14ac:dyDescent="0.25">
      <c r="A48" s="3">
        <v>47</v>
      </c>
      <c r="B48" s="3" t="s">
        <v>21</v>
      </c>
      <c r="C48" s="3" t="s">
        <v>22</v>
      </c>
      <c r="D48" s="3" t="s">
        <v>40</v>
      </c>
      <c r="E48" s="3" t="s">
        <v>52</v>
      </c>
      <c r="F48" s="3" t="s">
        <v>43</v>
      </c>
      <c r="G48" s="3" t="b">
        <v>1</v>
      </c>
      <c r="H48" s="3" t="b">
        <v>1</v>
      </c>
      <c r="I48" s="3" t="b">
        <v>0</v>
      </c>
      <c r="J48" s="3" t="b">
        <v>1</v>
      </c>
      <c r="K48" s="3" t="b">
        <v>0</v>
      </c>
      <c r="L48" s="3">
        <v>200</v>
      </c>
      <c r="M48" s="3">
        <v>2</v>
      </c>
      <c r="N48" s="3">
        <v>0</v>
      </c>
      <c r="O48" s="3">
        <v>1</v>
      </c>
      <c r="P48" s="3">
        <v>2</v>
      </c>
      <c r="Q48" s="3">
        <v>100</v>
      </c>
      <c r="R48" s="3">
        <v>100</v>
      </c>
      <c r="S48" s="3">
        <v>1</v>
      </c>
      <c r="T48" s="3">
        <v>1</v>
      </c>
      <c r="U48" s="3" t="b">
        <v>1</v>
      </c>
      <c r="V48" s="3">
        <v>201</v>
      </c>
      <c r="W48" s="51">
        <v>59349.42</v>
      </c>
      <c r="X48" s="51">
        <v>73769.919999999998</v>
      </c>
      <c r="Y48" s="51">
        <v>183.83</v>
      </c>
      <c r="Z48" s="51">
        <v>181.85</v>
      </c>
      <c r="AA48" s="51">
        <v>166.56</v>
      </c>
      <c r="AB48" s="51">
        <v>163.22</v>
      </c>
      <c r="AC48" s="17">
        <v>1.1037884329424501</v>
      </c>
      <c r="AD48" s="17">
        <v>1.1142397906374</v>
      </c>
      <c r="AE48" s="51">
        <v>1213.76</v>
      </c>
      <c r="AF48" s="51">
        <v>1328.24</v>
      </c>
      <c r="AG48" s="51">
        <v>1189.96</v>
      </c>
      <c r="AH48" s="51">
        <v>1352.04</v>
      </c>
      <c r="AI48" s="17">
        <v>1.02197455601329</v>
      </c>
      <c r="AJ48" s="17">
        <v>0.98388417639200998</v>
      </c>
      <c r="AK48" s="3">
        <v>-15</v>
      </c>
      <c r="AL48" s="3">
        <v>0</v>
      </c>
      <c r="AN48" s="6">
        <v>2.8873637491961812E-3</v>
      </c>
      <c r="AP48" s="6">
        <v>5.2280910933586444E-3</v>
      </c>
      <c r="AR48" s="6">
        <v>-4.6760477609331108E-4</v>
      </c>
      <c r="AT48" s="6">
        <v>-3.1884249180913482E-4</v>
      </c>
      <c r="AV48" s="6">
        <v>-1.1394302848575233E-3</v>
      </c>
      <c r="AX48" s="6">
        <v>-5.1437809239207599E-4</v>
      </c>
      <c r="AZ48" s="6">
        <v>6.765266071486753E-4</v>
      </c>
      <c r="BA48" s="20"/>
      <c r="BB48" s="6">
        <v>2.0219784922992368E-4</v>
      </c>
      <c r="BC48" s="20"/>
      <c r="BD48" s="6">
        <v>-1.7501611990577981E-3</v>
      </c>
      <c r="BF48" s="6">
        <v>1.6046910064910769E-3</v>
      </c>
      <c r="BH48" s="6">
        <v>-3.4336633000016104E-3</v>
      </c>
      <c r="BJ48" s="6">
        <v>3.0416784129856378E-3</v>
      </c>
      <c r="BL48" s="6">
        <v>1.136351308971939E-3</v>
      </c>
      <c r="BM48" s="20"/>
      <c r="BN48" s="6">
        <v>-1.8610277207032899E-3</v>
      </c>
      <c r="BO48" s="20"/>
    </row>
    <row r="49" spans="1:67" x14ac:dyDescent="0.25">
      <c r="A49" s="3">
        <v>48</v>
      </c>
      <c r="B49" s="3" t="s">
        <v>21</v>
      </c>
      <c r="C49" s="3" t="s">
        <v>22</v>
      </c>
      <c r="D49" s="3" t="s">
        <v>40</v>
      </c>
      <c r="E49" s="3" t="s">
        <v>52</v>
      </c>
      <c r="F49" s="3" t="s">
        <v>43</v>
      </c>
      <c r="G49" s="3" t="b">
        <v>1</v>
      </c>
      <c r="H49" s="3" t="b">
        <v>1</v>
      </c>
      <c r="I49" s="3" t="b">
        <v>0</v>
      </c>
      <c r="J49" s="3" t="b">
        <v>1</v>
      </c>
      <c r="K49" s="3" t="b">
        <v>0</v>
      </c>
      <c r="L49" s="3">
        <v>200</v>
      </c>
      <c r="M49" s="3">
        <v>2</v>
      </c>
      <c r="N49" s="3">
        <v>0</v>
      </c>
      <c r="O49" s="3">
        <v>1</v>
      </c>
      <c r="P49" s="3">
        <v>2</v>
      </c>
      <c r="Q49" s="3">
        <v>100</v>
      </c>
      <c r="R49" s="3">
        <v>100</v>
      </c>
      <c r="S49" s="3">
        <v>1</v>
      </c>
      <c r="T49" s="3">
        <v>1</v>
      </c>
      <c r="U49" s="3" t="b">
        <v>1</v>
      </c>
      <c r="V49" s="3">
        <v>201</v>
      </c>
      <c r="W49" s="51">
        <v>58796.87</v>
      </c>
      <c r="X49" s="51">
        <v>72467.259999999995</v>
      </c>
      <c r="Y49" s="51">
        <v>184.15</v>
      </c>
      <c r="Z49" s="51">
        <v>182.08</v>
      </c>
      <c r="AA49" s="51">
        <v>167.2</v>
      </c>
      <c r="AB49" s="51">
        <v>163.46</v>
      </c>
      <c r="AC49" s="17">
        <v>1.10144567623362</v>
      </c>
      <c r="AD49" s="17">
        <v>1.1139962605704701</v>
      </c>
      <c r="AE49" s="51">
        <v>1220.23</v>
      </c>
      <c r="AF49" s="51">
        <v>1321.77</v>
      </c>
      <c r="AG49" s="51">
        <v>1204.95</v>
      </c>
      <c r="AH49" s="51">
        <v>1337.05</v>
      </c>
      <c r="AI49" s="17">
        <v>1.0145200256123199</v>
      </c>
      <c r="AJ49" s="17">
        <v>0.99000638448228095</v>
      </c>
      <c r="AK49" s="3">
        <v>-15</v>
      </c>
      <c r="AL49" s="3">
        <v>0</v>
      </c>
      <c r="AN49" s="6">
        <v>-6.4496342002297036E-3</v>
      </c>
      <c r="AP49" s="6">
        <v>-1.252264559096572E-2</v>
      </c>
      <c r="AR49" s="6">
        <v>1.2723199721611511E-3</v>
      </c>
      <c r="AT49" s="6">
        <v>9.4553290674403989E-4</v>
      </c>
      <c r="AV49" s="6">
        <v>2.6986506746626837E-3</v>
      </c>
      <c r="AX49" s="6">
        <v>9.5527360015679186E-4</v>
      </c>
      <c r="AZ49" s="6">
        <v>-1.4473782790697109E-3</v>
      </c>
      <c r="BA49" s="20"/>
      <c r="BB49" s="6">
        <v>-1.6407975326204749E-5</v>
      </c>
      <c r="BC49" s="20"/>
      <c r="BD49" s="6">
        <v>3.5710525969498974E-3</v>
      </c>
      <c r="BF49" s="6">
        <v>-3.2742332472672775E-3</v>
      </c>
      <c r="BH49" s="6">
        <v>9.1201447163460347E-3</v>
      </c>
      <c r="BJ49" s="6">
        <v>-8.0789946140036317E-3</v>
      </c>
      <c r="BL49" s="6">
        <v>-6.1661801703459806E-3</v>
      </c>
      <c r="BM49" s="20"/>
      <c r="BN49" s="6">
        <v>4.349880674746176E-3</v>
      </c>
      <c r="BO49" s="20"/>
    </row>
    <row r="50" spans="1:67" x14ac:dyDescent="0.25">
      <c r="A50" s="3">
        <v>49</v>
      </c>
      <c r="B50" s="3" t="s">
        <v>21</v>
      </c>
      <c r="C50" s="3" t="s">
        <v>22</v>
      </c>
      <c r="D50" s="3" t="s">
        <v>40</v>
      </c>
      <c r="E50" s="3" t="s">
        <v>52</v>
      </c>
      <c r="F50" s="3" t="s">
        <v>43</v>
      </c>
      <c r="G50" s="3" t="b">
        <v>1</v>
      </c>
      <c r="H50" s="3" t="b">
        <v>1</v>
      </c>
      <c r="I50" s="3" t="b">
        <v>0</v>
      </c>
      <c r="J50" s="3" t="b">
        <v>1</v>
      </c>
      <c r="K50" s="3" t="b">
        <v>0</v>
      </c>
      <c r="L50" s="3">
        <v>200</v>
      </c>
      <c r="M50" s="3">
        <v>2</v>
      </c>
      <c r="N50" s="3">
        <v>0</v>
      </c>
      <c r="O50" s="3">
        <v>1</v>
      </c>
      <c r="P50" s="3">
        <v>2</v>
      </c>
      <c r="Q50" s="3">
        <v>100</v>
      </c>
      <c r="R50" s="3">
        <v>100</v>
      </c>
      <c r="S50" s="3">
        <v>1</v>
      </c>
      <c r="T50" s="3">
        <v>1</v>
      </c>
      <c r="U50" s="3" t="b">
        <v>1</v>
      </c>
      <c r="V50" s="3">
        <v>201</v>
      </c>
      <c r="W50" s="51">
        <v>59292.25</v>
      </c>
      <c r="X50" s="51">
        <v>73670.5</v>
      </c>
      <c r="Y50" s="51">
        <v>183.98</v>
      </c>
      <c r="Z50" s="51">
        <v>181.97</v>
      </c>
      <c r="AA50" s="51">
        <v>166.47</v>
      </c>
      <c r="AB50" s="51">
        <v>163.13999999999999</v>
      </c>
      <c r="AC50" s="17">
        <v>1.10528460279535</v>
      </c>
      <c r="AD50" s="17">
        <v>1.1155039687802299</v>
      </c>
      <c r="AE50" s="51">
        <v>1216.05</v>
      </c>
      <c r="AF50" s="51">
        <v>1325.95</v>
      </c>
      <c r="AG50" s="51">
        <v>1189.99</v>
      </c>
      <c r="AH50" s="51">
        <v>1352.01</v>
      </c>
      <c r="AI50" s="17">
        <v>1.0246865503545</v>
      </c>
      <c r="AJ50" s="17">
        <v>0.98280749217733299</v>
      </c>
      <c r="AK50" s="3">
        <v>-15</v>
      </c>
      <c r="AL50" s="3">
        <v>0</v>
      </c>
      <c r="AN50" s="6">
        <v>1.9213042563563931E-3</v>
      </c>
      <c r="AP50" s="6">
        <v>3.8733413956975049E-3</v>
      </c>
      <c r="AR50" s="6">
        <v>3.4798494965082583E-4</v>
      </c>
      <c r="AT50" s="6">
        <v>3.408316291750868E-4</v>
      </c>
      <c r="AV50" s="6">
        <v>-1.6791604197901044E-3</v>
      </c>
      <c r="AX50" s="6">
        <v>-1.0042619899084393E-3</v>
      </c>
      <c r="AZ50" s="6">
        <v>2.0329297066294938E-3</v>
      </c>
      <c r="BA50" s="20"/>
      <c r="BB50" s="6">
        <v>1.3369928615389881E-3</v>
      </c>
      <c r="BC50" s="20"/>
      <c r="BD50" s="6">
        <v>1.3323595594338933E-4</v>
      </c>
      <c r="BF50" s="6">
        <v>-1.2216162737388458E-4</v>
      </c>
      <c r="BH50" s="6">
        <v>-3.4085389343918582E-3</v>
      </c>
      <c r="BJ50" s="6">
        <v>3.0194222294759321E-3</v>
      </c>
      <c r="BL50" s="6">
        <v>3.7930477047423139E-3</v>
      </c>
      <c r="BM50" s="20"/>
      <c r="BN50" s="6">
        <v>-2.9533112448147936E-3</v>
      </c>
      <c r="BO50" s="20"/>
    </row>
    <row r="51" spans="1:67" x14ac:dyDescent="0.25">
      <c r="A51" s="3">
        <v>50</v>
      </c>
      <c r="B51" s="3" t="s">
        <v>21</v>
      </c>
      <c r="C51" s="3" t="s">
        <v>22</v>
      </c>
      <c r="D51" s="3" t="s">
        <v>40</v>
      </c>
      <c r="E51" s="3" t="s">
        <v>52</v>
      </c>
      <c r="F51" s="3" t="s">
        <v>43</v>
      </c>
      <c r="G51" s="3" t="b">
        <v>1</v>
      </c>
      <c r="H51" s="3" t="b">
        <v>1</v>
      </c>
      <c r="I51" s="3" t="b">
        <v>0</v>
      </c>
      <c r="J51" s="3" t="b">
        <v>1</v>
      </c>
      <c r="K51" s="3" t="b">
        <v>0</v>
      </c>
      <c r="L51" s="3">
        <v>200</v>
      </c>
      <c r="M51" s="3">
        <v>2</v>
      </c>
      <c r="N51" s="3">
        <v>0</v>
      </c>
      <c r="O51" s="3">
        <v>1</v>
      </c>
      <c r="P51" s="3">
        <v>2</v>
      </c>
      <c r="Q51" s="3">
        <v>100</v>
      </c>
      <c r="R51" s="3">
        <v>100</v>
      </c>
      <c r="S51" s="3">
        <v>1</v>
      </c>
      <c r="T51" s="3">
        <v>1</v>
      </c>
      <c r="U51" s="3" t="b">
        <v>1</v>
      </c>
      <c r="V51" s="3">
        <v>201</v>
      </c>
      <c r="W51" s="51">
        <v>59440.81</v>
      </c>
      <c r="X51" s="51">
        <v>73732.639999999999</v>
      </c>
      <c r="Y51" s="51">
        <v>183.69</v>
      </c>
      <c r="Z51" s="51">
        <v>181.73</v>
      </c>
      <c r="AA51" s="51">
        <v>166.7</v>
      </c>
      <c r="AB51" s="51">
        <v>163.27000000000001</v>
      </c>
      <c r="AC51" s="17">
        <v>1.1020149388495599</v>
      </c>
      <c r="AD51" s="17">
        <v>1.11314912995448</v>
      </c>
      <c r="AE51" s="51">
        <v>1213.07</v>
      </c>
      <c r="AF51" s="51">
        <v>1328.93</v>
      </c>
      <c r="AG51" s="51">
        <v>1193.54</v>
      </c>
      <c r="AH51" s="51">
        <v>1348.46</v>
      </c>
      <c r="AI51" s="17">
        <v>1.02010353270125</v>
      </c>
      <c r="AJ51" s="17">
        <v>0.98830172905770297</v>
      </c>
      <c r="AK51" s="3">
        <v>-15</v>
      </c>
      <c r="AL51" s="3">
        <v>0</v>
      </c>
      <c r="AN51" s="6">
        <v>4.4316733005453912E-3</v>
      </c>
      <c r="AP51" s="6">
        <v>4.7200940230629485E-3</v>
      </c>
      <c r="AR51" s="6">
        <v>-1.2288218534548534E-3</v>
      </c>
      <c r="AT51" s="6">
        <v>-9.7851661279346747E-4</v>
      </c>
      <c r="AV51" s="6">
        <v>-2.9985007496258209E-4</v>
      </c>
      <c r="AX51" s="6">
        <v>-2.0820065644433505E-4</v>
      </c>
      <c r="AZ51" s="6">
        <v>-9.3129410909198462E-4</v>
      </c>
      <c r="BA51" s="20"/>
      <c r="BB51" s="6">
        <v>-7.7683845994747092E-4</v>
      </c>
      <c r="BC51" s="20"/>
      <c r="BD51" s="6">
        <v>-2.3176476780756294E-3</v>
      </c>
      <c r="BF51" s="6">
        <v>2.1250090490094742E-3</v>
      </c>
      <c r="BH51" s="6">
        <v>-4.3548900390266709E-4</v>
      </c>
      <c r="BJ51" s="6">
        <v>3.857738475006034E-4</v>
      </c>
      <c r="BL51" s="6">
        <v>-6.965215750036613E-4</v>
      </c>
      <c r="BM51" s="20"/>
      <c r="BN51" s="6">
        <v>2.6205277138946492E-3</v>
      </c>
      <c r="BO51" s="20"/>
    </row>
    <row r="52" spans="1:67" x14ac:dyDescent="0.25">
      <c r="A52" s="1">
        <v>51</v>
      </c>
      <c r="B52" s="1" t="s">
        <v>21</v>
      </c>
      <c r="C52" s="1" t="s">
        <v>22</v>
      </c>
      <c r="D52" s="1" t="s">
        <v>40</v>
      </c>
      <c r="E52" s="1" t="s">
        <v>53</v>
      </c>
      <c r="F52" s="1" t="s">
        <v>43</v>
      </c>
      <c r="G52" s="1" t="b">
        <v>1</v>
      </c>
      <c r="H52" s="1" t="b">
        <v>1</v>
      </c>
      <c r="I52" s="1" t="b">
        <v>0</v>
      </c>
      <c r="J52" s="1" t="b">
        <v>1</v>
      </c>
      <c r="K52" s="1" t="b">
        <v>0</v>
      </c>
      <c r="L52" s="1">
        <v>200</v>
      </c>
      <c r="M52" s="1">
        <v>2</v>
      </c>
      <c r="N52" s="1">
        <v>0</v>
      </c>
      <c r="O52" s="1">
        <v>1</v>
      </c>
      <c r="P52" s="1">
        <v>2</v>
      </c>
      <c r="Q52" s="1">
        <v>100</v>
      </c>
      <c r="R52" s="1">
        <v>100</v>
      </c>
      <c r="S52" s="1">
        <v>1</v>
      </c>
      <c r="T52" s="1">
        <v>1</v>
      </c>
      <c r="U52" s="1" t="b">
        <v>1</v>
      </c>
      <c r="V52" s="1">
        <v>252</v>
      </c>
      <c r="W52" s="50">
        <v>131716.79</v>
      </c>
      <c r="X52" s="50">
        <v>53743.77</v>
      </c>
      <c r="Y52" s="50">
        <v>171.64</v>
      </c>
      <c r="Z52" s="50">
        <v>181.86</v>
      </c>
      <c r="AA52" s="50">
        <v>143.4</v>
      </c>
      <c r="AB52" s="50">
        <v>163.83000000000001</v>
      </c>
      <c r="AC52" s="16">
        <v>1.1970778483011799</v>
      </c>
      <c r="AD52" s="16">
        <v>1.1101304006119801</v>
      </c>
      <c r="AE52" s="50">
        <v>1550.34</v>
      </c>
      <c r="AF52" s="50">
        <v>991.66</v>
      </c>
      <c r="AG52" s="50">
        <v>1551.74</v>
      </c>
      <c r="AH52" s="50">
        <v>990.26</v>
      </c>
      <c r="AI52" s="16">
        <v>0.99995596254735497</v>
      </c>
      <c r="AJ52" s="16">
        <v>1.00362857925664</v>
      </c>
      <c r="AK52" s="1">
        <v>-10</v>
      </c>
      <c r="AL52" s="1">
        <v>20</v>
      </c>
      <c r="AN52" s="6" cm="1">
        <f t="array" ref="AN52:AN56">W52:W56/AO52-1</f>
        <v>3.3825603046699904E-3</v>
      </c>
      <c r="AO52" s="23">
        <f>AVERAGE(W52:W56)</f>
        <v>131272.75200000001</v>
      </c>
      <c r="AP52" s="6" cm="1">
        <f t="array" ref="AP52:AP56">X52:X56/AQ52-1</f>
        <v>4.9812081323044044E-3</v>
      </c>
      <c r="AQ52" s="23">
        <f t="shared" ref="AQ52" si="10">AVERAGE(X52:X56)</f>
        <v>53477.387999999999</v>
      </c>
      <c r="AR52" s="6" cm="1">
        <f t="array" ref="AR52:AR56">Y52:Y56/AS52-1</f>
        <v>-8.382620034461663E-4</v>
      </c>
      <c r="AS52" s="23">
        <f>AVERAGE(Y52:Y56)</f>
        <v>171.78399999999999</v>
      </c>
      <c r="AT52" s="6" cm="1">
        <f t="array" ref="AT52:AT56">Z52:Z56/AU52-1</f>
        <v>-8.9000230741342889E-4</v>
      </c>
      <c r="AU52" s="23">
        <f>AVERAGE(Z52:Z56)</f>
        <v>182.02200000000002</v>
      </c>
      <c r="AV52" s="6" cm="1">
        <f t="array" ref="AV52:AV56">AA52:AA56/AW52-1</f>
        <v>-8.9181205061039659E-4</v>
      </c>
      <c r="AW52" s="23">
        <f>AVERAGE(AA52:AA56)</f>
        <v>143.52800000000002</v>
      </c>
      <c r="AX52" s="6" cm="1">
        <f t="array" ref="AX52:AX56">AB52:AB56/AY52-1</f>
        <v>-7.9287631129520975E-4</v>
      </c>
      <c r="AY52" s="23">
        <f>AVERAGE(AB52:AB56)</f>
        <v>163.95999999999998</v>
      </c>
      <c r="AZ52" s="6" cm="1">
        <f t="array" ref="AZ52:AZ56">AC52:AC56/BA52-1</f>
        <v>6.4458394400501717E-5</v>
      </c>
      <c r="BA52" s="20">
        <f>AVERAGE(AC52:AC56)</f>
        <v>1.1970006915585059</v>
      </c>
      <c r="BB52" s="6" cm="1">
        <f t="array" ref="BB52:BB56">AD52:AD56/BC52-1</f>
        <v>-9.479257857081258E-5</v>
      </c>
      <c r="BC52" s="20">
        <f>AVERAGE(AD52:AD56)</f>
        <v>1.110235642711374</v>
      </c>
      <c r="BD52" s="6" cm="1">
        <f t="array" ref="BD52:BD56">AE52:AE56/BE52-1</f>
        <v>6.1701940900382723E-4</v>
      </c>
      <c r="BE52" s="23">
        <f>AVERAGE(AE52:AE56)</f>
        <v>1549.384</v>
      </c>
      <c r="BF52" s="6" cm="1">
        <f t="array" ref="BF52:BF56">AF52:AF56/BG52-1</f>
        <v>-9.6311161617379515E-4</v>
      </c>
      <c r="BG52" s="23">
        <f>AVERAGE(AF52:AF56)</f>
        <v>992.61599999999999</v>
      </c>
      <c r="BH52" s="6" cm="1">
        <f t="array" ref="BH52:BH56">AG52:AG56/BI52-1</f>
        <v>6.0580828359135808E-5</v>
      </c>
      <c r="BI52" s="23">
        <f>AVERAGE(AG52:AG56)</f>
        <v>1551.646</v>
      </c>
      <c r="BJ52" s="6" cm="1">
        <f t="array" ref="BJ52:BJ56">AH52:AH56/BK52-1</f>
        <v>-9.4915555447938615E-5</v>
      </c>
      <c r="BK52" s="23">
        <f>AVERAGE(AH52:AH56)</f>
        <v>990.35400000000004</v>
      </c>
      <c r="BL52" s="6" cm="1">
        <f t="array" ref="BL52:BL56">AI52:AI56/BM52-1</f>
        <v>5.4893290157886909E-4</v>
      </c>
      <c r="BM52" s="20">
        <f>AVERAGE(AI52:AI56)</f>
        <v>0.99940735496813304</v>
      </c>
      <c r="BN52" s="6" cm="1">
        <f t="array" ref="BN52:BN56">AJ52:AJ56/BO52-1</f>
        <v>-8.4622799296618645E-4</v>
      </c>
      <c r="BO52" s="20">
        <f>AVERAGE(AJ52:AJ56)</f>
        <v>1.0044785971638954</v>
      </c>
    </row>
    <row r="53" spans="1:67" x14ac:dyDescent="0.25">
      <c r="A53" s="1">
        <v>52</v>
      </c>
      <c r="B53" s="1" t="s">
        <v>21</v>
      </c>
      <c r="C53" s="1" t="s">
        <v>22</v>
      </c>
      <c r="D53" s="1" t="s">
        <v>40</v>
      </c>
      <c r="E53" s="1" t="s">
        <v>53</v>
      </c>
      <c r="F53" s="1" t="s">
        <v>43</v>
      </c>
      <c r="G53" s="1" t="b">
        <v>1</v>
      </c>
      <c r="H53" s="1" t="b">
        <v>1</v>
      </c>
      <c r="I53" s="1" t="b">
        <v>0</v>
      </c>
      <c r="J53" s="1" t="b">
        <v>1</v>
      </c>
      <c r="K53" s="1" t="b">
        <v>0</v>
      </c>
      <c r="L53" s="1">
        <v>200</v>
      </c>
      <c r="M53" s="1">
        <v>2</v>
      </c>
      <c r="N53" s="1">
        <v>0</v>
      </c>
      <c r="O53" s="1">
        <v>1</v>
      </c>
      <c r="P53" s="1">
        <v>2</v>
      </c>
      <c r="Q53" s="1">
        <v>100</v>
      </c>
      <c r="R53" s="1">
        <v>100</v>
      </c>
      <c r="S53" s="1">
        <v>1</v>
      </c>
      <c r="T53" s="1">
        <v>1</v>
      </c>
      <c r="U53" s="1" t="b">
        <v>1</v>
      </c>
      <c r="V53" s="1">
        <v>201</v>
      </c>
      <c r="W53" s="50">
        <v>131176.74</v>
      </c>
      <c r="X53" s="50">
        <v>53269.14</v>
      </c>
      <c r="Y53" s="50">
        <v>171.98</v>
      </c>
      <c r="Z53" s="50">
        <v>182.23</v>
      </c>
      <c r="AA53" s="50">
        <v>143.54</v>
      </c>
      <c r="AB53" s="50">
        <v>163.83000000000001</v>
      </c>
      <c r="AC53" s="16">
        <v>1.1982481749881799</v>
      </c>
      <c r="AD53" s="16">
        <v>1.1123766493239899</v>
      </c>
      <c r="AE53" s="50">
        <v>1549.02</v>
      </c>
      <c r="AF53" s="50">
        <v>992.98</v>
      </c>
      <c r="AG53" s="50">
        <v>1555.68</v>
      </c>
      <c r="AH53" s="50">
        <v>986.32</v>
      </c>
      <c r="AI53" s="16">
        <v>0.99651478751299505</v>
      </c>
      <c r="AJ53" s="16">
        <v>1.0087799162310001</v>
      </c>
      <c r="AK53" s="1">
        <v>-10</v>
      </c>
      <c r="AL53" s="1">
        <v>20</v>
      </c>
      <c r="AN53" s="6">
        <v>-7.3139321403137281E-4</v>
      </c>
      <c r="AP53" s="6">
        <v>-3.894131852513083E-3</v>
      </c>
      <c r="AR53" s="6">
        <v>1.140967726912745E-3</v>
      </c>
      <c r="AT53" s="6">
        <v>1.1427190119874808E-3</v>
      </c>
      <c r="AV53" s="6">
        <v>8.3607379744554677E-5</v>
      </c>
      <c r="AX53" s="6">
        <v>-7.9287631129520975E-4</v>
      </c>
      <c r="AZ53" s="6">
        <v>1.042174360024628E-3</v>
      </c>
      <c r="BA53" s="20"/>
      <c r="BB53" s="6">
        <v>1.9284253993028244E-3</v>
      </c>
      <c r="BC53" s="20"/>
      <c r="BD53" s="6">
        <v>-2.3493207623159762E-4</v>
      </c>
      <c r="BF53" s="6">
        <v>3.66707770175001E-4</v>
      </c>
      <c r="BH53" s="6">
        <v>2.5998198042596066E-3</v>
      </c>
      <c r="BJ53" s="6">
        <v>-4.0732909646449267E-3</v>
      </c>
      <c r="BL53" s="6">
        <v>-2.8942827374230928E-3</v>
      </c>
      <c r="BM53" s="20"/>
      <c r="BN53" s="6">
        <v>4.2821410821984873E-3</v>
      </c>
      <c r="BO53" s="20"/>
    </row>
    <row r="54" spans="1:67" x14ac:dyDescent="0.25">
      <c r="A54" s="1">
        <v>53</v>
      </c>
      <c r="B54" s="1" t="s">
        <v>21</v>
      </c>
      <c r="C54" s="1" t="s">
        <v>22</v>
      </c>
      <c r="D54" s="1" t="s">
        <v>40</v>
      </c>
      <c r="E54" s="1" t="s">
        <v>53</v>
      </c>
      <c r="F54" s="1" t="s">
        <v>43</v>
      </c>
      <c r="G54" s="1" t="b">
        <v>1</v>
      </c>
      <c r="H54" s="1" t="b">
        <v>1</v>
      </c>
      <c r="I54" s="1" t="b">
        <v>0</v>
      </c>
      <c r="J54" s="1" t="b">
        <v>1</v>
      </c>
      <c r="K54" s="1" t="b">
        <v>0</v>
      </c>
      <c r="L54" s="1">
        <v>200</v>
      </c>
      <c r="M54" s="1">
        <v>2</v>
      </c>
      <c r="N54" s="1">
        <v>0</v>
      </c>
      <c r="O54" s="1">
        <v>1</v>
      </c>
      <c r="P54" s="1">
        <v>2</v>
      </c>
      <c r="Q54" s="1">
        <v>100</v>
      </c>
      <c r="R54" s="1">
        <v>100</v>
      </c>
      <c r="S54" s="1">
        <v>1</v>
      </c>
      <c r="T54" s="1">
        <v>1</v>
      </c>
      <c r="U54" s="1" t="b">
        <v>1</v>
      </c>
      <c r="V54" s="1">
        <v>201</v>
      </c>
      <c r="W54" s="50">
        <v>131200.82</v>
      </c>
      <c r="X54" s="50">
        <v>53494.080000000002</v>
      </c>
      <c r="Y54" s="50">
        <v>171.89</v>
      </c>
      <c r="Z54" s="50">
        <v>182.16</v>
      </c>
      <c r="AA54" s="50">
        <v>143.43</v>
      </c>
      <c r="AB54" s="50">
        <v>163.85</v>
      </c>
      <c r="AC54" s="16">
        <v>1.19858051871672</v>
      </c>
      <c r="AD54" s="16">
        <v>1.11181567528486</v>
      </c>
      <c r="AE54" s="50">
        <v>1547.59</v>
      </c>
      <c r="AF54" s="50">
        <v>994.41</v>
      </c>
      <c r="AG54" s="50">
        <v>1551.58</v>
      </c>
      <c r="AH54" s="50">
        <v>990.42</v>
      </c>
      <c r="AI54" s="16">
        <v>0.99814318389212198</v>
      </c>
      <c r="AJ54" s="16">
        <v>1.0058365848718001</v>
      </c>
      <c r="AK54" s="1">
        <v>-10</v>
      </c>
      <c r="AL54" s="1">
        <v>20</v>
      </c>
      <c r="AN54" s="6">
        <v>-5.4795834553689193E-4</v>
      </c>
      <c r="AP54" s="6">
        <v>3.1213192387036237E-4</v>
      </c>
      <c r="AR54" s="6">
        <v>6.1705397475897428E-4</v>
      </c>
      <c r="AT54" s="6">
        <v>7.5815011372237784E-4</v>
      </c>
      <c r="AV54" s="6">
        <v>-6.8279360124867683E-4</v>
      </c>
      <c r="AX54" s="6">
        <v>-6.7089534032682696E-4</v>
      </c>
      <c r="AZ54" s="6">
        <v>1.3198214247955864E-3</v>
      </c>
      <c r="BA54" s="20"/>
      <c r="BB54" s="6">
        <v>1.423150647215099E-3</v>
      </c>
      <c r="BC54" s="20"/>
      <c r="BD54" s="6">
        <v>-1.1578795185700486E-3</v>
      </c>
      <c r="BF54" s="6">
        <v>1.8073454387195209E-3</v>
      </c>
      <c r="BH54" s="6">
        <v>-4.2535475230809361E-5</v>
      </c>
      <c r="BJ54" s="6">
        <v>6.6642836803687544E-5</v>
      </c>
      <c r="BL54" s="6">
        <v>-1.2649207249944006E-3</v>
      </c>
      <c r="BM54" s="20"/>
      <c r="BN54" s="6">
        <v>1.3519329448521411E-3</v>
      </c>
      <c r="BO54" s="20"/>
    </row>
    <row r="55" spans="1:67" x14ac:dyDescent="0.25">
      <c r="A55" s="1">
        <v>54</v>
      </c>
      <c r="B55" s="1" t="s">
        <v>21</v>
      </c>
      <c r="C55" s="1" t="s">
        <v>22</v>
      </c>
      <c r="D55" s="1" t="s">
        <v>40</v>
      </c>
      <c r="E55" s="1" t="s">
        <v>53</v>
      </c>
      <c r="F55" s="1" t="s">
        <v>43</v>
      </c>
      <c r="G55" s="1" t="b">
        <v>1</v>
      </c>
      <c r="H55" s="1" t="b">
        <v>1</v>
      </c>
      <c r="I55" s="1" t="b">
        <v>0</v>
      </c>
      <c r="J55" s="1" t="b">
        <v>1</v>
      </c>
      <c r="K55" s="1" t="b">
        <v>0</v>
      </c>
      <c r="L55" s="1">
        <v>200</v>
      </c>
      <c r="M55" s="1">
        <v>2</v>
      </c>
      <c r="N55" s="1">
        <v>0</v>
      </c>
      <c r="O55" s="1">
        <v>1</v>
      </c>
      <c r="P55" s="1">
        <v>2</v>
      </c>
      <c r="Q55" s="1">
        <v>100</v>
      </c>
      <c r="R55" s="1">
        <v>100</v>
      </c>
      <c r="S55" s="1">
        <v>1</v>
      </c>
      <c r="T55" s="1">
        <v>1</v>
      </c>
      <c r="U55" s="1" t="b">
        <v>1</v>
      </c>
      <c r="V55" s="1">
        <v>201</v>
      </c>
      <c r="W55" s="50">
        <v>130448.38</v>
      </c>
      <c r="X55" s="50">
        <v>53058.02</v>
      </c>
      <c r="Y55" s="50">
        <v>172</v>
      </c>
      <c r="Z55" s="50">
        <v>182.18</v>
      </c>
      <c r="AA55" s="50">
        <v>143.72</v>
      </c>
      <c r="AB55" s="50">
        <v>164.34</v>
      </c>
      <c r="AC55" s="16">
        <v>1.1968868355451101</v>
      </c>
      <c r="AD55" s="16">
        <v>1.10863270568762</v>
      </c>
      <c r="AE55" s="50">
        <v>1552.37</v>
      </c>
      <c r="AF55" s="50">
        <v>989.63</v>
      </c>
      <c r="AG55" s="50">
        <v>1546.62</v>
      </c>
      <c r="AH55" s="50">
        <v>995.38</v>
      </c>
      <c r="AI55" s="16">
        <v>1.0046734907533901</v>
      </c>
      <c r="AJ55" s="16">
        <v>0.99658126394990598</v>
      </c>
      <c r="AK55" s="1">
        <v>-10</v>
      </c>
      <c r="AL55" s="1">
        <v>20</v>
      </c>
      <c r="AN55" s="6">
        <v>-6.2798409223568941E-3</v>
      </c>
      <c r="AP55" s="6">
        <v>-7.8419686466362215E-3</v>
      </c>
      <c r="AR55" s="6">
        <v>1.2573930051693605E-3</v>
      </c>
      <c r="AT55" s="6">
        <v>8.6802694179821671E-4</v>
      </c>
      <c r="AV55" s="6">
        <v>1.3377180759153173E-3</v>
      </c>
      <c r="AX55" s="6">
        <v>2.3176384484022705E-3</v>
      </c>
      <c r="AZ55" s="6">
        <v>-9.5117750723683336E-5</v>
      </c>
      <c r="BA55" s="20"/>
      <c r="BB55" s="6">
        <v>-1.4437809074832053E-3</v>
      </c>
      <c r="BC55" s="20"/>
      <c r="BD55" s="6">
        <v>1.9272175264490876E-3</v>
      </c>
      <c r="BF55" s="6">
        <v>-3.0082126421496769E-3</v>
      </c>
      <c r="BH55" s="6">
        <v>-3.2391408865166671E-3</v>
      </c>
      <c r="BJ55" s="6">
        <v>5.0749529966052087E-3</v>
      </c>
      <c r="BL55" s="6">
        <v>5.2692585851792373E-3</v>
      </c>
      <c r="BM55" s="20"/>
      <c r="BN55" s="6">
        <v>-7.8621219369803264E-3</v>
      </c>
      <c r="BO55" s="20"/>
    </row>
    <row r="56" spans="1:67" x14ac:dyDescent="0.25">
      <c r="A56" s="1">
        <v>55</v>
      </c>
      <c r="B56" s="1" t="s">
        <v>21</v>
      </c>
      <c r="C56" s="1" t="s">
        <v>22</v>
      </c>
      <c r="D56" s="1" t="s">
        <v>40</v>
      </c>
      <c r="E56" s="1" t="s">
        <v>53</v>
      </c>
      <c r="F56" s="1" t="s">
        <v>43</v>
      </c>
      <c r="G56" s="1" t="b">
        <v>1</v>
      </c>
      <c r="H56" s="1" t="b">
        <v>1</v>
      </c>
      <c r="I56" s="1" t="b">
        <v>0</v>
      </c>
      <c r="J56" s="1" t="b">
        <v>1</v>
      </c>
      <c r="K56" s="1" t="b">
        <v>0</v>
      </c>
      <c r="L56" s="1">
        <v>200</v>
      </c>
      <c r="M56" s="1">
        <v>2</v>
      </c>
      <c r="N56" s="1">
        <v>0</v>
      </c>
      <c r="O56" s="1">
        <v>1</v>
      </c>
      <c r="P56" s="1">
        <v>2</v>
      </c>
      <c r="Q56" s="1">
        <v>100</v>
      </c>
      <c r="R56" s="1">
        <v>100</v>
      </c>
      <c r="S56" s="1">
        <v>1</v>
      </c>
      <c r="T56" s="1">
        <v>1</v>
      </c>
      <c r="U56" s="1" t="b">
        <v>1</v>
      </c>
      <c r="V56" s="1">
        <v>201</v>
      </c>
      <c r="W56" s="50">
        <v>131821.03</v>
      </c>
      <c r="X56" s="50">
        <v>53821.93</v>
      </c>
      <c r="Y56" s="50">
        <v>171.41</v>
      </c>
      <c r="Z56" s="50">
        <v>181.68</v>
      </c>
      <c r="AA56" s="50">
        <v>143.55000000000001</v>
      </c>
      <c r="AB56" s="50">
        <v>163.95</v>
      </c>
      <c r="AC56" s="16">
        <v>1.19421008024134</v>
      </c>
      <c r="AD56" s="16">
        <v>1.1082227826484199</v>
      </c>
      <c r="AE56" s="50">
        <v>1547.6</v>
      </c>
      <c r="AF56" s="50">
        <v>994.4</v>
      </c>
      <c r="AG56" s="50">
        <v>1552.61</v>
      </c>
      <c r="AH56" s="50">
        <v>989.39</v>
      </c>
      <c r="AI56" s="16">
        <v>0.99774935013480304</v>
      </c>
      <c r="AJ56" s="16">
        <v>1.0075666415101301</v>
      </c>
      <c r="AK56" s="1">
        <v>-10</v>
      </c>
      <c r="AL56" s="1">
        <v>20</v>
      </c>
      <c r="AN56" s="6">
        <v>4.1766321772547244E-3</v>
      </c>
      <c r="AP56" s="6">
        <v>6.4427604429746488E-3</v>
      </c>
      <c r="AR56" s="6">
        <v>-2.1771527033949134E-3</v>
      </c>
      <c r="AT56" s="6">
        <v>-1.8788937600949795E-3</v>
      </c>
      <c r="AV56" s="6">
        <v>1.5328019619853528E-4</v>
      </c>
      <c r="AX56" s="6">
        <v>-6.0990485484246904E-5</v>
      </c>
      <c r="AZ56" s="6">
        <v>-2.3313364284964777E-3</v>
      </c>
      <c r="BA56" s="20"/>
      <c r="BB56" s="6">
        <v>-1.8130025604640165E-3</v>
      </c>
      <c r="BC56" s="20"/>
      <c r="BD56" s="6">
        <v>-1.1514253406516017E-3</v>
      </c>
      <c r="BF56" s="6">
        <v>1.7972710494289501E-3</v>
      </c>
      <c r="BH56" s="6">
        <v>6.212757291288451E-4</v>
      </c>
      <c r="BJ56" s="6">
        <v>-9.73389313316253E-4</v>
      </c>
      <c r="BL56" s="6">
        <v>-1.658988024340613E-3</v>
      </c>
      <c r="BM56" s="20"/>
      <c r="BN56" s="6">
        <v>3.0742759028949962E-3</v>
      </c>
      <c r="BO56" s="20"/>
    </row>
    <row r="57" spans="1:67" x14ac:dyDescent="0.25">
      <c r="A57" s="3">
        <v>56</v>
      </c>
      <c r="B57" s="3" t="s">
        <v>21</v>
      </c>
      <c r="C57" s="3" t="s">
        <v>22</v>
      </c>
      <c r="D57" s="3" t="s">
        <v>40</v>
      </c>
      <c r="E57" s="3" t="s">
        <v>54</v>
      </c>
      <c r="F57" s="3" t="s">
        <v>43</v>
      </c>
      <c r="G57" s="3" t="b">
        <v>1</v>
      </c>
      <c r="H57" s="3" t="b">
        <v>1</v>
      </c>
      <c r="I57" s="3" t="b">
        <v>0</v>
      </c>
      <c r="J57" s="3" t="b">
        <v>1</v>
      </c>
      <c r="K57" s="3" t="b">
        <v>0</v>
      </c>
      <c r="L57" s="3">
        <v>200</v>
      </c>
      <c r="M57" s="3">
        <v>2</v>
      </c>
      <c r="N57" s="3">
        <v>0</v>
      </c>
      <c r="O57" s="3">
        <v>1</v>
      </c>
      <c r="P57" s="3">
        <v>2</v>
      </c>
      <c r="Q57" s="3">
        <v>100</v>
      </c>
      <c r="R57" s="3">
        <v>100</v>
      </c>
      <c r="S57" s="3">
        <v>1</v>
      </c>
      <c r="T57" s="3">
        <v>1</v>
      </c>
      <c r="U57" s="3" t="b">
        <v>1</v>
      </c>
      <c r="V57" s="3">
        <v>201</v>
      </c>
      <c r="W57" s="51">
        <v>113862.74</v>
      </c>
      <c r="X57" s="51">
        <v>59844.42</v>
      </c>
      <c r="Y57" s="51">
        <v>174.51</v>
      </c>
      <c r="Z57" s="51">
        <v>182.04</v>
      </c>
      <c r="AA57" s="51">
        <v>147.58000000000001</v>
      </c>
      <c r="AB57" s="51">
        <v>162.46</v>
      </c>
      <c r="AC57" s="17">
        <v>1.1827199735568501</v>
      </c>
      <c r="AD57" s="17">
        <v>1.12061319720916</v>
      </c>
      <c r="AE57" s="51">
        <v>1459.68</v>
      </c>
      <c r="AF57" s="51">
        <v>1082.32</v>
      </c>
      <c r="AG57" s="51">
        <v>1464.6</v>
      </c>
      <c r="AH57" s="51">
        <v>1077.4000000000001</v>
      </c>
      <c r="AI57" s="17">
        <v>0.99796879083316103</v>
      </c>
      <c r="AJ57" s="17">
        <v>1.00707112304722</v>
      </c>
      <c r="AK57" s="3">
        <v>-10</v>
      </c>
      <c r="AL57" s="3">
        <v>15</v>
      </c>
      <c r="AN57" s="6" cm="1">
        <f t="array" ref="AN57:AN61">W57:W61/AO57-1</f>
        <v>1.4068037653847121E-4</v>
      </c>
      <c r="AO57" s="23">
        <f>AVERAGE(W57:W61)</f>
        <v>113846.72400000002</v>
      </c>
      <c r="AP57" s="6" cm="1">
        <f t="array" ref="AP57:AP61">X57:X61/AQ57-1</f>
        <v>1.1711829625163928E-2</v>
      </c>
      <c r="AQ57" s="23">
        <f t="shared" ref="AQ57" si="11">AVERAGE(X57:X61)</f>
        <v>59151.645999999993</v>
      </c>
      <c r="AR57" s="6" cm="1">
        <f t="array" ref="AR57:AR61">Y57:Y61/AS57-1</f>
        <v>8.8325036132941293E-4</v>
      </c>
      <c r="AS57" s="23">
        <f>AVERAGE(Y57:Y61)</f>
        <v>174.35600000000002</v>
      </c>
      <c r="AT57" s="6" cm="1">
        <f t="array" ref="AT57:AT61">Z57:Z61/AU57-1</f>
        <v>1.9373871692132116E-3</v>
      </c>
      <c r="AU57" s="23">
        <f>AVERAGE(Z57:Z61)</f>
        <v>181.68799999999999</v>
      </c>
      <c r="AV57" s="6" cm="1">
        <f t="array" ref="AV57:AV61">AA57:AA61/AW57-1</f>
        <v>-5.2574818010243662E-3</v>
      </c>
      <c r="AW57" s="23">
        <f>AVERAGE(AA57:AA61)</f>
        <v>148.35999999999999</v>
      </c>
      <c r="AX57" s="6" cm="1">
        <f t="array" ref="AX57:AX61">AB57:AB61/AY57-1</f>
        <v>-2.296817617942204E-3</v>
      </c>
      <c r="AY57" s="23">
        <f>AVERAGE(AB57:AB61)</f>
        <v>162.834</v>
      </c>
      <c r="AZ57" s="6" cm="1">
        <f t="array" ref="AZ57:AZ61">AC57:AC61/BA57-1</f>
        <v>6.2127522655683887E-3</v>
      </c>
      <c r="BA57" s="20">
        <f>AVERAGE(AC57:AC61)</f>
        <v>1.17541739646398</v>
      </c>
      <c r="BB57" s="6" cm="1">
        <f t="array" ref="BB57:BB61">AD57:AD61/BC57-1</f>
        <v>4.2148192510533811E-3</v>
      </c>
      <c r="BC57" s="20">
        <f>AVERAGE(AD57:AD61)</f>
        <v>1.1159098389375661</v>
      </c>
      <c r="BD57" s="6" cm="1">
        <f t="array" ref="BD57:BD61">AE57:AE61/BE57-1</f>
        <v>-7.1865524544870718E-3</v>
      </c>
      <c r="BE57" s="23">
        <f>AVERAGE(AE57:AE61)</f>
        <v>1470.2459999999999</v>
      </c>
      <c r="BF57" s="6" cm="1">
        <f t="array" ref="BF57:BF61">AF57:AF61/BG57-1</f>
        <v>9.8586056128548982E-3</v>
      </c>
      <c r="BG57" s="23">
        <f>AVERAGE(AF57:AF61)</f>
        <v>1071.7540000000001</v>
      </c>
      <c r="BH57" s="6" cm="1">
        <f t="array" ref="BH57:BH61">AG57:AG61/BI57-1</f>
        <v>-8.0125708635018222E-3</v>
      </c>
      <c r="BI57" s="23">
        <f>AVERAGE(AG57:AG61)</f>
        <v>1476.4299999999998</v>
      </c>
      <c r="BJ57" s="6" cm="1">
        <f t="array" ref="BJ57:BJ61">AH57:AH61/BK57-1</f>
        <v>1.1102039284138998E-2</v>
      </c>
      <c r="BK57" s="23">
        <f>AVERAGE(AH57:AH61)</f>
        <v>1065.5700000000002</v>
      </c>
      <c r="BL57" s="6" cm="1">
        <f t="array" ref="BL57:BL61">AI57:AI61/BM57-1</f>
        <v>6.9536155711813485E-4</v>
      </c>
      <c r="BM57" s="20">
        <f>AVERAGE(AI57:AI61)</f>
        <v>0.99727532391105078</v>
      </c>
      <c r="BN57" s="6" cm="1">
        <f t="array" ref="BN57:BN61">AJ57:AJ61/BO57-1</f>
        <v>-1.6605765616589663E-3</v>
      </c>
      <c r="BO57" s="20">
        <f>AVERAGE(AJ57:AJ61)</f>
        <v>1.0087462233824309</v>
      </c>
    </row>
    <row r="58" spans="1:67" x14ac:dyDescent="0.25">
      <c r="A58" s="3">
        <v>57</v>
      </c>
      <c r="B58" s="3" t="s">
        <v>21</v>
      </c>
      <c r="C58" s="3" t="s">
        <v>22</v>
      </c>
      <c r="D58" s="3" t="s">
        <v>40</v>
      </c>
      <c r="E58" s="3" t="s">
        <v>54</v>
      </c>
      <c r="F58" s="3" t="s">
        <v>43</v>
      </c>
      <c r="G58" s="3" t="b">
        <v>1</v>
      </c>
      <c r="H58" s="3" t="b">
        <v>1</v>
      </c>
      <c r="I58" s="3" t="b">
        <v>0</v>
      </c>
      <c r="J58" s="3" t="b">
        <v>1</v>
      </c>
      <c r="K58" s="3" t="b">
        <v>0</v>
      </c>
      <c r="L58" s="3">
        <v>200</v>
      </c>
      <c r="M58" s="3">
        <v>2</v>
      </c>
      <c r="N58" s="3">
        <v>0</v>
      </c>
      <c r="O58" s="3">
        <v>1</v>
      </c>
      <c r="P58" s="3">
        <v>2</v>
      </c>
      <c r="Q58" s="3">
        <v>100</v>
      </c>
      <c r="R58" s="3">
        <v>100</v>
      </c>
      <c r="S58" s="3">
        <v>1</v>
      </c>
      <c r="T58" s="3">
        <v>1</v>
      </c>
      <c r="U58" s="3" t="b">
        <v>1</v>
      </c>
      <c r="V58" s="3">
        <v>201</v>
      </c>
      <c r="W58" s="51">
        <v>113881.4</v>
      </c>
      <c r="X58" s="51">
        <v>59136.61</v>
      </c>
      <c r="Y58" s="51">
        <v>174.59</v>
      </c>
      <c r="Z58" s="51">
        <v>181.74</v>
      </c>
      <c r="AA58" s="51">
        <v>148.15</v>
      </c>
      <c r="AB58" s="51">
        <v>162.75</v>
      </c>
      <c r="AC58" s="17">
        <v>1.1786340742949799</v>
      </c>
      <c r="AD58" s="17">
        <v>1.1167824739201699</v>
      </c>
      <c r="AE58" s="51">
        <v>1480.47</v>
      </c>
      <c r="AF58" s="51">
        <v>1061.53</v>
      </c>
      <c r="AG58" s="51">
        <v>1472.75</v>
      </c>
      <c r="AH58" s="51">
        <v>1069.25</v>
      </c>
      <c r="AI58" s="17">
        <v>1.00629890860872</v>
      </c>
      <c r="AJ58" s="17">
        <v>0.994812360726405</v>
      </c>
      <c r="AK58" s="3">
        <v>-10</v>
      </c>
      <c r="AL58" s="3">
        <v>15</v>
      </c>
      <c r="AN58" s="6">
        <v>3.0458496109186939E-4</v>
      </c>
      <c r="AP58" s="6">
        <v>-2.5419410983074098E-4</v>
      </c>
      <c r="AR58" s="6">
        <v>1.3420817178644295E-3</v>
      </c>
      <c r="AT58" s="6">
        <v>2.8620492272479758E-4</v>
      </c>
      <c r="AV58" s="6">
        <v>-1.4154758695065217E-3</v>
      </c>
      <c r="AX58" s="6">
        <v>-5.1586278050042012E-4</v>
      </c>
      <c r="AZ58" s="6">
        <v>2.7366260195540448E-3</v>
      </c>
      <c r="BA58" s="20"/>
      <c r="BB58" s="6">
        <v>7.8199416490010165E-4</v>
      </c>
      <c r="BC58" s="20"/>
      <c r="BD58" s="6">
        <v>6.953938320526154E-3</v>
      </c>
      <c r="BF58" s="6">
        <v>-9.5395025350968332E-3</v>
      </c>
      <c r="BH58" s="6">
        <v>-2.4924987977755775E-3</v>
      </c>
      <c r="BJ58" s="6">
        <v>3.4535506817945372E-3</v>
      </c>
      <c r="BL58" s="6">
        <v>9.0482382159833286E-3</v>
      </c>
      <c r="BM58" s="20"/>
      <c r="BN58" s="6">
        <v>-1.3813050629626344E-2</v>
      </c>
      <c r="BO58" s="20"/>
    </row>
    <row r="59" spans="1:67" x14ac:dyDescent="0.25">
      <c r="A59" s="3">
        <v>58</v>
      </c>
      <c r="B59" s="3" t="s">
        <v>21</v>
      </c>
      <c r="C59" s="3" t="s">
        <v>22</v>
      </c>
      <c r="D59" s="3" t="s">
        <v>40</v>
      </c>
      <c r="E59" s="3" t="s">
        <v>54</v>
      </c>
      <c r="F59" s="3" t="s">
        <v>43</v>
      </c>
      <c r="G59" s="3" t="b">
        <v>1</v>
      </c>
      <c r="H59" s="3" t="b">
        <v>1</v>
      </c>
      <c r="I59" s="3" t="b">
        <v>0</v>
      </c>
      <c r="J59" s="3" t="b">
        <v>1</v>
      </c>
      <c r="K59" s="3" t="b">
        <v>0</v>
      </c>
      <c r="L59" s="3">
        <v>200</v>
      </c>
      <c r="M59" s="3">
        <v>2</v>
      </c>
      <c r="N59" s="3">
        <v>0</v>
      </c>
      <c r="O59" s="3">
        <v>1</v>
      </c>
      <c r="P59" s="3">
        <v>2</v>
      </c>
      <c r="Q59" s="3">
        <v>100</v>
      </c>
      <c r="R59" s="3">
        <v>100</v>
      </c>
      <c r="S59" s="3">
        <v>1</v>
      </c>
      <c r="T59" s="3">
        <v>1</v>
      </c>
      <c r="U59" s="3" t="b">
        <v>1</v>
      </c>
      <c r="V59" s="3">
        <v>201</v>
      </c>
      <c r="W59" s="51">
        <v>113440.2</v>
      </c>
      <c r="X59" s="51">
        <v>58793.75</v>
      </c>
      <c r="Y59" s="51">
        <v>174.46</v>
      </c>
      <c r="Z59" s="51">
        <v>181.79</v>
      </c>
      <c r="AA59" s="51">
        <v>148.6</v>
      </c>
      <c r="AB59" s="51">
        <v>162.99</v>
      </c>
      <c r="AC59" s="17">
        <v>1.1741948605730901</v>
      </c>
      <c r="AD59" s="17">
        <v>1.1154668222697799</v>
      </c>
      <c r="AE59" s="51">
        <v>1470.17</v>
      </c>
      <c r="AF59" s="51">
        <v>1071.83</v>
      </c>
      <c r="AG59" s="51">
        <v>1478.57</v>
      </c>
      <c r="AH59" s="51">
        <v>1063.43</v>
      </c>
      <c r="AI59" s="17">
        <v>0.99579257254876896</v>
      </c>
      <c r="AJ59" s="17">
        <v>1.0108773578227901</v>
      </c>
      <c r="AK59" s="3">
        <v>-10</v>
      </c>
      <c r="AL59" s="3">
        <v>15</v>
      </c>
      <c r="AN59" s="6">
        <v>-3.5708010359615239E-3</v>
      </c>
      <c r="AP59" s="6">
        <v>-6.0504825174263477E-3</v>
      </c>
      <c r="AR59" s="6">
        <v>5.9648076349527734E-4</v>
      </c>
      <c r="AT59" s="6">
        <v>5.614019638060519E-4</v>
      </c>
      <c r="AV59" s="6">
        <v>1.6176867080075485E-3</v>
      </c>
      <c r="AX59" s="6">
        <v>9.5803087807211362E-4</v>
      </c>
      <c r="AZ59" s="6">
        <v>-1.040086606313384E-3</v>
      </c>
      <c r="BA59" s="20"/>
      <c r="BB59" s="6">
        <v>-3.9700041376822259E-4</v>
      </c>
      <c r="BC59" s="20"/>
      <c r="BD59" s="6">
        <v>-5.1692029769068171E-5</v>
      </c>
      <c r="BF59" s="6">
        <v>7.0911795057249094E-5</v>
      </c>
      <c r="BH59" s="6">
        <v>1.4494422356630121E-3</v>
      </c>
      <c r="BJ59" s="6">
        <v>-2.0083147986524885E-3</v>
      </c>
      <c r="BL59" s="6">
        <v>-1.4868024172771666E-3</v>
      </c>
      <c r="BM59" s="20"/>
      <c r="BN59" s="6">
        <v>2.1126566731652918E-3</v>
      </c>
      <c r="BO59" s="20"/>
    </row>
    <row r="60" spans="1:67" x14ac:dyDescent="0.25">
      <c r="A60" s="3">
        <v>59</v>
      </c>
      <c r="B60" s="3" t="s">
        <v>21</v>
      </c>
      <c r="C60" s="3" t="s">
        <v>22</v>
      </c>
      <c r="D60" s="3" t="s">
        <v>40</v>
      </c>
      <c r="E60" s="3" t="s">
        <v>54</v>
      </c>
      <c r="F60" s="3" t="s">
        <v>43</v>
      </c>
      <c r="G60" s="3" t="b">
        <v>1</v>
      </c>
      <c r="H60" s="3" t="b">
        <v>1</v>
      </c>
      <c r="I60" s="3" t="b">
        <v>0</v>
      </c>
      <c r="J60" s="3" t="b">
        <v>1</v>
      </c>
      <c r="K60" s="3" t="b">
        <v>0</v>
      </c>
      <c r="L60" s="3">
        <v>200</v>
      </c>
      <c r="M60" s="3">
        <v>2</v>
      </c>
      <c r="N60" s="3">
        <v>0</v>
      </c>
      <c r="O60" s="3">
        <v>1</v>
      </c>
      <c r="P60" s="3">
        <v>2</v>
      </c>
      <c r="Q60" s="3">
        <v>100</v>
      </c>
      <c r="R60" s="3">
        <v>100</v>
      </c>
      <c r="S60" s="3">
        <v>1</v>
      </c>
      <c r="T60" s="3">
        <v>1</v>
      </c>
      <c r="U60" s="3" t="b">
        <v>1</v>
      </c>
      <c r="V60" s="3">
        <v>201</v>
      </c>
      <c r="W60" s="51">
        <v>113963.84</v>
      </c>
      <c r="X60" s="51">
        <v>59083.360000000001</v>
      </c>
      <c r="Y60" s="51">
        <v>174.23</v>
      </c>
      <c r="Z60" s="51">
        <v>181.61</v>
      </c>
      <c r="AA60" s="51">
        <v>148.52000000000001</v>
      </c>
      <c r="AB60" s="51">
        <v>162.84</v>
      </c>
      <c r="AC60" s="17">
        <v>1.17332366002539</v>
      </c>
      <c r="AD60" s="17">
        <v>1.1154569213350101</v>
      </c>
      <c r="AE60" s="51">
        <v>1466.92</v>
      </c>
      <c r="AF60" s="51">
        <v>1075.08</v>
      </c>
      <c r="AG60" s="51">
        <v>1481.17</v>
      </c>
      <c r="AH60" s="51">
        <v>1060.83</v>
      </c>
      <c r="AI60" s="17">
        <v>0.99233064328151999</v>
      </c>
      <c r="AJ60" s="17">
        <v>1.0175272777192499</v>
      </c>
      <c r="AK60" s="3">
        <v>-10</v>
      </c>
      <c r="AL60" s="3">
        <v>15</v>
      </c>
      <c r="AN60" s="6">
        <v>1.0287164696980433E-3</v>
      </c>
      <c r="AP60" s="6">
        <v>-1.1544226512308908E-3</v>
      </c>
      <c r="AR60" s="6">
        <v>-7.2265938654270112E-4</v>
      </c>
      <c r="AT60" s="6">
        <v>-4.2930738408686331E-4</v>
      </c>
      <c r="AV60" s="6">
        <v>1.0784578053384397E-3</v>
      </c>
      <c r="AX60" s="6">
        <v>3.6847341464252281E-5</v>
      </c>
      <c r="AZ60" s="6">
        <v>-1.7812705893996972E-3</v>
      </c>
      <c r="BA60" s="20"/>
      <c r="BB60" s="6">
        <v>-4.0587293592397877E-4</v>
      </c>
      <c r="BC60" s="20"/>
      <c r="BD60" s="6">
        <v>-2.2622064606874215E-3</v>
      </c>
      <c r="BF60" s="6">
        <v>3.1033240836981779E-3</v>
      </c>
      <c r="BH60" s="6">
        <v>3.2104468210483184E-3</v>
      </c>
      <c r="BJ60" s="6">
        <v>-4.4483234325293219E-3</v>
      </c>
      <c r="BL60" s="6">
        <v>-4.9581900915176558E-3</v>
      </c>
      <c r="BM60" s="20"/>
      <c r="BN60" s="6">
        <v>8.7049191692387673E-3</v>
      </c>
      <c r="BO60" s="20"/>
    </row>
    <row r="61" spans="1:67" x14ac:dyDescent="0.25">
      <c r="A61" s="3">
        <v>60</v>
      </c>
      <c r="B61" s="3" t="s">
        <v>21</v>
      </c>
      <c r="C61" s="3" t="s">
        <v>22</v>
      </c>
      <c r="D61" s="3" t="s">
        <v>40</v>
      </c>
      <c r="E61" s="3" t="s">
        <v>54</v>
      </c>
      <c r="F61" s="3" t="s">
        <v>43</v>
      </c>
      <c r="G61" s="3" t="b">
        <v>1</v>
      </c>
      <c r="H61" s="3" t="b">
        <v>1</v>
      </c>
      <c r="I61" s="3" t="b">
        <v>0</v>
      </c>
      <c r="J61" s="3" t="b">
        <v>1</v>
      </c>
      <c r="K61" s="3" t="b">
        <v>0</v>
      </c>
      <c r="L61" s="3">
        <v>200</v>
      </c>
      <c r="M61" s="3">
        <v>2</v>
      </c>
      <c r="N61" s="3">
        <v>0</v>
      </c>
      <c r="O61" s="3">
        <v>1</v>
      </c>
      <c r="P61" s="3">
        <v>2</v>
      </c>
      <c r="Q61" s="3">
        <v>100</v>
      </c>
      <c r="R61" s="3">
        <v>100</v>
      </c>
      <c r="S61" s="3">
        <v>1</v>
      </c>
      <c r="T61" s="3">
        <v>1</v>
      </c>
      <c r="U61" s="3" t="b">
        <v>1</v>
      </c>
      <c r="V61" s="3">
        <v>201</v>
      </c>
      <c r="W61" s="51">
        <v>114085.44</v>
      </c>
      <c r="X61" s="51">
        <v>58900.09</v>
      </c>
      <c r="Y61" s="51">
        <v>173.99</v>
      </c>
      <c r="Z61" s="51">
        <v>181.26</v>
      </c>
      <c r="AA61" s="51">
        <v>148.94999999999999</v>
      </c>
      <c r="AB61" s="51">
        <v>163.13</v>
      </c>
      <c r="AC61" s="17">
        <v>1.16821441386959</v>
      </c>
      <c r="AD61" s="17">
        <v>1.1112297799537101</v>
      </c>
      <c r="AE61" s="51">
        <v>1473.99</v>
      </c>
      <c r="AF61" s="51">
        <v>1068.01</v>
      </c>
      <c r="AG61" s="51">
        <v>1485.06</v>
      </c>
      <c r="AH61" s="51">
        <v>1056.94</v>
      </c>
      <c r="AI61" s="17">
        <v>0.99398570428308397</v>
      </c>
      <c r="AJ61" s="17">
        <v>1.01344299759649</v>
      </c>
      <c r="AK61" s="3">
        <v>-10</v>
      </c>
      <c r="AL61" s="3">
        <v>15</v>
      </c>
      <c r="AN61" s="6">
        <v>2.0968192286321408E-3</v>
      </c>
      <c r="AP61" s="6">
        <v>-4.252730346675393E-3</v>
      </c>
      <c r="AR61" s="6">
        <v>-2.0991534561473069E-3</v>
      </c>
      <c r="AT61" s="6">
        <v>-2.3556866716568647E-3</v>
      </c>
      <c r="AV61" s="6">
        <v>3.9768131571853438E-3</v>
      </c>
      <c r="AX61" s="6">
        <v>1.8178021789061471E-3</v>
      </c>
      <c r="AZ61" s="6">
        <v>-6.1280210894094633E-3</v>
      </c>
      <c r="BA61" s="20"/>
      <c r="BB61" s="6">
        <v>-4.1939400662618365E-3</v>
      </c>
      <c r="BC61" s="20"/>
      <c r="BD61" s="6">
        <v>2.5465126244179626E-3</v>
      </c>
      <c r="BF61" s="6">
        <v>-3.4933389565143802E-3</v>
      </c>
      <c r="BH61" s="6">
        <v>5.8451806045665133E-3</v>
      </c>
      <c r="BJ61" s="6">
        <v>-8.0989517347523909E-3</v>
      </c>
      <c r="BL61" s="6">
        <v>-3.2986072643067521E-3</v>
      </c>
      <c r="BM61" s="20"/>
      <c r="BN61" s="6">
        <v>4.6560513488818067E-3</v>
      </c>
      <c r="BO61" s="20"/>
    </row>
    <row r="62" spans="1:67" x14ac:dyDescent="0.25">
      <c r="A62" s="1">
        <v>61</v>
      </c>
      <c r="B62" s="1" t="s">
        <v>21</v>
      </c>
      <c r="C62" s="1" t="s">
        <v>22</v>
      </c>
      <c r="D62" s="1" t="s">
        <v>40</v>
      </c>
      <c r="E62" s="1" t="s">
        <v>55</v>
      </c>
      <c r="F62" s="1" t="s">
        <v>43</v>
      </c>
      <c r="G62" s="1" t="b">
        <v>1</v>
      </c>
      <c r="H62" s="1" t="b">
        <v>1</v>
      </c>
      <c r="I62" s="1" t="b">
        <v>0</v>
      </c>
      <c r="J62" s="1" t="b">
        <v>1</v>
      </c>
      <c r="K62" s="1" t="b">
        <v>0</v>
      </c>
      <c r="L62" s="1">
        <v>200</v>
      </c>
      <c r="M62" s="1">
        <v>2</v>
      </c>
      <c r="N62" s="1">
        <v>0</v>
      </c>
      <c r="O62" s="1">
        <v>1</v>
      </c>
      <c r="P62" s="1">
        <v>2</v>
      </c>
      <c r="Q62" s="1">
        <v>100</v>
      </c>
      <c r="R62" s="1">
        <v>100</v>
      </c>
      <c r="S62" s="1">
        <v>1</v>
      </c>
      <c r="T62" s="1">
        <v>1</v>
      </c>
      <c r="U62" s="1" t="b">
        <v>1</v>
      </c>
      <c r="V62" s="1">
        <v>201</v>
      </c>
      <c r="W62" s="50">
        <v>91998.78</v>
      </c>
      <c r="X62" s="50">
        <v>59226.96</v>
      </c>
      <c r="Y62" s="50">
        <v>178.42</v>
      </c>
      <c r="Z62" s="50">
        <v>182.77</v>
      </c>
      <c r="AA62" s="50">
        <v>156.22999999999999</v>
      </c>
      <c r="AB62" s="50">
        <v>164.89</v>
      </c>
      <c r="AC62" s="16">
        <v>1.14214470252807</v>
      </c>
      <c r="AD62" s="16">
        <v>1.10853351045721</v>
      </c>
      <c r="AE62" s="50">
        <v>1406.6</v>
      </c>
      <c r="AF62" s="50">
        <v>1135.4000000000001</v>
      </c>
      <c r="AG62" s="50">
        <v>1410.26</v>
      </c>
      <c r="AH62" s="50">
        <v>1131.74</v>
      </c>
      <c r="AI62" s="16">
        <v>0.99913152772396996</v>
      </c>
      <c r="AJ62" s="16">
        <v>1.00601788259826</v>
      </c>
      <c r="AK62" s="1">
        <v>-10</v>
      </c>
      <c r="AL62" s="1">
        <v>10</v>
      </c>
      <c r="AN62" s="6" cm="1">
        <f t="array" ref="AN62:AN66">W62:W66/AO62-1</f>
        <v>-6.8632060068301026E-3</v>
      </c>
      <c r="AO62" s="23">
        <f>AVERAGE(W62:W66)</f>
        <v>92634.55</v>
      </c>
      <c r="AP62" s="6" cm="1">
        <f t="array" ref="AP62:AP66">X62:X66/AQ62-1</f>
        <v>-7.4214764393872867E-3</v>
      </c>
      <c r="AQ62" s="23">
        <f t="shared" ref="AQ62" si="12">AVERAGE(X62:X66)</f>
        <v>59669.797999999995</v>
      </c>
      <c r="AR62" s="6" cm="1">
        <f t="array" ref="AR62:AR66">Y62:Y66/AS62-1</f>
        <v>4.9346163335783899E-4</v>
      </c>
      <c r="AS62" s="23">
        <f>AVERAGE(Y62:Y66)</f>
        <v>178.33200000000002</v>
      </c>
      <c r="AT62" s="6" cm="1">
        <f t="array" ref="AT62:AT66">Z62:Z66/AU62-1</f>
        <v>9.2003373457028026E-4</v>
      </c>
      <c r="AU62" s="23">
        <f>AVERAGE(Z62:Z66)</f>
        <v>182.602</v>
      </c>
      <c r="AV62" s="6" cm="1">
        <f t="array" ref="AV62:AV66">AA62:AA66/AW62-1</f>
        <v>1.8853888774881256E-3</v>
      </c>
      <c r="AW62" s="23">
        <f>AVERAGE(AA62:AA66)</f>
        <v>155.93600000000001</v>
      </c>
      <c r="AX62" s="6" cm="1">
        <f t="array" ref="AX62:AX66">AB62:AB66/AY62-1</f>
        <v>1.7131609642300205E-3</v>
      </c>
      <c r="AY62" s="23">
        <f>AVERAGE(AB62:AB66)</f>
        <v>164.608</v>
      </c>
      <c r="AZ62" s="6" cm="1">
        <f t="array" ref="AZ62:AZ66">AC62:AC66/BA62-1</f>
        <v>-1.403527291615414E-3</v>
      </c>
      <c r="BA62" s="20">
        <f>AVERAGE(AC62:AC66)</f>
        <v>1.1437499868493979</v>
      </c>
      <c r="BB62" s="6" cm="1">
        <f t="array" ref="BB62:BB66">AD62:AD66/BC62-1</f>
        <v>-8.0206121872505864E-4</v>
      </c>
      <c r="BC62" s="20">
        <f>AVERAGE(AD62:AD66)</f>
        <v>1.109423335890076</v>
      </c>
      <c r="BD62" s="6" cm="1">
        <f t="array" ref="BD62:BD66">AE62:AE66/BE62-1</f>
        <v>-3.3330876976186419E-3</v>
      </c>
      <c r="BE62" s="23">
        <f>AVERAGE(AE62:AE66)</f>
        <v>1411.3039999999999</v>
      </c>
      <c r="BF62" s="6" cm="1">
        <f t="array" ref="BF62:BF66">AF62:AF66/BG62-1</f>
        <v>4.1602694269724516E-3</v>
      </c>
      <c r="BG62" s="23">
        <f>AVERAGE(AF62:AF66)</f>
        <v>1130.6960000000001</v>
      </c>
      <c r="BH62" s="6" cm="1">
        <f t="array" ref="BH62:BH66">AG62:AG66/BI62-1</f>
        <v>1.9574690209256396E-4</v>
      </c>
      <c r="BI62" s="23">
        <f>AVERAGE(AG62:AG66)</f>
        <v>1409.9839999999999</v>
      </c>
      <c r="BJ62" s="6" cm="1">
        <f t="array" ref="BJ62:BJ66">AH62:AH66/BK62-1</f>
        <v>-2.4381280829954832E-4</v>
      </c>
      <c r="BK62" s="23">
        <f>AVERAGE(AH62:AH66)</f>
        <v>1132.0160000000001</v>
      </c>
      <c r="BL62" s="6" cm="1">
        <f t="array" ref="BL62:BL66">AI62:AI66/BM62-1</f>
        <v>-3.2273645851242927E-3</v>
      </c>
      <c r="BM62" s="20">
        <f>AVERAGE(AI62:AI66)</f>
        <v>1.00236652996409</v>
      </c>
      <c r="BN62" s="6" cm="1">
        <f t="array" ref="BN62:BN66">AJ62:AJ66/BO62-1</f>
        <v>4.8921269650128441E-3</v>
      </c>
      <c r="BO62" s="20">
        <f>AVERAGE(AJ62:AJ66)</f>
        <v>1.0011202751051969</v>
      </c>
    </row>
    <row r="63" spans="1:67" x14ac:dyDescent="0.25">
      <c r="A63" s="1">
        <v>62</v>
      </c>
      <c r="B63" s="1" t="s">
        <v>21</v>
      </c>
      <c r="C63" s="1" t="s">
        <v>22</v>
      </c>
      <c r="D63" s="1" t="s">
        <v>40</v>
      </c>
      <c r="E63" s="1" t="s">
        <v>55</v>
      </c>
      <c r="F63" s="1" t="s">
        <v>43</v>
      </c>
      <c r="G63" s="1" t="b">
        <v>1</v>
      </c>
      <c r="H63" s="1" t="b">
        <v>1</v>
      </c>
      <c r="I63" s="1" t="b">
        <v>0</v>
      </c>
      <c r="J63" s="1" t="b">
        <v>1</v>
      </c>
      <c r="K63" s="1" t="b">
        <v>0</v>
      </c>
      <c r="L63" s="1">
        <v>200</v>
      </c>
      <c r="M63" s="1">
        <v>2</v>
      </c>
      <c r="N63" s="1">
        <v>0</v>
      </c>
      <c r="O63" s="1">
        <v>1</v>
      </c>
      <c r="P63" s="1">
        <v>2</v>
      </c>
      <c r="Q63" s="1">
        <v>100</v>
      </c>
      <c r="R63" s="1">
        <v>100</v>
      </c>
      <c r="S63" s="1">
        <v>1</v>
      </c>
      <c r="T63" s="1">
        <v>1</v>
      </c>
      <c r="U63" s="1" t="b">
        <v>1</v>
      </c>
      <c r="V63" s="1">
        <v>201</v>
      </c>
      <c r="W63" s="50">
        <v>92514</v>
      </c>
      <c r="X63" s="50">
        <v>59356.56</v>
      </c>
      <c r="Y63" s="50">
        <v>178.21</v>
      </c>
      <c r="Z63" s="50">
        <v>182.39</v>
      </c>
      <c r="AA63" s="50">
        <v>156.36000000000001</v>
      </c>
      <c r="AB63" s="50">
        <v>164.89</v>
      </c>
      <c r="AC63" s="16">
        <v>1.13986991096602</v>
      </c>
      <c r="AD63" s="16">
        <v>1.1062303399348501</v>
      </c>
      <c r="AE63" s="50">
        <v>1416.58</v>
      </c>
      <c r="AF63" s="50">
        <v>1125.42</v>
      </c>
      <c r="AG63" s="50">
        <v>1414.28</v>
      </c>
      <c r="AH63" s="50">
        <v>1127.72</v>
      </c>
      <c r="AI63" s="16">
        <v>1.0027735339881001</v>
      </c>
      <c r="AJ63" s="16">
        <v>0.99988174828663401</v>
      </c>
      <c r="AK63" s="1">
        <v>-10</v>
      </c>
      <c r="AL63" s="1">
        <v>10</v>
      </c>
      <c r="AN63" s="6">
        <v>-1.3013503061223286E-3</v>
      </c>
      <c r="AP63" s="6">
        <v>-5.2495233853481205E-3</v>
      </c>
      <c r="AR63" s="6">
        <v>-6.8411726442818566E-4</v>
      </c>
      <c r="AT63" s="6">
        <v>-1.16099495076738E-3</v>
      </c>
      <c r="AV63" s="6">
        <v>2.7190642314796065E-3</v>
      </c>
      <c r="AX63" s="6">
        <v>1.7131609642300205E-3</v>
      </c>
      <c r="AZ63" s="6">
        <v>-3.3924161119039953E-3</v>
      </c>
      <c r="BA63" s="20"/>
      <c r="BB63" s="6">
        <v>-2.8780681385832674E-3</v>
      </c>
      <c r="BC63" s="20"/>
      <c r="BD63" s="6">
        <v>3.738386626835899E-3</v>
      </c>
      <c r="BF63" s="6">
        <v>-4.6661525290617734E-3</v>
      </c>
      <c r="BH63" s="6">
        <v>3.046843084744344E-3</v>
      </c>
      <c r="BJ63" s="6">
        <v>-3.7949993639666557E-3</v>
      </c>
      <c r="BL63" s="6">
        <v>4.060431108214857E-4</v>
      </c>
      <c r="BM63" s="20"/>
      <c r="BN63" s="6">
        <v>-1.2371408804329187E-3</v>
      </c>
      <c r="BO63" s="20"/>
    </row>
    <row r="64" spans="1:67" x14ac:dyDescent="0.25">
      <c r="A64" s="1">
        <v>63</v>
      </c>
      <c r="B64" s="1" t="s">
        <v>21</v>
      </c>
      <c r="C64" s="1" t="s">
        <v>22</v>
      </c>
      <c r="D64" s="1" t="s">
        <v>40</v>
      </c>
      <c r="E64" s="1" t="s">
        <v>55</v>
      </c>
      <c r="F64" s="1" t="s">
        <v>43</v>
      </c>
      <c r="G64" s="1" t="b">
        <v>1</v>
      </c>
      <c r="H64" s="1" t="b">
        <v>1</v>
      </c>
      <c r="I64" s="1" t="b">
        <v>0</v>
      </c>
      <c r="J64" s="1" t="b">
        <v>1</v>
      </c>
      <c r="K64" s="1" t="b">
        <v>0</v>
      </c>
      <c r="L64" s="1">
        <v>200</v>
      </c>
      <c r="M64" s="1">
        <v>2</v>
      </c>
      <c r="N64" s="1">
        <v>0</v>
      </c>
      <c r="O64" s="1">
        <v>1</v>
      </c>
      <c r="P64" s="1">
        <v>2</v>
      </c>
      <c r="Q64" s="1">
        <v>100</v>
      </c>
      <c r="R64" s="1">
        <v>100</v>
      </c>
      <c r="S64" s="1">
        <v>1</v>
      </c>
      <c r="T64" s="1">
        <v>1</v>
      </c>
      <c r="U64" s="1" t="b">
        <v>1</v>
      </c>
      <c r="V64" s="1">
        <v>201</v>
      </c>
      <c r="W64" s="50">
        <v>93674.17</v>
      </c>
      <c r="X64" s="50">
        <v>60664.25</v>
      </c>
      <c r="Y64" s="50">
        <v>178.31</v>
      </c>
      <c r="Z64" s="50">
        <v>182.46</v>
      </c>
      <c r="AA64" s="50">
        <v>155.08000000000001</v>
      </c>
      <c r="AB64" s="50">
        <v>164.01</v>
      </c>
      <c r="AC64" s="16">
        <v>1.14992969144434</v>
      </c>
      <c r="AD64" s="16">
        <v>1.1126196216120601</v>
      </c>
      <c r="AE64" s="50">
        <v>1418.9</v>
      </c>
      <c r="AF64" s="50">
        <v>1123.0999999999999</v>
      </c>
      <c r="AG64" s="50">
        <v>1401.91</v>
      </c>
      <c r="AH64" s="50">
        <v>1140.0899999999999</v>
      </c>
      <c r="AI64" s="16">
        <v>1.0136864506738099</v>
      </c>
      <c r="AJ64" s="16">
        <v>0.98749151497788001</v>
      </c>
      <c r="AK64" s="1">
        <v>-10</v>
      </c>
      <c r="AL64" s="1">
        <v>10</v>
      </c>
      <c r="AN64" s="6">
        <v>1.1222810495651991E-2</v>
      </c>
      <c r="AP64" s="6">
        <v>1.6665918661229684E-2</v>
      </c>
      <c r="AR64" s="6">
        <v>-1.2336540833957077E-4</v>
      </c>
      <c r="AT64" s="6">
        <v>-7.7764756136289304E-4</v>
      </c>
      <c r="AV64" s="6">
        <v>-5.4894315616662581E-3</v>
      </c>
      <c r="AX64" s="6">
        <v>-3.6328732503888572E-3</v>
      </c>
      <c r="AZ64" s="6">
        <v>5.4030204730011189E-3</v>
      </c>
      <c r="BA64" s="20"/>
      <c r="BB64" s="6">
        <v>2.8810334329407716E-3</v>
      </c>
      <c r="BC64" s="20"/>
      <c r="BD64" s="6">
        <v>5.3822564096752679E-3</v>
      </c>
      <c r="BF64" s="6">
        <v>-6.7179860899837518E-3</v>
      </c>
      <c r="BH64" s="6">
        <v>-5.7263061141118454E-3</v>
      </c>
      <c r="BJ64" s="6">
        <v>7.1324080225012576E-3</v>
      </c>
      <c r="BL64" s="6">
        <v>1.1293195025302127E-2</v>
      </c>
      <c r="BM64" s="20"/>
      <c r="BN64" s="6">
        <v>-1.3613509251807709E-2</v>
      </c>
      <c r="BO64" s="20"/>
    </row>
    <row r="65" spans="1:67" x14ac:dyDescent="0.25">
      <c r="A65" s="1">
        <v>64</v>
      </c>
      <c r="B65" s="1" t="s">
        <v>21</v>
      </c>
      <c r="C65" s="1" t="s">
        <v>22</v>
      </c>
      <c r="D65" s="1" t="s">
        <v>40</v>
      </c>
      <c r="E65" s="1" t="s">
        <v>55</v>
      </c>
      <c r="F65" s="1" t="s">
        <v>43</v>
      </c>
      <c r="G65" s="1" t="b">
        <v>1</v>
      </c>
      <c r="H65" s="1" t="b">
        <v>1</v>
      </c>
      <c r="I65" s="1" t="b">
        <v>0</v>
      </c>
      <c r="J65" s="1" t="b">
        <v>1</v>
      </c>
      <c r="K65" s="1" t="b">
        <v>0</v>
      </c>
      <c r="L65" s="1">
        <v>200</v>
      </c>
      <c r="M65" s="1">
        <v>2</v>
      </c>
      <c r="N65" s="1">
        <v>0</v>
      </c>
      <c r="O65" s="1">
        <v>1</v>
      </c>
      <c r="P65" s="1">
        <v>2</v>
      </c>
      <c r="Q65" s="1">
        <v>100</v>
      </c>
      <c r="R65" s="1">
        <v>100</v>
      </c>
      <c r="S65" s="1">
        <v>1</v>
      </c>
      <c r="T65" s="1">
        <v>1</v>
      </c>
      <c r="U65" s="1" t="b">
        <v>1</v>
      </c>
      <c r="V65" s="1">
        <v>201</v>
      </c>
      <c r="W65" s="50">
        <v>92591.32</v>
      </c>
      <c r="X65" s="50">
        <v>59947.68</v>
      </c>
      <c r="Y65" s="50">
        <v>178.15</v>
      </c>
      <c r="Z65" s="50">
        <v>182.59</v>
      </c>
      <c r="AA65" s="50">
        <v>155.84</v>
      </c>
      <c r="AB65" s="50">
        <v>164.69</v>
      </c>
      <c r="AC65" s="16">
        <v>1.1432604629907399</v>
      </c>
      <c r="AD65" s="16">
        <v>1.1087711247119501</v>
      </c>
      <c r="AE65" s="50">
        <v>1401.15</v>
      </c>
      <c r="AF65" s="50">
        <v>1140.8499999999999</v>
      </c>
      <c r="AG65" s="50">
        <v>1404.92</v>
      </c>
      <c r="AH65" s="50">
        <v>1137.08</v>
      </c>
      <c r="AI65" s="16">
        <v>0.99881630994235804</v>
      </c>
      <c r="AJ65" s="16">
        <v>1.00565346714772</v>
      </c>
      <c r="AK65" s="1">
        <v>-10</v>
      </c>
      <c r="AL65" s="1">
        <v>10</v>
      </c>
      <c r="AN65" s="6">
        <v>-4.6667253200882719E-4</v>
      </c>
      <c r="AP65" s="6">
        <v>4.6569958222417718E-3</v>
      </c>
      <c r="AR65" s="6">
        <v>-1.020568378081399E-3</v>
      </c>
      <c r="AT65" s="6">
        <v>-6.5716695326401009E-5</v>
      </c>
      <c r="AV65" s="6">
        <v>-6.1563718448598426E-4</v>
      </c>
      <c r="AX65" s="6">
        <v>4.9815318818047238E-4</v>
      </c>
      <c r="AZ65" s="6">
        <v>-4.2799900702639171E-4</v>
      </c>
      <c r="BA65" s="20"/>
      <c r="BB65" s="6">
        <v>-5.8788305331858304E-4</v>
      </c>
      <c r="BC65" s="20"/>
      <c r="BD65" s="6">
        <v>-7.1947645581673658E-3</v>
      </c>
      <c r="BF65" s="6">
        <v>8.9803094731031319E-3</v>
      </c>
      <c r="BH65" s="6">
        <v>-3.5915301166536961E-3</v>
      </c>
      <c r="BJ65" s="6">
        <v>4.4734350044521864E-3</v>
      </c>
      <c r="BL65" s="6">
        <v>-3.541838155608823E-3</v>
      </c>
      <c r="BM65" s="20"/>
      <c r="BN65" s="6">
        <v>4.5281193031943001E-3</v>
      </c>
      <c r="BO65" s="20"/>
    </row>
    <row r="66" spans="1:67" x14ac:dyDescent="0.25">
      <c r="A66" s="1">
        <v>65</v>
      </c>
      <c r="B66" s="1" t="s">
        <v>21</v>
      </c>
      <c r="C66" s="1" t="s">
        <v>22</v>
      </c>
      <c r="D66" s="1" t="s">
        <v>40</v>
      </c>
      <c r="E66" s="1" t="s">
        <v>55</v>
      </c>
      <c r="F66" s="1" t="s">
        <v>43</v>
      </c>
      <c r="G66" s="1" t="b">
        <v>1</v>
      </c>
      <c r="H66" s="1" t="b">
        <v>1</v>
      </c>
      <c r="I66" s="1" t="b">
        <v>0</v>
      </c>
      <c r="J66" s="1" t="b">
        <v>1</v>
      </c>
      <c r="K66" s="1" t="b">
        <v>0</v>
      </c>
      <c r="L66" s="1">
        <v>200</v>
      </c>
      <c r="M66" s="1">
        <v>2</v>
      </c>
      <c r="N66" s="1">
        <v>0</v>
      </c>
      <c r="O66" s="1">
        <v>1</v>
      </c>
      <c r="P66" s="1">
        <v>2</v>
      </c>
      <c r="Q66" s="1">
        <v>100</v>
      </c>
      <c r="R66" s="1">
        <v>100</v>
      </c>
      <c r="S66" s="1">
        <v>1</v>
      </c>
      <c r="T66" s="1">
        <v>1</v>
      </c>
      <c r="U66" s="1" t="b">
        <v>1</v>
      </c>
      <c r="V66" s="1">
        <v>201</v>
      </c>
      <c r="W66" s="50">
        <v>92394.48</v>
      </c>
      <c r="X66" s="50">
        <v>59153.54</v>
      </c>
      <c r="Y66" s="50">
        <v>178.57</v>
      </c>
      <c r="Z66" s="50">
        <v>182.8</v>
      </c>
      <c r="AA66" s="50">
        <v>156.16999999999999</v>
      </c>
      <c r="AB66" s="50">
        <v>164.56</v>
      </c>
      <c r="AC66" s="16">
        <v>1.14354516631782</v>
      </c>
      <c r="AD66" s="16">
        <v>1.1109620827343101</v>
      </c>
      <c r="AE66" s="50">
        <v>1413.29</v>
      </c>
      <c r="AF66" s="50">
        <v>1128.71</v>
      </c>
      <c r="AG66" s="50">
        <v>1418.55</v>
      </c>
      <c r="AH66" s="50">
        <v>1123.45</v>
      </c>
      <c r="AI66" s="16">
        <v>0.99742482749221195</v>
      </c>
      <c r="AJ66" s="16">
        <v>1.0065567625154901</v>
      </c>
      <c r="AK66" s="1">
        <v>-10</v>
      </c>
      <c r="AL66" s="1">
        <v>10</v>
      </c>
      <c r="AN66" s="6">
        <v>-2.591581650690844E-3</v>
      </c>
      <c r="AP66" s="6">
        <v>-8.6519146587356044E-3</v>
      </c>
      <c r="AR66" s="6">
        <v>1.3345894174907613E-3</v>
      </c>
      <c r="AT66" s="6">
        <v>1.0843254728865048E-3</v>
      </c>
      <c r="AV66" s="6">
        <v>1.5006156371843993E-3</v>
      </c>
      <c r="AX66" s="6">
        <v>-2.9160186625198925E-4</v>
      </c>
      <c r="AZ66" s="6">
        <v>-1.7907806245498481E-4</v>
      </c>
      <c r="BA66" s="20"/>
      <c r="BB66" s="6">
        <v>1.3869789776861374E-3</v>
      </c>
      <c r="BC66" s="20"/>
      <c r="BD66" s="6">
        <v>1.407209219275396E-3</v>
      </c>
      <c r="BF66" s="6">
        <v>-1.7564402810305024E-3</v>
      </c>
      <c r="BH66" s="6">
        <v>6.0752462439290777E-3</v>
      </c>
      <c r="BJ66" s="6">
        <v>-7.5670308546875731E-3</v>
      </c>
      <c r="BL66" s="6">
        <v>-4.9300353953908305E-3</v>
      </c>
      <c r="BM66" s="20"/>
      <c r="BN66" s="6">
        <v>5.4304038640331509E-3</v>
      </c>
      <c r="BO66" s="20"/>
    </row>
    <row r="67" spans="1:67" x14ac:dyDescent="0.25">
      <c r="A67" s="3">
        <v>66</v>
      </c>
      <c r="B67" s="3" t="s">
        <v>21</v>
      </c>
      <c r="C67" s="3" t="s">
        <v>22</v>
      </c>
      <c r="D67" s="3" t="s">
        <v>40</v>
      </c>
      <c r="E67" s="3" t="s">
        <v>56</v>
      </c>
      <c r="F67" s="3" t="s">
        <v>43</v>
      </c>
      <c r="G67" s="3" t="b">
        <v>1</v>
      </c>
      <c r="H67" s="3" t="b">
        <v>1</v>
      </c>
      <c r="I67" s="3" t="b">
        <v>0</v>
      </c>
      <c r="J67" s="3" t="b">
        <v>1</v>
      </c>
      <c r="K67" s="3" t="b">
        <v>0</v>
      </c>
      <c r="L67" s="3">
        <v>200</v>
      </c>
      <c r="M67" s="3">
        <v>2</v>
      </c>
      <c r="N67" s="3">
        <v>0</v>
      </c>
      <c r="O67" s="3">
        <v>1</v>
      </c>
      <c r="P67" s="3">
        <v>2</v>
      </c>
      <c r="Q67" s="3">
        <v>100</v>
      </c>
      <c r="R67" s="3">
        <v>100</v>
      </c>
      <c r="S67" s="3">
        <v>1</v>
      </c>
      <c r="T67" s="3">
        <v>1</v>
      </c>
      <c r="U67" s="3" t="b">
        <v>1</v>
      </c>
      <c r="V67" s="3">
        <v>201</v>
      </c>
      <c r="W67" s="51">
        <v>72785.87</v>
      </c>
      <c r="X67" s="51">
        <v>58572.97</v>
      </c>
      <c r="Y67" s="51">
        <v>181.94</v>
      </c>
      <c r="Z67" s="51">
        <v>183.79</v>
      </c>
      <c r="AA67" s="51">
        <v>163.78</v>
      </c>
      <c r="AB67" s="51">
        <v>167.32</v>
      </c>
      <c r="AC67" s="17">
        <v>1.1109868834076499</v>
      </c>
      <c r="AD67" s="17">
        <v>1.0985457405615999</v>
      </c>
      <c r="AE67" s="51">
        <v>1337.46</v>
      </c>
      <c r="AF67" s="51">
        <v>1204.54</v>
      </c>
      <c r="AG67" s="51">
        <v>1344.64</v>
      </c>
      <c r="AH67" s="51">
        <v>1197.3599999999999</v>
      </c>
      <c r="AI67" s="17">
        <v>0.99641653719422496</v>
      </c>
      <c r="AJ67" s="17">
        <v>1.00825670552082</v>
      </c>
      <c r="AK67" s="3">
        <v>-10</v>
      </c>
      <c r="AL67" s="3">
        <v>5</v>
      </c>
      <c r="AN67" s="6" cm="1">
        <f t="array" ref="AN67:AN71">W67:W71/AO67-1</f>
        <v>-6.1283807070641183E-3</v>
      </c>
      <c r="AO67" s="23">
        <f>AVERAGE(W67:W71)</f>
        <v>73234.680000000008</v>
      </c>
      <c r="AP67" s="6" cm="1">
        <f t="array" ref="AP67:AP71">X67:X71/AQ67-1</f>
        <v>-1.4689217751018835E-2</v>
      </c>
      <c r="AQ67" s="23">
        <f t="shared" ref="AQ67" si="13">AVERAGE(X67:X71)</f>
        <v>59446.188000000002</v>
      </c>
      <c r="AR67" s="6" cm="1">
        <f t="array" ref="AR67:AR71">Y67:Y71/AS67-1</f>
        <v>7.1503217644797168E-4</v>
      </c>
      <c r="AS67" s="23">
        <f>AVERAGE(Y67:Y71)</f>
        <v>181.81</v>
      </c>
      <c r="AT67" s="6" cm="1">
        <f t="array" ref="AT67:AT71">Z67:Z71/AU67-1</f>
        <v>-1.3056676858125282E-4</v>
      </c>
      <c r="AU67" s="23">
        <f>AVERAGE(Z67:Z71)</f>
        <v>183.81399999999999</v>
      </c>
      <c r="AV67" s="6" cm="1">
        <f t="array" ref="AV67:AV71">AA67:AA71/AW67-1</f>
        <v>3.5785190813499845E-3</v>
      </c>
      <c r="AW67" s="23">
        <f>AVERAGE(AA67:AA71)</f>
        <v>163.196</v>
      </c>
      <c r="AX67" s="6" cm="1">
        <f t="array" ref="AX67:AX71">AB67:AB71/AY67-1</f>
        <v>2.2402453487953E-3</v>
      </c>
      <c r="AY67" s="23">
        <f>AVERAGE(AB67:AB71)</f>
        <v>166.946</v>
      </c>
      <c r="AZ67" s="6" cm="1">
        <f t="array" ref="AZ67:AZ71">AC67:AC71/BA67-1</f>
        <v>-2.8590437839506322E-3</v>
      </c>
      <c r="BA67" s="20">
        <f>AVERAGE(AC67:AC71)</f>
        <v>1.11417235094186</v>
      </c>
      <c r="BB67" s="6" cm="1">
        <f t="array" ref="BB67:BB71">AD67:AD71/BC67-1</f>
        <v>-2.3582518970592936E-3</v>
      </c>
      <c r="BC67" s="20">
        <f>AVERAGE(AD67:AD71)</f>
        <v>1.101142511979408</v>
      </c>
      <c r="BD67" s="6" cm="1">
        <f t="array" ref="BD67:BD71">AE67:AE71/BE67-1</f>
        <v>8.7490383600079547E-3</v>
      </c>
      <c r="BE67" s="23">
        <f>AVERAGE(AE67:AE71)</f>
        <v>1325.86</v>
      </c>
      <c r="BF67" s="6" cm="1">
        <f t="array" ref="BF67:BF71">AF67:AF71/BG67-1</f>
        <v>-9.5383755159769157E-3</v>
      </c>
      <c r="BG67" s="23">
        <f>AVERAGE(AF67:AF71)</f>
        <v>1216.1400000000001</v>
      </c>
      <c r="BH67" s="6" cm="1">
        <f t="array" ref="BH67:BH71">AG67:AG71/BI67-1</f>
        <v>5.9309709196895266E-3</v>
      </c>
      <c r="BI67" s="23">
        <f>AVERAGE(AG67:AG71)</f>
        <v>1336.712</v>
      </c>
      <c r="BJ67" s="6" cm="1">
        <f t="array" ref="BJ67:BJ71">AH67:AH71/BK67-1</f>
        <v>-6.5776810189764889E-3</v>
      </c>
      <c r="BK67" s="23">
        <f>AVERAGE(AH67:AH71)</f>
        <v>1205.288</v>
      </c>
      <c r="BL67" s="6" cm="1">
        <f t="array" ref="BL67:BL71">AI67:AI71/BM67-1</f>
        <v>2.5097894494159334E-3</v>
      </c>
      <c r="BM67" s="20">
        <f>AVERAGE(AI67:AI71)</f>
        <v>0.99392200223946203</v>
      </c>
      <c r="BN67" s="6" cm="1">
        <f t="array" ref="BN67:BN71">AJ67:AJ71/BO67-1</f>
        <v>-3.2842787755091862E-3</v>
      </c>
      <c r="BO67" s="20">
        <f>AVERAGE(AJ67:AJ71)</f>
        <v>1.0115790130029763</v>
      </c>
    </row>
    <row r="68" spans="1:67" x14ac:dyDescent="0.25">
      <c r="A68" s="3">
        <v>67</v>
      </c>
      <c r="B68" s="3" t="s">
        <v>21</v>
      </c>
      <c r="C68" s="3" t="s">
        <v>22</v>
      </c>
      <c r="D68" s="3" t="s">
        <v>40</v>
      </c>
      <c r="E68" s="3" t="s">
        <v>56</v>
      </c>
      <c r="F68" s="3" t="s">
        <v>43</v>
      </c>
      <c r="G68" s="3" t="b">
        <v>1</v>
      </c>
      <c r="H68" s="3" t="b">
        <v>1</v>
      </c>
      <c r="I68" s="3" t="b">
        <v>0</v>
      </c>
      <c r="J68" s="3" t="b">
        <v>1</v>
      </c>
      <c r="K68" s="3" t="b">
        <v>0</v>
      </c>
      <c r="L68" s="3">
        <v>200</v>
      </c>
      <c r="M68" s="3">
        <v>2</v>
      </c>
      <c r="N68" s="3">
        <v>0</v>
      </c>
      <c r="O68" s="3">
        <v>1</v>
      </c>
      <c r="P68" s="3">
        <v>2</v>
      </c>
      <c r="Q68" s="3">
        <v>100</v>
      </c>
      <c r="R68" s="3">
        <v>100</v>
      </c>
      <c r="S68" s="3">
        <v>1</v>
      </c>
      <c r="T68" s="3">
        <v>1</v>
      </c>
      <c r="U68" s="3" t="b">
        <v>1</v>
      </c>
      <c r="V68" s="3">
        <v>201</v>
      </c>
      <c r="W68" s="51">
        <v>72620.2</v>
      </c>
      <c r="X68" s="51">
        <v>58902.45</v>
      </c>
      <c r="Y68" s="51">
        <v>181.83</v>
      </c>
      <c r="Z68" s="51">
        <v>183.89</v>
      </c>
      <c r="AA68" s="51">
        <v>163.62</v>
      </c>
      <c r="AB68" s="51">
        <v>167.32</v>
      </c>
      <c r="AC68" s="17">
        <v>1.11142431178336</v>
      </c>
      <c r="AD68" s="17">
        <v>1.0991575270023499</v>
      </c>
      <c r="AE68" s="51">
        <v>1321.73</v>
      </c>
      <c r="AF68" s="51">
        <v>1220.27</v>
      </c>
      <c r="AG68" s="51">
        <v>1338.45</v>
      </c>
      <c r="AH68" s="51">
        <v>1203.55</v>
      </c>
      <c r="AI68" s="17">
        <v>0.99032564718257998</v>
      </c>
      <c r="AJ68" s="17">
        <v>1.0174154678638401</v>
      </c>
      <c r="AK68" s="3">
        <v>-10</v>
      </c>
      <c r="AL68" s="3">
        <v>5</v>
      </c>
      <c r="AN68" s="6">
        <v>-8.390560319236906E-3</v>
      </c>
      <c r="AP68" s="6">
        <v>-9.1467261113531428E-3</v>
      </c>
      <c r="AR68" s="6">
        <v>1.1000495022273071E-4</v>
      </c>
      <c r="AT68" s="6">
        <v>4.1346143384068945E-4</v>
      </c>
      <c r="AV68" s="6">
        <v>2.5981028946788776E-3</v>
      </c>
      <c r="AX68" s="6">
        <v>2.2402453487953E-3</v>
      </c>
      <c r="AZ68" s="6">
        <v>-2.4664399149529892E-3</v>
      </c>
      <c r="BA68" s="20"/>
      <c r="BB68" s="6">
        <v>-1.8026594700171206E-3</v>
      </c>
      <c r="BC68" s="20"/>
      <c r="BD68" s="6">
        <v>-3.1149593471406778E-3</v>
      </c>
      <c r="BF68" s="6">
        <v>3.3959905931881806E-3</v>
      </c>
      <c r="BH68" s="6">
        <v>1.3002052798209984E-3</v>
      </c>
      <c r="BJ68" s="6">
        <v>-1.4419790124849952E-3</v>
      </c>
      <c r="BL68" s="6">
        <v>-3.6183473640576391E-3</v>
      </c>
      <c r="BM68" s="20"/>
      <c r="BN68" s="6">
        <v>5.7696480312869891E-3</v>
      </c>
      <c r="BO68" s="20"/>
    </row>
    <row r="69" spans="1:67" x14ac:dyDescent="0.25">
      <c r="A69" s="3">
        <v>68</v>
      </c>
      <c r="B69" s="3" t="s">
        <v>21</v>
      </c>
      <c r="C69" s="3" t="s">
        <v>22</v>
      </c>
      <c r="D69" s="3" t="s">
        <v>40</v>
      </c>
      <c r="E69" s="3" t="s">
        <v>56</v>
      </c>
      <c r="F69" s="3" t="s">
        <v>43</v>
      </c>
      <c r="G69" s="3" t="b">
        <v>1</v>
      </c>
      <c r="H69" s="3" t="b">
        <v>1</v>
      </c>
      <c r="I69" s="3" t="b">
        <v>0</v>
      </c>
      <c r="J69" s="3" t="b">
        <v>1</v>
      </c>
      <c r="K69" s="3" t="b">
        <v>0</v>
      </c>
      <c r="L69" s="3">
        <v>200</v>
      </c>
      <c r="M69" s="3">
        <v>2</v>
      </c>
      <c r="N69" s="3">
        <v>0</v>
      </c>
      <c r="O69" s="3">
        <v>1</v>
      </c>
      <c r="P69" s="3">
        <v>2</v>
      </c>
      <c r="Q69" s="3">
        <v>100</v>
      </c>
      <c r="R69" s="3">
        <v>100</v>
      </c>
      <c r="S69" s="3">
        <v>1</v>
      </c>
      <c r="T69" s="3">
        <v>1</v>
      </c>
      <c r="U69" s="3" t="b">
        <v>1</v>
      </c>
      <c r="V69" s="3">
        <v>201</v>
      </c>
      <c r="W69" s="51">
        <v>73488.539999999994</v>
      </c>
      <c r="X69" s="51">
        <v>59698.13</v>
      </c>
      <c r="Y69" s="51">
        <v>181.87</v>
      </c>
      <c r="Z69" s="51">
        <v>183.76</v>
      </c>
      <c r="AA69" s="51">
        <v>162.94</v>
      </c>
      <c r="AB69" s="51">
        <v>166.81</v>
      </c>
      <c r="AC69" s="17">
        <v>1.11625467869142</v>
      </c>
      <c r="AD69" s="17">
        <v>1.10167737995439</v>
      </c>
      <c r="AE69" s="51">
        <v>1334.31</v>
      </c>
      <c r="AF69" s="51">
        <v>1207.69</v>
      </c>
      <c r="AG69" s="51">
        <v>1332.08</v>
      </c>
      <c r="AH69" s="51">
        <v>1209.92</v>
      </c>
      <c r="AI69" s="17">
        <v>1.00324529296583</v>
      </c>
      <c r="AJ69" s="17">
        <v>1.00004558158974</v>
      </c>
      <c r="AK69" s="3">
        <v>-10</v>
      </c>
      <c r="AL69" s="3">
        <v>5</v>
      </c>
      <c r="AN69" s="6">
        <v>3.4663905133467399E-3</v>
      </c>
      <c r="AP69" s="6">
        <v>4.2381523269414689E-3</v>
      </c>
      <c r="AR69" s="6">
        <v>3.3001485066819214E-4</v>
      </c>
      <c r="AT69" s="6">
        <v>-2.9377522930784661E-4</v>
      </c>
      <c r="AV69" s="6">
        <v>-1.5686658986739932E-3</v>
      </c>
      <c r="AX69" s="6">
        <v>-8.1463467228926056E-4</v>
      </c>
      <c r="AZ69" s="6">
        <v>1.8689458123779534E-3</v>
      </c>
      <c r="BA69" s="20"/>
      <c r="BB69" s="6">
        <v>4.857391020354207E-4</v>
      </c>
      <c r="BC69" s="20"/>
      <c r="BD69" s="6">
        <v>6.373221908798854E-3</v>
      </c>
      <c r="BF69" s="6">
        <v>-6.9482131991382978E-3</v>
      </c>
      <c r="BH69" s="6">
        <v>-3.4652191347126493E-3</v>
      </c>
      <c r="BJ69" s="6">
        <v>3.8430648940337431E-3</v>
      </c>
      <c r="BL69" s="6">
        <v>9.3803041942537302E-3</v>
      </c>
      <c r="BM69" s="20"/>
      <c r="BN69" s="6">
        <v>-1.1401414288932377E-2</v>
      </c>
      <c r="BO69" s="20"/>
    </row>
    <row r="70" spans="1:67" x14ac:dyDescent="0.25">
      <c r="A70" s="3">
        <v>69</v>
      </c>
      <c r="B70" s="3" t="s">
        <v>21</v>
      </c>
      <c r="C70" s="3" t="s">
        <v>22</v>
      </c>
      <c r="D70" s="3" t="s">
        <v>40</v>
      </c>
      <c r="E70" s="3" t="s">
        <v>56</v>
      </c>
      <c r="F70" s="3" t="s">
        <v>43</v>
      </c>
      <c r="G70" s="3" t="b">
        <v>1</v>
      </c>
      <c r="H70" s="3" t="b">
        <v>1</v>
      </c>
      <c r="I70" s="3" t="b">
        <v>0</v>
      </c>
      <c r="J70" s="3" t="b">
        <v>1</v>
      </c>
      <c r="K70" s="3" t="b">
        <v>0</v>
      </c>
      <c r="L70" s="3">
        <v>200</v>
      </c>
      <c r="M70" s="3">
        <v>2</v>
      </c>
      <c r="N70" s="3">
        <v>0</v>
      </c>
      <c r="O70" s="3">
        <v>1</v>
      </c>
      <c r="P70" s="3">
        <v>2</v>
      </c>
      <c r="Q70" s="3">
        <v>100</v>
      </c>
      <c r="R70" s="3">
        <v>100</v>
      </c>
      <c r="S70" s="3">
        <v>1</v>
      </c>
      <c r="T70" s="3">
        <v>1</v>
      </c>
      <c r="U70" s="3" t="b">
        <v>1</v>
      </c>
      <c r="V70" s="3">
        <v>201</v>
      </c>
      <c r="W70" s="51">
        <v>74236.63</v>
      </c>
      <c r="X70" s="51">
        <v>60538.02</v>
      </c>
      <c r="Y70" s="51">
        <v>181.74</v>
      </c>
      <c r="Z70" s="51">
        <v>183.83</v>
      </c>
      <c r="AA70" s="51">
        <v>162.37</v>
      </c>
      <c r="AB70" s="51">
        <v>166.18</v>
      </c>
      <c r="AC70" s="17">
        <v>1.11940369842504</v>
      </c>
      <c r="AD70" s="17">
        <v>1.1062942813264101</v>
      </c>
      <c r="AE70" s="51">
        <v>1319.57</v>
      </c>
      <c r="AF70" s="51">
        <v>1222.43</v>
      </c>
      <c r="AG70" s="51">
        <v>1334.45</v>
      </c>
      <c r="AH70" s="51">
        <v>1207.55</v>
      </c>
      <c r="AI70" s="17">
        <v>0.99064622026979798</v>
      </c>
      <c r="AJ70" s="17">
        <v>1.0145780467100201</v>
      </c>
      <c r="AK70" s="3">
        <v>-10</v>
      </c>
      <c r="AL70" s="3">
        <v>5</v>
      </c>
      <c r="AN70" s="6">
        <v>1.3681359705538298E-2</v>
      </c>
      <c r="AP70" s="6">
        <v>1.8366728578121716E-2</v>
      </c>
      <c r="AR70" s="6">
        <v>-3.8501732577966852E-4</v>
      </c>
      <c r="AT70" s="6">
        <v>8.7044512387723927E-5</v>
      </c>
      <c r="AV70" s="6">
        <v>-5.0613985636902559E-3</v>
      </c>
      <c r="AX70" s="6">
        <v>-4.5883099924526327E-3</v>
      </c>
      <c r="AZ70" s="6">
        <v>4.6952767036065879E-3</v>
      </c>
      <c r="BA70" s="20"/>
      <c r="BB70" s="6">
        <v>4.6785672980158566E-3</v>
      </c>
      <c r="BC70" s="20"/>
      <c r="BD70" s="6">
        <v>-4.7440906279697659E-3</v>
      </c>
      <c r="BF70" s="6">
        <v>5.1721018961632392E-3</v>
      </c>
      <c r="BH70" s="6">
        <v>-1.6922119349567222E-3</v>
      </c>
      <c r="BJ70" s="6">
        <v>1.8767298770085983E-3</v>
      </c>
      <c r="BL70" s="6">
        <v>-3.2958139192845737E-3</v>
      </c>
      <c r="BM70" s="20"/>
      <c r="BN70" s="6">
        <v>2.9647053453005778E-3</v>
      </c>
      <c r="BO70" s="20"/>
    </row>
    <row r="71" spans="1:67" x14ac:dyDescent="0.25">
      <c r="A71" s="3">
        <v>70</v>
      </c>
      <c r="B71" s="3" t="s">
        <v>21</v>
      </c>
      <c r="C71" s="3" t="s">
        <v>22</v>
      </c>
      <c r="D71" s="3" t="s">
        <v>40</v>
      </c>
      <c r="E71" s="3" t="s">
        <v>56</v>
      </c>
      <c r="F71" s="3" t="s">
        <v>43</v>
      </c>
      <c r="G71" s="3" t="b">
        <v>1</v>
      </c>
      <c r="H71" s="3" t="b">
        <v>1</v>
      </c>
      <c r="I71" s="3" t="b">
        <v>0</v>
      </c>
      <c r="J71" s="3" t="b">
        <v>1</v>
      </c>
      <c r="K71" s="3" t="b">
        <v>0</v>
      </c>
      <c r="L71" s="3">
        <v>200</v>
      </c>
      <c r="M71" s="3">
        <v>2</v>
      </c>
      <c r="N71" s="3">
        <v>0</v>
      </c>
      <c r="O71" s="3">
        <v>1</v>
      </c>
      <c r="P71" s="3">
        <v>2</v>
      </c>
      <c r="Q71" s="3">
        <v>100</v>
      </c>
      <c r="R71" s="3">
        <v>100</v>
      </c>
      <c r="S71" s="3">
        <v>1</v>
      </c>
      <c r="T71" s="3">
        <v>1</v>
      </c>
      <c r="U71" s="3" t="b">
        <v>1</v>
      </c>
      <c r="V71" s="3">
        <v>201</v>
      </c>
      <c r="W71" s="51">
        <v>73042.16</v>
      </c>
      <c r="X71" s="51">
        <v>59519.37</v>
      </c>
      <c r="Y71" s="51">
        <v>181.67</v>
      </c>
      <c r="Z71" s="51">
        <v>183.8</v>
      </c>
      <c r="AA71" s="51">
        <v>163.27000000000001</v>
      </c>
      <c r="AB71" s="51">
        <v>167.1</v>
      </c>
      <c r="AC71" s="17">
        <v>1.1127921824018301</v>
      </c>
      <c r="AD71" s="17">
        <v>1.1000376310522899</v>
      </c>
      <c r="AE71" s="51">
        <v>1316.23</v>
      </c>
      <c r="AF71" s="51">
        <v>1225.77</v>
      </c>
      <c r="AG71" s="51">
        <v>1333.94</v>
      </c>
      <c r="AH71" s="51">
        <v>1208.06</v>
      </c>
      <c r="AI71" s="17">
        <v>0.98897631358487703</v>
      </c>
      <c r="AJ71" s="17">
        <v>1.01759926333046</v>
      </c>
      <c r="AK71" s="3">
        <v>-10</v>
      </c>
      <c r="AL71" s="3">
        <v>5</v>
      </c>
      <c r="AN71" s="6">
        <v>-2.6288091925847912E-3</v>
      </c>
      <c r="AP71" s="6">
        <v>1.2310629573084597E-3</v>
      </c>
      <c r="AR71" s="6">
        <v>-7.7003465155944806E-4</v>
      </c>
      <c r="AT71" s="6">
        <v>-7.616394833898088E-5</v>
      </c>
      <c r="AV71" s="6">
        <v>4.5344248633560902E-4</v>
      </c>
      <c r="AX71" s="6">
        <v>9.224539671510712E-4</v>
      </c>
      <c r="AZ71" s="6">
        <v>-1.2387388170808089E-3</v>
      </c>
      <c r="BA71" s="20"/>
      <c r="BB71" s="6">
        <v>-1.0033950329753072E-3</v>
      </c>
      <c r="BC71" s="20"/>
      <c r="BD71" s="6">
        <v>-7.2632102936960319E-3</v>
      </c>
      <c r="BF71" s="6">
        <v>7.9184962257634606E-3</v>
      </c>
      <c r="BH71" s="6">
        <v>-2.0737451298409315E-3</v>
      </c>
      <c r="BJ71" s="6">
        <v>2.2998652604191427E-3</v>
      </c>
      <c r="BL71" s="6">
        <v>-4.9759323603276728E-3</v>
      </c>
      <c r="BM71" s="20"/>
      <c r="BN71" s="6">
        <v>5.9513396878529967E-3</v>
      </c>
      <c r="BO71" s="20"/>
    </row>
    <row r="72" spans="1:67" x14ac:dyDescent="0.25">
      <c r="A72" s="1">
        <v>71</v>
      </c>
      <c r="B72" s="1" t="s">
        <v>21</v>
      </c>
      <c r="C72" s="1" t="s">
        <v>22</v>
      </c>
      <c r="D72" s="1" t="s">
        <v>40</v>
      </c>
      <c r="E72" s="1" t="s">
        <v>57</v>
      </c>
      <c r="F72" s="1" t="s">
        <v>43</v>
      </c>
      <c r="G72" s="1" t="b">
        <v>1</v>
      </c>
      <c r="H72" s="1" t="b">
        <v>1</v>
      </c>
      <c r="I72" s="1" t="b">
        <v>0</v>
      </c>
      <c r="J72" s="1" t="b">
        <v>1</v>
      </c>
      <c r="K72" s="1" t="b">
        <v>0</v>
      </c>
      <c r="L72" s="1">
        <v>200</v>
      </c>
      <c r="M72" s="1">
        <v>2</v>
      </c>
      <c r="N72" s="1">
        <v>0</v>
      </c>
      <c r="O72" s="1">
        <v>1</v>
      </c>
      <c r="P72" s="1">
        <v>2</v>
      </c>
      <c r="Q72" s="1">
        <v>100</v>
      </c>
      <c r="R72" s="1">
        <v>100</v>
      </c>
      <c r="S72" s="1">
        <v>1</v>
      </c>
      <c r="T72" s="1">
        <v>1</v>
      </c>
      <c r="U72" s="1" t="b">
        <v>1</v>
      </c>
      <c r="V72" s="1">
        <v>201</v>
      </c>
      <c r="W72" s="50">
        <v>52104.83</v>
      </c>
      <c r="X72" s="50">
        <v>52117.17</v>
      </c>
      <c r="Y72" s="50">
        <v>187</v>
      </c>
      <c r="Z72" s="50">
        <v>187</v>
      </c>
      <c r="AA72" s="50">
        <v>172</v>
      </c>
      <c r="AB72" s="50">
        <v>172</v>
      </c>
      <c r="AC72" s="16">
        <v>1.08720930232557</v>
      </c>
      <c r="AD72" s="16">
        <v>1.08720930232557</v>
      </c>
      <c r="AE72" s="50">
        <v>1271.43</v>
      </c>
      <c r="AF72" s="50">
        <v>1270.57</v>
      </c>
      <c r="AG72" s="50">
        <v>1270.58</v>
      </c>
      <c r="AH72" s="50">
        <v>1271.42</v>
      </c>
      <c r="AI72" s="16">
        <v>1.0006869164574199</v>
      </c>
      <c r="AJ72" s="16">
        <v>0.999349360165394</v>
      </c>
      <c r="AK72" s="1">
        <v>-10</v>
      </c>
      <c r="AL72" s="1">
        <v>0</v>
      </c>
      <c r="AN72" s="6" cm="1">
        <f t="array" ref="AN72:AN76">W72:W76/AO72-1</f>
        <v>1.4240725219050177E-5</v>
      </c>
      <c r="AO72" s="23">
        <f>AVERAGE(W72:W76)</f>
        <v>52104.088000000003</v>
      </c>
      <c r="AP72" s="6" cm="1">
        <f t="array" ref="AP72:AP76">X72:X76/AQ72-1</f>
        <v>-1.4236947942114497E-5</v>
      </c>
      <c r="AQ72" s="23">
        <f t="shared" ref="AQ72" si="14">AVERAGE(X72:X76)</f>
        <v>52117.911999999997</v>
      </c>
      <c r="AR72" s="6" cm="1">
        <f t="array" ref="AR72:AR76">Y72:Y76/AS72-1</f>
        <v>0</v>
      </c>
      <c r="AS72" s="23">
        <f>AVERAGE(Y72:Y76)</f>
        <v>187</v>
      </c>
      <c r="AT72" s="6" cm="1">
        <f t="array" ref="AT72:AT76">Z72:Z76/AU72-1</f>
        <v>0</v>
      </c>
      <c r="AU72" s="23">
        <f>AVERAGE(Z72:Z76)</f>
        <v>187</v>
      </c>
      <c r="AV72" s="6" cm="1">
        <f t="array" ref="AV72:AV76">AA72:AA76/AW72-1</f>
        <v>0</v>
      </c>
      <c r="AW72" s="23">
        <f>AVERAGE(AA72:AA76)</f>
        <v>172</v>
      </c>
      <c r="AX72" s="6" cm="1">
        <f t="array" ref="AX72:AX76">AB72:AB76/AY72-1</f>
        <v>0</v>
      </c>
      <c r="AY72" s="23">
        <f>AVERAGE(AB72:AB76)</f>
        <v>172</v>
      </c>
      <c r="AZ72" s="6" cm="1">
        <f t="array" ref="AZ72:AZ76">AC72:AC76/BA72-1</f>
        <v>0</v>
      </c>
      <c r="BA72" s="20">
        <f>AVERAGE(AC72:AC76)</f>
        <v>1.08720930232557</v>
      </c>
      <c r="BB72" s="6" cm="1">
        <f t="array" ref="BB72:BB76">AD72:AD76/BC72-1</f>
        <v>0</v>
      </c>
      <c r="BC72" s="20">
        <f>AVERAGE(AD72:AD76)</f>
        <v>1.08720930232557</v>
      </c>
      <c r="BD72" s="6" cm="1">
        <f t="array" ref="BD72:BD76">AE72:AE76/BE72-1</f>
        <v>5.3984122687178449E-4</v>
      </c>
      <c r="BE72" s="23">
        <f>AVERAGE(AE72:AE76)</f>
        <v>1270.7440000000001</v>
      </c>
      <c r="BF72" s="6" cm="1">
        <f t="array" ref="BF72:BF76">AF72:AF76/BG72-1</f>
        <v>-5.3962380511862751E-4</v>
      </c>
      <c r="BG72" s="23">
        <f>AVERAGE(AF72:AF76)</f>
        <v>1271.2559999999999</v>
      </c>
      <c r="BH72" s="6" cm="1">
        <f t="array" ref="BH72:BH76">AG72:AG76/BI72-1</f>
        <v>-2.2976350096615139E-4</v>
      </c>
      <c r="BI72" s="23">
        <f>AVERAGE(AG72:AG76)</f>
        <v>1270.8719999999998</v>
      </c>
      <c r="BJ72" s="6" cm="1">
        <f t="array" ref="BJ72:BJ76">AH72:AH76/BK72-1</f>
        <v>2.2971722753317714E-4</v>
      </c>
      <c r="BK72" s="23">
        <f>AVERAGE(AH72:AH76)</f>
        <v>1271.1280000000002</v>
      </c>
      <c r="BL72" s="6" cm="1">
        <f t="array" ref="BL72:BL76">AI72:AI76/BM72-1</f>
        <v>7.7313288051561457E-4</v>
      </c>
      <c r="BM72" s="20">
        <f>AVERAGE(AI72:AI76)</f>
        <v>0.99991385018216117</v>
      </c>
      <c r="BN72" s="6" cm="1">
        <f t="array" ref="BN72:BN76">AJ72:AJ76/BO72-1</f>
        <v>-7.6584161601311873E-4</v>
      </c>
      <c r="BO72" s="20">
        <f>AVERAGE(AJ72:AJ76)</f>
        <v>1.0001152900753447</v>
      </c>
    </row>
    <row r="73" spans="1:67" x14ac:dyDescent="0.25">
      <c r="A73" s="1">
        <v>72</v>
      </c>
      <c r="B73" s="1" t="s">
        <v>21</v>
      </c>
      <c r="C73" s="1" t="s">
        <v>22</v>
      </c>
      <c r="D73" s="1" t="s">
        <v>40</v>
      </c>
      <c r="E73" s="1" t="s">
        <v>57</v>
      </c>
      <c r="F73" s="1" t="s">
        <v>43</v>
      </c>
      <c r="G73" s="1" t="b">
        <v>1</v>
      </c>
      <c r="H73" s="1" t="b">
        <v>1</v>
      </c>
      <c r="I73" s="1" t="b">
        <v>0</v>
      </c>
      <c r="J73" s="1" t="b">
        <v>1</v>
      </c>
      <c r="K73" s="1" t="b">
        <v>0</v>
      </c>
      <c r="L73" s="1">
        <v>200</v>
      </c>
      <c r="M73" s="1">
        <v>2</v>
      </c>
      <c r="N73" s="1">
        <v>0</v>
      </c>
      <c r="O73" s="1">
        <v>1</v>
      </c>
      <c r="P73" s="1">
        <v>2</v>
      </c>
      <c r="Q73" s="1">
        <v>100</v>
      </c>
      <c r="R73" s="1">
        <v>100</v>
      </c>
      <c r="S73" s="1">
        <v>1</v>
      </c>
      <c r="T73" s="1">
        <v>1</v>
      </c>
      <c r="U73" s="1" t="b">
        <v>1</v>
      </c>
      <c r="V73" s="1">
        <v>201</v>
      </c>
      <c r="W73" s="50">
        <v>52083.98</v>
      </c>
      <c r="X73" s="50">
        <v>52138.02</v>
      </c>
      <c r="Y73" s="50">
        <v>187</v>
      </c>
      <c r="Z73" s="50">
        <v>187</v>
      </c>
      <c r="AA73" s="50">
        <v>172</v>
      </c>
      <c r="AB73" s="50">
        <v>172</v>
      </c>
      <c r="AC73" s="16">
        <v>1.08720930232557</v>
      </c>
      <c r="AD73" s="16">
        <v>1.08720930232557</v>
      </c>
      <c r="AE73" s="50">
        <v>1270.3</v>
      </c>
      <c r="AF73" s="50">
        <v>1271.7</v>
      </c>
      <c r="AG73" s="50">
        <v>1270.3599999999999</v>
      </c>
      <c r="AH73" s="50">
        <v>1271.6400000000001</v>
      </c>
      <c r="AI73" s="16">
        <v>0.99996312414897004</v>
      </c>
      <c r="AJ73" s="16">
        <v>1.00005751476356</v>
      </c>
      <c r="AK73" s="1">
        <v>-10</v>
      </c>
      <c r="AL73" s="1">
        <v>0</v>
      </c>
      <c r="AN73" s="6">
        <v>-3.8591981496727268E-4</v>
      </c>
      <c r="AP73" s="6">
        <v>3.8581745178123406E-4</v>
      </c>
      <c r="AR73" s="6">
        <v>0</v>
      </c>
      <c r="AT73" s="6">
        <v>0</v>
      </c>
      <c r="AV73" s="6">
        <v>0</v>
      </c>
      <c r="AX73" s="6">
        <v>0</v>
      </c>
      <c r="AZ73" s="6">
        <v>0</v>
      </c>
      <c r="BA73" s="20"/>
      <c r="BB73" s="6">
        <v>0</v>
      </c>
      <c r="BC73" s="20"/>
      <c r="BD73" s="6">
        <v>-3.4940161039531681E-4</v>
      </c>
      <c r="BF73" s="6">
        <v>3.49260888444336E-4</v>
      </c>
      <c r="BH73" s="6">
        <v>-4.0287298799557281E-4</v>
      </c>
      <c r="BJ73" s="6">
        <v>4.027918510172146E-4</v>
      </c>
      <c r="BL73" s="6">
        <v>4.9278212117975784E-5</v>
      </c>
      <c r="BM73" s="20"/>
      <c r="BN73" s="6">
        <v>-5.7768651632539303E-5</v>
      </c>
      <c r="BO73" s="20"/>
    </row>
    <row r="74" spans="1:67" x14ac:dyDescent="0.25">
      <c r="A74" s="1">
        <v>73</v>
      </c>
      <c r="B74" s="1" t="s">
        <v>21</v>
      </c>
      <c r="C74" s="1" t="s">
        <v>22</v>
      </c>
      <c r="D74" s="1" t="s">
        <v>40</v>
      </c>
      <c r="E74" s="1" t="s">
        <v>57</v>
      </c>
      <c r="F74" s="1" t="s">
        <v>43</v>
      </c>
      <c r="G74" s="1" t="b">
        <v>1</v>
      </c>
      <c r="H74" s="1" t="b">
        <v>1</v>
      </c>
      <c r="I74" s="1" t="b">
        <v>0</v>
      </c>
      <c r="J74" s="1" t="b">
        <v>1</v>
      </c>
      <c r="K74" s="1" t="b">
        <v>0</v>
      </c>
      <c r="L74" s="1">
        <v>200</v>
      </c>
      <c r="M74" s="1">
        <v>2</v>
      </c>
      <c r="N74" s="1">
        <v>0</v>
      </c>
      <c r="O74" s="1">
        <v>1</v>
      </c>
      <c r="P74" s="1">
        <v>2</v>
      </c>
      <c r="Q74" s="1">
        <v>100</v>
      </c>
      <c r="R74" s="1">
        <v>100</v>
      </c>
      <c r="S74" s="1">
        <v>1</v>
      </c>
      <c r="T74" s="1">
        <v>1</v>
      </c>
      <c r="U74" s="1" t="b">
        <v>1</v>
      </c>
      <c r="V74" s="1">
        <v>201</v>
      </c>
      <c r="W74" s="50">
        <v>52106.33</v>
      </c>
      <c r="X74" s="50">
        <v>52115.67</v>
      </c>
      <c r="Y74" s="50">
        <v>187</v>
      </c>
      <c r="Z74" s="50">
        <v>187</v>
      </c>
      <c r="AA74" s="50">
        <v>172</v>
      </c>
      <c r="AB74" s="50">
        <v>172</v>
      </c>
      <c r="AC74" s="16">
        <v>1.08720930232557</v>
      </c>
      <c r="AD74" s="16">
        <v>1.08720930232557</v>
      </c>
      <c r="AE74" s="50">
        <v>1270.49</v>
      </c>
      <c r="AF74" s="50">
        <v>1271.51</v>
      </c>
      <c r="AG74" s="50">
        <v>1271.07</v>
      </c>
      <c r="AH74" s="50">
        <v>1270.93</v>
      </c>
      <c r="AI74" s="16">
        <v>0.99956165951770404</v>
      </c>
      <c r="AJ74" s="16">
        <v>1.0004744571294799</v>
      </c>
      <c r="AK74" s="1">
        <v>-10</v>
      </c>
      <c r="AL74" s="1">
        <v>0</v>
      </c>
      <c r="AN74" s="6">
        <v>4.3029253290027825E-5</v>
      </c>
      <c r="AP74" s="6">
        <v>-4.3017840008596764E-5</v>
      </c>
      <c r="AR74" s="6">
        <v>0</v>
      </c>
      <c r="AT74" s="6">
        <v>0</v>
      </c>
      <c r="AV74" s="6">
        <v>0</v>
      </c>
      <c r="AX74" s="6">
        <v>0</v>
      </c>
      <c r="AZ74" s="6">
        <v>0</v>
      </c>
      <c r="BA74" s="20"/>
      <c r="BB74" s="6">
        <v>0</v>
      </c>
      <c r="BC74" s="20"/>
      <c r="BD74" s="6">
        <v>-1.9988290324424174E-4</v>
      </c>
      <c r="BF74" s="6">
        <v>1.9980240014616513E-4</v>
      </c>
      <c r="BH74" s="6">
        <v>1.5579853832647927E-4</v>
      </c>
      <c r="BJ74" s="6">
        <v>-1.5576716113574474E-4</v>
      </c>
      <c r="BL74" s="6">
        <v>-3.5222100823284475E-4</v>
      </c>
      <c r="BM74" s="20"/>
      <c r="BN74" s="6">
        <v>3.591256505119933E-4</v>
      </c>
      <c r="BO74" s="20"/>
    </row>
    <row r="75" spans="1:67" x14ac:dyDescent="0.25">
      <c r="A75" s="1">
        <v>74</v>
      </c>
      <c r="B75" s="1" t="s">
        <v>21</v>
      </c>
      <c r="C75" s="1" t="s">
        <v>22</v>
      </c>
      <c r="D75" s="1" t="s">
        <v>40</v>
      </c>
      <c r="E75" s="1" t="s">
        <v>57</v>
      </c>
      <c r="F75" s="1" t="s">
        <v>43</v>
      </c>
      <c r="G75" s="1" t="b">
        <v>1</v>
      </c>
      <c r="H75" s="1" t="b">
        <v>1</v>
      </c>
      <c r="I75" s="1" t="b">
        <v>0</v>
      </c>
      <c r="J75" s="1" t="b">
        <v>1</v>
      </c>
      <c r="K75" s="1" t="b">
        <v>0</v>
      </c>
      <c r="L75" s="1">
        <v>200</v>
      </c>
      <c r="M75" s="1">
        <v>2</v>
      </c>
      <c r="N75" s="1">
        <v>0</v>
      </c>
      <c r="O75" s="1">
        <v>1</v>
      </c>
      <c r="P75" s="1">
        <v>2</v>
      </c>
      <c r="Q75" s="1">
        <v>100</v>
      </c>
      <c r="R75" s="1">
        <v>100</v>
      </c>
      <c r="S75" s="1">
        <v>1</v>
      </c>
      <c r="T75" s="1">
        <v>1</v>
      </c>
      <c r="U75" s="1" t="b">
        <v>1</v>
      </c>
      <c r="V75" s="1">
        <v>201</v>
      </c>
      <c r="W75" s="50">
        <v>52094.59</v>
      </c>
      <c r="X75" s="50">
        <v>52127.41</v>
      </c>
      <c r="Y75" s="50">
        <v>187</v>
      </c>
      <c r="Z75" s="50">
        <v>187</v>
      </c>
      <c r="AA75" s="50">
        <v>172</v>
      </c>
      <c r="AB75" s="50">
        <v>172</v>
      </c>
      <c r="AC75" s="16">
        <v>1.08720930232557</v>
      </c>
      <c r="AD75" s="16">
        <v>1.08720930232557</v>
      </c>
      <c r="AE75" s="50">
        <v>1270.47</v>
      </c>
      <c r="AF75" s="50">
        <v>1271.53</v>
      </c>
      <c r="AG75" s="50">
        <v>1270.6600000000001</v>
      </c>
      <c r="AH75" s="50">
        <v>1271.3399999999999</v>
      </c>
      <c r="AI75" s="16">
        <v>0.99985957010065396</v>
      </c>
      <c r="AJ75" s="16">
        <v>1.00015855552567</v>
      </c>
      <c r="AK75" s="1">
        <v>-10</v>
      </c>
      <c r="AL75" s="1">
        <v>0</v>
      </c>
      <c r="AN75" s="6">
        <v>-1.8228895974548021E-4</v>
      </c>
      <c r="AP75" s="6">
        <v>1.8224060856475433E-4</v>
      </c>
      <c r="AR75" s="6">
        <v>0</v>
      </c>
      <c r="AT75" s="6">
        <v>0</v>
      </c>
      <c r="AV75" s="6">
        <v>0</v>
      </c>
      <c r="AX75" s="6">
        <v>0</v>
      </c>
      <c r="AZ75" s="6">
        <v>0</v>
      </c>
      <c r="BA75" s="20"/>
      <c r="BB75" s="6">
        <v>0</v>
      </c>
      <c r="BC75" s="20"/>
      <c r="BD75" s="6">
        <v>-2.1562171452327306E-4</v>
      </c>
      <c r="BF75" s="6">
        <v>2.1553487259851067E-4</v>
      </c>
      <c r="BH75" s="6">
        <v>-1.6681459659173559E-4</v>
      </c>
      <c r="BJ75" s="6">
        <v>1.6678100081168878E-4</v>
      </c>
      <c r="BL75" s="6">
        <v>-5.4284758129186095E-5</v>
      </c>
      <c r="BM75" s="20"/>
      <c r="BN75" s="6">
        <v>4.326046282332463E-5</v>
      </c>
      <c r="BO75" s="20"/>
    </row>
    <row r="76" spans="1:67" x14ac:dyDescent="0.25">
      <c r="A76" s="1">
        <v>75</v>
      </c>
      <c r="B76" s="1" t="s">
        <v>21</v>
      </c>
      <c r="C76" s="1" t="s">
        <v>22</v>
      </c>
      <c r="D76" s="1" t="s">
        <v>40</v>
      </c>
      <c r="E76" s="1" t="s">
        <v>57</v>
      </c>
      <c r="F76" s="1" t="s">
        <v>43</v>
      </c>
      <c r="G76" s="1" t="b">
        <v>1</v>
      </c>
      <c r="H76" s="1" t="b">
        <v>1</v>
      </c>
      <c r="I76" s="1" t="b">
        <v>0</v>
      </c>
      <c r="J76" s="1" t="b">
        <v>1</v>
      </c>
      <c r="K76" s="1" t="b">
        <v>0</v>
      </c>
      <c r="L76" s="1">
        <v>200</v>
      </c>
      <c r="M76" s="1">
        <v>2</v>
      </c>
      <c r="N76" s="1">
        <v>0</v>
      </c>
      <c r="O76" s="1">
        <v>1</v>
      </c>
      <c r="P76" s="1">
        <v>2</v>
      </c>
      <c r="Q76" s="1">
        <v>100</v>
      </c>
      <c r="R76" s="1">
        <v>100</v>
      </c>
      <c r="S76" s="1">
        <v>1</v>
      </c>
      <c r="T76" s="1">
        <v>1</v>
      </c>
      <c r="U76" s="1" t="b">
        <v>1</v>
      </c>
      <c r="V76" s="1">
        <v>201</v>
      </c>
      <c r="W76" s="50">
        <v>52130.71</v>
      </c>
      <c r="X76" s="50">
        <v>52091.29</v>
      </c>
      <c r="Y76" s="50">
        <v>187</v>
      </c>
      <c r="Z76" s="50">
        <v>187</v>
      </c>
      <c r="AA76" s="50">
        <v>172</v>
      </c>
      <c r="AB76" s="50">
        <v>172</v>
      </c>
      <c r="AC76" s="16">
        <v>1.08720930232557</v>
      </c>
      <c r="AD76" s="16">
        <v>1.08720930232557</v>
      </c>
      <c r="AE76" s="50">
        <v>1271.03</v>
      </c>
      <c r="AF76" s="50">
        <v>1270.97</v>
      </c>
      <c r="AG76" s="50">
        <v>1271.69</v>
      </c>
      <c r="AH76" s="50">
        <v>1270.31</v>
      </c>
      <c r="AI76" s="16">
        <v>0.999497980686058</v>
      </c>
      <c r="AJ76" s="16">
        <v>1.0005365627926199</v>
      </c>
      <c r="AK76" s="1">
        <v>-10</v>
      </c>
      <c r="AL76" s="1">
        <v>0</v>
      </c>
      <c r="AN76" s="6">
        <v>5.1093879620345284E-4</v>
      </c>
      <c r="AP76" s="6">
        <v>-5.1080327239505507E-4</v>
      </c>
      <c r="AR76" s="6">
        <v>0</v>
      </c>
      <c r="AT76" s="6">
        <v>0</v>
      </c>
      <c r="AV76" s="6">
        <v>0</v>
      </c>
      <c r="AX76" s="6">
        <v>0</v>
      </c>
      <c r="AZ76" s="6">
        <v>0</v>
      </c>
      <c r="BA76" s="20"/>
      <c r="BB76" s="6">
        <v>0</v>
      </c>
      <c r="BC76" s="20"/>
      <c r="BD76" s="6">
        <v>2.2506500129049201E-4</v>
      </c>
      <c r="BF76" s="6">
        <v>-2.2497435606971816E-4</v>
      </c>
      <c r="BH76" s="6">
        <v>6.4365254722753562E-4</v>
      </c>
      <c r="BJ76" s="6">
        <v>-6.4352291822711294E-4</v>
      </c>
      <c r="BL76" s="6">
        <v>-4.1590532627122645E-4</v>
      </c>
      <c r="BM76" s="20"/>
      <c r="BN76" s="6">
        <v>4.2122415431067317E-4</v>
      </c>
      <c r="BO76" s="20"/>
    </row>
    <row r="77" spans="1:67" x14ac:dyDescent="0.25">
      <c r="A77" s="3">
        <v>76</v>
      </c>
      <c r="B77" s="3" t="s">
        <v>21</v>
      </c>
      <c r="C77" s="3" t="s">
        <v>22</v>
      </c>
      <c r="D77" s="3" t="s">
        <v>40</v>
      </c>
      <c r="E77" s="3" t="s">
        <v>58</v>
      </c>
      <c r="F77" s="3" t="s">
        <v>43</v>
      </c>
      <c r="G77" s="3" t="b">
        <v>1</v>
      </c>
      <c r="H77" s="3" t="b">
        <v>1</v>
      </c>
      <c r="I77" s="3" t="b">
        <v>0</v>
      </c>
      <c r="J77" s="3" t="b">
        <v>1</v>
      </c>
      <c r="K77" s="3" t="b">
        <v>0</v>
      </c>
      <c r="L77" s="3">
        <v>200</v>
      </c>
      <c r="M77" s="3">
        <v>2</v>
      </c>
      <c r="N77" s="3">
        <v>0</v>
      </c>
      <c r="O77" s="3">
        <v>1</v>
      </c>
      <c r="P77" s="3">
        <v>2</v>
      </c>
      <c r="Q77" s="3">
        <v>100</v>
      </c>
      <c r="R77" s="3">
        <v>100</v>
      </c>
      <c r="S77" s="3">
        <v>1</v>
      </c>
      <c r="T77" s="3">
        <v>1</v>
      </c>
      <c r="U77" s="3" t="b">
        <v>1</v>
      </c>
      <c r="V77" s="3">
        <v>338</v>
      </c>
      <c r="W77" s="51">
        <v>131616.88</v>
      </c>
      <c r="X77" s="51">
        <v>44317.9</v>
      </c>
      <c r="Y77" s="51">
        <v>172.78</v>
      </c>
      <c r="Z77" s="51">
        <v>184.46</v>
      </c>
      <c r="AA77" s="51">
        <v>145</v>
      </c>
      <c r="AB77" s="51">
        <v>168.23</v>
      </c>
      <c r="AC77" s="17">
        <v>1.19175866322075</v>
      </c>
      <c r="AD77" s="17">
        <v>1.0966911470499501</v>
      </c>
      <c r="AE77" s="51">
        <v>1599.35</v>
      </c>
      <c r="AF77" s="51">
        <v>942.65</v>
      </c>
      <c r="AG77" s="51">
        <v>1603.2</v>
      </c>
      <c r="AH77" s="51">
        <v>938.8</v>
      </c>
      <c r="AI77" s="17">
        <v>0.99976704805694105</v>
      </c>
      <c r="AJ77" s="17">
        <v>1.0102912761915599</v>
      </c>
      <c r="AK77" s="3">
        <v>-5</v>
      </c>
      <c r="AL77" s="3">
        <v>20</v>
      </c>
      <c r="AN77" s="6" cm="1">
        <f t="array" ref="AN77:AN81">W77:W81/AO77-1</f>
        <v>-1.8663918035891625E-3</v>
      </c>
      <c r="AO77" s="23">
        <f>AVERAGE(W77:W81)</f>
        <v>131862.98799999998</v>
      </c>
      <c r="AP77" s="6" cm="1">
        <f t="array" ref="AP77:AP81">X77:X81/AQ77-1</f>
        <v>-3.2542860634715565E-3</v>
      </c>
      <c r="AQ77" s="23">
        <f t="shared" ref="AQ77" si="15">AVERAGE(X77:X81)</f>
        <v>44462.593999999997</v>
      </c>
      <c r="AR77" s="6" cm="1">
        <f t="array" ref="AR77:AR81">Y77:Y81/AS77-1</f>
        <v>9.5008573944466157E-4</v>
      </c>
      <c r="AS77" s="23">
        <f>AVERAGE(Y77:Y81)</f>
        <v>172.61600000000001</v>
      </c>
      <c r="AT77" s="6" cm="1">
        <f t="array" ref="AT77:AT81">Z77:Z81/AU77-1</f>
        <v>1.0310956748249556E-3</v>
      </c>
      <c r="AU77" s="23">
        <f>AVERAGE(Z77:Z81)</f>
        <v>184.27</v>
      </c>
      <c r="AV77" s="6" cm="1">
        <f t="array" ref="AV77:AV81">AA77:AA81/AW77-1</f>
        <v>-9.6542402802546334E-5</v>
      </c>
      <c r="AW77" s="23">
        <f>AVERAGE(AA77:AA81)</f>
        <v>145.01400000000001</v>
      </c>
      <c r="AX77" s="6" cm="1">
        <f t="array" ref="AX77:AX81">AB77:AB81/AY77-1</f>
        <v>-5.1094370113347054E-4</v>
      </c>
      <c r="AY77" s="23">
        <f>AVERAGE(AB77:AB81)</f>
        <v>168.31599999999997</v>
      </c>
      <c r="AZ77" s="6" cm="1">
        <f t="array" ref="AZ77:AZ81">AC77:AC81/BA77-1</f>
        <v>1.0766710362200005E-3</v>
      </c>
      <c r="BA77" s="20">
        <f>AVERAGE(AC77:AC81)</f>
        <v>1.1904769112111602</v>
      </c>
      <c r="BB77" s="6" cm="1">
        <f t="array" ref="BB77:BB81">AD77:AD81/BC77-1</f>
        <v>1.6179400700004898E-3</v>
      </c>
      <c r="BC77" s="20">
        <f>AVERAGE(AD77:AD81)</f>
        <v>1.0949196327027699</v>
      </c>
      <c r="BD77" s="6" cm="1">
        <f t="array" ref="BD77:BD81">AE77:AE81/BE77-1</f>
        <v>-3.4252183576699569E-4</v>
      </c>
      <c r="BE77" s="23">
        <f>AVERAGE(AE77:AE81)</f>
        <v>1599.8979999999999</v>
      </c>
      <c r="BF77" s="6" cm="1">
        <f t="array" ref="BF77:BF81">AF77:AF81/BG77-1</f>
        <v>5.8167799240416151E-4</v>
      </c>
      <c r="BG77" s="23">
        <f>AVERAGE(AF77:AF81)</f>
        <v>942.10200000000009</v>
      </c>
      <c r="BH77" s="6" cm="1">
        <f t="array" ref="BH77:BH81">AG77:AG81/BI77-1</f>
        <v>2.3957834211785212E-4</v>
      </c>
      <c r="BI77" s="23">
        <f>AVERAGE(AG77:AG81)</f>
        <v>1602.816</v>
      </c>
      <c r="BJ77" s="6" cm="1">
        <f t="array" ref="BJ77:BJ81">AH77:AH81/BK77-1</f>
        <v>-4.0886556840835642E-4</v>
      </c>
      <c r="BK77" s="23">
        <f>AVERAGE(AH77:AH81)</f>
        <v>939.18399999999997</v>
      </c>
      <c r="BL77" s="6" cm="1">
        <f t="array" ref="BL77:BL81">AI77:AI81/BM77-1</f>
        <v>3.9948285385826843E-4</v>
      </c>
      <c r="BM77" s="20">
        <f>AVERAGE(AI77:AI81)</f>
        <v>0.99936781774905248</v>
      </c>
      <c r="BN77" s="6" cm="1">
        <f t="array" ref="BN77:BN81">AJ77:AJ81/BO77-1</f>
        <v>3.7643288516524542E-3</v>
      </c>
      <c r="BO77" s="20">
        <f>AVERAGE(AJ77:AJ81)</f>
        <v>1.0065024699048377</v>
      </c>
    </row>
    <row r="78" spans="1:67" x14ac:dyDescent="0.25">
      <c r="A78" s="3">
        <v>77</v>
      </c>
      <c r="B78" s="3" t="s">
        <v>21</v>
      </c>
      <c r="C78" s="3" t="s">
        <v>22</v>
      </c>
      <c r="D78" s="3" t="s">
        <v>40</v>
      </c>
      <c r="E78" s="3" t="s">
        <v>58</v>
      </c>
      <c r="F78" s="3" t="s">
        <v>43</v>
      </c>
      <c r="G78" s="3" t="b">
        <v>1</v>
      </c>
      <c r="H78" s="3" t="b">
        <v>1</v>
      </c>
      <c r="I78" s="3" t="b">
        <v>0</v>
      </c>
      <c r="J78" s="3" t="b">
        <v>1</v>
      </c>
      <c r="K78" s="3" t="b">
        <v>0</v>
      </c>
      <c r="L78" s="3">
        <v>200</v>
      </c>
      <c r="M78" s="3">
        <v>2</v>
      </c>
      <c r="N78" s="3">
        <v>0</v>
      </c>
      <c r="O78" s="3">
        <v>1</v>
      </c>
      <c r="P78" s="3">
        <v>2</v>
      </c>
      <c r="Q78" s="3">
        <v>100</v>
      </c>
      <c r="R78" s="3">
        <v>100</v>
      </c>
      <c r="S78" s="3">
        <v>1</v>
      </c>
      <c r="T78" s="3">
        <v>1</v>
      </c>
      <c r="U78" s="3" t="b">
        <v>1</v>
      </c>
      <c r="V78" s="3">
        <v>213</v>
      </c>
      <c r="W78" s="51">
        <v>132049.07</v>
      </c>
      <c r="X78" s="51">
        <v>44466.68</v>
      </c>
      <c r="Y78" s="51">
        <v>172.68</v>
      </c>
      <c r="Z78" s="51">
        <v>184.16</v>
      </c>
      <c r="AA78" s="51">
        <v>144.96</v>
      </c>
      <c r="AB78" s="51">
        <v>168.28</v>
      </c>
      <c r="AC78" s="17">
        <v>1.19135251106035</v>
      </c>
      <c r="AD78" s="17">
        <v>1.09448116857412</v>
      </c>
      <c r="AE78" s="51">
        <v>1608.07</v>
      </c>
      <c r="AF78" s="51">
        <v>933.93</v>
      </c>
      <c r="AG78" s="51">
        <v>1602.63</v>
      </c>
      <c r="AH78" s="51">
        <v>939.37</v>
      </c>
      <c r="AI78" s="17">
        <v>1.0042091614897</v>
      </c>
      <c r="AJ78" s="17">
        <v>0.99649781374228896</v>
      </c>
      <c r="AK78" s="3">
        <v>-5</v>
      </c>
      <c r="AL78" s="3">
        <v>20</v>
      </c>
      <c r="AN78" s="6">
        <v>1.4111768800508795E-3</v>
      </c>
      <c r="AP78" s="6">
        <v>9.1897472288771098E-5</v>
      </c>
      <c r="AR78" s="6">
        <v>3.707651666124967E-4</v>
      </c>
      <c r="AT78" s="6">
        <v>-5.9695012753036014E-4</v>
      </c>
      <c r="AV78" s="6">
        <v>-3.7237783938104396E-4</v>
      </c>
      <c r="AX78" s="6">
        <v>-2.1388340977668285E-4</v>
      </c>
      <c r="AZ78" s="6">
        <v>7.3550342803296864E-4</v>
      </c>
      <c r="BA78" s="20"/>
      <c r="BB78" s="6">
        <v>-4.0045325296389489E-4</v>
      </c>
      <c r="BC78" s="20"/>
      <c r="BD78" s="6">
        <v>5.1078256238834552E-3</v>
      </c>
      <c r="BF78" s="6">
        <v>-8.6742199889185967E-3</v>
      </c>
      <c r="BH78" s="6">
        <v>-1.1604575946333462E-4</v>
      </c>
      <c r="BJ78" s="6">
        <v>1.9804425969782713E-4</v>
      </c>
      <c r="BL78" s="6">
        <v>4.8444062883192807E-3</v>
      </c>
      <c r="BM78" s="20"/>
      <c r="BN78" s="6">
        <v>-9.9400214720731794E-3</v>
      </c>
      <c r="BO78" s="20"/>
    </row>
    <row r="79" spans="1:67" x14ac:dyDescent="0.25">
      <c r="A79" s="3">
        <v>78</v>
      </c>
      <c r="B79" s="3" t="s">
        <v>21</v>
      </c>
      <c r="C79" s="3" t="s">
        <v>22</v>
      </c>
      <c r="D79" s="3" t="s">
        <v>40</v>
      </c>
      <c r="E79" s="3" t="s">
        <v>58</v>
      </c>
      <c r="F79" s="3" t="s">
        <v>43</v>
      </c>
      <c r="G79" s="3" t="b">
        <v>1</v>
      </c>
      <c r="H79" s="3" t="b">
        <v>1</v>
      </c>
      <c r="I79" s="3" t="b">
        <v>0</v>
      </c>
      <c r="J79" s="3" t="b">
        <v>1</v>
      </c>
      <c r="K79" s="3" t="b">
        <v>0</v>
      </c>
      <c r="L79" s="3">
        <v>200</v>
      </c>
      <c r="M79" s="3">
        <v>2</v>
      </c>
      <c r="N79" s="3">
        <v>0</v>
      </c>
      <c r="O79" s="3">
        <v>1</v>
      </c>
      <c r="P79" s="3">
        <v>2</v>
      </c>
      <c r="Q79" s="3">
        <v>100</v>
      </c>
      <c r="R79" s="3">
        <v>100</v>
      </c>
      <c r="S79" s="3">
        <v>1</v>
      </c>
      <c r="T79" s="3">
        <v>1</v>
      </c>
      <c r="U79" s="3" t="b">
        <v>1</v>
      </c>
      <c r="V79" s="3">
        <v>348</v>
      </c>
      <c r="W79" s="51">
        <v>132173.5</v>
      </c>
      <c r="X79" s="51">
        <v>44523.68</v>
      </c>
      <c r="Y79" s="51">
        <v>172.66</v>
      </c>
      <c r="Z79" s="51">
        <v>184.32</v>
      </c>
      <c r="AA79" s="51">
        <v>144.91</v>
      </c>
      <c r="AB79" s="51">
        <v>168.08</v>
      </c>
      <c r="AC79" s="17">
        <v>1.19164653248621</v>
      </c>
      <c r="AD79" s="17">
        <v>1.0967631683663901</v>
      </c>
      <c r="AE79" s="51">
        <v>1599.58</v>
      </c>
      <c r="AF79" s="51">
        <v>942.42</v>
      </c>
      <c r="AG79" s="51">
        <v>1606.72</v>
      </c>
      <c r="AH79" s="51">
        <v>935.28</v>
      </c>
      <c r="AI79" s="17">
        <v>0.99691126449506295</v>
      </c>
      <c r="AJ79" s="17">
        <v>1.01167405039715</v>
      </c>
      <c r="AK79" s="3">
        <v>-5</v>
      </c>
      <c r="AL79" s="3">
        <v>20</v>
      </c>
      <c r="AN79" s="6">
        <v>2.3548078555599705E-3</v>
      </c>
      <c r="AP79" s="6">
        <v>1.3738739579611803E-3</v>
      </c>
      <c r="AR79" s="6">
        <v>2.5490105204606373E-4</v>
      </c>
      <c r="AT79" s="6">
        <v>2.7134096705916377E-4</v>
      </c>
      <c r="AV79" s="6">
        <v>-7.1717213510424926E-4</v>
      </c>
      <c r="AX79" s="6">
        <v>-1.4021245752035005E-3</v>
      </c>
      <c r="AZ79" s="6">
        <v>9.8248127623068449E-4</v>
      </c>
      <c r="BA79" s="20"/>
      <c r="BB79" s="6">
        <v>1.6837177894686306E-3</v>
      </c>
      <c r="BC79" s="20"/>
      <c r="BD79" s="6">
        <v>-1.9876267112028945E-4</v>
      </c>
      <c r="BF79" s="6">
        <v>3.3754306858480021E-4</v>
      </c>
      <c r="BH79" s="6">
        <v>2.4357131448651259E-3</v>
      </c>
      <c r="BJ79" s="6">
        <v>-4.1567999454845683E-3</v>
      </c>
      <c r="BL79" s="6">
        <v>-2.4581072257485737E-3</v>
      </c>
      <c r="BM79" s="20"/>
      <c r="BN79" s="6">
        <v>5.1381696984820202E-3</v>
      </c>
      <c r="BO79" s="20"/>
    </row>
    <row r="80" spans="1:67" x14ac:dyDescent="0.25">
      <c r="A80" s="3">
        <v>79</v>
      </c>
      <c r="B80" s="3" t="s">
        <v>21</v>
      </c>
      <c r="C80" s="3" t="s">
        <v>22</v>
      </c>
      <c r="D80" s="3" t="s">
        <v>40</v>
      </c>
      <c r="E80" s="3" t="s">
        <v>58</v>
      </c>
      <c r="F80" s="3" t="s">
        <v>43</v>
      </c>
      <c r="G80" s="3" t="b">
        <v>1</v>
      </c>
      <c r="H80" s="3" t="b">
        <v>1</v>
      </c>
      <c r="I80" s="3" t="b">
        <v>0</v>
      </c>
      <c r="J80" s="3" t="b">
        <v>1</v>
      </c>
      <c r="K80" s="3" t="b">
        <v>0</v>
      </c>
      <c r="L80" s="3">
        <v>200</v>
      </c>
      <c r="M80" s="3">
        <v>2</v>
      </c>
      <c r="N80" s="3">
        <v>0</v>
      </c>
      <c r="O80" s="3">
        <v>1</v>
      </c>
      <c r="P80" s="3">
        <v>2</v>
      </c>
      <c r="Q80" s="3">
        <v>100</v>
      </c>
      <c r="R80" s="3">
        <v>100</v>
      </c>
      <c r="S80" s="3">
        <v>1</v>
      </c>
      <c r="T80" s="3">
        <v>1</v>
      </c>
      <c r="U80" s="3" t="b">
        <v>1</v>
      </c>
      <c r="V80" s="3">
        <v>776</v>
      </c>
      <c r="W80" s="51">
        <v>130773.25</v>
      </c>
      <c r="X80" s="51">
        <v>44011.02</v>
      </c>
      <c r="Y80" s="51">
        <v>172.74</v>
      </c>
      <c r="Z80" s="51">
        <v>184.5</v>
      </c>
      <c r="AA80" s="51">
        <v>145.37</v>
      </c>
      <c r="AB80" s="51">
        <v>168.79</v>
      </c>
      <c r="AC80" s="17">
        <v>1.18839205112158</v>
      </c>
      <c r="AD80" s="17">
        <v>1.0931525571537499</v>
      </c>
      <c r="AE80" s="51">
        <v>1593.86</v>
      </c>
      <c r="AF80" s="51">
        <v>948.14</v>
      </c>
      <c r="AG80" s="51">
        <v>1599.97</v>
      </c>
      <c r="AH80" s="51">
        <v>942.03</v>
      </c>
      <c r="AI80" s="17">
        <v>0.99702611476347802</v>
      </c>
      <c r="AJ80" s="17">
        <v>1.00879688138984</v>
      </c>
      <c r="AK80" s="3">
        <v>-5</v>
      </c>
      <c r="AL80" s="3">
        <v>20</v>
      </c>
      <c r="AN80" s="6">
        <v>-8.2641688659442769E-3</v>
      </c>
      <c r="AP80" s="6">
        <v>-1.0156267535807784E-2</v>
      </c>
      <c r="AR80" s="6">
        <v>7.1835751031179562E-4</v>
      </c>
      <c r="AT80" s="6">
        <v>1.2481684484721978E-3</v>
      </c>
      <c r="AV80" s="6">
        <v>2.4549353855489731E-3</v>
      </c>
      <c r="AX80" s="6">
        <v>2.816131562061841E-3</v>
      </c>
      <c r="AZ80" s="6">
        <v>-1.751281414991146E-3</v>
      </c>
      <c r="BA80" s="20"/>
      <c r="BB80" s="6">
        <v>-1.6138860755086082E-3</v>
      </c>
      <c r="BC80" s="20"/>
      <c r="BD80" s="6">
        <v>-3.7739905919002004E-3</v>
      </c>
      <c r="BF80" s="6">
        <v>6.4090724783514297E-3</v>
      </c>
      <c r="BH80" s="6">
        <v>-1.7756249001756874E-3</v>
      </c>
      <c r="BJ80" s="6">
        <v>3.0302901241929803E-3</v>
      </c>
      <c r="BL80" s="6">
        <v>-2.34318430510283E-3</v>
      </c>
      <c r="BM80" s="20"/>
      <c r="BN80" s="6">
        <v>2.2795885291957418E-3</v>
      </c>
      <c r="BO80" s="20"/>
    </row>
    <row r="81" spans="1:67" x14ac:dyDescent="0.25">
      <c r="A81" s="3">
        <v>80</v>
      </c>
      <c r="B81" s="3" t="s">
        <v>21</v>
      </c>
      <c r="C81" s="3" t="s">
        <v>22</v>
      </c>
      <c r="D81" s="3" t="s">
        <v>40</v>
      </c>
      <c r="E81" s="3" t="s">
        <v>58</v>
      </c>
      <c r="F81" s="3" t="s">
        <v>43</v>
      </c>
      <c r="G81" s="3" t="b">
        <v>1</v>
      </c>
      <c r="H81" s="3" t="b">
        <v>1</v>
      </c>
      <c r="I81" s="3" t="b">
        <v>0</v>
      </c>
      <c r="J81" s="3" t="b">
        <v>1</v>
      </c>
      <c r="K81" s="3" t="b">
        <v>0</v>
      </c>
      <c r="L81" s="3">
        <v>200</v>
      </c>
      <c r="M81" s="3">
        <v>2</v>
      </c>
      <c r="N81" s="3">
        <v>0</v>
      </c>
      <c r="O81" s="3">
        <v>1</v>
      </c>
      <c r="P81" s="3">
        <v>2</v>
      </c>
      <c r="Q81" s="3">
        <v>100</v>
      </c>
      <c r="R81" s="3">
        <v>100</v>
      </c>
      <c r="S81" s="3">
        <v>1</v>
      </c>
      <c r="T81" s="3">
        <v>1</v>
      </c>
      <c r="U81" s="3" t="b">
        <v>1</v>
      </c>
      <c r="V81" s="3">
        <v>236</v>
      </c>
      <c r="W81" s="51">
        <v>132702.24</v>
      </c>
      <c r="X81" s="51">
        <v>44993.69</v>
      </c>
      <c r="Y81" s="51">
        <v>172.22</v>
      </c>
      <c r="Z81" s="51">
        <v>183.91</v>
      </c>
      <c r="AA81" s="51">
        <v>144.83000000000001</v>
      </c>
      <c r="AB81" s="51">
        <v>168.2</v>
      </c>
      <c r="AC81" s="17">
        <v>1.18923479816691</v>
      </c>
      <c r="AD81" s="17">
        <v>1.09351012236964</v>
      </c>
      <c r="AE81" s="51">
        <v>1598.63</v>
      </c>
      <c r="AF81" s="51">
        <v>943.37</v>
      </c>
      <c r="AG81" s="51">
        <v>1601.56</v>
      </c>
      <c r="AH81" s="51">
        <v>940.44</v>
      </c>
      <c r="AI81" s="17">
        <v>0.99892549994007995</v>
      </c>
      <c r="AJ81" s="17">
        <v>1.0052523278033501</v>
      </c>
      <c r="AK81" s="3">
        <v>-5</v>
      </c>
      <c r="AL81" s="3">
        <v>20</v>
      </c>
      <c r="AN81" s="6">
        <v>6.3645759339232555E-3</v>
      </c>
      <c r="AP81" s="6">
        <v>1.1944782169029722E-2</v>
      </c>
      <c r="AR81" s="6">
        <v>-2.2941094684155727E-3</v>
      </c>
      <c r="AT81" s="6">
        <v>-1.9536549628264011E-3</v>
      </c>
      <c r="AV81" s="6">
        <v>-1.2688430082612445E-3</v>
      </c>
      <c r="AX81" s="6">
        <v>-6.8917987594752095E-4</v>
      </c>
      <c r="AZ81" s="6">
        <v>-1.0433743254931738E-3</v>
      </c>
      <c r="BA81" s="20"/>
      <c r="BB81" s="6">
        <v>-1.2873185309962842E-3</v>
      </c>
      <c r="BC81" s="20"/>
      <c r="BD81" s="6">
        <v>-7.9255052509585866E-4</v>
      </c>
      <c r="BF81" s="6">
        <v>1.3459264495776502E-3</v>
      </c>
      <c r="BH81" s="6">
        <v>-7.8362082734395599E-4</v>
      </c>
      <c r="BJ81" s="6">
        <v>1.3373311300022284E-3</v>
      </c>
      <c r="BL81" s="6">
        <v>-4.425976113267005E-4</v>
      </c>
      <c r="BM81" s="20"/>
      <c r="BN81" s="6">
        <v>-1.2420656072565928E-3</v>
      </c>
      <c r="BO81" s="20"/>
    </row>
    <row r="82" spans="1:67" x14ac:dyDescent="0.25">
      <c r="A82" s="1">
        <v>81</v>
      </c>
      <c r="B82" s="1" t="s">
        <v>21</v>
      </c>
      <c r="C82" s="1" t="s">
        <v>22</v>
      </c>
      <c r="D82" s="1" t="s">
        <v>40</v>
      </c>
      <c r="E82" s="1" t="s">
        <v>59</v>
      </c>
      <c r="F82" s="1" t="s">
        <v>43</v>
      </c>
      <c r="G82" s="1" t="b">
        <v>1</v>
      </c>
      <c r="H82" s="1" t="b">
        <v>1</v>
      </c>
      <c r="I82" s="1" t="b">
        <v>0</v>
      </c>
      <c r="J82" s="1" t="b">
        <v>1</v>
      </c>
      <c r="K82" s="1" t="b">
        <v>0</v>
      </c>
      <c r="L82" s="1">
        <v>200</v>
      </c>
      <c r="M82" s="1">
        <v>2</v>
      </c>
      <c r="N82" s="1">
        <v>0</v>
      </c>
      <c r="O82" s="1">
        <v>1</v>
      </c>
      <c r="P82" s="1">
        <v>2</v>
      </c>
      <c r="Q82" s="1">
        <v>100</v>
      </c>
      <c r="R82" s="1">
        <v>100</v>
      </c>
      <c r="S82" s="1">
        <v>1</v>
      </c>
      <c r="T82" s="1">
        <v>1</v>
      </c>
      <c r="U82" s="1" t="b">
        <v>1</v>
      </c>
      <c r="V82" s="1">
        <v>835</v>
      </c>
      <c r="W82" s="50">
        <v>102925.64</v>
      </c>
      <c r="X82" s="50">
        <v>41007.24</v>
      </c>
      <c r="Y82" s="50">
        <v>177.67</v>
      </c>
      <c r="Z82" s="50">
        <v>185.75</v>
      </c>
      <c r="AA82" s="50">
        <v>156.05000000000001</v>
      </c>
      <c r="AB82" s="50">
        <v>172.68</v>
      </c>
      <c r="AC82" s="16">
        <v>1.13863496189784</v>
      </c>
      <c r="AD82" s="16">
        <v>1.0757971376400099</v>
      </c>
      <c r="AE82" s="50">
        <v>1562.84</v>
      </c>
      <c r="AF82" s="50">
        <v>979.16</v>
      </c>
      <c r="AG82" s="50">
        <v>1548.45</v>
      </c>
      <c r="AH82" s="50">
        <v>993.55</v>
      </c>
      <c r="AI82" s="16">
        <v>1.01064749126234</v>
      </c>
      <c r="AJ82" s="16">
        <v>0.98859033529413698</v>
      </c>
      <c r="AK82" s="1">
        <v>-5</v>
      </c>
      <c r="AL82" s="1">
        <v>15</v>
      </c>
      <c r="AN82" s="6" cm="1">
        <f t="array" ref="AN82:AN86">W82:W86/AO82-1</f>
        <v>-1.7510298267081614E-3</v>
      </c>
      <c r="AO82" s="23">
        <f>AVERAGE(W82:W86)</f>
        <v>103106.182</v>
      </c>
      <c r="AP82" s="6" cm="1">
        <f t="array" ref="AP82:AP86">X82:X86/AQ82-1</f>
        <v>2.5794994412704497E-3</v>
      </c>
      <c r="AQ82" s="23">
        <f t="shared" ref="AQ82" si="16">AVERAGE(X82:X86)</f>
        <v>40901.734000000004</v>
      </c>
      <c r="AR82" s="6" cm="1">
        <f t="array" ref="AR82:AR86">Y82:Y86/AS82-1</f>
        <v>-6.7495359694025314E-4</v>
      </c>
      <c r="AS82" s="23">
        <f>AVERAGE(Y82:Y86)</f>
        <v>177.79</v>
      </c>
      <c r="AT82" s="6" cm="1">
        <f t="array" ref="AT82:AT86">Z82:Z86/AU82-1</f>
        <v>-4.0898474917405725E-4</v>
      </c>
      <c r="AU82" s="23">
        <f>AVERAGE(Z82:Z86)</f>
        <v>185.82600000000002</v>
      </c>
      <c r="AV82" s="6" cm="1">
        <f t="array" ref="AV82:AV86">AA82:AA86/AW82-1</f>
        <v>1.538205170932283E-4</v>
      </c>
      <c r="AW82" s="23">
        <f>AVERAGE(AA82:AA86)</f>
        <v>156.02600000000001</v>
      </c>
      <c r="AX82" s="6" cm="1">
        <f t="array" ref="AX82:AX86">AB82:AB86/AY82-1</f>
        <v>1.2988820336783391E-3</v>
      </c>
      <c r="AY82" s="23">
        <f>AVERAGE(AB82:AB86)</f>
        <v>172.45599999999999</v>
      </c>
      <c r="AZ82" s="6" cm="1">
        <f t="array" ref="AZ82:AZ86">AC82:AC86/BA82-1</f>
        <v>-8.4293657052569859E-4</v>
      </c>
      <c r="BA82" s="20">
        <f>AVERAGE(AC82:AC86)</f>
        <v>1.1395955686782879</v>
      </c>
      <c r="BB82" s="6" cm="1">
        <f t="array" ref="BB82:BB86">AD82:AD86/BC82-1</f>
        <v>-1.7367270677209889E-3</v>
      </c>
      <c r="BC82" s="20">
        <f>AVERAGE(AD82:AD86)</f>
        <v>1.077668754135354</v>
      </c>
      <c r="BD82" s="6" cm="1">
        <f t="array" ref="BD82:BD86">AE82:AE86/BE82-1</f>
        <v>-1.7029637701803102E-3</v>
      </c>
      <c r="BE82" s="23">
        <f>AVERAGE(AE82:AE86)</f>
        <v>1565.5059999999999</v>
      </c>
      <c r="BF82" s="6" cm="1">
        <f t="array" ref="BF82:BF86">AF82:AF86/BG82-1</f>
        <v>2.7301755054307542E-3</v>
      </c>
      <c r="BG82" s="23">
        <f>AVERAGE(AF82:AF86)</f>
        <v>976.49399999999991</v>
      </c>
      <c r="BH82" s="6" cm="1">
        <f t="array" ref="BH82:BH86">AG82:AG86/BI82-1</f>
        <v>-4.0520984081042766E-3</v>
      </c>
      <c r="BI82" s="23">
        <f>AVERAGE(AG82:AG86)</f>
        <v>1554.7500000000002</v>
      </c>
      <c r="BJ82" s="6" cm="1">
        <f t="array" ref="BJ82:BJ86">AH82:AH86/BK82-1</f>
        <v>6.3813623702202449E-3</v>
      </c>
      <c r="BK82" s="23">
        <f>AVERAGE(AH82:AH86)</f>
        <v>987.25</v>
      </c>
      <c r="BL82" s="6" cm="1">
        <f t="array" ref="BL82:BL86">AI82:AI86/BM82-1</f>
        <v>2.1403278535163661E-3</v>
      </c>
      <c r="BM82" s="20">
        <f>AVERAGE(AI82:AI86)</f>
        <v>1.0084889941781359</v>
      </c>
      <c r="BN82" s="6" cm="1">
        <f t="array" ref="BN82:BN86">AJ82:AJ86/BO82-1</f>
        <v>-4.3207713973365536E-3</v>
      </c>
      <c r="BO82" s="20">
        <f>AVERAGE(AJ82:AJ86)</f>
        <v>0.99288034428670868</v>
      </c>
    </row>
    <row r="83" spans="1:67" x14ac:dyDescent="0.25">
      <c r="A83" s="1">
        <v>82</v>
      </c>
      <c r="B83" s="1" t="s">
        <v>21</v>
      </c>
      <c r="C83" s="1" t="s">
        <v>22</v>
      </c>
      <c r="D83" s="1" t="s">
        <v>40</v>
      </c>
      <c r="E83" s="1" t="s">
        <v>59</v>
      </c>
      <c r="F83" s="1" t="s">
        <v>43</v>
      </c>
      <c r="G83" s="1" t="b">
        <v>1</v>
      </c>
      <c r="H83" s="1" t="b">
        <v>1</v>
      </c>
      <c r="I83" s="1" t="b">
        <v>0</v>
      </c>
      <c r="J83" s="1" t="b">
        <v>1</v>
      </c>
      <c r="K83" s="1" t="b">
        <v>0</v>
      </c>
      <c r="L83" s="1">
        <v>200</v>
      </c>
      <c r="M83" s="1">
        <v>2</v>
      </c>
      <c r="N83" s="1">
        <v>0</v>
      </c>
      <c r="O83" s="1">
        <v>1</v>
      </c>
      <c r="P83" s="1">
        <v>2</v>
      </c>
      <c r="Q83" s="1">
        <v>100</v>
      </c>
      <c r="R83" s="1">
        <v>100</v>
      </c>
      <c r="S83" s="1">
        <v>1</v>
      </c>
      <c r="T83" s="1">
        <v>1</v>
      </c>
      <c r="U83" s="1" t="b">
        <v>1</v>
      </c>
      <c r="V83" s="1">
        <v>390</v>
      </c>
      <c r="W83" s="50">
        <v>103077.93</v>
      </c>
      <c r="X83" s="50">
        <v>40874.58</v>
      </c>
      <c r="Y83" s="50">
        <v>177.89</v>
      </c>
      <c r="Z83" s="50">
        <v>185.83</v>
      </c>
      <c r="AA83" s="50">
        <v>155.94999999999999</v>
      </c>
      <c r="AB83" s="50">
        <v>172.46</v>
      </c>
      <c r="AC83" s="16">
        <v>1.14078366819352</v>
      </c>
      <c r="AD83" s="16">
        <v>1.07765522462165</v>
      </c>
      <c r="AE83" s="50">
        <v>1571.32</v>
      </c>
      <c r="AF83" s="50">
        <v>970.68</v>
      </c>
      <c r="AG83" s="50">
        <v>1552.23</v>
      </c>
      <c r="AH83" s="50">
        <v>989.77</v>
      </c>
      <c r="AI83" s="16">
        <v>1.01382394879669</v>
      </c>
      <c r="AJ83" s="16">
        <v>0.98424231710254895</v>
      </c>
      <c r="AK83" s="1">
        <v>-5</v>
      </c>
      <c r="AL83" s="1">
        <v>15</v>
      </c>
      <c r="AN83" s="6">
        <v>-2.740087883382758E-4</v>
      </c>
      <c r="AP83" s="6">
        <v>-6.6388383436266629E-4</v>
      </c>
      <c r="AR83" s="6">
        <v>5.6246133078352578E-4</v>
      </c>
      <c r="AT83" s="6">
        <v>2.1525513114406536E-5</v>
      </c>
      <c r="AV83" s="6">
        <v>-4.8709830412896338E-4</v>
      </c>
      <c r="AX83" s="6">
        <v>2.3194322030128944E-5</v>
      </c>
      <c r="AZ83" s="6">
        <v>1.0425624211667373E-3</v>
      </c>
      <c r="BA83" s="20"/>
      <c r="BB83" s="6">
        <v>-1.2554427000099899E-5</v>
      </c>
      <c r="BC83" s="20"/>
      <c r="BD83" s="6">
        <v>3.7138152137392577E-3</v>
      </c>
      <c r="BF83" s="6">
        <v>-5.9539536341236543E-3</v>
      </c>
      <c r="BH83" s="6">
        <v>-1.6208393632418661E-3</v>
      </c>
      <c r="BJ83" s="6">
        <v>2.552544948088098E-3</v>
      </c>
      <c r="BL83" s="6">
        <v>5.2900474366621708E-3</v>
      </c>
      <c r="BM83" s="20"/>
      <c r="BN83" s="6">
        <v>-8.6999679607570046E-3</v>
      </c>
      <c r="BO83" s="20"/>
    </row>
    <row r="84" spans="1:67" x14ac:dyDescent="0.25">
      <c r="A84" s="1">
        <v>83</v>
      </c>
      <c r="B84" s="1" t="s">
        <v>21</v>
      </c>
      <c r="C84" s="1" t="s">
        <v>22</v>
      </c>
      <c r="D84" s="1" t="s">
        <v>40</v>
      </c>
      <c r="E84" s="1" t="s">
        <v>59</v>
      </c>
      <c r="F84" s="1" t="s">
        <v>43</v>
      </c>
      <c r="G84" s="1" t="b">
        <v>1</v>
      </c>
      <c r="H84" s="1" t="b">
        <v>1</v>
      </c>
      <c r="I84" s="1" t="b">
        <v>0</v>
      </c>
      <c r="J84" s="1" t="b">
        <v>1</v>
      </c>
      <c r="K84" s="1" t="b">
        <v>0</v>
      </c>
      <c r="L84" s="1">
        <v>200</v>
      </c>
      <c r="M84" s="1">
        <v>2</v>
      </c>
      <c r="N84" s="1">
        <v>0</v>
      </c>
      <c r="O84" s="1">
        <v>1</v>
      </c>
      <c r="P84" s="1">
        <v>2</v>
      </c>
      <c r="Q84" s="1">
        <v>100</v>
      </c>
      <c r="R84" s="1">
        <v>100</v>
      </c>
      <c r="S84" s="1">
        <v>1</v>
      </c>
      <c r="T84" s="1">
        <v>1</v>
      </c>
      <c r="U84" s="1" t="b">
        <v>1</v>
      </c>
      <c r="V84" s="1">
        <v>852</v>
      </c>
      <c r="W84" s="50">
        <v>102690.33</v>
      </c>
      <c r="X84" s="50">
        <v>40587.760000000002</v>
      </c>
      <c r="Y84" s="50">
        <v>177.75</v>
      </c>
      <c r="Z84" s="50">
        <v>185.77</v>
      </c>
      <c r="AA84" s="50">
        <v>156.37</v>
      </c>
      <c r="AB84" s="50">
        <v>172.78</v>
      </c>
      <c r="AC84" s="16">
        <v>1.13681792209602</v>
      </c>
      <c r="AD84" s="16">
        <v>1.0752986108303799</v>
      </c>
      <c r="AE84" s="50">
        <v>1565.73</v>
      </c>
      <c r="AF84" s="50">
        <v>976.27</v>
      </c>
      <c r="AG84" s="50">
        <v>1555.69</v>
      </c>
      <c r="AH84" s="50">
        <v>986.31</v>
      </c>
      <c r="AI84" s="16">
        <v>1.00779473937577</v>
      </c>
      <c r="AJ84" s="16">
        <v>0.99314784716591897</v>
      </c>
      <c r="AK84" s="1">
        <v>-5</v>
      </c>
      <c r="AL84" s="1">
        <v>15</v>
      </c>
      <c r="AN84" s="6">
        <v>-4.0332402183217431E-3</v>
      </c>
      <c r="AP84" s="6">
        <v>-7.6763004717600447E-3</v>
      </c>
      <c r="AR84" s="6">
        <v>-2.249845323133437E-4</v>
      </c>
      <c r="AT84" s="6">
        <v>-3.0135718360191355E-4</v>
      </c>
      <c r="AV84" s="6">
        <v>2.2047607450039752E-3</v>
      </c>
      <c r="AX84" s="6">
        <v>1.8787400844273439E-3</v>
      </c>
      <c r="AZ84" s="6">
        <v>-2.4373967911173189E-3</v>
      </c>
      <c r="BA84" s="20"/>
      <c r="BB84" s="6">
        <v>-2.1993245103183456E-3</v>
      </c>
      <c r="BC84" s="20"/>
      <c r="BD84" s="6">
        <v>1.4308472787716298E-4</v>
      </c>
      <c r="BF84" s="6">
        <v>-2.2939209047867504E-4</v>
      </c>
      <c r="BH84" s="6">
        <v>6.0459881009800043E-4</v>
      </c>
      <c r="BJ84" s="6">
        <v>-9.5213978222341566E-4</v>
      </c>
      <c r="BL84" s="6">
        <v>-6.8841088635940295E-4</v>
      </c>
      <c r="BM84" s="20"/>
      <c r="BN84" s="6">
        <v>2.6942106443095248E-4</v>
      </c>
      <c r="BO84" s="20"/>
    </row>
    <row r="85" spans="1:67" x14ac:dyDescent="0.25">
      <c r="A85" s="1">
        <v>84</v>
      </c>
      <c r="B85" s="1" t="s">
        <v>21</v>
      </c>
      <c r="C85" s="1" t="s">
        <v>22</v>
      </c>
      <c r="D85" s="1" t="s">
        <v>40</v>
      </c>
      <c r="E85" s="1" t="s">
        <v>59</v>
      </c>
      <c r="F85" s="1" t="s">
        <v>43</v>
      </c>
      <c r="G85" s="1" t="b">
        <v>1</v>
      </c>
      <c r="H85" s="1" t="b">
        <v>1</v>
      </c>
      <c r="I85" s="1" t="b">
        <v>0</v>
      </c>
      <c r="J85" s="1" t="b">
        <v>1</v>
      </c>
      <c r="K85" s="1" t="b">
        <v>0</v>
      </c>
      <c r="L85" s="1">
        <v>200</v>
      </c>
      <c r="M85" s="1">
        <v>2</v>
      </c>
      <c r="N85" s="1">
        <v>0</v>
      </c>
      <c r="O85" s="1">
        <v>1</v>
      </c>
      <c r="P85" s="1">
        <v>2</v>
      </c>
      <c r="Q85" s="1">
        <v>100</v>
      </c>
      <c r="R85" s="1">
        <v>100</v>
      </c>
      <c r="S85" s="1">
        <v>1</v>
      </c>
      <c r="T85" s="1">
        <v>1</v>
      </c>
      <c r="U85" s="1" t="b">
        <v>1</v>
      </c>
      <c r="V85" s="1">
        <v>201</v>
      </c>
      <c r="W85" s="50">
        <v>103374.6</v>
      </c>
      <c r="X85" s="50">
        <v>41100.78</v>
      </c>
      <c r="Y85" s="50">
        <v>177.74</v>
      </c>
      <c r="Z85" s="50">
        <v>185.8</v>
      </c>
      <c r="AA85" s="50">
        <v>155.87</v>
      </c>
      <c r="AB85" s="50">
        <v>172.28</v>
      </c>
      <c r="AC85" s="16">
        <v>1.14045284361675</v>
      </c>
      <c r="AD85" s="16">
        <v>1.07867101997951</v>
      </c>
      <c r="AE85" s="50">
        <v>1563.87</v>
      </c>
      <c r="AF85" s="50">
        <v>978.13</v>
      </c>
      <c r="AG85" s="50">
        <v>1554.58</v>
      </c>
      <c r="AH85" s="50">
        <v>987.42</v>
      </c>
      <c r="AI85" s="16">
        <v>1.0077494677732599</v>
      </c>
      <c r="AJ85" s="16">
        <v>0.99509053637121903</v>
      </c>
      <c r="AK85" s="1">
        <v>-5</v>
      </c>
      <c r="AL85" s="1">
        <v>15</v>
      </c>
      <c r="AN85" s="6">
        <v>2.6033162589611525E-3</v>
      </c>
      <c r="AP85" s="6">
        <v>4.8664440485577387E-3</v>
      </c>
      <c r="AR85" s="6">
        <v>-2.8123066539165187E-4</v>
      </c>
      <c r="AT85" s="6">
        <v>-1.3991583524375351E-4</v>
      </c>
      <c r="AV85" s="6">
        <v>-9.9983336110653909E-4</v>
      </c>
      <c r="AX85" s="6">
        <v>-1.0205501693184571E-3</v>
      </c>
      <c r="AZ85" s="6">
        <v>7.5226243592396713E-4</v>
      </c>
      <c r="BA85" s="20"/>
      <c r="BB85" s="6">
        <v>9.3003145939785092E-4</v>
      </c>
      <c r="BC85" s="20"/>
      <c r="BD85" s="6">
        <v>-1.0450295303882084E-3</v>
      </c>
      <c r="BF85" s="6">
        <v>1.6753815179613163E-3</v>
      </c>
      <c r="BH85" s="6">
        <v>-1.0934233799664295E-4</v>
      </c>
      <c r="BJ85" s="6">
        <v>1.7219549252978084E-4</v>
      </c>
      <c r="BL85" s="6">
        <v>-7.3330141344640776E-4</v>
      </c>
      <c r="BM85" s="20"/>
      <c r="BN85" s="6">
        <v>2.2260407280980665E-3</v>
      </c>
      <c r="BO85" s="20"/>
    </row>
    <row r="86" spans="1:67" x14ac:dyDescent="0.25">
      <c r="A86" s="1">
        <v>85</v>
      </c>
      <c r="B86" s="1" t="s">
        <v>21</v>
      </c>
      <c r="C86" s="1" t="s">
        <v>22</v>
      </c>
      <c r="D86" s="1" t="s">
        <v>40</v>
      </c>
      <c r="E86" s="1" t="s">
        <v>59</v>
      </c>
      <c r="F86" s="1" t="s">
        <v>43</v>
      </c>
      <c r="G86" s="1" t="b">
        <v>1</v>
      </c>
      <c r="H86" s="1" t="b">
        <v>1</v>
      </c>
      <c r="I86" s="1" t="b">
        <v>0</v>
      </c>
      <c r="J86" s="1" t="b">
        <v>1</v>
      </c>
      <c r="K86" s="1" t="b">
        <v>0</v>
      </c>
      <c r="L86" s="1">
        <v>200</v>
      </c>
      <c r="M86" s="1">
        <v>2</v>
      </c>
      <c r="N86" s="1">
        <v>0</v>
      </c>
      <c r="O86" s="1">
        <v>1</v>
      </c>
      <c r="P86" s="1">
        <v>2</v>
      </c>
      <c r="Q86" s="1">
        <v>100</v>
      </c>
      <c r="R86" s="1">
        <v>100</v>
      </c>
      <c r="S86" s="1">
        <v>1</v>
      </c>
      <c r="T86" s="1">
        <v>1</v>
      </c>
      <c r="U86" s="1" t="b">
        <v>1</v>
      </c>
      <c r="V86" s="1">
        <v>695</v>
      </c>
      <c r="W86" s="50">
        <v>103462.41</v>
      </c>
      <c r="X86" s="50">
        <v>40938.31</v>
      </c>
      <c r="Y86" s="50">
        <v>177.9</v>
      </c>
      <c r="Z86" s="50">
        <v>185.98</v>
      </c>
      <c r="AA86" s="50">
        <v>155.88999999999999</v>
      </c>
      <c r="AB86" s="50">
        <v>172.08</v>
      </c>
      <c r="AC86" s="16">
        <v>1.14128844758731</v>
      </c>
      <c r="AD86" s="16">
        <v>1.08092177760522</v>
      </c>
      <c r="AE86" s="50">
        <v>1563.77</v>
      </c>
      <c r="AF86" s="50">
        <v>978.23</v>
      </c>
      <c r="AG86" s="50">
        <v>1562.8</v>
      </c>
      <c r="AH86" s="50">
        <v>979.2</v>
      </c>
      <c r="AI86" s="16">
        <v>1.0024293236826201</v>
      </c>
      <c r="AJ86" s="16">
        <v>1.0033306854997199</v>
      </c>
      <c r="AK86" s="1">
        <v>-5</v>
      </c>
      <c r="AL86" s="1">
        <v>15</v>
      </c>
      <c r="AN86" s="6">
        <v>3.4549625744071388E-3</v>
      </c>
      <c r="AP86" s="6">
        <v>8.9424081629374541E-4</v>
      </c>
      <c r="AR86" s="6">
        <v>6.1870746386194497E-4</v>
      </c>
      <c r="AT86" s="6">
        <v>8.287322549049847E-4</v>
      </c>
      <c r="AV86" s="6">
        <v>-8.7164959686225618E-4</v>
      </c>
      <c r="AX86" s="6">
        <v>-2.1802662708167997E-3</v>
      </c>
      <c r="AZ86" s="6">
        <v>1.4855085045526462E-3</v>
      </c>
      <c r="BA86" s="20"/>
      <c r="BB86" s="6">
        <v>3.0185745456412505E-3</v>
      </c>
      <c r="BC86" s="20"/>
      <c r="BD86" s="6">
        <v>-1.108906641047569E-3</v>
      </c>
      <c r="BF86" s="6">
        <v>1.777788701210703E-3</v>
      </c>
      <c r="BH86" s="6">
        <v>5.177681299244119E-3</v>
      </c>
      <c r="BJ86" s="6">
        <v>-8.153963028614819E-3</v>
      </c>
      <c r="BL86" s="6">
        <v>-6.0086629903721711E-3</v>
      </c>
      <c r="BM86" s="20"/>
      <c r="BN86" s="6">
        <v>1.0525277565564872E-2</v>
      </c>
      <c r="BO86" s="20"/>
    </row>
    <row r="87" spans="1:67" x14ac:dyDescent="0.25">
      <c r="A87" s="3">
        <v>86</v>
      </c>
      <c r="B87" s="3" t="s">
        <v>21</v>
      </c>
      <c r="C87" s="3" t="s">
        <v>22</v>
      </c>
      <c r="D87" s="3" t="s">
        <v>40</v>
      </c>
      <c r="E87" s="3" t="s">
        <v>60</v>
      </c>
      <c r="F87" s="3" t="s">
        <v>43</v>
      </c>
      <c r="G87" s="3" t="b">
        <v>1</v>
      </c>
      <c r="H87" s="3" t="b">
        <v>1</v>
      </c>
      <c r="I87" s="3" t="b">
        <v>0</v>
      </c>
      <c r="J87" s="3" t="b">
        <v>1</v>
      </c>
      <c r="K87" s="3" t="b">
        <v>0</v>
      </c>
      <c r="L87" s="3">
        <v>200</v>
      </c>
      <c r="M87" s="3">
        <v>2</v>
      </c>
      <c r="N87" s="3">
        <v>0</v>
      </c>
      <c r="O87" s="3">
        <v>1</v>
      </c>
      <c r="P87" s="3">
        <v>2</v>
      </c>
      <c r="Q87" s="3">
        <v>100</v>
      </c>
      <c r="R87" s="3">
        <v>100</v>
      </c>
      <c r="S87" s="3">
        <v>1</v>
      </c>
      <c r="T87" s="3">
        <v>1</v>
      </c>
      <c r="U87" s="3" t="b">
        <v>1</v>
      </c>
      <c r="V87" s="3">
        <v>201</v>
      </c>
      <c r="W87" s="51">
        <v>80185.72</v>
      </c>
      <c r="X87" s="51">
        <v>40375.089999999997</v>
      </c>
      <c r="Y87" s="51">
        <v>182.03</v>
      </c>
      <c r="Z87" s="51">
        <v>187.3</v>
      </c>
      <c r="AA87" s="51">
        <v>163.99</v>
      </c>
      <c r="AB87" s="51">
        <v>174.4</v>
      </c>
      <c r="AC87" s="17">
        <v>1.11003207286766</v>
      </c>
      <c r="AD87" s="17">
        <v>1.0739956174331899</v>
      </c>
      <c r="AE87" s="51">
        <v>1481.69</v>
      </c>
      <c r="AF87" s="51">
        <v>1060.31</v>
      </c>
      <c r="AG87" s="51">
        <v>1488.88</v>
      </c>
      <c r="AH87" s="51">
        <v>1053.1199999999999</v>
      </c>
      <c r="AI87" s="17">
        <v>0.99577753960455095</v>
      </c>
      <c r="AJ87" s="17">
        <v>1.00812085755897</v>
      </c>
      <c r="AK87" s="3">
        <v>-5</v>
      </c>
      <c r="AL87" s="3">
        <v>10</v>
      </c>
      <c r="AN87" s="6" cm="1">
        <f t="array" ref="AN87:AN91">W87:W91/AO87-1</f>
        <v>6.8423049627353016E-4</v>
      </c>
      <c r="AO87" s="23">
        <f>AVERAGE(W87:W91)</f>
        <v>80130.892000000007</v>
      </c>
      <c r="AP87" s="6" cm="1">
        <f t="array" ref="AP87:AP91">X87:X91/AQ87-1</f>
        <v>9.0240912148642494E-4</v>
      </c>
      <c r="AQ87" s="23">
        <f t="shared" ref="AQ87" si="17">AVERAGE(X87:X91)</f>
        <v>40338.688000000002</v>
      </c>
      <c r="AR87" s="6" cm="1">
        <f t="array" ref="AR87:AR91">Y87:Y91/AS87-1</f>
        <v>-2.1969572142577221E-4</v>
      </c>
      <c r="AS87" s="23">
        <f>AVERAGE(Y87:Y91)</f>
        <v>182.07</v>
      </c>
      <c r="AT87" s="6" cm="1">
        <f t="array" ref="AT87:AT91">Z87:Z91/AU87-1</f>
        <v>-2.0284192208741558E-4</v>
      </c>
      <c r="AU87" s="23">
        <f>AVERAGE(Z87:Z91)</f>
        <v>187.33800000000002</v>
      </c>
      <c r="AV87" s="6" cm="1">
        <f t="array" ref="AV87:AV91">AA87:AA91/AW87-1</f>
        <v>0</v>
      </c>
      <c r="AW87" s="23">
        <f>AVERAGE(AA87:AA91)</f>
        <v>163.99</v>
      </c>
      <c r="AX87" s="6" cm="1">
        <f t="array" ref="AX87:AX91">AB87:AB91/AY87-1</f>
        <v>0</v>
      </c>
      <c r="AY87" s="23">
        <f>AVERAGE(AB87:AB91)</f>
        <v>174.40000000000003</v>
      </c>
      <c r="AZ87" s="6" cm="1">
        <f t="array" ref="AZ87:AZ91">AC87:AC91/BA87-1</f>
        <v>-2.3666393871790703E-4</v>
      </c>
      <c r="BA87" s="20">
        <f>AVERAGE(AC87:AC91)</f>
        <v>1.1102948396175421</v>
      </c>
      <c r="BB87" s="6" cm="1">
        <f t="array" ref="BB87:BB91">AD87:AD91/BC87-1</f>
        <v>-2.1389508780544908E-4</v>
      </c>
      <c r="BC87" s="20">
        <f>AVERAGE(AD87:AD91)</f>
        <v>1.0742253889670859</v>
      </c>
      <c r="BD87" s="6" cm="1">
        <f t="array" ref="BD87:BD91">AE87:AE91/BE87-1</f>
        <v>-1.9838270858518747E-4</v>
      </c>
      <c r="BE87" s="23">
        <f>AVERAGE(AE87:AE91)</f>
        <v>1481.9839999999999</v>
      </c>
      <c r="BF87" s="6" cm="1">
        <f t="array" ref="BF87:BF91">AF87:AF91/BG87-1</f>
        <v>2.7735430408593054E-4</v>
      </c>
      <c r="BG87" s="23">
        <f>AVERAGE(AF87:AF91)</f>
        <v>1060.0160000000001</v>
      </c>
      <c r="BH87" s="6" cm="1">
        <f t="array" ref="BH87:BH91">AG87:AG91/BI87-1</f>
        <v>7.2543008600378656E-5</v>
      </c>
      <c r="BI87" s="23">
        <f>AVERAGE(AG87:AG91)</f>
        <v>1488.7720000000002</v>
      </c>
      <c r="BJ87" s="6" cm="1">
        <f t="array" ref="BJ87:BJ91">AH87:AH91/BK87-1</f>
        <v>-1.0254189975977823E-4</v>
      </c>
      <c r="BK87" s="23">
        <f>AVERAGE(AH87:AH91)</f>
        <v>1053.2280000000001</v>
      </c>
      <c r="BL87" s="6" cm="1">
        <f t="array" ref="BL87:BL91">AI87:AI91/BM87-1</f>
        <v>-5.5636889517984844E-4</v>
      </c>
      <c r="BM87" s="20">
        <f>AVERAGE(AI87:AI91)</f>
        <v>0.99633186766499615</v>
      </c>
      <c r="BN87" s="6" cm="1">
        <f t="array" ref="BN87:BN91">AJ87:AJ91/BO87-1</f>
        <v>-1.1072066465367403E-4</v>
      </c>
      <c r="BO87" s="20">
        <f>AVERAGE(AJ87:AJ91)</f>
        <v>1.0082324897303583</v>
      </c>
    </row>
    <row r="88" spans="1:67" x14ac:dyDescent="0.25">
      <c r="A88" s="3">
        <v>87</v>
      </c>
      <c r="B88" s="3" t="s">
        <v>21</v>
      </c>
      <c r="C88" s="3" t="s">
        <v>22</v>
      </c>
      <c r="D88" s="3" t="s">
        <v>40</v>
      </c>
      <c r="E88" s="3" t="s">
        <v>60</v>
      </c>
      <c r="F88" s="3" t="s">
        <v>43</v>
      </c>
      <c r="G88" s="3" t="b">
        <v>1</v>
      </c>
      <c r="H88" s="3" t="b">
        <v>1</v>
      </c>
      <c r="I88" s="3" t="b">
        <v>0</v>
      </c>
      <c r="J88" s="3" t="b">
        <v>1</v>
      </c>
      <c r="K88" s="3" t="b">
        <v>0</v>
      </c>
      <c r="L88" s="3">
        <v>200</v>
      </c>
      <c r="M88" s="3">
        <v>2</v>
      </c>
      <c r="N88" s="3">
        <v>0</v>
      </c>
      <c r="O88" s="3">
        <v>1</v>
      </c>
      <c r="P88" s="3">
        <v>2</v>
      </c>
      <c r="Q88" s="3">
        <v>100</v>
      </c>
      <c r="R88" s="3">
        <v>100</v>
      </c>
      <c r="S88" s="3">
        <v>1</v>
      </c>
      <c r="T88" s="3">
        <v>1</v>
      </c>
      <c r="U88" s="3" t="b">
        <v>1</v>
      </c>
      <c r="V88" s="3">
        <v>201</v>
      </c>
      <c r="W88" s="51">
        <v>79878.789999999994</v>
      </c>
      <c r="X88" s="51">
        <v>40109.620000000003</v>
      </c>
      <c r="Y88" s="51">
        <v>182.2</v>
      </c>
      <c r="Z88" s="51">
        <v>187.47</v>
      </c>
      <c r="AA88" s="51">
        <v>164.11</v>
      </c>
      <c r="AB88" s="51">
        <v>174.42</v>
      </c>
      <c r="AC88" s="17">
        <v>1.11028081711559</v>
      </c>
      <c r="AD88" s="17">
        <v>1.07485488396791</v>
      </c>
      <c r="AE88" s="51">
        <v>1481.35</v>
      </c>
      <c r="AF88" s="51">
        <v>1060.6500000000001</v>
      </c>
      <c r="AG88" s="51">
        <v>1492.23</v>
      </c>
      <c r="AH88" s="51">
        <v>1049.77</v>
      </c>
      <c r="AI88" s="17">
        <v>0.99342641219474903</v>
      </c>
      <c r="AJ88" s="17">
        <v>1.01178380172316</v>
      </c>
      <c r="AK88" s="3">
        <v>-5</v>
      </c>
      <c r="AL88" s="3">
        <v>10</v>
      </c>
      <c r="AN88" s="6">
        <v>-3.1461274635506964E-3</v>
      </c>
      <c r="AP88" s="6">
        <v>-5.6786180056227487E-3</v>
      </c>
      <c r="AR88" s="6">
        <v>7.1401109463398171E-4</v>
      </c>
      <c r="AT88" s="6">
        <v>7.0460878198752575E-4</v>
      </c>
      <c r="AV88" s="6">
        <v>7.3175193609364975E-4</v>
      </c>
      <c r="AX88" s="6">
        <v>1.1467889908223228E-4</v>
      </c>
      <c r="AZ88" s="6">
        <v>-1.2629529969609976E-5</v>
      </c>
      <c r="BA88" s="20"/>
      <c r="BB88" s="6">
        <v>5.8599899731404115E-4</v>
      </c>
      <c r="BC88" s="20"/>
      <c r="BD88" s="6">
        <v>-4.2780488858185084E-4</v>
      </c>
      <c r="BF88" s="6">
        <v>5.9810417955952211E-4</v>
      </c>
      <c r="BH88" s="6">
        <v>2.32271966426012E-3</v>
      </c>
      <c r="BJ88" s="6">
        <v>-3.2832397163767846E-3</v>
      </c>
      <c r="BL88" s="6">
        <v>-2.9161523028028435E-3</v>
      </c>
      <c r="BM88" s="20"/>
      <c r="BN88" s="6">
        <v>3.5223145742422357E-3</v>
      </c>
      <c r="BO88" s="20"/>
    </row>
    <row r="89" spans="1:67" x14ac:dyDescent="0.25">
      <c r="A89" s="3">
        <v>88</v>
      </c>
      <c r="B89" s="3" t="s">
        <v>21</v>
      </c>
      <c r="C89" s="3" t="s">
        <v>22</v>
      </c>
      <c r="D89" s="3" t="s">
        <v>40</v>
      </c>
      <c r="E89" s="3" t="s">
        <v>60</v>
      </c>
      <c r="F89" s="3" t="s">
        <v>43</v>
      </c>
      <c r="G89" s="3" t="b">
        <v>1</v>
      </c>
      <c r="H89" s="3" t="b">
        <v>1</v>
      </c>
      <c r="I89" s="3" t="b">
        <v>0</v>
      </c>
      <c r="J89" s="3" t="b">
        <v>1</v>
      </c>
      <c r="K89" s="3" t="b">
        <v>0</v>
      </c>
      <c r="L89" s="3">
        <v>200</v>
      </c>
      <c r="M89" s="3">
        <v>2</v>
      </c>
      <c r="N89" s="3">
        <v>0</v>
      </c>
      <c r="O89" s="3">
        <v>1</v>
      </c>
      <c r="P89" s="3">
        <v>2</v>
      </c>
      <c r="Q89" s="3">
        <v>100</v>
      </c>
      <c r="R89" s="3">
        <v>100</v>
      </c>
      <c r="S89" s="3">
        <v>1</v>
      </c>
      <c r="T89" s="3">
        <v>1</v>
      </c>
      <c r="U89" s="3" t="b">
        <v>1</v>
      </c>
      <c r="V89" s="3">
        <v>201</v>
      </c>
      <c r="W89" s="51">
        <v>80331.09</v>
      </c>
      <c r="X89" s="51">
        <v>40698.410000000003</v>
      </c>
      <c r="Y89" s="51">
        <v>182.1</v>
      </c>
      <c r="Z89" s="51">
        <v>187.33</v>
      </c>
      <c r="AA89" s="51">
        <v>163.59</v>
      </c>
      <c r="AB89" s="51">
        <v>174.29</v>
      </c>
      <c r="AC89" s="17">
        <v>1.1131730949352601</v>
      </c>
      <c r="AD89" s="17">
        <v>1.0748557477180101</v>
      </c>
      <c r="AE89" s="51">
        <v>1485.54</v>
      </c>
      <c r="AF89" s="51">
        <v>1056.46</v>
      </c>
      <c r="AG89" s="51">
        <v>1477.33</v>
      </c>
      <c r="AH89" s="51">
        <v>1064.67</v>
      </c>
      <c r="AI89" s="17">
        <v>1.00678379693973</v>
      </c>
      <c r="AJ89" s="17">
        <v>0.99453445115831196</v>
      </c>
      <c r="AK89" s="3">
        <v>-5</v>
      </c>
      <c r="AL89" s="3">
        <v>10</v>
      </c>
      <c r="AN89" s="6">
        <v>2.4983872636783477E-3</v>
      </c>
      <c r="AP89" s="6">
        <v>8.9175433767205714E-3</v>
      </c>
      <c r="AR89" s="6">
        <v>1.6477179106932915E-4</v>
      </c>
      <c r="AT89" s="6">
        <v>-4.2703562544765816E-5</v>
      </c>
      <c r="AV89" s="6">
        <v>-2.4391731203122768E-3</v>
      </c>
      <c r="AX89" s="6">
        <v>-6.3073394495438695E-4</v>
      </c>
      <c r="AZ89" s="6">
        <v>2.5923342296263474E-3</v>
      </c>
      <c r="BA89" s="20"/>
      <c r="BB89" s="6">
        <v>5.8680306516523117E-4</v>
      </c>
      <c r="BC89" s="20"/>
      <c r="BD89" s="6">
        <v>2.3994860943168383E-3</v>
      </c>
      <c r="BF89" s="6">
        <v>-3.3546663446589742E-3</v>
      </c>
      <c r="BH89" s="6">
        <v>-7.6855287444955733E-3</v>
      </c>
      <c r="BJ89" s="6">
        <v>1.0863744602308323E-2</v>
      </c>
      <c r="BL89" s="6">
        <v>1.0490409484973151E-2</v>
      </c>
      <c r="BM89" s="20"/>
      <c r="BN89" s="6">
        <v>-1.3586190399110909E-2</v>
      </c>
      <c r="BO89" s="20"/>
    </row>
    <row r="90" spans="1:67" x14ac:dyDescent="0.25">
      <c r="A90" s="3">
        <v>89</v>
      </c>
      <c r="B90" s="3" t="s">
        <v>21</v>
      </c>
      <c r="C90" s="3" t="s">
        <v>22</v>
      </c>
      <c r="D90" s="3" t="s">
        <v>40</v>
      </c>
      <c r="E90" s="3" t="s">
        <v>60</v>
      </c>
      <c r="F90" s="3" t="s">
        <v>43</v>
      </c>
      <c r="G90" s="3" t="b">
        <v>1</v>
      </c>
      <c r="H90" s="3" t="b">
        <v>1</v>
      </c>
      <c r="I90" s="3" t="b">
        <v>0</v>
      </c>
      <c r="J90" s="3" t="b">
        <v>1</v>
      </c>
      <c r="K90" s="3" t="b">
        <v>0</v>
      </c>
      <c r="L90" s="3">
        <v>200</v>
      </c>
      <c r="M90" s="3">
        <v>2</v>
      </c>
      <c r="N90" s="3">
        <v>0</v>
      </c>
      <c r="O90" s="3">
        <v>1</v>
      </c>
      <c r="P90" s="3">
        <v>2</v>
      </c>
      <c r="Q90" s="3">
        <v>100</v>
      </c>
      <c r="R90" s="3">
        <v>100</v>
      </c>
      <c r="S90" s="3">
        <v>1</v>
      </c>
      <c r="T90" s="3">
        <v>1</v>
      </c>
      <c r="U90" s="3" t="b">
        <v>1</v>
      </c>
      <c r="V90" s="3">
        <v>236</v>
      </c>
      <c r="W90" s="51">
        <v>80336.740000000005</v>
      </c>
      <c r="X90" s="51">
        <v>40367.910000000003</v>
      </c>
      <c r="Y90" s="51">
        <v>181.98</v>
      </c>
      <c r="Z90" s="51">
        <v>187.3</v>
      </c>
      <c r="AA90" s="51">
        <v>164.04</v>
      </c>
      <c r="AB90" s="51">
        <v>174.31</v>
      </c>
      <c r="AC90" s="17">
        <v>1.10939957274548</v>
      </c>
      <c r="AD90" s="17">
        <v>1.07455452069276</v>
      </c>
      <c r="AE90" s="51">
        <v>1477.95</v>
      </c>
      <c r="AF90" s="51">
        <v>1064.05</v>
      </c>
      <c r="AG90" s="51">
        <v>1494.84</v>
      </c>
      <c r="AH90" s="51">
        <v>1047.1600000000001</v>
      </c>
      <c r="AI90" s="17">
        <v>0.98957168297540299</v>
      </c>
      <c r="AJ90" s="17">
        <v>1.01798899044159</v>
      </c>
      <c r="AK90" s="3">
        <v>-5</v>
      </c>
      <c r="AL90" s="3">
        <v>10</v>
      </c>
      <c r="AN90" s="6">
        <v>2.5688968993380357E-3</v>
      </c>
      <c r="AP90" s="6">
        <v>7.244162229569362E-4</v>
      </c>
      <c r="AR90" s="6">
        <v>-4.9431537320809849E-4</v>
      </c>
      <c r="AT90" s="6">
        <v>-2.0284192208741558E-4</v>
      </c>
      <c r="AV90" s="6">
        <v>3.0489664003896522E-4</v>
      </c>
      <c r="AX90" s="6">
        <v>-5.1605504587171058E-4</v>
      </c>
      <c r="AZ90" s="6">
        <v>-8.0633255250517344E-4</v>
      </c>
      <c r="BA90" s="20"/>
      <c r="BB90" s="6">
        <v>3.0638982196329323E-4</v>
      </c>
      <c r="BC90" s="20"/>
      <c r="BD90" s="6">
        <v>-2.7220266885471522E-3</v>
      </c>
      <c r="BF90" s="6">
        <v>3.8056029342952158E-3</v>
      </c>
      <c r="BH90" s="6">
        <v>4.0758423721025672E-3</v>
      </c>
      <c r="BJ90" s="6">
        <v>-5.761335627233577E-3</v>
      </c>
      <c r="BL90" s="6">
        <v>-6.7850732361259825E-3</v>
      </c>
      <c r="BM90" s="20"/>
      <c r="BN90" s="6">
        <v>9.6768362561308052E-3</v>
      </c>
      <c r="BO90" s="20"/>
    </row>
    <row r="91" spans="1:67" x14ac:dyDescent="0.25">
      <c r="A91" s="3">
        <v>90</v>
      </c>
      <c r="B91" s="3" t="s">
        <v>21</v>
      </c>
      <c r="C91" s="3" t="s">
        <v>22</v>
      </c>
      <c r="D91" s="3" t="s">
        <v>40</v>
      </c>
      <c r="E91" s="3" t="s">
        <v>60</v>
      </c>
      <c r="F91" s="3" t="s">
        <v>43</v>
      </c>
      <c r="G91" s="3" t="b">
        <v>1</v>
      </c>
      <c r="H91" s="3" t="b">
        <v>1</v>
      </c>
      <c r="I91" s="3" t="b">
        <v>0</v>
      </c>
      <c r="J91" s="3" t="b">
        <v>1</v>
      </c>
      <c r="K91" s="3" t="b">
        <v>0</v>
      </c>
      <c r="L91" s="3">
        <v>200</v>
      </c>
      <c r="M91" s="3">
        <v>2</v>
      </c>
      <c r="N91" s="3">
        <v>0</v>
      </c>
      <c r="O91" s="3">
        <v>1</v>
      </c>
      <c r="P91" s="3">
        <v>2</v>
      </c>
      <c r="Q91" s="3">
        <v>100</v>
      </c>
      <c r="R91" s="3">
        <v>100</v>
      </c>
      <c r="S91" s="3">
        <v>1</v>
      </c>
      <c r="T91" s="3">
        <v>1</v>
      </c>
      <c r="U91" s="3" t="b">
        <v>1</v>
      </c>
      <c r="V91" s="3">
        <v>201</v>
      </c>
      <c r="W91" s="51">
        <v>79922.12</v>
      </c>
      <c r="X91" s="51">
        <v>40142.410000000003</v>
      </c>
      <c r="Y91" s="51">
        <v>182.04</v>
      </c>
      <c r="Z91" s="51">
        <v>187.29</v>
      </c>
      <c r="AA91" s="51">
        <v>164.22</v>
      </c>
      <c r="AB91" s="51">
        <v>174.58</v>
      </c>
      <c r="AC91" s="17">
        <v>1.10858864042372</v>
      </c>
      <c r="AD91" s="17">
        <v>1.07286617502356</v>
      </c>
      <c r="AE91" s="51">
        <v>1483.39</v>
      </c>
      <c r="AF91" s="51">
        <v>1058.6099999999999</v>
      </c>
      <c r="AG91" s="51">
        <v>1490.58</v>
      </c>
      <c r="AH91" s="51">
        <v>1051.42</v>
      </c>
      <c r="AI91" s="17">
        <v>0.99609990661054804</v>
      </c>
      <c r="AJ91" s="17">
        <v>1.0087343477697599</v>
      </c>
      <c r="AK91" s="3">
        <v>-5</v>
      </c>
      <c r="AL91" s="3">
        <v>10</v>
      </c>
      <c r="AN91" s="6">
        <v>-2.6053871957398833E-3</v>
      </c>
      <c r="AP91" s="6">
        <v>-4.8657507155412949E-3</v>
      </c>
      <c r="AR91" s="6">
        <v>-1.6477179106932915E-4</v>
      </c>
      <c r="AT91" s="6">
        <v>-2.5622137526837285E-4</v>
      </c>
      <c r="AV91" s="6">
        <v>1.4025245441795509E-3</v>
      </c>
      <c r="AX91" s="6">
        <v>1.0321100917429771E-3</v>
      </c>
      <c r="AZ91" s="6">
        <v>-1.536708208433879E-3</v>
      </c>
      <c r="BA91" s="20"/>
      <c r="BB91" s="6">
        <v>-1.2652967966366724E-3</v>
      </c>
      <c r="BC91" s="20"/>
      <c r="BD91" s="6">
        <v>9.4872819139757425E-4</v>
      </c>
      <c r="BF91" s="6">
        <v>-1.3263950732820273E-3</v>
      </c>
      <c r="BH91" s="6">
        <v>1.2144236995321744E-3</v>
      </c>
      <c r="BJ91" s="6">
        <v>-1.7166273589384051E-3</v>
      </c>
      <c r="BL91" s="6">
        <v>-2.3281505086425458E-4</v>
      </c>
      <c r="BM91" s="20"/>
      <c r="BN91" s="6">
        <v>4.9776023339198616E-4</v>
      </c>
      <c r="BO91" s="20"/>
    </row>
    <row r="92" spans="1:67" x14ac:dyDescent="0.25">
      <c r="A92" s="1">
        <v>91</v>
      </c>
      <c r="B92" s="1" t="s">
        <v>21</v>
      </c>
      <c r="C92" s="1" t="s">
        <v>22</v>
      </c>
      <c r="D92" s="1" t="s">
        <v>40</v>
      </c>
      <c r="E92" s="1" t="s">
        <v>61</v>
      </c>
      <c r="F92" s="1" t="s">
        <v>43</v>
      </c>
      <c r="G92" s="1" t="b">
        <v>1</v>
      </c>
      <c r="H92" s="1" t="b">
        <v>1</v>
      </c>
      <c r="I92" s="1" t="b">
        <v>0</v>
      </c>
      <c r="J92" s="1" t="b">
        <v>1</v>
      </c>
      <c r="K92" s="1" t="b">
        <v>0</v>
      </c>
      <c r="L92" s="1">
        <v>200</v>
      </c>
      <c r="M92" s="1">
        <v>2</v>
      </c>
      <c r="N92" s="1">
        <v>0</v>
      </c>
      <c r="O92" s="1">
        <v>1</v>
      </c>
      <c r="P92" s="1">
        <v>2</v>
      </c>
      <c r="Q92" s="1">
        <v>100</v>
      </c>
      <c r="R92" s="1">
        <v>100</v>
      </c>
      <c r="S92" s="1">
        <v>1</v>
      </c>
      <c r="T92" s="1">
        <v>1</v>
      </c>
      <c r="U92" s="1" t="b">
        <v>1</v>
      </c>
      <c r="V92" s="1">
        <v>201</v>
      </c>
      <c r="W92" s="50">
        <v>55782.94</v>
      </c>
      <c r="X92" s="50">
        <v>35994.519999999997</v>
      </c>
      <c r="Y92" s="50">
        <v>186.73</v>
      </c>
      <c r="Z92" s="50">
        <v>189.6</v>
      </c>
      <c r="AA92" s="50">
        <v>173.37</v>
      </c>
      <c r="AB92" s="50">
        <v>178.82</v>
      </c>
      <c r="AC92" s="16">
        <v>1.0771015436783999</v>
      </c>
      <c r="AD92" s="16">
        <v>1.06033175463991</v>
      </c>
      <c r="AE92" s="50">
        <v>1389.3</v>
      </c>
      <c r="AF92" s="50">
        <v>1152.7</v>
      </c>
      <c r="AG92" s="50">
        <v>1405.01</v>
      </c>
      <c r="AH92" s="50">
        <v>1136.99</v>
      </c>
      <c r="AI92" s="16">
        <v>0.99158159868959905</v>
      </c>
      <c r="AJ92" s="16">
        <v>1.01783803945887</v>
      </c>
      <c r="AK92" s="1">
        <v>-5</v>
      </c>
      <c r="AL92" s="1">
        <v>5</v>
      </c>
      <c r="AN92" s="6" cm="1">
        <f t="array" ref="AN92:AN96">W92:W96/AO92-1</f>
        <v>-9.7693935176720315E-3</v>
      </c>
      <c r="AO92" s="23">
        <f>AVERAGE(W92:W96)</f>
        <v>56333.281999999992</v>
      </c>
      <c r="AP92" s="6" cm="1">
        <f t="array" ref="AP92:AP96">X92:X96/AQ92-1</f>
        <v>-8.4123129202113844E-3</v>
      </c>
      <c r="AQ92" s="23">
        <f t="shared" ref="AQ92" si="18">AVERAGE(X92:X96)</f>
        <v>36299.885999999999</v>
      </c>
      <c r="AR92" s="6" cm="1">
        <f t="array" ref="AR92:AR96">Y92:Y96/AS92-1</f>
        <v>-1.6063396872989522E-4</v>
      </c>
      <c r="AS92" s="23">
        <f>AVERAGE(Y92:Y96)</f>
        <v>186.76</v>
      </c>
      <c r="AT92" s="6" cm="1">
        <f t="array" ref="AT92:AT96">Z92:Z96/AU92-1</f>
        <v>1.6880486157999641E-4</v>
      </c>
      <c r="AU92" s="23">
        <f>AVERAGE(Z92:Z96)</f>
        <v>189.56799999999998</v>
      </c>
      <c r="AV92" s="6" cm="1">
        <f t="array" ref="AV92:AV96">AA92:AA96/AW92-1</f>
        <v>1.6292290626733763E-3</v>
      </c>
      <c r="AW92" s="23">
        <f>AVERAGE(AA92:AA96)</f>
        <v>173.08799999999999</v>
      </c>
      <c r="AX92" s="6" cm="1">
        <f t="array" ref="AX92:AX96">AB92:AB96/AY92-1</f>
        <v>2.1071036291495648E-3</v>
      </c>
      <c r="AY92" s="23">
        <f>AVERAGE(AB92:AB96)</f>
        <v>178.44400000000002</v>
      </c>
      <c r="AZ92" s="6" cm="1">
        <f t="array" ref="AZ92:AZ96">AC92:AC96/BA92-1</f>
        <v>-1.7964768371604434E-3</v>
      </c>
      <c r="BA92" s="20">
        <f>AVERAGE(AC92:AC96)</f>
        <v>1.079040014070046</v>
      </c>
      <c r="BB92" s="6" cm="1">
        <f t="array" ref="BB92:BB96">AD92:AD96/BC92-1</f>
        <v>-1.9341829701200464E-3</v>
      </c>
      <c r="BC92" s="20">
        <f>AVERAGE(AD92:AD96)</f>
        <v>1.06238660471844</v>
      </c>
      <c r="BD92" s="6" cm="1">
        <f t="array" ref="BD92:BD96">AE92:AE96/BE92-1</f>
        <v>-4.0574640133050899E-3</v>
      </c>
      <c r="BE92" s="23">
        <f>AVERAGE(AE92:AE96)</f>
        <v>1394.96</v>
      </c>
      <c r="BF92" s="6" cm="1">
        <f t="array" ref="BF92:BF96">AF92:AF96/BG92-1</f>
        <v>4.9344399497839309E-3</v>
      </c>
      <c r="BG92" s="23">
        <f>AVERAGE(AF92:AF96)</f>
        <v>1147.04</v>
      </c>
      <c r="BH92" s="6" cm="1">
        <f t="array" ref="BH92:BH96">AG92:AG96/BI92-1</f>
        <v>-3.5050838610108936E-3</v>
      </c>
      <c r="BI92" s="23">
        <f>AVERAGE(AG92:AG96)</f>
        <v>1409.952</v>
      </c>
      <c r="BJ92" s="6" cm="1">
        <f t="array" ref="BJ92:BJ96">AH92:AH96/BK92-1</f>
        <v>4.365539270419605E-3</v>
      </c>
      <c r="BK92" s="23">
        <f>AVERAGE(AH92:AH96)</f>
        <v>1132.048</v>
      </c>
      <c r="BL92" s="6" cm="1">
        <f t="array" ref="BL92:BL96">AI92:AI96/BM92-1</f>
        <v>-6.7458579795487417E-4</v>
      </c>
      <c r="BM92" s="20">
        <f>AVERAGE(AI92:AI96)</f>
        <v>0.99225095709326128</v>
      </c>
      <c r="BN92" s="6" cm="1">
        <f t="array" ref="BN92:BN96">AJ92:AJ96/BO92-1</f>
        <v>3.97981108861023E-4</v>
      </c>
      <c r="BO92" s="20">
        <f>AVERAGE(AJ92:AJ96)</f>
        <v>1.017433120297462</v>
      </c>
    </row>
    <row r="93" spans="1:67" x14ac:dyDescent="0.25">
      <c r="A93" s="1">
        <v>92</v>
      </c>
      <c r="B93" s="1" t="s">
        <v>21</v>
      </c>
      <c r="C93" s="1" t="s">
        <v>22</v>
      </c>
      <c r="D93" s="1" t="s">
        <v>40</v>
      </c>
      <c r="E93" s="1" t="s">
        <v>61</v>
      </c>
      <c r="F93" s="1" t="s">
        <v>43</v>
      </c>
      <c r="G93" s="1" t="b">
        <v>1</v>
      </c>
      <c r="H93" s="1" t="b">
        <v>1</v>
      </c>
      <c r="I93" s="1" t="b">
        <v>0</v>
      </c>
      <c r="J93" s="1" t="b">
        <v>1</v>
      </c>
      <c r="K93" s="1" t="b">
        <v>0</v>
      </c>
      <c r="L93" s="1">
        <v>200</v>
      </c>
      <c r="M93" s="1">
        <v>2</v>
      </c>
      <c r="N93" s="1">
        <v>0</v>
      </c>
      <c r="O93" s="1">
        <v>1</v>
      </c>
      <c r="P93" s="1">
        <v>2</v>
      </c>
      <c r="Q93" s="1">
        <v>100</v>
      </c>
      <c r="R93" s="1">
        <v>100</v>
      </c>
      <c r="S93" s="1">
        <v>1</v>
      </c>
      <c r="T93" s="1">
        <v>1</v>
      </c>
      <c r="U93" s="1" t="b">
        <v>1</v>
      </c>
      <c r="V93" s="1">
        <v>201</v>
      </c>
      <c r="W93" s="50">
        <v>56270.48</v>
      </c>
      <c r="X93" s="50">
        <v>36105.199999999997</v>
      </c>
      <c r="Y93" s="50">
        <v>186.81</v>
      </c>
      <c r="Z93" s="50">
        <v>189.49</v>
      </c>
      <c r="AA93" s="50">
        <v>173.23</v>
      </c>
      <c r="AB93" s="50">
        <v>178.55</v>
      </c>
      <c r="AC93" s="16">
        <v>1.0784496109694901</v>
      </c>
      <c r="AD93" s="16">
        <v>1.06132020980928</v>
      </c>
      <c r="AE93" s="50">
        <v>1407.37</v>
      </c>
      <c r="AF93" s="50">
        <v>1134.6300000000001</v>
      </c>
      <c r="AG93" s="50">
        <v>1411.88</v>
      </c>
      <c r="AH93" s="50">
        <v>1130.1199999999999</v>
      </c>
      <c r="AI93" s="16">
        <v>0.99926795780501498</v>
      </c>
      <c r="AJ93" s="16">
        <v>1.00750774425255</v>
      </c>
      <c r="AK93" s="1">
        <v>-5</v>
      </c>
      <c r="AL93" s="1">
        <v>5</v>
      </c>
      <c r="AN93" s="6">
        <v>-1.1148294182466989E-3</v>
      </c>
      <c r="AP93" s="6">
        <v>-5.3632675320247625E-3</v>
      </c>
      <c r="AR93" s="6">
        <v>2.6772328121649203E-4</v>
      </c>
      <c r="AT93" s="6">
        <v>-4.1146185010110248E-4</v>
      </c>
      <c r="AV93" s="6">
        <v>8.2039193936034316E-4</v>
      </c>
      <c r="AX93" s="6">
        <v>5.9402389545182288E-4</v>
      </c>
      <c r="AZ93" s="6">
        <v>-5.471558912156782E-4</v>
      </c>
      <c r="BA93" s="20"/>
      <c r="BB93" s="6">
        <v>-1.0037729244926075E-3</v>
      </c>
      <c r="BC93" s="20"/>
      <c r="BD93" s="6">
        <v>8.8963124390661896E-3</v>
      </c>
      <c r="BF93" s="6">
        <v>-1.0819151904031155E-2</v>
      </c>
      <c r="BH93" s="6">
        <v>1.3674224370758825E-3</v>
      </c>
      <c r="BJ93" s="6">
        <v>-1.7031079954208383E-3</v>
      </c>
      <c r="BL93" s="6">
        <v>7.0718003964536091E-3</v>
      </c>
      <c r="BM93" s="20"/>
      <c r="BN93" s="6">
        <v>-9.755310542682416E-3</v>
      </c>
      <c r="BO93" s="20"/>
    </row>
    <row r="94" spans="1:67" x14ac:dyDescent="0.25">
      <c r="A94" s="1">
        <v>93</v>
      </c>
      <c r="B94" s="1" t="s">
        <v>21</v>
      </c>
      <c r="C94" s="1" t="s">
        <v>22</v>
      </c>
      <c r="D94" s="1" t="s">
        <v>40</v>
      </c>
      <c r="E94" s="1" t="s">
        <v>61</v>
      </c>
      <c r="F94" s="1" t="s">
        <v>43</v>
      </c>
      <c r="G94" s="1" t="b">
        <v>1</v>
      </c>
      <c r="H94" s="1" t="b">
        <v>1</v>
      </c>
      <c r="I94" s="1" t="b">
        <v>0</v>
      </c>
      <c r="J94" s="1" t="b">
        <v>1</v>
      </c>
      <c r="K94" s="1" t="b">
        <v>0</v>
      </c>
      <c r="L94" s="1">
        <v>200</v>
      </c>
      <c r="M94" s="1">
        <v>2</v>
      </c>
      <c r="N94" s="1">
        <v>0</v>
      </c>
      <c r="O94" s="1">
        <v>1</v>
      </c>
      <c r="P94" s="1">
        <v>2</v>
      </c>
      <c r="Q94" s="1">
        <v>100</v>
      </c>
      <c r="R94" s="1">
        <v>100</v>
      </c>
      <c r="S94" s="1">
        <v>1</v>
      </c>
      <c r="T94" s="1">
        <v>1</v>
      </c>
      <c r="U94" s="1" t="b">
        <v>1</v>
      </c>
      <c r="V94" s="1">
        <v>201</v>
      </c>
      <c r="W94" s="50">
        <v>56541.96</v>
      </c>
      <c r="X94" s="50">
        <v>36467.519999999997</v>
      </c>
      <c r="Y94" s="50">
        <v>186.78</v>
      </c>
      <c r="Z94" s="50">
        <v>189.62</v>
      </c>
      <c r="AA94" s="50">
        <v>172.93</v>
      </c>
      <c r="AB94" s="50">
        <v>178.24</v>
      </c>
      <c r="AC94" s="16">
        <v>1.0801374560257799</v>
      </c>
      <c r="AD94" s="16">
        <v>1.0638888641744699</v>
      </c>
      <c r="AE94" s="50">
        <v>1391.14</v>
      </c>
      <c r="AF94" s="50">
        <v>1150.8599999999999</v>
      </c>
      <c r="AG94" s="50">
        <v>1412.55</v>
      </c>
      <c r="AH94" s="50">
        <v>1129.45</v>
      </c>
      <c r="AI94" s="16">
        <v>0.98729474597113998</v>
      </c>
      <c r="AJ94" s="16">
        <v>1.02257275398449</v>
      </c>
      <c r="AK94" s="1">
        <v>-5</v>
      </c>
      <c r="AL94" s="1">
        <v>5</v>
      </c>
      <c r="AN94" s="6">
        <v>3.7043465708248569E-3</v>
      </c>
      <c r="AP94" s="6">
        <v>4.6180310318328921E-3</v>
      </c>
      <c r="AR94" s="6">
        <v>1.0708931248659681E-4</v>
      </c>
      <c r="AT94" s="6">
        <v>2.7430790006754968E-4</v>
      </c>
      <c r="AV94" s="6">
        <v>-9.1283046773882326E-4</v>
      </c>
      <c r="AX94" s="6">
        <v>-1.1432157987940617E-3</v>
      </c>
      <c r="AZ94" s="6">
        <v>1.0170539937572887E-3</v>
      </c>
      <c r="BA94" s="20"/>
      <c r="BB94" s="6">
        <v>1.4140421663431102E-3</v>
      </c>
      <c r="BC94" s="20"/>
      <c r="BD94" s="6">
        <v>-2.7384297757641063E-3</v>
      </c>
      <c r="BF94" s="6">
        <v>3.3303110615148235E-3</v>
      </c>
      <c r="BH94" s="6">
        <v>1.8426159188398294E-3</v>
      </c>
      <c r="BJ94" s="6">
        <v>-2.2949556909247493E-3</v>
      </c>
      <c r="BL94" s="6">
        <v>-4.9949169478659128E-3</v>
      </c>
      <c r="BM94" s="20"/>
      <c r="BN94" s="6">
        <v>5.0515690756414156E-3</v>
      </c>
      <c r="BO94" s="20"/>
    </row>
    <row r="95" spans="1:67" x14ac:dyDescent="0.25">
      <c r="A95" s="1">
        <v>94</v>
      </c>
      <c r="B95" s="1" t="s">
        <v>21</v>
      </c>
      <c r="C95" s="1" t="s">
        <v>22</v>
      </c>
      <c r="D95" s="1" t="s">
        <v>40</v>
      </c>
      <c r="E95" s="1" t="s">
        <v>61</v>
      </c>
      <c r="F95" s="1" t="s">
        <v>43</v>
      </c>
      <c r="G95" s="1" t="b">
        <v>1</v>
      </c>
      <c r="H95" s="1" t="b">
        <v>1</v>
      </c>
      <c r="I95" s="1" t="b">
        <v>0</v>
      </c>
      <c r="J95" s="1" t="b">
        <v>1</v>
      </c>
      <c r="K95" s="1" t="b">
        <v>0</v>
      </c>
      <c r="L95" s="1">
        <v>200</v>
      </c>
      <c r="M95" s="1">
        <v>2</v>
      </c>
      <c r="N95" s="1">
        <v>0</v>
      </c>
      <c r="O95" s="1">
        <v>1</v>
      </c>
      <c r="P95" s="1">
        <v>2</v>
      </c>
      <c r="Q95" s="1">
        <v>100</v>
      </c>
      <c r="R95" s="1">
        <v>100</v>
      </c>
      <c r="S95" s="1">
        <v>1</v>
      </c>
      <c r="T95" s="1">
        <v>1</v>
      </c>
      <c r="U95" s="1" t="b">
        <v>1</v>
      </c>
      <c r="V95" s="1">
        <v>201</v>
      </c>
      <c r="W95" s="50">
        <v>56423.93</v>
      </c>
      <c r="X95" s="50">
        <v>36248.89</v>
      </c>
      <c r="Y95" s="50">
        <v>186.75</v>
      </c>
      <c r="Z95" s="50">
        <v>189.56</v>
      </c>
      <c r="AA95" s="50">
        <v>173.15</v>
      </c>
      <c r="AB95" s="50">
        <v>178.38</v>
      </c>
      <c r="AC95" s="16">
        <v>1.0786036064692199</v>
      </c>
      <c r="AD95" s="16">
        <v>1.0627171242110001</v>
      </c>
      <c r="AE95" s="50">
        <v>1394.83</v>
      </c>
      <c r="AF95" s="50">
        <v>1147.17</v>
      </c>
      <c r="AG95" s="50">
        <v>1416.32</v>
      </c>
      <c r="AH95" s="50">
        <v>1125.68</v>
      </c>
      <c r="AI95" s="16">
        <v>0.98791935782473295</v>
      </c>
      <c r="AJ95" s="16">
        <v>1.0238531379307001</v>
      </c>
      <c r="AK95" s="1">
        <v>-5</v>
      </c>
      <c r="AL95" s="1">
        <v>5</v>
      </c>
      <c r="AN95" s="6">
        <v>1.6091375609894598E-3</v>
      </c>
      <c r="AP95" s="6">
        <v>-1.4048528967831597E-3</v>
      </c>
      <c r="AR95" s="6">
        <v>-5.3544656243298405E-5</v>
      </c>
      <c r="AT95" s="6">
        <v>-4.2201215394888081E-5</v>
      </c>
      <c r="AV95" s="6">
        <v>3.5819929746727652E-4</v>
      </c>
      <c r="AX95" s="6">
        <v>-3.5865593687667285E-4</v>
      </c>
      <c r="AZ95" s="6">
        <v>-4.044406093709485E-4</v>
      </c>
      <c r="BA95" s="20"/>
      <c r="BB95" s="6">
        <v>3.1111037271380759E-4</v>
      </c>
      <c r="BC95" s="20"/>
      <c r="BD95" s="6">
        <v>-9.319263634810504E-5</v>
      </c>
      <c r="BF95" s="6">
        <v>1.1333519319300933E-4</v>
      </c>
      <c r="BH95" s="6">
        <v>4.51646580876508E-3</v>
      </c>
      <c r="BJ95" s="6">
        <v>-5.6252031715968709E-3</v>
      </c>
      <c r="BL95" s="6">
        <v>-4.3654271508263287E-3</v>
      </c>
      <c r="BM95" s="20"/>
      <c r="BN95" s="6">
        <v>6.3100143932419694E-3</v>
      </c>
      <c r="BO95" s="20"/>
    </row>
    <row r="96" spans="1:67" x14ac:dyDescent="0.25">
      <c r="A96" s="1">
        <v>95</v>
      </c>
      <c r="B96" s="1" t="s">
        <v>21</v>
      </c>
      <c r="C96" s="1" t="s">
        <v>22</v>
      </c>
      <c r="D96" s="1" t="s">
        <v>40</v>
      </c>
      <c r="E96" s="1" t="s">
        <v>61</v>
      </c>
      <c r="F96" s="1" t="s">
        <v>43</v>
      </c>
      <c r="G96" s="1" t="b">
        <v>1</v>
      </c>
      <c r="H96" s="1" t="b">
        <v>1</v>
      </c>
      <c r="I96" s="1" t="b">
        <v>0</v>
      </c>
      <c r="J96" s="1" t="b">
        <v>1</v>
      </c>
      <c r="K96" s="1" t="b">
        <v>0</v>
      </c>
      <c r="L96" s="1">
        <v>200</v>
      </c>
      <c r="M96" s="1">
        <v>2</v>
      </c>
      <c r="N96" s="1">
        <v>0</v>
      </c>
      <c r="O96" s="1">
        <v>1</v>
      </c>
      <c r="P96" s="1">
        <v>2</v>
      </c>
      <c r="Q96" s="1">
        <v>100</v>
      </c>
      <c r="R96" s="1">
        <v>100</v>
      </c>
      <c r="S96" s="1">
        <v>1</v>
      </c>
      <c r="T96" s="1">
        <v>1</v>
      </c>
      <c r="U96" s="1" t="b">
        <v>1</v>
      </c>
      <c r="V96" s="1">
        <v>201</v>
      </c>
      <c r="W96" s="50">
        <v>56647.1</v>
      </c>
      <c r="X96" s="50">
        <v>36683.300000000003</v>
      </c>
      <c r="Y96" s="50">
        <v>186.73</v>
      </c>
      <c r="Z96" s="50">
        <v>189.57</v>
      </c>
      <c r="AA96" s="50">
        <v>172.76</v>
      </c>
      <c r="AB96" s="50">
        <v>178.23</v>
      </c>
      <c r="AC96" s="16">
        <v>1.08090785320734</v>
      </c>
      <c r="AD96" s="16">
        <v>1.06367507075754</v>
      </c>
      <c r="AE96" s="50">
        <v>1392.16</v>
      </c>
      <c r="AF96" s="50">
        <v>1149.8399999999999</v>
      </c>
      <c r="AG96" s="50">
        <v>1404</v>
      </c>
      <c r="AH96" s="50">
        <v>1138</v>
      </c>
      <c r="AI96" s="16">
        <v>0.99519112517581898</v>
      </c>
      <c r="AJ96" s="16">
        <v>1.0153939258607001</v>
      </c>
      <c r="AK96" s="1">
        <v>-5</v>
      </c>
      <c r="AL96" s="1">
        <v>5</v>
      </c>
      <c r="AN96" s="6">
        <v>5.5707388041053019E-3</v>
      </c>
      <c r="AP96" s="6">
        <v>1.0562402317186415E-2</v>
      </c>
      <c r="AR96" s="6">
        <v>-1.6063396872989522E-4</v>
      </c>
      <c r="AT96" s="6">
        <v>1.0550303848777531E-5</v>
      </c>
      <c r="AV96" s="6">
        <v>-1.8949898317619507E-3</v>
      </c>
      <c r="AX96" s="6">
        <v>-1.1992557889310973E-3</v>
      </c>
      <c r="AZ96" s="6">
        <v>1.7310193439894483E-3</v>
      </c>
      <c r="BA96" s="20"/>
      <c r="BB96" s="6">
        <v>1.212803355555625E-3</v>
      </c>
      <c r="BC96" s="20"/>
      <c r="BD96" s="6">
        <v>-2.0072260136491105E-3</v>
      </c>
      <c r="BF96" s="6">
        <v>2.441065699539724E-3</v>
      </c>
      <c r="BH96" s="6">
        <v>-4.2214203036698983E-3</v>
      </c>
      <c r="BJ96" s="6">
        <v>5.2577275875227425E-3</v>
      </c>
      <c r="BL96" s="6">
        <v>2.9631295001928404E-3</v>
      </c>
      <c r="BM96" s="20"/>
      <c r="BN96" s="6">
        <v>-2.004254035061992E-3</v>
      </c>
      <c r="BO96" s="20"/>
    </row>
    <row r="97" spans="1:67" x14ac:dyDescent="0.25">
      <c r="A97" s="3">
        <v>96</v>
      </c>
      <c r="B97" s="3" t="s">
        <v>21</v>
      </c>
      <c r="C97" s="3" t="s">
        <v>22</v>
      </c>
      <c r="D97" s="3" t="s">
        <v>40</v>
      </c>
      <c r="E97" s="3" t="s">
        <v>62</v>
      </c>
      <c r="F97" s="3" t="s">
        <v>43</v>
      </c>
      <c r="G97" s="3" t="b">
        <v>1</v>
      </c>
      <c r="H97" s="3" t="b">
        <v>1</v>
      </c>
      <c r="I97" s="3" t="b">
        <v>0</v>
      </c>
      <c r="J97" s="3" t="b">
        <v>1</v>
      </c>
      <c r="K97" s="3" t="b">
        <v>0</v>
      </c>
      <c r="L97" s="3">
        <v>200</v>
      </c>
      <c r="M97" s="3">
        <v>2</v>
      </c>
      <c r="N97" s="3">
        <v>0</v>
      </c>
      <c r="O97" s="3">
        <v>1</v>
      </c>
      <c r="P97" s="3">
        <v>2</v>
      </c>
      <c r="Q97" s="3">
        <v>100</v>
      </c>
      <c r="R97" s="3">
        <v>100</v>
      </c>
      <c r="S97" s="3">
        <v>1</v>
      </c>
      <c r="T97" s="3">
        <v>1</v>
      </c>
      <c r="U97" s="3" t="b">
        <v>1</v>
      </c>
      <c r="V97" s="3">
        <v>201</v>
      </c>
      <c r="W97" s="51">
        <v>27071.94</v>
      </c>
      <c r="X97" s="51">
        <v>22551.48</v>
      </c>
      <c r="Y97" s="51">
        <v>193</v>
      </c>
      <c r="Z97" s="51">
        <v>194</v>
      </c>
      <c r="AA97" s="51">
        <v>186</v>
      </c>
      <c r="AB97" s="51">
        <v>188</v>
      </c>
      <c r="AC97" s="17">
        <v>1.0376344086021401</v>
      </c>
      <c r="AD97" s="17">
        <v>1.0319148936170199</v>
      </c>
      <c r="AE97" s="51">
        <v>1289.02</v>
      </c>
      <c r="AF97" s="51">
        <v>1252.98</v>
      </c>
      <c r="AG97" s="51">
        <v>1289.2</v>
      </c>
      <c r="AH97" s="51">
        <v>1252.8</v>
      </c>
      <c r="AI97" s="17">
        <v>0.99986136738298403</v>
      </c>
      <c r="AJ97" s="17">
        <v>1.0001447259485901</v>
      </c>
      <c r="AK97" s="3">
        <v>-5</v>
      </c>
      <c r="AL97" s="3">
        <v>0</v>
      </c>
      <c r="AN97" s="6" cm="1">
        <f t="array" ref="AN97:AN101">W97:W101/AO97-1</f>
        <v>9.0507800479366907E-5</v>
      </c>
      <c r="AO97" s="23">
        <f>AVERAGE(W97:W101)</f>
        <v>27069.49</v>
      </c>
      <c r="AP97" s="6" cm="1">
        <f t="array" ref="AP97:AP101">X97:X101/AQ97-1</f>
        <v>-9.3111603567841428E-5</v>
      </c>
      <c r="AQ97" s="23">
        <f t="shared" ref="AQ97" si="19">AVERAGE(X97:X101)</f>
        <v>22553.579999999994</v>
      </c>
      <c r="AR97" s="6" cm="1">
        <f t="array" ref="AR97:AR101">Y97:Y101/AS97-1</f>
        <v>0</v>
      </c>
      <c r="AS97" s="23">
        <f>AVERAGE(Y97:Y101)</f>
        <v>193</v>
      </c>
      <c r="AT97" s="6" cm="1">
        <f t="array" ref="AT97:AT101">Z97:Z101/AU97-1</f>
        <v>0</v>
      </c>
      <c r="AU97" s="23">
        <f>AVERAGE(Z97:Z101)</f>
        <v>194</v>
      </c>
      <c r="AV97" s="6" cm="1">
        <f t="array" ref="AV97:AV101">AA97:AA101/AW97-1</f>
        <v>0</v>
      </c>
      <c r="AW97" s="23">
        <f>AVERAGE(AA97:AA101)</f>
        <v>186</v>
      </c>
      <c r="AX97" s="6" cm="1">
        <f t="array" ref="AX97:AX101">AB97:AB101/AY97-1</f>
        <v>0</v>
      </c>
      <c r="AY97" s="23">
        <f>AVERAGE(AB97:AB101)</f>
        <v>188</v>
      </c>
      <c r="AZ97" s="6" cm="1">
        <f t="array" ref="AZ97:AZ101">AC97:AC101/BA97-1</f>
        <v>0</v>
      </c>
      <c r="BA97" s="20">
        <f>AVERAGE(AC97:AC101)</f>
        <v>1.0376344086021401</v>
      </c>
      <c r="BB97" s="6" cm="1">
        <f t="array" ref="BB97:BB101">AD97:AD101/BC97-1</f>
        <v>0</v>
      </c>
      <c r="BC97" s="20">
        <f>AVERAGE(AD97:AD101)</f>
        <v>1.0319148936170199</v>
      </c>
      <c r="BD97" s="6" cm="1">
        <f t="array" ref="BD97:BD101">AE97:AE101/BE97-1</f>
        <v>1.0861082105018127E-5</v>
      </c>
      <c r="BE97" s="23">
        <f>AVERAGE(AE97:AE101)</f>
        <v>1289.0060000000001</v>
      </c>
      <c r="BF97" s="6" cm="1">
        <f t="array" ref="BF97:BF101">AF97:AF101/BG97-1</f>
        <v>-1.1173237860595542E-5</v>
      </c>
      <c r="BG97" s="23">
        <f>AVERAGE(AF97:AF101)</f>
        <v>1252.9939999999999</v>
      </c>
      <c r="BH97" s="6" cm="1">
        <f t="array" ref="BH97:BH101">AG97:AG101/BI97-1</f>
        <v>1.3033035642262547E-4</v>
      </c>
      <c r="BI97" s="23">
        <f>AVERAGE(AG97:AG101)</f>
        <v>1289.0319999999999</v>
      </c>
      <c r="BJ97" s="6" cm="1">
        <f t="array" ref="BJ97:BJ101">AH97:AH101/BK97-1</f>
        <v>-1.3408163656225547E-4</v>
      </c>
      <c r="BK97" s="23">
        <f>AVERAGE(AH97:AH101)</f>
        <v>1252.9680000000001</v>
      </c>
      <c r="BL97" s="6" cm="1">
        <f t="array" ref="BL97:BL101">AI97:AI101/BM97-1</f>
        <v>-1.1938022142077287E-4</v>
      </c>
      <c r="BM97" s="20">
        <f>AVERAGE(AI97:AI101)</f>
        <v>0.99998074530577519</v>
      </c>
      <c r="BN97" s="6" cm="1">
        <f t="array" ref="BN97:BN101">AJ97:AJ101/BO97-1</f>
        <v>1.2300360008077327E-4</v>
      </c>
      <c r="BO97" s="20">
        <f>AVERAGE(AJ97:AJ101)</f>
        <v>1.0000217196769108</v>
      </c>
    </row>
    <row r="98" spans="1:67" x14ac:dyDescent="0.25">
      <c r="A98" s="3">
        <v>97</v>
      </c>
      <c r="B98" s="3" t="s">
        <v>21</v>
      </c>
      <c r="C98" s="3" t="s">
        <v>22</v>
      </c>
      <c r="D98" s="3" t="s">
        <v>40</v>
      </c>
      <c r="E98" s="3" t="s">
        <v>62</v>
      </c>
      <c r="F98" s="3" t="s">
        <v>43</v>
      </c>
      <c r="G98" s="3" t="b">
        <v>1</v>
      </c>
      <c r="H98" s="3" t="b">
        <v>1</v>
      </c>
      <c r="I98" s="3" t="b">
        <v>0</v>
      </c>
      <c r="J98" s="3" t="b">
        <v>1</v>
      </c>
      <c r="K98" s="3" t="b">
        <v>0</v>
      </c>
      <c r="L98" s="3">
        <v>200</v>
      </c>
      <c r="M98" s="3">
        <v>2</v>
      </c>
      <c r="N98" s="3">
        <v>0</v>
      </c>
      <c r="O98" s="3">
        <v>1</v>
      </c>
      <c r="P98" s="3">
        <v>2</v>
      </c>
      <c r="Q98" s="3">
        <v>100</v>
      </c>
      <c r="R98" s="3">
        <v>100</v>
      </c>
      <c r="S98" s="3">
        <v>1</v>
      </c>
      <c r="T98" s="3">
        <v>1</v>
      </c>
      <c r="U98" s="3" t="b">
        <v>1</v>
      </c>
      <c r="V98" s="3">
        <v>201</v>
      </c>
      <c r="W98" s="51">
        <v>27071.03</v>
      </c>
      <c r="X98" s="51">
        <v>22552.26</v>
      </c>
      <c r="Y98" s="51">
        <v>193</v>
      </c>
      <c r="Z98" s="51">
        <v>194</v>
      </c>
      <c r="AA98" s="51">
        <v>186</v>
      </c>
      <c r="AB98" s="51">
        <v>188</v>
      </c>
      <c r="AC98" s="17">
        <v>1.0376344086021401</v>
      </c>
      <c r="AD98" s="17">
        <v>1.0319148936170199</v>
      </c>
      <c r="AE98" s="51">
        <v>1288.97</v>
      </c>
      <c r="AF98" s="51">
        <v>1253.03</v>
      </c>
      <c r="AG98" s="51">
        <v>1289.1600000000001</v>
      </c>
      <c r="AH98" s="51">
        <v>1252.8399999999999</v>
      </c>
      <c r="AI98" s="17">
        <v>0.99985353759996698</v>
      </c>
      <c r="AJ98" s="17">
        <v>1.0001526299344901</v>
      </c>
      <c r="AK98" s="3">
        <v>-5</v>
      </c>
      <c r="AL98" s="3">
        <v>0</v>
      </c>
      <c r="AN98" s="6">
        <v>5.6890617444071978E-5</v>
      </c>
      <c r="AP98" s="6">
        <v>-5.8527293671173375E-5</v>
      </c>
      <c r="AR98" s="6">
        <v>0</v>
      </c>
      <c r="AT98" s="6">
        <v>0</v>
      </c>
      <c r="AV98" s="6">
        <v>0</v>
      </c>
      <c r="AX98" s="6">
        <v>0</v>
      </c>
      <c r="AZ98" s="6">
        <v>0</v>
      </c>
      <c r="BA98" s="20"/>
      <c r="BB98" s="6">
        <v>0</v>
      </c>
      <c r="BC98" s="20"/>
      <c r="BD98" s="6">
        <v>-2.792849684174481E-5</v>
      </c>
      <c r="BF98" s="6">
        <v>2.8731183070451749E-5</v>
      </c>
      <c r="BH98" s="6">
        <v>9.9299319179069201E-5</v>
      </c>
      <c r="BJ98" s="6">
        <v>-1.0215743738084537E-4</v>
      </c>
      <c r="BL98" s="6">
        <v>-1.272101552008964E-4</v>
      </c>
      <c r="BM98" s="20"/>
      <c r="BN98" s="6">
        <v>1.3090741431254216E-4</v>
      </c>
      <c r="BO98" s="20"/>
    </row>
    <row r="99" spans="1:67" x14ac:dyDescent="0.25">
      <c r="A99" s="3">
        <v>98</v>
      </c>
      <c r="B99" s="3" t="s">
        <v>21</v>
      </c>
      <c r="C99" s="3" t="s">
        <v>22</v>
      </c>
      <c r="D99" s="3" t="s">
        <v>40</v>
      </c>
      <c r="E99" s="3" t="s">
        <v>62</v>
      </c>
      <c r="F99" s="3" t="s">
        <v>43</v>
      </c>
      <c r="G99" s="3" t="b">
        <v>1</v>
      </c>
      <c r="H99" s="3" t="b">
        <v>1</v>
      </c>
      <c r="I99" s="3" t="b">
        <v>0</v>
      </c>
      <c r="J99" s="3" t="b">
        <v>1</v>
      </c>
      <c r="K99" s="3" t="b">
        <v>0</v>
      </c>
      <c r="L99" s="3">
        <v>200</v>
      </c>
      <c r="M99" s="3">
        <v>2</v>
      </c>
      <c r="N99" s="3">
        <v>0</v>
      </c>
      <c r="O99" s="3">
        <v>1</v>
      </c>
      <c r="P99" s="3">
        <v>2</v>
      </c>
      <c r="Q99" s="3">
        <v>100</v>
      </c>
      <c r="R99" s="3">
        <v>100</v>
      </c>
      <c r="S99" s="3">
        <v>1</v>
      </c>
      <c r="T99" s="3">
        <v>1</v>
      </c>
      <c r="U99" s="3" t="b">
        <v>1</v>
      </c>
      <c r="V99" s="3">
        <v>201</v>
      </c>
      <c r="W99" s="51">
        <v>27066.34</v>
      </c>
      <c r="X99" s="51">
        <v>22556.28</v>
      </c>
      <c r="Y99" s="51">
        <v>193</v>
      </c>
      <c r="Z99" s="51">
        <v>194</v>
      </c>
      <c r="AA99" s="51">
        <v>186</v>
      </c>
      <c r="AB99" s="51">
        <v>188</v>
      </c>
      <c r="AC99" s="17">
        <v>1.0376344086021401</v>
      </c>
      <c r="AD99" s="17">
        <v>1.0319148936170199</v>
      </c>
      <c r="AE99" s="51">
        <v>1288.8399999999999</v>
      </c>
      <c r="AF99" s="51">
        <v>1253.1600000000001</v>
      </c>
      <c r="AG99" s="51">
        <v>1288.8900000000001</v>
      </c>
      <c r="AH99" s="51">
        <v>1253.1099999999999</v>
      </c>
      <c r="AI99" s="17">
        <v>0.99996186017392497</v>
      </c>
      <c r="AJ99" s="17">
        <v>1.0000405922067801</v>
      </c>
      <c r="AK99" s="3">
        <v>-5</v>
      </c>
      <c r="AL99" s="3">
        <v>0</v>
      </c>
      <c r="AN99" s="6">
        <v>-1.1636717204499547E-4</v>
      </c>
      <c r="AP99" s="6">
        <v>1.1971491887341479E-4</v>
      </c>
      <c r="AR99" s="6">
        <v>0</v>
      </c>
      <c r="AT99" s="6">
        <v>0</v>
      </c>
      <c r="AV99" s="6">
        <v>0</v>
      </c>
      <c r="AX99" s="6">
        <v>0</v>
      </c>
      <c r="AZ99" s="6">
        <v>0</v>
      </c>
      <c r="BA99" s="20"/>
      <c r="BB99" s="6">
        <v>0</v>
      </c>
      <c r="BC99" s="20"/>
      <c r="BD99" s="6">
        <v>-1.2878140210381694E-4</v>
      </c>
      <c r="BF99" s="6">
        <v>1.3248267749110809E-4</v>
      </c>
      <c r="BH99" s="6">
        <v>-1.1016018221410295E-4</v>
      </c>
      <c r="BJ99" s="6">
        <v>1.1333090709397808E-4</v>
      </c>
      <c r="BL99" s="6">
        <v>-1.8885495484677328E-5</v>
      </c>
      <c r="BM99" s="20"/>
      <c r="BN99" s="6">
        <v>1.8872119972979107E-5</v>
      </c>
      <c r="BO99" s="20"/>
    </row>
    <row r="100" spans="1:67" x14ac:dyDescent="0.25">
      <c r="A100" s="3">
        <v>99</v>
      </c>
      <c r="B100" s="3" t="s">
        <v>21</v>
      </c>
      <c r="C100" s="3" t="s">
        <v>22</v>
      </c>
      <c r="D100" s="3" t="s">
        <v>40</v>
      </c>
      <c r="E100" s="3" t="s">
        <v>62</v>
      </c>
      <c r="F100" s="3" t="s">
        <v>43</v>
      </c>
      <c r="G100" s="3" t="b">
        <v>1</v>
      </c>
      <c r="H100" s="3" t="b">
        <v>1</v>
      </c>
      <c r="I100" s="3" t="b">
        <v>0</v>
      </c>
      <c r="J100" s="3" t="b">
        <v>1</v>
      </c>
      <c r="K100" s="3" t="b">
        <v>0</v>
      </c>
      <c r="L100" s="3">
        <v>200</v>
      </c>
      <c r="M100" s="3">
        <v>2</v>
      </c>
      <c r="N100" s="3">
        <v>0</v>
      </c>
      <c r="O100" s="3">
        <v>1</v>
      </c>
      <c r="P100" s="3">
        <v>2</v>
      </c>
      <c r="Q100" s="3">
        <v>100</v>
      </c>
      <c r="R100" s="3">
        <v>100</v>
      </c>
      <c r="S100" s="3">
        <v>1</v>
      </c>
      <c r="T100" s="3">
        <v>1</v>
      </c>
      <c r="U100" s="3" t="b">
        <v>1</v>
      </c>
      <c r="V100" s="3">
        <v>201</v>
      </c>
      <c r="W100" s="51">
        <v>27069.279999999999</v>
      </c>
      <c r="X100" s="51">
        <v>22553.759999999998</v>
      </c>
      <c r="Y100" s="51">
        <v>193</v>
      </c>
      <c r="Z100" s="51">
        <v>194</v>
      </c>
      <c r="AA100" s="51">
        <v>186</v>
      </c>
      <c r="AB100" s="51">
        <v>188</v>
      </c>
      <c r="AC100" s="17">
        <v>1.0376344086021401</v>
      </c>
      <c r="AD100" s="17">
        <v>1.0319148936170199</v>
      </c>
      <c r="AE100" s="51">
        <v>1289.0999999999999</v>
      </c>
      <c r="AF100" s="51">
        <v>1252.9000000000001</v>
      </c>
      <c r="AG100" s="51">
        <v>1288.97</v>
      </c>
      <c r="AH100" s="51">
        <v>1253.03</v>
      </c>
      <c r="AI100" s="17">
        <v>1.00010193689913</v>
      </c>
      <c r="AJ100" s="17">
        <v>0.99989739530202604</v>
      </c>
      <c r="AK100" s="3">
        <v>-5</v>
      </c>
      <c r="AL100" s="3">
        <v>0</v>
      </c>
      <c r="AN100" s="6">
        <v>-7.757811469777387E-6</v>
      </c>
      <c r="AP100" s="6">
        <v>7.9809945916498037E-6</v>
      </c>
      <c r="AR100" s="6">
        <v>0</v>
      </c>
      <c r="AT100" s="6">
        <v>0</v>
      </c>
      <c r="AV100" s="6">
        <v>0</v>
      </c>
      <c r="AX100" s="6">
        <v>0</v>
      </c>
      <c r="AZ100" s="6">
        <v>0</v>
      </c>
      <c r="BA100" s="20"/>
      <c r="BB100" s="6">
        <v>0</v>
      </c>
      <c r="BC100" s="20"/>
      <c r="BD100" s="6">
        <v>7.292440842010528E-5</v>
      </c>
      <c r="BF100" s="6">
        <v>-7.5020311350093571E-5</v>
      </c>
      <c r="BH100" s="6">
        <v>-4.809810772732348E-5</v>
      </c>
      <c r="BJ100" s="6">
        <v>4.9482508731157893E-5</v>
      </c>
      <c r="BL100" s="6">
        <v>1.2119392690679298E-4</v>
      </c>
      <c r="BM100" s="20"/>
      <c r="BN100" s="6">
        <v>-1.2432167465814548E-4</v>
      </c>
      <c r="BO100" s="20"/>
    </row>
    <row r="101" spans="1:67" x14ac:dyDescent="0.25">
      <c r="A101" s="3">
        <v>100</v>
      </c>
      <c r="B101" s="3" t="s">
        <v>21</v>
      </c>
      <c r="C101" s="3" t="s">
        <v>22</v>
      </c>
      <c r="D101" s="3" t="s">
        <v>40</v>
      </c>
      <c r="E101" s="3" t="s">
        <v>62</v>
      </c>
      <c r="F101" s="3" t="s">
        <v>43</v>
      </c>
      <c r="G101" s="3" t="b">
        <v>1</v>
      </c>
      <c r="H101" s="3" t="b">
        <v>1</v>
      </c>
      <c r="I101" s="3" t="b">
        <v>0</v>
      </c>
      <c r="J101" s="3" t="b">
        <v>1</v>
      </c>
      <c r="K101" s="3" t="b">
        <v>0</v>
      </c>
      <c r="L101" s="3">
        <v>200</v>
      </c>
      <c r="M101" s="3">
        <v>2</v>
      </c>
      <c r="N101" s="3">
        <v>0</v>
      </c>
      <c r="O101" s="3">
        <v>1</v>
      </c>
      <c r="P101" s="3">
        <v>2</v>
      </c>
      <c r="Q101" s="3">
        <v>100</v>
      </c>
      <c r="R101" s="3">
        <v>100</v>
      </c>
      <c r="S101" s="3">
        <v>1</v>
      </c>
      <c r="T101" s="3">
        <v>1</v>
      </c>
      <c r="U101" s="3" t="b">
        <v>1</v>
      </c>
      <c r="V101" s="3">
        <v>201</v>
      </c>
      <c r="W101" s="51">
        <v>27068.86</v>
      </c>
      <c r="X101" s="51">
        <v>22554.12</v>
      </c>
      <c r="Y101" s="51">
        <v>193</v>
      </c>
      <c r="Z101" s="51">
        <v>194</v>
      </c>
      <c r="AA101" s="51">
        <v>186</v>
      </c>
      <c r="AB101" s="51">
        <v>188</v>
      </c>
      <c r="AC101" s="17">
        <v>1.0376344086021401</v>
      </c>
      <c r="AD101" s="17">
        <v>1.0319148936170199</v>
      </c>
      <c r="AE101" s="51">
        <v>1289.0999999999999</v>
      </c>
      <c r="AF101" s="51">
        <v>1252.9000000000001</v>
      </c>
      <c r="AG101" s="51">
        <v>1288.94</v>
      </c>
      <c r="AH101" s="51">
        <v>1253.06</v>
      </c>
      <c r="AI101" s="17">
        <v>1.0001250244728701</v>
      </c>
      <c r="AJ101" s="17">
        <v>0.99987325499266799</v>
      </c>
      <c r="AK101" s="3">
        <v>-5</v>
      </c>
      <c r="AL101" s="3">
        <v>0</v>
      </c>
      <c r="AN101" s="6">
        <v>-2.3273434408999094E-5</v>
      </c>
      <c r="AP101" s="6">
        <v>2.3942983774727367E-5</v>
      </c>
      <c r="AR101" s="6">
        <v>0</v>
      </c>
      <c r="AT101" s="6">
        <v>0</v>
      </c>
      <c r="AV101" s="6">
        <v>0</v>
      </c>
      <c r="AX101" s="6">
        <v>0</v>
      </c>
      <c r="AZ101" s="6">
        <v>0</v>
      </c>
      <c r="BA101" s="20"/>
      <c r="BB101" s="6">
        <v>0</v>
      </c>
      <c r="BC101" s="20"/>
      <c r="BD101" s="6">
        <v>7.292440842010528E-5</v>
      </c>
      <c r="BF101" s="6">
        <v>-7.5020311350093571E-5</v>
      </c>
      <c r="BH101" s="6">
        <v>-7.1371385659824149E-5</v>
      </c>
      <c r="BJ101" s="6">
        <v>7.3425658117187709E-5</v>
      </c>
      <c r="BL101" s="6">
        <v>1.4428194519955362E-4</v>
      </c>
      <c r="BM101" s="20"/>
      <c r="BN101" s="6">
        <v>-1.4846145970781599E-4</v>
      </c>
      <c r="BO101" s="20"/>
    </row>
    <row r="102" spans="1:67" x14ac:dyDescent="0.25">
      <c r="A102" s="1">
        <v>101</v>
      </c>
      <c r="B102" s="1" t="s">
        <v>21</v>
      </c>
      <c r="C102" s="1" t="s">
        <v>22</v>
      </c>
      <c r="D102" s="1" t="s">
        <v>40</v>
      </c>
      <c r="E102" s="1" t="s">
        <v>63</v>
      </c>
      <c r="F102" s="1" t="s">
        <v>43</v>
      </c>
      <c r="G102" s="1" t="b">
        <v>1</v>
      </c>
      <c r="H102" s="1" t="b">
        <v>1</v>
      </c>
      <c r="I102" s="1" t="b">
        <v>0</v>
      </c>
      <c r="J102" s="1" t="b">
        <v>1</v>
      </c>
      <c r="K102" s="1" t="b">
        <v>0</v>
      </c>
      <c r="L102" s="1">
        <v>200</v>
      </c>
      <c r="M102" s="1">
        <v>2</v>
      </c>
      <c r="N102" s="1">
        <v>0</v>
      </c>
      <c r="O102" s="1">
        <v>1</v>
      </c>
      <c r="P102" s="1">
        <v>2</v>
      </c>
      <c r="Q102" s="1">
        <v>100</v>
      </c>
      <c r="R102" s="1">
        <v>100</v>
      </c>
      <c r="S102" s="1">
        <v>1</v>
      </c>
      <c r="T102" s="1">
        <v>1</v>
      </c>
      <c r="U102" s="1" t="b">
        <v>1</v>
      </c>
      <c r="V102" s="1">
        <v>1000</v>
      </c>
      <c r="W102" s="50">
        <v>107230.41</v>
      </c>
      <c r="X102" s="50">
        <v>29306.560000000001</v>
      </c>
      <c r="Y102" s="50">
        <v>177.75</v>
      </c>
      <c r="Z102" s="50">
        <v>189.64</v>
      </c>
      <c r="AA102" s="50">
        <v>154.59</v>
      </c>
      <c r="AB102" s="50">
        <v>177.68</v>
      </c>
      <c r="AC102" s="16">
        <v>1.1501608851416401</v>
      </c>
      <c r="AD102" s="16">
        <v>1.0681301636035401</v>
      </c>
      <c r="AE102" s="50">
        <v>1564.97</v>
      </c>
      <c r="AF102" s="50">
        <v>977.03</v>
      </c>
      <c r="AG102" s="50">
        <v>1601.53</v>
      </c>
      <c r="AH102" s="50">
        <v>940.47</v>
      </c>
      <c r="AI102" s="16">
        <v>1.8942187665822201</v>
      </c>
      <c r="AJ102" s="16">
        <v>1.0952036454395899</v>
      </c>
      <c r="AK102" s="1">
        <v>0</v>
      </c>
      <c r="AL102" s="1">
        <v>20</v>
      </c>
      <c r="BA102" s="20"/>
      <c r="BC102" s="20"/>
      <c r="BM102" s="20"/>
      <c r="BO102" s="20"/>
    </row>
    <row r="103" spans="1:67" x14ac:dyDescent="0.25">
      <c r="A103" s="1">
        <v>102</v>
      </c>
      <c r="B103" s="1" t="s">
        <v>21</v>
      </c>
      <c r="C103" s="1" t="s">
        <v>22</v>
      </c>
      <c r="D103" s="1" t="s">
        <v>40</v>
      </c>
      <c r="E103" s="1" t="s">
        <v>63</v>
      </c>
      <c r="F103" s="1" t="s">
        <v>43</v>
      </c>
      <c r="G103" s="1" t="b">
        <v>1</v>
      </c>
      <c r="H103" s="1" t="b">
        <v>1</v>
      </c>
      <c r="I103" s="1" t="b">
        <v>0</v>
      </c>
      <c r="J103" s="1" t="b">
        <v>1</v>
      </c>
      <c r="K103" s="1" t="b">
        <v>0</v>
      </c>
      <c r="L103" s="1">
        <v>200</v>
      </c>
      <c r="M103" s="1">
        <v>2</v>
      </c>
      <c r="N103" s="1">
        <v>0</v>
      </c>
      <c r="O103" s="1">
        <v>1</v>
      </c>
      <c r="P103" s="1">
        <v>2</v>
      </c>
      <c r="Q103" s="1">
        <v>100</v>
      </c>
      <c r="R103" s="1">
        <v>100</v>
      </c>
      <c r="S103" s="1">
        <v>1</v>
      </c>
      <c r="T103" s="1">
        <v>1</v>
      </c>
      <c r="U103" s="1" t="b">
        <v>1</v>
      </c>
      <c r="V103" s="1">
        <v>1000</v>
      </c>
      <c r="W103" s="50">
        <v>103917.86</v>
      </c>
      <c r="X103" s="50">
        <v>28436.16</v>
      </c>
      <c r="Y103" s="50">
        <v>177.58</v>
      </c>
      <c r="Z103" s="50">
        <v>189.34</v>
      </c>
      <c r="AA103" s="50">
        <v>155.5</v>
      </c>
      <c r="AB103" s="50">
        <v>179.82</v>
      </c>
      <c r="AC103" s="16">
        <v>1.1425756023451199</v>
      </c>
      <c r="AD103" s="16">
        <v>1.0540560946300299</v>
      </c>
      <c r="AE103" s="50">
        <v>1594.89</v>
      </c>
      <c r="AF103" s="50">
        <v>947.11</v>
      </c>
      <c r="AG103" s="50">
        <v>1538.9</v>
      </c>
      <c r="AH103" s="50">
        <v>1003.1</v>
      </c>
      <c r="AI103" s="16">
        <v>2.0886162680683298</v>
      </c>
      <c r="AJ103" s="16">
        <v>1.01627157702937</v>
      </c>
      <c r="AK103" s="1">
        <v>0</v>
      </c>
      <c r="AL103" s="1">
        <v>20</v>
      </c>
      <c r="BA103" s="20"/>
      <c r="BC103" s="20"/>
      <c r="BM103" s="20"/>
      <c r="BO103" s="20"/>
    </row>
    <row r="104" spans="1:67" x14ac:dyDescent="0.25">
      <c r="A104" s="1">
        <v>103</v>
      </c>
      <c r="B104" s="1" t="s">
        <v>21</v>
      </c>
      <c r="C104" s="1" t="s">
        <v>22</v>
      </c>
      <c r="D104" s="1" t="s">
        <v>40</v>
      </c>
      <c r="E104" s="1" t="s">
        <v>63</v>
      </c>
      <c r="F104" s="1" t="s">
        <v>43</v>
      </c>
      <c r="G104" s="1" t="b">
        <v>1</v>
      </c>
      <c r="H104" s="1" t="b">
        <v>1</v>
      </c>
      <c r="I104" s="1" t="b">
        <v>0</v>
      </c>
      <c r="J104" s="1" t="b">
        <v>1</v>
      </c>
      <c r="K104" s="1" t="b">
        <v>0</v>
      </c>
      <c r="L104" s="1">
        <v>200</v>
      </c>
      <c r="M104" s="1">
        <v>2</v>
      </c>
      <c r="N104" s="1">
        <v>0</v>
      </c>
      <c r="O104" s="1">
        <v>1</v>
      </c>
      <c r="P104" s="1">
        <v>2</v>
      </c>
      <c r="Q104" s="1">
        <v>100</v>
      </c>
      <c r="R104" s="1">
        <v>100</v>
      </c>
      <c r="S104" s="1">
        <v>1</v>
      </c>
      <c r="T104" s="1">
        <v>1</v>
      </c>
      <c r="U104" s="1" t="b">
        <v>1</v>
      </c>
      <c r="V104" s="1">
        <v>1000</v>
      </c>
      <c r="W104" s="50">
        <v>108264.56</v>
      </c>
      <c r="X104" s="50">
        <v>29370.22</v>
      </c>
      <c r="Y104" s="50">
        <v>177.85</v>
      </c>
      <c r="Z104" s="50">
        <v>189.77</v>
      </c>
      <c r="AA104" s="50">
        <v>154.43</v>
      </c>
      <c r="AB104" s="50">
        <v>177.21</v>
      </c>
      <c r="AC104" s="16">
        <v>1.15188793861506</v>
      </c>
      <c r="AD104" s="16">
        <v>1.07136723196753</v>
      </c>
      <c r="AE104" s="50">
        <v>1539.11</v>
      </c>
      <c r="AF104" s="50">
        <v>1002.89</v>
      </c>
      <c r="AG104" s="50">
        <v>1634.27</v>
      </c>
      <c r="AH104" s="50">
        <v>907.73</v>
      </c>
      <c r="AI104" s="16">
        <v>1.0006198086770199</v>
      </c>
      <c r="AJ104" s="16">
        <v>1.14946257759784</v>
      </c>
      <c r="AK104" s="1">
        <v>0</v>
      </c>
      <c r="AL104" s="1">
        <v>20</v>
      </c>
      <c r="BA104" s="20"/>
      <c r="BC104" s="20"/>
      <c r="BM104" s="20"/>
      <c r="BO104" s="20"/>
    </row>
    <row r="105" spans="1:67" x14ac:dyDescent="0.25">
      <c r="A105" s="1">
        <v>104</v>
      </c>
      <c r="B105" s="1" t="s">
        <v>21</v>
      </c>
      <c r="C105" s="1" t="s">
        <v>22</v>
      </c>
      <c r="D105" s="1" t="s">
        <v>40</v>
      </c>
      <c r="E105" s="1" t="s">
        <v>63</v>
      </c>
      <c r="F105" s="1" t="s">
        <v>43</v>
      </c>
      <c r="G105" s="1" t="b">
        <v>1</v>
      </c>
      <c r="H105" s="1" t="b">
        <v>1</v>
      </c>
      <c r="I105" s="1" t="b">
        <v>0</v>
      </c>
      <c r="J105" s="1" t="b">
        <v>1</v>
      </c>
      <c r="K105" s="1" t="b">
        <v>0</v>
      </c>
      <c r="L105" s="1">
        <v>200</v>
      </c>
      <c r="M105" s="1">
        <v>2</v>
      </c>
      <c r="N105" s="1">
        <v>0</v>
      </c>
      <c r="O105" s="1">
        <v>1</v>
      </c>
      <c r="P105" s="1">
        <v>2</v>
      </c>
      <c r="Q105" s="1">
        <v>100</v>
      </c>
      <c r="R105" s="1">
        <v>100</v>
      </c>
      <c r="S105" s="1">
        <v>1</v>
      </c>
      <c r="T105" s="1">
        <v>1</v>
      </c>
      <c r="U105" s="1" t="b">
        <v>1</v>
      </c>
      <c r="V105" s="1">
        <v>1000</v>
      </c>
      <c r="W105" s="50">
        <v>111111.65</v>
      </c>
      <c r="X105" s="50">
        <v>30514.23</v>
      </c>
      <c r="Y105" s="50">
        <v>177.23</v>
      </c>
      <c r="Z105" s="50">
        <v>188.68</v>
      </c>
      <c r="AA105" s="50">
        <v>153.81</v>
      </c>
      <c r="AB105" s="50">
        <v>176.86</v>
      </c>
      <c r="AC105" s="16">
        <v>1.1523847177661</v>
      </c>
      <c r="AD105" s="16">
        <v>1.06724824955197</v>
      </c>
      <c r="AE105" s="50">
        <v>1608.84</v>
      </c>
      <c r="AF105" s="50">
        <v>933.16</v>
      </c>
      <c r="AG105" s="50">
        <v>1616.99</v>
      </c>
      <c r="AH105" s="50">
        <v>925.01</v>
      </c>
      <c r="AI105" s="16">
        <v>180900.998419954</v>
      </c>
      <c r="AJ105" s="16">
        <v>1.0327046134103499</v>
      </c>
      <c r="AK105" s="1">
        <v>0</v>
      </c>
      <c r="AL105" s="1">
        <v>20</v>
      </c>
      <c r="BA105" s="20"/>
      <c r="BC105" s="20"/>
      <c r="BM105" s="20"/>
      <c r="BO105" s="20"/>
    </row>
    <row r="106" spans="1:67" x14ac:dyDescent="0.25">
      <c r="A106" s="1">
        <v>105</v>
      </c>
      <c r="B106" s="1" t="s">
        <v>21</v>
      </c>
      <c r="C106" s="1" t="s">
        <v>22</v>
      </c>
      <c r="D106" s="1" t="s">
        <v>40</v>
      </c>
      <c r="E106" s="1" t="s">
        <v>63</v>
      </c>
      <c r="F106" s="1" t="s">
        <v>43</v>
      </c>
      <c r="G106" s="1" t="b">
        <v>1</v>
      </c>
      <c r="H106" s="1" t="b">
        <v>1</v>
      </c>
      <c r="I106" s="1" t="b">
        <v>0</v>
      </c>
      <c r="J106" s="1" t="b">
        <v>1</v>
      </c>
      <c r="K106" s="1" t="b">
        <v>0</v>
      </c>
      <c r="L106" s="1">
        <v>200</v>
      </c>
      <c r="M106" s="1">
        <v>2</v>
      </c>
      <c r="N106" s="1">
        <v>0</v>
      </c>
      <c r="O106" s="1">
        <v>1</v>
      </c>
      <c r="P106" s="1">
        <v>2</v>
      </c>
      <c r="Q106" s="1">
        <v>100</v>
      </c>
      <c r="R106" s="1">
        <v>100</v>
      </c>
      <c r="S106" s="1">
        <v>1</v>
      </c>
      <c r="T106" s="1">
        <v>1</v>
      </c>
      <c r="U106" s="1" t="b">
        <v>1</v>
      </c>
      <c r="V106" s="1">
        <v>1000</v>
      </c>
      <c r="W106" s="50">
        <v>106929.72</v>
      </c>
      <c r="X106" s="50">
        <v>28760.03</v>
      </c>
      <c r="Y106" s="50">
        <v>177.41</v>
      </c>
      <c r="Z106" s="50">
        <v>189.05</v>
      </c>
      <c r="AA106" s="50">
        <v>155.41999999999999</v>
      </c>
      <c r="AB106" s="50">
        <v>178.72</v>
      </c>
      <c r="AC106" s="16">
        <v>1.1418679548109301</v>
      </c>
      <c r="AD106" s="16">
        <v>1.05860117821966</v>
      </c>
      <c r="AE106" s="50">
        <v>1584.62</v>
      </c>
      <c r="AF106" s="50">
        <v>957.38</v>
      </c>
      <c r="AG106" s="50">
        <v>1600.23</v>
      </c>
      <c r="AH106" s="50">
        <v>941.77</v>
      </c>
      <c r="AI106" s="16">
        <v>1.9743828935754599</v>
      </c>
      <c r="AJ106" s="16">
        <v>1.06376827425181</v>
      </c>
      <c r="AK106" s="1">
        <v>0</v>
      </c>
      <c r="AL106" s="1">
        <v>20</v>
      </c>
      <c r="BA106" s="20"/>
      <c r="BC106" s="20"/>
      <c r="BM106" s="20"/>
      <c r="BO106" s="20"/>
    </row>
    <row r="107" spans="1:67" x14ac:dyDescent="0.25">
      <c r="A107" s="3">
        <v>106</v>
      </c>
      <c r="B107" s="3" t="s">
        <v>21</v>
      </c>
      <c r="C107" s="3" t="s">
        <v>22</v>
      </c>
      <c r="D107" s="3" t="s">
        <v>40</v>
      </c>
      <c r="E107" s="3" t="s">
        <v>64</v>
      </c>
      <c r="F107" s="3" t="s">
        <v>43</v>
      </c>
      <c r="G107" s="3" t="b">
        <v>1</v>
      </c>
      <c r="H107" s="3" t="b">
        <v>1</v>
      </c>
      <c r="I107" s="3" t="b">
        <v>0</v>
      </c>
      <c r="J107" s="3" t="b">
        <v>1</v>
      </c>
      <c r="K107" s="3" t="b">
        <v>0</v>
      </c>
      <c r="L107" s="3">
        <v>200</v>
      </c>
      <c r="M107" s="3">
        <v>2</v>
      </c>
      <c r="N107" s="3">
        <v>0</v>
      </c>
      <c r="O107" s="3">
        <v>1</v>
      </c>
      <c r="P107" s="3">
        <v>2</v>
      </c>
      <c r="Q107" s="3">
        <v>100</v>
      </c>
      <c r="R107" s="3">
        <v>100</v>
      </c>
      <c r="S107" s="3">
        <v>1</v>
      </c>
      <c r="T107" s="3">
        <v>1</v>
      </c>
      <c r="U107" s="3" t="b">
        <v>1</v>
      </c>
      <c r="V107" s="3">
        <v>1000</v>
      </c>
      <c r="W107" s="51">
        <v>73129.42</v>
      </c>
      <c r="X107" s="51">
        <v>25799.24</v>
      </c>
      <c r="Y107" s="51">
        <v>182.3</v>
      </c>
      <c r="Z107" s="51">
        <v>190.5</v>
      </c>
      <c r="AA107" s="51">
        <v>165.77</v>
      </c>
      <c r="AB107" s="51">
        <v>184.2</v>
      </c>
      <c r="AC107" s="17">
        <v>1.10013718656278</v>
      </c>
      <c r="AD107" s="17">
        <v>1.0349562950273501</v>
      </c>
      <c r="AE107" s="51">
        <v>1515.33</v>
      </c>
      <c r="AF107" s="51">
        <v>1026.67</v>
      </c>
      <c r="AG107" s="51">
        <v>1376.16</v>
      </c>
      <c r="AH107" s="51">
        <v>1165.8399999999999</v>
      </c>
      <c r="AI107" s="17">
        <v>2.63132254239861</v>
      </c>
      <c r="AJ107" s="17">
        <v>0.98335941567462104</v>
      </c>
      <c r="AK107" s="3">
        <v>0</v>
      </c>
      <c r="AL107" s="3">
        <v>15</v>
      </c>
      <c r="BA107" s="20"/>
      <c r="BC107" s="20"/>
      <c r="BM107" s="20"/>
      <c r="BO107" s="20"/>
    </row>
    <row r="108" spans="1:67" x14ac:dyDescent="0.25">
      <c r="A108" s="3">
        <v>107</v>
      </c>
      <c r="B108" s="3" t="s">
        <v>21</v>
      </c>
      <c r="C108" s="3" t="s">
        <v>22</v>
      </c>
      <c r="D108" s="3" t="s">
        <v>40</v>
      </c>
      <c r="E108" s="3" t="s">
        <v>64</v>
      </c>
      <c r="F108" s="3" t="s">
        <v>43</v>
      </c>
      <c r="G108" s="3" t="b">
        <v>1</v>
      </c>
      <c r="H108" s="3" t="b">
        <v>1</v>
      </c>
      <c r="I108" s="3" t="b">
        <v>0</v>
      </c>
      <c r="J108" s="3" t="b">
        <v>1</v>
      </c>
      <c r="K108" s="3" t="b">
        <v>0</v>
      </c>
      <c r="L108" s="3">
        <v>200</v>
      </c>
      <c r="M108" s="3">
        <v>2</v>
      </c>
      <c r="N108" s="3">
        <v>0</v>
      </c>
      <c r="O108" s="3">
        <v>1</v>
      </c>
      <c r="P108" s="3">
        <v>2</v>
      </c>
      <c r="Q108" s="3">
        <v>100</v>
      </c>
      <c r="R108" s="3">
        <v>100</v>
      </c>
      <c r="S108" s="3">
        <v>1</v>
      </c>
      <c r="T108" s="3">
        <v>1</v>
      </c>
      <c r="U108" s="3" t="b">
        <v>1</v>
      </c>
      <c r="V108" s="3">
        <v>1000</v>
      </c>
      <c r="W108" s="51">
        <v>77253.63</v>
      </c>
      <c r="X108" s="51">
        <v>25832.91</v>
      </c>
      <c r="Y108" s="51">
        <v>182.44</v>
      </c>
      <c r="Z108" s="51">
        <v>190.47</v>
      </c>
      <c r="AA108" s="51">
        <v>165.71</v>
      </c>
      <c r="AB108" s="51">
        <v>182.92</v>
      </c>
      <c r="AC108" s="17">
        <v>1.1013836933847201</v>
      </c>
      <c r="AD108" s="17">
        <v>1.04220154314498</v>
      </c>
      <c r="AE108" s="51">
        <v>1560.58</v>
      </c>
      <c r="AF108" s="51">
        <v>981.42</v>
      </c>
      <c r="AG108" s="51">
        <v>1469.41</v>
      </c>
      <c r="AH108" s="51">
        <v>1072.5899999999999</v>
      </c>
      <c r="AI108" s="17">
        <v>161301.232601845</v>
      </c>
      <c r="AJ108" s="17">
        <v>1.0091879260459899</v>
      </c>
      <c r="AK108" s="3">
        <v>0</v>
      </c>
      <c r="AL108" s="3">
        <v>15</v>
      </c>
      <c r="BA108" s="20"/>
      <c r="BC108" s="20"/>
      <c r="BM108" s="20"/>
      <c r="BO108" s="20"/>
    </row>
    <row r="109" spans="1:67" x14ac:dyDescent="0.25">
      <c r="A109" s="3">
        <v>108</v>
      </c>
      <c r="B109" s="3" t="s">
        <v>21</v>
      </c>
      <c r="C109" s="3" t="s">
        <v>22</v>
      </c>
      <c r="D109" s="3" t="s">
        <v>40</v>
      </c>
      <c r="E109" s="3" t="s">
        <v>64</v>
      </c>
      <c r="F109" s="3" t="s">
        <v>43</v>
      </c>
      <c r="G109" s="3" t="b">
        <v>1</v>
      </c>
      <c r="H109" s="3" t="b">
        <v>1</v>
      </c>
      <c r="I109" s="3" t="b">
        <v>0</v>
      </c>
      <c r="J109" s="3" t="b">
        <v>1</v>
      </c>
      <c r="K109" s="3" t="b">
        <v>0</v>
      </c>
      <c r="L109" s="3">
        <v>200</v>
      </c>
      <c r="M109" s="3">
        <v>2</v>
      </c>
      <c r="N109" s="3">
        <v>0</v>
      </c>
      <c r="O109" s="3">
        <v>1</v>
      </c>
      <c r="P109" s="3">
        <v>2</v>
      </c>
      <c r="Q109" s="3">
        <v>100</v>
      </c>
      <c r="R109" s="3">
        <v>100</v>
      </c>
      <c r="S109" s="3">
        <v>1</v>
      </c>
      <c r="T109" s="3">
        <v>1</v>
      </c>
      <c r="U109" s="3" t="b">
        <v>1</v>
      </c>
      <c r="V109" s="3">
        <v>1000</v>
      </c>
      <c r="W109" s="51">
        <v>76625.960000000006</v>
      </c>
      <c r="X109" s="51">
        <v>26255.07</v>
      </c>
      <c r="Y109" s="51">
        <v>182.46</v>
      </c>
      <c r="Z109" s="51">
        <v>190.44</v>
      </c>
      <c r="AA109" s="51">
        <v>165.33</v>
      </c>
      <c r="AB109" s="51">
        <v>182.96</v>
      </c>
      <c r="AC109" s="17">
        <v>1.1039421573061401</v>
      </c>
      <c r="AD109" s="17">
        <v>1.0414860018949601</v>
      </c>
      <c r="AE109" s="51">
        <v>1558.14</v>
      </c>
      <c r="AF109" s="51">
        <v>983.86</v>
      </c>
      <c r="AG109" s="51">
        <v>1441.26</v>
      </c>
      <c r="AH109" s="51">
        <v>1100.74</v>
      </c>
      <c r="AI109" s="17">
        <v>1.2901441849637501</v>
      </c>
      <c r="AJ109" s="17">
        <v>0.959570578533125</v>
      </c>
      <c r="AK109" s="3">
        <v>0</v>
      </c>
      <c r="AL109" s="3">
        <v>15</v>
      </c>
      <c r="BA109" s="20"/>
      <c r="BC109" s="20"/>
      <c r="BM109" s="20"/>
      <c r="BO109" s="20"/>
    </row>
    <row r="110" spans="1:67" x14ac:dyDescent="0.25">
      <c r="A110" s="3">
        <v>109</v>
      </c>
      <c r="B110" s="3" t="s">
        <v>21</v>
      </c>
      <c r="C110" s="3" t="s">
        <v>22</v>
      </c>
      <c r="D110" s="3" t="s">
        <v>40</v>
      </c>
      <c r="E110" s="3" t="s">
        <v>64</v>
      </c>
      <c r="F110" s="3" t="s">
        <v>43</v>
      </c>
      <c r="G110" s="3" t="b">
        <v>1</v>
      </c>
      <c r="H110" s="3" t="b">
        <v>1</v>
      </c>
      <c r="I110" s="3" t="b">
        <v>0</v>
      </c>
      <c r="J110" s="3" t="b">
        <v>1</v>
      </c>
      <c r="K110" s="3" t="b">
        <v>0</v>
      </c>
      <c r="L110" s="3">
        <v>200</v>
      </c>
      <c r="M110" s="3">
        <v>2</v>
      </c>
      <c r="N110" s="3">
        <v>0</v>
      </c>
      <c r="O110" s="3">
        <v>1</v>
      </c>
      <c r="P110" s="3">
        <v>2</v>
      </c>
      <c r="Q110" s="3">
        <v>100</v>
      </c>
      <c r="R110" s="3">
        <v>100</v>
      </c>
      <c r="S110" s="3">
        <v>1</v>
      </c>
      <c r="T110" s="3">
        <v>1</v>
      </c>
      <c r="U110" s="3" t="b">
        <v>1</v>
      </c>
      <c r="V110" s="3">
        <v>1000</v>
      </c>
      <c r="W110" s="51">
        <v>78816.960000000006</v>
      </c>
      <c r="X110" s="51">
        <v>26755.34</v>
      </c>
      <c r="Y110" s="51">
        <v>182.49</v>
      </c>
      <c r="Z110" s="51">
        <v>190.73</v>
      </c>
      <c r="AA110" s="51">
        <v>164.84</v>
      </c>
      <c r="AB110" s="51">
        <v>182.2</v>
      </c>
      <c r="AC110" s="17">
        <v>1.10731190090065</v>
      </c>
      <c r="AD110" s="17">
        <v>1.04719611538838</v>
      </c>
      <c r="AE110" s="51">
        <v>1515.66</v>
      </c>
      <c r="AF110" s="51">
        <v>1026.3399999999999</v>
      </c>
      <c r="AG110" s="51">
        <v>1501.17</v>
      </c>
      <c r="AH110" s="51">
        <v>1040.83</v>
      </c>
      <c r="AI110" s="17">
        <v>1.0802179540404599</v>
      </c>
      <c r="AJ110" s="17">
        <v>1.0423846947462201</v>
      </c>
      <c r="AK110" s="3">
        <v>0</v>
      </c>
      <c r="AL110" s="3">
        <v>15</v>
      </c>
      <c r="BA110" s="20"/>
      <c r="BC110" s="20"/>
      <c r="BM110" s="20"/>
      <c r="BO110" s="20"/>
    </row>
    <row r="111" spans="1:67" x14ac:dyDescent="0.25">
      <c r="A111" s="3">
        <v>110</v>
      </c>
      <c r="B111" s="3" t="s">
        <v>21</v>
      </c>
      <c r="C111" s="3" t="s">
        <v>22</v>
      </c>
      <c r="D111" s="3" t="s">
        <v>40</v>
      </c>
      <c r="E111" s="3" t="s">
        <v>64</v>
      </c>
      <c r="F111" s="3" t="s">
        <v>43</v>
      </c>
      <c r="G111" s="3" t="b">
        <v>1</v>
      </c>
      <c r="H111" s="3" t="b">
        <v>1</v>
      </c>
      <c r="I111" s="3" t="b">
        <v>0</v>
      </c>
      <c r="J111" s="3" t="b">
        <v>1</v>
      </c>
      <c r="K111" s="3" t="b">
        <v>0</v>
      </c>
      <c r="L111" s="3">
        <v>200</v>
      </c>
      <c r="M111" s="3">
        <v>2</v>
      </c>
      <c r="N111" s="3">
        <v>0</v>
      </c>
      <c r="O111" s="3">
        <v>1</v>
      </c>
      <c r="P111" s="3">
        <v>2</v>
      </c>
      <c r="Q111" s="3">
        <v>100</v>
      </c>
      <c r="R111" s="3">
        <v>100</v>
      </c>
      <c r="S111" s="3">
        <v>1</v>
      </c>
      <c r="T111" s="3">
        <v>1</v>
      </c>
      <c r="U111" s="3" t="b">
        <v>1</v>
      </c>
      <c r="V111" s="3">
        <v>1000</v>
      </c>
      <c r="W111" s="51">
        <v>76647.520000000004</v>
      </c>
      <c r="X111" s="51">
        <v>26477.45</v>
      </c>
      <c r="Y111" s="51">
        <v>182.35</v>
      </c>
      <c r="Z111" s="51">
        <v>190.29</v>
      </c>
      <c r="AA111" s="51">
        <v>165.12</v>
      </c>
      <c r="AB111" s="51">
        <v>182.98</v>
      </c>
      <c r="AC111" s="17">
        <v>1.10463047535222</v>
      </c>
      <c r="AD111" s="17">
        <v>1.0407089759719499</v>
      </c>
      <c r="AE111" s="51">
        <v>1563.08</v>
      </c>
      <c r="AF111" s="51">
        <v>978.92</v>
      </c>
      <c r="AG111" s="51">
        <v>1423.17</v>
      </c>
      <c r="AH111" s="51">
        <v>1118.83</v>
      </c>
      <c r="AI111" s="17">
        <v>2.1115793988336602</v>
      </c>
      <c r="AJ111" s="17">
        <v>0.97408243292235297</v>
      </c>
      <c r="AK111" s="3">
        <v>0</v>
      </c>
      <c r="AL111" s="3">
        <v>15</v>
      </c>
      <c r="BA111" s="20"/>
      <c r="BC111" s="20"/>
      <c r="BM111" s="20"/>
      <c r="BO111" s="20"/>
    </row>
    <row r="112" spans="1:67" x14ac:dyDescent="0.25">
      <c r="A112" s="1">
        <v>111</v>
      </c>
      <c r="B112" s="1" t="s">
        <v>21</v>
      </c>
      <c r="C112" s="1" t="s">
        <v>22</v>
      </c>
      <c r="D112" s="1" t="s">
        <v>40</v>
      </c>
      <c r="E112" s="1" t="s">
        <v>65</v>
      </c>
      <c r="F112" s="1" t="s">
        <v>43</v>
      </c>
      <c r="G112" s="1" t="b">
        <v>1</v>
      </c>
      <c r="H112" s="1" t="b">
        <v>1</v>
      </c>
      <c r="I112" s="1" t="b">
        <v>0</v>
      </c>
      <c r="J112" s="1" t="b">
        <v>1</v>
      </c>
      <c r="K112" s="1" t="b">
        <v>0</v>
      </c>
      <c r="L112" s="1">
        <v>200</v>
      </c>
      <c r="M112" s="1">
        <v>2</v>
      </c>
      <c r="N112" s="1">
        <v>0</v>
      </c>
      <c r="O112" s="1">
        <v>1</v>
      </c>
      <c r="P112" s="1">
        <v>2</v>
      </c>
      <c r="Q112" s="1">
        <v>100</v>
      </c>
      <c r="R112" s="1">
        <v>100</v>
      </c>
      <c r="S112" s="1">
        <v>1</v>
      </c>
      <c r="T112" s="1">
        <v>1</v>
      </c>
      <c r="U112" s="1" t="b">
        <v>1</v>
      </c>
      <c r="V112" s="1">
        <v>1000</v>
      </c>
      <c r="W112" s="50">
        <v>52307.5</v>
      </c>
      <c r="X112" s="50">
        <v>21024.95</v>
      </c>
      <c r="Y112" s="50">
        <v>188.09</v>
      </c>
      <c r="Z112" s="50">
        <v>192.52</v>
      </c>
      <c r="AA112" s="50">
        <v>176.13</v>
      </c>
      <c r="AB112" s="50">
        <v>186.42</v>
      </c>
      <c r="AC112" s="16">
        <v>1.0679917678747799</v>
      </c>
      <c r="AD112" s="16">
        <v>1.0329863117046501</v>
      </c>
      <c r="AE112" s="50">
        <v>1494.66</v>
      </c>
      <c r="AF112" s="50">
        <v>1047.3399999999999</v>
      </c>
      <c r="AG112" s="50">
        <v>1461.01</v>
      </c>
      <c r="AH112" s="50">
        <v>1080.99</v>
      </c>
      <c r="AI112" s="16">
        <v>174302.016925339</v>
      </c>
      <c r="AJ112" s="16">
        <v>1.0119623977386201</v>
      </c>
      <c r="AK112" s="1">
        <v>0</v>
      </c>
      <c r="AL112" s="1">
        <v>10</v>
      </c>
      <c r="BA112" s="20"/>
      <c r="BC112" s="20"/>
      <c r="BM112" s="20"/>
      <c r="BO112" s="20"/>
    </row>
    <row r="113" spans="1:67" x14ac:dyDescent="0.25">
      <c r="A113" s="1">
        <v>112</v>
      </c>
      <c r="B113" s="1" t="s">
        <v>21</v>
      </c>
      <c r="C113" s="1" t="s">
        <v>22</v>
      </c>
      <c r="D113" s="1" t="s">
        <v>40</v>
      </c>
      <c r="E113" s="1" t="s">
        <v>65</v>
      </c>
      <c r="F113" s="1" t="s">
        <v>43</v>
      </c>
      <c r="G113" s="1" t="b">
        <v>1</v>
      </c>
      <c r="H113" s="1" t="b">
        <v>1</v>
      </c>
      <c r="I113" s="1" t="b">
        <v>0</v>
      </c>
      <c r="J113" s="1" t="b">
        <v>1</v>
      </c>
      <c r="K113" s="1" t="b">
        <v>0</v>
      </c>
      <c r="L113" s="1">
        <v>200</v>
      </c>
      <c r="M113" s="1">
        <v>2</v>
      </c>
      <c r="N113" s="1">
        <v>0</v>
      </c>
      <c r="O113" s="1">
        <v>1</v>
      </c>
      <c r="P113" s="1">
        <v>2</v>
      </c>
      <c r="Q113" s="1">
        <v>100</v>
      </c>
      <c r="R113" s="1">
        <v>100</v>
      </c>
      <c r="S113" s="1">
        <v>1</v>
      </c>
      <c r="T113" s="1">
        <v>1</v>
      </c>
      <c r="U113" s="1" t="b">
        <v>1</v>
      </c>
      <c r="V113" s="1">
        <v>1000</v>
      </c>
      <c r="W113" s="50">
        <v>50903.35</v>
      </c>
      <c r="X113" s="50">
        <v>21195.91</v>
      </c>
      <c r="Y113" s="50">
        <v>187.94</v>
      </c>
      <c r="Z113" s="50">
        <v>192.78</v>
      </c>
      <c r="AA113" s="50">
        <v>176.05</v>
      </c>
      <c r="AB113" s="50">
        <v>186.3</v>
      </c>
      <c r="AC113" s="16">
        <v>1.0677119107133199</v>
      </c>
      <c r="AD113" s="16">
        <v>1.03546590735627</v>
      </c>
      <c r="AE113" s="50">
        <v>1472.45</v>
      </c>
      <c r="AF113" s="50">
        <v>1069.55</v>
      </c>
      <c r="AG113" s="50">
        <v>1404.5</v>
      </c>
      <c r="AH113" s="50">
        <v>1137.5</v>
      </c>
      <c r="AI113" s="16">
        <v>164502.93489355099</v>
      </c>
      <c r="AJ113" s="16">
        <v>1.07243746955098</v>
      </c>
      <c r="AK113" s="1">
        <v>0</v>
      </c>
      <c r="AL113" s="1">
        <v>10</v>
      </c>
      <c r="BA113" s="20"/>
      <c r="BC113" s="20"/>
      <c r="BM113" s="20"/>
      <c r="BO113" s="20"/>
    </row>
    <row r="114" spans="1:67" x14ac:dyDescent="0.25">
      <c r="A114" s="1">
        <v>113</v>
      </c>
      <c r="B114" s="1" t="s">
        <v>21</v>
      </c>
      <c r="C114" s="1" t="s">
        <v>22</v>
      </c>
      <c r="D114" s="1" t="s">
        <v>40</v>
      </c>
      <c r="E114" s="1" t="s">
        <v>65</v>
      </c>
      <c r="F114" s="1" t="s">
        <v>43</v>
      </c>
      <c r="G114" s="1" t="b">
        <v>1</v>
      </c>
      <c r="H114" s="1" t="b">
        <v>1</v>
      </c>
      <c r="I114" s="1" t="b">
        <v>0</v>
      </c>
      <c r="J114" s="1" t="b">
        <v>1</v>
      </c>
      <c r="K114" s="1" t="b">
        <v>0</v>
      </c>
      <c r="L114" s="1">
        <v>200</v>
      </c>
      <c r="M114" s="1">
        <v>2</v>
      </c>
      <c r="N114" s="1">
        <v>0</v>
      </c>
      <c r="O114" s="1">
        <v>1</v>
      </c>
      <c r="P114" s="1">
        <v>2</v>
      </c>
      <c r="Q114" s="1">
        <v>100</v>
      </c>
      <c r="R114" s="1">
        <v>100</v>
      </c>
      <c r="S114" s="1">
        <v>1</v>
      </c>
      <c r="T114" s="1">
        <v>1</v>
      </c>
      <c r="U114" s="1" t="b">
        <v>1</v>
      </c>
      <c r="V114" s="1">
        <v>1000</v>
      </c>
      <c r="W114" s="50">
        <v>52298.94</v>
      </c>
      <c r="X114" s="50">
        <v>21611.57</v>
      </c>
      <c r="Y114" s="50">
        <v>188.03</v>
      </c>
      <c r="Z114" s="50">
        <v>192.62</v>
      </c>
      <c r="AA114" s="50">
        <v>175.58</v>
      </c>
      <c r="AB114" s="50">
        <v>186.06</v>
      </c>
      <c r="AC114" s="16">
        <v>1.0709968566260999</v>
      </c>
      <c r="AD114" s="16">
        <v>1.03562658398561</v>
      </c>
      <c r="AE114" s="50">
        <v>1522.68</v>
      </c>
      <c r="AF114" s="50">
        <v>1019.32</v>
      </c>
      <c r="AG114" s="50">
        <v>1411.6</v>
      </c>
      <c r="AH114" s="50">
        <v>1130.4000000000001</v>
      </c>
      <c r="AI114" s="16">
        <v>338802.35975652601</v>
      </c>
      <c r="AJ114" s="16">
        <v>0.98868781660828997</v>
      </c>
      <c r="AK114" s="1">
        <v>0</v>
      </c>
      <c r="AL114" s="1">
        <v>10</v>
      </c>
      <c r="BA114" s="20"/>
      <c r="BC114" s="20"/>
      <c r="BM114" s="20"/>
      <c r="BO114" s="20"/>
    </row>
    <row r="115" spans="1:67" x14ac:dyDescent="0.25">
      <c r="A115" s="1">
        <v>114</v>
      </c>
      <c r="B115" s="1" t="s">
        <v>21</v>
      </c>
      <c r="C115" s="1" t="s">
        <v>22</v>
      </c>
      <c r="D115" s="1" t="s">
        <v>40</v>
      </c>
      <c r="E115" s="1" t="s">
        <v>65</v>
      </c>
      <c r="F115" s="1" t="s">
        <v>43</v>
      </c>
      <c r="G115" s="1" t="b">
        <v>1</v>
      </c>
      <c r="H115" s="1" t="b">
        <v>1</v>
      </c>
      <c r="I115" s="1" t="b">
        <v>0</v>
      </c>
      <c r="J115" s="1" t="b">
        <v>1</v>
      </c>
      <c r="K115" s="1" t="b">
        <v>0</v>
      </c>
      <c r="L115" s="1">
        <v>200</v>
      </c>
      <c r="M115" s="1">
        <v>2</v>
      </c>
      <c r="N115" s="1">
        <v>0</v>
      </c>
      <c r="O115" s="1">
        <v>1</v>
      </c>
      <c r="P115" s="1">
        <v>2</v>
      </c>
      <c r="Q115" s="1">
        <v>100</v>
      </c>
      <c r="R115" s="1">
        <v>100</v>
      </c>
      <c r="S115" s="1">
        <v>1</v>
      </c>
      <c r="T115" s="1">
        <v>1</v>
      </c>
      <c r="U115" s="1" t="b">
        <v>1</v>
      </c>
      <c r="V115" s="1">
        <v>1000</v>
      </c>
      <c r="W115" s="50">
        <v>53407.94</v>
      </c>
      <c r="X115" s="50">
        <v>21383.89</v>
      </c>
      <c r="Y115" s="50">
        <v>188.05</v>
      </c>
      <c r="Z115" s="50">
        <v>192.53</v>
      </c>
      <c r="AA115" s="50">
        <v>175.81</v>
      </c>
      <c r="AB115" s="50">
        <v>185.71</v>
      </c>
      <c r="AC115" s="16">
        <v>1.0697468810253601</v>
      </c>
      <c r="AD115" s="16">
        <v>1.0371450921938601</v>
      </c>
      <c r="AE115" s="50">
        <v>1528.96</v>
      </c>
      <c r="AF115" s="50">
        <v>1013.04</v>
      </c>
      <c r="AG115" s="50">
        <v>1466.31</v>
      </c>
      <c r="AH115" s="50">
        <v>1075.69</v>
      </c>
      <c r="AI115" s="16">
        <v>164501.20651545099</v>
      </c>
      <c r="AJ115" s="16">
        <v>1.0302460069346799</v>
      </c>
      <c r="AK115" s="1">
        <v>0</v>
      </c>
      <c r="AL115" s="1">
        <v>10</v>
      </c>
      <c r="BA115" s="20"/>
      <c r="BC115" s="20"/>
      <c r="BM115" s="20"/>
      <c r="BO115" s="20"/>
    </row>
    <row r="116" spans="1:67" x14ac:dyDescent="0.25">
      <c r="A116" s="1">
        <v>115</v>
      </c>
      <c r="B116" s="1" t="s">
        <v>21</v>
      </c>
      <c r="C116" s="1" t="s">
        <v>22</v>
      </c>
      <c r="D116" s="1" t="s">
        <v>40</v>
      </c>
      <c r="E116" s="1" t="s">
        <v>65</v>
      </c>
      <c r="F116" s="1" t="s">
        <v>43</v>
      </c>
      <c r="G116" s="1" t="b">
        <v>1</v>
      </c>
      <c r="H116" s="1" t="b">
        <v>1</v>
      </c>
      <c r="I116" s="1" t="b">
        <v>0</v>
      </c>
      <c r="J116" s="1" t="b">
        <v>1</v>
      </c>
      <c r="K116" s="1" t="b">
        <v>0</v>
      </c>
      <c r="L116" s="1">
        <v>200</v>
      </c>
      <c r="M116" s="1">
        <v>2</v>
      </c>
      <c r="N116" s="1">
        <v>0</v>
      </c>
      <c r="O116" s="1">
        <v>1</v>
      </c>
      <c r="P116" s="1">
        <v>2</v>
      </c>
      <c r="Q116" s="1">
        <v>100</v>
      </c>
      <c r="R116" s="1">
        <v>100</v>
      </c>
      <c r="S116" s="1">
        <v>1</v>
      </c>
      <c r="T116" s="1">
        <v>1</v>
      </c>
      <c r="U116" s="1" t="b">
        <v>1</v>
      </c>
      <c r="V116" s="1">
        <v>1000</v>
      </c>
      <c r="W116" s="50">
        <v>51382.79</v>
      </c>
      <c r="X116" s="50">
        <v>21033.54</v>
      </c>
      <c r="Y116" s="50">
        <v>188</v>
      </c>
      <c r="Z116" s="50">
        <v>192.43</v>
      </c>
      <c r="AA116" s="50">
        <v>176.19</v>
      </c>
      <c r="AB116" s="50">
        <v>186.6</v>
      </c>
      <c r="AC116" s="16">
        <v>1.0671589809359601</v>
      </c>
      <c r="AD116" s="16">
        <v>1.0316424240026301</v>
      </c>
      <c r="AE116" s="50">
        <v>1472.9</v>
      </c>
      <c r="AF116" s="50">
        <v>1069.0999999999999</v>
      </c>
      <c r="AG116" s="50">
        <v>1435.67</v>
      </c>
      <c r="AH116" s="50">
        <v>1106.33</v>
      </c>
      <c r="AI116" s="16">
        <v>164402.469645217</v>
      </c>
      <c r="AJ116" s="16">
        <v>1.0280774259536001</v>
      </c>
      <c r="AK116" s="1">
        <v>0</v>
      </c>
      <c r="AL116" s="1">
        <v>10</v>
      </c>
      <c r="BA116" s="20"/>
      <c r="BC116" s="20"/>
      <c r="BM116" s="20"/>
      <c r="BO116" s="20"/>
    </row>
    <row r="117" spans="1:67" x14ac:dyDescent="0.25">
      <c r="A117" s="3">
        <v>116</v>
      </c>
      <c r="B117" s="3" t="s">
        <v>21</v>
      </c>
      <c r="C117" s="3" t="s">
        <v>22</v>
      </c>
      <c r="D117" s="3" t="s">
        <v>40</v>
      </c>
      <c r="E117" s="3" t="s">
        <v>66</v>
      </c>
      <c r="F117" s="3" t="s">
        <v>43</v>
      </c>
      <c r="G117" s="3" t="b">
        <v>1</v>
      </c>
      <c r="H117" s="3" t="b">
        <v>1</v>
      </c>
      <c r="I117" s="3" t="b">
        <v>0</v>
      </c>
      <c r="J117" s="3" t="b">
        <v>1</v>
      </c>
      <c r="K117" s="3" t="b">
        <v>0</v>
      </c>
      <c r="L117" s="3">
        <v>200</v>
      </c>
      <c r="M117" s="3">
        <v>2</v>
      </c>
      <c r="N117" s="3">
        <v>0</v>
      </c>
      <c r="O117" s="3">
        <v>1</v>
      </c>
      <c r="P117" s="3">
        <v>2</v>
      </c>
      <c r="Q117" s="3">
        <v>100</v>
      </c>
      <c r="R117" s="3">
        <v>100</v>
      </c>
      <c r="S117" s="3">
        <v>1</v>
      </c>
      <c r="T117" s="3">
        <v>1</v>
      </c>
      <c r="U117" s="3" t="b">
        <v>1</v>
      </c>
      <c r="V117" s="3">
        <v>1000</v>
      </c>
      <c r="W117" s="51">
        <v>26966</v>
      </c>
      <c r="X117" s="51">
        <v>13678.39</v>
      </c>
      <c r="Y117" s="51">
        <v>193.52</v>
      </c>
      <c r="Z117" s="51">
        <v>195.33</v>
      </c>
      <c r="AA117" s="51">
        <v>187.44</v>
      </c>
      <c r="AB117" s="51">
        <v>191.53</v>
      </c>
      <c r="AC117" s="17">
        <v>1.03247622630084</v>
      </c>
      <c r="AD117" s="17">
        <v>1.01993358698682</v>
      </c>
      <c r="AE117" s="51">
        <v>1448.32</v>
      </c>
      <c r="AF117" s="51">
        <v>1093.68</v>
      </c>
      <c r="AG117" s="51">
        <v>1429.63</v>
      </c>
      <c r="AH117" s="51">
        <v>1112.3699999999999</v>
      </c>
      <c r="AI117" s="17">
        <v>2.4678001469662898</v>
      </c>
      <c r="AJ117" s="17">
        <v>1.02800040508112</v>
      </c>
      <c r="AK117" s="3">
        <v>0</v>
      </c>
      <c r="AL117" s="3">
        <v>5</v>
      </c>
      <c r="BA117" s="20"/>
      <c r="BC117" s="20"/>
      <c r="BM117" s="20"/>
      <c r="BO117" s="20"/>
    </row>
    <row r="118" spans="1:67" x14ac:dyDescent="0.25">
      <c r="A118" s="3">
        <v>117</v>
      </c>
      <c r="B118" s="3" t="s">
        <v>21</v>
      </c>
      <c r="C118" s="3" t="s">
        <v>22</v>
      </c>
      <c r="D118" s="3" t="s">
        <v>40</v>
      </c>
      <c r="E118" s="3" t="s">
        <v>66</v>
      </c>
      <c r="F118" s="3" t="s">
        <v>43</v>
      </c>
      <c r="G118" s="3" t="b">
        <v>1</v>
      </c>
      <c r="H118" s="3" t="b">
        <v>1</v>
      </c>
      <c r="I118" s="3" t="b">
        <v>0</v>
      </c>
      <c r="J118" s="3" t="b">
        <v>1</v>
      </c>
      <c r="K118" s="3" t="b">
        <v>0</v>
      </c>
      <c r="L118" s="3">
        <v>200</v>
      </c>
      <c r="M118" s="3">
        <v>2</v>
      </c>
      <c r="N118" s="3">
        <v>0</v>
      </c>
      <c r="O118" s="3">
        <v>1</v>
      </c>
      <c r="P118" s="3">
        <v>2</v>
      </c>
      <c r="Q118" s="3">
        <v>100</v>
      </c>
      <c r="R118" s="3">
        <v>100</v>
      </c>
      <c r="S118" s="3">
        <v>1</v>
      </c>
      <c r="T118" s="3">
        <v>1</v>
      </c>
      <c r="U118" s="3" t="b">
        <v>1</v>
      </c>
      <c r="V118" s="3">
        <v>1000</v>
      </c>
      <c r="W118" s="51">
        <v>27084.560000000001</v>
      </c>
      <c r="X118" s="51">
        <v>13678.66</v>
      </c>
      <c r="Y118" s="51">
        <v>193.68</v>
      </c>
      <c r="Z118" s="51">
        <v>195.42</v>
      </c>
      <c r="AA118" s="51">
        <v>187.31</v>
      </c>
      <c r="AB118" s="51">
        <v>191.24</v>
      </c>
      <c r="AC118" s="17">
        <v>1.0340515571982001</v>
      </c>
      <c r="AD118" s="17">
        <v>1.0219990103462999</v>
      </c>
      <c r="AE118" s="51">
        <v>1457.69</v>
      </c>
      <c r="AF118" s="51">
        <v>1084.31</v>
      </c>
      <c r="AG118" s="51">
        <v>1435.33</v>
      </c>
      <c r="AH118" s="51">
        <v>1106.67</v>
      </c>
      <c r="AI118" s="17">
        <v>168501.99995915499</v>
      </c>
      <c r="AJ118" s="17">
        <v>1.0600268132380199</v>
      </c>
      <c r="AK118" s="3">
        <v>0</v>
      </c>
      <c r="AL118" s="3">
        <v>5</v>
      </c>
      <c r="BA118" s="20"/>
      <c r="BC118" s="20"/>
      <c r="BM118" s="20"/>
      <c r="BO118" s="20"/>
    </row>
    <row r="119" spans="1:67" x14ac:dyDescent="0.25">
      <c r="A119" s="3">
        <v>118</v>
      </c>
      <c r="B119" s="3" t="s">
        <v>21</v>
      </c>
      <c r="C119" s="3" t="s">
        <v>22</v>
      </c>
      <c r="D119" s="3" t="s">
        <v>40</v>
      </c>
      <c r="E119" s="3" t="s">
        <v>66</v>
      </c>
      <c r="F119" s="3" t="s">
        <v>43</v>
      </c>
      <c r="G119" s="3" t="b">
        <v>1</v>
      </c>
      <c r="H119" s="3" t="b">
        <v>1</v>
      </c>
      <c r="I119" s="3" t="b">
        <v>0</v>
      </c>
      <c r="J119" s="3" t="b">
        <v>1</v>
      </c>
      <c r="K119" s="3" t="b">
        <v>0</v>
      </c>
      <c r="L119" s="3">
        <v>200</v>
      </c>
      <c r="M119" s="3">
        <v>2</v>
      </c>
      <c r="N119" s="3">
        <v>0</v>
      </c>
      <c r="O119" s="3">
        <v>1</v>
      </c>
      <c r="P119" s="3">
        <v>2</v>
      </c>
      <c r="Q119" s="3">
        <v>100</v>
      </c>
      <c r="R119" s="3">
        <v>100</v>
      </c>
      <c r="S119" s="3">
        <v>1</v>
      </c>
      <c r="T119" s="3">
        <v>1</v>
      </c>
      <c r="U119" s="3" t="b">
        <v>1</v>
      </c>
      <c r="V119" s="3">
        <v>1000</v>
      </c>
      <c r="W119" s="51">
        <v>27841.279999999999</v>
      </c>
      <c r="X119" s="51">
        <v>13574.53</v>
      </c>
      <c r="Y119" s="51">
        <v>193.82</v>
      </c>
      <c r="Z119" s="51">
        <v>195.66</v>
      </c>
      <c r="AA119" s="51">
        <v>187.2</v>
      </c>
      <c r="AB119" s="51">
        <v>190.88</v>
      </c>
      <c r="AC119" s="17">
        <v>1.0353972980752799</v>
      </c>
      <c r="AD119" s="17">
        <v>1.0251967894070799</v>
      </c>
      <c r="AE119" s="51">
        <v>1497.97</v>
      </c>
      <c r="AF119" s="51">
        <v>1044.03</v>
      </c>
      <c r="AG119" s="51">
        <v>1468.94</v>
      </c>
      <c r="AH119" s="51">
        <v>1073.06</v>
      </c>
      <c r="AI119" s="17">
        <v>291901.03788710199</v>
      </c>
      <c r="AJ119" s="17">
        <v>1.0397927658610999</v>
      </c>
      <c r="AK119" s="3">
        <v>0</v>
      </c>
      <c r="AL119" s="3">
        <v>5</v>
      </c>
      <c r="BA119" s="20"/>
      <c r="BC119" s="20"/>
      <c r="BM119" s="20"/>
      <c r="BO119" s="20"/>
    </row>
    <row r="120" spans="1:67" x14ac:dyDescent="0.25">
      <c r="A120" s="3">
        <v>119</v>
      </c>
      <c r="B120" s="3" t="s">
        <v>21</v>
      </c>
      <c r="C120" s="3" t="s">
        <v>22</v>
      </c>
      <c r="D120" s="3" t="s">
        <v>40</v>
      </c>
      <c r="E120" s="3" t="s">
        <v>66</v>
      </c>
      <c r="F120" s="3" t="s">
        <v>43</v>
      </c>
      <c r="G120" s="3" t="b">
        <v>1</v>
      </c>
      <c r="H120" s="3" t="b">
        <v>1</v>
      </c>
      <c r="I120" s="3" t="b">
        <v>0</v>
      </c>
      <c r="J120" s="3" t="b">
        <v>1</v>
      </c>
      <c r="K120" s="3" t="b">
        <v>0</v>
      </c>
      <c r="L120" s="3">
        <v>200</v>
      </c>
      <c r="M120" s="3">
        <v>2</v>
      </c>
      <c r="N120" s="3">
        <v>0</v>
      </c>
      <c r="O120" s="3">
        <v>1</v>
      </c>
      <c r="P120" s="3">
        <v>2</v>
      </c>
      <c r="Q120" s="3">
        <v>100</v>
      </c>
      <c r="R120" s="3">
        <v>100</v>
      </c>
      <c r="S120" s="3">
        <v>1</v>
      </c>
      <c r="T120" s="3">
        <v>1</v>
      </c>
      <c r="U120" s="3" t="b">
        <v>1</v>
      </c>
      <c r="V120" s="3">
        <v>1000</v>
      </c>
      <c r="W120" s="51">
        <v>27405.03</v>
      </c>
      <c r="X120" s="51">
        <v>13888.17</v>
      </c>
      <c r="Y120" s="51">
        <v>193.59</v>
      </c>
      <c r="Z120" s="51">
        <v>195.5</v>
      </c>
      <c r="AA120" s="51">
        <v>187.2</v>
      </c>
      <c r="AB120" s="51">
        <v>191.03</v>
      </c>
      <c r="AC120" s="17">
        <v>1.0341672889195399</v>
      </c>
      <c r="AD120" s="17">
        <v>1.02353348515051</v>
      </c>
      <c r="AE120" s="51">
        <v>1413.96</v>
      </c>
      <c r="AF120" s="51">
        <v>1128.04</v>
      </c>
      <c r="AG120" s="51">
        <v>1458.41</v>
      </c>
      <c r="AH120" s="51">
        <v>1083.5899999999999</v>
      </c>
      <c r="AI120" s="17">
        <v>2.2733501668208702</v>
      </c>
      <c r="AJ120" s="17">
        <v>1.1212886474467001</v>
      </c>
      <c r="AK120" s="3">
        <v>0</v>
      </c>
      <c r="AL120" s="3">
        <v>5</v>
      </c>
      <c r="BA120" s="20"/>
      <c r="BC120" s="20"/>
      <c r="BM120" s="20"/>
      <c r="BO120" s="20"/>
    </row>
    <row r="121" spans="1:67" x14ac:dyDescent="0.25">
      <c r="A121" s="3">
        <v>120</v>
      </c>
      <c r="B121" s="3" t="s">
        <v>21</v>
      </c>
      <c r="C121" s="3" t="s">
        <v>22</v>
      </c>
      <c r="D121" s="3" t="s">
        <v>40</v>
      </c>
      <c r="E121" s="3" t="s">
        <v>66</v>
      </c>
      <c r="F121" s="3" t="s">
        <v>43</v>
      </c>
      <c r="G121" s="3" t="b">
        <v>1</v>
      </c>
      <c r="H121" s="3" t="b">
        <v>1</v>
      </c>
      <c r="I121" s="3" t="b">
        <v>0</v>
      </c>
      <c r="J121" s="3" t="b">
        <v>1</v>
      </c>
      <c r="K121" s="3" t="b">
        <v>0</v>
      </c>
      <c r="L121" s="3">
        <v>200</v>
      </c>
      <c r="M121" s="3">
        <v>2</v>
      </c>
      <c r="N121" s="3">
        <v>0</v>
      </c>
      <c r="O121" s="3">
        <v>1</v>
      </c>
      <c r="P121" s="3">
        <v>2</v>
      </c>
      <c r="Q121" s="3">
        <v>100</v>
      </c>
      <c r="R121" s="3">
        <v>100</v>
      </c>
      <c r="S121" s="3">
        <v>1</v>
      </c>
      <c r="T121" s="3">
        <v>1</v>
      </c>
      <c r="U121" s="3" t="b">
        <v>1</v>
      </c>
      <c r="V121" s="3">
        <v>1000</v>
      </c>
      <c r="W121" s="51">
        <v>26260.59</v>
      </c>
      <c r="X121" s="51">
        <v>13654.15</v>
      </c>
      <c r="Y121" s="51">
        <v>193.75</v>
      </c>
      <c r="Z121" s="51">
        <v>195.53</v>
      </c>
      <c r="AA121" s="51">
        <v>187.2</v>
      </c>
      <c r="AB121" s="51">
        <v>191.64</v>
      </c>
      <c r="AC121" s="17">
        <v>1.0350375655559201</v>
      </c>
      <c r="AD121" s="17">
        <v>1.0204503288870299</v>
      </c>
      <c r="AE121" s="51">
        <v>1463.4</v>
      </c>
      <c r="AF121" s="51">
        <v>1078.5999999999999</v>
      </c>
      <c r="AG121" s="51">
        <v>1366.95</v>
      </c>
      <c r="AH121" s="51">
        <v>1175.05</v>
      </c>
      <c r="AI121" s="17">
        <v>180402.622566598</v>
      </c>
      <c r="AJ121" s="17">
        <v>1.0074578980325</v>
      </c>
      <c r="AK121" s="3">
        <v>0</v>
      </c>
      <c r="AL121" s="3">
        <v>5</v>
      </c>
      <c r="BA121" s="20"/>
      <c r="BC121" s="20"/>
      <c r="BM121" s="20"/>
      <c r="BO121" s="20"/>
    </row>
    <row r="122" spans="1:67" x14ac:dyDescent="0.25">
      <c r="A122" s="1">
        <v>121</v>
      </c>
      <c r="B122" s="1" t="s">
        <v>21</v>
      </c>
      <c r="C122" s="1" t="s">
        <v>22</v>
      </c>
      <c r="D122" s="1" t="s">
        <v>40</v>
      </c>
      <c r="E122" s="1" t="s">
        <v>67</v>
      </c>
      <c r="F122" s="1" t="s">
        <v>43</v>
      </c>
      <c r="G122" s="1" t="b">
        <v>1</v>
      </c>
      <c r="H122" s="1" t="b">
        <v>1</v>
      </c>
      <c r="I122" s="1" t="b">
        <v>0</v>
      </c>
      <c r="J122" s="1" t="b">
        <v>1</v>
      </c>
      <c r="K122" s="1" t="b">
        <v>0</v>
      </c>
      <c r="L122" s="1">
        <v>200</v>
      </c>
      <c r="M122" s="1">
        <v>2</v>
      </c>
      <c r="N122" s="1">
        <v>0</v>
      </c>
      <c r="O122" s="1">
        <v>1</v>
      </c>
      <c r="P122" s="1">
        <v>2</v>
      </c>
      <c r="Q122" s="1">
        <v>100</v>
      </c>
      <c r="R122" s="1">
        <v>100</v>
      </c>
      <c r="S122" s="1">
        <v>1</v>
      </c>
      <c r="T122" s="1">
        <v>1</v>
      </c>
      <c r="U122" s="1" t="b">
        <v>1</v>
      </c>
      <c r="V122" s="1">
        <v>252</v>
      </c>
      <c r="W122" s="50">
        <v>5086.5200000000004</v>
      </c>
      <c r="X122" s="50">
        <v>5081.4799999999996</v>
      </c>
      <c r="Y122" s="50">
        <v>198</v>
      </c>
      <c r="Z122" s="50">
        <v>198</v>
      </c>
      <c r="AA122" s="50">
        <v>198</v>
      </c>
      <c r="AB122" s="50">
        <v>198</v>
      </c>
      <c r="AC122" s="16">
        <v>1</v>
      </c>
      <c r="AD122" s="16">
        <v>1</v>
      </c>
      <c r="AE122" s="50">
        <v>1273.28</v>
      </c>
      <c r="AF122" s="50">
        <v>1268.72</v>
      </c>
      <c r="AG122" s="50">
        <v>1269.98</v>
      </c>
      <c r="AH122" s="50">
        <v>1272.02</v>
      </c>
      <c r="AI122" s="16">
        <v>1.00287619754199</v>
      </c>
      <c r="AJ122" s="16">
        <v>0.99767922462402203</v>
      </c>
      <c r="AK122" s="1">
        <v>0</v>
      </c>
      <c r="AL122" s="1">
        <v>0</v>
      </c>
      <c r="AN122" s="6" cm="1">
        <f t="array" ref="AN122:AN126">W122:W126/AO122-1</f>
        <v>2.0214366672877127E-4</v>
      </c>
      <c r="AO122" s="23">
        <f>AVERAGE(W122:W126)</f>
        <v>5085.4920000000002</v>
      </c>
      <c r="AP122" s="6" cm="1">
        <f t="array" ref="AP122:AP126">X122:X126/AQ122-1</f>
        <v>-2.0226234764419981E-4</v>
      </c>
      <c r="AQ122" s="23">
        <f t="shared" ref="AQ122" si="20">AVERAGE(X122:X126)</f>
        <v>5082.5079999999998</v>
      </c>
      <c r="AR122" s="6" cm="1">
        <f t="array" ref="AR122:AR126">Y122:Y126/AS122-1</f>
        <v>0</v>
      </c>
      <c r="AS122" s="23">
        <f>AVERAGE(Y122:Y126)</f>
        <v>198</v>
      </c>
      <c r="AT122" s="6" cm="1">
        <f t="array" ref="AT122:AT126">Z122:Z126/AU122-1</f>
        <v>0</v>
      </c>
      <c r="AU122" s="23">
        <f>AVERAGE(Z122:Z126)</f>
        <v>198</v>
      </c>
      <c r="AV122" s="6" cm="1">
        <f t="array" ref="AV122:AV126">AA122:AA126/AW122-1</f>
        <v>0</v>
      </c>
      <c r="AW122" s="23">
        <f>AVERAGE(AA122:AA126)</f>
        <v>198</v>
      </c>
      <c r="AX122" s="6" cm="1">
        <f t="array" ref="AX122:AX126">AB122:AB126/AY122-1</f>
        <v>0</v>
      </c>
      <c r="AY122" s="23">
        <f>AVERAGE(AB122:AB126)</f>
        <v>198</v>
      </c>
      <c r="AZ122" s="6" cm="1">
        <f t="array" ref="AZ122:AZ126">AC122:AC126/BA122-1</f>
        <v>0</v>
      </c>
      <c r="BA122" s="20">
        <f>AVERAGE(AC122:AC126)</f>
        <v>1</v>
      </c>
      <c r="BB122" s="6" cm="1">
        <f t="array" ref="BB122:BB126">AD122:AD126/BC122-1</f>
        <v>0</v>
      </c>
      <c r="BC122" s="20">
        <f>AVERAGE(AD122:AD126)</f>
        <v>1</v>
      </c>
      <c r="BD122" s="6" cm="1">
        <f t="array" ref="BD122:BD126">AE122:AE126/BE122-1</f>
        <v>2.2165130220139773E-3</v>
      </c>
      <c r="BE122" s="23">
        <f>AVERAGE(AE122:AE126)</f>
        <v>1270.4639999999999</v>
      </c>
      <c r="BF122" s="6" cm="1">
        <f t="array" ref="BF122:BF126">AF122:AF126/BG122-1</f>
        <v>-2.2146443356696466E-3</v>
      </c>
      <c r="BG122" s="23">
        <f>AVERAGE(AF122:AF126)</f>
        <v>1271.5360000000001</v>
      </c>
      <c r="BH122" s="6" cm="1">
        <f t="array" ref="BH122:BH126">AG122:AG126/BI122-1</f>
        <v>-1.8093472987905646E-3</v>
      </c>
      <c r="BI122" s="23">
        <f>AVERAGE(AG122:AG126)</f>
        <v>1272.2819999999999</v>
      </c>
      <c r="BJ122" s="6" cm="1">
        <f t="array" ref="BJ122:BJ126">AH122:AH126/BK122-1</f>
        <v>1.8130009970718231E-3</v>
      </c>
      <c r="BK122" s="23">
        <f>AVERAGE(AH122:AH126)</f>
        <v>1269.7180000000001</v>
      </c>
      <c r="BL122" s="6" cm="1">
        <f t="array" ref="BL122:BL126">AI122:AI126/BM122-1</f>
        <v>3.9542911038716877E-3</v>
      </c>
      <c r="BM122" s="20">
        <f>AVERAGE(AI122:AI126)</f>
        <v>0.99892615274277452</v>
      </c>
      <c r="BN122" s="6" cm="1">
        <f t="array" ref="BN122:BN126">AJ122:AJ126/BO122-1</f>
        <v>-4.1022636540021251E-3</v>
      </c>
      <c r="BO122" s="20">
        <f>AVERAGE(AJ122:AJ126)</f>
        <v>1.0017888265160242</v>
      </c>
    </row>
    <row r="123" spans="1:67" x14ac:dyDescent="0.25">
      <c r="A123" s="1">
        <v>122</v>
      </c>
      <c r="B123" s="1" t="s">
        <v>21</v>
      </c>
      <c r="C123" s="1" t="s">
        <v>22</v>
      </c>
      <c r="D123" s="1" t="s">
        <v>40</v>
      </c>
      <c r="E123" s="1" t="s">
        <v>67</v>
      </c>
      <c r="F123" s="1" t="s">
        <v>43</v>
      </c>
      <c r="G123" s="1" t="b">
        <v>1</v>
      </c>
      <c r="H123" s="1" t="b">
        <v>1</v>
      </c>
      <c r="I123" s="1" t="b">
        <v>0</v>
      </c>
      <c r="J123" s="1" t="b">
        <v>1</v>
      </c>
      <c r="K123" s="1" t="b">
        <v>0</v>
      </c>
      <c r="L123" s="1">
        <v>200</v>
      </c>
      <c r="M123" s="1">
        <v>2</v>
      </c>
      <c r="N123" s="1">
        <v>0</v>
      </c>
      <c r="O123" s="1">
        <v>1</v>
      </c>
      <c r="P123" s="1">
        <v>2</v>
      </c>
      <c r="Q123" s="1">
        <v>100</v>
      </c>
      <c r="R123" s="1">
        <v>100</v>
      </c>
      <c r="S123" s="1">
        <v>1</v>
      </c>
      <c r="T123" s="1">
        <v>1</v>
      </c>
      <c r="U123" s="1" t="b">
        <v>1</v>
      </c>
      <c r="V123" s="1">
        <v>245</v>
      </c>
      <c r="W123" s="50">
        <v>5088.58</v>
      </c>
      <c r="X123" s="50">
        <v>5079.42</v>
      </c>
      <c r="Y123" s="50">
        <v>198</v>
      </c>
      <c r="Z123" s="50">
        <v>198</v>
      </c>
      <c r="AA123" s="50">
        <v>198</v>
      </c>
      <c r="AB123" s="50">
        <v>198</v>
      </c>
      <c r="AC123" s="16">
        <v>1</v>
      </c>
      <c r="AD123" s="16">
        <v>1</v>
      </c>
      <c r="AE123" s="50">
        <v>1273.3800000000001</v>
      </c>
      <c r="AF123" s="50">
        <v>1268.6199999999999</v>
      </c>
      <c r="AG123" s="50">
        <v>1270.9100000000001</v>
      </c>
      <c r="AH123" s="50">
        <v>1271.0899999999999</v>
      </c>
      <c r="AI123" s="16">
        <v>1.00225716402749</v>
      </c>
      <c r="AJ123" s="16">
        <v>0.99836725320305897</v>
      </c>
      <c r="AK123" s="1">
        <v>0</v>
      </c>
      <c r="AL123" s="1">
        <v>0</v>
      </c>
      <c r="AN123" s="6">
        <v>6.0721755141868172E-4</v>
      </c>
      <c r="AP123" s="6">
        <v>-6.0757405595812664E-4</v>
      </c>
      <c r="AR123" s="6">
        <v>0</v>
      </c>
      <c r="AT123" s="6">
        <v>0</v>
      </c>
      <c r="AV123" s="6">
        <v>0</v>
      </c>
      <c r="AX123" s="6">
        <v>0</v>
      </c>
      <c r="AZ123" s="6">
        <v>0</v>
      </c>
      <c r="BB123" s="6">
        <v>0</v>
      </c>
      <c r="BD123" s="6">
        <v>2.2952244219436313E-3</v>
      </c>
      <c r="BF123" s="6">
        <v>-2.2932893759989303E-3</v>
      </c>
      <c r="BH123" s="6">
        <v>-1.0783772779933143E-3</v>
      </c>
      <c r="BJ123" s="6">
        <v>1.080554894866248E-3</v>
      </c>
      <c r="BL123" s="6">
        <v>3.334592127325342E-3</v>
      </c>
      <c r="BN123" s="6">
        <v>-3.4154636410396177E-3</v>
      </c>
    </row>
    <row r="124" spans="1:67" x14ac:dyDescent="0.25">
      <c r="A124" s="1">
        <v>123</v>
      </c>
      <c r="B124" s="1" t="s">
        <v>21</v>
      </c>
      <c r="C124" s="1" t="s">
        <v>22</v>
      </c>
      <c r="D124" s="1" t="s">
        <v>40</v>
      </c>
      <c r="E124" s="1" t="s">
        <v>67</v>
      </c>
      <c r="F124" s="1" t="s">
        <v>43</v>
      </c>
      <c r="G124" s="1" t="b">
        <v>1</v>
      </c>
      <c r="H124" s="1" t="b">
        <v>1</v>
      </c>
      <c r="I124" s="1" t="b">
        <v>0</v>
      </c>
      <c r="J124" s="1" t="b">
        <v>1</v>
      </c>
      <c r="K124" s="1" t="b">
        <v>0</v>
      </c>
      <c r="L124" s="1">
        <v>200</v>
      </c>
      <c r="M124" s="1">
        <v>2</v>
      </c>
      <c r="N124" s="1">
        <v>0</v>
      </c>
      <c r="O124" s="1">
        <v>1</v>
      </c>
      <c r="P124" s="1">
        <v>2</v>
      </c>
      <c r="Q124" s="1">
        <v>100</v>
      </c>
      <c r="R124" s="1">
        <v>100</v>
      </c>
      <c r="S124" s="1">
        <v>1</v>
      </c>
      <c r="T124" s="1">
        <v>1</v>
      </c>
      <c r="U124" s="1" t="b">
        <v>1</v>
      </c>
      <c r="V124" s="1">
        <v>250</v>
      </c>
      <c r="W124" s="50">
        <v>5085.0200000000004</v>
      </c>
      <c r="X124" s="50">
        <v>5082.9799999999996</v>
      </c>
      <c r="Y124" s="50">
        <v>198</v>
      </c>
      <c r="Z124" s="50">
        <v>198</v>
      </c>
      <c r="AA124" s="50">
        <v>198</v>
      </c>
      <c r="AB124" s="50">
        <v>198</v>
      </c>
      <c r="AC124" s="16">
        <v>1</v>
      </c>
      <c r="AD124" s="16">
        <v>1</v>
      </c>
      <c r="AE124" s="50">
        <v>1268.05</v>
      </c>
      <c r="AF124" s="50">
        <v>1273.95</v>
      </c>
      <c r="AG124" s="50">
        <v>1274.46</v>
      </c>
      <c r="AH124" s="50">
        <v>1267.54</v>
      </c>
      <c r="AI124" s="16">
        <v>0.995366447613107</v>
      </c>
      <c r="AJ124" s="16">
        <v>1.0054576607980501</v>
      </c>
      <c r="AK124" s="1">
        <v>0</v>
      </c>
      <c r="AL124" s="1">
        <v>0</v>
      </c>
      <c r="AN124" s="6">
        <v>-9.2813045424078311E-5</v>
      </c>
      <c r="AP124" s="6">
        <v>9.2867537050622673E-5</v>
      </c>
      <c r="AR124" s="6">
        <v>0</v>
      </c>
      <c r="AT124" s="6">
        <v>0</v>
      </c>
      <c r="AV124" s="6">
        <v>0</v>
      </c>
      <c r="AX124" s="6">
        <v>0</v>
      </c>
      <c r="AZ124" s="6">
        <v>0</v>
      </c>
      <c r="BB124" s="6">
        <v>0</v>
      </c>
      <c r="BD124" s="6">
        <v>-1.9000931942975141E-3</v>
      </c>
      <c r="BF124" s="6">
        <v>1.8984912735462434E-3</v>
      </c>
      <c r="BH124" s="6">
        <v>1.7118846293511236E-3</v>
      </c>
      <c r="BJ124" s="6">
        <v>-1.7153415167778796E-3</v>
      </c>
      <c r="BL124" s="6">
        <v>-3.5635318185368581E-3</v>
      </c>
      <c r="BN124" s="6">
        <v>3.6622830929200489E-3</v>
      </c>
    </row>
    <row r="125" spans="1:67" x14ac:dyDescent="0.25">
      <c r="A125" s="1">
        <v>124</v>
      </c>
      <c r="B125" s="1" t="s">
        <v>21</v>
      </c>
      <c r="C125" s="1" t="s">
        <v>22</v>
      </c>
      <c r="D125" s="1" t="s">
        <v>40</v>
      </c>
      <c r="E125" s="1" t="s">
        <v>67</v>
      </c>
      <c r="F125" s="1" t="s">
        <v>43</v>
      </c>
      <c r="G125" s="1" t="b">
        <v>1</v>
      </c>
      <c r="H125" s="1" t="b">
        <v>1</v>
      </c>
      <c r="I125" s="1" t="b">
        <v>0</v>
      </c>
      <c r="J125" s="1" t="b">
        <v>1</v>
      </c>
      <c r="K125" s="1" t="b">
        <v>0</v>
      </c>
      <c r="L125" s="1">
        <v>200</v>
      </c>
      <c r="M125" s="1">
        <v>2</v>
      </c>
      <c r="N125" s="1">
        <v>0</v>
      </c>
      <c r="O125" s="1">
        <v>1</v>
      </c>
      <c r="P125" s="1">
        <v>2</v>
      </c>
      <c r="Q125" s="1">
        <v>100</v>
      </c>
      <c r="R125" s="1">
        <v>100</v>
      </c>
      <c r="S125" s="1">
        <v>1</v>
      </c>
      <c r="T125" s="1">
        <v>1</v>
      </c>
      <c r="U125" s="1" t="b">
        <v>1</v>
      </c>
      <c r="V125" s="1">
        <v>240</v>
      </c>
      <c r="W125" s="50">
        <v>5086.2</v>
      </c>
      <c r="X125" s="50">
        <v>5081.8</v>
      </c>
      <c r="Y125" s="50">
        <v>198</v>
      </c>
      <c r="Z125" s="50">
        <v>198</v>
      </c>
      <c r="AA125" s="50">
        <v>198</v>
      </c>
      <c r="AB125" s="50">
        <v>198</v>
      </c>
      <c r="AC125" s="16">
        <v>1</v>
      </c>
      <c r="AD125" s="16">
        <v>1</v>
      </c>
      <c r="AE125" s="50">
        <v>1267.94</v>
      </c>
      <c r="AF125" s="50">
        <v>1274.06</v>
      </c>
      <c r="AG125" s="50">
        <v>1275.1600000000001</v>
      </c>
      <c r="AH125" s="50">
        <v>1266.8399999999999</v>
      </c>
      <c r="AI125" s="16">
        <v>0.99478613310519404</v>
      </c>
      <c r="AJ125" s="16">
        <v>1.0061570252545899</v>
      </c>
      <c r="AK125" s="1">
        <v>0</v>
      </c>
      <c r="AL125" s="1">
        <v>0</v>
      </c>
      <c r="AN125" s="6">
        <v>1.3921956813600644E-4</v>
      </c>
      <c r="AP125" s="6">
        <v>-1.3930130557582299E-4</v>
      </c>
      <c r="AR125" s="6">
        <v>0</v>
      </c>
      <c r="AT125" s="6">
        <v>0</v>
      </c>
      <c r="AV125" s="6">
        <v>0</v>
      </c>
      <c r="AX125" s="6">
        <v>0</v>
      </c>
      <c r="AZ125" s="6">
        <v>0</v>
      </c>
      <c r="BB125" s="6">
        <v>0</v>
      </c>
      <c r="BD125" s="6">
        <v>-1.9866757342198449E-3</v>
      </c>
      <c r="BF125" s="6">
        <v>1.9850008179083112E-3</v>
      </c>
      <c r="BH125" s="6">
        <v>2.2620771181232069E-3</v>
      </c>
      <c r="BJ125" s="6">
        <v>-2.266645034566861E-3</v>
      </c>
      <c r="BL125" s="6">
        <v>-4.1444701655003469E-3</v>
      </c>
      <c r="BN125" s="6">
        <v>4.3603987416762635E-3</v>
      </c>
    </row>
    <row r="126" spans="1:67" ht="15.75" thickBot="1" x14ac:dyDescent="0.3">
      <c r="A126" s="60">
        <v>125</v>
      </c>
      <c r="B126" s="60" t="s">
        <v>21</v>
      </c>
      <c r="C126" s="60" t="s">
        <v>22</v>
      </c>
      <c r="D126" s="60" t="s">
        <v>40</v>
      </c>
      <c r="E126" s="60" t="s">
        <v>67</v>
      </c>
      <c r="F126" s="60" t="s">
        <v>43</v>
      </c>
      <c r="G126" s="60" t="b">
        <v>1</v>
      </c>
      <c r="H126" s="60" t="b">
        <v>1</v>
      </c>
      <c r="I126" s="60" t="b">
        <v>0</v>
      </c>
      <c r="J126" s="60" t="b">
        <v>1</v>
      </c>
      <c r="K126" s="60" t="b">
        <v>0</v>
      </c>
      <c r="L126" s="60">
        <v>200</v>
      </c>
      <c r="M126" s="60">
        <v>2</v>
      </c>
      <c r="N126" s="60">
        <v>0</v>
      </c>
      <c r="O126" s="60">
        <v>1</v>
      </c>
      <c r="P126" s="60">
        <v>2</v>
      </c>
      <c r="Q126" s="60">
        <v>100</v>
      </c>
      <c r="R126" s="60">
        <v>100</v>
      </c>
      <c r="S126" s="60">
        <v>1</v>
      </c>
      <c r="T126" s="60">
        <v>1</v>
      </c>
      <c r="U126" s="60" t="b">
        <v>1</v>
      </c>
      <c r="V126" s="60">
        <v>249</v>
      </c>
      <c r="W126" s="61">
        <v>5081.1400000000003</v>
      </c>
      <c r="X126" s="61">
        <v>5086.8599999999997</v>
      </c>
      <c r="Y126" s="61">
        <v>198</v>
      </c>
      <c r="Z126" s="61">
        <v>198</v>
      </c>
      <c r="AA126" s="61">
        <v>198</v>
      </c>
      <c r="AB126" s="61">
        <v>198</v>
      </c>
      <c r="AC126" s="63">
        <v>1</v>
      </c>
      <c r="AD126" s="63">
        <v>1</v>
      </c>
      <c r="AE126" s="61">
        <v>1269.67</v>
      </c>
      <c r="AF126" s="61">
        <v>1272.33</v>
      </c>
      <c r="AG126" s="61">
        <v>1270.9000000000001</v>
      </c>
      <c r="AH126" s="61">
        <v>1271.0999999999999</v>
      </c>
      <c r="AI126" s="63">
        <v>0.99934482142609105</v>
      </c>
      <c r="AJ126" s="63">
        <v>1.0012829687003999</v>
      </c>
      <c r="AK126" s="60">
        <v>0</v>
      </c>
      <c r="AL126" s="60">
        <v>0</v>
      </c>
      <c r="AM126" s="64"/>
      <c r="AN126" s="59">
        <v>-8.5576774085960317E-4</v>
      </c>
      <c r="AO126" s="64"/>
      <c r="AP126" s="59">
        <v>8.5627017212752676E-4</v>
      </c>
      <c r="AQ126" s="64"/>
      <c r="AR126" s="59">
        <v>0</v>
      </c>
      <c r="AS126" s="64"/>
      <c r="AT126" s="59">
        <v>0</v>
      </c>
      <c r="AU126" s="64"/>
      <c r="AV126" s="59">
        <v>0</v>
      </c>
      <c r="AW126" s="64"/>
      <c r="AX126" s="59">
        <v>0</v>
      </c>
      <c r="AY126" s="64"/>
      <c r="AZ126" s="59">
        <v>0</v>
      </c>
      <c r="BA126" s="64"/>
      <c r="BB126" s="59">
        <v>0</v>
      </c>
      <c r="BC126" s="64"/>
      <c r="BD126" s="59">
        <v>-6.2496851543991649E-4</v>
      </c>
      <c r="BE126" s="64"/>
      <c r="BF126" s="59">
        <v>6.2444162021346727E-4</v>
      </c>
      <c r="BG126" s="64"/>
      <c r="BH126" s="59">
        <v>-1.0862371706900076E-3</v>
      </c>
      <c r="BI126" s="64"/>
      <c r="BJ126" s="59">
        <v>1.0884306594061144E-3</v>
      </c>
      <c r="BK126" s="64"/>
      <c r="BL126" s="59">
        <v>4.191187528397311E-4</v>
      </c>
      <c r="BM126" s="64"/>
      <c r="BN126" s="59">
        <v>-5.0495453955456959E-4</v>
      </c>
      <c r="BO126" s="64"/>
    </row>
    <row r="127" spans="1:67" x14ac:dyDescent="0.25">
      <c r="A127" s="3">
        <v>126</v>
      </c>
      <c r="B127" s="3" t="s">
        <v>21</v>
      </c>
      <c r="C127" s="3" t="s">
        <v>22</v>
      </c>
      <c r="D127" s="3" t="s">
        <v>40</v>
      </c>
      <c r="E127" s="3" t="s">
        <v>79</v>
      </c>
      <c r="F127" s="3" t="s">
        <v>43</v>
      </c>
      <c r="G127" s="3" t="b">
        <v>1</v>
      </c>
      <c r="H127" s="3" t="b">
        <v>1</v>
      </c>
      <c r="I127" s="3" t="b">
        <v>0</v>
      </c>
      <c r="J127" s="3" t="b">
        <v>1</v>
      </c>
      <c r="K127" s="3" t="b">
        <v>0</v>
      </c>
      <c r="L127" s="3">
        <v>200</v>
      </c>
      <c r="M127" s="3">
        <v>2</v>
      </c>
      <c r="N127" s="3">
        <v>0</v>
      </c>
      <c r="O127" s="3">
        <v>1</v>
      </c>
      <c r="P127" s="3">
        <v>2</v>
      </c>
      <c r="Q127" s="3">
        <v>100</v>
      </c>
      <c r="R127" s="3">
        <v>100</v>
      </c>
      <c r="S127" s="3">
        <v>1</v>
      </c>
      <c r="T127" s="3">
        <v>1</v>
      </c>
      <c r="U127" s="3" t="b">
        <v>1</v>
      </c>
      <c r="V127" s="3">
        <v>201</v>
      </c>
      <c r="W127" s="51">
        <v>122124.59</v>
      </c>
      <c r="X127" s="51">
        <v>79525.89</v>
      </c>
      <c r="Y127" s="51">
        <v>171.03</v>
      </c>
      <c r="Z127" s="51">
        <v>177.14</v>
      </c>
      <c r="AA127" s="51">
        <v>141.6</v>
      </c>
      <c r="AB127" s="51">
        <v>153.19</v>
      </c>
      <c r="AC127" s="17">
        <v>1.20825657780502</v>
      </c>
      <c r="AD127" s="17">
        <v>1.1566340561609501</v>
      </c>
      <c r="AE127" s="51">
        <v>1386.67</v>
      </c>
      <c r="AF127" s="51">
        <v>1155.33</v>
      </c>
      <c r="AG127" s="51">
        <v>1405.3</v>
      </c>
      <c r="AH127" s="51">
        <v>1136.7</v>
      </c>
      <c r="AI127" s="17">
        <v>0.98831779819311405</v>
      </c>
      <c r="AJ127" s="17">
        <v>1.0188404898380801</v>
      </c>
      <c r="AK127" s="3">
        <v>-20</v>
      </c>
      <c r="AL127" s="3">
        <v>20</v>
      </c>
      <c r="AN127" s="6" cm="1">
        <f t="array" ref="AN127:AN131">W127:W131/AO127-1</f>
        <v>1.1496064298606168E-3</v>
      </c>
      <c r="AO127" s="23">
        <f>AVERAGE(W127:W131)</f>
        <v>121984.356</v>
      </c>
      <c r="AP127" s="6" cm="1">
        <f t="array" ref="AP127:AP131">X127:X131/AQ127-1</f>
        <v>1.4366689971222923E-2</v>
      </c>
      <c r="AQ127" s="23">
        <f t="shared" ref="AQ127" si="21">AVERAGE(X127:X131)</f>
        <v>78399.547999999995</v>
      </c>
      <c r="AR127" s="6" cm="1">
        <f t="array" ref="AR127:AR131">Y127:Y131/AS127-1</f>
        <v>-7.1281667757305822E-4</v>
      </c>
      <c r="AS127" s="23">
        <f>AVERAGE(Y127:Y131)</f>
        <v>171.15199999999999</v>
      </c>
      <c r="AT127" s="6" cm="1">
        <f t="array" ref="AT127:AT131">Z127:Z131/AU127-1</f>
        <v>1.6511354383423882E-3</v>
      </c>
      <c r="AU127" s="23">
        <f>AVERAGE(Z127:Z131)</f>
        <v>176.84800000000001</v>
      </c>
      <c r="AV127" s="6" cm="1">
        <f t="array" ref="AV127:AV131">AA127:AA131/AW127-1</f>
        <v>-6.4552343530733802E-3</v>
      </c>
      <c r="AW127" s="23">
        <f>AVERAGE(AA127:AA131)</f>
        <v>142.52000000000001</v>
      </c>
      <c r="AX127" s="6" cm="1">
        <f t="array" ref="AX127:AX131">AB127:AB131/AY127-1</f>
        <v>-2.0715532740963605E-3</v>
      </c>
      <c r="AY127" s="23">
        <f>AVERAGE(AB127:AB131)</f>
        <v>153.50799999999998</v>
      </c>
      <c r="AZ127" s="6" cm="1">
        <f t="array" ref="AZ127:AZ131">AC127:AC131/BA127-1</f>
        <v>5.8654635569985736E-3</v>
      </c>
      <c r="BA127" s="20">
        <f>AVERAGE(AC127:AC131)</f>
        <v>1.2012109189357338</v>
      </c>
      <c r="BB127" s="6" cm="1">
        <f t="array" ref="BB127:BB131">AD127:AD131/BC127-1</f>
        <v>3.7719341349182756E-3</v>
      </c>
      <c r="BC127" s="20">
        <f>AVERAGE(AD127:AD131)</f>
        <v>1.1522877028413561</v>
      </c>
      <c r="BD127" s="6" cm="1">
        <f t="array" ref="BD127:BD131">AE127:AE131/BE127-1</f>
        <v>-1.3767862375429041E-2</v>
      </c>
      <c r="BE127" s="23">
        <f>AVERAGE(AE127:AE131)</f>
        <v>1406.0279999999998</v>
      </c>
      <c r="BF127" s="6" cm="1">
        <f t="array" ref="BF127:BF131">AF127:AF131/BG127-1</f>
        <v>1.7040912980249345E-2</v>
      </c>
      <c r="BG127" s="23">
        <f>AVERAGE(AF127:AF131)</f>
        <v>1135.9720000000002</v>
      </c>
      <c r="BH127" s="6" cm="1">
        <f t="array" ref="BH127:BH131">AG127:AG131/BI127-1</f>
        <v>-9.5779094926314867E-3</v>
      </c>
      <c r="BI127" s="23">
        <f>AVERAGE(AG127:AG131)</f>
        <v>1418.8899999999999</v>
      </c>
      <c r="BJ127" s="6" cm="1">
        <f t="array" ref="BJ127:BJ131">AH127:AH131/BK127-1</f>
        <v>1.2100328551967188E-2</v>
      </c>
      <c r="BK127" s="23">
        <f>AVERAGE(AH127:AH131)</f>
        <v>1123.1100000000001</v>
      </c>
      <c r="BL127" s="6" cm="1">
        <f t="array" ref="BL127:BL131">AI127:AI131/BM127-1</f>
        <v>-4.4313645722050543E-3</v>
      </c>
      <c r="BM127" s="20">
        <f>AVERAGE(AI127:AI131)</f>
        <v>0.99271688864367924</v>
      </c>
      <c r="BN127" s="6" cm="1">
        <f t="array" ref="BN127:BN131">AJ127:AJ131/BO127-1</f>
        <v>4.3164341350838686E-3</v>
      </c>
      <c r="BO127" s="20">
        <f>AVERAGE(AJ127:AJ131)</f>
        <v>1.0144616330165943</v>
      </c>
    </row>
    <row r="128" spans="1:67" x14ac:dyDescent="0.25">
      <c r="A128" s="3">
        <v>127</v>
      </c>
      <c r="B128" s="3" t="s">
        <v>21</v>
      </c>
      <c r="C128" s="3" t="s">
        <v>22</v>
      </c>
      <c r="D128" s="3" t="s">
        <v>40</v>
      </c>
      <c r="E128" s="3" t="s">
        <v>79</v>
      </c>
      <c r="F128" s="3" t="s">
        <v>43</v>
      </c>
      <c r="G128" s="3" t="b">
        <v>1</v>
      </c>
      <c r="H128" s="3" t="b">
        <v>1</v>
      </c>
      <c r="I128" s="3" t="b">
        <v>0</v>
      </c>
      <c r="J128" s="3" t="b">
        <v>1</v>
      </c>
      <c r="K128" s="3" t="b">
        <v>0</v>
      </c>
      <c r="L128" s="3">
        <v>200</v>
      </c>
      <c r="M128" s="3">
        <v>2</v>
      </c>
      <c r="N128" s="3">
        <v>0</v>
      </c>
      <c r="O128" s="3">
        <v>1</v>
      </c>
      <c r="P128" s="3">
        <v>2</v>
      </c>
      <c r="Q128" s="3">
        <v>100</v>
      </c>
      <c r="R128" s="3">
        <v>100</v>
      </c>
      <c r="S128" s="3">
        <v>1</v>
      </c>
      <c r="T128" s="3">
        <v>1</v>
      </c>
      <c r="U128" s="3" t="b">
        <v>1</v>
      </c>
      <c r="V128" s="3">
        <v>201</v>
      </c>
      <c r="W128" s="51">
        <v>122191.12</v>
      </c>
      <c r="X128" s="51">
        <v>78273.100000000006</v>
      </c>
      <c r="Y128" s="51">
        <v>171.44</v>
      </c>
      <c r="Z128" s="51">
        <v>176.62</v>
      </c>
      <c r="AA128" s="51">
        <v>142.33000000000001</v>
      </c>
      <c r="AB128" s="51">
        <v>153.61000000000001</v>
      </c>
      <c r="AC128" s="17">
        <v>1.20482618974182</v>
      </c>
      <c r="AD128" s="17">
        <v>1.1499976036044399</v>
      </c>
      <c r="AE128" s="51">
        <v>1430.82</v>
      </c>
      <c r="AF128" s="51">
        <v>1111.18</v>
      </c>
      <c r="AG128" s="51">
        <v>1412.46</v>
      </c>
      <c r="AH128" s="51">
        <v>1129.54</v>
      </c>
      <c r="AI128" s="17">
        <v>1.01486096052097</v>
      </c>
      <c r="AJ128" s="17">
        <v>0.98656275433224205</v>
      </c>
      <c r="AK128" s="3">
        <v>-20</v>
      </c>
      <c r="AL128" s="3">
        <v>20</v>
      </c>
      <c r="AN128" s="6">
        <v>1.6950042348051753E-3</v>
      </c>
      <c r="AP128" s="6">
        <v>-1.6128664415258065E-3</v>
      </c>
      <c r="AR128" s="6">
        <v>1.6827147798448294E-3</v>
      </c>
      <c r="AT128" s="6">
        <v>-1.2892427395277961E-3</v>
      </c>
      <c r="AV128" s="6">
        <v>-1.3331462250911752E-3</v>
      </c>
      <c r="AX128" s="6">
        <v>6.6446048414436909E-4</v>
      </c>
      <c r="AZ128" s="6">
        <v>3.0096885976438337E-3</v>
      </c>
      <c r="BB128" s="6">
        <v>-1.9874370187836776E-3</v>
      </c>
      <c r="BD128" s="6">
        <v>1.7632650274389983E-2</v>
      </c>
      <c r="BF128" s="6">
        <v>-2.1824481589335032E-2</v>
      </c>
      <c r="BH128" s="6">
        <v>-4.5317114082134013E-3</v>
      </c>
      <c r="BJ128" s="6">
        <v>5.7251738476193914E-3</v>
      </c>
      <c r="BL128" s="6">
        <v>2.2306532839937443E-2</v>
      </c>
      <c r="BN128" s="6">
        <v>-2.7501166901100382E-2</v>
      </c>
    </row>
    <row r="129" spans="1:67" x14ac:dyDescent="0.25">
      <c r="A129" s="3">
        <v>128</v>
      </c>
      <c r="B129" s="3" t="s">
        <v>21</v>
      </c>
      <c r="C129" s="3" t="s">
        <v>22</v>
      </c>
      <c r="D129" s="3" t="s">
        <v>40</v>
      </c>
      <c r="E129" s="3" t="s">
        <v>79</v>
      </c>
      <c r="F129" s="3" t="s">
        <v>43</v>
      </c>
      <c r="G129" s="3" t="b">
        <v>1</v>
      </c>
      <c r="H129" s="3" t="b">
        <v>1</v>
      </c>
      <c r="I129" s="3" t="b">
        <v>0</v>
      </c>
      <c r="J129" s="3" t="b">
        <v>1</v>
      </c>
      <c r="K129" s="3" t="b">
        <v>0</v>
      </c>
      <c r="L129" s="3">
        <v>200</v>
      </c>
      <c r="M129" s="3">
        <v>2</v>
      </c>
      <c r="N129" s="3">
        <v>0</v>
      </c>
      <c r="O129" s="3">
        <v>1</v>
      </c>
      <c r="P129" s="3">
        <v>2</v>
      </c>
      <c r="Q129" s="3">
        <v>100</v>
      </c>
      <c r="R129" s="3">
        <v>100</v>
      </c>
      <c r="S129" s="3">
        <v>1</v>
      </c>
      <c r="T129" s="3">
        <v>1</v>
      </c>
      <c r="U129" s="3" t="b">
        <v>1</v>
      </c>
      <c r="V129" s="3">
        <v>201</v>
      </c>
      <c r="W129" s="51">
        <v>120598.56</v>
      </c>
      <c r="X129" s="51">
        <v>77390.94</v>
      </c>
      <c r="Y129" s="51">
        <v>170.74</v>
      </c>
      <c r="Z129" s="51">
        <v>176.67</v>
      </c>
      <c r="AA129" s="51">
        <v>143.83000000000001</v>
      </c>
      <c r="AB129" s="51">
        <v>154.66</v>
      </c>
      <c r="AC129" s="17">
        <v>1.18727657562649</v>
      </c>
      <c r="AD129" s="17">
        <v>1.1425022836151</v>
      </c>
      <c r="AE129" s="51">
        <v>1394.97</v>
      </c>
      <c r="AF129" s="51">
        <v>1147.03</v>
      </c>
      <c r="AG129" s="51">
        <v>1422.32</v>
      </c>
      <c r="AH129" s="51">
        <v>1119.68</v>
      </c>
      <c r="AI129" s="17">
        <v>0.982966691785221</v>
      </c>
      <c r="AJ129" s="17">
        <v>1.0283632683533299</v>
      </c>
      <c r="AK129" s="3">
        <v>-20</v>
      </c>
      <c r="AL129" s="3">
        <v>20</v>
      </c>
      <c r="AN129" s="6">
        <v>-1.1360440350236423E-2</v>
      </c>
      <c r="AP129" s="6">
        <v>-1.2864972129686181E-2</v>
      </c>
      <c r="AR129" s="6">
        <v>-2.4072169767223039E-3</v>
      </c>
      <c r="AT129" s="6">
        <v>-1.0065140685787677E-3</v>
      </c>
      <c r="AV129" s="6">
        <v>9.1916923940500439E-3</v>
      </c>
      <c r="AX129" s="6">
        <v>7.5044948797458044E-3</v>
      </c>
      <c r="AZ129" s="6">
        <v>-1.1600246958785143E-2</v>
      </c>
      <c r="BB129" s="6">
        <v>-8.4921666716800681E-3</v>
      </c>
      <c r="BD129" s="6">
        <v>-7.8647082419409653E-3</v>
      </c>
      <c r="BF129" s="6">
        <v>9.7343948618449083E-3</v>
      </c>
      <c r="BH129" s="6">
        <v>2.4173826018931699E-3</v>
      </c>
      <c r="BJ129" s="6">
        <v>-3.05401964188734E-3</v>
      </c>
      <c r="BL129" s="6">
        <v>-9.8217296089115891E-3</v>
      </c>
      <c r="BN129" s="6">
        <v>1.3703460913941035E-2</v>
      </c>
    </row>
    <row r="130" spans="1:67" x14ac:dyDescent="0.25">
      <c r="A130" s="3">
        <v>129</v>
      </c>
      <c r="B130" s="3" t="s">
        <v>21</v>
      </c>
      <c r="C130" s="3" t="s">
        <v>22</v>
      </c>
      <c r="D130" s="3" t="s">
        <v>40</v>
      </c>
      <c r="E130" s="3" t="s">
        <v>79</v>
      </c>
      <c r="F130" s="3" t="s">
        <v>43</v>
      </c>
      <c r="G130" s="3" t="b">
        <v>1</v>
      </c>
      <c r="H130" s="3" t="b">
        <v>1</v>
      </c>
      <c r="I130" s="3" t="b">
        <v>0</v>
      </c>
      <c r="J130" s="3" t="b">
        <v>1</v>
      </c>
      <c r="K130" s="3" t="b">
        <v>0</v>
      </c>
      <c r="L130" s="3">
        <v>200</v>
      </c>
      <c r="M130" s="3">
        <v>2</v>
      </c>
      <c r="N130" s="3">
        <v>0</v>
      </c>
      <c r="O130" s="3">
        <v>1</v>
      </c>
      <c r="P130" s="3">
        <v>2</v>
      </c>
      <c r="Q130" s="3">
        <v>100</v>
      </c>
      <c r="R130" s="3">
        <v>100</v>
      </c>
      <c r="S130" s="3">
        <v>1</v>
      </c>
      <c r="T130" s="3">
        <v>1</v>
      </c>
      <c r="U130" s="3" t="b">
        <v>1</v>
      </c>
      <c r="V130" s="3">
        <v>201</v>
      </c>
      <c r="W130" s="51">
        <v>122490.51</v>
      </c>
      <c r="X130" s="51">
        <v>79410.41</v>
      </c>
      <c r="Y130" s="51">
        <v>171.11</v>
      </c>
      <c r="Z130" s="51">
        <v>177.12</v>
      </c>
      <c r="AA130" s="51">
        <v>141.68</v>
      </c>
      <c r="AB130" s="51">
        <v>152.88</v>
      </c>
      <c r="AC130" s="17">
        <v>1.20787467530028</v>
      </c>
      <c r="AD130" s="17">
        <v>1.15870904293164</v>
      </c>
      <c r="AE130" s="51">
        <v>1391.28</v>
      </c>
      <c r="AF130" s="51">
        <v>1150.72</v>
      </c>
      <c r="AG130" s="51">
        <v>1413.21</v>
      </c>
      <c r="AH130" s="51">
        <v>1128.79</v>
      </c>
      <c r="AI130" s="17">
        <v>0.985537809573655</v>
      </c>
      <c r="AJ130" s="17">
        <v>1.02121356772647</v>
      </c>
      <c r="AK130" s="3">
        <v>-20</v>
      </c>
      <c r="AL130" s="3">
        <v>20</v>
      </c>
      <c r="AN130" s="6">
        <v>4.1493353459192139E-3</v>
      </c>
      <c r="AP130" s="6">
        <v>1.2893722295439947E-2</v>
      </c>
      <c r="AR130" s="6">
        <v>-2.4539590539385259E-4</v>
      </c>
      <c r="AT130" s="6">
        <v>1.5380439699628212E-3</v>
      </c>
      <c r="AV130" s="6">
        <v>-5.893909626719096E-3</v>
      </c>
      <c r="AX130" s="6">
        <v>-4.0909920004168487E-3</v>
      </c>
      <c r="AZ130" s="6">
        <v>5.5475322938707272E-3</v>
      </c>
      <c r="BB130" s="6">
        <v>5.5726882049074167E-3</v>
      </c>
      <c r="BD130" s="6">
        <v>-1.0489122549479646E-2</v>
      </c>
      <c r="BF130" s="6">
        <v>1.2982714362677727E-2</v>
      </c>
      <c r="BH130" s="6">
        <v>-4.0031292066332602E-3</v>
      </c>
      <c r="BJ130" s="6">
        <v>5.0573852961863786E-3</v>
      </c>
      <c r="BL130" s="6">
        <v>-7.2317487011154258E-3</v>
      </c>
      <c r="BN130" s="6">
        <v>6.6556826696324567E-3</v>
      </c>
    </row>
    <row r="131" spans="1:67" x14ac:dyDescent="0.25">
      <c r="A131" s="3">
        <v>130</v>
      </c>
      <c r="B131" s="3" t="s">
        <v>21</v>
      </c>
      <c r="C131" s="3" t="s">
        <v>22</v>
      </c>
      <c r="D131" s="3" t="s">
        <v>40</v>
      </c>
      <c r="E131" s="3" t="s">
        <v>79</v>
      </c>
      <c r="F131" s="3" t="s">
        <v>43</v>
      </c>
      <c r="G131" s="3" t="b">
        <v>1</v>
      </c>
      <c r="H131" s="3" t="b">
        <v>1</v>
      </c>
      <c r="I131" s="3" t="b">
        <v>0</v>
      </c>
      <c r="J131" s="3" t="b">
        <v>1</v>
      </c>
      <c r="K131" s="3" t="b">
        <v>0</v>
      </c>
      <c r="L131" s="3">
        <v>200</v>
      </c>
      <c r="M131" s="3">
        <v>2</v>
      </c>
      <c r="N131" s="3">
        <v>0</v>
      </c>
      <c r="O131" s="3">
        <v>1</v>
      </c>
      <c r="P131" s="3">
        <v>2</v>
      </c>
      <c r="Q131" s="3">
        <v>100</v>
      </c>
      <c r="R131" s="3">
        <v>100</v>
      </c>
      <c r="S131" s="3">
        <v>1</v>
      </c>
      <c r="T131" s="3">
        <v>1</v>
      </c>
      <c r="U131" s="3" t="b">
        <v>1</v>
      </c>
      <c r="V131" s="3">
        <v>201</v>
      </c>
      <c r="W131" s="51">
        <v>122517</v>
      </c>
      <c r="X131" s="51">
        <v>77397.399999999994</v>
      </c>
      <c r="Y131" s="51">
        <v>171.44</v>
      </c>
      <c r="Z131" s="51">
        <v>176.69</v>
      </c>
      <c r="AA131" s="51">
        <v>143.16</v>
      </c>
      <c r="AB131" s="51">
        <v>153.19999999999999</v>
      </c>
      <c r="AC131" s="17">
        <v>1.19782057620506</v>
      </c>
      <c r="AD131" s="17">
        <v>1.1535955278946499</v>
      </c>
      <c r="AE131" s="51">
        <v>1426.4</v>
      </c>
      <c r="AF131" s="51">
        <v>1115.5999999999999</v>
      </c>
      <c r="AG131" s="51">
        <v>1441.16</v>
      </c>
      <c r="AH131" s="51">
        <v>1100.8399999999999</v>
      </c>
      <c r="AI131" s="17">
        <v>0.99190118314543596</v>
      </c>
      <c r="AJ131" s="17">
        <v>1.0173280848328501</v>
      </c>
      <c r="AK131" s="3">
        <v>-20</v>
      </c>
      <c r="AL131" s="3">
        <v>20</v>
      </c>
      <c r="AN131" s="6">
        <v>4.3664943396513056E-3</v>
      </c>
      <c r="AP131" s="6">
        <v>-1.2782573695450439E-2</v>
      </c>
      <c r="AR131" s="6">
        <v>1.6827147798448294E-3</v>
      </c>
      <c r="AT131" s="6">
        <v>-8.934226001990897E-4</v>
      </c>
      <c r="AV131" s="6">
        <v>4.4905978108333855E-3</v>
      </c>
      <c r="AX131" s="6">
        <v>-2.0064100893764092E-3</v>
      </c>
      <c r="AZ131" s="6">
        <v>-2.8224374897272142E-3</v>
      </c>
      <c r="BB131" s="6">
        <v>1.1349813506373874E-3</v>
      </c>
      <c r="BD131" s="6">
        <v>1.4489042892460446E-2</v>
      </c>
      <c r="BF131" s="6">
        <v>-1.7933540615437948E-2</v>
      </c>
      <c r="BH131" s="6">
        <v>1.5695367505585534E-2</v>
      </c>
      <c r="BJ131" s="6">
        <v>-1.9828868053886284E-2</v>
      </c>
      <c r="BL131" s="6">
        <v>-8.2168995770559583E-4</v>
      </c>
      <c r="BN131" s="6">
        <v>2.8255891824435775E-3</v>
      </c>
    </row>
    <row r="132" spans="1:67" x14ac:dyDescent="0.25">
      <c r="A132" s="1">
        <v>131</v>
      </c>
      <c r="B132" s="1" t="s">
        <v>21</v>
      </c>
      <c r="C132" s="1" t="s">
        <v>22</v>
      </c>
      <c r="D132" s="1" t="s">
        <v>40</v>
      </c>
      <c r="E132" s="1" t="s">
        <v>80</v>
      </c>
      <c r="F132" s="1" t="s">
        <v>43</v>
      </c>
      <c r="G132" s="1" t="b">
        <v>1</v>
      </c>
      <c r="H132" s="1" t="b">
        <v>1</v>
      </c>
      <c r="I132" s="1" t="b">
        <v>0</v>
      </c>
      <c r="J132" s="1" t="b">
        <v>1</v>
      </c>
      <c r="K132" s="1" t="b">
        <v>0</v>
      </c>
      <c r="L132" s="1">
        <v>200</v>
      </c>
      <c r="M132" s="1">
        <v>2</v>
      </c>
      <c r="N132" s="1">
        <v>0</v>
      </c>
      <c r="O132" s="1">
        <v>1</v>
      </c>
      <c r="P132" s="1">
        <v>2</v>
      </c>
      <c r="Q132" s="1">
        <v>100</v>
      </c>
      <c r="R132" s="1">
        <v>100</v>
      </c>
      <c r="S132" s="1">
        <v>1</v>
      </c>
      <c r="T132" s="1">
        <v>1</v>
      </c>
      <c r="U132" s="1" t="b">
        <v>1</v>
      </c>
      <c r="V132" s="1">
        <v>201</v>
      </c>
      <c r="W132" s="50">
        <v>122710.36</v>
      </c>
      <c r="X132" s="50">
        <v>80655.47</v>
      </c>
      <c r="Y132" s="50">
        <v>170.95</v>
      </c>
      <c r="Z132" s="50">
        <v>175.7</v>
      </c>
      <c r="AA132" s="50">
        <v>143.43</v>
      </c>
      <c r="AB132" s="50">
        <v>151.34</v>
      </c>
      <c r="AC132" s="16">
        <v>1.1921717029018599</v>
      </c>
      <c r="AD132" s="16">
        <v>1.1611728336356899</v>
      </c>
      <c r="AE132" s="50">
        <v>1407.35</v>
      </c>
      <c r="AF132" s="50">
        <v>1134.6500000000001</v>
      </c>
      <c r="AG132" s="50">
        <v>1449.04</v>
      </c>
      <c r="AH132" s="50">
        <v>1092.96</v>
      </c>
      <c r="AI132" s="16">
        <v>0.973570822077652</v>
      </c>
      <c r="AJ132" s="16">
        <v>1.0427260017348901</v>
      </c>
      <c r="AK132" s="1">
        <v>-20</v>
      </c>
      <c r="AL132" s="1">
        <v>19</v>
      </c>
      <c r="AN132" s="6" cm="1">
        <f t="array" ref="AN132:AN136">W132:W136/AO132-1</f>
        <v>1.2747106969401401E-2</v>
      </c>
      <c r="AO132" s="23">
        <f>AVERAGE(W132:W136)</f>
        <v>121165.84599999999</v>
      </c>
      <c r="AP132" s="6" cm="1">
        <f t="array" ref="AP132:AP136">X132:X136/AQ132-1</f>
        <v>4.6261734987946834E-3</v>
      </c>
      <c r="AQ132" s="23">
        <f t="shared" ref="AQ132" si="22">AVERAGE(X132:X136)</f>
        <v>80284.062000000005</v>
      </c>
      <c r="AR132" s="6" cm="1">
        <f t="array" ref="AR132:AR136">Y132:Y136/AS132-1</f>
        <v>-3.7994895164392695E-3</v>
      </c>
      <c r="AS132" s="23">
        <f>AVERAGE(Y132:Y136)</f>
        <v>171.602</v>
      </c>
      <c r="AT132" s="6" cm="1">
        <f t="array" ref="AT132:AT136">Z132:Z136/AU132-1</f>
        <v>-2.1694437818743362E-3</v>
      </c>
      <c r="AU132" s="23">
        <f>AVERAGE(Z132:Z136)</f>
        <v>176.08199999999999</v>
      </c>
      <c r="AV132" s="6" cm="1">
        <f t="array" ref="AV132:AV136">AA132:AA136/AW132-1</f>
        <v>2.1380062044102921E-3</v>
      </c>
      <c r="AW132" s="23">
        <f>AVERAGE(AA132:AA136)</f>
        <v>143.124</v>
      </c>
      <c r="AX132" s="6" cm="1">
        <f t="array" ref="AX132:AX136">AB132:AB136/AY132-1</f>
        <v>-4.8920333499907764E-3</v>
      </c>
      <c r="AY132" s="23">
        <f>AVERAGE(AB132:AB136)</f>
        <v>152.084</v>
      </c>
      <c r="AZ132" s="6" cm="1">
        <f t="array" ref="AZ132:AZ136">AC132:AC136/BA132-1</f>
        <v>-5.9381386175979545E-3</v>
      </c>
      <c r="BA132" s="20">
        <f>AVERAGE(AC132:AC136)</f>
        <v>1.1992932725976977</v>
      </c>
      <c r="BB132" s="6" cm="1">
        <f t="array" ref="BB132:BB136">AD132:AD136/BC132-1</f>
        <v>2.6776769190668404E-3</v>
      </c>
      <c r="BC132" s="20">
        <f>AVERAGE(AD132:AD136)</f>
        <v>1.158071891261838</v>
      </c>
      <c r="BD132" s="6" cm="1">
        <f t="array" ref="BD132:BD136">AE132:AE136/BE132-1</f>
        <v>-9.4386103212363848E-3</v>
      </c>
      <c r="BE132" s="23">
        <f>AVERAGE(AE132:AE136)</f>
        <v>1420.7599999999998</v>
      </c>
      <c r="BF132" s="6" cm="1">
        <f t="array" ref="BF132:BF136">AF132:AF136/BG132-1</f>
        <v>1.1959972887160442E-2</v>
      </c>
      <c r="BG132" s="23">
        <f>AVERAGE(AF132:AF136)</f>
        <v>1121.2400000000002</v>
      </c>
      <c r="BH132" s="6" cm="1">
        <f t="array" ref="BH132:BH136">AG132:AG136/BI132-1</f>
        <v>1.783014998005128E-2</v>
      </c>
      <c r="BI132" s="23">
        <f>AVERAGE(AG132:AG136)</f>
        <v>1423.6560000000002</v>
      </c>
      <c r="BJ132" s="6" cm="1">
        <f t="array" ref="BJ132:BJ136">AH132:AH136/BK132-1</f>
        <v>-2.2697846101020658E-2</v>
      </c>
      <c r="BK132" s="23">
        <f>AVERAGE(AH132:AH136)</f>
        <v>1118.3439999999998</v>
      </c>
      <c r="BL132" s="6" cm="1">
        <f t="array" ref="BL132:BL136">AI132:AI136/BM132-1</f>
        <v>-2.6348024746199017E-2</v>
      </c>
      <c r="BM132" s="20">
        <f>AVERAGE(AI132:AI136)</f>
        <v>0.99991665073536384</v>
      </c>
      <c r="BN132" s="6" cm="1">
        <f t="array" ref="BN132:BN136">AJ132:AJ136/BO132-1</f>
        <v>3.6595709249968911E-2</v>
      </c>
      <c r="BO132" s="20">
        <f>AVERAGE(AJ132:AJ136)</f>
        <v>1.0059138702101678</v>
      </c>
    </row>
    <row r="133" spans="1:67" x14ac:dyDescent="0.25">
      <c r="A133" s="1">
        <v>132</v>
      </c>
      <c r="B133" s="1" t="s">
        <v>21</v>
      </c>
      <c r="C133" s="1" t="s">
        <v>22</v>
      </c>
      <c r="D133" s="1" t="s">
        <v>40</v>
      </c>
      <c r="E133" s="1" t="s">
        <v>80</v>
      </c>
      <c r="F133" s="1" t="s">
        <v>43</v>
      </c>
      <c r="G133" s="1" t="b">
        <v>1</v>
      </c>
      <c r="H133" s="1" t="b">
        <v>1</v>
      </c>
      <c r="I133" s="1" t="b">
        <v>0</v>
      </c>
      <c r="J133" s="1" t="b">
        <v>1</v>
      </c>
      <c r="K133" s="1" t="b">
        <v>0</v>
      </c>
      <c r="L133" s="1">
        <v>200</v>
      </c>
      <c r="M133" s="1">
        <v>2</v>
      </c>
      <c r="N133" s="1">
        <v>0</v>
      </c>
      <c r="O133" s="1">
        <v>1</v>
      </c>
      <c r="P133" s="1">
        <v>2</v>
      </c>
      <c r="Q133" s="1">
        <v>100</v>
      </c>
      <c r="R133" s="1">
        <v>100</v>
      </c>
      <c r="S133" s="1">
        <v>1</v>
      </c>
      <c r="T133" s="1">
        <v>1</v>
      </c>
      <c r="U133" s="1" t="b">
        <v>1</v>
      </c>
      <c r="V133" s="1">
        <v>201</v>
      </c>
      <c r="W133" s="50">
        <v>120844.32</v>
      </c>
      <c r="X133" s="50">
        <v>80101.2</v>
      </c>
      <c r="Y133" s="50">
        <v>171.95</v>
      </c>
      <c r="Z133" s="50">
        <v>176.24</v>
      </c>
      <c r="AA133" s="50">
        <v>142.93</v>
      </c>
      <c r="AB133" s="50">
        <v>152.18</v>
      </c>
      <c r="AC133" s="16">
        <v>1.2033363844584799</v>
      </c>
      <c r="AD133" s="16">
        <v>1.1583663284217101</v>
      </c>
      <c r="AE133" s="50">
        <v>1430.26</v>
      </c>
      <c r="AF133" s="50">
        <v>1111.74</v>
      </c>
      <c r="AG133" s="50">
        <v>1416.83</v>
      </c>
      <c r="AH133" s="50">
        <v>1125.17</v>
      </c>
      <c r="AI133" s="16">
        <v>1.01080743912181</v>
      </c>
      <c r="AJ133" s="16">
        <v>0.99008791613549096</v>
      </c>
      <c r="AK133" s="1">
        <v>-20</v>
      </c>
      <c r="AL133" s="1">
        <v>19</v>
      </c>
      <c r="AN133" s="6">
        <v>-2.6536025671787256E-3</v>
      </c>
      <c r="AP133" s="6">
        <v>-2.2776874443648509E-3</v>
      </c>
      <c r="AR133" s="6">
        <v>2.0279483922098773E-3</v>
      </c>
      <c r="AT133" s="6">
        <v>8.9730920820985105E-4</v>
      </c>
      <c r="AV133" s="6">
        <v>-1.3554679858024388E-3</v>
      </c>
      <c r="AX133" s="6">
        <v>6.3123010967625071E-4</v>
      </c>
      <c r="AZ133" s="6">
        <v>3.3712453435386092E-3</v>
      </c>
      <c r="BA133" s="20"/>
      <c r="BB133" s="6">
        <v>2.5424773893023556E-4</v>
      </c>
      <c r="BC133" s="20"/>
      <c r="BD133" s="6">
        <v>6.6865621216816162E-3</v>
      </c>
      <c r="BE133" s="23"/>
      <c r="BF133" s="6">
        <v>-8.4727622988836071E-3</v>
      </c>
      <c r="BG133" s="23"/>
      <c r="BH133" s="6">
        <v>-4.7946975954866744E-3</v>
      </c>
      <c r="BI133" s="23"/>
      <c r="BJ133" s="6">
        <v>6.1036675656152006E-3</v>
      </c>
      <c r="BK133" s="23"/>
      <c r="BL133" s="6">
        <v>1.0891696201315249E-2</v>
      </c>
      <c r="BM133" s="20"/>
      <c r="BN133" s="6">
        <v>-1.573291167699109E-2</v>
      </c>
      <c r="BO133" s="20"/>
    </row>
    <row r="134" spans="1:67" x14ac:dyDescent="0.25">
      <c r="A134" s="1">
        <v>133</v>
      </c>
      <c r="B134" s="1" t="s">
        <v>21</v>
      </c>
      <c r="C134" s="1" t="s">
        <v>22</v>
      </c>
      <c r="D134" s="1" t="s">
        <v>40</v>
      </c>
      <c r="E134" s="1" t="s">
        <v>80</v>
      </c>
      <c r="F134" s="1" t="s">
        <v>43</v>
      </c>
      <c r="G134" s="1" t="b">
        <v>1</v>
      </c>
      <c r="H134" s="1" t="b">
        <v>1</v>
      </c>
      <c r="I134" s="1" t="b">
        <v>0</v>
      </c>
      <c r="J134" s="1" t="b">
        <v>1</v>
      </c>
      <c r="K134" s="1" t="b">
        <v>0</v>
      </c>
      <c r="L134" s="1">
        <v>200</v>
      </c>
      <c r="M134" s="1">
        <v>2</v>
      </c>
      <c r="N134" s="1">
        <v>0</v>
      </c>
      <c r="O134" s="1">
        <v>1</v>
      </c>
      <c r="P134" s="1">
        <v>2</v>
      </c>
      <c r="Q134" s="1">
        <v>100</v>
      </c>
      <c r="R134" s="1">
        <v>100</v>
      </c>
      <c r="S134" s="1">
        <v>1</v>
      </c>
      <c r="T134" s="1">
        <v>1</v>
      </c>
      <c r="U134" s="1" t="b">
        <v>1</v>
      </c>
      <c r="V134" s="1">
        <v>201</v>
      </c>
      <c r="W134" s="50">
        <v>120951.16</v>
      </c>
      <c r="X134" s="50">
        <v>79790.559999999998</v>
      </c>
      <c r="Y134" s="50">
        <v>171.45</v>
      </c>
      <c r="Z134" s="50">
        <v>175.84</v>
      </c>
      <c r="AA134" s="50">
        <v>143.71</v>
      </c>
      <c r="AB134" s="50">
        <v>152.43</v>
      </c>
      <c r="AC134" s="16">
        <v>1.1934316645987</v>
      </c>
      <c r="AD134" s="16">
        <v>1.1539463743798899</v>
      </c>
      <c r="AE134" s="50">
        <v>1424.94</v>
      </c>
      <c r="AF134" s="50">
        <v>1117.06</v>
      </c>
      <c r="AG134" s="50">
        <v>1429.08</v>
      </c>
      <c r="AH134" s="50">
        <v>1112.92</v>
      </c>
      <c r="AI134" s="16">
        <v>0.99948124763455704</v>
      </c>
      <c r="AJ134" s="16">
        <v>1.0078530025582899</v>
      </c>
      <c r="AK134" s="1">
        <v>-20</v>
      </c>
      <c r="AL134" s="1">
        <v>19</v>
      </c>
      <c r="AN134" s="6">
        <v>-1.7718359346905466E-3</v>
      </c>
      <c r="AP134" s="6">
        <v>-6.1469485686961312E-3</v>
      </c>
      <c r="AR134" s="6">
        <v>-8.8577056211469607E-4</v>
      </c>
      <c r="AT134" s="6">
        <v>-1.3743596733339913E-3</v>
      </c>
      <c r="AV134" s="6">
        <v>4.0943517509293148E-3</v>
      </c>
      <c r="AX134" s="6">
        <v>2.2750585202915286E-3</v>
      </c>
      <c r="AZ134" s="6">
        <v>-4.8875518048235866E-3</v>
      </c>
      <c r="BA134" s="20"/>
      <c r="BB134" s="6">
        <v>-3.5624013613290151E-3</v>
      </c>
      <c r="BC134" s="20"/>
      <c r="BD134" s="6">
        <v>2.9420873335399556E-3</v>
      </c>
      <c r="BE134" s="23"/>
      <c r="BF134" s="6">
        <v>-3.7280154115089115E-3</v>
      </c>
      <c r="BG134" s="23"/>
      <c r="BH134" s="6">
        <v>3.8099091353527292E-3</v>
      </c>
      <c r="BI134" s="23"/>
      <c r="BJ134" s="6">
        <v>-4.8500282560640651E-3</v>
      </c>
      <c r="BK134" s="23"/>
      <c r="BL134" s="6">
        <v>-4.3543939436008205E-4</v>
      </c>
      <c r="BM134" s="20"/>
      <c r="BN134" s="6">
        <v>1.9277319913255653E-3</v>
      </c>
      <c r="BO134" s="20"/>
    </row>
    <row r="135" spans="1:67" x14ac:dyDescent="0.25">
      <c r="A135" s="1">
        <v>134</v>
      </c>
      <c r="B135" s="1" t="s">
        <v>21</v>
      </c>
      <c r="C135" s="1" t="s">
        <v>22</v>
      </c>
      <c r="D135" s="1" t="s">
        <v>40</v>
      </c>
      <c r="E135" s="1" t="s">
        <v>80</v>
      </c>
      <c r="F135" s="1" t="s">
        <v>43</v>
      </c>
      <c r="G135" s="1" t="b">
        <v>1</v>
      </c>
      <c r="H135" s="1" t="b">
        <v>1</v>
      </c>
      <c r="I135" s="1" t="b">
        <v>0</v>
      </c>
      <c r="J135" s="1" t="b">
        <v>1</v>
      </c>
      <c r="K135" s="1" t="b">
        <v>0</v>
      </c>
      <c r="L135" s="1">
        <v>200</v>
      </c>
      <c r="M135" s="1">
        <v>2</v>
      </c>
      <c r="N135" s="1">
        <v>0</v>
      </c>
      <c r="O135" s="1">
        <v>1</v>
      </c>
      <c r="P135" s="1">
        <v>2</v>
      </c>
      <c r="Q135" s="1">
        <v>100</v>
      </c>
      <c r="R135" s="1">
        <v>100</v>
      </c>
      <c r="S135" s="1">
        <v>1</v>
      </c>
      <c r="T135" s="1">
        <v>1</v>
      </c>
      <c r="U135" s="1" t="b">
        <v>1</v>
      </c>
      <c r="V135" s="1">
        <v>201</v>
      </c>
      <c r="W135" s="50">
        <v>122237.14</v>
      </c>
      <c r="X135" s="50">
        <v>81716.710000000006</v>
      </c>
      <c r="Y135" s="50">
        <v>171.45</v>
      </c>
      <c r="Z135" s="50">
        <v>175.86</v>
      </c>
      <c r="AA135" s="50">
        <v>142.03</v>
      </c>
      <c r="AB135" s="50">
        <v>151.57</v>
      </c>
      <c r="AC135" s="16">
        <v>1.2073922335173299</v>
      </c>
      <c r="AD135" s="16">
        <v>1.16057392128463</v>
      </c>
      <c r="AE135" s="50">
        <v>1423.97</v>
      </c>
      <c r="AF135" s="50">
        <v>1118.03</v>
      </c>
      <c r="AG135" s="50">
        <v>1409.73</v>
      </c>
      <c r="AH135" s="50">
        <v>1132.27</v>
      </c>
      <c r="AI135" s="16">
        <v>1.0113009097316099</v>
      </c>
      <c r="AJ135" s="16">
        <v>0.98922830582662802</v>
      </c>
      <c r="AK135" s="1">
        <v>-20</v>
      </c>
      <c r="AL135" s="1">
        <v>19</v>
      </c>
      <c r="AN135" s="6">
        <v>8.8415509433243944E-3</v>
      </c>
      <c r="AP135" s="6">
        <v>1.7844737352726403E-2</v>
      </c>
      <c r="AR135" s="6">
        <v>-8.8577056211469607E-4</v>
      </c>
      <c r="AT135" s="6">
        <v>-1.2607762292566882E-3</v>
      </c>
      <c r="AV135" s="6">
        <v>-7.6437215281852655E-3</v>
      </c>
      <c r="AX135" s="6">
        <v>-3.3797112122249118E-3</v>
      </c>
      <c r="AZ135" s="6">
        <v>6.7531112736833876E-3</v>
      </c>
      <c r="BA135" s="20"/>
      <c r="BB135" s="6">
        <v>2.1605135585027746E-3</v>
      </c>
      <c r="BC135" s="20"/>
      <c r="BD135" s="6">
        <v>2.2593541484841051E-3</v>
      </c>
      <c r="BE135" s="23"/>
      <c r="BF135" s="6">
        <v>-2.8629017873071927E-3</v>
      </c>
      <c r="BG135" s="23"/>
      <c r="BH135" s="6">
        <v>-9.7818574149936E-3</v>
      </c>
      <c r="BI135" s="23"/>
      <c r="BJ135" s="6">
        <v>1.2452340245935112E-2</v>
      </c>
      <c r="BK135" s="23"/>
      <c r="BL135" s="6">
        <v>1.13852079449559E-2</v>
      </c>
      <c r="BM135" s="20"/>
      <c r="BN135" s="6">
        <v>-1.6587468249198656E-2</v>
      </c>
      <c r="BO135" s="20"/>
    </row>
    <row r="136" spans="1:67" x14ac:dyDescent="0.25">
      <c r="A136" s="1">
        <v>135</v>
      </c>
      <c r="B136" s="1" t="s">
        <v>21</v>
      </c>
      <c r="C136" s="1" t="s">
        <v>22</v>
      </c>
      <c r="D136" s="1" t="s">
        <v>40</v>
      </c>
      <c r="E136" s="1" t="s">
        <v>80</v>
      </c>
      <c r="F136" s="1" t="s">
        <v>43</v>
      </c>
      <c r="G136" s="1" t="b">
        <v>1</v>
      </c>
      <c r="H136" s="1" t="b">
        <v>1</v>
      </c>
      <c r="I136" s="1" t="b">
        <v>0</v>
      </c>
      <c r="J136" s="1" t="b">
        <v>1</v>
      </c>
      <c r="K136" s="1" t="b">
        <v>0</v>
      </c>
      <c r="L136" s="1">
        <v>200</v>
      </c>
      <c r="M136" s="1">
        <v>2</v>
      </c>
      <c r="N136" s="1">
        <v>0</v>
      </c>
      <c r="O136" s="1">
        <v>1</v>
      </c>
      <c r="P136" s="1">
        <v>2</v>
      </c>
      <c r="Q136" s="1">
        <v>100</v>
      </c>
      <c r="R136" s="1">
        <v>100</v>
      </c>
      <c r="S136" s="1">
        <v>1</v>
      </c>
      <c r="T136" s="1">
        <v>1</v>
      </c>
      <c r="U136" s="1" t="b">
        <v>1</v>
      </c>
      <c r="V136" s="1">
        <v>201</v>
      </c>
      <c r="W136" s="50">
        <v>119086.25</v>
      </c>
      <c r="X136" s="50">
        <v>79156.37</v>
      </c>
      <c r="Y136" s="50">
        <v>172.21</v>
      </c>
      <c r="Z136" s="50">
        <v>176.77</v>
      </c>
      <c r="AA136" s="50">
        <v>143.52000000000001</v>
      </c>
      <c r="AB136" s="50">
        <v>152.9</v>
      </c>
      <c r="AC136" s="16">
        <v>1.20013437751212</v>
      </c>
      <c r="AD136" s="16">
        <v>1.15629999858727</v>
      </c>
      <c r="AE136" s="50">
        <v>1417.28</v>
      </c>
      <c r="AF136" s="50">
        <v>1124.72</v>
      </c>
      <c r="AG136" s="50">
        <v>1413.6</v>
      </c>
      <c r="AH136" s="50">
        <v>1128.4000000000001</v>
      </c>
      <c r="AI136" s="16">
        <v>1.0044228351111899</v>
      </c>
      <c r="AJ136" s="16">
        <v>0.99967412479553996</v>
      </c>
      <c r="AK136" s="1">
        <v>-20</v>
      </c>
      <c r="AL136" s="1">
        <v>19</v>
      </c>
      <c r="AN136" s="6">
        <v>-1.7163219410855968E-2</v>
      </c>
      <c r="AP136" s="6">
        <v>-1.4046274838460548E-2</v>
      </c>
      <c r="AR136" s="6">
        <v>3.5430822484585622E-3</v>
      </c>
      <c r="AT136" s="6">
        <v>3.9072704762554977E-3</v>
      </c>
      <c r="AV136" s="6">
        <v>2.7668315586486525E-3</v>
      </c>
      <c r="AX136" s="6">
        <v>5.36545593224802E-3</v>
      </c>
      <c r="AZ136" s="6">
        <v>7.0133380520043254E-4</v>
      </c>
      <c r="BA136" s="20"/>
      <c r="BB136" s="6">
        <v>-1.5300368551708354E-3</v>
      </c>
      <c r="BC136" s="20"/>
      <c r="BD136" s="6">
        <v>-2.4493932824684039E-3</v>
      </c>
      <c r="BE136" s="23"/>
      <c r="BF136" s="6">
        <v>3.1037066105381594E-3</v>
      </c>
      <c r="BG136" s="23"/>
      <c r="BH136" s="6">
        <v>-7.0635041049244007E-3</v>
      </c>
      <c r="BI136" s="23"/>
      <c r="BJ136" s="6">
        <v>8.9918665455355207E-3</v>
      </c>
      <c r="BK136" s="23"/>
      <c r="BL136" s="6">
        <v>4.5065599942877288E-3</v>
      </c>
      <c r="BM136" s="20"/>
      <c r="BN136" s="6">
        <v>-6.2030613151045078E-3</v>
      </c>
      <c r="BO136" s="20"/>
    </row>
    <row r="137" spans="1:67" x14ac:dyDescent="0.25">
      <c r="A137" s="3">
        <v>136</v>
      </c>
      <c r="B137" s="3" t="s">
        <v>21</v>
      </c>
      <c r="C137" s="3" t="s">
        <v>22</v>
      </c>
      <c r="D137" s="3" t="s">
        <v>40</v>
      </c>
      <c r="E137" s="3" t="s">
        <v>81</v>
      </c>
      <c r="F137" s="3" t="s">
        <v>43</v>
      </c>
      <c r="G137" s="3" t="b">
        <v>1</v>
      </c>
      <c r="H137" s="3" t="b">
        <v>1</v>
      </c>
      <c r="I137" s="3" t="b">
        <v>0</v>
      </c>
      <c r="J137" s="3" t="b">
        <v>1</v>
      </c>
      <c r="K137" s="3" t="b">
        <v>0</v>
      </c>
      <c r="L137" s="3">
        <v>200</v>
      </c>
      <c r="M137" s="3">
        <v>2</v>
      </c>
      <c r="N137" s="3">
        <v>0</v>
      </c>
      <c r="O137" s="3">
        <v>1</v>
      </c>
      <c r="P137" s="3">
        <v>2</v>
      </c>
      <c r="Q137" s="3">
        <v>100</v>
      </c>
      <c r="R137" s="3">
        <v>100</v>
      </c>
      <c r="S137" s="3">
        <v>1</v>
      </c>
      <c r="T137" s="3">
        <v>1</v>
      </c>
      <c r="U137" s="3" t="b">
        <v>1</v>
      </c>
      <c r="V137" s="3">
        <v>201</v>
      </c>
      <c r="W137" s="51">
        <v>117249.15</v>
      </c>
      <c r="X137" s="51">
        <v>81692.39</v>
      </c>
      <c r="Y137" s="51">
        <v>172.01</v>
      </c>
      <c r="Z137" s="51">
        <v>176.01</v>
      </c>
      <c r="AA137" s="51">
        <v>144.05000000000001</v>
      </c>
      <c r="AB137" s="51">
        <v>152.38</v>
      </c>
      <c r="AC137" s="17">
        <v>1.19430591024662</v>
      </c>
      <c r="AD137" s="17">
        <v>1.1554234328990101</v>
      </c>
      <c r="AE137" s="51">
        <v>1400.94</v>
      </c>
      <c r="AF137" s="51">
        <v>1141.06</v>
      </c>
      <c r="AG137" s="51">
        <v>1396.59</v>
      </c>
      <c r="AH137" s="51">
        <v>1145.4100000000001</v>
      </c>
      <c r="AI137" s="17">
        <v>1.005600021779</v>
      </c>
      <c r="AJ137" s="17">
        <v>0.99988219878861395</v>
      </c>
      <c r="AK137" s="3">
        <v>-20</v>
      </c>
      <c r="AL137" s="3">
        <v>18</v>
      </c>
      <c r="AN137" s="6" cm="1">
        <f t="array" ref="AN137:AN141">W137:W141/AO137-1</f>
        <v>-4.2596425265352122E-3</v>
      </c>
      <c r="AO137" s="23">
        <f>AVERAGE(W137:W141)</f>
        <v>117750.726</v>
      </c>
      <c r="AP137" s="6" cm="1">
        <f t="array" ref="AP137:AP141">X137:X141/AQ137-1</f>
        <v>-3.9980827188738077E-3</v>
      </c>
      <c r="AQ137" s="23">
        <f t="shared" ref="AQ137" si="23">AVERAGE(X137:X141)</f>
        <v>82020.313999999998</v>
      </c>
      <c r="AR137" s="6" cm="1">
        <f t="array" ref="AR137:AR141">Y137:Y141/AS137-1</f>
        <v>4.6511087080203239E-5</v>
      </c>
      <c r="AS137" s="23">
        <f>AVERAGE(Y137:Y141)</f>
        <v>172.00200000000001</v>
      </c>
      <c r="AT137" s="6" cm="1">
        <f t="array" ref="AT137:AT141">Z137:Z141/AU137-1</f>
        <v>2.243531341107996E-3</v>
      </c>
      <c r="AU137" s="23">
        <f>AVERAGE(Z137:Z141)</f>
        <v>175.61599999999999</v>
      </c>
      <c r="AV137" s="6" cm="1">
        <f t="array" ref="AV137:AV141">AA137:AA141/AW137-1</f>
        <v>1.4738803376022069E-3</v>
      </c>
      <c r="AW137" s="23">
        <f>AVERAGE(AA137:AA141)</f>
        <v>143.83799999999999</v>
      </c>
      <c r="AX137" s="6" cm="1">
        <f t="array" ref="AX137:AX141">AB137:AB141/AY137-1</f>
        <v>7.8756694319004339E-5</v>
      </c>
      <c r="AY137" s="23">
        <f>AVERAGE(AB137:AB141)</f>
        <v>152.36799999999999</v>
      </c>
      <c r="AZ137" s="6" cm="1">
        <f t="array" ref="AZ137:AZ141">AC137:AC141/BA137-1</f>
        <v>-1.5074317083313415E-3</v>
      </c>
      <c r="BA137" s="20">
        <f>AVERAGE(AC137:AC141)</f>
        <v>1.1961089628238</v>
      </c>
      <c r="BB137" s="6" cm="1">
        <f t="array" ref="BB137:BB141">AD137:AD141/BC137-1</f>
        <v>2.1623496514289187E-3</v>
      </c>
      <c r="BC137" s="20">
        <f>AVERAGE(AD137:AD141)</f>
        <v>1.1529303942628539</v>
      </c>
      <c r="BD137" s="6" cm="1">
        <f t="array" ref="BD137:BD141">AE137:AE141/BE137-1</f>
        <v>-1.2791277802989498E-2</v>
      </c>
      <c r="BE137" s="23">
        <f>AVERAGE(AE137:AE141)</f>
        <v>1419.0920000000001</v>
      </c>
      <c r="BF137" s="6" cm="1">
        <f t="array" ref="BF137:BF141">AF137:AF141/BG137-1</f>
        <v>1.6165171144920221E-2</v>
      </c>
      <c r="BG137" s="23">
        <f>AVERAGE(AF137:AF141)</f>
        <v>1122.9079999999999</v>
      </c>
      <c r="BH137" s="6" cm="1">
        <f t="array" ref="BH137:BH141">AG137:AG141/BI137-1</f>
        <v>3.7920986923154487E-3</v>
      </c>
      <c r="BI137" s="23">
        <f>AVERAGE(AG137:AG141)</f>
        <v>1391.3139999999999</v>
      </c>
      <c r="BJ137" s="6" cm="1">
        <f t="array" ref="BJ137:BJ141">AH137:AH141/BK137-1</f>
        <v>-4.5850909805108531E-3</v>
      </c>
      <c r="BK137" s="23">
        <f>AVERAGE(AH137:AH141)</f>
        <v>1150.6860000000001</v>
      </c>
      <c r="BL137" s="6" cm="1">
        <f t="array" ref="BL137:BL141">AI137:AI141/BM137-1</f>
        <v>-1.6306855143999655E-2</v>
      </c>
      <c r="BM137" s="20">
        <f>AVERAGE(AI137:AI141)</f>
        <v>1.0222700310941035</v>
      </c>
      <c r="BN137" s="6" cm="1">
        <f t="array" ref="BN137:BN141">AJ137:AJ141/BO137-1</f>
        <v>2.1182401901885139E-2</v>
      </c>
      <c r="BO137" s="20">
        <f>AVERAGE(AJ137:AJ141)</f>
        <v>0.97914162731985888</v>
      </c>
    </row>
    <row r="138" spans="1:67" x14ac:dyDescent="0.25">
      <c r="A138" s="3">
        <v>137</v>
      </c>
      <c r="B138" s="3" t="s">
        <v>21</v>
      </c>
      <c r="C138" s="3" t="s">
        <v>22</v>
      </c>
      <c r="D138" s="3" t="s">
        <v>40</v>
      </c>
      <c r="E138" s="3" t="s">
        <v>81</v>
      </c>
      <c r="F138" s="3" t="s">
        <v>43</v>
      </c>
      <c r="G138" s="3" t="b">
        <v>1</v>
      </c>
      <c r="H138" s="3" t="b">
        <v>1</v>
      </c>
      <c r="I138" s="3" t="b">
        <v>0</v>
      </c>
      <c r="J138" s="3" t="b">
        <v>1</v>
      </c>
      <c r="K138" s="3" t="b">
        <v>0</v>
      </c>
      <c r="L138" s="3">
        <v>200</v>
      </c>
      <c r="M138" s="3">
        <v>2</v>
      </c>
      <c r="N138" s="3">
        <v>0</v>
      </c>
      <c r="O138" s="3">
        <v>1</v>
      </c>
      <c r="P138" s="3">
        <v>2</v>
      </c>
      <c r="Q138" s="3">
        <v>100</v>
      </c>
      <c r="R138" s="3">
        <v>100</v>
      </c>
      <c r="S138" s="3">
        <v>1</v>
      </c>
      <c r="T138" s="3">
        <v>1</v>
      </c>
      <c r="U138" s="3" t="b">
        <v>1</v>
      </c>
      <c r="V138" s="3">
        <v>201</v>
      </c>
      <c r="W138" s="51">
        <v>116827.34</v>
      </c>
      <c r="X138" s="51">
        <v>81470.960000000006</v>
      </c>
      <c r="Y138" s="51">
        <v>172.38</v>
      </c>
      <c r="Z138" s="51">
        <v>175.69</v>
      </c>
      <c r="AA138" s="51">
        <v>143.97999999999999</v>
      </c>
      <c r="AB138" s="51">
        <v>152.96</v>
      </c>
      <c r="AC138" s="17">
        <v>1.1974968589411801</v>
      </c>
      <c r="AD138" s="17">
        <v>1.1487385136094801</v>
      </c>
      <c r="AE138" s="51">
        <v>1433.29</v>
      </c>
      <c r="AF138" s="51">
        <v>1108.71</v>
      </c>
      <c r="AG138" s="51">
        <v>1381.31</v>
      </c>
      <c r="AH138" s="51">
        <v>1160.69</v>
      </c>
      <c r="AI138" s="17">
        <v>1.0390915627636901</v>
      </c>
      <c r="AJ138" s="17">
        <v>0.95711329270807</v>
      </c>
      <c r="AK138" s="3">
        <v>-20</v>
      </c>
      <c r="AL138" s="3">
        <v>18</v>
      </c>
      <c r="AN138" s="6">
        <v>-7.8418709707148704E-3</v>
      </c>
      <c r="AP138" s="6">
        <v>-6.6977797719720567E-3</v>
      </c>
      <c r="AR138" s="6">
        <v>2.1976488645480963E-3</v>
      </c>
      <c r="AT138" s="6">
        <v>4.2137390670560215E-4</v>
      </c>
      <c r="AV138" s="6">
        <v>9.872217355635371E-4</v>
      </c>
      <c r="AX138" s="6">
        <v>3.8853302530716949E-3</v>
      </c>
      <c r="AZ138" s="6">
        <v>1.160342544464843E-3</v>
      </c>
      <c r="BA138" s="20"/>
      <c r="BB138" s="6">
        <v>-3.6358488545650269E-3</v>
      </c>
      <c r="BC138" s="20"/>
      <c r="BD138" s="6">
        <v>1.0004989105709683E-2</v>
      </c>
      <c r="BE138" s="23"/>
      <c r="BF138" s="6">
        <v>-1.2643956584154625E-2</v>
      </c>
      <c r="BG138" s="23"/>
      <c r="BH138" s="6">
        <v>-7.1903251171194782E-3</v>
      </c>
      <c r="BI138" s="23"/>
      <c r="BJ138" s="6">
        <v>8.6939443080040757E-3</v>
      </c>
      <c r="BK138" s="23"/>
      <c r="BL138" s="6">
        <v>1.645507660200396E-2</v>
      </c>
      <c r="BM138" s="20"/>
      <c r="BN138" s="6">
        <v>-2.2497597893050059E-2</v>
      </c>
      <c r="BO138" s="20"/>
    </row>
    <row r="139" spans="1:67" x14ac:dyDescent="0.25">
      <c r="A139" s="3">
        <v>138</v>
      </c>
      <c r="B139" s="3" t="s">
        <v>21</v>
      </c>
      <c r="C139" s="3" t="s">
        <v>22</v>
      </c>
      <c r="D139" s="3" t="s">
        <v>40</v>
      </c>
      <c r="E139" s="3" t="s">
        <v>81</v>
      </c>
      <c r="F139" s="3" t="s">
        <v>43</v>
      </c>
      <c r="G139" s="3" t="b">
        <v>1</v>
      </c>
      <c r="H139" s="3" t="b">
        <v>1</v>
      </c>
      <c r="I139" s="3" t="b">
        <v>0</v>
      </c>
      <c r="J139" s="3" t="b">
        <v>1</v>
      </c>
      <c r="K139" s="3" t="b">
        <v>0</v>
      </c>
      <c r="L139" s="3">
        <v>200</v>
      </c>
      <c r="M139" s="3">
        <v>2</v>
      </c>
      <c r="N139" s="3">
        <v>0</v>
      </c>
      <c r="O139" s="3">
        <v>1</v>
      </c>
      <c r="P139" s="3">
        <v>2</v>
      </c>
      <c r="Q139" s="3">
        <v>100</v>
      </c>
      <c r="R139" s="3">
        <v>100</v>
      </c>
      <c r="S139" s="3">
        <v>1</v>
      </c>
      <c r="T139" s="3">
        <v>1</v>
      </c>
      <c r="U139" s="3" t="b">
        <v>1</v>
      </c>
      <c r="V139" s="3">
        <v>201</v>
      </c>
      <c r="W139" s="51">
        <v>118454.52</v>
      </c>
      <c r="X139" s="51">
        <v>82376.960000000006</v>
      </c>
      <c r="Y139" s="51">
        <v>171.93</v>
      </c>
      <c r="Z139" s="51">
        <v>175.72</v>
      </c>
      <c r="AA139" s="51">
        <v>143.65</v>
      </c>
      <c r="AB139" s="51">
        <v>151.72</v>
      </c>
      <c r="AC139" s="17">
        <v>1.19735087104062</v>
      </c>
      <c r="AD139" s="17">
        <v>1.15858754978441</v>
      </c>
      <c r="AE139" s="51">
        <v>1411.07</v>
      </c>
      <c r="AF139" s="51">
        <v>1130.93</v>
      </c>
      <c r="AG139" s="51">
        <v>1401.51</v>
      </c>
      <c r="AH139" s="51">
        <v>1140.49</v>
      </c>
      <c r="AI139" s="17">
        <v>1.0092116491649199</v>
      </c>
      <c r="AJ139" s="17">
        <v>0.99510832587520104</v>
      </c>
      <c r="AK139" s="3">
        <v>-20</v>
      </c>
      <c r="AL139" s="3">
        <v>18</v>
      </c>
      <c r="AN139" s="6">
        <v>5.9769822565680641E-3</v>
      </c>
      <c r="AP139" s="6">
        <v>4.3482642604855126E-3</v>
      </c>
      <c r="AR139" s="6">
        <v>-4.1859978372349449E-4</v>
      </c>
      <c r="AT139" s="6">
        <v>5.9220116618075025E-4</v>
      </c>
      <c r="AV139" s="6">
        <v>-1.3070259597601774E-3</v>
      </c>
      <c r="AX139" s="6">
        <v>-4.2528614932269004E-3</v>
      </c>
      <c r="AZ139" s="6">
        <v>1.0382902021635054E-3</v>
      </c>
      <c r="BA139" s="20"/>
      <c r="BB139" s="6">
        <v>4.9067624114229602E-3</v>
      </c>
      <c r="BC139" s="20"/>
      <c r="BD139" s="6">
        <v>-5.6529104525994134E-3</v>
      </c>
      <c r="BE139" s="23"/>
      <c r="BF139" s="6">
        <v>7.1439512408855155E-3</v>
      </c>
      <c r="BG139" s="23"/>
      <c r="BH139" s="6">
        <v>7.3283241597512649E-3</v>
      </c>
      <c r="BI139" s="23"/>
      <c r="BJ139" s="6">
        <v>-8.8608012959227045E-3</v>
      </c>
      <c r="BK139" s="23"/>
      <c r="BL139" s="6">
        <v>-1.2773906631311172E-2</v>
      </c>
      <c r="BM139" s="20"/>
      <c r="BN139" s="6">
        <v>1.6306832545815331E-2</v>
      </c>
      <c r="BO139" s="20"/>
    </row>
    <row r="140" spans="1:67" x14ac:dyDescent="0.25">
      <c r="A140" s="3">
        <v>139</v>
      </c>
      <c r="B140" s="3" t="s">
        <v>21</v>
      </c>
      <c r="C140" s="3" t="s">
        <v>22</v>
      </c>
      <c r="D140" s="3" t="s">
        <v>40</v>
      </c>
      <c r="E140" s="3" t="s">
        <v>81</v>
      </c>
      <c r="F140" s="3" t="s">
        <v>43</v>
      </c>
      <c r="G140" s="3" t="b">
        <v>1</v>
      </c>
      <c r="H140" s="3" t="b">
        <v>1</v>
      </c>
      <c r="I140" s="3" t="b">
        <v>0</v>
      </c>
      <c r="J140" s="3" t="b">
        <v>1</v>
      </c>
      <c r="K140" s="3" t="b">
        <v>0</v>
      </c>
      <c r="L140" s="3">
        <v>200</v>
      </c>
      <c r="M140" s="3">
        <v>2</v>
      </c>
      <c r="N140" s="3">
        <v>0</v>
      </c>
      <c r="O140" s="3">
        <v>1</v>
      </c>
      <c r="P140" s="3">
        <v>2</v>
      </c>
      <c r="Q140" s="3">
        <v>100</v>
      </c>
      <c r="R140" s="3">
        <v>100</v>
      </c>
      <c r="S140" s="3">
        <v>1</v>
      </c>
      <c r="T140" s="3">
        <v>1</v>
      </c>
      <c r="U140" s="3" t="b">
        <v>1</v>
      </c>
      <c r="V140" s="3">
        <v>201</v>
      </c>
      <c r="W140" s="51">
        <v>116529.1</v>
      </c>
      <c r="X140" s="51">
        <v>82118.179999999993</v>
      </c>
      <c r="Y140" s="51">
        <v>171.74</v>
      </c>
      <c r="Z140" s="51">
        <v>174.96</v>
      </c>
      <c r="AA140" s="51">
        <v>144</v>
      </c>
      <c r="AB140" s="51">
        <v>153.94</v>
      </c>
      <c r="AC140" s="17">
        <v>1.1929023190113901</v>
      </c>
      <c r="AD140" s="17">
        <v>1.13676331089247</v>
      </c>
      <c r="AE140" s="51">
        <v>1437.06</v>
      </c>
      <c r="AF140" s="51">
        <v>1104.94</v>
      </c>
      <c r="AG140" s="51">
        <v>1357.76</v>
      </c>
      <c r="AH140" s="51">
        <v>1184.24</v>
      </c>
      <c r="AI140" s="17">
        <v>1.0598276447073101</v>
      </c>
      <c r="AJ140" s="17">
        <v>0.93465615834675897</v>
      </c>
      <c r="AK140" s="3">
        <v>-20</v>
      </c>
      <c r="AL140" s="3">
        <v>18</v>
      </c>
      <c r="AN140" s="6">
        <v>-1.0374679133613118E-2</v>
      </c>
      <c r="AP140" s="6">
        <v>1.1931922133339157E-3</v>
      </c>
      <c r="AR140" s="6">
        <v>-1.5232381018824848E-3</v>
      </c>
      <c r="AT140" s="6">
        <v>-3.7354227405246299E-3</v>
      </c>
      <c r="AV140" s="6">
        <v>1.1262670504317285E-3</v>
      </c>
      <c r="AX140" s="6">
        <v>1.0317126955791345E-2</v>
      </c>
      <c r="AZ140" s="6">
        <v>-2.6808960655554381E-3</v>
      </c>
      <c r="BA140" s="20"/>
      <c r="BB140" s="6">
        <v>-1.4022601408405611E-2</v>
      </c>
      <c r="BC140" s="20"/>
      <c r="BD140" s="6">
        <v>1.2661617428609162E-2</v>
      </c>
      <c r="BE140" s="23"/>
      <c r="BF140" s="6">
        <v>-1.6001310882102437E-2</v>
      </c>
      <c r="BG140" s="23"/>
      <c r="BH140" s="6">
        <v>-2.4116770189906656E-2</v>
      </c>
      <c r="BI140" s="23"/>
      <c r="BJ140" s="6">
        <v>2.9159996732383897E-2</v>
      </c>
      <c r="BK140" s="23"/>
      <c r="BL140" s="6">
        <v>3.6739425465705855E-2</v>
      </c>
      <c r="BM140" s="20"/>
      <c r="BN140" s="6">
        <v>-4.543313013344874E-2</v>
      </c>
      <c r="BO140" s="20"/>
    </row>
    <row r="141" spans="1:67" x14ac:dyDescent="0.25">
      <c r="A141" s="3">
        <v>140</v>
      </c>
      <c r="B141" s="3" t="s">
        <v>21</v>
      </c>
      <c r="C141" s="3" t="s">
        <v>22</v>
      </c>
      <c r="D141" s="3" t="s">
        <v>40</v>
      </c>
      <c r="E141" s="3" t="s">
        <v>81</v>
      </c>
      <c r="F141" s="3" t="s">
        <v>43</v>
      </c>
      <c r="G141" s="3" t="b">
        <v>1</v>
      </c>
      <c r="H141" s="3" t="b">
        <v>1</v>
      </c>
      <c r="I141" s="3" t="b">
        <v>0</v>
      </c>
      <c r="J141" s="3" t="b">
        <v>1</v>
      </c>
      <c r="K141" s="3" t="b">
        <v>0</v>
      </c>
      <c r="L141" s="3">
        <v>200</v>
      </c>
      <c r="M141" s="3">
        <v>2</v>
      </c>
      <c r="N141" s="3">
        <v>0</v>
      </c>
      <c r="O141" s="3">
        <v>1</v>
      </c>
      <c r="P141" s="3">
        <v>2</v>
      </c>
      <c r="Q141" s="3">
        <v>100</v>
      </c>
      <c r="R141" s="3">
        <v>100</v>
      </c>
      <c r="S141" s="3">
        <v>1</v>
      </c>
      <c r="T141" s="3">
        <v>1</v>
      </c>
      <c r="U141" s="3" t="b">
        <v>1</v>
      </c>
      <c r="V141" s="3">
        <v>201</v>
      </c>
      <c r="W141" s="51">
        <v>119693.52</v>
      </c>
      <c r="X141" s="51">
        <v>82443.08</v>
      </c>
      <c r="Y141" s="51">
        <v>171.95</v>
      </c>
      <c r="Z141" s="51">
        <v>175.7</v>
      </c>
      <c r="AA141" s="51">
        <v>143.51</v>
      </c>
      <c r="AB141" s="51">
        <v>150.84</v>
      </c>
      <c r="AC141" s="17">
        <v>1.1984888548791901</v>
      </c>
      <c r="AD141" s="17">
        <v>1.1651391641289</v>
      </c>
      <c r="AE141" s="51">
        <v>1413.1</v>
      </c>
      <c r="AF141" s="51">
        <v>1128.9000000000001</v>
      </c>
      <c r="AG141" s="51">
        <v>1419.4</v>
      </c>
      <c r="AH141" s="51">
        <v>1122.5999999999999</v>
      </c>
      <c r="AI141" s="17">
        <v>0.99761927705559805</v>
      </c>
      <c r="AJ141" s="17">
        <v>1.0089481608806501</v>
      </c>
      <c r="AK141" s="3">
        <v>-20</v>
      </c>
      <c r="AL141" s="3">
        <v>18</v>
      </c>
      <c r="AN141" s="6">
        <v>1.6499210374295359E-2</v>
      </c>
      <c r="AP141" s="6">
        <v>5.1544060170265471E-3</v>
      </c>
      <c r="AR141" s="6">
        <v>-3.0232206602265332E-4</v>
      </c>
      <c r="AT141" s="6">
        <v>4.7831632653072553E-4</v>
      </c>
      <c r="AV141" s="6">
        <v>-2.280343163837073E-3</v>
      </c>
      <c r="AX141" s="6">
        <v>-1.002835240995481E-2</v>
      </c>
      <c r="AZ141" s="6">
        <v>1.9896950272586533E-3</v>
      </c>
      <c r="BA141" s="20"/>
      <c r="BB141" s="6">
        <v>1.0589338200119203E-2</v>
      </c>
      <c r="BC141" s="20"/>
      <c r="BD141" s="6">
        <v>-4.2224182787304887E-3</v>
      </c>
      <c r="BE141" s="23"/>
      <c r="BF141" s="6">
        <v>5.3361450804521038E-3</v>
      </c>
      <c r="BG141" s="23"/>
      <c r="BH141" s="6">
        <v>2.0186672454959975E-2</v>
      </c>
      <c r="BI141" s="23"/>
      <c r="BJ141" s="6">
        <v>-2.440804876395497E-2</v>
      </c>
      <c r="BK141" s="23"/>
      <c r="BL141" s="6">
        <v>-2.4113740292398655E-2</v>
      </c>
      <c r="BM141" s="20"/>
      <c r="BN141" s="6">
        <v>3.0441493578797996E-2</v>
      </c>
      <c r="BO141" s="20"/>
    </row>
    <row r="142" spans="1:67" x14ac:dyDescent="0.25">
      <c r="A142" s="1">
        <v>141</v>
      </c>
      <c r="B142" s="1" t="s">
        <v>21</v>
      </c>
      <c r="C142" s="1" t="s">
        <v>22</v>
      </c>
      <c r="D142" s="1" t="s">
        <v>40</v>
      </c>
      <c r="E142" s="1" t="s">
        <v>82</v>
      </c>
      <c r="F142" s="1" t="s">
        <v>43</v>
      </c>
      <c r="G142" s="1" t="b">
        <v>1</v>
      </c>
      <c r="H142" s="1" t="b">
        <v>1</v>
      </c>
      <c r="I142" s="1" t="b">
        <v>0</v>
      </c>
      <c r="J142" s="1" t="b">
        <v>1</v>
      </c>
      <c r="K142" s="1" t="b">
        <v>0</v>
      </c>
      <c r="L142" s="1">
        <v>200</v>
      </c>
      <c r="M142" s="1">
        <v>2</v>
      </c>
      <c r="N142" s="1">
        <v>0</v>
      </c>
      <c r="O142" s="1">
        <v>1</v>
      </c>
      <c r="P142" s="1">
        <v>2</v>
      </c>
      <c r="Q142" s="1">
        <v>100</v>
      </c>
      <c r="R142" s="1">
        <v>100</v>
      </c>
      <c r="S142" s="1">
        <v>1</v>
      </c>
      <c r="T142" s="1">
        <v>1</v>
      </c>
      <c r="U142" s="1" t="b">
        <v>1</v>
      </c>
      <c r="V142" s="1">
        <v>202</v>
      </c>
      <c r="W142" s="50">
        <v>110100.77</v>
      </c>
      <c r="X142" s="50">
        <v>77567.14</v>
      </c>
      <c r="Y142" s="50">
        <v>175.11</v>
      </c>
      <c r="Z142" s="50">
        <v>178.33</v>
      </c>
      <c r="AA142" s="50">
        <v>147.22</v>
      </c>
      <c r="AB142" s="50">
        <v>152.35</v>
      </c>
      <c r="AC142" s="16">
        <v>1.18968174802852</v>
      </c>
      <c r="AD142" s="16">
        <v>1.17098494684777</v>
      </c>
      <c r="AE142" s="50">
        <v>1396.89</v>
      </c>
      <c r="AF142" s="50">
        <v>1145.1099999999999</v>
      </c>
      <c r="AG142" s="50">
        <v>1430.16</v>
      </c>
      <c r="AH142" s="50">
        <v>1111.8399999999999</v>
      </c>
      <c r="AI142" s="16">
        <v>0.97924994203113003</v>
      </c>
      <c r="AJ142" s="16">
        <v>1.03455975757343</v>
      </c>
      <c r="AK142" s="1">
        <v>-20</v>
      </c>
      <c r="AL142" s="1">
        <v>17</v>
      </c>
      <c r="AN142" s="6" cm="1">
        <f t="array" ref="AN142:AN146">W142:W146/AO142-1</f>
        <v>3.1141328353985198E-3</v>
      </c>
      <c r="AO142" s="23">
        <f>AVERAGE(W142:W146)</f>
        <v>109758.96600000001</v>
      </c>
      <c r="AP142" s="6" cm="1">
        <f t="array" ref="AP142:AP146">X142:X146/AQ142-1</f>
        <v>-5.4225637974364416E-3</v>
      </c>
      <c r="AQ142" s="23">
        <f t="shared" ref="AQ142" si="24">AVERAGE(X142:X146)</f>
        <v>77990.046000000002</v>
      </c>
      <c r="AR142" s="6" cm="1">
        <f t="array" ref="AR142:AR146">Y142:Y146/AS142-1</f>
        <v>1.3037362335746039E-3</v>
      </c>
      <c r="AS142" s="23">
        <f>AVERAGE(Y142:Y146)</f>
        <v>174.88200000000001</v>
      </c>
      <c r="AT142" s="6" cm="1">
        <f t="array" ref="AT142:AT146">Z142:Z146/AU142-1</f>
        <v>2.1129055823414511E-3</v>
      </c>
      <c r="AU142" s="23">
        <f>AVERAGE(Z142:Z146)</f>
        <v>177.95400000000001</v>
      </c>
      <c r="AV142" s="6" cm="1">
        <f t="array" ref="AV142:AV146">AA142:AA146/AW142-1</f>
        <v>1.1969206496014184E-3</v>
      </c>
      <c r="AW142" s="23">
        <f>AVERAGE(AA142:AA146)</f>
        <v>147.04400000000001</v>
      </c>
      <c r="AX142" s="6" cm="1">
        <f t="array" ref="AX142:AX146">AB142:AB146/AY142-1</f>
        <v>-4.6387037762969374E-3</v>
      </c>
      <c r="AY142" s="23">
        <f>AVERAGE(AB142:AB146)</f>
        <v>153.06</v>
      </c>
      <c r="AZ142" s="6" cm="1">
        <f t="array" ref="AZ142:AZ146">AC142:AC146/BA142-1</f>
        <v>7.2401534374710863E-5</v>
      </c>
      <c r="BA142" s="20">
        <f>AVERAGE(AC142:AC146)</f>
        <v>1.1895956194803841</v>
      </c>
      <c r="BB142" s="6" cm="1">
        <f t="array" ref="BB142:BB146">AD142:AD146/BC142-1</f>
        <v>6.815987062684048E-3</v>
      </c>
      <c r="BC142" s="20">
        <f>AVERAGE(AD142:AD146)</f>
        <v>1.1630575615550538</v>
      </c>
      <c r="BD142" s="6" cm="1">
        <f t="array" ref="BD142:BD146">AE142:AE146/BE142-1</f>
        <v>-5.3588110645277354E-3</v>
      </c>
      <c r="BE142" s="23">
        <f>AVERAGE(AE142:AE146)</f>
        <v>1404.4159999999999</v>
      </c>
      <c r="BF142" s="6" cm="1">
        <f t="array" ref="BF142:BF146">AF142:AF146/BG142-1</f>
        <v>6.6157751867113035E-3</v>
      </c>
      <c r="BG142" s="23">
        <f>AVERAGE(AF142:AF146)</f>
        <v>1137.5840000000001</v>
      </c>
      <c r="BH142" s="6" cm="1">
        <f t="array" ref="BH142:BH146">AG142:AG146/BI142-1</f>
        <v>1.4382763947621058E-2</v>
      </c>
      <c r="BI142" s="23">
        <f>AVERAGE(AG142:AG146)</f>
        <v>1409.8820000000001</v>
      </c>
      <c r="BJ142" s="6" cm="1">
        <f t="array" ref="BJ142:BJ146">AH142:AH146/BK142-1</f>
        <v>-1.7911560455712183E-2</v>
      </c>
      <c r="BK142" s="23">
        <f>AVERAGE(AH142:AH146)</f>
        <v>1132.1179999999999</v>
      </c>
      <c r="BL142" s="6" cm="1">
        <f t="array" ref="BL142:BL146">AI142:AI146/BM142-1</f>
        <v>-2.0269832457568526E-2</v>
      </c>
      <c r="BM142" s="20">
        <f>AVERAGE(AI142:AI146)</f>
        <v>0.99950983900750345</v>
      </c>
      <c r="BN142" s="6" cm="1">
        <f t="array" ref="BN142:BN146">AJ142:AJ146/BO142-1</f>
        <v>2.3870681598381793E-2</v>
      </c>
      <c r="BO142" s="20">
        <f>AVERAGE(AJ142:AJ146)</f>
        <v>1.0104398691818788</v>
      </c>
    </row>
    <row r="143" spans="1:67" x14ac:dyDescent="0.25">
      <c r="A143" s="1">
        <v>142</v>
      </c>
      <c r="B143" s="1" t="s">
        <v>21</v>
      </c>
      <c r="C143" s="1" t="s">
        <v>22</v>
      </c>
      <c r="D143" s="1" t="s">
        <v>40</v>
      </c>
      <c r="E143" s="1" t="s">
        <v>82</v>
      </c>
      <c r="F143" s="1" t="s">
        <v>43</v>
      </c>
      <c r="G143" s="1" t="b">
        <v>1</v>
      </c>
      <c r="H143" s="1" t="b">
        <v>1</v>
      </c>
      <c r="I143" s="1" t="b">
        <v>0</v>
      </c>
      <c r="J143" s="1" t="b">
        <v>1</v>
      </c>
      <c r="K143" s="1" t="b">
        <v>0</v>
      </c>
      <c r="L143" s="1">
        <v>200</v>
      </c>
      <c r="M143" s="1">
        <v>2</v>
      </c>
      <c r="N143" s="1">
        <v>0</v>
      </c>
      <c r="O143" s="1">
        <v>1</v>
      </c>
      <c r="P143" s="1">
        <v>2</v>
      </c>
      <c r="Q143" s="1">
        <v>100</v>
      </c>
      <c r="R143" s="1">
        <v>100</v>
      </c>
      <c r="S143" s="1">
        <v>1</v>
      </c>
      <c r="T143" s="1">
        <v>1</v>
      </c>
      <c r="U143" s="1" t="b">
        <v>1</v>
      </c>
      <c r="V143" s="1">
        <v>247</v>
      </c>
      <c r="W143" s="50">
        <v>110271.36</v>
      </c>
      <c r="X143" s="50">
        <v>78529.8</v>
      </c>
      <c r="Y143" s="50">
        <v>174.27</v>
      </c>
      <c r="Z143" s="50">
        <v>177.3</v>
      </c>
      <c r="AA143" s="50">
        <v>147.21</v>
      </c>
      <c r="AB143" s="50">
        <v>153.36000000000001</v>
      </c>
      <c r="AC143" s="16">
        <v>1.18417142410461</v>
      </c>
      <c r="AD143" s="16">
        <v>1.15649661692294</v>
      </c>
      <c r="AE143" s="50">
        <v>1406.4</v>
      </c>
      <c r="AF143" s="50">
        <v>1135.5999999999999</v>
      </c>
      <c r="AG143" s="50">
        <v>1406.45</v>
      </c>
      <c r="AH143" s="50">
        <v>1135.55</v>
      </c>
      <c r="AI143" s="16">
        <v>1.00318898020416</v>
      </c>
      <c r="AJ143" s="16">
        <v>1.0051384819789899</v>
      </c>
      <c r="AK143" s="1">
        <v>-20</v>
      </c>
      <c r="AL143" s="1">
        <v>17</v>
      </c>
      <c r="AN143" s="6">
        <v>4.6683566607212956E-3</v>
      </c>
      <c r="AP143" s="6">
        <v>6.9208062782781798E-3</v>
      </c>
      <c r="AR143" s="6">
        <v>-3.4995025217002818E-3</v>
      </c>
      <c r="AT143" s="6">
        <v>-3.6751070501365168E-3</v>
      </c>
      <c r="AV143" s="6">
        <v>1.1289137945105221E-3</v>
      </c>
      <c r="AX143" s="6">
        <v>1.9600156801256041E-3</v>
      </c>
      <c r="AZ143" s="6">
        <v>-4.5596968305443575E-3</v>
      </c>
      <c r="BA143" s="20"/>
      <c r="BB143" s="6">
        <v>-5.6411177305287774E-3</v>
      </c>
      <c r="BC143" s="20"/>
      <c r="BD143" s="6">
        <v>1.4126868392272396E-3</v>
      </c>
      <c r="BE143" s="23"/>
      <c r="BF143" s="6">
        <v>-1.7440470330104541E-3</v>
      </c>
      <c r="BG143" s="23"/>
      <c r="BH143" s="6">
        <v>-2.4342462702552359E-3</v>
      </c>
      <c r="BI143" s="23"/>
      <c r="BJ143" s="6">
        <v>3.0314861171716334E-3</v>
      </c>
      <c r="BK143" s="23"/>
      <c r="BL143" s="6">
        <v>3.6809454525328356E-3</v>
      </c>
      <c r="BM143" s="20"/>
      <c r="BN143" s="6">
        <v>-5.2466132469428661E-3</v>
      </c>
      <c r="BO143" s="20"/>
    </row>
    <row r="144" spans="1:67" x14ac:dyDescent="0.25">
      <c r="A144" s="1">
        <v>143</v>
      </c>
      <c r="B144" s="1" t="s">
        <v>21</v>
      </c>
      <c r="C144" s="1" t="s">
        <v>22</v>
      </c>
      <c r="D144" s="1" t="s">
        <v>40</v>
      </c>
      <c r="E144" s="1" t="s">
        <v>82</v>
      </c>
      <c r="F144" s="1" t="s">
        <v>43</v>
      </c>
      <c r="G144" s="1" t="b">
        <v>1</v>
      </c>
      <c r="H144" s="1" t="b">
        <v>1</v>
      </c>
      <c r="I144" s="1" t="b">
        <v>0</v>
      </c>
      <c r="J144" s="1" t="b">
        <v>1</v>
      </c>
      <c r="K144" s="1" t="b">
        <v>0</v>
      </c>
      <c r="L144" s="1">
        <v>200</v>
      </c>
      <c r="M144" s="1">
        <v>2</v>
      </c>
      <c r="N144" s="1">
        <v>0</v>
      </c>
      <c r="O144" s="1">
        <v>1</v>
      </c>
      <c r="P144" s="1">
        <v>2</v>
      </c>
      <c r="Q144" s="1">
        <v>100</v>
      </c>
      <c r="R144" s="1">
        <v>100</v>
      </c>
      <c r="S144" s="1">
        <v>1</v>
      </c>
      <c r="T144" s="1">
        <v>1</v>
      </c>
      <c r="U144" s="1" t="b">
        <v>1</v>
      </c>
      <c r="V144" s="1">
        <v>206</v>
      </c>
      <c r="W144" s="50">
        <v>109648.76</v>
      </c>
      <c r="X144" s="50">
        <v>77651.520000000004</v>
      </c>
      <c r="Y144" s="50">
        <v>175</v>
      </c>
      <c r="Z144" s="50">
        <v>177.68</v>
      </c>
      <c r="AA144" s="50">
        <v>147.25</v>
      </c>
      <c r="AB144" s="50">
        <v>153.32</v>
      </c>
      <c r="AC144" s="16">
        <v>1.1888436033146901</v>
      </c>
      <c r="AD144" s="16">
        <v>1.15942883547526</v>
      </c>
      <c r="AE144" s="50">
        <v>1422.7</v>
      </c>
      <c r="AF144" s="50">
        <v>1119.3</v>
      </c>
      <c r="AG144" s="50">
        <v>1408.94</v>
      </c>
      <c r="AH144" s="50">
        <v>1133.06</v>
      </c>
      <c r="AI144" s="16">
        <v>1.01489549229334</v>
      </c>
      <c r="AJ144" s="16">
        <v>0.99626437028781301</v>
      </c>
      <c r="AK144" s="1">
        <v>-20</v>
      </c>
      <c r="AL144" s="1">
        <v>17</v>
      </c>
      <c r="AN144" s="6">
        <v>-1.0040728700014823E-3</v>
      </c>
      <c r="AP144" s="6">
        <v>-4.3406308543528782E-3</v>
      </c>
      <c r="AR144" s="6">
        <v>6.7474068228867701E-4</v>
      </c>
      <c r="AT144" s="6">
        <v>-1.5397237488339321E-3</v>
      </c>
      <c r="AV144" s="6">
        <v>1.4009412148743294E-3</v>
      </c>
      <c r="AX144" s="6">
        <v>1.6986802561087533E-3</v>
      </c>
      <c r="AZ144" s="6">
        <v>-6.3216117593178911E-4</v>
      </c>
      <c r="BA144" s="20"/>
      <c r="BB144" s="6">
        <v>-3.1199883821244612E-3</v>
      </c>
      <c r="BC144" s="20"/>
      <c r="BD144" s="6">
        <v>1.3018934560700135E-2</v>
      </c>
      <c r="BE144" s="23"/>
      <c r="BF144" s="6">
        <v>-1.607265924977852E-2</v>
      </c>
      <c r="BG144" s="23"/>
      <c r="BH144" s="6">
        <v>-6.6814102173085033E-4</v>
      </c>
      <c r="BI144" s="23"/>
      <c r="BJ144" s="6">
        <v>8.3206874195096425E-4</v>
      </c>
      <c r="BK144" s="23"/>
      <c r="BL144" s="6">
        <v>1.5393198431257193E-2</v>
      </c>
      <c r="BM144" s="20"/>
      <c r="BN144" s="6">
        <v>-1.4029037577014125E-2</v>
      </c>
      <c r="BO144" s="20"/>
    </row>
    <row r="145" spans="1:67" x14ac:dyDescent="0.25">
      <c r="A145" s="1">
        <v>144</v>
      </c>
      <c r="B145" s="1" t="s">
        <v>21</v>
      </c>
      <c r="C145" s="1" t="s">
        <v>22</v>
      </c>
      <c r="D145" s="1" t="s">
        <v>40</v>
      </c>
      <c r="E145" s="1" t="s">
        <v>82</v>
      </c>
      <c r="F145" s="1" t="s">
        <v>43</v>
      </c>
      <c r="G145" s="1" t="b">
        <v>1</v>
      </c>
      <c r="H145" s="1" t="b">
        <v>1</v>
      </c>
      <c r="I145" s="1" t="b">
        <v>0</v>
      </c>
      <c r="J145" s="1" t="b">
        <v>1</v>
      </c>
      <c r="K145" s="1" t="b">
        <v>0</v>
      </c>
      <c r="L145" s="1">
        <v>200</v>
      </c>
      <c r="M145" s="1">
        <v>2</v>
      </c>
      <c r="N145" s="1">
        <v>0</v>
      </c>
      <c r="O145" s="1">
        <v>1</v>
      </c>
      <c r="P145" s="1">
        <v>2</v>
      </c>
      <c r="Q145" s="1">
        <v>100</v>
      </c>
      <c r="R145" s="1">
        <v>100</v>
      </c>
      <c r="S145" s="1">
        <v>1</v>
      </c>
      <c r="T145" s="1">
        <v>1</v>
      </c>
      <c r="U145" s="1" t="b">
        <v>1</v>
      </c>
      <c r="V145" s="1">
        <v>216</v>
      </c>
      <c r="W145" s="50">
        <v>109151.62</v>
      </c>
      <c r="X145" s="50">
        <v>78050.990000000005</v>
      </c>
      <c r="Y145" s="50">
        <v>175</v>
      </c>
      <c r="Z145" s="50">
        <v>178.36</v>
      </c>
      <c r="AA145" s="50">
        <v>146.78</v>
      </c>
      <c r="AB145" s="50">
        <v>153.19999999999999</v>
      </c>
      <c r="AC145" s="16">
        <v>1.1924471080118599</v>
      </c>
      <c r="AD145" s="16">
        <v>1.16463239399764</v>
      </c>
      <c r="AE145" s="50">
        <v>1391.45</v>
      </c>
      <c r="AF145" s="50">
        <v>1150.55</v>
      </c>
      <c r="AG145" s="50">
        <v>1400.49</v>
      </c>
      <c r="AH145" s="50">
        <v>1141.51</v>
      </c>
      <c r="AI145" s="16">
        <v>0.997349450861717</v>
      </c>
      <c r="AJ145" s="16">
        <v>1.0140456211005899</v>
      </c>
      <c r="AK145" s="1">
        <v>-20</v>
      </c>
      <c r="AL145" s="1">
        <v>17</v>
      </c>
      <c r="AN145" s="6">
        <v>-5.5334522739584058E-3</v>
      </c>
      <c r="AP145" s="6">
        <v>7.8143305621347636E-4</v>
      </c>
      <c r="AR145" s="6">
        <v>6.7474068228867701E-4</v>
      </c>
      <c r="AT145" s="6">
        <v>2.2814884745496755E-3</v>
      </c>
      <c r="AV145" s="6">
        <v>-1.7953809744022386E-3</v>
      </c>
      <c r="AX145" s="6">
        <v>9.1467398405842282E-4</v>
      </c>
      <c r="AZ145" s="6">
        <v>2.3970233958336973E-3</v>
      </c>
      <c r="BA145" s="20"/>
      <c r="BB145" s="6">
        <v>1.3540451432865197E-3</v>
      </c>
      <c r="BC145" s="20"/>
      <c r="BD145" s="6">
        <v>-9.2323072366021774E-3</v>
      </c>
      <c r="BE145" s="23"/>
      <c r="BF145" s="6">
        <v>1.1397839632062201E-2</v>
      </c>
      <c r="BG145" s="23"/>
      <c r="BH145" s="6">
        <v>-6.6615503992533132E-3</v>
      </c>
      <c r="BI145" s="23"/>
      <c r="BJ145" s="6">
        <v>8.295955015289902E-3</v>
      </c>
      <c r="BK145" s="23"/>
      <c r="BL145" s="6">
        <v>-2.1614476030887841E-3</v>
      </c>
      <c r="BM145" s="20"/>
      <c r="BN145" s="6">
        <v>3.5684972739946641E-3</v>
      </c>
      <c r="BO145" s="20"/>
    </row>
    <row r="146" spans="1:67" x14ac:dyDescent="0.25">
      <c r="A146" s="1">
        <v>145</v>
      </c>
      <c r="B146" s="1" t="s">
        <v>21</v>
      </c>
      <c r="C146" s="1" t="s">
        <v>22</v>
      </c>
      <c r="D146" s="1" t="s">
        <v>40</v>
      </c>
      <c r="E146" s="1" t="s">
        <v>82</v>
      </c>
      <c r="F146" s="1" t="s">
        <v>43</v>
      </c>
      <c r="G146" s="1" t="b">
        <v>1</v>
      </c>
      <c r="H146" s="1" t="b">
        <v>1</v>
      </c>
      <c r="I146" s="1" t="b">
        <v>0</v>
      </c>
      <c r="J146" s="1" t="b">
        <v>1</v>
      </c>
      <c r="K146" s="1" t="b">
        <v>0</v>
      </c>
      <c r="L146" s="1">
        <v>200</v>
      </c>
      <c r="M146" s="1">
        <v>2</v>
      </c>
      <c r="N146" s="1">
        <v>0</v>
      </c>
      <c r="O146" s="1">
        <v>1</v>
      </c>
      <c r="P146" s="1">
        <v>2</v>
      </c>
      <c r="Q146" s="1">
        <v>100</v>
      </c>
      <c r="R146" s="1">
        <v>100</v>
      </c>
      <c r="S146" s="1">
        <v>1</v>
      </c>
      <c r="T146" s="1">
        <v>1</v>
      </c>
      <c r="U146" s="1" t="b">
        <v>1</v>
      </c>
      <c r="V146" s="1">
        <v>246</v>
      </c>
      <c r="W146" s="50">
        <v>109622.32</v>
      </c>
      <c r="X146" s="50">
        <v>78150.78</v>
      </c>
      <c r="Y146" s="50">
        <v>175.03</v>
      </c>
      <c r="Z146" s="50">
        <v>178.1</v>
      </c>
      <c r="AA146" s="50">
        <v>146.76</v>
      </c>
      <c r="AB146" s="50">
        <v>153.07</v>
      </c>
      <c r="AC146" s="16">
        <v>1.1928342139422401</v>
      </c>
      <c r="AD146" s="16">
        <v>1.1637450145316599</v>
      </c>
      <c r="AE146" s="50">
        <v>1404.64</v>
      </c>
      <c r="AF146" s="50">
        <v>1137.3599999999999</v>
      </c>
      <c r="AG146" s="50">
        <v>1403.37</v>
      </c>
      <c r="AH146" s="50">
        <v>1138.6300000000001</v>
      </c>
      <c r="AI146" s="16">
        <v>1.0028653296471699</v>
      </c>
      <c r="AJ146" s="16">
        <v>1.0021911149685701</v>
      </c>
      <c r="AK146" s="1">
        <v>-20</v>
      </c>
      <c r="AL146" s="1">
        <v>17</v>
      </c>
      <c r="AN146" s="6">
        <v>-1.2449643521605935E-3</v>
      </c>
      <c r="AP146" s="6">
        <v>2.0609553172976636E-3</v>
      </c>
      <c r="AR146" s="6">
        <v>8.4628492354843488E-4</v>
      </c>
      <c r="AT146" s="6">
        <v>8.204367420794334E-4</v>
      </c>
      <c r="AV146" s="6">
        <v>-1.9313946845843644E-3</v>
      </c>
      <c r="AX146" s="6">
        <v>6.5333856004157198E-5</v>
      </c>
      <c r="AZ146" s="6">
        <v>2.7224330762671833E-3</v>
      </c>
      <c r="BA146" s="20"/>
      <c r="BB146" s="6">
        <v>5.9107390668344806E-4</v>
      </c>
      <c r="BC146" s="20"/>
      <c r="BD146" s="6">
        <v>1.5949690120309334E-4</v>
      </c>
      <c r="BE146" s="23"/>
      <c r="BF146" s="6">
        <v>-1.9690853598519631E-4</v>
      </c>
      <c r="BG146" s="23"/>
      <c r="BH146" s="6">
        <v>-4.6188262563818805E-3</v>
      </c>
      <c r="BI146" s="23"/>
      <c r="BJ146" s="6">
        <v>5.7520505813000167E-3</v>
      </c>
      <c r="BK146" s="23"/>
      <c r="BL146" s="6">
        <v>3.3571361768669483E-3</v>
      </c>
      <c r="BM146" s="20"/>
      <c r="BN146" s="6">
        <v>-8.1635280484205763E-3</v>
      </c>
      <c r="BO146" s="20"/>
    </row>
    <row r="147" spans="1:67" x14ac:dyDescent="0.25">
      <c r="A147" s="3">
        <v>146</v>
      </c>
      <c r="B147" s="3" t="s">
        <v>21</v>
      </c>
      <c r="C147" s="3" t="s">
        <v>22</v>
      </c>
      <c r="D147" s="3" t="s">
        <v>40</v>
      </c>
      <c r="E147" s="3" t="s">
        <v>83</v>
      </c>
      <c r="F147" s="3" t="s">
        <v>43</v>
      </c>
      <c r="G147" s="3" t="b">
        <v>1</v>
      </c>
      <c r="H147" s="3" t="b">
        <v>1</v>
      </c>
      <c r="I147" s="3" t="b">
        <v>0</v>
      </c>
      <c r="J147" s="3" t="b">
        <v>1</v>
      </c>
      <c r="K147" s="3" t="b">
        <v>0</v>
      </c>
      <c r="L147" s="3">
        <v>200</v>
      </c>
      <c r="M147" s="3">
        <v>2</v>
      </c>
      <c r="N147" s="3">
        <v>0</v>
      </c>
      <c r="O147" s="3">
        <v>1</v>
      </c>
      <c r="P147" s="3">
        <v>2</v>
      </c>
      <c r="Q147" s="3">
        <v>100</v>
      </c>
      <c r="R147" s="3">
        <v>100</v>
      </c>
      <c r="S147" s="3">
        <v>1</v>
      </c>
      <c r="T147" s="3">
        <v>1</v>
      </c>
      <c r="U147" s="3" t="b">
        <v>1</v>
      </c>
      <c r="V147" s="3">
        <v>201</v>
      </c>
      <c r="W147" s="51">
        <v>111238.72</v>
      </c>
      <c r="X147" s="51">
        <v>84805.92</v>
      </c>
      <c r="Y147" s="51">
        <v>173.03</v>
      </c>
      <c r="Z147" s="51">
        <v>175.82</v>
      </c>
      <c r="AA147" s="51">
        <v>145.69</v>
      </c>
      <c r="AB147" s="51">
        <v>151.68</v>
      </c>
      <c r="AC147" s="17">
        <v>1.1878761912325599</v>
      </c>
      <c r="AD147" s="17">
        <v>1.1594744571878</v>
      </c>
      <c r="AE147" s="51">
        <v>1373.62</v>
      </c>
      <c r="AF147" s="51">
        <v>1168.3800000000001</v>
      </c>
      <c r="AG147" s="51">
        <v>1368</v>
      </c>
      <c r="AH147" s="51">
        <v>1174</v>
      </c>
      <c r="AI147" s="17">
        <v>1.00630376919151</v>
      </c>
      <c r="AJ147" s="17">
        <v>0.99842506652696505</v>
      </c>
      <c r="AK147" s="3">
        <v>-20</v>
      </c>
      <c r="AL147" s="3">
        <v>16</v>
      </c>
      <c r="AN147" s="6" cm="1">
        <f t="array" ref="AN147:AN151">W147:W151/AO147-1</f>
        <v>1.9940412935751217E-2</v>
      </c>
      <c r="AO147" s="23">
        <f>AVERAGE(W147:W151)</f>
        <v>109063.94000000002</v>
      </c>
      <c r="AP147" s="6" cm="1">
        <f t="array" ref="AP147:AP151">X147:X151/AQ147-1</f>
        <v>1.5474463126912141E-2</v>
      </c>
      <c r="AQ147" s="23">
        <f t="shared" ref="AQ147" si="25">AVERAGE(X147:X151)</f>
        <v>83513.592000000004</v>
      </c>
      <c r="AR147" s="6" cm="1">
        <f t="array" ref="AR147:AR151">Y147:Y151/AS147-1</f>
        <v>-1.7999100044998606E-3</v>
      </c>
      <c r="AS147" s="23">
        <f>AVERAGE(Y147:Y151)</f>
        <v>173.34200000000001</v>
      </c>
      <c r="AT147" s="6" cm="1">
        <f t="array" ref="AT147:AT151">Z147:Z151/AU147-1</f>
        <v>-2.2132682594631081E-3</v>
      </c>
      <c r="AU147" s="23">
        <f>AVERAGE(Z147:Z151)</f>
        <v>176.20999999999998</v>
      </c>
      <c r="AV147" s="6" cm="1">
        <f t="array" ref="AV147:AV151">AA147:AA151/AW147-1</f>
        <v>-5.488279383455974E-3</v>
      </c>
      <c r="AW147" s="23">
        <f>AVERAGE(AA147:AA151)</f>
        <v>146.494</v>
      </c>
      <c r="AX147" s="6" cm="1">
        <f t="array" ref="AX147:AX151">AB147:AB151/AY147-1</f>
        <v>-7.9920471936271165E-3</v>
      </c>
      <c r="AY147" s="23">
        <f>AVERAGE(AB147:AB151)</f>
        <v>152.90199999999999</v>
      </c>
      <c r="AZ147" s="6" cm="1">
        <f t="array" ref="AZ147:AZ151">AC147:AC151/BA147-1</f>
        <v>3.7376984137746927E-3</v>
      </c>
      <c r="BA147" s="20">
        <f>AVERAGE(AC147:AC151)</f>
        <v>1.1834528015733421</v>
      </c>
      <c r="BB147" s="6" cm="1">
        <f t="array" ref="BB147:BB151">AD147:AD151/BC147-1</f>
        <v>5.8861909784591049E-3</v>
      </c>
      <c r="BC147" s="20">
        <f>AVERAGE(AD147:AD151)</f>
        <v>1.1526895066130101</v>
      </c>
      <c r="BD147" s="6" cm="1">
        <f t="array" ref="BD147:BD151">AE147:AE151/BE147-1</f>
        <v>2.3803998663123327E-3</v>
      </c>
      <c r="BE147" s="23">
        <f>AVERAGE(AE147:AE151)</f>
        <v>1370.3579999999999</v>
      </c>
      <c r="BF147" s="6" cm="1">
        <f t="array" ref="BF147:BF151">AF147:AF151/BG147-1</f>
        <v>-2.7841268920028028E-3</v>
      </c>
      <c r="BG147" s="23">
        <f>AVERAGE(AF147:AF151)</f>
        <v>1171.6420000000001</v>
      </c>
      <c r="BH147" s="6" cm="1">
        <f t="array" ref="BH147:BH151">AG147:AG151/BI147-1</f>
        <v>7.7496537702212986E-3</v>
      </c>
      <c r="BI147" s="23">
        <f>AVERAGE(AG147:AG151)</f>
        <v>1357.48</v>
      </c>
      <c r="BJ147" s="6" cm="1">
        <f t="array" ref="BJ147:BJ151">AH147:AH151/BK147-1</f>
        <v>-8.8812345929152325E-3</v>
      </c>
      <c r="BK147" s="23">
        <f>AVERAGE(AH147:AH151)</f>
        <v>1184.52</v>
      </c>
      <c r="BL147" s="6" cm="1">
        <f t="array" ref="BL147:BL151">AI147:AI151/BM147-1</f>
        <v>-5.3643713399034176E-3</v>
      </c>
      <c r="BM147" s="20">
        <f>AVERAGE(AI147:AI151)</f>
        <v>1.0117310703489799</v>
      </c>
      <c r="BN147" s="6" cm="1">
        <f t="array" ref="BN147:BN151">AJ147:AJ151/BO147-1</f>
        <v>6.3622303100177025E-3</v>
      </c>
      <c r="BO147" s="20">
        <f>AVERAGE(AJ147:AJ151)</f>
        <v>0.99211301503176696</v>
      </c>
    </row>
    <row r="148" spans="1:67" x14ac:dyDescent="0.25">
      <c r="A148" s="3">
        <v>147</v>
      </c>
      <c r="B148" s="3" t="s">
        <v>21</v>
      </c>
      <c r="C148" s="3" t="s">
        <v>22</v>
      </c>
      <c r="D148" s="3" t="s">
        <v>40</v>
      </c>
      <c r="E148" s="3" t="s">
        <v>83</v>
      </c>
      <c r="F148" s="3" t="s">
        <v>43</v>
      </c>
      <c r="G148" s="3" t="b">
        <v>1</v>
      </c>
      <c r="H148" s="3" t="b">
        <v>1</v>
      </c>
      <c r="I148" s="3" t="b">
        <v>0</v>
      </c>
      <c r="J148" s="3" t="b">
        <v>1</v>
      </c>
      <c r="K148" s="3" t="b">
        <v>0</v>
      </c>
      <c r="L148" s="3">
        <v>200</v>
      </c>
      <c r="M148" s="3">
        <v>2</v>
      </c>
      <c r="N148" s="3">
        <v>0</v>
      </c>
      <c r="O148" s="3">
        <v>1</v>
      </c>
      <c r="P148" s="3">
        <v>2</v>
      </c>
      <c r="Q148" s="3">
        <v>100</v>
      </c>
      <c r="R148" s="3">
        <v>100</v>
      </c>
      <c r="S148" s="3">
        <v>1</v>
      </c>
      <c r="T148" s="3">
        <v>1</v>
      </c>
      <c r="U148" s="3" t="b">
        <v>1</v>
      </c>
      <c r="V148" s="3">
        <v>201</v>
      </c>
      <c r="W148" s="51">
        <v>107987.71</v>
      </c>
      <c r="X148" s="51">
        <v>83492.67</v>
      </c>
      <c r="Y148" s="51">
        <v>173.44</v>
      </c>
      <c r="Z148" s="51">
        <v>176.36</v>
      </c>
      <c r="AA148" s="51">
        <v>146.36000000000001</v>
      </c>
      <c r="AB148" s="51">
        <v>153.61000000000001</v>
      </c>
      <c r="AC148" s="17">
        <v>1.18516254191308</v>
      </c>
      <c r="AD148" s="17">
        <v>1.1482986768521299</v>
      </c>
      <c r="AE148" s="51">
        <v>1368.12</v>
      </c>
      <c r="AF148" s="51">
        <v>1173.8800000000001</v>
      </c>
      <c r="AG148" s="51">
        <v>1337.58</v>
      </c>
      <c r="AH148" s="51">
        <v>1204.42</v>
      </c>
      <c r="AI148" s="17">
        <v>1.0253665771971601</v>
      </c>
      <c r="AJ148" s="17">
        <v>0.977724354353809</v>
      </c>
      <c r="AK148" s="3">
        <v>-20</v>
      </c>
      <c r="AL148" s="3">
        <v>16</v>
      </c>
      <c r="AN148" s="6">
        <v>-9.8678811713569514E-3</v>
      </c>
      <c r="AP148" s="6">
        <v>-2.5052209465503683E-4</v>
      </c>
      <c r="AR148" s="6">
        <v>5.6535634756715858E-4</v>
      </c>
      <c r="AT148" s="6">
        <v>8.5125702287069949E-4</v>
      </c>
      <c r="AV148" s="6">
        <v>-9.1471323057590315E-4</v>
      </c>
      <c r="AX148" s="6">
        <v>4.6304168683211078E-3</v>
      </c>
      <c r="AZ148" s="6">
        <v>1.4447051352322049E-3</v>
      </c>
      <c r="BA148" s="20"/>
      <c r="BB148" s="6">
        <v>-3.8092042442390284E-3</v>
      </c>
      <c r="BC148" s="20"/>
      <c r="BD148" s="6">
        <v>-1.6331498776233078E-3</v>
      </c>
      <c r="BE148" s="23"/>
      <c r="BF148" s="6">
        <v>1.9101397867267167E-3</v>
      </c>
      <c r="BG148" s="23"/>
      <c r="BH148" s="6">
        <v>-1.4659516162300767E-2</v>
      </c>
      <c r="BI148" s="23"/>
      <c r="BJ148" s="6">
        <v>1.6800054030324585E-2</v>
      </c>
      <c r="BK148" s="23"/>
      <c r="BL148" s="6">
        <v>1.34774024914317E-2</v>
      </c>
      <c r="BM148" s="20"/>
      <c r="BN148" s="6">
        <v>-1.4503045983624396E-2</v>
      </c>
      <c r="BO148" s="20"/>
    </row>
    <row r="149" spans="1:67" x14ac:dyDescent="0.25">
      <c r="A149" s="3">
        <v>148</v>
      </c>
      <c r="B149" s="3" t="s">
        <v>21</v>
      </c>
      <c r="C149" s="3" t="s">
        <v>22</v>
      </c>
      <c r="D149" s="3" t="s">
        <v>40</v>
      </c>
      <c r="E149" s="3" t="s">
        <v>83</v>
      </c>
      <c r="F149" s="3" t="s">
        <v>43</v>
      </c>
      <c r="G149" s="3" t="b">
        <v>1</v>
      </c>
      <c r="H149" s="3" t="b">
        <v>1</v>
      </c>
      <c r="I149" s="3" t="b">
        <v>0</v>
      </c>
      <c r="J149" s="3" t="b">
        <v>1</v>
      </c>
      <c r="K149" s="3" t="b">
        <v>0</v>
      </c>
      <c r="L149" s="3">
        <v>200</v>
      </c>
      <c r="M149" s="3">
        <v>2</v>
      </c>
      <c r="N149" s="3">
        <v>0</v>
      </c>
      <c r="O149" s="3">
        <v>1</v>
      </c>
      <c r="P149" s="3">
        <v>2</v>
      </c>
      <c r="Q149" s="3">
        <v>100</v>
      </c>
      <c r="R149" s="3">
        <v>100</v>
      </c>
      <c r="S149" s="3">
        <v>1</v>
      </c>
      <c r="T149" s="3">
        <v>1</v>
      </c>
      <c r="U149" s="3" t="b">
        <v>1</v>
      </c>
      <c r="V149" s="3">
        <v>201</v>
      </c>
      <c r="W149" s="51">
        <v>107815.81</v>
      </c>
      <c r="X149" s="51">
        <v>82495.75</v>
      </c>
      <c r="Y149" s="51">
        <v>173.75</v>
      </c>
      <c r="Z149" s="51">
        <v>176.56</v>
      </c>
      <c r="AA149" s="51">
        <v>146.94999999999999</v>
      </c>
      <c r="AB149" s="51">
        <v>153.47</v>
      </c>
      <c r="AC149" s="17">
        <v>1.18250831838117</v>
      </c>
      <c r="AD149" s="17">
        <v>1.1506970204348299</v>
      </c>
      <c r="AE149" s="51">
        <v>1373.03</v>
      </c>
      <c r="AF149" s="51">
        <v>1168.97</v>
      </c>
      <c r="AG149" s="51">
        <v>1355.09</v>
      </c>
      <c r="AH149" s="51">
        <v>1186.9100000000001</v>
      </c>
      <c r="AI149" s="17">
        <v>1.01557060956513</v>
      </c>
      <c r="AJ149" s="17">
        <v>0.98793767994187698</v>
      </c>
      <c r="AK149" s="3">
        <v>-20</v>
      </c>
      <c r="AL149" s="3">
        <v>16</v>
      </c>
      <c r="AN149" s="6">
        <v>-1.1444020819347034E-2</v>
      </c>
      <c r="AP149" s="6">
        <v>-1.2187740649450274E-2</v>
      </c>
      <c r="AR149" s="6">
        <v>2.3537284674226555E-3</v>
      </c>
      <c r="AT149" s="6">
        <v>1.9862663866978547E-3</v>
      </c>
      <c r="AV149" s="6">
        <v>3.1127554712138128E-3</v>
      </c>
      <c r="AX149" s="6">
        <v>3.7147977135683075E-3</v>
      </c>
      <c r="AZ149" s="6">
        <v>-7.9807423744859829E-4</v>
      </c>
      <c r="BA149" s="20"/>
      <c r="BB149" s="6">
        <v>-1.7285541047690201E-3</v>
      </c>
      <c r="BC149" s="20"/>
      <c r="BD149" s="6">
        <v>1.9498554392356482E-3</v>
      </c>
      <c r="BE149" s="23"/>
      <c r="BF149" s="6">
        <v>-2.2805601028300648E-3</v>
      </c>
      <c r="BG149" s="23"/>
      <c r="BH149" s="6">
        <v>-1.7606152576834511E-3</v>
      </c>
      <c r="BI149" s="23"/>
      <c r="BJ149" s="6">
        <v>2.0176949312802339E-3</v>
      </c>
      <c r="BK149" s="23"/>
      <c r="BL149" s="6">
        <v>3.7950195745453108E-3</v>
      </c>
      <c r="BM149" s="20"/>
      <c r="BN149" s="6">
        <v>-4.2085276844758823E-3</v>
      </c>
      <c r="BO149" s="20"/>
    </row>
    <row r="150" spans="1:67" x14ac:dyDescent="0.25">
      <c r="A150" s="3">
        <v>149</v>
      </c>
      <c r="B150" s="3" t="s">
        <v>21</v>
      </c>
      <c r="C150" s="3" t="s">
        <v>22</v>
      </c>
      <c r="D150" s="3" t="s">
        <v>40</v>
      </c>
      <c r="E150" s="3" t="s">
        <v>83</v>
      </c>
      <c r="F150" s="3" t="s">
        <v>43</v>
      </c>
      <c r="G150" s="3" t="b">
        <v>1</v>
      </c>
      <c r="H150" s="3" t="b">
        <v>1</v>
      </c>
      <c r="I150" s="3" t="b">
        <v>0</v>
      </c>
      <c r="J150" s="3" t="b">
        <v>1</v>
      </c>
      <c r="K150" s="3" t="b">
        <v>0</v>
      </c>
      <c r="L150" s="3">
        <v>200</v>
      </c>
      <c r="M150" s="3">
        <v>2</v>
      </c>
      <c r="N150" s="3">
        <v>0</v>
      </c>
      <c r="O150" s="3">
        <v>1</v>
      </c>
      <c r="P150" s="3">
        <v>2</v>
      </c>
      <c r="Q150" s="3">
        <v>100</v>
      </c>
      <c r="R150" s="3">
        <v>100</v>
      </c>
      <c r="S150" s="3">
        <v>1</v>
      </c>
      <c r="T150" s="3">
        <v>1</v>
      </c>
      <c r="U150" s="3" t="b">
        <v>1</v>
      </c>
      <c r="V150" s="3">
        <v>201</v>
      </c>
      <c r="W150" s="51">
        <v>108837.16</v>
      </c>
      <c r="X150" s="51">
        <v>83407.44</v>
      </c>
      <c r="Y150" s="51">
        <v>173.12</v>
      </c>
      <c r="Z150" s="51">
        <v>176.05</v>
      </c>
      <c r="AA150" s="51">
        <v>146.83000000000001</v>
      </c>
      <c r="AB150" s="51">
        <v>153.22999999999999</v>
      </c>
      <c r="AC150" s="17">
        <v>1.1792435175404901</v>
      </c>
      <c r="AD150" s="17">
        <v>1.14913460235114</v>
      </c>
      <c r="AE150" s="51">
        <v>1367.4</v>
      </c>
      <c r="AF150" s="51">
        <v>1174.5999999999999</v>
      </c>
      <c r="AG150" s="51">
        <v>1357.27</v>
      </c>
      <c r="AH150" s="51">
        <v>1184.73</v>
      </c>
      <c r="AI150" s="17">
        <v>1.00928092353107</v>
      </c>
      <c r="AJ150" s="17">
        <v>0.99385744750510296</v>
      </c>
      <c r="AK150" s="3">
        <v>-20</v>
      </c>
      <c r="AL150" s="3">
        <v>16</v>
      </c>
      <c r="AN150" s="6">
        <v>-2.0793307118742721E-3</v>
      </c>
      <c r="AP150" s="6">
        <v>-1.2710745335920981E-3</v>
      </c>
      <c r="AR150" s="6">
        <v>-1.2807051955094906E-3</v>
      </c>
      <c r="AT150" s="6">
        <v>-9.0800749106156875E-4</v>
      </c>
      <c r="AV150" s="6">
        <v>2.293609294578669E-3</v>
      </c>
      <c r="AX150" s="6">
        <v>2.1451648768493481E-3</v>
      </c>
      <c r="AZ150" s="6">
        <v>-3.5567823467534954E-3</v>
      </c>
      <c r="BA150" s="20"/>
      <c r="BB150" s="6">
        <v>-3.0840085222217928E-3</v>
      </c>
      <c r="BC150" s="20"/>
      <c r="BD150" s="6">
        <v>-2.1585600259200755E-3</v>
      </c>
      <c r="BE150" s="23"/>
      <c r="BF150" s="6">
        <v>2.5246619701237982E-3</v>
      </c>
      <c r="BG150" s="23"/>
      <c r="BH150" s="6">
        <v>-1.5469841176296573E-4</v>
      </c>
      <c r="BI150" s="23"/>
      <c r="BJ150" s="6">
        <v>1.772870023299955E-4</v>
      </c>
      <c r="BK150" s="23"/>
      <c r="BL150" s="6">
        <v>-2.4217372478881893E-3</v>
      </c>
      <c r="BM150" s="20"/>
      <c r="BN150" s="6">
        <v>1.7583001602696768E-3</v>
      </c>
      <c r="BO150" s="20"/>
    </row>
    <row r="151" spans="1:67" x14ac:dyDescent="0.25">
      <c r="A151" s="3">
        <v>150</v>
      </c>
      <c r="B151" s="3" t="s">
        <v>21</v>
      </c>
      <c r="C151" s="3" t="s">
        <v>22</v>
      </c>
      <c r="D151" s="3" t="s">
        <v>40</v>
      </c>
      <c r="E151" s="3" t="s">
        <v>83</v>
      </c>
      <c r="F151" s="3" t="s">
        <v>43</v>
      </c>
      <c r="G151" s="3" t="b">
        <v>1</v>
      </c>
      <c r="H151" s="3" t="b">
        <v>1</v>
      </c>
      <c r="I151" s="3" t="b">
        <v>0</v>
      </c>
      <c r="J151" s="3" t="b">
        <v>1</v>
      </c>
      <c r="K151" s="3" t="b">
        <v>0</v>
      </c>
      <c r="L151" s="3">
        <v>200</v>
      </c>
      <c r="M151" s="3">
        <v>2</v>
      </c>
      <c r="N151" s="3">
        <v>0</v>
      </c>
      <c r="O151" s="3">
        <v>1</v>
      </c>
      <c r="P151" s="3">
        <v>2</v>
      </c>
      <c r="Q151" s="3">
        <v>100</v>
      </c>
      <c r="R151" s="3">
        <v>100</v>
      </c>
      <c r="S151" s="3">
        <v>1</v>
      </c>
      <c r="T151" s="3">
        <v>1</v>
      </c>
      <c r="U151" s="3" t="b">
        <v>1</v>
      </c>
      <c r="V151" s="3">
        <v>201</v>
      </c>
      <c r="W151" s="51">
        <v>109440.3</v>
      </c>
      <c r="X151" s="51">
        <v>83366.179999999993</v>
      </c>
      <c r="Y151" s="51">
        <v>173.37</v>
      </c>
      <c r="Z151" s="51">
        <v>176.26</v>
      </c>
      <c r="AA151" s="51">
        <v>146.63999999999999</v>
      </c>
      <c r="AB151" s="51">
        <v>152.52000000000001</v>
      </c>
      <c r="AC151" s="17">
        <v>1.18247343879941</v>
      </c>
      <c r="AD151" s="17">
        <v>1.1558427762391501</v>
      </c>
      <c r="AE151" s="51">
        <v>1369.62</v>
      </c>
      <c r="AF151" s="51">
        <v>1172.3800000000001</v>
      </c>
      <c r="AG151" s="51">
        <v>1369.46</v>
      </c>
      <c r="AH151" s="51">
        <v>1172.54</v>
      </c>
      <c r="AI151" s="17">
        <v>1.0021334722600299</v>
      </c>
      <c r="AJ151" s="17">
        <v>1.0026205268310799</v>
      </c>
      <c r="AK151" s="3">
        <v>-20</v>
      </c>
      <c r="AL151" s="3">
        <v>16</v>
      </c>
      <c r="AN151" s="6">
        <v>3.4508197668265961E-3</v>
      </c>
      <c r="AP151" s="6">
        <v>-1.7651258492151767E-3</v>
      </c>
      <c r="AR151" s="6">
        <v>1.61530385019093E-4</v>
      </c>
      <c r="AT151" s="6">
        <v>2.8375234095689983E-4</v>
      </c>
      <c r="AV151" s="6">
        <v>9.9662784823939532E-4</v>
      </c>
      <c r="AX151" s="6">
        <v>-2.4983322651108697E-3</v>
      </c>
      <c r="AZ151" s="6">
        <v>-8.2754696480502599E-4</v>
      </c>
      <c r="BA151" s="20"/>
      <c r="BB151" s="6">
        <v>2.7355758927705143E-3</v>
      </c>
      <c r="BC151" s="20"/>
      <c r="BD151" s="6">
        <v>-5.3854540200448664E-4</v>
      </c>
      <c r="BE151" s="23"/>
      <c r="BF151" s="6">
        <v>6.2988523798224172E-4</v>
      </c>
      <c r="BG151" s="23"/>
      <c r="BH151" s="6">
        <v>8.8251760615258856E-3</v>
      </c>
      <c r="BI151" s="23"/>
      <c r="BJ151" s="6">
        <v>-1.0113801371019471E-2</v>
      </c>
      <c r="BK151" s="23"/>
      <c r="BL151" s="6">
        <v>-9.4863134781849601E-3</v>
      </c>
      <c r="BM151" s="20"/>
      <c r="BN151" s="6">
        <v>1.0591043197812011E-2</v>
      </c>
      <c r="BO151" s="20"/>
    </row>
    <row r="152" spans="1:67" x14ac:dyDescent="0.25">
      <c r="A152" s="1">
        <v>151</v>
      </c>
      <c r="B152" s="1" t="s">
        <v>21</v>
      </c>
      <c r="C152" s="1" t="s">
        <v>22</v>
      </c>
      <c r="D152" s="1" t="s">
        <v>40</v>
      </c>
      <c r="E152" s="1" t="s">
        <v>84</v>
      </c>
      <c r="F152" s="1" t="s">
        <v>43</v>
      </c>
      <c r="G152" s="1" t="b">
        <v>1</v>
      </c>
      <c r="H152" s="1" t="b">
        <v>1</v>
      </c>
      <c r="I152" s="1" t="b">
        <v>0</v>
      </c>
      <c r="J152" s="1" t="b">
        <v>1</v>
      </c>
      <c r="K152" s="1" t="b">
        <v>0</v>
      </c>
      <c r="L152" s="1">
        <v>200</v>
      </c>
      <c r="M152" s="1">
        <v>2</v>
      </c>
      <c r="N152" s="1">
        <v>0</v>
      </c>
      <c r="O152" s="1">
        <v>1</v>
      </c>
      <c r="P152" s="1">
        <v>2</v>
      </c>
      <c r="Q152" s="1">
        <v>100</v>
      </c>
      <c r="R152" s="1">
        <v>100</v>
      </c>
      <c r="S152" s="1">
        <v>1</v>
      </c>
      <c r="T152" s="1">
        <v>1</v>
      </c>
      <c r="U152" s="1" t="b">
        <v>1</v>
      </c>
      <c r="V152" s="1">
        <v>201</v>
      </c>
      <c r="W152" s="50">
        <v>99596.5</v>
      </c>
      <c r="X152" s="50">
        <v>77269.94</v>
      </c>
      <c r="Y152" s="50">
        <v>176.29</v>
      </c>
      <c r="Z152" s="50">
        <v>178.38</v>
      </c>
      <c r="AA152" s="50">
        <v>151.38</v>
      </c>
      <c r="AB152" s="50">
        <v>155.01</v>
      </c>
      <c r="AC152" s="16">
        <v>1.16481775646751</v>
      </c>
      <c r="AD152" s="16">
        <v>1.15102150132838</v>
      </c>
      <c r="AE152" s="50">
        <v>1368.52</v>
      </c>
      <c r="AF152" s="50">
        <v>1173.48</v>
      </c>
      <c r="AG152" s="50">
        <v>1385.21</v>
      </c>
      <c r="AH152" s="50">
        <v>1156.79</v>
      </c>
      <c r="AI152" s="16">
        <v>0.99109155599226595</v>
      </c>
      <c r="AJ152" s="16">
        <v>1.0191287075541999</v>
      </c>
      <c r="AK152" s="1">
        <v>-20</v>
      </c>
      <c r="AL152" s="1">
        <v>15</v>
      </c>
      <c r="AN152" s="6" cm="1">
        <f t="array" ref="AN152:AN156">W152:W156/AO152-1</f>
        <v>-8.0167216808451069E-3</v>
      </c>
      <c r="AO152" s="23">
        <f>AVERAGE(W152:W156)</f>
        <v>100401.38999999998</v>
      </c>
      <c r="AP152" s="6" cm="1">
        <f t="array" ref="AP152:AP156">X152:X156/AQ152-1</f>
        <v>-1.9239995319967562E-2</v>
      </c>
      <c r="AQ152" s="23">
        <f t="shared" ref="AQ152" si="26">AVERAGE(X152:X156)</f>
        <v>78785.778000000006</v>
      </c>
      <c r="AR152" s="6" cm="1">
        <f t="array" ref="AR152:AR156">Y152:Y156/AS152-1</f>
        <v>1.2608764795418725E-3</v>
      </c>
      <c r="AS152" s="23">
        <f>AVERAGE(Y152:Y156)</f>
        <v>176.06800000000001</v>
      </c>
      <c r="AT152" s="6" cm="1">
        <f t="array" ref="AT152:AT156">Z152:Z156/AU152-1</f>
        <v>1.0662775688872195E-3</v>
      </c>
      <c r="AU152" s="23">
        <f>AVERAGE(Z152:Z156)</f>
        <v>178.19</v>
      </c>
      <c r="AV152" s="6" cm="1">
        <f t="array" ref="AV152:AV156">AA152:AA156/AW152-1</f>
        <v>7.0918211211197235E-3</v>
      </c>
      <c r="AW152" s="23">
        <f>AVERAGE(AA152:AA156)</f>
        <v>150.31400000000002</v>
      </c>
      <c r="AX152" s="6" cm="1">
        <f t="array" ref="AX152:AX156">AB152:AB156/AY152-1</f>
        <v>2.2371075363367687E-3</v>
      </c>
      <c r="AY152" s="23">
        <f>AVERAGE(AB152:AB156)</f>
        <v>154.66399999999999</v>
      </c>
      <c r="AZ152" s="6" cm="1">
        <f t="array" ref="AZ152:AZ156">AC152:AC156/BA152-1</f>
        <v>-5.8565786304973777E-3</v>
      </c>
      <c r="BA152" s="20">
        <f>AVERAGE(AC152:AC156)</f>
        <v>1.1716797912949939</v>
      </c>
      <c r="BB152" s="6" cm="1">
        <f t="array" ref="BB152:BB156">AD152:AD156/BC152-1</f>
        <v>-1.132618523473683E-3</v>
      </c>
      <c r="BC152" s="20">
        <f>AVERAGE(AD152:AD156)</f>
        <v>1.15232664783481</v>
      </c>
      <c r="BD152" s="6" cm="1">
        <f t="array" ref="BD152:BD156">AE152:AE156/BE152-1</f>
        <v>1.4020155070526563E-3</v>
      </c>
      <c r="BE152" s="23">
        <f>AVERAGE(AE152:AE156)</f>
        <v>1366.6039999999998</v>
      </c>
      <c r="BF152" s="6" cm="1">
        <f t="array" ref="BF152:BF156">AF152:AF156/BG152-1</f>
        <v>-1.6300889232225835E-3</v>
      </c>
      <c r="BG152" s="23">
        <f>AVERAGE(AF152:AF156)</f>
        <v>1175.3960000000002</v>
      </c>
      <c r="BH152" s="6" cm="1">
        <f t="array" ref="BH152:BH156">AG152:AG156/BI152-1</f>
        <v>1.3518358363807437E-2</v>
      </c>
      <c r="BI152" s="23">
        <f>AVERAGE(AG152:AG156)</f>
        <v>1366.7339999999999</v>
      </c>
      <c r="BJ152" s="6" cm="1">
        <f t="array" ref="BJ152:BJ156">AH152:AH156/BK152-1</f>
        <v>-1.5720696421065661E-2</v>
      </c>
      <c r="BK152" s="23">
        <f>AVERAGE(AH152:AH156)</f>
        <v>1175.2660000000001</v>
      </c>
      <c r="BL152" s="6" cm="1">
        <f t="array" ref="BL152:BL156">AI152:AI156/BM152-1</f>
        <v>-1.1826483221528572E-2</v>
      </c>
      <c r="BM152" s="20">
        <f>AVERAGE(AI152:AI156)</f>
        <v>1.0029529623737616</v>
      </c>
      <c r="BN152" s="6" cm="1">
        <f t="array" ref="BN152:BN156">AJ152:AJ156/BO152-1</f>
        <v>1.470910308721729E-2</v>
      </c>
      <c r="BO152" s="20">
        <f>AVERAGE(AJ152:AJ156)</f>
        <v>1.0043555384036038</v>
      </c>
    </row>
    <row r="153" spans="1:67" x14ac:dyDescent="0.25">
      <c r="A153" s="1">
        <v>152</v>
      </c>
      <c r="B153" s="1" t="s">
        <v>21</v>
      </c>
      <c r="C153" s="1" t="s">
        <v>22</v>
      </c>
      <c r="D153" s="1" t="s">
        <v>40</v>
      </c>
      <c r="E153" s="1" t="s">
        <v>84</v>
      </c>
      <c r="F153" s="1" t="s">
        <v>43</v>
      </c>
      <c r="G153" s="1" t="b">
        <v>1</v>
      </c>
      <c r="H153" s="1" t="b">
        <v>1</v>
      </c>
      <c r="I153" s="1" t="b">
        <v>0</v>
      </c>
      <c r="J153" s="1" t="b">
        <v>1</v>
      </c>
      <c r="K153" s="1" t="b">
        <v>0</v>
      </c>
      <c r="L153" s="1">
        <v>200</v>
      </c>
      <c r="M153" s="1">
        <v>2</v>
      </c>
      <c r="N153" s="1">
        <v>0</v>
      </c>
      <c r="O153" s="1">
        <v>1</v>
      </c>
      <c r="P153" s="1">
        <v>2</v>
      </c>
      <c r="Q153" s="1">
        <v>100</v>
      </c>
      <c r="R153" s="1">
        <v>100</v>
      </c>
      <c r="S153" s="1">
        <v>1</v>
      </c>
      <c r="T153" s="1">
        <v>1</v>
      </c>
      <c r="U153" s="1" t="b">
        <v>1</v>
      </c>
      <c r="V153" s="1">
        <v>317</v>
      </c>
      <c r="W153" s="50">
        <v>100284.99</v>
      </c>
      <c r="X153" s="50">
        <v>79287.83</v>
      </c>
      <c r="Y153" s="50">
        <v>175.77</v>
      </c>
      <c r="Z153" s="50">
        <v>178.29</v>
      </c>
      <c r="AA153" s="50">
        <v>150.09</v>
      </c>
      <c r="AB153" s="50">
        <v>154.79</v>
      </c>
      <c r="AC153" s="16">
        <v>1.17134050250518</v>
      </c>
      <c r="AD153" s="16">
        <v>1.1519558058016199</v>
      </c>
      <c r="AE153" s="50">
        <v>1347.64</v>
      </c>
      <c r="AF153" s="50">
        <v>1194.3599999999999</v>
      </c>
      <c r="AG153" s="50">
        <v>1358.85</v>
      </c>
      <c r="AH153" s="50">
        <v>1183.1500000000001</v>
      </c>
      <c r="AI153" s="16">
        <v>0.99440831244152805</v>
      </c>
      <c r="AJ153" s="16">
        <v>1.01327050247683</v>
      </c>
      <c r="AK153" s="1">
        <v>-20</v>
      </c>
      <c r="AL153" s="1">
        <v>15</v>
      </c>
      <c r="AN153" s="6">
        <v>-1.1593464990871105E-3</v>
      </c>
      <c r="AP153" s="6">
        <v>6.3723683733882819E-3</v>
      </c>
      <c r="AR153" s="6">
        <v>-1.6925278869527327E-3</v>
      </c>
      <c r="AT153" s="6">
        <v>5.6119872046678232E-4</v>
      </c>
      <c r="AV153" s="6">
        <v>-1.4902138190722169E-3</v>
      </c>
      <c r="AX153" s="6">
        <v>8.1466921843476037E-4</v>
      </c>
      <c r="AZ153" s="6">
        <v>-2.8957467077150856E-4</v>
      </c>
      <c r="BA153" s="20"/>
      <c r="BB153" s="6">
        <v>-3.2182023550952898E-4</v>
      </c>
      <c r="BC153" s="20"/>
      <c r="BD153" s="6">
        <v>-1.3876733859991441E-2</v>
      </c>
      <c r="BE153" s="23"/>
      <c r="BF153" s="6">
        <v>1.6134136920663122E-2</v>
      </c>
      <c r="BG153" s="23"/>
      <c r="BH153" s="6">
        <v>-5.7684962838416842E-3</v>
      </c>
      <c r="BI153" s="23"/>
      <c r="BJ153" s="6">
        <v>6.7082685962156496E-3</v>
      </c>
      <c r="BK153" s="23"/>
      <c r="BL153" s="6">
        <v>-8.5194921923460454E-3</v>
      </c>
      <c r="BM153" s="20"/>
      <c r="BN153" s="6">
        <v>8.8763029946510308E-3</v>
      </c>
      <c r="BO153" s="20"/>
    </row>
    <row r="154" spans="1:67" x14ac:dyDescent="0.25">
      <c r="A154" s="1">
        <v>153</v>
      </c>
      <c r="B154" s="1" t="s">
        <v>21</v>
      </c>
      <c r="C154" s="1" t="s">
        <v>22</v>
      </c>
      <c r="D154" s="1" t="s">
        <v>40</v>
      </c>
      <c r="E154" s="1" t="s">
        <v>84</v>
      </c>
      <c r="F154" s="1" t="s">
        <v>43</v>
      </c>
      <c r="G154" s="1" t="b">
        <v>1</v>
      </c>
      <c r="H154" s="1" t="b">
        <v>1</v>
      </c>
      <c r="I154" s="1" t="b">
        <v>0</v>
      </c>
      <c r="J154" s="1" t="b">
        <v>1</v>
      </c>
      <c r="K154" s="1" t="b">
        <v>0</v>
      </c>
      <c r="L154" s="1">
        <v>200</v>
      </c>
      <c r="M154" s="1">
        <v>2</v>
      </c>
      <c r="N154" s="1">
        <v>0</v>
      </c>
      <c r="O154" s="1">
        <v>1</v>
      </c>
      <c r="P154" s="1">
        <v>2</v>
      </c>
      <c r="Q154" s="1">
        <v>100</v>
      </c>
      <c r="R154" s="1">
        <v>100</v>
      </c>
      <c r="S154" s="1">
        <v>1</v>
      </c>
      <c r="T154" s="1">
        <v>1</v>
      </c>
      <c r="U154" s="1" t="b">
        <v>1</v>
      </c>
      <c r="V154" s="1">
        <v>201</v>
      </c>
      <c r="W154" s="50">
        <v>99907.34</v>
      </c>
      <c r="X154" s="50">
        <v>78017.08</v>
      </c>
      <c r="Y154" s="50">
        <v>176.29</v>
      </c>
      <c r="Z154" s="50">
        <v>178.55</v>
      </c>
      <c r="AA154" s="50">
        <v>150.78</v>
      </c>
      <c r="AB154" s="50">
        <v>154.62</v>
      </c>
      <c r="AC154" s="16">
        <v>1.1695713630931099</v>
      </c>
      <c r="AD154" s="16">
        <v>1.1550434737527699</v>
      </c>
      <c r="AE154" s="50">
        <v>1359.56</v>
      </c>
      <c r="AF154" s="50">
        <v>1182.44</v>
      </c>
      <c r="AG154" s="50">
        <v>1378.81</v>
      </c>
      <c r="AH154" s="50">
        <v>1163.19</v>
      </c>
      <c r="AI154" s="16">
        <v>0.988950391637334</v>
      </c>
      <c r="AJ154" s="16">
        <v>1.0207923353272299</v>
      </c>
      <c r="AK154" s="1">
        <v>-20</v>
      </c>
      <c r="AL154" s="1">
        <v>15</v>
      </c>
      <c r="AN154" s="6">
        <v>-4.9207486071656259E-3</v>
      </c>
      <c r="AP154" s="6">
        <v>-9.7568116925874637E-3</v>
      </c>
      <c r="AR154" s="6">
        <v>1.2608764795418725E-3</v>
      </c>
      <c r="AT154" s="6">
        <v>2.0203153936810825E-3</v>
      </c>
      <c r="AV154" s="6">
        <v>3.1001769628908882E-3</v>
      </c>
      <c r="AX154" s="6">
        <v>-2.8448766358024624E-4</v>
      </c>
      <c r="AZ154" s="6">
        <v>-1.799491821527166E-3</v>
      </c>
      <c r="BA154" s="20"/>
      <c r="BB154" s="6">
        <v>2.3576873129376175E-3</v>
      </c>
      <c r="BC154" s="20"/>
      <c r="BD154" s="6">
        <v>-5.1543826887671118E-3</v>
      </c>
      <c r="BE154" s="23"/>
      <c r="BF154" s="6">
        <v>5.9928738910119961E-3</v>
      </c>
      <c r="BG154" s="23"/>
      <c r="BH154" s="6">
        <v>8.8356622429821563E-3</v>
      </c>
      <c r="BI154" s="23"/>
      <c r="BJ154" s="6">
        <v>-1.027512069608072E-2</v>
      </c>
      <c r="BK154" s="23"/>
      <c r="BL154" s="6">
        <v>-1.3961343414637062E-2</v>
      </c>
      <c r="BM154" s="20"/>
      <c r="BN154" s="6">
        <v>1.63655162889349E-2</v>
      </c>
      <c r="BO154" s="20"/>
    </row>
    <row r="155" spans="1:67" x14ac:dyDescent="0.25">
      <c r="A155" s="1">
        <v>154</v>
      </c>
      <c r="B155" s="1" t="s">
        <v>21</v>
      </c>
      <c r="C155" s="1" t="s">
        <v>22</v>
      </c>
      <c r="D155" s="1" t="s">
        <v>40</v>
      </c>
      <c r="E155" s="1" t="s">
        <v>84</v>
      </c>
      <c r="F155" s="1" t="s">
        <v>43</v>
      </c>
      <c r="G155" s="1" t="b">
        <v>1</v>
      </c>
      <c r="H155" s="1" t="b">
        <v>1</v>
      </c>
      <c r="I155" s="1" t="b">
        <v>0</v>
      </c>
      <c r="J155" s="1" t="b">
        <v>1</v>
      </c>
      <c r="K155" s="1" t="b">
        <v>0</v>
      </c>
      <c r="L155" s="1">
        <v>200</v>
      </c>
      <c r="M155" s="1">
        <v>2</v>
      </c>
      <c r="N155" s="1">
        <v>0</v>
      </c>
      <c r="O155" s="1">
        <v>1</v>
      </c>
      <c r="P155" s="1">
        <v>2</v>
      </c>
      <c r="Q155" s="1">
        <v>100</v>
      </c>
      <c r="R155" s="1">
        <v>100</v>
      </c>
      <c r="S155" s="1">
        <v>1</v>
      </c>
      <c r="T155" s="1">
        <v>1</v>
      </c>
      <c r="U155" s="1" t="b">
        <v>1</v>
      </c>
      <c r="V155" s="1">
        <v>418</v>
      </c>
      <c r="W155" s="50">
        <v>99496.18</v>
      </c>
      <c r="X155" s="50">
        <v>77780.039999999994</v>
      </c>
      <c r="Y155" s="50">
        <v>177.22</v>
      </c>
      <c r="Z155" s="50">
        <v>179.14</v>
      </c>
      <c r="AA155" s="50">
        <v>150.1</v>
      </c>
      <c r="AB155" s="50">
        <v>154.29</v>
      </c>
      <c r="AC155" s="16">
        <v>1.18113530007608</v>
      </c>
      <c r="AD155" s="16">
        <v>1.16126735014375</v>
      </c>
      <c r="AE155" s="50">
        <v>1376.6</v>
      </c>
      <c r="AF155" s="50">
        <v>1165.4000000000001</v>
      </c>
      <c r="AG155" s="50">
        <v>1370.45</v>
      </c>
      <c r="AH155" s="50">
        <v>1171.55</v>
      </c>
      <c r="AI155" s="16">
        <v>1.0073190364867499</v>
      </c>
      <c r="AJ155" s="16">
        <v>0.99885100089758905</v>
      </c>
      <c r="AK155" s="1">
        <v>-20</v>
      </c>
      <c r="AL155" s="1">
        <v>15</v>
      </c>
      <c r="AN155" s="6">
        <v>-9.0159110346977878E-3</v>
      </c>
      <c r="AP155" s="6">
        <v>-1.2765476530548603E-2</v>
      </c>
      <c r="AR155" s="6">
        <v>6.542926596542209E-3</v>
      </c>
      <c r="AT155" s="6">
        <v>5.3313878444356533E-3</v>
      </c>
      <c r="AV155" s="6">
        <v>-1.4236864164350882E-3</v>
      </c>
      <c r="AX155" s="6">
        <v>-2.4181451404333698E-3</v>
      </c>
      <c r="AZ155" s="6">
        <v>8.0700451192687872E-3</v>
      </c>
      <c r="BA155" s="20"/>
      <c r="BB155" s="6">
        <v>7.7588263065333507E-3</v>
      </c>
      <c r="BC155" s="20"/>
      <c r="BD155" s="6">
        <v>7.3144817372114979E-3</v>
      </c>
      <c r="BE155" s="23"/>
      <c r="BF155" s="6">
        <v>-8.5043678896304931E-3</v>
      </c>
      <c r="BG155" s="23"/>
      <c r="BH155" s="6">
        <v>2.7188904351542753E-3</v>
      </c>
      <c r="BI155" s="23"/>
      <c r="BJ155" s="6">
        <v>-3.1618374053193898E-3</v>
      </c>
      <c r="BK155" s="23"/>
      <c r="BL155" s="6">
        <v>4.3532192204256415E-3</v>
      </c>
      <c r="BM155" s="20"/>
      <c r="BN155" s="6">
        <v>-5.4806662536696082E-3</v>
      </c>
      <c r="BO155" s="20"/>
    </row>
    <row r="156" spans="1:67" x14ac:dyDescent="0.25">
      <c r="A156" s="1">
        <v>155</v>
      </c>
      <c r="B156" s="1" t="s">
        <v>21</v>
      </c>
      <c r="C156" s="1" t="s">
        <v>22</v>
      </c>
      <c r="D156" s="1" t="s">
        <v>40</v>
      </c>
      <c r="E156" s="1" t="s">
        <v>84</v>
      </c>
      <c r="F156" s="1" t="s">
        <v>43</v>
      </c>
      <c r="G156" s="1" t="b">
        <v>1</v>
      </c>
      <c r="H156" s="1" t="b">
        <v>1</v>
      </c>
      <c r="I156" s="1" t="b">
        <v>0</v>
      </c>
      <c r="J156" s="1" t="b">
        <v>1</v>
      </c>
      <c r="K156" s="1" t="b">
        <v>0</v>
      </c>
      <c r="L156" s="1">
        <v>200</v>
      </c>
      <c r="M156" s="1">
        <v>2</v>
      </c>
      <c r="N156" s="1">
        <v>0</v>
      </c>
      <c r="O156" s="1">
        <v>1</v>
      </c>
      <c r="P156" s="1">
        <v>2</v>
      </c>
      <c r="Q156" s="1">
        <v>100</v>
      </c>
      <c r="R156" s="1">
        <v>100</v>
      </c>
      <c r="S156" s="1">
        <v>1</v>
      </c>
      <c r="T156" s="1">
        <v>1</v>
      </c>
      <c r="U156" s="1" t="b">
        <v>1</v>
      </c>
      <c r="V156" s="1">
        <v>239</v>
      </c>
      <c r="W156" s="50">
        <v>102721.94</v>
      </c>
      <c r="X156" s="50">
        <v>81574</v>
      </c>
      <c r="Y156" s="50">
        <v>174.77</v>
      </c>
      <c r="Z156" s="50">
        <v>176.59</v>
      </c>
      <c r="AA156" s="50">
        <v>149.22</v>
      </c>
      <c r="AB156" s="50">
        <v>154.61000000000001</v>
      </c>
      <c r="AC156" s="16">
        <v>1.17153403433309</v>
      </c>
      <c r="AD156" s="16">
        <v>1.14234510814753</v>
      </c>
      <c r="AE156" s="50">
        <v>1380.7</v>
      </c>
      <c r="AF156" s="50">
        <v>1161.3</v>
      </c>
      <c r="AG156" s="50">
        <v>1340.35</v>
      </c>
      <c r="AH156" s="50">
        <v>1201.6500000000001</v>
      </c>
      <c r="AI156" s="16">
        <v>1.03299551531093</v>
      </c>
      <c r="AJ156" s="16">
        <v>0.96973514576217001</v>
      </c>
      <c r="AK156" s="1">
        <v>-20</v>
      </c>
      <c r="AL156" s="1">
        <v>15</v>
      </c>
      <c r="AN156" s="6">
        <v>2.3112727821796186E-2</v>
      </c>
      <c r="AP156" s="6">
        <v>3.5389915169715014E-2</v>
      </c>
      <c r="AR156" s="6">
        <v>-7.3721516686734434E-3</v>
      </c>
      <c r="AT156" s="6">
        <v>-8.9791795274706265E-3</v>
      </c>
      <c r="AV156" s="6">
        <v>-7.2780978485039727E-3</v>
      </c>
      <c r="AX156" s="6">
        <v>-3.4914395075757998E-4</v>
      </c>
      <c r="AZ156" s="6">
        <v>-1.2439999647240185E-4</v>
      </c>
      <c r="BB156" s="6">
        <v>-8.6620748604877562E-3</v>
      </c>
      <c r="BD156" s="6">
        <v>1.0314619304495176E-2</v>
      </c>
      <c r="BF156" s="6">
        <v>-1.1992553998822708E-2</v>
      </c>
      <c r="BH156" s="6">
        <v>-1.9304414758102184E-2</v>
      </c>
      <c r="BJ156" s="6">
        <v>2.2449385926249787E-2</v>
      </c>
      <c r="BL156" s="6">
        <v>2.9954099608085816E-2</v>
      </c>
      <c r="BN156" s="6">
        <v>-3.4470256117133613E-2</v>
      </c>
    </row>
    <row r="157" spans="1:67" x14ac:dyDescent="0.25">
      <c r="A157" s="3">
        <v>156</v>
      </c>
      <c r="B157" s="3" t="s">
        <v>21</v>
      </c>
      <c r="C157" s="3" t="s">
        <v>22</v>
      </c>
      <c r="D157" s="3" t="s">
        <v>40</v>
      </c>
      <c r="E157" s="3" t="s">
        <v>85</v>
      </c>
      <c r="F157" s="3" t="s">
        <v>43</v>
      </c>
      <c r="G157" s="3" t="b">
        <v>1</v>
      </c>
      <c r="H157" s="3" t="b">
        <v>1</v>
      </c>
      <c r="I157" s="3" t="b">
        <v>0</v>
      </c>
      <c r="J157" s="3" t="b">
        <v>1</v>
      </c>
      <c r="K157" s="3" t="b">
        <v>0</v>
      </c>
      <c r="L157" s="3">
        <v>200</v>
      </c>
      <c r="M157" s="3">
        <v>2</v>
      </c>
      <c r="N157" s="3">
        <v>0</v>
      </c>
      <c r="O157" s="3">
        <v>1</v>
      </c>
      <c r="P157" s="3">
        <v>2</v>
      </c>
      <c r="Q157" s="3">
        <v>100</v>
      </c>
      <c r="R157" s="3">
        <v>100</v>
      </c>
      <c r="S157" s="3">
        <v>1</v>
      </c>
      <c r="T157" s="3">
        <v>1</v>
      </c>
      <c r="U157" s="3" t="b">
        <v>1</v>
      </c>
      <c r="V157" s="3">
        <v>201</v>
      </c>
      <c r="W157" s="51">
        <v>97699.12</v>
      </c>
      <c r="X157" s="51">
        <v>83404.34</v>
      </c>
      <c r="Y157" s="51">
        <v>174.54</v>
      </c>
      <c r="Z157" s="51">
        <v>177.17</v>
      </c>
      <c r="AA157" s="51">
        <v>150.22999999999999</v>
      </c>
      <c r="AB157" s="51">
        <v>155.52000000000001</v>
      </c>
      <c r="AC157" s="17">
        <v>1.16195785895042</v>
      </c>
      <c r="AD157" s="17">
        <v>1.1394511666235601</v>
      </c>
      <c r="AE157" s="51">
        <v>1299.01</v>
      </c>
      <c r="AF157" s="51">
        <v>1242.99</v>
      </c>
      <c r="AG157" s="51">
        <v>1301.1600000000001</v>
      </c>
      <c r="AH157" s="51">
        <v>1240.8399999999999</v>
      </c>
      <c r="AI157" s="17">
        <v>1.0007964405448899</v>
      </c>
      <c r="AJ157" s="17">
        <v>1.00485730703687</v>
      </c>
      <c r="AK157" s="3">
        <v>-20</v>
      </c>
      <c r="AL157" s="3">
        <v>14</v>
      </c>
      <c r="AN157" s="6" cm="1">
        <f t="array" ref="AN157:AN161">W157:W161/AO157-1</f>
        <v>-1.4721802430316955E-2</v>
      </c>
      <c r="AO157" s="23">
        <f>AVERAGE(W157:W161)</f>
        <v>99158.917999999991</v>
      </c>
      <c r="AP157" s="6" cm="1">
        <f t="array" ref="AP157:AP161">X157:X161/AQ157-1</f>
        <v>-1.135969208372889E-2</v>
      </c>
      <c r="AQ157" s="23">
        <f t="shared" ref="AQ157" si="27">AVERAGE(X157:X161)</f>
        <v>84362.673999999999</v>
      </c>
      <c r="AR157" s="6" cm="1">
        <f t="array" ref="AR157:AR161">Y157:Y161/AS157-1</f>
        <v>-1.4894080175964497E-4</v>
      </c>
      <c r="AS157" s="23">
        <f>AVERAGE(Y157:Y161)</f>
        <v>174.56599999999997</v>
      </c>
      <c r="AT157" s="6" cm="1">
        <f t="array" ref="AT157:AT161">Z157:Z161/AU157-1</f>
        <v>-3.4982395955607259E-4</v>
      </c>
      <c r="AU157" s="23">
        <f>AVERAGE(Z157:Z161)</f>
        <v>177.23200000000003</v>
      </c>
      <c r="AV157" s="6" cm="1">
        <f t="array" ref="AV157:AV161">AA157:AA161/AW157-1</f>
        <v>5.1115303814910362E-3</v>
      </c>
      <c r="AW157" s="23">
        <f>AVERAGE(AA157:AA161)</f>
        <v>149.46600000000004</v>
      </c>
      <c r="AX157" s="6" cm="1">
        <f t="array" ref="AX157:AX161">AB157:AB161/AY157-1</f>
        <v>7.7368687065042518E-3</v>
      </c>
      <c r="AY157" s="23">
        <f>AVERAGE(AB157:AB161)</f>
        <v>154.32600000000002</v>
      </c>
      <c r="AZ157" s="6" cm="1">
        <f t="array" ref="AZ157:AZ161">AC157:AC161/BA157-1</f>
        <v>-5.3414541342083899E-3</v>
      </c>
      <c r="BA157" s="20">
        <f>AVERAGE(AC157:AC161)</f>
        <v>1.168197733563938</v>
      </c>
      <c r="BB157" s="6" cm="1">
        <f t="array" ref="BB157:BB161">AD157:AD161/BC157-1</f>
        <v>-8.081327452992948E-3</v>
      </c>
      <c r="BC157" s="20">
        <f>AVERAGE(AD157:AD161)</f>
        <v>1.1487344659998437</v>
      </c>
      <c r="BD157" s="6" cm="1">
        <f t="array" ref="BD157:BD161">AE157:AE161/BE157-1</f>
        <v>1.5713523499349957E-3</v>
      </c>
      <c r="BE157" s="23">
        <f>AVERAGE(AE157:AE161)</f>
        <v>1296.972</v>
      </c>
      <c r="BF157" s="6" cm="1">
        <f t="array" ref="BF157:BF161">AF157:AF161/BG157-1</f>
        <v>-1.6369109771025014E-3</v>
      </c>
      <c r="BG157" s="23">
        <f>AVERAGE(AF157:AF161)</f>
        <v>1245.028</v>
      </c>
      <c r="BH157" s="6" cm="1">
        <f t="array" ref="BH157:BH161">AG157:AG161/BI157-1</f>
        <v>-8.2863832589449293E-3</v>
      </c>
      <c r="BI157" s="23">
        <f>AVERAGE(AG157:AG161)</f>
        <v>1312.0320000000002</v>
      </c>
      <c r="BJ157" s="6" cm="1">
        <f t="array" ref="BJ157:BJ161">AH157:AH161/BK157-1</f>
        <v>8.8392543545849911E-3</v>
      </c>
      <c r="BK157" s="23">
        <f>AVERAGE(AH157:AH161)</f>
        <v>1229.9679999999998</v>
      </c>
      <c r="BL157" s="6" cm="1">
        <f t="array" ref="BL157:BL161">AI157:AI161/BM157-1</f>
        <v>9.6984082245772374E-3</v>
      </c>
      <c r="BM157" s="20">
        <f>AVERAGE(AI157:AI161)</f>
        <v>0.99118353796819358</v>
      </c>
      <c r="BN157" s="6" cm="1">
        <f t="array" ref="BN157:BN161">AJ157:AJ161/BO157-1</f>
        <v>-1.0538000257814928E-2</v>
      </c>
      <c r="BO157" s="20">
        <f>AVERAGE(AJ157:AJ161)</f>
        <v>1.015559270895392</v>
      </c>
    </row>
    <row r="158" spans="1:67" x14ac:dyDescent="0.25">
      <c r="A158" s="3">
        <v>157</v>
      </c>
      <c r="B158" s="3" t="s">
        <v>21</v>
      </c>
      <c r="C158" s="3" t="s">
        <v>22</v>
      </c>
      <c r="D158" s="3" t="s">
        <v>40</v>
      </c>
      <c r="E158" s="3" t="s">
        <v>85</v>
      </c>
      <c r="F158" s="3" t="s">
        <v>43</v>
      </c>
      <c r="G158" s="3" t="b">
        <v>1</v>
      </c>
      <c r="H158" s="3" t="b">
        <v>1</v>
      </c>
      <c r="I158" s="3" t="b">
        <v>0</v>
      </c>
      <c r="J158" s="3" t="b">
        <v>1</v>
      </c>
      <c r="K158" s="3" t="b">
        <v>0</v>
      </c>
      <c r="L158" s="3">
        <v>200</v>
      </c>
      <c r="M158" s="3">
        <v>2</v>
      </c>
      <c r="N158" s="3">
        <v>0</v>
      </c>
      <c r="O158" s="3">
        <v>1</v>
      </c>
      <c r="P158" s="3">
        <v>2</v>
      </c>
      <c r="Q158" s="3">
        <v>100</v>
      </c>
      <c r="R158" s="3">
        <v>100</v>
      </c>
      <c r="S158" s="3">
        <v>1</v>
      </c>
      <c r="T158" s="3">
        <v>1</v>
      </c>
      <c r="U158" s="3" t="b">
        <v>1</v>
      </c>
      <c r="V158" s="3">
        <v>201</v>
      </c>
      <c r="W158" s="51">
        <v>99849.47</v>
      </c>
      <c r="X158" s="51">
        <v>85082.43</v>
      </c>
      <c r="Y158" s="51">
        <v>174.35</v>
      </c>
      <c r="Z158" s="51">
        <v>177.08</v>
      </c>
      <c r="AA158" s="51">
        <v>149.11000000000001</v>
      </c>
      <c r="AB158" s="51">
        <v>153.94999999999999</v>
      </c>
      <c r="AC158" s="17">
        <v>1.16949160488906</v>
      </c>
      <c r="AD158" s="17">
        <v>1.1504687422212301</v>
      </c>
      <c r="AE158" s="51">
        <v>1293.6600000000001</v>
      </c>
      <c r="AF158" s="51">
        <v>1248.3399999999999</v>
      </c>
      <c r="AG158" s="51">
        <v>1312.73</v>
      </c>
      <c r="AH158" s="51">
        <v>1229.27</v>
      </c>
      <c r="AI158" s="17">
        <v>0.987994383290281</v>
      </c>
      <c r="AJ158" s="17">
        <v>1.01849708393472</v>
      </c>
      <c r="AK158" s="3">
        <v>-20</v>
      </c>
      <c r="AL158" s="3">
        <v>14</v>
      </c>
      <c r="AN158" s="6">
        <v>6.964093738901056E-3</v>
      </c>
      <c r="AP158" s="6">
        <v>8.5316878409993357E-3</v>
      </c>
      <c r="AR158" s="6">
        <v>-1.2373543530812547E-3</v>
      </c>
      <c r="AT158" s="6">
        <v>-8.5763293310470168E-4</v>
      </c>
      <c r="AV158" s="6">
        <v>-2.3818125861401196E-3</v>
      </c>
      <c r="AX158" s="6">
        <v>-2.4364008657000724E-3</v>
      </c>
      <c r="AZ158" s="6">
        <v>1.1075790407286679E-3</v>
      </c>
      <c r="BA158" s="20"/>
      <c r="BB158" s="6">
        <v>1.5097276809543647E-3</v>
      </c>
      <c r="BC158" s="20"/>
      <c r="BD158" s="6">
        <v>-2.5536403253114681E-3</v>
      </c>
      <c r="BE158" s="23"/>
      <c r="BF158" s="6">
        <v>2.6601811364883599E-3</v>
      </c>
      <c r="BG158" s="23"/>
      <c r="BH158" s="6">
        <v>5.3199921953117624E-4</v>
      </c>
      <c r="BI158" s="23"/>
      <c r="BJ158" s="6">
        <v>-5.6749443887960105E-4</v>
      </c>
      <c r="BK158" s="23"/>
      <c r="BL158" s="6">
        <v>-3.2175218370251724E-3</v>
      </c>
      <c r="BM158" s="20"/>
      <c r="BN158" s="6">
        <v>2.892803131754107E-3</v>
      </c>
      <c r="BO158" s="20"/>
    </row>
    <row r="159" spans="1:67" x14ac:dyDescent="0.25">
      <c r="A159" s="3">
        <v>158</v>
      </c>
      <c r="B159" s="3" t="s">
        <v>21</v>
      </c>
      <c r="C159" s="3" t="s">
        <v>22</v>
      </c>
      <c r="D159" s="3" t="s">
        <v>40</v>
      </c>
      <c r="E159" s="3" t="s">
        <v>85</v>
      </c>
      <c r="F159" s="3" t="s">
        <v>43</v>
      </c>
      <c r="G159" s="3" t="b">
        <v>1</v>
      </c>
      <c r="H159" s="3" t="b">
        <v>1</v>
      </c>
      <c r="I159" s="3" t="b">
        <v>0</v>
      </c>
      <c r="J159" s="3" t="b">
        <v>1</v>
      </c>
      <c r="K159" s="3" t="b">
        <v>0</v>
      </c>
      <c r="L159" s="3">
        <v>200</v>
      </c>
      <c r="M159" s="3">
        <v>2</v>
      </c>
      <c r="N159" s="3">
        <v>0</v>
      </c>
      <c r="O159" s="3">
        <v>1</v>
      </c>
      <c r="P159" s="3">
        <v>2</v>
      </c>
      <c r="Q159" s="3">
        <v>100</v>
      </c>
      <c r="R159" s="3">
        <v>100</v>
      </c>
      <c r="S159" s="3">
        <v>1</v>
      </c>
      <c r="T159" s="3">
        <v>1</v>
      </c>
      <c r="U159" s="3" t="b">
        <v>1</v>
      </c>
      <c r="V159" s="3">
        <v>201</v>
      </c>
      <c r="W159" s="51">
        <v>99157.79</v>
      </c>
      <c r="X159" s="51">
        <v>84599.47</v>
      </c>
      <c r="Y159" s="51">
        <v>174.95</v>
      </c>
      <c r="Z159" s="51">
        <v>177.59</v>
      </c>
      <c r="AA159" s="51">
        <v>148.96</v>
      </c>
      <c r="AB159" s="51">
        <v>153.93</v>
      </c>
      <c r="AC159" s="17">
        <v>1.1747618351958</v>
      </c>
      <c r="AD159" s="17">
        <v>1.15395118347943</v>
      </c>
      <c r="AE159" s="51">
        <v>1298.24</v>
      </c>
      <c r="AF159" s="51">
        <v>1243.76</v>
      </c>
      <c r="AG159" s="51">
        <v>1308.19</v>
      </c>
      <c r="AH159" s="51">
        <v>1233.81</v>
      </c>
      <c r="AI159" s="17">
        <v>0.99473973358296397</v>
      </c>
      <c r="AJ159" s="17">
        <v>1.01072939732555</v>
      </c>
      <c r="AK159" s="3">
        <v>-20</v>
      </c>
      <c r="AL159" s="3">
        <v>14</v>
      </c>
      <c r="AN159" s="6">
        <v>-1.137567878661816E-5</v>
      </c>
      <c r="AP159" s="6">
        <v>2.8068811569439411E-3</v>
      </c>
      <c r="AR159" s="6">
        <v>2.199741072144823E-3</v>
      </c>
      <c r="AT159" s="6">
        <v>2.019951250338492E-3</v>
      </c>
      <c r="AV159" s="6">
        <v>-3.3853853050194171E-3</v>
      </c>
      <c r="AX159" s="6">
        <v>-2.5659966564286485E-3</v>
      </c>
      <c r="AZ159" s="6">
        <v>5.6189987732953028E-3</v>
      </c>
      <c r="BA159" s="20"/>
      <c r="BB159" s="6">
        <v>4.5412735788734615E-3</v>
      </c>
      <c r="BC159" s="20"/>
      <c r="BD159" s="6">
        <v>9.7766181536695917E-4</v>
      </c>
      <c r="BE159" s="23"/>
      <c r="BF159" s="6">
        <v>-1.0184509906604466E-3</v>
      </c>
      <c r="BG159" s="23"/>
      <c r="BH159" s="6">
        <v>-2.9282822370186867E-3</v>
      </c>
      <c r="BI159" s="23"/>
      <c r="BJ159" s="6">
        <v>3.1236585016847229E-3</v>
      </c>
      <c r="BK159" s="23"/>
      <c r="BL159" s="6">
        <v>3.5878275602319043E-3</v>
      </c>
      <c r="BM159" s="20"/>
      <c r="BN159" s="6">
        <v>-4.7558756128370794E-3</v>
      </c>
      <c r="BO159" s="20"/>
    </row>
    <row r="160" spans="1:67" x14ac:dyDescent="0.25">
      <c r="A160" s="3">
        <v>159</v>
      </c>
      <c r="B160" s="3" t="s">
        <v>21</v>
      </c>
      <c r="C160" s="3" t="s">
        <v>22</v>
      </c>
      <c r="D160" s="3" t="s">
        <v>40</v>
      </c>
      <c r="E160" s="3" t="s">
        <v>85</v>
      </c>
      <c r="F160" s="3" t="s">
        <v>43</v>
      </c>
      <c r="G160" s="3" t="b">
        <v>1</v>
      </c>
      <c r="H160" s="3" t="b">
        <v>1</v>
      </c>
      <c r="I160" s="3" t="b">
        <v>0</v>
      </c>
      <c r="J160" s="3" t="b">
        <v>1</v>
      </c>
      <c r="K160" s="3" t="b">
        <v>0</v>
      </c>
      <c r="L160" s="3">
        <v>200</v>
      </c>
      <c r="M160" s="3">
        <v>2</v>
      </c>
      <c r="N160" s="3">
        <v>0</v>
      </c>
      <c r="O160" s="3">
        <v>1</v>
      </c>
      <c r="P160" s="3">
        <v>2</v>
      </c>
      <c r="Q160" s="3">
        <v>100</v>
      </c>
      <c r="R160" s="3">
        <v>100</v>
      </c>
      <c r="S160" s="3">
        <v>1</v>
      </c>
      <c r="T160" s="3">
        <v>1</v>
      </c>
      <c r="U160" s="3" t="b">
        <v>1</v>
      </c>
      <c r="V160" s="3">
        <v>201</v>
      </c>
      <c r="W160" s="51">
        <v>100238.09</v>
      </c>
      <c r="X160" s="51">
        <v>84676.83</v>
      </c>
      <c r="Y160" s="51">
        <v>174.38</v>
      </c>
      <c r="Z160" s="51">
        <v>177.23</v>
      </c>
      <c r="AA160" s="51">
        <v>149.33000000000001</v>
      </c>
      <c r="AB160" s="51">
        <v>153.51</v>
      </c>
      <c r="AC160" s="17">
        <v>1.1679968936424301</v>
      </c>
      <c r="AD160" s="17">
        <v>1.1548365486191099</v>
      </c>
      <c r="AE160" s="51">
        <v>1288.3599999999999</v>
      </c>
      <c r="AF160" s="51">
        <v>1253.6400000000001</v>
      </c>
      <c r="AG160" s="51">
        <v>1329.86</v>
      </c>
      <c r="AH160" s="51">
        <v>1212.1400000000001</v>
      </c>
      <c r="AI160" s="17">
        <v>0.97233452927237296</v>
      </c>
      <c r="AJ160" s="17">
        <v>1.03917171356974</v>
      </c>
      <c r="AK160" s="3">
        <v>-20</v>
      </c>
      <c r="AL160" s="3">
        <v>14</v>
      </c>
      <c r="AN160" s="6">
        <v>1.0883257116621747E-2</v>
      </c>
      <c r="AP160" s="6">
        <v>3.7238743760066306E-3</v>
      </c>
      <c r="AR160" s="6">
        <v>-1.0654995818198953E-3</v>
      </c>
      <c r="AT160" s="6">
        <v>-1.1284643856801502E-5</v>
      </c>
      <c r="AV160" s="6">
        <v>-9.0990593178397194E-4</v>
      </c>
      <c r="AX160" s="6">
        <v>-5.2875082617318547E-3</v>
      </c>
      <c r="AZ160" s="6">
        <v>-1.719228823490182E-4</v>
      </c>
      <c r="BA160" s="20"/>
      <c r="BB160" s="6">
        <v>5.3120044708983016E-3</v>
      </c>
      <c r="BC160" s="20"/>
      <c r="BD160" s="6">
        <v>-6.6400816671448037E-3</v>
      </c>
      <c r="BE160" s="23"/>
      <c r="BF160" s="6">
        <v>6.9171135107002346E-3</v>
      </c>
      <c r="BG160" s="23"/>
      <c r="BH160" s="6">
        <v>1.3588083217482394E-2</v>
      </c>
      <c r="BI160" s="23"/>
      <c r="BJ160" s="6">
        <v>-1.4494686040612215E-2</v>
      </c>
      <c r="BK160" s="23"/>
      <c r="BL160" s="6">
        <v>-1.9016668431014128E-2</v>
      </c>
      <c r="BM160" s="20"/>
      <c r="BN160" s="6">
        <v>2.3250679060346391E-2</v>
      </c>
      <c r="BO160" s="20"/>
    </row>
    <row r="161" spans="1:67" x14ac:dyDescent="0.25">
      <c r="A161" s="3">
        <v>160</v>
      </c>
      <c r="B161" s="3" t="s">
        <v>21</v>
      </c>
      <c r="C161" s="3" t="s">
        <v>22</v>
      </c>
      <c r="D161" s="3" t="s">
        <v>40</v>
      </c>
      <c r="E161" s="3" t="s">
        <v>85</v>
      </c>
      <c r="F161" s="3" t="s">
        <v>43</v>
      </c>
      <c r="G161" s="3" t="b">
        <v>1</v>
      </c>
      <c r="H161" s="3" t="b">
        <v>1</v>
      </c>
      <c r="I161" s="3" t="b">
        <v>0</v>
      </c>
      <c r="J161" s="3" t="b">
        <v>1</v>
      </c>
      <c r="K161" s="3" t="b">
        <v>0</v>
      </c>
      <c r="L161" s="3">
        <v>200</v>
      </c>
      <c r="M161" s="3">
        <v>2</v>
      </c>
      <c r="N161" s="3">
        <v>0</v>
      </c>
      <c r="O161" s="3">
        <v>1</v>
      </c>
      <c r="P161" s="3">
        <v>2</v>
      </c>
      <c r="Q161" s="3">
        <v>100</v>
      </c>
      <c r="R161" s="3">
        <v>100</v>
      </c>
      <c r="S161" s="3">
        <v>1</v>
      </c>
      <c r="T161" s="3">
        <v>1</v>
      </c>
      <c r="U161" s="3" t="b">
        <v>1</v>
      </c>
      <c r="V161" s="3">
        <v>201</v>
      </c>
      <c r="W161" s="51">
        <v>98850.12</v>
      </c>
      <c r="X161" s="51">
        <v>84050.3</v>
      </c>
      <c r="Y161" s="51">
        <v>174.61</v>
      </c>
      <c r="Z161" s="51">
        <v>177.09</v>
      </c>
      <c r="AA161" s="51">
        <v>149.69999999999999</v>
      </c>
      <c r="AB161" s="51">
        <v>154.72</v>
      </c>
      <c r="AC161" s="17">
        <v>1.1667804751419799</v>
      </c>
      <c r="AD161" s="17">
        <v>1.14496468905589</v>
      </c>
      <c r="AE161" s="51">
        <v>1305.5899999999999</v>
      </c>
      <c r="AF161" s="51">
        <v>1236.4100000000001</v>
      </c>
      <c r="AG161" s="51">
        <v>1308.22</v>
      </c>
      <c r="AH161" s="51">
        <v>1233.78</v>
      </c>
      <c r="AI161" s="17">
        <v>1.00005260315046</v>
      </c>
      <c r="AJ161" s="17">
        <v>1.0045408526100801</v>
      </c>
      <c r="AK161" s="3">
        <v>-20</v>
      </c>
      <c r="AL161" s="3">
        <v>14</v>
      </c>
      <c r="AN161" s="6">
        <v>-3.1141727464190083E-3</v>
      </c>
      <c r="AP161" s="6">
        <v>-3.702751290221018E-3</v>
      </c>
      <c r="AR161" s="6">
        <v>2.5205366451674927E-4</v>
      </c>
      <c r="AT161" s="6">
        <v>-8.0120971382158235E-4</v>
      </c>
      <c r="AV161" s="6">
        <v>1.5655734414512512E-3</v>
      </c>
      <c r="AX161" s="6">
        <v>2.5530370773556577E-3</v>
      </c>
      <c r="AZ161" s="6">
        <v>-1.2132007974662296E-3</v>
      </c>
      <c r="BA161" s="20"/>
      <c r="BB161" s="6">
        <v>-3.2816782777319586E-3</v>
      </c>
      <c r="BC161" s="20"/>
      <c r="BD161" s="6">
        <v>6.644707827154317E-3</v>
      </c>
      <c r="BE161" s="23"/>
      <c r="BF161" s="6">
        <v>-6.9219326794256464E-3</v>
      </c>
      <c r="BG161" s="23"/>
      <c r="BH161" s="6">
        <v>-2.9054169410502872E-3</v>
      </c>
      <c r="BI161" s="23"/>
      <c r="BJ161" s="6">
        <v>3.0992676232228789E-3</v>
      </c>
      <c r="BK161" s="23"/>
      <c r="BL161" s="6">
        <v>8.9479544832300473E-3</v>
      </c>
      <c r="BM161" s="20"/>
      <c r="BN161" s="6">
        <v>-1.0849606321448158E-2</v>
      </c>
      <c r="BO161" s="20"/>
    </row>
    <row r="162" spans="1:67" x14ac:dyDescent="0.25">
      <c r="A162" s="1">
        <v>161</v>
      </c>
      <c r="B162" s="1" t="s">
        <v>21</v>
      </c>
      <c r="C162" s="1" t="s">
        <v>22</v>
      </c>
      <c r="D162" s="1" t="s">
        <v>40</v>
      </c>
      <c r="E162" s="1" t="s">
        <v>86</v>
      </c>
      <c r="F162" s="1" t="s">
        <v>43</v>
      </c>
      <c r="G162" s="1" t="b">
        <v>1</v>
      </c>
      <c r="H162" s="1" t="b">
        <v>1</v>
      </c>
      <c r="I162" s="1" t="b">
        <v>0</v>
      </c>
      <c r="J162" s="1" t="b">
        <v>1</v>
      </c>
      <c r="K162" s="1" t="b">
        <v>0</v>
      </c>
      <c r="L162" s="1">
        <v>200</v>
      </c>
      <c r="M162" s="1">
        <v>2</v>
      </c>
      <c r="N162" s="1">
        <v>0</v>
      </c>
      <c r="O162" s="1">
        <v>1</v>
      </c>
      <c r="P162" s="1">
        <v>2</v>
      </c>
      <c r="Q162" s="1">
        <v>100</v>
      </c>
      <c r="R162" s="1">
        <v>100</v>
      </c>
      <c r="S162" s="1">
        <v>1</v>
      </c>
      <c r="T162" s="1">
        <v>1</v>
      </c>
      <c r="U162" s="1" t="b">
        <v>1</v>
      </c>
      <c r="V162" s="1">
        <v>242</v>
      </c>
      <c r="W162" s="50">
        <v>88374.67</v>
      </c>
      <c r="X162" s="50">
        <v>75645.61</v>
      </c>
      <c r="Y162" s="50">
        <v>178.58</v>
      </c>
      <c r="Z162" s="50">
        <v>180</v>
      </c>
      <c r="AA162" s="50">
        <v>155.19999999999999</v>
      </c>
      <c r="AB162" s="50">
        <v>157.08000000000001</v>
      </c>
      <c r="AC162" s="16">
        <v>1.1508930106687001</v>
      </c>
      <c r="AD162" s="16">
        <v>1.1460538974685599</v>
      </c>
      <c r="AE162" s="50">
        <v>1319.26</v>
      </c>
      <c r="AF162" s="50">
        <v>1222.74</v>
      </c>
      <c r="AG162" s="50">
        <v>1345.71</v>
      </c>
      <c r="AH162" s="50">
        <v>1196.29</v>
      </c>
      <c r="AI162" s="16">
        <v>0.98317569570285701</v>
      </c>
      <c r="AJ162" s="16">
        <v>1.02582693829225</v>
      </c>
      <c r="AK162" s="1">
        <v>-20</v>
      </c>
      <c r="AL162" s="1">
        <v>13</v>
      </c>
      <c r="AN162" s="6" cm="1">
        <f t="array" ref="AN162:AN166">W162:W166/AO162-1</f>
        <v>1.8910785979597833E-3</v>
      </c>
      <c r="AO162" s="23">
        <f>AVERAGE(W162:W166)</f>
        <v>88207.862000000008</v>
      </c>
      <c r="AP162" s="6" cm="1">
        <f t="array" ref="AP162:AP166">X162:X166/AQ162-1</f>
        <v>-5.5290796359898087E-3</v>
      </c>
      <c r="AQ162" s="23">
        <f t="shared" ref="AQ162" si="28">AVERAGE(X162:X166)</f>
        <v>76066.186000000016</v>
      </c>
      <c r="AR162" s="6" cm="1">
        <f t="array" ref="AR162:AR166">Y162:Y166/AS162-1</f>
        <v>1.6802016241945772E-4</v>
      </c>
      <c r="AS162" s="23">
        <f>AVERAGE(Y162:Y166)</f>
        <v>178.55</v>
      </c>
      <c r="AT162" s="6" cm="1">
        <f t="array" ref="AT162:AT166">Z162:Z166/AU162-1</f>
        <v>6.6711140760489229E-4</v>
      </c>
      <c r="AU162" s="23">
        <f>AVERAGE(Z162:Z166)</f>
        <v>179.88000000000002</v>
      </c>
      <c r="AV162" s="6" cm="1">
        <f t="array" ref="AV162:AV166">AA162:AA166/AW162-1</f>
        <v>2.3897177549569992E-3</v>
      </c>
      <c r="AW162" s="23">
        <f>AVERAGE(AA162:AA166)</f>
        <v>154.82999999999998</v>
      </c>
      <c r="AX162" s="6" cm="1">
        <f t="array" ref="AX162:AX166">AB162:AB166/AY162-1</f>
        <v>-1.8681611956230526E-3</v>
      </c>
      <c r="AY162" s="23">
        <f>AVERAGE(AB162:AB166)</f>
        <v>157.374</v>
      </c>
      <c r="AZ162" s="6" cm="1">
        <f t="array" ref="AZ162:AZ166">AC162:AC166/BA162-1</f>
        <v>-2.2275101580991885E-3</v>
      </c>
      <c r="BA162" s="20">
        <f>AVERAGE(AC162:AC166)</f>
        <v>1.1534623597921221</v>
      </c>
      <c r="BB162" s="6" cm="1">
        <f t="array" ref="BB162:BB166">AD162:AD166/BC162-1</f>
        <v>2.4545118641949859E-3</v>
      </c>
      <c r="BC162" s="20">
        <f>AVERAGE(AD162:AD166)</f>
        <v>1.143247782223378</v>
      </c>
      <c r="BD162" s="6" cm="1">
        <f t="array" ref="BD162:BD166">AE162:AE166/BE162-1</f>
        <v>-3.3753157748420692E-3</v>
      </c>
      <c r="BE162" s="23">
        <f>AVERAGE(AE162:AE166)</f>
        <v>1323.7280000000001</v>
      </c>
      <c r="BF162" s="6" cm="1">
        <f t="array" ref="BF162:BF166">AF162:AF166/BG162-1</f>
        <v>3.6674896903154952E-3</v>
      </c>
      <c r="BG162" s="23">
        <f>AVERAGE(AF162:AF166)</f>
        <v>1218.2719999999999</v>
      </c>
      <c r="BH162" s="6" cm="1">
        <f t="array" ref="BH162:BH166">AG162:AG166/BI162-1</f>
        <v>1.317715297603983E-2</v>
      </c>
      <c r="BI162" s="23">
        <f>AVERAGE(AG162:AG166)</f>
        <v>1328.2080000000001</v>
      </c>
      <c r="BJ162" s="6" cm="1">
        <f t="array" ref="BJ162:BJ166">AH162:AH166/BK162-1</f>
        <v>-1.44192744720677E-2</v>
      </c>
      <c r="BK162" s="23">
        <f>AVERAGE(AH162:AH166)</f>
        <v>1213.7919999999999</v>
      </c>
      <c r="BL162" s="6" cm="1">
        <f t="array" ref="BL162:BL166">AI162:AI166/BM162-1</f>
        <v>-1.7406269775131933E-2</v>
      </c>
      <c r="BM162" s="20">
        <f>AVERAGE(AI162:AI166)</f>
        <v>1.0005922747724594</v>
      </c>
      <c r="BN162" s="6" cm="1">
        <f t="array" ref="BN162:BN166">AJ162:AJ166/BO162-1</f>
        <v>1.7330779522187312E-2</v>
      </c>
      <c r="BO162" s="20">
        <f>AVERAGE(AJ162:AJ166)</f>
        <v>1.0083514221146961</v>
      </c>
    </row>
    <row r="163" spans="1:67" x14ac:dyDescent="0.25">
      <c r="A163" s="1">
        <v>162</v>
      </c>
      <c r="B163" s="1" t="s">
        <v>21</v>
      </c>
      <c r="C163" s="1" t="s">
        <v>22</v>
      </c>
      <c r="D163" s="1" t="s">
        <v>40</v>
      </c>
      <c r="E163" s="1" t="s">
        <v>86</v>
      </c>
      <c r="F163" s="1" t="s">
        <v>43</v>
      </c>
      <c r="G163" s="1" t="b">
        <v>1</v>
      </c>
      <c r="H163" s="1" t="b">
        <v>1</v>
      </c>
      <c r="I163" s="1" t="b">
        <v>0</v>
      </c>
      <c r="J163" s="1" t="b">
        <v>1</v>
      </c>
      <c r="K163" s="1" t="b">
        <v>0</v>
      </c>
      <c r="L163" s="1">
        <v>200</v>
      </c>
      <c r="M163" s="1">
        <v>2</v>
      </c>
      <c r="N163" s="1">
        <v>0</v>
      </c>
      <c r="O163" s="1">
        <v>1</v>
      </c>
      <c r="P163" s="1">
        <v>2</v>
      </c>
      <c r="Q163" s="1">
        <v>100</v>
      </c>
      <c r="R163" s="1">
        <v>100</v>
      </c>
      <c r="S163" s="1">
        <v>1</v>
      </c>
      <c r="T163" s="1">
        <v>1</v>
      </c>
      <c r="U163" s="1" t="b">
        <v>1</v>
      </c>
      <c r="V163" s="1">
        <v>256</v>
      </c>
      <c r="W163" s="50">
        <v>86910.74</v>
      </c>
      <c r="X163" s="50">
        <v>76109.320000000007</v>
      </c>
      <c r="Y163" s="50">
        <v>178.74</v>
      </c>
      <c r="Z163" s="50">
        <v>180</v>
      </c>
      <c r="AA163" s="50">
        <v>154.47999999999999</v>
      </c>
      <c r="AB163" s="50">
        <v>158.31</v>
      </c>
      <c r="AC163" s="16">
        <v>1.1572663645747501</v>
      </c>
      <c r="AD163" s="16">
        <v>1.1371977403565701</v>
      </c>
      <c r="AE163" s="50">
        <v>1325.86</v>
      </c>
      <c r="AF163" s="50">
        <v>1216.1400000000001</v>
      </c>
      <c r="AG163" s="50">
        <v>1294.76</v>
      </c>
      <c r="AH163" s="50">
        <v>1247.24</v>
      </c>
      <c r="AI163" s="16">
        <v>1.0281922395989</v>
      </c>
      <c r="AJ163" s="16">
        <v>0.97948445779504101</v>
      </c>
      <c r="AK163" s="1">
        <v>-20</v>
      </c>
      <c r="AL163" s="1">
        <v>13</v>
      </c>
      <c r="AN163" s="6">
        <v>-1.4705287834773761E-2</v>
      </c>
      <c r="AP163" s="6">
        <v>5.670587979786923E-4</v>
      </c>
      <c r="AR163" s="6">
        <v>1.0641276953233803E-3</v>
      </c>
      <c r="AT163" s="6">
        <v>6.6711140760489229E-4</v>
      </c>
      <c r="AV163" s="6">
        <v>-2.2605438222565999E-3</v>
      </c>
      <c r="AX163" s="6">
        <v>5.9476152350452782E-3</v>
      </c>
      <c r="AZ163" s="6">
        <v>3.2979010977987055E-3</v>
      </c>
      <c r="BA163" s="20"/>
      <c r="BB163" s="6">
        <v>-5.2919777854647521E-3</v>
      </c>
      <c r="BC163" s="20"/>
      <c r="BD163" s="6">
        <v>1.6106027824445146E-3</v>
      </c>
      <c r="BE163" s="23"/>
      <c r="BF163" s="6">
        <v>-1.7500197000339668E-3</v>
      </c>
      <c r="BG163" s="23"/>
      <c r="BH163" s="6">
        <v>-2.5182802693554107E-2</v>
      </c>
      <c r="BI163" s="23"/>
      <c r="BJ163" s="6">
        <v>2.7556615960560027E-2</v>
      </c>
      <c r="BK163" s="23"/>
      <c r="BL163" s="6">
        <v>2.7583627739597549E-2</v>
      </c>
      <c r="BM163" s="20"/>
      <c r="BN163" s="6">
        <v>-2.8627880802821526E-2</v>
      </c>
      <c r="BO163" s="20"/>
    </row>
    <row r="164" spans="1:67" x14ac:dyDescent="0.25">
      <c r="A164" s="1">
        <v>163</v>
      </c>
      <c r="B164" s="1" t="s">
        <v>21</v>
      </c>
      <c r="C164" s="1" t="s">
        <v>22</v>
      </c>
      <c r="D164" s="1" t="s">
        <v>40</v>
      </c>
      <c r="E164" s="1" t="s">
        <v>86</v>
      </c>
      <c r="F164" s="1" t="s">
        <v>43</v>
      </c>
      <c r="G164" s="1" t="b">
        <v>1</v>
      </c>
      <c r="H164" s="1" t="b">
        <v>1</v>
      </c>
      <c r="I164" s="1" t="b">
        <v>0</v>
      </c>
      <c r="J164" s="1" t="b">
        <v>1</v>
      </c>
      <c r="K164" s="1" t="b">
        <v>0</v>
      </c>
      <c r="L164" s="1">
        <v>200</v>
      </c>
      <c r="M164" s="1">
        <v>2</v>
      </c>
      <c r="N164" s="1">
        <v>0</v>
      </c>
      <c r="O164" s="1">
        <v>1</v>
      </c>
      <c r="P164" s="1">
        <v>2</v>
      </c>
      <c r="Q164" s="1">
        <v>100</v>
      </c>
      <c r="R164" s="1">
        <v>100</v>
      </c>
      <c r="S164" s="1">
        <v>1</v>
      </c>
      <c r="T164" s="1">
        <v>1</v>
      </c>
      <c r="U164" s="1" t="b">
        <v>1</v>
      </c>
      <c r="V164" s="1">
        <v>201</v>
      </c>
      <c r="W164" s="50">
        <v>88702.97</v>
      </c>
      <c r="X164" s="50">
        <v>76857.33</v>
      </c>
      <c r="Y164" s="50">
        <v>178.26</v>
      </c>
      <c r="Z164" s="50">
        <v>179.68</v>
      </c>
      <c r="AA164" s="50">
        <v>154.47</v>
      </c>
      <c r="AB164" s="50">
        <v>157.24</v>
      </c>
      <c r="AC164" s="16">
        <v>1.15426221202965</v>
      </c>
      <c r="AD164" s="16">
        <v>1.1429272139053499</v>
      </c>
      <c r="AE164" s="50">
        <v>1318.18</v>
      </c>
      <c r="AF164" s="50">
        <v>1223.82</v>
      </c>
      <c r="AG164" s="50">
        <v>1322.51</v>
      </c>
      <c r="AH164" s="50">
        <v>1219.49</v>
      </c>
      <c r="AI164" s="16">
        <v>1.0006634610742</v>
      </c>
      <c r="AJ164" s="16">
        <v>1.0080981610298601</v>
      </c>
      <c r="AK164" s="1">
        <v>-20</v>
      </c>
      <c r="AL164" s="1">
        <v>13</v>
      </c>
      <c r="AN164" s="6">
        <v>5.6129690571118385E-3</v>
      </c>
      <c r="AP164" s="6">
        <v>1.040073180479939E-2</v>
      </c>
      <c r="AR164" s="6">
        <v>-1.6241949033884984E-3</v>
      </c>
      <c r="AT164" s="6">
        <v>-1.1118523460085239E-3</v>
      </c>
      <c r="AV164" s="6">
        <v>-2.325130788606744E-3</v>
      </c>
      <c r="AX164" s="6">
        <v>-8.5147483065806107E-4</v>
      </c>
      <c r="AZ164" s="6">
        <v>6.934359242307675E-4</v>
      </c>
      <c r="BA164" s="20"/>
      <c r="BB164" s="6">
        <v>-2.8040143441576681E-4</v>
      </c>
      <c r="BC164" s="20"/>
      <c r="BD164" s="6">
        <v>-4.1911933569434012E-3</v>
      </c>
      <c r="BE164" s="23"/>
      <c r="BF164" s="6">
        <v>4.5539912269181304E-3</v>
      </c>
      <c r="BG164" s="23"/>
      <c r="BH164" s="6">
        <v>-4.2899907243444391E-3</v>
      </c>
      <c r="BI164" s="23"/>
      <c r="BJ164" s="6">
        <v>4.69437926761751E-3</v>
      </c>
      <c r="BK164" s="23"/>
      <c r="BL164" s="6">
        <v>7.1144164846659308E-5</v>
      </c>
      <c r="BM164" s="20"/>
      <c r="BN164" s="6">
        <v>-2.5116351232479239E-4</v>
      </c>
      <c r="BO164" s="20"/>
    </row>
    <row r="165" spans="1:67" x14ac:dyDescent="0.25">
      <c r="A165" s="1">
        <v>164</v>
      </c>
      <c r="B165" s="1" t="s">
        <v>21</v>
      </c>
      <c r="C165" s="1" t="s">
        <v>22</v>
      </c>
      <c r="D165" s="1" t="s">
        <v>40</v>
      </c>
      <c r="E165" s="1" t="s">
        <v>86</v>
      </c>
      <c r="F165" s="1" t="s">
        <v>43</v>
      </c>
      <c r="G165" s="1" t="b">
        <v>1</v>
      </c>
      <c r="H165" s="1" t="b">
        <v>1</v>
      </c>
      <c r="I165" s="1" t="b">
        <v>0</v>
      </c>
      <c r="J165" s="1" t="b">
        <v>1</v>
      </c>
      <c r="K165" s="1" t="b">
        <v>0</v>
      </c>
      <c r="L165" s="1">
        <v>200</v>
      </c>
      <c r="M165" s="1">
        <v>2</v>
      </c>
      <c r="N165" s="1">
        <v>0</v>
      </c>
      <c r="O165" s="1">
        <v>1</v>
      </c>
      <c r="P165" s="1">
        <v>2</v>
      </c>
      <c r="Q165" s="1">
        <v>100</v>
      </c>
      <c r="R165" s="1">
        <v>100</v>
      </c>
      <c r="S165" s="1">
        <v>1</v>
      </c>
      <c r="T165" s="1">
        <v>1</v>
      </c>
      <c r="U165" s="1" t="b">
        <v>1</v>
      </c>
      <c r="V165" s="1">
        <v>201</v>
      </c>
      <c r="W165" s="50">
        <v>88193.83</v>
      </c>
      <c r="X165" s="50">
        <v>75745.279999999999</v>
      </c>
      <c r="Y165" s="50">
        <v>178.53</v>
      </c>
      <c r="Z165" s="50">
        <v>179.72</v>
      </c>
      <c r="AA165" s="50">
        <v>155.19</v>
      </c>
      <c r="AB165" s="50">
        <v>157.47999999999999</v>
      </c>
      <c r="AC165" s="16">
        <v>1.1507158221575899</v>
      </c>
      <c r="AD165" s="16">
        <v>1.1415971944691901</v>
      </c>
      <c r="AE165" s="50">
        <v>1331.73</v>
      </c>
      <c r="AF165" s="50">
        <v>1210.27</v>
      </c>
      <c r="AG165" s="50">
        <v>1334.07</v>
      </c>
      <c r="AH165" s="50">
        <v>1207.93</v>
      </c>
      <c r="AI165" s="16">
        <v>1.00291965755993</v>
      </c>
      <c r="AJ165" s="16">
        <v>1.0072505443492701</v>
      </c>
      <c r="AK165" s="1">
        <v>-20</v>
      </c>
      <c r="AL165" s="1">
        <v>13</v>
      </c>
      <c r="AN165" s="6">
        <v>-1.5907879050514051E-4</v>
      </c>
      <c r="AP165" s="6">
        <v>-4.218773371916118E-3</v>
      </c>
      <c r="AR165" s="6">
        <v>-1.1201344161304583E-4</v>
      </c>
      <c r="AT165" s="6">
        <v>-8.8948187680693014E-4</v>
      </c>
      <c r="AV165" s="6">
        <v>2.3251307886069661E-3</v>
      </c>
      <c r="AX165" s="6">
        <v>6.7355471678931522E-4</v>
      </c>
      <c r="AZ165" s="6">
        <v>-2.3811246298727218E-3</v>
      </c>
      <c r="BA165" s="20"/>
      <c r="BB165" s="6">
        <v>-1.4437707904212393E-3</v>
      </c>
      <c r="BC165" s="20"/>
      <c r="BD165" s="6">
        <v>6.0450485296072998E-3</v>
      </c>
      <c r="BE165" s="23"/>
      <c r="BF165" s="6">
        <v>-6.5683197184207565E-3</v>
      </c>
      <c r="BG165" s="23"/>
      <c r="BH165" s="6">
        <v>4.4134653608469687E-3</v>
      </c>
      <c r="BI165" s="23"/>
      <c r="BJ165" s="6">
        <v>-4.829493026811682E-3</v>
      </c>
      <c r="BK165" s="23"/>
      <c r="BL165" s="6">
        <v>2.3260051532976167E-3</v>
      </c>
      <c r="BM165" s="20"/>
      <c r="BN165" s="6">
        <v>-1.0917600166787667E-3</v>
      </c>
      <c r="BO165" s="20"/>
    </row>
    <row r="166" spans="1:67" x14ac:dyDescent="0.25">
      <c r="A166" s="1">
        <v>165</v>
      </c>
      <c r="B166" s="1" t="s">
        <v>21</v>
      </c>
      <c r="C166" s="1" t="s">
        <v>22</v>
      </c>
      <c r="D166" s="1" t="s">
        <v>40</v>
      </c>
      <c r="E166" s="1" t="s">
        <v>86</v>
      </c>
      <c r="F166" s="1" t="s">
        <v>43</v>
      </c>
      <c r="G166" s="1" t="b">
        <v>1</v>
      </c>
      <c r="H166" s="1" t="b">
        <v>1</v>
      </c>
      <c r="I166" s="1" t="b">
        <v>0</v>
      </c>
      <c r="J166" s="1" t="b">
        <v>1</v>
      </c>
      <c r="K166" s="1" t="b">
        <v>0</v>
      </c>
      <c r="L166" s="1">
        <v>200</v>
      </c>
      <c r="M166" s="1">
        <v>2</v>
      </c>
      <c r="N166" s="1">
        <v>0</v>
      </c>
      <c r="O166" s="1">
        <v>1</v>
      </c>
      <c r="P166" s="1">
        <v>2</v>
      </c>
      <c r="Q166" s="1">
        <v>100</v>
      </c>
      <c r="R166" s="1">
        <v>100</v>
      </c>
      <c r="S166" s="1">
        <v>1</v>
      </c>
      <c r="T166" s="1">
        <v>1</v>
      </c>
      <c r="U166" s="1" t="b">
        <v>1</v>
      </c>
      <c r="V166" s="1">
        <v>220</v>
      </c>
      <c r="W166" s="50">
        <v>88857.1</v>
      </c>
      <c r="X166" s="50">
        <v>75973.39</v>
      </c>
      <c r="Y166" s="50">
        <v>178.64</v>
      </c>
      <c r="Z166" s="50">
        <v>180</v>
      </c>
      <c r="AA166" s="50">
        <v>154.81</v>
      </c>
      <c r="AB166" s="50">
        <v>156.76</v>
      </c>
      <c r="AC166" s="16">
        <v>1.1541743895299199</v>
      </c>
      <c r="AD166" s="16">
        <v>1.1484628649172199</v>
      </c>
      <c r="AE166" s="50">
        <v>1323.61</v>
      </c>
      <c r="AF166" s="50">
        <v>1218.3900000000001</v>
      </c>
      <c r="AG166" s="50">
        <v>1343.99</v>
      </c>
      <c r="AH166" s="50">
        <v>1198.01</v>
      </c>
      <c r="AI166" s="16">
        <v>0.98801031992640997</v>
      </c>
      <c r="AJ166" s="16">
        <v>1.0210970091070599</v>
      </c>
      <c r="AK166" s="1">
        <v>-20</v>
      </c>
      <c r="AL166" s="1">
        <v>13</v>
      </c>
      <c r="AN166" s="6">
        <v>7.3603189702069471E-3</v>
      </c>
      <c r="AP166" s="6">
        <v>-1.219937594873155E-3</v>
      </c>
      <c r="AR166" s="6">
        <v>5.0406048725837316E-4</v>
      </c>
      <c r="AT166" s="6">
        <v>6.6711140760489229E-4</v>
      </c>
      <c r="AV166" s="6">
        <v>-1.2917393270028832E-4</v>
      </c>
      <c r="AX166" s="6">
        <v>-3.9015339255531467E-3</v>
      </c>
      <c r="AZ166" s="6">
        <v>6.1729776594199315E-4</v>
      </c>
      <c r="BA166" s="20"/>
      <c r="BB166" s="6">
        <v>4.5616381461066613E-3</v>
      </c>
      <c r="BC166" s="20"/>
      <c r="BD166" s="6">
        <v>-8.9142180266787996E-5</v>
      </c>
      <c r="BE166" s="23"/>
      <c r="BF166" s="6">
        <v>9.6858501221541715E-5</v>
      </c>
      <c r="BG166" s="23"/>
      <c r="BH166" s="6">
        <v>1.1882175081011415E-2</v>
      </c>
      <c r="BI166" s="23"/>
      <c r="BJ166" s="6">
        <v>-1.3002227729297822E-2</v>
      </c>
      <c r="BK166" s="23"/>
      <c r="BL166" s="6">
        <v>-1.2574507282609781E-2</v>
      </c>
      <c r="BM166" s="20"/>
      <c r="BN166" s="6">
        <v>1.2640024809638328E-2</v>
      </c>
      <c r="BO166" s="20"/>
    </row>
    <row r="167" spans="1:67" x14ac:dyDescent="0.25">
      <c r="A167" s="3">
        <v>166</v>
      </c>
      <c r="B167" s="3" t="s">
        <v>21</v>
      </c>
      <c r="C167" s="3" t="s">
        <v>22</v>
      </c>
      <c r="D167" s="3" t="s">
        <v>40</v>
      </c>
      <c r="E167" s="3" t="s">
        <v>87</v>
      </c>
      <c r="F167" s="3" t="s">
        <v>43</v>
      </c>
      <c r="G167" s="3" t="b">
        <v>1</v>
      </c>
      <c r="H167" s="3" t="b">
        <v>1</v>
      </c>
      <c r="I167" s="3" t="b">
        <v>0</v>
      </c>
      <c r="J167" s="3" t="b">
        <v>1</v>
      </c>
      <c r="K167" s="3" t="b">
        <v>0</v>
      </c>
      <c r="L167" s="3">
        <v>200</v>
      </c>
      <c r="M167" s="3">
        <v>2</v>
      </c>
      <c r="N167" s="3">
        <v>0</v>
      </c>
      <c r="O167" s="3">
        <v>1</v>
      </c>
      <c r="P167" s="3">
        <v>2</v>
      </c>
      <c r="Q167" s="3">
        <v>100</v>
      </c>
      <c r="R167" s="3">
        <v>100</v>
      </c>
      <c r="S167" s="3">
        <v>1</v>
      </c>
      <c r="T167" s="3">
        <v>1</v>
      </c>
      <c r="U167" s="3" t="b">
        <v>1</v>
      </c>
      <c r="V167" s="3">
        <v>201</v>
      </c>
      <c r="W167" s="51">
        <v>93735.48</v>
      </c>
      <c r="X167" s="51">
        <v>85294.22</v>
      </c>
      <c r="Y167" s="51">
        <v>176.25</v>
      </c>
      <c r="Z167" s="51">
        <v>177.07</v>
      </c>
      <c r="AA167" s="51">
        <v>151.87</v>
      </c>
      <c r="AB167" s="51">
        <v>153.76</v>
      </c>
      <c r="AC167" s="17">
        <v>1.1608670221102999</v>
      </c>
      <c r="AD167" s="17">
        <v>1.1519917655031</v>
      </c>
      <c r="AE167" s="51">
        <v>1309.21</v>
      </c>
      <c r="AF167" s="51">
        <v>1232.79</v>
      </c>
      <c r="AG167" s="51">
        <v>1304.8</v>
      </c>
      <c r="AH167" s="51">
        <v>1237.2</v>
      </c>
      <c r="AI167" s="17">
        <v>1.0064433044222201</v>
      </c>
      <c r="AJ167" s="17">
        <v>0.99983161989168201</v>
      </c>
      <c r="AK167" s="3">
        <v>-20</v>
      </c>
      <c r="AL167" s="3">
        <v>12</v>
      </c>
      <c r="AN167" s="6" cm="1">
        <f t="array" ref="AN167:AN171">W167:W171/AO167-1</f>
        <v>1.6735090792725948E-2</v>
      </c>
      <c r="AO167" s="23">
        <f>AVERAGE(W167:W171)</f>
        <v>92192.627999999997</v>
      </c>
      <c r="AP167" s="6" cm="1">
        <f t="array" ref="AP167:AP171">X167:X171/AQ167-1</f>
        <v>7.1089946666127446E-3</v>
      </c>
      <c r="AQ167" s="23">
        <f t="shared" ref="AQ167" si="29">AVERAGE(X167:X171)</f>
        <v>84692.144</v>
      </c>
      <c r="AR167" s="6" cm="1">
        <f t="array" ref="AR167:AR171">Y167:Y171/AS167-1</f>
        <v>9.0788383626527747E-5</v>
      </c>
      <c r="AS167" s="23">
        <f>AVERAGE(Y167:Y171)</f>
        <v>176.23399999999998</v>
      </c>
      <c r="AT167" s="6" cm="1">
        <f t="array" ref="AT167:AT171">Z167:Z171/AU167-1</f>
        <v>-6.5467926359863426E-4</v>
      </c>
      <c r="AU167" s="23">
        <f>AVERAGE(Z167:Z171)</f>
        <v>177.18599999999998</v>
      </c>
      <c r="AV167" s="6" cm="1">
        <f t="array" ref="AV167:AV171">AA167:AA171/AW167-1</f>
        <v>-3.0721159526843067E-3</v>
      </c>
      <c r="AW167" s="23">
        <f>AVERAGE(AA167:AA171)</f>
        <v>152.33800000000002</v>
      </c>
      <c r="AX167" s="6" cm="1">
        <f t="array" ref="AX167:AX171">AB167:AB171/AY167-1</f>
        <v>-7.295500032280966E-3</v>
      </c>
      <c r="AY167" s="23">
        <f>AVERAGE(AB167:AB171)</f>
        <v>154.88999999999999</v>
      </c>
      <c r="AZ167" s="6" cm="1">
        <f t="array" ref="AZ167:AZ171">AC167:AC171/BA167-1</f>
        <v>3.2111750023560148E-3</v>
      </c>
      <c r="BA167" s="20">
        <f>AVERAGE(AC167:AC171)</f>
        <v>1.1571512070801779</v>
      </c>
      <c r="BB167" s="6" cm="1">
        <f t="array" ref="BB167:BB171">AD167:AD171/BC167-1</f>
        <v>6.7216791404995924E-3</v>
      </c>
      <c r="BC167" s="20">
        <f>AVERAGE(AD167:AD171)</f>
        <v>1.1443001470740419</v>
      </c>
      <c r="BD167" s="6" cm="1">
        <f t="array" ref="BD167:BD171">AE167:AE171/BE167-1</f>
        <v>5.6874833884619225E-3</v>
      </c>
      <c r="BE167" s="23">
        <f>AVERAGE(AE167:AE171)</f>
        <v>1301.806</v>
      </c>
      <c r="BF167" s="6" cm="1">
        <f t="array" ref="BF167:BF171">AF167:AF171/BG167-1</f>
        <v>-5.9700337205308429E-3</v>
      </c>
      <c r="BG167" s="23">
        <f>AVERAGE(AF167:AF171)</f>
        <v>1240.194</v>
      </c>
      <c r="BH167" s="6" cm="1">
        <f t="array" ref="BH167:BH171">AG167:AG171/BI167-1</f>
        <v>1.3271621716069548E-2</v>
      </c>
      <c r="BI167" s="23">
        <f>AVERAGE(AG167:AG171)</f>
        <v>1287.71</v>
      </c>
      <c r="BJ167" s="6" cm="1">
        <f t="array" ref="BJ167:BJ171">AH167:AH171/BK167-1</f>
        <v>-1.3625238182557453E-2</v>
      </c>
      <c r="BK167" s="23">
        <f>AVERAGE(AH167:AH171)</f>
        <v>1254.29</v>
      </c>
      <c r="BL167" s="6" cm="1">
        <f t="array" ref="BL167:BL171">AI167:AI171/BM167-1</f>
        <v>-7.4763358504441602E-3</v>
      </c>
      <c r="BM167" s="20">
        <f>AVERAGE(AI167:AI171)</f>
        <v>1.0140244920856283</v>
      </c>
      <c r="BN167" s="6" cm="1">
        <f t="array" ref="BN167:BN171">AJ167:AJ171/BO167-1</f>
        <v>7.7837163948379917E-3</v>
      </c>
      <c r="BO167" s="20">
        <f>AVERAGE(AJ167:AJ171)</f>
        <v>0.9921093222942684</v>
      </c>
    </row>
    <row r="168" spans="1:67" x14ac:dyDescent="0.25">
      <c r="A168" s="3">
        <v>167</v>
      </c>
      <c r="B168" s="3" t="s">
        <v>21</v>
      </c>
      <c r="C168" s="3" t="s">
        <v>22</v>
      </c>
      <c r="D168" s="3" t="s">
        <v>40</v>
      </c>
      <c r="E168" s="3" t="s">
        <v>87</v>
      </c>
      <c r="F168" s="3" t="s">
        <v>43</v>
      </c>
      <c r="G168" s="3" t="b">
        <v>1</v>
      </c>
      <c r="H168" s="3" t="b">
        <v>1</v>
      </c>
      <c r="I168" s="3" t="b">
        <v>0</v>
      </c>
      <c r="J168" s="3" t="b">
        <v>1</v>
      </c>
      <c r="K168" s="3" t="b">
        <v>0</v>
      </c>
      <c r="L168" s="3">
        <v>200</v>
      </c>
      <c r="M168" s="3">
        <v>2</v>
      </c>
      <c r="N168" s="3">
        <v>0</v>
      </c>
      <c r="O168" s="3">
        <v>1</v>
      </c>
      <c r="P168" s="3">
        <v>2</v>
      </c>
      <c r="Q168" s="3">
        <v>100</v>
      </c>
      <c r="R168" s="3">
        <v>100</v>
      </c>
      <c r="S168" s="3">
        <v>1</v>
      </c>
      <c r="T168" s="3">
        <v>1</v>
      </c>
      <c r="U168" s="3" t="b">
        <v>1</v>
      </c>
      <c r="V168" s="3">
        <v>201</v>
      </c>
      <c r="W168" s="51">
        <v>91558.27</v>
      </c>
      <c r="X168" s="51">
        <v>84352.91</v>
      </c>
      <c r="Y168" s="51">
        <v>176.12</v>
      </c>
      <c r="Z168" s="51">
        <v>177.01</v>
      </c>
      <c r="AA168" s="51">
        <v>152.66999999999999</v>
      </c>
      <c r="AB168" s="51">
        <v>155.62</v>
      </c>
      <c r="AC168" s="17">
        <v>1.15376902296184</v>
      </c>
      <c r="AD168" s="17">
        <v>1.1376929710293</v>
      </c>
      <c r="AE168" s="51">
        <v>1305.52</v>
      </c>
      <c r="AF168" s="51">
        <v>1236.48</v>
      </c>
      <c r="AG168" s="51">
        <v>1278.05</v>
      </c>
      <c r="AH168" s="51">
        <v>1263.95</v>
      </c>
      <c r="AI168" s="17">
        <v>1.0246395610517101</v>
      </c>
      <c r="AJ168" s="17">
        <v>0.98156326535296401</v>
      </c>
      <c r="AK168" s="3">
        <v>-20</v>
      </c>
      <c r="AL168" s="3">
        <v>12</v>
      </c>
      <c r="AN168" s="6">
        <v>-6.8807887762999398E-3</v>
      </c>
      <c r="AP168" s="6">
        <v>-4.0054954801946874E-3</v>
      </c>
      <c r="AR168" s="6">
        <v>-6.4686723333740037E-4</v>
      </c>
      <c r="AT168" s="6">
        <v>-9.9330646890827268E-4</v>
      </c>
      <c r="AV168" s="6">
        <v>2.1793643083141134E-3</v>
      </c>
      <c r="AX168" s="6">
        <v>4.7130221447480025E-3</v>
      </c>
      <c r="AZ168" s="6">
        <v>-2.9228540726947694E-3</v>
      </c>
      <c r="BA168" s="20"/>
      <c r="BB168" s="6">
        <v>-5.7739886354435388E-3</v>
      </c>
      <c r="BC168" s="20"/>
      <c r="BD168" s="6">
        <v>2.8529596575832539E-3</v>
      </c>
      <c r="BE168" s="23"/>
      <c r="BF168" s="6">
        <v>-2.9946927658092148E-3</v>
      </c>
      <c r="BG168" s="23"/>
      <c r="BH168" s="6">
        <v>-7.5016890448936779E-3</v>
      </c>
      <c r="BI168" s="23"/>
      <c r="BJ168" s="6">
        <v>7.7015682178762646E-3</v>
      </c>
      <c r="BK168" s="23"/>
      <c r="BL168" s="6">
        <v>1.0468256978930501E-2</v>
      </c>
      <c r="BM168" s="20"/>
      <c r="BN168" s="6">
        <v>-1.0629934327112678E-2</v>
      </c>
      <c r="BO168" s="20"/>
    </row>
    <row r="169" spans="1:67" x14ac:dyDescent="0.25">
      <c r="A169" s="3">
        <v>168</v>
      </c>
      <c r="B169" s="3" t="s">
        <v>21</v>
      </c>
      <c r="C169" s="3" t="s">
        <v>22</v>
      </c>
      <c r="D169" s="3" t="s">
        <v>40</v>
      </c>
      <c r="E169" s="3" t="s">
        <v>87</v>
      </c>
      <c r="F169" s="3" t="s">
        <v>43</v>
      </c>
      <c r="G169" s="3" t="b">
        <v>1</v>
      </c>
      <c r="H169" s="3" t="b">
        <v>1</v>
      </c>
      <c r="I169" s="3" t="b">
        <v>0</v>
      </c>
      <c r="J169" s="3" t="b">
        <v>1</v>
      </c>
      <c r="K169" s="3" t="b">
        <v>0</v>
      </c>
      <c r="L169" s="3">
        <v>200</v>
      </c>
      <c r="M169" s="3">
        <v>2</v>
      </c>
      <c r="N169" s="3">
        <v>0</v>
      </c>
      <c r="O169" s="3">
        <v>1</v>
      </c>
      <c r="P169" s="3">
        <v>2</v>
      </c>
      <c r="Q169" s="3">
        <v>100</v>
      </c>
      <c r="R169" s="3">
        <v>100</v>
      </c>
      <c r="S169" s="3">
        <v>1</v>
      </c>
      <c r="T169" s="3">
        <v>1</v>
      </c>
      <c r="U169" s="3" t="b">
        <v>1</v>
      </c>
      <c r="V169" s="3">
        <v>201</v>
      </c>
      <c r="W169" s="51">
        <v>90319.82</v>
      </c>
      <c r="X169" s="51">
        <v>83740.7</v>
      </c>
      <c r="Y169" s="51">
        <v>176.15</v>
      </c>
      <c r="Z169" s="51">
        <v>177.45</v>
      </c>
      <c r="AA169" s="51">
        <v>153.22</v>
      </c>
      <c r="AB169" s="51">
        <v>156.04</v>
      </c>
      <c r="AC169" s="17">
        <v>1.1499766080196001</v>
      </c>
      <c r="AD169" s="17">
        <v>1.1374030435728699</v>
      </c>
      <c r="AE169" s="51">
        <v>1283.21</v>
      </c>
      <c r="AF169" s="51">
        <v>1258.79</v>
      </c>
      <c r="AG169" s="51">
        <v>1279.76</v>
      </c>
      <c r="AH169" s="51">
        <v>1262.24</v>
      </c>
      <c r="AI169" s="17">
        <v>1.0054685794706699</v>
      </c>
      <c r="AJ169" s="17">
        <v>1.0001879210903299</v>
      </c>
      <c r="AK169" s="3">
        <v>-20</v>
      </c>
      <c r="AL169" s="3">
        <v>12</v>
      </c>
      <c r="AN169" s="6">
        <v>-2.0314075437788737E-2</v>
      </c>
      <c r="AP169" s="6">
        <v>-1.1234147053828303E-2</v>
      </c>
      <c r="AR169" s="6">
        <v>-4.7663901403804942E-4</v>
      </c>
      <c r="AT169" s="6">
        <v>1.4899597033626311E-3</v>
      </c>
      <c r="AV169" s="6">
        <v>5.7897569877507493E-3</v>
      </c>
      <c r="AX169" s="6">
        <v>7.4246239266577696E-3</v>
      </c>
      <c r="AZ169" s="6">
        <v>-6.2002260522904251E-3</v>
      </c>
      <c r="BA169" s="20"/>
      <c r="BB169" s="6">
        <v>-6.027355251860933E-3</v>
      </c>
      <c r="BC169" s="20"/>
      <c r="BD169" s="6">
        <v>-1.4284770541847291E-2</v>
      </c>
      <c r="BE169" s="23"/>
      <c r="BF169" s="6">
        <v>1.4994428291057682E-2</v>
      </c>
      <c r="BG169" s="23"/>
      <c r="BH169" s="6">
        <v>-6.1737503009218209E-3</v>
      </c>
      <c r="BI169" s="23"/>
      <c r="BJ169" s="6">
        <v>6.3382471358299775E-3</v>
      </c>
      <c r="BK169" s="23"/>
      <c r="BL169" s="6">
        <v>-8.4375798432252402E-3</v>
      </c>
      <c r="BM169" s="20"/>
      <c r="BN169" s="6">
        <v>8.1428514121606455E-3</v>
      </c>
      <c r="BO169" s="20"/>
    </row>
    <row r="170" spans="1:67" x14ac:dyDescent="0.25">
      <c r="A170" s="3">
        <v>169</v>
      </c>
      <c r="B170" s="3" t="s">
        <v>21</v>
      </c>
      <c r="C170" s="3" t="s">
        <v>22</v>
      </c>
      <c r="D170" s="3" t="s">
        <v>40</v>
      </c>
      <c r="E170" s="3" t="s">
        <v>87</v>
      </c>
      <c r="F170" s="3" t="s">
        <v>43</v>
      </c>
      <c r="G170" s="3" t="b">
        <v>1</v>
      </c>
      <c r="H170" s="3" t="b">
        <v>1</v>
      </c>
      <c r="I170" s="3" t="b">
        <v>0</v>
      </c>
      <c r="J170" s="3" t="b">
        <v>1</v>
      </c>
      <c r="K170" s="3" t="b">
        <v>0</v>
      </c>
      <c r="L170" s="3">
        <v>200</v>
      </c>
      <c r="M170" s="3">
        <v>2</v>
      </c>
      <c r="N170" s="3">
        <v>0</v>
      </c>
      <c r="O170" s="3">
        <v>1</v>
      </c>
      <c r="P170" s="3">
        <v>2</v>
      </c>
      <c r="Q170" s="3">
        <v>100</v>
      </c>
      <c r="R170" s="3">
        <v>100</v>
      </c>
      <c r="S170" s="3">
        <v>1</v>
      </c>
      <c r="T170" s="3">
        <v>1</v>
      </c>
      <c r="U170" s="3" t="b">
        <v>1</v>
      </c>
      <c r="V170" s="3">
        <v>201</v>
      </c>
      <c r="W170" s="51">
        <v>93035.71</v>
      </c>
      <c r="X170" s="51">
        <v>85081.83</v>
      </c>
      <c r="Y170" s="51">
        <v>176.29</v>
      </c>
      <c r="Z170" s="51">
        <v>177.26</v>
      </c>
      <c r="AA170" s="51">
        <v>151.94</v>
      </c>
      <c r="AB170" s="51">
        <v>154.19</v>
      </c>
      <c r="AC170" s="17">
        <v>1.1605315532181899</v>
      </c>
      <c r="AD170" s="17">
        <v>1.1501322694479901</v>
      </c>
      <c r="AE170" s="51">
        <v>1300.75</v>
      </c>
      <c r="AF170" s="51">
        <v>1241.25</v>
      </c>
      <c r="AG170" s="51">
        <v>1296.22</v>
      </c>
      <c r="AH170" s="51">
        <v>1245.78</v>
      </c>
      <c r="AI170" s="17">
        <v>1.0070312361678799</v>
      </c>
      <c r="AJ170" s="17">
        <v>1.0003582601569201</v>
      </c>
      <c r="AK170" s="3">
        <v>-20</v>
      </c>
      <c r="AL170" s="3">
        <v>12</v>
      </c>
      <c r="AN170" s="6">
        <v>9.1447875854022698E-3</v>
      </c>
      <c r="AP170" s="6">
        <v>4.6012059867088784E-3</v>
      </c>
      <c r="AR170" s="6">
        <v>3.1775934269218098E-4</v>
      </c>
      <c r="AT170" s="6">
        <v>4.1764021988210942E-4</v>
      </c>
      <c r="AV170" s="6">
        <v>-2.6126114298469227E-3</v>
      </c>
      <c r="AX170" s="6">
        <v>-4.5193363031827971E-3</v>
      </c>
      <c r="AZ170" s="6">
        <v>2.9212657060968539E-3</v>
      </c>
      <c r="BA170" s="20"/>
      <c r="BB170" s="6">
        <v>5.0966718730751648E-3</v>
      </c>
      <c r="BC170" s="20"/>
      <c r="BD170" s="6">
        <v>-8.1118077501562968E-4</v>
      </c>
      <c r="BE170" s="23"/>
      <c r="BF170" s="6">
        <v>8.5147968785537209E-4</v>
      </c>
      <c r="BG170" s="23"/>
      <c r="BH170" s="6">
        <v>6.6086308252635284E-3</v>
      </c>
      <c r="BI170" s="23"/>
      <c r="BJ170" s="6">
        <v>-6.784714858605212E-3</v>
      </c>
      <c r="BK170" s="23"/>
      <c r="BL170" s="6">
        <v>-6.8965355100690795E-3</v>
      </c>
      <c r="BM170" s="20"/>
      <c r="BN170" s="6">
        <v>8.314545259564543E-3</v>
      </c>
      <c r="BO170" s="20"/>
    </row>
    <row r="171" spans="1:67" x14ac:dyDescent="0.25">
      <c r="A171" s="3">
        <v>170</v>
      </c>
      <c r="B171" s="3" t="s">
        <v>21</v>
      </c>
      <c r="C171" s="3" t="s">
        <v>22</v>
      </c>
      <c r="D171" s="3" t="s">
        <v>40</v>
      </c>
      <c r="E171" s="3" t="s">
        <v>87</v>
      </c>
      <c r="F171" s="3" t="s">
        <v>43</v>
      </c>
      <c r="G171" s="3" t="b">
        <v>1</v>
      </c>
      <c r="H171" s="3" t="b">
        <v>1</v>
      </c>
      <c r="I171" s="3" t="b">
        <v>0</v>
      </c>
      <c r="J171" s="3" t="b">
        <v>1</v>
      </c>
      <c r="K171" s="3" t="b">
        <v>0</v>
      </c>
      <c r="L171" s="3">
        <v>200</v>
      </c>
      <c r="M171" s="3">
        <v>2</v>
      </c>
      <c r="N171" s="3">
        <v>0</v>
      </c>
      <c r="O171" s="3">
        <v>1</v>
      </c>
      <c r="P171" s="3">
        <v>2</v>
      </c>
      <c r="Q171" s="3">
        <v>100</v>
      </c>
      <c r="R171" s="3">
        <v>100</v>
      </c>
      <c r="S171" s="3">
        <v>1</v>
      </c>
      <c r="T171" s="3">
        <v>1</v>
      </c>
      <c r="U171" s="3" t="b">
        <v>1</v>
      </c>
      <c r="V171" s="3">
        <v>201</v>
      </c>
      <c r="W171" s="51">
        <v>92313.86</v>
      </c>
      <c r="X171" s="51">
        <v>84991.06</v>
      </c>
      <c r="Y171" s="51">
        <v>176.36</v>
      </c>
      <c r="Z171" s="51">
        <v>177.14</v>
      </c>
      <c r="AA171" s="51">
        <v>151.99</v>
      </c>
      <c r="AB171" s="51">
        <v>154.84</v>
      </c>
      <c r="AC171" s="17">
        <v>1.1606118290909599</v>
      </c>
      <c r="AD171" s="17">
        <v>1.1442806858169501</v>
      </c>
      <c r="AE171" s="51">
        <v>1310.3399999999999</v>
      </c>
      <c r="AF171" s="51">
        <v>1231.6600000000001</v>
      </c>
      <c r="AG171" s="51">
        <v>1279.72</v>
      </c>
      <c r="AH171" s="51">
        <v>1262.28</v>
      </c>
      <c r="AI171" s="17">
        <v>1.0265397793156601</v>
      </c>
      <c r="AJ171" s="17">
        <v>0.97860554497944596</v>
      </c>
      <c r="AK171" s="3">
        <v>-20</v>
      </c>
      <c r="AL171" s="3">
        <v>12</v>
      </c>
      <c r="AN171" s="6">
        <v>1.3149858359609023E-3</v>
      </c>
      <c r="AP171" s="6">
        <v>3.5294418807014782E-3</v>
      </c>
      <c r="AR171" s="6">
        <v>7.1495852105751823E-4</v>
      </c>
      <c r="AT171" s="6">
        <v>-2.5961419073738945E-4</v>
      </c>
      <c r="AV171" s="6">
        <v>-2.2843939135344105E-3</v>
      </c>
      <c r="AX171" s="6">
        <v>-3.2280973594156492E-4</v>
      </c>
      <c r="AZ171" s="6">
        <v>2.9906394165324368E-3</v>
      </c>
      <c r="BA171" s="20"/>
      <c r="BB171" s="6">
        <v>-1.7007126269841244E-5</v>
      </c>
      <c r="BC171" s="20"/>
      <c r="BD171" s="6">
        <v>6.5555082708175227E-3</v>
      </c>
      <c r="BE171" s="23"/>
      <c r="BF171" s="6">
        <v>-6.8811814925728854E-3</v>
      </c>
      <c r="BG171" s="23"/>
      <c r="BH171" s="6">
        <v>-6.2048131955175778E-3</v>
      </c>
      <c r="BI171" s="23"/>
      <c r="BJ171" s="6">
        <v>6.3701376874567561E-3</v>
      </c>
      <c r="BK171" s="23"/>
      <c r="BL171" s="6">
        <v>1.2342194224806757E-2</v>
      </c>
      <c r="BM171" s="20"/>
      <c r="BN171" s="6">
        <v>-1.3611178739450502E-2</v>
      </c>
      <c r="BO171" s="20"/>
    </row>
    <row r="172" spans="1:67" x14ac:dyDescent="0.25">
      <c r="A172" s="1">
        <v>171</v>
      </c>
      <c r="B172" s="1" t="s">
        <v>21</v>
      </c>
      <c r="C172" s="1" t="s">
        <v>22</v>
      </c>
      <c r="D172" s="1" t="s">
        <v>40</v>
      </c>
      <c r="E172" s="1" t="s">
        <v>88</v>
      </c>
      <c r="F172" s="1" t="s">
        <v>43</v>
      </c>
      <c r="G172" s="1" t="b">
        <v>1</v>
      </c>
      <c r="H172" s="1" t="b">
        <v>1</v>
      </c>
      <c r="I172" s="1" t="b">
        <v>0</v>
      </c>
      <c r="J172" s="1" t="b">
        <v>1</v>
      </c>
      <c r="K172" s="1" t="b">
        <v>0</v>
      </c>
      <c r="L172" s="1">
        <v>200</v>
      </c>
      <c r="M172" s="1">
        <v>2</v>
      </c>
      <c r="N172" s="1">
        <v>0</v>
      </c>
      <c r="O172" s="1">
        <v>1</v>
      </c>
      <c r="P172" s="1">
        <v>2</v>
      </c>
      <c r="Q172" s="1">
        <v>100</v>
      </c>
      <c r="R172" s="1">
        <v>100</v>
      </c>
      <c r="S172" s="1">
        <v>1</v>
      </c>
      <c r="T172" s="1">
        <v>1</v>
      </c>
      <c r="U172" s="1" t="b">
        <v>1</v>
      </c>
      <c r="V172" s="1">
        <v>578</v>
      </c>
      <c r="W172" s="50">
        <v>81026.59</v>
      </c>
      <c r="X172" s="50">
        <v>77004.97</v>
      </c>
      <c r="Y172" s="50">
        <v>179.54</v>
      </c>
      <c r="Z172" s="50">
        <v>180.47</v>
      </c>
      <c r="AA172" s="50">
        <v>157.57</v>
      </c>
      <c r="AB172" s="50">
        <v>157.82</v>
      </c>
      <c r="AC172" s="16">
        <v>1.1395916831281201</v>
      </c>
      <c r="AD172" s="16">
        <v>1.14366829936314</v>
      </c>
      <c r="AE172" s="50">
        <v>1260.32</v>
      </c>
      <c r="AF172" s="50">
        <v>1281.68</v>
      </c>
      <c r="AG172" s="50">
        <v>1305.67</v>
      </c>
      <c r="AH172" s="50">
        <v>1236.33</v>
      </c>
      <c r="AI172" s="16">
        <v>0.96897212803328003</v>
      </c>
      <c r="AJ172" s="16">
        <v>1.0411479669921999</v>
      </c>
      <c r="AK172" s="1">
        <v>-20</v>
      </c>
      <c r="AL172" s="1">
        <v>11</v>
      </c>
      <c r="AN172" s="6" cm="1">
        <f t="array" ref="AN172:AN176">W172:W176/AO172-1</f>
        <v>-1.58971153735743E-3</v>
      </c>
      <c r="AO172" s="23">
        <f>AVERAGE(W172:W176)</f>
        <v>81155.604000000007</v>
      </c>
      <c r="AP172" s="6" cm="1">
        <f t="array" ref="AP172:AP176">X172:X176/AQ172-1</f>
        <v>-1.3997915161081398E-3</v>
      </c>
      <c r="AQ172" s="23">
        <f t="shared" ref="AQ172" si="30">AVERAGE(X172:X176)</f>
        <v>77112.911999999997</v>
      </c>
      <c r="AR172" s="6" cm="1">
        <f t="array" ref="AR172:AR176">Y172:Y176/AS172-1</f>
        <v>-1.7680614707158426E-3</v>
      </c>
      <c r="AS172" s="23">
        <f>AVERAGE(Y172:Y176)</f>
        <v>179.858</v>
      </c>
      <c r="AT172" s="6" cm="1">
        <f t="array" ref="AT172:AT176">Z172:Z176/AU172-1</f>
        <v>1.9951893767244933E-4</v>
      </c>
      <c r="AU172" s="23">
        <f>AVERAGE(Z172:Z176)</f>
        <v>180.434</v>
      </c>
      <c r="AV172" s="6" cm="1">
        <f t="array" ref="AV172:AV176">AA172:AA176/AW172-1</f>
        <v>2.532257654034975E-3</v>
      </c>
      <c r="AW172" s="23">
        <f>AVERAGE(AA172:AA176)</f>
        <v>157.172</v>
      </c>
      <c r="AX172" s="6" cm="1">
        <f t="array" ref="AX172:AX176">AB172:AB176/AY172-1</f>
        <v>2.661968081734134E-4</v>
      </c>
      <c r="AY172" s="23">
        <f>AVERAGE(AB172:AB176)</f>
        <v>157.77800000000002</v>
      </c>
      <c r="AZ172" s="6" cm="1">
        <f t="array" ref="AZ172:AZ176">AC172:AC176/BA172-1</f>
        <v>-4.3864442608710918E-3</v>
      </c>
      <c r="BA172" s="20">
        <f>AVERAGE(AC172:AC176)</f>
        <v>1.14461246189251</v>
      </c>
      <c r="BB172" s="6" cm="1">
        <f t="array" ref="BB172:BB176">AD172:AD176/BC172-1</f>
        <v>-1.6154395515444175E-4</v>
      </c>
      <c r="BC172" s="20">
        <f>AVERAGE(AD172:AD176)</f>
        <v>1.1438530819141079</v>
      </c>
      <c r="BD172" s="6" cm="1">
        <f t="array" ref="BD172:BD176">AE172:AE176/BE172-1</f>
        <v>-1.5504215071772021E-2</v>
      </c>
      <c r="BE172" s="23">
        <f>AVERAGE(AE172:AE176)</f>
        <v>1280.1680000000001</v>
      </c>
      <c r="BF172" s="6" cm="1">
        <f t="array" ref="BF172:BF176">AF172:AF176/BG172-1</f>
        <v>1.5729510743110131E-2</v>
      </c>
      <c r="BG172" s="23">
        <f>AVERAGE(AF172:AF176)</f>
        <v>1261.8319999999999</v>
      </c>
      <c r="BH172" s="6" cm="1">
        <f t="array" ref="BH172:BH176">AG172:AG176/BI172-1</f>
        <v>7.3386114964379967E-3</v>
      </c>
      <c r="BI172" s="23">
        <f>AVERAGE(AG172:AG176)</f>
        <v>1296.1579999999999</v>
      </c>
      <c r="BJ172" s="6" cm="1">
        <f t="array" ref="BJ172:BJ176">AH172:AH176/BK172-1</f>
        <v>-7.6349970542012313E-3</v>
      </c>
      <c r="BK172" s="23">
        <f>AVERAGE(AH172:AH176)</f>
        <v>1245.8420000000001</v>
      </c>
      <c r="BL172" s="6" cm="1">
        <f t="array" ref="BL172:BL176">AI172:AI176/BM172-1</f>
        <v>-2.2169839054611118E-2</v>
      </c>
      <c r="BM172" s="20">
        <f>AVERAGE(AI172:AI176)</f>
        <v>0.990941133475015</v>
      </c>
      <c r="BN172" s="6" cm="1">
        <f t="array" ref="BN172:BN176">AJ172:AJ176/BO172-1</f>
        <v>2.4221335106962005E-2</v>
      </c>
      <c r="BO172" s="20">
        <f>AVERAGE(AJ172:AJ176)</f>
        <v>1.016526341821878</v>
      </c>
    </row>
    <row r="173" spans="1:67" x14ac:dyDescent="0.25">
      <c r="A173" s="1">
        <v>172</v>
      </c>
      <c r="B173" s="1" t="s">
        <v>21</v>
      </c>
      <c r="C173" s="1" t="s">
        <v>22</v>
      </c>
      <c r="D173" s="1" t="s">
        <v>40</v>
      </c>
      <c r="E173" s="1" t="s">
        <v>88</v>
      </c>
      <c r="F173" s="1" t="s">
        <v>43</v>
      </c>
      <c r="G173" s="1" t="b">
        <v>1</v>
      </c>
      <c r="H173" s="1" t="b">
        <v>1</v>
      </c>
      <c r="I173" s="1" t="b">
        <v>0</v>
      </c>
      <c r="J173" s="1" t="b">
        <v>1</v>
      </c>
      <c r="K173" s="1" t="b">
        <v>0</v>
      </c>
      <c r="L173" s="1">
        <v>200</v>
      </c>
      <c r="M173" s="1">
        <v>2</v>
      </c>
      <c r="N173" s="1">
        <v>0</v>
      </c>
      <c r="O173" s="1">
        <v>1</v>
      </c>
      <c r="P173" s="1">
        <v>2</v>
      </c>
      <c r="Q173" s="1">
        <v>100</v>
      </c>
      <c r="R173" s="1">
        <v>100</v>
      </c>
      <c r="S173" s="1">
        <v>1</v>
      </c>
      <c r="T173" s="1">
        <v>1</v>
      </c>
      <c r="U173" s="1" t="b">
        <v>1</v>
      </c>
      <c r="V173" s="1">
        <v>203</v>
      </c>
      <c r="W173" s="50">
        <v>79366.570000000007</v>
      </c>
      <c r="X173" s="50">
        <v>75355.67</v>
      </c>
      <c r="Y173" s="50">
        <v>179.99</v>
      </c>
      <c r="Z173" s="50">
        <v>180.4</v>
      </c>
      <c r="AA173" s="50">
        <v>158.44999999999999</v>
      </c>
      <c r="AB173" s="50">
        <v>159.19999999999999</v>
      </c>
      <c r="AC173" s="16">
        <v>1.13606048047284</v>
      </c>
      <c r="AD173" s="16">
        <v>1.1333129153706101</v>
      </c>
      <c r="AE173" s="50">
        <v>1289.6600000000001</v>
      </c>
      <c r="AF173" s="50">
        <v>1252.3399999999999</v>
      </c>
      <c r="AG173" s="50">
        <v>1291.72</v>
      </c>
      <c r="AH173" s="50">
        <v>1250.28</v>
      </c>
      <c r="AI173" s="16">
        <v>1.0011568701560001</v>
      </c>
      <c r="AJ173" s="16">
        <v>1.0046785238293801</v>
      </c>
      <c r="AK173" s="1">
        <v>-20</v>
      </c>
      <c r="AL173" s="1">
        <v>11</v>
      </c>
      <c r="AN173" s="6">
        <v>-2.2044491222072637E-2</v>
      </c>
      <c r="AP173" s="6">
        <v>-2.2787908722731176E-2</v>
      </c>
      <c r="AR173" s="6">
        <v>7.3391230859898293E-4</v>
      </c>
      <c r="AT173" s="6">
        <v>-1.884345522461528E-4</v>
      </c>
      <c r="AV173" s="6">
        <v>8.1312193011477962E-3</v>
      </c>
      <c r="AX173" s="6">
        <v>9.0126633624456609E-3</v>
      </c>
      <c r="AZ173" s="6">
        <v>-7.4715082216822992E-3</v>
      </c>
      <c r="BA173" s="20"/>
      <c r="BB173" s="6">
        <v>-9.2146156793668776E-3</v>
      </c>
      <c r="BC173" s="20"/>
      <c r="BD173" s="6">
        <v>7.4146518269477824E-3</v>
      </c>
      <c r="BE173" s="23"/>
      <c r="BF173" s="6">
        <v>-7.5223960083433683E-3</v>
      </c>
      <c r="BG173" s="23"/>
      <c r="BH173" s="6">
        <v>-3.4239652881823401E-3</v>
      </c>
      <c r="BI173" s="23"/>
      <c r="BJ173" s="6">
        <v>3.5622494666256443E-3</v>
      </c>
      <c r="BK173" s="23"/>
      <c r="BL173" s="6">
        <v>1.0309125674459407E-2</v>
      </c>
      <c r="BM173" s="20"/>
      <c r="BN173" s="6">
        <v>-1.1655200170478164E-2</v>
      </c>
      <c r="BO173" s="20"/>
    </row>
    <row r="174" spans="1:67" x14ac:dyDescent="0.25">
      <c r="A174" s="1">
        <v>173</v>
      </c>
      <c r="B174" s="1" t="s">
        <v>21</v>
      </c>
      <c r="C174" s="1" t="s">
        <v>22</v>
      </c>
      <c r="D174" s="1" t="s">
        <v>40</v>
      </c>
      <c r="E174" s="1" t="s">
        <v>88</v>
      </c>
      <c r="F174" s="1" t="s">
        <v>43</v>
      </c>
      <c r="G174" s="1" t="b">
        <v>1</v>
      </c>
      <c r="H174" s="1" t="b">
        <v>1</v>
      </c>
      <c r="I174" s="1" t="b">
        <v>0</v>
      </c>
      <c r="J174" s="1" t="b">
        <v>1</v>
      </c>
      <c r="K174" s="1" t="b">
        <v>0</v>
      </c>
      <c r="L174" s="1">
        <v>200</v>
      </c>
      <c r="M174" s="1">
        <v>2</v>
      </c>
      <c r="N174" s="1">
        <v>0</v>
      </c>
      <c r="O174" s="1">
        <v>1</v>
      </c>
      <c r="P174" s="1">
        <v>2</v>
      </c>
      <c r="Q174" s="1">
        <v>100</v>
      </c>
      <c r="R174" s="1">
        <v>100</v>
      </c>
      <c r="S174" s="1">
        <v>1</v>
      </c>
      <c r="T174" s="1">
        <v>1</v>
      </c>
      <c r="U174" s="1" t="b">
        <v>1</v>
      </c>
      <c r="V174" s="1">
        <v>370</v>
      </c>
      <c r="W174" s="50">
        <v>81527.960000000006</v>
      </c>
      <c r="X174" s="50">
        <v>77905.929999999993</v>
      </c>
      <c r="Y174" s="50">
        <v>179.84</v>
      </c>
      <c r="Z174" s="50">
        <v>180.65</v>
      </c>
      <c r="AA174" s="50">
        <v>156.53</v>
      </c>
      <c r="AB174" s="50">
        <v>157.36000000000001</v>
      </c>
      <c r="AC174" s="16">
        <v>1.14909504931315</v>
      </c>
      <c r="AD174" s="16">
        <v>1.1482037457601899</v>
      </c>
      <c r="AE174" s="50">
        <v>1266.73</v>
      </c>
      <c r="AF174" s="50">
        <v>1275.27</v>
      </c>
      <c r="AG174" s="50">
        <v>1290.24</v>
      </c>
      <c r="AH174" s="50">
        <v>1251.76</v>
      </c>
      <c r="AI174" s="16">
        <v>0.98411709436648098</v>
      </c>
      <c r="AJ174" s="16">
        <v>1.0214590986315799</v>
      </c>
      <c r="AK174" s="1">
        <v>-20</v>
      </c>
      <c r="AL174" s="1">
        <v>11</v>
      </c>
      <c r="AN174" s="6">
        <v>4.5881736028974274E-3</v>
      </c>
      <c r="AP174" s="6">
        <v>1.0283854926915525E-2</v>
      </c>
      <c r="AR174" s="6">
        <v>-1.0007895117258858E-4</v>
      </c>
      <c r="AT174" s="6">
        <v>1.19711362603514E-3</v>
      </c>
      <c r="AV174" s="6">
        <v>-4.0846970198253896E-3</v>
      </c>
      <c r="AX174" s="6">
        <v>-2.6492920432507061E-3</v>
      </c>
      <c r="AZ174" s="6">
        <v>3.9162490099300395E-3</v>
      </c>
      <c r="BA174" s="20"/>
      <c r="BB174" s="6">
        <v>3.8035163036862496E-3</v>
      </c>
      <c r="BC174" s="20"/>
      <c r="BD174" s="6">
        <v>-1.0497059760906424E-2</v>
      </c>
      <c r="BE174" s="23"/>
      <c r="BF174" s="6">
        <v>1.0649595191753125E-2</v>
      </c>
      <c r="BG174" s="23"/>
      <c r="BH174" s="6">
        <v>-4.5658013914969819E-3</v>
      </c>
      <c r="BI174" s="23"/>
      <c r="BJ174" s="6">
        <v>4.7502010688353913E-3</v>
      </c>
      <c r="BK174" s="23"/>
      <c r="BL174" s="6">
        <v>-6.8864222888836979E-3</v>
      </c>
      <c r="BM174" s="20"/>
      <c r="BN174" s="6">
        <v>4.8525617160704027E-3</v>
      </c>
      <c r="BO174" s="20"/>
    </row>
    <row r="175" spans="1:67" x14ac:dyDescent="0.25">
      <c r="A175" s="1">
        <v>174</v>
      </c>
      <c r="B175" s="1" t="s">
        <v>21</v>
      </c>
      <c r="C175" s="1" t="s">
        <v>22</v>
      </c>
      <c r="D175" s="1" t="s">
        <v>40</v>
      </c>
      <c r="E175" s="1" t="s">
        <v>88</v>
      </c>
      <c r="F175" s="1" t="s">
        <v>43</v>
      </c>
      <c r="G175" s="1" t="b">
        <v>1</v>
      </c>
      <c r="H175" s="1" t="b">
        <v>1</v>
      </c>
      <c r="I175" s="1" t="b">
        <v>0</v>
      </c>
      <c r="J175" s="1" t="b">
        <v>1</v>
      </c>
      <c r="K175" s="1" t="b">
        <v>0</v>
      </c>
      <c r="L175" s="1">
        <v>200</v>
      </c>
      <c r="M175" s="1">
        <v>2</v>
      </c>
      <c r="N175" s="1">
        <v>0</v>
      </c>
      <c r="O175" s="1">
        <v>1</v>
      </c>
      <c r="P175" s="1">
        <v>2</v>
      </c>
      <c r="Q175" s="1">
        <v>100</v>
      </c>
      <c r="R175" s="1">
        <v>100</v>
      </c>
      <c r="S175" s="1">
        <v>1</v>
      </c>
      <c r="T175" s="1">
        <v>1</v>
      </c>
      <c r="U175" s="1" t="b">
        <v>1</v>
      </c>
      <c r="V175" s="1">
        <v>424</v>
      </c>
      <c r="W175" s="50">
        <v>82610.509999999995</v>
      </c>
      <c r="X175" s="50">
        <v>78303.039999999994</v>
      </c>
      <c r="Y175" s="50">
        <v>179.83</v>
      </c>
      <c r="Z175" s="50">
        <v>180.5</v>
      </c>
      <c r="AA175" s="50">
        <v>156.22999999999999</v>
      </c>
      <c r="AB175" s="50">
        <v>156.57</v>
      </c>
      <c r="AC175" s="16">
        <v>1.15148979291571</v>
      </c>
      <c r="AD175" s="16">
        <v>1.1532084745405999</v>
      </c>
      <c r="AE175" s="50">
        <v>1275.3699999999999</v>
      </c>
      <c r="AF175" s="50">
        <v>1266.6300000000001</v>
      </c>
      <c r="AG175" s="50">
        <v>1303.33</v>
      </c>
      <c r="AH175" s="50">
        <v>1238.67</v>
      </c>
      <c r="AI175" s="16">
        <v>0.98187330875719403</v>
      </c>
      <c r="AJ175" s="16">
        <v>1.0264731003987799</v>
      </c>
      <c r="AK175" s="1">
        <v>-20</v>
      </c>
      <c r="AL175" s="1">
        <v>11</v>
      </c>
      <c r="AN175" s="6">
        <v>1.7927363340182634E-2</v>
      </c>
      <c r="AP175" s="6">
        <v>1.5433576156480777E-2</v>
      </c>
      <c r="AR175" s="6">
        <v>-1.5567836849061933E-4</v>
      </c>
      <c r="AT175" s="6">
        <v>3.6578471906634213E-4</v>
      </c>
      <c r="AV175" s="6">
        <v>-5.9934339449775331E-3</v>
      </c>
      <c r="AX175" s="6">
        <v>-7.6563272446096287E-3</v>
      </c>
      <c r="AZ175" s="6">
        <v>6.0084362630727917E-3</v>
      </c>
      <c r="BA175" s="20"/>
      <c r="BB175" s="6">
        <v>8.1788411242786907E-3</v>
      </c>
      <c r="BC175" s="20"/>
      <c r="BD175" s="6">
        <v>-3.7479455821425312E-3</v>
      </c>
      <c r="BE175" s="23"/>
      <c r="BF175" s="6">
        <v>3.8024079275214007E-3</v>
      </c>
      <c r="BG175" s="23"/>
      <c r="BH175" s="6">
        <v>5.5332760357920119E-3</v>
      </c>
      <c r="BI175" s="23"/>
      <c r="BJ175" s="6">
        <v>-5.7567492507075713E-3</v>
      </c>
      <c r="BK175" s="23"/>
      <c r="BL175" s="6">
        <v>-9.1507198677100998E-3</v>
      </c>
      <c r="BM175" s="20"/>
      <c r="BN175" s="6">
        <v>9.7850475365692802E-3</v>
      </c>
      <c r="BO175" s="20"/>
    </row>
    <row r="176" spans="1:67" x14ac:dyDescent="0.25">
      <c r="A176" s="1">
        <v>175</v>
      </c>
      <c r="B176" s="1" t="s">
        <v>21</v>
      </c>
      <c r="C176" s="1" t="s">
        <v>22</v>
      </c>
      <c r="D176" s="1" t="s">
        <v>40</v>
      </c>
      <c r="E176" s="1" t="s">
        <v>88</v>
      </c>
      <c r="F176" s="1" t="s">
        <v>43</v>
      </c>
      <c r="G176" s="1" t="b">
        <v>1</v>
      </c>
      <c r="H176" s="1" t="b">
        <v>1</v>
      </c>
      <c r="I176" s="1" t="b">
        <v>0</v>
      </c>
      <c r="J176" s="1" t="b">
        <v>1</v>
      </c>
      <c r="K176" s="1" t="b">
        <v>0</v>
      </c>
      <c r="L176" s="1">
        <v>200</v>
      </c>
      <c r="M176" s="1">
        <v>2</v>
      </c>
      <c r="N176" s="1">
        <v>0</v>
      </c>
      <c r="O176" s="1">
        <v>1</v>
      </c>
      <c r="P176" s="1">
        <v>2</v>
      </c>
      <c r="Q176" s="1">
        <v>100</v>
      </c>
      <c r="R176" s="1">
        <v>100</v>
      </c>
      <c r="S176" s="1">
        <v>1</v>
      </c>
      <c r="T176" s="1">
        <v>1</v>
      </c>
      <c r="U176" s="1" t="b">
        <v>1</v>
      </c>
      <c r="V176" s="1">
        <v>232</v>
      </c>
      <c r="W176" s="50">
        <v>81246.39</v>
      </c>
      <c r="X176" s="50">
        <v>76994.95</v>
      </c>
      <c r="Y176" s="50">
        <v>180.09</v>
      </c>
      <c r="Z176" s="50">
        <v>180.15</v>
      </c>
      <c r="AA176" s="50">
        <v>157.08000000000001</v>
      </c>
      <c r="AB176" s="50">
        <v>157.94</v>
      </c>
      <c r="AC176" s="16">
        <v>1.1468253036327301</v>
      </c>
      <c r="AD176" s="16">
        <v>1.1408719745360001</v>
      </c>
      <c r="AE176" s="50">
        <v>1308.76</v>
      </c>
      <c r="AF176" s="50">
        <v>1233.24</v>
      </c>
      <c r="AG176" s="50">
        <v>1289.83</v>
      </c>
      <c r="AH176" s="50">
        <v>1252.17</v>
      </c>
      <c r="AI176" s="16">
        <v>1.0185862660621201</v>
      </c>
      <c r="AJ176" s="16">
        <v>0.98887301925745097</v>
      </c>
      <c r="AK176" s="1">
        <v>-20</v>
      </c>
      <c r="AL176" s="1">
        <v>11</v>
      </c>
      <c r="AN176" s="6">
        <v>1.1186658163493401E-3</v>
      </c>
      <c r="AP176" s="6">
        <v>-1.5297308445568758E-3</v>
      </c>
      <c r="AR176" s="6">
        <v>1.2899064817799566E-3</v>
      </c>
      <c r="AT176" s="6">
        <v>-1.5739827305274456E-3</v>
      </c>
      <c r="AV176" s="6">
        <v>-5.8534599037984858E-4</v>
      </c>
      <c r="AX176" s="6">
        <v>1.0267591172405943E-3</v>
      </c>
      <c r="AZ176" s="6">
        <v>1.9332672095508929E-3</v>
      </c>
      <c r="BA176" s="20"/>
      <c r="BB176" s="6">
        <v>-2.6061977934432878E-3</v>
      </c>
      <c r="BC176" s="20"/>
      <c r="BD176" s="6">
        <v>2.2334568587872639E-2</v>
      </c>
      <c r="BE176" s="23"/>
      <c r="BF176" s="6">
        <v>-2.2659117854040733E-2</v>
      </c>
      <c r="BG176" s="23"/>
      <c r="BH176" s="6">
        <v>-4.8821208525503534E-3</v>
      </c>
      <c r="BI176" s="23"/>
      <c r="BJ176" s="6">
        <v>5.0792957694474339E-3</v>
      </c>
      <c r="BK176" s="23"/>
      <c r="BL176" s="6">
        <v>2.789785553674573E-2</v>
      </c>
      <c r="BM176" s="20"/>
      <c r="BN176" s="6">
        <v>-2.7203744189122636E-2</v>
      </c>
      <c r="BO176" s="20"/>
    </row>
    <row r="177" spans="1:67" x14ac:dyDescent="0.25">
      <c r="A177" s="3">
        <v>176</v>
      </c>
      <c r="B177" s="3" t="s">
        <v>21</v>
      </c>
      <c r="C177" s="3" t="s">
        <v>22</v>
      </c>
      <c r="D177" s="3" t="s">
        <v>40</v>
      </c>
      <c r="E177" s="3" t="s">
        <v>89</v>
      </c>
      <c r="F177" s="3" t="s">
        <v>43</v>
      </c>
      <c r="G177" s="3" t="b">
        <v>1</v>
      </c>
      <c r="H177" s="3" t="b">
        <v>1</v>
      </c>
      <c r="I177" s="3" t="b">
        <v>0</v>
      </c>
      <c r="J177" s="3" t="b">
        <v>1</v>
      </c>
      <c r="K177" s="3" t="b">
        <v>0</v>
      </c>
      <c r="L177" s="3">
        <v>200</v>
      </c>
      <c r="M177" s="3">
        <v>2</v>
      </c>
      <c r="N177" s="3">
        <v>0</v>
      </c>
      <c r="O177" s="3">
        <v>1</v>
      </c>
      <c r="P177" s="3">
        <v>2</v>
      </c>
      <c r="Q177" s="3">
        <v>100</v>
      </c>
      <c r="R177" s="3">
        <v>100</v>
      </c>
      <c r="S177" s="3">
        <v>1</v>
      </c>
      <c r="T177" s="3">
        <v>1</v>
      </c>
      <c r="U177" s="3" t="b">
        <v>1</v>
      </c>
      <c r="V177" s="3">
        <v>201</v>
      </c>
      <c r="W177" s="51">
        <v>88568.34</v>
      </c>
      <c r="X177" s="51">
        <v>88427.72</v>
      </c>
      <c r="Y177" s="51">
        <v>176.89</v>
      </c>
      <c r="Z177" s="51">
        <v>177.14</v>
      </c>
      <c r="AA177" s="51">
        <v>153.43</v>
      </c>
      <c r="AB177" s="51">
        <v>153.02000000000001</v>
      </c>
      <c r="AC177" s="17">
        <v>1.1532245518684801</v>
      </c>
      <c r="AD177" s="17">
        <v>1.1580161673506999</v>
      </c>
      <c r="AE177" s="51">
        <v>1258.0999999999999</v>
      </c>
      <c r="AF177" s="51">
        <v>1283.9000000000001</v>
      </c>
      <c r="AG177" s="51">
        <v>1280.5</v>
      </c>
      <c r="AH177" s="51">
        <v>1261.5</v>
      </c>
      <c r="AI177" s="17">
        <v>0.98615661632573304</v>
      </c>
      <c r="AJ177" s="17">
        <v>1.02164174134955</v>
      </c>
      <c r="AK177" s="3">
        <v>-20</v>
      </c>
      <c r="AL177" s="3">
        <v>10</v>
      </c>
      <c r="AN177" s="6" cm="1">
        <f t="array" ref="AN177:AN181">W177:W181/AO177-1</f>
        <v>5.2785091352893776E-3</v>
      </c>
      <c r="AO177" s="23">
        <f>AVERAGE(W177:W181)</f>
        <v>88103.285999999993</v>
      </c>
      <c r="AP177" s="6" cm="1">
        <f t="array" ref="AP177:AP181">X177:X181/AQ177-1</f>
        <v>2.1055525059847646E-3</v>
      </c>
      <c r="AQ177" s="23">
        <f t="shared" ref="AQ177" si="31">AVERAGE(X177:X181)</f>
        <v>88241.921999999991</v>
      </c>
      <c r="AR177" s="6" cm="1">
        <f t="array" ref="AR177:AR181">Y177:Y181/AS177-1</f>
        <v>3.6193772409021108E-4</v>
      </c>
      <c r="AS177" s="23">
        <f>AVERAGE(Y177:Y181)</f>
        <v>176.82599999999999</v>
      </c>
      <c r="AT177" s="6" cm="1">
        <f t="array" ref="AT177:AT181">Z177:Z181/AU177-1</f>
        <v>1.2434998869543801E-3</v>
      </c>
      <c r="AU177" s="23">
        <f>AVERAGE(Z177:Z181)</f>
        <v>176.92000000000002</v>
      </c>
      <c r="AV177" s="6" cm="1">
        <f t="array" ref="AV177:AV181">AA177:AA181/AW177-1</f>
        <v>-1.0937642417219173E-3</v>
      </c>
      <c r="AW177" s="23">
        <f>AVERAGE(AA177:AA181)</f>
        <v>153.59800000000001</v>
      </c>
      <c r="AX177" s="6" cm="1">
        <f t="array" ref="AX177:AX181">AB177:AB181/AY177-1</f>
        <v>-3.9187095598285371E-3</v>
      </c>
      <c r="AY177" s="23">
        <f>AVERAGE(AB177:AB181)</f>
        <v>153.62199999999999</v>
      </c>
      <c r="AZ177" s="6" cm="1">
        <f t="array" ref="AZ177:AZ181">AC177:AC181/BA177-1</f>
        <v>1.4448700897042865E-3</v>
      </c>
      <c r="BA177" s="20">
        <f>AVERAGE(AC177:AC181)</f>
        <v>1.151560696261972</v>
      </c>
      <c r="BB177" s="6" cm="1">
        <f t="array" ref="BB177:BB181">AD177:AD181/BC177-1</f>
        <v>5.2466340258281452E-3</v>
      </c>
      <c r="BC177" s="20">
        <f>AVERAGE(AD177:AD181)</f>
        <v>1.1519721908573399</v>
      </c>
      <c r="BD177" s="6" cm="1">
        <f t="array" ref="BD177:BD181">AE177:AE181/BE177-1</f>
        <v>-6.1757554596745257E-3</v>
      </c>
      <c r="BE177" s="23">
        <f>AVERAGE(AE177:AE181)</f>
        <v>1265.9180000000001</v>
      </c>
      <c r="BF177" s="6" cm="1">
        <f t="array" ref="BF177:BF181">AF177:AF181/BG177-1</f>
        <v>6.1265655341899983E-3</v>
      </c>
      <c r="BG177" s="23">
        <f>AVERAGE(AF177:AF181)</f>
        <v>1276.0819999999999</v>
      </c>
      <c r="BH177" s="6" cm="1">
        <f t="array" ref="BH177:BH181">AG177:AG181/BI177-1</f>
        <v>7.8344270888264234E-3</v>
      </c>
      <c r="BI177" s="23">
        <f>AVERAGE(AG177:AG181)</f>
        <v>1270.5459999999998</v>
      </c>
      <c r="BJ177" s="6" cm="1">
        <f t="array" ref="BJ177:BJ181">AH177:AH181/BK177-1</f>
        <v>-7.82883218740138E-3</v>
      </c>
      <c r="BK177" s="23">
        <f>AVERAGE(AH177:AH181)</f>
        <v>1271.4540000000002</v>
      </c>
      <c r="BL177" s="6" cm="1">
        <f t="array" ref="BL177:BL181">AI177:AI181/BM177-1</f>
        <v>-1.4609762868804554E-2</v>
      </c>
      <c r="BM177" s="20">
        <f>AVERAGE(AI177:AI181)</f>
        <v>1.0007777418180728</v>
      </c>
      <c r="BN177" s="6" cm="1">
        <f t="array" ref="BN177:BN181">AJ177:AJ181/BO177-1</f>
        <v>1.3465920328358916E-2</v>
      </c>
      <c r="BO177" s="20">
        <f>AVERAGE(AJ177:AJ181)</f>
        <v>1.008067188898214</v>
      </c>
    </row>
    <row r="178" spans="1:67" x14ac:dyDescent="0.25">
      <c r="A178" s="3">
        <v>177</v>
      </c>
      <c r="B178" s="3" t="s">
        <v>21</v>
      </c>
      <c r="C178" s="3" t="s">
        <v>22</v>
      </c>
      <c r="D178" s="3" t="s">
        <v>40</v>
      </c>
      <c r="E178" s="3" t="s">
        <v>89</v>
      </c>
      <c r="F178" s="3" t="s">
        <v>43</v>
      </c>
      <c r="G178" s="3" t="b">
        <v>1</v>
      </c>
      <c r="H178" s="3" t="b">
        <v>1</v>
      </c>
      <c r="I178" s="3" t="b">
        <v>0</v>
      </c>
      <c r="J178" s="3" t="b">
        <v>1</v>
      </c>
      <c r="K178" s="3" t="b">
        <v>0</v>
      </c>
      <c r="L178" s="3">
        <v>200</v>
      </c>
      <c r="M178" s="3">
        <v>2</v>
      </c>
      <c r="N178" s="3">
        <v>0</v>
      </c>
      <c r="O178" s="3">
        <v>1</v>
      </c>
      <c r="P178" s="3">
        <v>2</v>
      </c>
      <c r="Q178" s="3">
        <v>100</v>
      </c>
      <c r="R178" s="3">
        <v>100</v>
      </c>
      <c r="S178" s="3">
        <v>1</v>
      </c>
      <c r="T178" s="3">
        <v>1</v>
      </c>
      <c r="U178" s="3" t="b">
        <v>1</v>
      </c>
      <c r="V178" s="3">
        <v>201</v>
      </c>
      <c r="W178" s="51">
        <v>87169.88</v>
      </c>
      <c r="X178" s="51">
        <v>88731.22</v>
      </c>
      <c r="Y178" s="51">
        <v>176.82</v>
      </c>
      <c r="Z178" s="51">
        <v>176.94</v>
      </c>
      <c r="AA178" s="51">
        <v>153.12</v>
      </c>
      <c r="AB178" s="51">
        <v>154.4</v>
      </c>
      <c r="AC178" s="17">
        <v>1.1549623796985899</v>
      </c>
      <c r="AD178" s="17">
        <v>1.14627146492959</v>
      </c>
      <c r="AE178" s="51">
        <v>1264.93</v>
      </c>
      <c r="AF178" s="51">
        <v>1277.07</v>
      </c>
      <c r="AG178" s="51">
        <v>1237.3399999999999</v>
      </c>
      <c r="AH178" s="51">
        <v>1304.6600000000001</v>
      </c>
      <c r="AI178" s="17">
        <v>1.0268768209472201</v>
      </c>
      <c r="AJ178" s="17">
        <v>0.98302534283474996</v>
      </c>
      <c r="AK178" s="3">
        <v>-20</v>
      </c>
      <c r="AL178" s="3">
        <v>10</v>
      </c>
      <c r="AN178" s="6">
        <v>-1.0594451607627731E-2</v>
      </c>
      <c r="AP178" s="6">
        <v>5.5449608180566656E-3</v>
      </c>
      <c r="AR178" s="6">
        <v>-3.3931661633457288E-5</v>
      </c>
      <c r="AT178" s="6">
        <v>1.1304544426860019E-4</v>
      </c>
      <c r="AV178" s="6">
        <v>-3.1120196877564288E-3</v>
      </c>
      <c r="AX178" s="6">
        <v>5.0643787999116174E-3</v>
      </c>
      <c r="AZ178" s="6">
        <v>2.953976675011516E-3</v>
      </c>
      <c r="BB178" s="6">
        <v>-4.9486662724967934E-3</v>
      </c>
      <c r="BD178" s="6">
        <v>-7.8046129370157313E-4</v>
      </c>
      <c r="BF178" s="6">
        <v>7.7424491529543005E-4</v>
      </c>
      <c r="BH178" s="6">
        <v>-2.6135220605944198E-2</v>
      </c>
      <c r="BJ178" s="6">
        <v>2.6116556320558981E-2</v>
      </c>
      <c r="BL178" s="6">
        <v>2.6078796558498762E-2</v>
      </c>
      <c r="BN178" s="6">
        <v>-2.4841445430670128E-2</v>
      </c>
    </row>
    <row r="179" spans="1:67" x14ac:dyDescent="0.25">
      <c r="A179" s="3">
        <v>178</v>
      </c>
      <c r="B179" s="3" t="s">
        <v>21</v>
      </c>
      <c r="C179" s="3" t="s">
        <v>22</v>
      </c>
      <c r="D179" s="3" t="s">
        <v>40</v>
      </c>
      <c r="E179" s="3" t="s">
        <v>89</v>
      </c>
      <c r="F179" s="3" t="s">
        <v>43</v>
      </c>
      <c r="G179" s="3" t="b">
        <v>1</v>
      </c>
      <c r="H179" s="3" t="b">
        <v>1</v>
      </c>
      <c r="I179" s="3" t="b">
        <v>0</v>
      </c>
      <c r="J179" s="3" t="b">
        <v>1</v>
      </c>
      <c r="K179" s="3" t="b">
        <v>0</v>
      </c>
      <c r="L179" s="3">
        <v>200</v>
      </c>
      <c r="M179" s="3">
        <v>2</v>
      </c>
      <c r="N179" s="3">
        <v>0</v>
      </c>
      <c r="O179" s="3">
        <v>1</v>
      </c>
      <c r="P179" s="3">
        <v>2</v>
      </c>
      <c r="Q179" s="3">
        <v>100</v>
      </c>
      <c r="R179" s="3">
        <v>100</v>
      </c>
      <c r="S179" s="3">
        <v>1</v>
      </c>
      <c r="T179" s="3">
        <v>1</v>
      </c>
      <c r="U179" s="3" t="b">
        <v>1</v>
      </c>
      <c r="V179" s="3">
        <v>201</v>
      </c>
      <c r="W179" s="51">
        <v>88515.04</v>
      </c>
      <c r="X179" s="51">
        <v>88422.080000000002</v>
      </c>
      <c r="Y179" s="51">
        <v>176.92</v>
      </c>
      <c r="Z179" s="51">
        <v>176.97</v>
      </c>
      <c r="AA179" s="51">
        <v>153.37</v>
      </c>
      <c r="AB179" s="51">
        <v>153.19</v>
      </c>
      <c r="AC179" s="17">
        <v>1.1539547595872901</v>
      </c>
      <c r="AD179" s="17">
        <v>1.1554813688846499</v>
      </c>
      <c r="AE179" s="51">
        <v>1268</v>
      </c>
      <c r="AF179" s="51">
        <v>1274</v>
      </c>
      <c r="AG179" s="51">
        <v>1275.94</v>
      </c>
      <c r="AH179" s="51">
        <v>1266.06</v>
      </c>
      <c r="AI179" s="17">
        <v>0.99944213061116305</v>
      </c>
      <c r="AJ179" s="17">
        <v>1.0120235656435199</v>
      </c>
      <c r="AK179" s="3">
        <v>-20</v>
      </c>
      <c r="AL179" s="3">
        <v>10</v>
      </c>
      <c r="AN179" s="6">
        <v>4.6735373752120335E-3</v>
      </c>
      <c r="AP179" s="6">
        <v>2.0416373070388794E-3</v>
      </c>
      <c r="AR179" s="6">
        <v>5.3159603225760854E-4</v>
      </c>
      <c r="AT179" s="6">
        <v>2.8261361067150048E-4</v>
      </c>
      <c r="AV179" s="6">
        <v>-1.4843943280512528E-3</v>
      </c>
      <c r="AX179" s="6">
        <v>-2.8120972256576726E-3</v>
      </c>
      <c r="AZ179" s="6">
        <v>2.0789727654733081E-3</v>
      </c>
      <c r="BB179" s="6">
        <v>3.0462350177899999E-3</v>
      </c>
      <c r="BD179" s="6">
        <v>1.6446562889538274E-3</v>
      </c>
      <c r="BF179" s="6">
        <v>-1.6315565927580433E-3</v>
      </c>
      <c r="BH179" s="6">
        <v>4.2454188986469354E-3</v>
      </c>
      <c r="BJ179" s="6">
        <v>-4.2423870623713444E-3</v>
      </c>
      <c r="BL179" s="6">
        <v>-1.3345732534811861E-3</v>
      </c>
      <c r="BN179" s="6">
        <v>3.9247153254040601E-3</v>
      </c>
    </row>
    <row r="180" spans="1:67" x14ac:dyDescent="0.25">
      <c r="A180" s="3">
        <v>179</v>
      </c>
      <c r="B180" s="3" t="s">
        <v>21</v>
      </c>
      <c r="C180" s="3" t="s">
        <v>22</v>
      </c>
      <c r="D180" s="3" t="s">
        <v>40</v>
      </c>
      <c r="E180" s="3" t="s">
        <v>89</v>
      </c>
      <c r="F180" s="3" t="s">
        <v>43</v>
      </c>
      <c r="G180" s="3" t="b">
        <v>1</v>
      </c>
      <c r="H180" s="3" t="b">
        <v>1</v>
      </c>
      <c r="I180" s="3" t="b">
        <v>0</v>
      </c>
      <c r="J180" s="3" t="b">
        <v>1</v>
      </c>
      <c r="K180" s="3" t="b">
        <v>0</v>
      </c>
      <c r="L180" s="3">
        <v>200</v>
      </c>
      <c r="M180" s="3">
        <v>2</v>
      </c>
      <c r="N180" s="3">
        <v>0</v>
      </c>
      <c r="O180" s="3">
        <v>1</v>
      </c>
      <c r="P180" s="3">
        <v>2</v>
      </c>
      <c r="Q180" s="3">
        <v>100</v>
      </c>
      <c r="R180" s="3">
        <v>100</v>
      </c>
      <c r="S180" s="3">
        <v>1</v>
      </c>
      <c r="T180" s="3">
        <v>1</v>
      </c>
      <c r="U180" s="3" t="b">
        <v>1</v>
      </c>
      <c r="V180" s="3">
        <v>201</v>
      </c>
      <c r="W180" s="51">
        <v>88614.6</v>
      </c>
      <c r="X180" s="51">
        <v>88576.18</v>
      </c>
      <c r="Y180" s="51">
        <v>176.99</v>
      </c>
      <c r="Z180" s="51">
        <v>176.94</v>
      </c>
      <c r="AA180" s="51">
        <v>153.21</v>
      </c>
      <c r="AB180" s="51">
        <v>153.18</v>
      </c>
      <c r="AC180" s="17">
        <v>1.1556194930630399</v>
      </c>
      <c r="AD180" s="17">
        <v>1.1554003693916099</v>
      </c>
      <c r="AE180" s="51">
        <v>1273.54</v>
      </c>
      <c r="AF180" s="51">
        <v>1268.46</v>
      </c>
      <c r="AG180" s="51">
        <v>1272.0899999999999</v>
      </c>
      <c r="AH180" s="51">
        <v>1269.9100000000001</v>
      </c>
      <c r="AI180" s="17">
        <v>1.00490485895393</v>
      </c>
      <c r="AJ180" s="17">
        <v>1.0024772524097001</v>
      </c>
      <c r="AK180" s="3">
        <v>-20</v>
      </c>
      <c r="AL180" s="3">
        <v>10</v>
      </c>
      <c r="AN180" s="6">
        <v>5.8035746816527123E-3</v>
      </c>
      <c r="AP180" s="6">
        <v>3.7879727959688747E-3</v>
      </c>
      <c r="AR180" s="6">
        <v>9.2746541798160997E-4</v>
      </c>
      <c r="AT180" s="6">
        <v>1.1304544426860019E-4</v>
      </c>
      <c r="AV180" s="6">
        <v>-2.5260745582624811E-3</v>
      </c>
      <c r="AX180" s="6">
        <v>-2.877192068844181E-3</v>
      </c>
      <c r="AZ180" s="6">
        <v>3.5246051851569593E-3</v>
      </c>
      <c r="BB180" s="6">
        <v>2.9759212604938412E-3</v>
      </c>
      <c r="BD180" s="6">
        <v>6.0209271058628833E-3</v>
      </c>
      <c r="BF180" s="6">
        <v>-5.9729703890500918E-3</v>
      </c>
      <c r="BH180" s="6">
        <v>1.2152255801836098E-3</v>
      </c>
      <c r="BJ180" s="6">
        <v>-1.2143577353173063E-3</v>
      </c>
      <c r="BL180" s="6">
        <v>4.1239097987528783E-3</v>
      </c>
      <c r="BN180" s="6">
        <v>-5.5452022941283596E-3</v>
      </c>
    </row>
    <row r="181" spans="1:67" x14ac:dyDescent="0.25">
      <c r="A181" s="3">
        <v>180</v>
      </c>
      <c r="B181" s="3" t="s">
        <v>21</v>
      </c>
      <c r="C181" s="3" t="s">
        <v>22</v>
      </c>
      <c r="D181" s="3" t="s">
        <v>40</v>
      </c>
      <c r="E181" s="3" t="s">
        <v>89</v>
      </c>
      <c r="F181" s="3" t="s">
        <v>43</v>
      </c>
      <c r="G181" s="3" t="b">
        <v>1</v>
      </c>
      <c r="H181" s="3" t="b">
        <v>1</v>
      </c>
      <c r="I181" s="3" t="b">
        <v>0</v>
      </c>
      <c r="J181" s="3" t="b">
        <v>1</v>
      </c>
      <c r="K181" s="3" t="b">
        <v>0</v>
      </c>
      <c r="L181" s="3">
        <v>200</v>
      </c>
      <c r="M181" s="3">
        <v>2</v>
      </c>
      <c r="N181" s="3">
        <v>0</v>
      </c>
      <c r="O181" s="3">
        <v>1</v>
      </c>
      <c r="P181" s="3">
        <v>2</v>
      </c>
      <c r="Q181" s="3">
        <v>100</v>
      </c>
      <c r="R181" s="3">
        <v>100</v>
      </c>
      <c r="S181" s="3">
        <v>1</v>
      </c>
      <c r="T181" s="3">
        <v>1</v>
      </c>
      <c r="U181" s="3" t="b">
        <v>1</v>
      </c>
      <c r="V181" s="3">
        <v>201</v>
      </c>
      <c r="W181" s="51">
        <v>87648.57</v>
      </c>
      <c r="X181" s="51">
        <v>87052.41</v>
      </c>
      <c r="Y181" s="51">
        <v>176.51</v>
      </c>
      <c r="Z181" s="51">
        <v>176.61</v>
      </c>
      <c r="AA181" s="51">
        <v>154.86000000000001</v>
      </c>
      <c r="AB181" s="51">
        <v>154.32</v>
      </c>
      <c r="AC181" s="17">
        <v>1.14004229709246</v>
      </c>
      <c r="AD181" s="17">
        <v>1.1446915837301499</v>
      </c>
      <c r="AE181" s="51">
        <v>1265.02</v>
      </c>
      <c r="AF181" s="51">
        <v>1276.98</v>
      </c>
      <c r="AG181" s="51">
        <v>1286.8599999999999</v>
      </c>
      <c r="AH181" s="51">
        <v>1255.1400000000001</v>
      </c>
      <c r="AI181" s="17">
        <v>0.98650828225231801</v>
      </c>
      <c r="AJ181" s="17">
        <v>1.0211680422535501</v>
      </c>
      <c r="AK181" s="3">
        <v>-20</v>
      </c>
      <c r="AL181" s="3">
        <v>10</v>
      </c>
      <c r="AN181" s="6">
        <v>-5.1611695845258376E-3</v>
      </c>
      <c r="AP181" s="6">
        <v>-1.3480123427048518E-2</v>
      </c>
      <c r="AR181" s="6">
        <v>-1.7870675126960833E-3</v>
      </c>
      <c r="AT181" s="6">
        <v>-1.752204386163303E-3</v>
      </c>
      <c r="AV181" s="6">
        <v>8.216252815791858E-3</v>
      </c>
      <c r="AX181" s="6">
        <v>4.5436200544193284E-3</v>
      </c>
      <c r="AZ181" s="6">
        <v>-1.0002424715346181E-2</v>
      </c>
      <c r="BB181" s="6">
        <v>-6.320124031615304E-3</v>
      </c>
      <c r="BD181" s="6">
        <v>-7.0936664144138906E-4</v>
      </c>
      <c r="BF181" s="6">
        <v>7.0371653232337295E-4</v>
      </c>
      <c r="BH181" s="6">
        <v>1.2840149038287452E-2</v>
      </c>
      <c r="BJ181" s="6">
        <v>-1.2830979335469506E-2</v>
      </c>
      <c r="BL181" s="6">
        <v>-1.4258370234965456E-2</v>
      </c>
      <c r="BN181" s="6">
        <v>1.2996012071035512E-2</v>
      </c>
    </row>
    <row r="182" spans="1:67" x14ac:dyDescent="0.25">
      <c r="A182" s="1">
        <v>181</v>
      </c>
      <c r="B182" s="1" t="s">
        <v>21</v>
      </c>
      <c r="C182" s="1" t="s">
        <v>22</v>
      </c>
      <c r="D182" s="1" t="s">
        <v>40</v>
      </c>
      <c r="E182" s="1" t="s">
        <v>214</v>
      </c>
      <c r="F182" s="1" t="s">
        <v>43</v>
      </c>
      <c r="G182" s="1" t="b">
        <v>1</v>
      </c>
      <c r="H182" s="1" t="b">
        <v>1</v>
      </c>
      <c r="I182" s="1" t="b">
        <v>0</v>
      </c>
      <c r="J182" s="1" t="b">
        <v>1</v>
      </c>
      <c r="K182" s="1" t="b">
        <v>0</v>
      </c>
      <c r="L182" s="1">
        <v>200</v>
      </c>
      <c r="M182" s="1">
        <v>2</v>
      </c>
      <c r="N182" s="1">
        <v>0</v>
      </c>
      <c r="O182" s="1">
        <v>1</v>
      </c>
      <c r="P182" s="1">
        <v>2</v>
      </c>
      <c r="Q182" s="1">
        <v>100</v>
      </c>
      <c r="R182" s="1">
        <v>100</v>
      </c>
      <c r="S182" s="1">
        <v>1</v>
      </c>
      <c r="T182" s="1">
        <v>1</v>
      </c>
      <c r="U182" s="1" t="b">
        <v>1</v>
      </c>
      <c r="V182" s="1">
        <v>272</v>
      </c>
      <c r="W182" s="50">
        <v>74576.36</v>
      </c>
      <c r="X182" s="50">
        <v>77290.259999999995</v>
      </c>
      <c r="Y182" s="50">
        <v>181.35</v>
      </c>
      <c r="Z182" s="50">
        <v>179.96</v>
      </c>
      <c r="AA182" s="50">
        <v>160.01</v>
      </c>
      <c r="AB182" s="50">
        <v>158.91</v>
      </c>
      <c r="AC182" s="16">
        <v>1.1336172005381799</v>
      </c>
      <c r="AD182" s="16">
        <v>1.1328380994826599</v>
      </c>
      <c r="AE182" s="50">
        <v>1308.46</v>
      </c>
      <c r="AF182" s="50">
        <v>1233.54</v>
      </c>
      <c r="AG182" s="50">
        <v>1258.07</v>
      </c>
      <c r="AH182" s="50">
        <v>1283.93</v>
      </c>
      <c r="AI182" s="16">
        <v>1.0439659787839799</v>
      </c>
      <c r="AJ182" s="16">
        <v>0.96427325467106695</v>
      </c>
      <c r="AK182" s="1">
        <v>-20</v>
      </c>
      <c r="AL182" s="1">
        <v>9</v>
      </c>
      <c r="AN182" s="6" cm="1">
        <f t="array" ref="AN182:AN186">W182:W186/AO182-1</f>
        <v>-1.7609336143913912E-2</v>
      </c>
      <c r="AO182" s="23">
        <f>AVERAGE(W182:W186)</f>
        <v>75913.14</v>
      </c>
      <c r="AP182" s="6" cm="1">
        <f t="array" ref="AP182:AP186">X182:X186/AQ182-1</f>
        <v>-2.7913638271694796E-2</v>
      </c>
      <c r="AQ182" s="23">
        <f t="shared" ref="AQ182" si="32">AVERAGE(X182:X186)</f>
        <v>79509.66399999999</v>
      </c>
      <c r="AR182" s="6" cm="1">
        <f t="array" ref="AR182:AR186">Y182:Y186/AS182-1</f>
        <v>2.9865604778496202E-3</v>
      </c>
      <c r="AS182" s="23">
        <f>AVERAGE(Y182:Y186)</f>
        <v>180.81</v>
      </c>
      <c r="AT182" s="6" cm="1">
        <f t="array" ref="AT182:AT186">Z182:Z186/AU182-1</f>
        <v>-3.3339630818973731E-5</v>
      </c>
      <c r="AU182" s="23">
        <f>AVERAGE(Z182:Z186)</f>
        <v>179.96599999999998</v>
      </c>
      <c r="AV182" s="6" cm="1">
        <f t="array" ref="AV182:AV186">AA182:AA186/AW182-1</f>
        <v>8.4197789177811178E-3</v>
      </c>
      <c r="AW182" s="23">
        <f>AVERAGE(AA182:AA186)</f>
        <v>158.67400000000001</v>
      </c>
      <c r="AX182" s="6" cm="1">
        <f t="array" ref="AX182:AX186">AB182:AB186/AY182-1</f>
        <v>5.555836792548341E-3</v>
      </c>
      <c r="AY182" s="23">
        <f>AVERAGE(AB182:AB186)</f>
        <v>158.03199999999998</v>
      </c>
      <c r="AZ182" s="6" cm="1">
        <f t="array" ref="AZ182:AZ186">AC182:AC186/BA182-1</f>
        <v>-5.463362669576477E-3</v>
      </c>
      <c r="BA182" s="20">
        <f>AVERAGE(AC182:AC186)</f>
        <v>1.1398445848923999</v>
      </c>
      <c r="BB182" s="6" cm="1">
        <f t="array" ref="BB182:BB186">AD182:AD186/BC182-1</f>
        <v>-5.5647614118206068E-3</v>
      </c>
      <c r="BC182" s="20">
        <f>AVERAGE(AD182:AD186)</f>
        <v>1.139177349639152</v>
      </c>
      <c r="BD182" s="6" cm="1">
        <f t="array" ref="BD182:BD186">AE182:AE186/BE182-1</f>
        <v>2.3811684877013573E-2</v>
      </c>
      <c r="BE182" s="23">
        <f>AVERAGE(AE182:AE186)</f>
        <v>1278.028</v>
      </c>
      <c r="BF182" s="6" cm="1">
        <f t="array" ref="BF182:BF186">AF182:AF186/BG182-1</f>
        <v>-2.4076482706895441E-2</v>
      </c>
      <c r="BG182" s="23">
        <f>AVERAGE(AF182:AF186)</f>
        <v>1263.972</v>
      </c>
      <c r="BH182" s="6" cm="1">
        <f t="array" ref="BH182:BH186">AG182:AG186/BI182-1</f>
        <v>8.93879659065E-3</v>
      </c>
      <c r="BI182" s="23">
        <f>AVERAGE(AG182:AG186)</f>
        <v>1246.9240000000002</v>
      </c>
      <c r="BJ182" s="6" cm="1">
        <f t="array" ref="BJ182:BJ186">AH182:AH186/BK182-1</f>
        <v>-8.6064447183020754E-3</v>
      </c>
      <c r="BK182" s="23">
        <f>AVERAGE(AH182:AH186)</f>
        <v>1295.0759999999998</v>
      </c>
      <c r="BL182" s="6" cm="1">
        <f t="array" ref="BL182:BL186">AI182:AI186/BM182-1</f>
        <v>1.4763538269009446E-2</v>
      </c>
      <c r="BM182" s="20">
        <f>AVERAGE(AI182:AI186)</f>
        <v>1.0287775815879079</v>
      </c>
      <c r="BN182" s="6" cm="1">
        <f t="array" ref="BN182:BN186">AJ182:AJ186/BO182-1</f>
        <v>-1.5403239708622452E-2</v>
      </c>
      <c r="BO182" s="20">
        <f>AVERAGE(AJ182:AJ186)</f>
        <v>0.97935854916453702</v>
      </c>
    </row>
    <row r="183" spans="1:67" x14ac:dyDescent="0.25">
      <c r="A183" s="1">
        <v>182</v>
      </c>
      <c r="B183" s="1" t="s">
        <v>21</v>
      </c>
      <c r="C183" s="1" t="s">
        <v>22</v>
      </c>
      <c r="D183" s="1" t="s">
        <v>40</v>
      </c>
      <c r="E183" s="1" t="s">
        <v>214</v>
      </c>
      <c r="F183" s="1" t="s">
        <v>43</v>
      </c>
      <c r="G183" s="1" t="b">
        <v>1</v>
      </c>
      <c r="H183" s="1" t="b">
        <v>1</v>
      </c>
      <c r="I183" s="1" t="b">
        <v>0</v>
      </c>
      <c r="J183" s="1" t="b">
        <v>1</v>
      </c>
      <c r="K183" s="1" t="b">
        <v>0</v>
      </c>
      <c r="L183" s="1">
        <v>200</v>
      </c>
      <c r="M183" s="1">
        <v>2</v>
      </c>
      <c r="N183" s="1">
        <v>0</v>
      </c>
      <c r="O183" s="1">
        <v>1</v>
      </c>
      <c r="P183" s="1">
        <v>2</v>
      </c>
      <c r="Q183" s="1">
        <v>100</v>
      </c>
      <c r="R183" s="1">
        <v>100</v>
      </c>
      <c r="S183" s="1">
        <v>1</v>
      </c>
      <c r="T183" s="1">
        <v>1</v>
      </c>
      <c r="U183" s="1" t="b">
        <v>1</v>
      </c>
      <c r="V183" s="1">
        <v>297</v>
      </c>
      <c r="W183" s="50">
        <v>74629.960000000006</v>
      </c>
      <c r="X183" s="50">
        <v>78411.62</v>
      </c>
      <c r="Y183" s="50">
        <v>180.46</v>
      </c>
      <c r="Z183" s="50">
        <v>180.06</v>
      </c>
      <c r="AA183" s="50">
        <v>159.84</v>
      </c>
      <c r="AB183" s="50">
        <v>158.97</v>
      </c>
      <c r="AC183" s="16">
        <v>1.1291297159199101</v>
      </c>
      <c r="AD183" s="16">
        <v>1.13295919299783</v>
      </c>
      <c r="AE183" s="50">
        <v>1252.0999999999999</v>
      </c>
      <c r="AF183" s="50">
        <v>1289.9000000000001</v>
      </c>
      <c r="AG183" s="50">
        <v>1252.4000000000001</v>
      </c>
      <c r="AH183" s="50">
        <v>1289.5999999999999</v>
      </c>
      <c r="AI183" s="16">
        <v>1.0043234285515299</v>
      </c>
      <c r="AJ183" s="16">
        <v>1.00447784383769</v>
      </c>
      <c r="AK183" s="1">
        <v>-20</v>
      </c>
      <c r="AL183" s="1">
        <v>9</v>
      </c>
      <c r="AN183" s="6">
        <v>-1.6903266022193164E-2</v>
      </c>
      <c r="AP183" s="6">
        <v>-1.3810195449951768E-2</v>
      </c>
      <c r="AR183" s="6">
        <v>-1.9357336430506633E-3</v>
      </c>
      <c r="AT183" s="6">
        <v>5.2232088283354905E-4</v>
      </c>
      <c r="AV183" s="6">
        <v>7.3483998638719239E-3</v>
      </c>
      <c r="AX183" s="6">
        <v>5.9355067328137334E-3</v>
      </c>
      <c r="AZ183" s="6">
        <v>-9.4002894030517092E-3</v>
      </c>
      <c r="BA183" s="20"/>
      <c r="BB183" s="6">
        <v>-5.458462322211366E-3</v>
      </c>
      <c r="BC183" s="20"/>
      <c r="BD183" s="6">
        <v>-2.0287505438065567E-2</v>
      </c>
      <c r="BE183" s="23"/>
      <c r="BF183" s="6">
        <v>2.0513112632241981E-2</v>
      </c>
      <c r="BG183" s="23"/>
      <c r="BH183" s="6">
        <v>4.3916068661762342E-3</v>
      </c>
      <c r="BI183" s="23"/>
      <c r="BJ183" s="6">
        <v>-4.2283232798692172E-3</v>
      </c>
      <c r="BK183" s="23"/>
      <c r="BL183" s="6">
        <v>-2.3770106847228578E-2</v>
      </c>
      <c r="BM183" s="20"/>
      <c r="BN183" s="6">
        <v>2.564872149692432E-2</v>
      </c>
      <c r="BO183" s="20"/>
    </row>
    <row r="184" spans="1:67" x14ac:dyDescent="0.25">
      <c r="A184" s="1">
        <v>183</v>
      </c>
      <c r="B184" s="1" t="s">
        <v>21</v>
      </c>
      <c r="C184" s="1" t="s">
        <v>22</v>
      </c>
      <c r="D184" s="1" t="s">
        <v>40</v>
      </c>
      <c r="E184" s="1" t="s">
        <v>214</v>
      </c>
      <c r="F184" s="1" t="s">
        <v>43</v>
      </c>
      <c r="G184" s="1" t="b">
        <v>1</v>
      </c>
      <c r="H184" s="1" t="b">
        <v>1</v>
      </c>
      <c r="I184" s="1" t="b">
        <v>0</v>
      </c>
      <c r="J184" s="1" t="b">
        <v>1</v>
      </c>
      <c r="K184" s="1" t="b">
        <v>0</v>
      </c>
      <c r="L184" s="1">
        <v>200</v>
      </c>
      <c r="M184" s="1">
        <v>2</v>
      </c>
      <c r="N184" s="1">
        <v>0</v>
      </c>
      <c r="O184" s="1">
        <v>1</v>
      </c>
      <c r="P184" s="1">
        <v>2</v>
      </c>
      <c r="Q184" s="1">
        <v>100</v>
      </c>
      <c r="R184" s="1">
        <v>100</v>
      </c>
      <c r="S184" s="1">
        <v>1</v>
      </c>
      <c r="T184" s="1">
        <v>1</v>
      </c>
      <c r="U184" s="1" t="b">
        <v>1</v>
      </c>
      <c r="V184" s="1">
        <v>201</v>
      </c>
      <c r="W184" s="50">
        <v>75817.83</v>
      </c>
      <c r="X184" s="50">
        <v>80037.81</v>
      </c>
      <c r="Y184" s="50">
        <v>180.68</v>
      </c>
      <c r="Z184" s="50">
        <v>180.34</v>
      </c>
      <c r="AA184" s="50">
        <v>158.27000000000001</v>
      </c>
      <c r="AB184" s="50">
        <v>157.82</v>
      </c>
      <c r="AC184" s="16">
        <v>1.14195889074893</v>
      </c>
      <c r="AD184" s="16">
        <v>1.1430010248948299</v>
      </c>
      <c r="AE184" s="50">
        <v>1249.1600000000001</v>
      </c>
      <c r="AF184" s="50">
        <v>1292.8399999999999</v>
      </c>
      <c r="AG184" s="50">
        <v>1243</v>
      </c>
      <c r="AH184" s="50">
        <v>1299</v>
      </c>
      <c r="AI184" s="16">
        <v>1.00991020012301</v>
      </c>
      <c r="AJ184" s="16">
        <v>0.99958223114573197</v>
      </c>
      <c r="AK184" s="1">
        <v>-20</v>
      </c>
      <c r="AL184" s="1">
        <v>9</v>
      </c>
      <c r="AN184" s="6">
        <v>-1.2555138675596211E-3</v>
      </c>
      <c r="AP184" s="6">
        <v>6.6425384466473059E-3</v>
      </c>
      <c r="AR184" s="6">
        <v>-7.1898678170456698E-4</v>
      </c>
      <c r="AT184" s="6">
        <v>2.0781703210608349E-3</v>
      </c>
      <c r="AV184" s="6">
        <v>-2.5461008104666893E-3</v>
      </c>
      <c r="AX184" s="6">
        <v>-1.3415004556038834E-3</v>
      </c>
      <c r="AZ184" s="6">
        <v>1.8549071378266557E-3</v>
      </c>
      <c r="BA184" s="20"/>
      <c r="BB184" s="6">
        <v>3.3565232462611228E-3</v>
      </c>
      <c r="BC184" s="20"/>
      <c r="BD184" s="6">
        <v>-2.2587924521215497E-2</v>
      </c>
      <c r="BE184" s="23"/>
      <c r="BF184" s="6">
        <v>2.283911352466661E-2</v>
      </c>
      <c r="BG184" s="23"/>
      <c r="BH184" s="6">
        <v>-3.1469439997948712E-3</v>
      </c>
      <c r="BI184" s="23"/>
      <c r="BJ184" s="6">
        <v>3.0299380113600893E-3</v>
      </c>
      <c r="BK184" s="23"/>
      <c r="BL184" s="6">
        <v>-1.8339611790311627E-2</v>
      </c>
      <c r="BM184" s="20"/>
      <c r="BN184" s="6">
        <v>2.0649926422194653E-2</v>
      </c>
      <c r="BO184" s="20"/>
    </row>
    <row r="185" spans="1:67" x14ac:dyDescent="0.25">
      <c r="A185" s="1">
        <v>184</v>
      </c>
      <c r="B185" s="1" t="s">
        <v>21</v>
      </c>
      <c r="C185" s="1" t="s">
        <v>22</v>
      </c>
      <c r="D185" s="1" t="s">
        <v>40</v>
      </c>
      <c r="E185" s="1" t="s">
        <v>214</v>
      </c>
      <c r="F185" s="1" t="s">
        <v>43</v>
      </c>
      <c r="G185" s="1" t="b">
        <v>1</v>
      </c>
      <c r="H185" s="1" t="b">
        <v>1</v>
      </c>
      <c r="I185" s="1" t="b">
        <v>0</v>
      </c>
      <c r="J185" s="1" t="b">
        <v>1</v>
      </c>
      <c r="K185" s="1" t="b">
        <v>0</v>
      </c>
      <c r="L185" s="1">
        <v>200</v>
      </c>
      <c r="M185" s="1">
        <v>2</v>
      </c>
      <c r="N185" s="1">
        <v>0</v>
      </c>
      <c r="O185" s="1">
        <v>1</v>
      </c>
      <c r="P185" s="1">
        <v>2</v>
      </c>
      <c r="Q185" s="1">
        <v>100</v>
      </c>
      <c r="R185" s="1">
        <v>100</v>
      </c>
      <c r="S185" s="1">
        <v>1</v>
      </c>
      <c r="T185" s="1">
        <v>1</v>
      </c>
      <c r="U185" s="1" t="b">
        <v>1</v>
      </c>
      <c r="V185" s="1">
        <v>201</v>
      </c>
      <c r="W185" s="50">
        <v>78347.38</v>
      </c>
      <c r="X185" s="50">
        <v>81885.91</v>
      </c>
      <c r="Y185" s="50">
        <v>180.73</v>
      </c>
      <c r="Z185" s="50">
        <v>179.7</v>
      </c>
      <c r="AA185" s="50">
        <v>156.96</v>
      </c>
      <c r="AB185" s="50">
        <v>156.38</v>
      </c>
      <c r="AC185" s="16">
        <v>1.1518948062499399</v>
      </c>
      <c r="AD185" s="16">
        <v>1.14957332341986</v>
      </c>
      <c r="AE185" s="50">
        <v>1289.1300000000001</v>
      </c>
      <c r="AF185" s="50">
        <v>1252.8699999999999</v>
      </c>
      <c r="AG185" s="50">
        <v>1245.5</v>
      </c>
      <c r="AH185" s="50">
        <v>1296.5</v>
      </c>
      <c r="AI185" s="16">
        <v>1.0372985195978699</v>
      </c>
      <c r="AJ185" s="16">
        <v>0.96831602697772001</v>
      </c>
      <c r="AK185" s="1">
        <v>-20</v>
      </c>
      <c r="AL185" s="1">
        <v>9</v>
      </c>
      <c r="AN185" s="6">
        <v>3.2066121886145105E-2</v>
      </c>
      <c r="AP185" s="6">
        <v>2.9886253826956422E-2</v>
      </c>
      <c r="AR185" s="6">
        <v>-4.4245340412596423E-4</v>
      </c>
      <c r="AT185" s="6">
        <v>-1.478056966315866E-3</v>
      </c>
      <c r="AV185" s="6">
        <v>-1.0802021755296987E-2</v>
      </c>
      <c r="AX185" s="6">
        <v>-1.0453579021970194E-2</v>
      </c>
      <c r="AZ185" s="6">
        <v>1.0571810856720765E-2</v>
      </c>
      <c r="BA185" s="20"/>
      <c r="BB185" s="6">
        <v>9.1258606783228835E-3</v>
      </c>
      <c r="BC185" s="20"/>
      <c r="BD185" s="6">
        <v>8.6868206330379394E-3</v>
      </c>
      <c r="BE185" s="23"/>
      <c r="BF185" s="6">
        <v>-8.7834224175852293E-3</v>
      </c>
      <c r="BG185" s="23"/>
      <c r="BH185" s="6">
        <v>-1.1420102588450831E-3</v>
      </c>
      <c r="BI185" s="23"/>
      <c r="BJ185" s="6">
        <v>1.0995493700758363E-3</v>
      </c>
      <c r="BK185" s="23"/>
      <c r="BL185" s="6">
        <v>8.2825852375301157E-3</v>
      </c>
      <c r="BM185" s="20"/>
      <c r="BN185" s="6">
        <v>-1.1275259909904412E-2</v>
      </c>
      <c r="BO185" s="20"/>
    </row>
    <row r="186" spans="1:67" x14ac:dyDescent="0.25">
      <c r="A186" s="1">
        <v>185</v>
      </c>
      <c r="B186" s="1" t="s">
        <v>21</v>
      </c>
      <c r="C186" s="1" t="s">
        <v>22</v>
      </c>
      <c r="D186" s="1" t="s">
        <v>40</v>
      </c>
      <c r="E186" s="1" t="s">
        <v>214</v>
      </c>
      <c r="F186" s="1" t="s">
        <v>43</v>
      </c>
      <c r="G186" s="1" t="b">
        <v>1</v>
      </c>
      <c r="H186" s="1" t="b">
        <v>1</v>
      </c>
      <c r="I186" s="1" t="b">
        <v>0</v>
      </c>
      <c r="J186" s="1" t="b">
        <v>1</v>
      </c>
      <c r="K186" s="1" t="b">
        <v>0</v>
      </c>
      <c r="L186" s="1">
        <v>200</v>
      </c>
      <c r="M186" s="1">
        <v>2</v>
      </c>
      <c r="N186" s="1">
        <v>0</v>
      </c>
      <c r="O186" s="1">
        <v>1</v>
      </c>
      <c r="P186" s="1">
        <v>2</v>
      </c>
      <c r="Q186" s="1">
        <v>100</v>
      </c>
      <c r="R186" s="1">
        <v>100</v>
      </c>
      <c r="S186" s="1">
        <v>1</v>
      </c>
      <c r="T186" s="1">
        <v>1</v>
      </c>
      <c r="U186" s="1" t="b">
        <v>1</v>
      </c>
      <c r="V186" s="1">
        <v>219</v>
      </c>
      <c r="W186" s="50">
        <v>76194.17</v>
      </c>
      <c r="X186" s="50">
        <v>79922.720000000001</v>
      </c>
      <c r="Y186" s="50">
        <v>180.83</v>
      </c>
      <c r="Z186" s="50">
        <v>179.77</v>
      </c>
      <c r="AA186" s="50">
        <v>158.29</v>
      </c>
      <c r="AB186" s="50">
        <v>158.08000000000001</v>
      </c>
      <c r="AC186" s="16">
        <v>1.14262231100504</v>
      </c>
      <c r="AD186" s="16">
        <v>1.13751510740058</v>
      </c>
      <c r="AE186" s="50">
        <v>1291.29</v>
      </c>
      <c r="AF186" s="50">
        <v>1250.71</v>
      </c>
      <c r="AG186" s="50">
        <v>1235.6500000000001</v>
      </c>
      <c r="AH186" s="50">
        <v>1306.3499999999999</v>
      </c>
      <c r="AI186" s="16">
        <v>1.0483897808831499</v>
      </c>
      <c r="AJ186" s="16">
        <v>0.96014338919047604</v>
      </c>
      <c r="AK186" s="1">
        <v>-20</v>
      </c>
      <c r="AL186" s="1">
        <v>9</v>
      </c>
      <c r="AN186" s="6">
        <v>3.7019941475218143E-3</v>
      </c>
      <c r="AP186" s="6">
        <v>5.1950414480435025E-3</v>
      </c>
      <c r="AR186" s="6">
        <v>1.1061335103157433E-4</v>
      </c>
      <c r="AT186" s="6">
        <v>-1.089094606758878E-3</v>
      </c>
      <c r="AV186" s="6">
        <v>-2.4200562158892547E-3</v>
      </c>
      <c r="AX186" s="6">
        <v>3.037359522124472E-4</v>
      </c>
      <c r="AZ186" s="6">
        <v>2.4369340780807658E-3</v>
      </c>
      <c r="BA186" s="20"/>
      <c r="BB186" s="6">
        <v>-1.4591601905519225E-3</v>
      </c>
      <c r="BC186" s="20"/>
      <c r="BD186" s="6">
        <v>1.0376924449229552E-2</v>
      </c>
      <c r="BE186" s="23"/>
      <c r="BF186" s="6">
        <v>-1.049232103242792E-2</v>
      </c>
      <c r="BG186" s="23"/>
      <c r="BH186" s="6">
        <v>-9.041449198186946E-3</v>
      </c>
      <c r="BI186" s="23"/>
      <c r="BJ186" s="6">
        <v>8.705280616736033E-3</v>
      </c>
      <c r="BK186" s="23"/>
      <c r="BL186" s="6">
        <v>1.9063595131000755E-2</v>
      </c>
      <c r="BM186" s="20"/>
      <c r="BN186" s="6">
        <v>-1.9620148300592111E-2</v>
      </c>
      <c r="BO186" s="20"/>
    </row>
    <row r="187" spans="1:67" x14ac:dyDescent="0.25">
      <c r="A187" s="3">
        <v>186</v>
      </c>
      <c r="B187" s="3" t="s">
        <v>21</v>
      </c>
      <c r="C187" s="3" t="s">
        <v>22</v>
      </c>
      <c r="D187" s="3" t="s">
        <v>40</v>
      </c>
      <c r="E187" s="3" t="s">
        <v>215</v>
      </c>
      <c r="F187" s="3" t="s">
        <v>43</v>
      </c>
      <c r="G187" s="3" t="b">
        <v>1</v>
      </c>
      <c r="H187" s="3" t="b">
        <v>1</v>
      </c>
      <c r="I187" s="3" t="b">
        <v>0</v>
      </c>
      <c r="J187" s="3" t="b">
        <v>1</v>
      </c>
      <c r="K187" s="3" t="b">
        <v>0</v>
      </c>
      <c r="L187" s="3">
        <v>200</v>
      </c>
      <c r="M187" s="3">
        <v>2</v>
      </c>
      <c r="N187" s="3">
        <v>0</v>
      </c>
      <c r="O187" s="3">
        <v>1</v>
      </c>
      <c r="P187" s="3">
        <v>2</v>
      </c>
      <c r="Q187" s="3">
        <v>100</v>
      </c>
      <c r="R187" s="3">
        <v>100</v>
      </c>
      <c r="S187" s="3">
        <v>1</v>
      </c>
      <c r="T187" s="3">
        <v>1</v>
      </c>
      <c r="U187" s="3" t="b">
        <v>1</v>
      </c>
      <c r="V187" s="3">
        <v>201</v>
      </c>
      <c r="W187" s="51">
        <v>82858.42</v>
      </c>
      <c r="X187" s="51">
        <v>89599.24</v>
      </c>
      <c r="Y187" s="51">
        <v>177.67</v>
      </c>
      <c r="Z187" s="51">
        <v>176.83</v>
      </c>
      <c r="AA187" s="51">
        <v>156.22</v>
      </c>
      <c r="AB187" s="51">
        <v>153.41</v>
      </c>
      <c r="AC187" s="17">
        <v>1.13756406799508</v>
      </c>
      <c r="AD187" s="17">
        <v>1.1529127385581499</v>
      </c>
      <c r="AE187" s="51">
        <v>1236.05</v>
      </c>
      <c r="AF187" s="51">
        <v>1305.95</v>
      </c>
      <c r="AG187" s="51">
        <v>1265.18</v>
      </c>
      <c r="AH187" s="51">
        <v>1276.82</v>
      </c>
      <c r="AI187" s="17">
        <v>0.98062731328783403</v>
      </c>
      <c r="AJ187" s="17">
        <v>1.02655955565051</v>
      </c>
      <c r="AK187" s="3">
        <v>-20</v>
      </c>
      <c r="AL187" s="3">
        <v>8</v>
      </c>
      <c r="AN187" s="6" cm="1">
        <f t="array" ref="AN187:AN191">W187:W191/AO187-1</f>
        <v>-3.1180165948524463E-3</v>
      </c>
      <c r="AO187" s="23">
        <f>AVERAGE(W187:W191)</f>
        <v>83117.582000000009</v>
      </c>
      <c r="AP187" s="6" cm="1">
        <f t="array" ref="AP187:AP191">X187:X191/AQ187-1</f>
        <v>-1.0657801319806981E-2</v>
      </c>
      <c r="AQ187" s="23">
        <f t="shared" ref="AQ187" si="33">AVERAGE(X187:X191)</f>
        <v>90564.458000000013</v>
      </c>
      <c r="AR187" s="6" cm="1">
        <f t="array" ref="AR187:AR191">Y187:Y191/AS187-1</f>
        <v>2.3808449178550628E-3</v>
      </c>
      <c r="AS187" s="23">
        <f>AVERAGE(Y187:Y191)</f>
        <v>177.24800000000002</v>
      </c>
      <c r="AT187" s="6" cm="1">
        <f t="array" ref="AT187:AT191">Z187:Z191/AU187-1</f>
        <v>2.3353626047226683E-3</v>
      </c>
      <c r="AU187" s="23">
        <f>AVERAGE(Z187:Z191)</f>
        <v>176.41800000000003</v>
      </c>
      <c r="AV187" s="6" cm="1">
        <f t="array" ref="AV187:AV191">AA187:AA191/AW187-1</f>
        <v>1.9883265986786469E-3</v>
      </c>
      <c r="AW187" s="23">
        <f>AVERAGE(AA187:AA191)</f>
        <v>155.91</v>
      </c>
      <c r="AX187" s="6" cm="1">
        <f t="array" ref="AX187:AX191">AB187:AB191/AY187-1</f>
        <v>-1.1329305135951984E-3</v>
      </c>
      <c r="AY187" s="23">
        <f>AVERAGE(AB187:AB191)</f>
        <v>153.584</v>
      </c>
      <c r="AZ187" s="6" cm="1">
        <f t="array" ref="AZ187:AZ191">AC187:AC191/BA187-1</f>
        <v>3.465885841740235E-4</v>
      </c>
      <c r="BA187" s="20">
        <f>AVERAGE(AC187:AC191)</f>
        <v>1.1371699378763462</v>
      </c>
      <c r="BB187" s="6" cm="1">
        <f t="array" ref="BB187:BB191">AD187:AD191/BC187-1</f>
        <v>3.4679692127299599E-3</v>
      </c>
      <c r="BC187" s="20">
        <f>AVERAGE(AD187:AD191)</f>
        <v>1.14892829061865</v>
      </c>
      <c r="BD187" s="6" cm="1">
        <f t="array" ref="BD187:BD191">AE187:AE191/BE187-1</f>
        <v>7.8213303710517046E-4</v>
      </c>
      <c r="BE187" s="23">
        <f>AVERAGE(AE187:AE191)</f>
        <v>1235.0840000000001</v>
      </c>
      <c r="BF187" s="6" cm="1">
        <f t="array" ref="BF187:BF191">AF187:AF191/BG187-1</f>
        <v>-7.3914467341429368E-4</v>
      </c>
      <c r="BG187" s="23">
        <f>AVERAGE(AF187:AF191)</f>
        <v>1306.9159999999999</v>
      </c>
      <c r="BH187" s="6" cm="1">
        <f t="array" ref="BH187:BH191">AG187:AG191/BI187-1</f>
        <v>1.0507785793243629E-2</v>
      </c>
      <c r="BI187" s="23">
        <f>AVERAGE(AG187:AG191)</f>
        <v>1252.0240000000001</v>
      </c>
      <c r="BJ187" s="6" cm="1">
        <f t="array" ref="BJ187:BJ191">AH187:AH191/BK187-1</f>
        <v>-1.0198639354530581E-2</v>
      </c>
      <c r="BK187" s="23">
        <f>AVERAGE(AH187:AH191)</f>
        <v>1289.9759999999999</v>
      </c>
      <c r="BL187" s="6" cm="1">
        <f t="array" ref="BL187:BL191">AI187:AI191/BM187-1</f>
        <v>-9.8872447284416021E-3</v>
      </c>
      <c r="BM187" s="20">
        <f>AVERAGE(AI187:AI191)</f>
        <v>0.99041983659616339</v>
      </c>
      <c r="BN187" s="6" cm="1">
        <f t="array" ref="BN187:BN191">AJ187:AJ191/BO187-1</f>
        <v>9.5647715463378358E-3</v>
      </c>
      <c r="BO187" s="20">
        <f>AVERAGE(AJ187:AJ191)</f>
        <v>1.0168337729120061</v>
      </c>
    </row>
    <row r="188" spans="1:67" x14ac:dyDescent="0.25">
      <c r="A188" s="3">
        <v>187</v>
      </c>
      <c r="B188" s="3" t="s">
        <v>21</v>
      </c>
      <c r="C188" s="3" t="s">
        <v>22</v>
      </c>
      <c r="D188" s="3" t="s">
        <v>40</v>
      </c>
      <c r="E188" s="3" t="s">
        <v>215</v>
      </c>
      <c r="F188" s="3" t="s">
        <v>43</v>
      </c>
      <c r="G188" s="3" t="b">
        <v>1</v>
      </c>
      <c r="H188" s="3" t="b">
        <v>1</v>
      </c>
      <c r="I188" s="3" t="b">
        <v>0</v>
      </c>
      <c r="J188" s="3" t="b">
        <v>1</v>
      </c>
      <c r="K188" s="3" t="b">
        <v>0</v>
      </c>
      <c r="L188" s="3">
        <v>200</v>
      </c>
      <c r="M188" s="3">
        <v>2</v>
      </c>
      <c r="N188" s="3">
        <v>0</v>
      </c>
      <c r="O188" s="3">
        <v>1</v>
      </c>
      <c r="P188" s="3">
        <v>2</v>
      </c>
      <c r="Q188" s="3">
        <v>100</v>
      </c>
      <c r="R188" s="3">
        <v>100</v>
      </c>
      <c r="S188" s="3">
        <v>1</v>
      </c>
      <c r="T188" s="3">
        <v>1</v>
      </c>
      <c r="U188" s="3" t="b">
        <v>1</v>
      </c>
      <c r="V188" s="3">
        <v>201</v>
      </c>
      <c r="W188" s="51">
        <v>82795.16</v>
      </c>
      <c r="X188" s="51">
        <v>90155.32</v>
      </c>
      <c r="Y188" s="51">
        <v>177.28</v>
      </c>
      <c r="Z188" s="51">
        <v>176.39</v>
      </c>
      <c r="AA188" s="51">
        <v>156.22</v>
      </c>
      <c r="AB188" s="51">
        <v>153.82</v>
      </c>
      <c r="AC188" s="17">
        <v>1.13521818468058</v>
      </c>
      <c r="AD188" s="17">
        <v>1.1469533364812701</v>
      </c>
      <c r="AE188" s="51">
        <v>1238.92</v>
      </c>
      <c r="AF188" s="51">
        <v>1303.08</v>
      </c>
      <c r="AG188" s="51">
        <v>1253.42</v>
      </c>
      <c r="AH188" s="51">
        <v>1288.58</v>
      </c>
      <c r="AI188" s="17">
        <v>0.99323651455314899</v>
      </c>
      <c r="AJ188" s="17">
        <v>1.01558628689199</v>
      </c>
      <c r="AK188" s="3">
        <v>-20</v>
      </c>
      <c r="AL188" s="3">
        <v>8</v>
      </c>
      <c r="AN188" s="6">
        <v>-3.8791070702707264E-3</v>
      </c>
      <c r="AP188" s="6">
        <v>-4.5176442175584031E-3</v>
      </c>
      <c r="AR188" s="6">
        <v>1.8053800324957514E-4</v>
      </c>
      <c r="AT188" s="6">
        <v>-1.5871396342803656E-4</v>
      </c>
      <c r="AV188" s="6">
        <v>1.9883265986786469E-3</v>
      </c>
      <c r="AX188" s="6">
        <v>1.5366183977496561E-3</v>
      </c>
      <c r="AZ188" s="6">
        <v>-1.7163250018824572E-3</v>
      </c>
      <c r="BA188" s="20"/>
      <c r="BB188" s="6">
        <v>-1.7189533528819689E-3</v>
      </c>
      <c r="BC188" s="20"/>
      <c r="BD188" s="6">
        <v>3.10586162560611E-3</v>
      </c>
      <c r="BE188" s="23"/>
      <c r="BF188" s="6">
        <v>-2.9351542103700501E-3</v>
      </c>
      <c r="BG188" s="23"/>
      <c r="BH188" s="6">
        <v>1.1149946007424916E-3</v>
      </c>
      <c r="BI188" s="23"/>
      <c r="BJ188" s="6">
        <v>-1.0821906764156841E-3</v>
      </c>
      <c r="BK188" s="23"/>
      <c r="BL188" s="6">
        <v>2.8439232060071262E-3</v>
      </c>
      <c r="BM188" s="20"/>
      <c r="BN188" s="6">
        <v>-1.2268337787831873E-3</v>
      </c>
      <c r="BO188" s="20"/>
    </row>
    <row r="189" spans="1:67" x14ac:dyDescent="0.25">
      <c r="A189" s="3">
        <v>188</v>
      </c>
      <c r="B189" s="3" t="s">
        <v>21</v>
      </c>
      <c r="C189" s="3" t="s">
        <v>22</v>
      </c>
      <c r="D189" s="3" t="s">
        <v>40</v>
      </c>
      <c r="E189" s="3" t="s">
        <v>215</v>
      </c>
      <c r="F189" s="3" t="s">
        <v>43</v>
      </c>
      <c r="G189" s="3" t="b">
        <v>1</v>
      </c>
      <c r="H189" s="3" t="b">
        <v>1</v>
      </c>
      <c r="I189" s="3" t="b">
        <v>0</v>
      </c>
      <c r="J189" s="3" t="b">
        <v>1</v>
      </c>
      <c r="K189" s="3" t="b">
        <v>0</v>
      </c>
      <c r="L189" s="3">
        <v>200</v>
      </c>
      <c r="M189" s="3">
        <v>2</v>
      </c>
      <c r="N189" s="3">
        <v>0</v>
      </c>
      <c r="O189" s="3">
        <v>1</v>
      </c>
      <c r="P189" s="3">
        <v>2</v>
      </c>
      <c r="Q189" s="3">
        <v>100</v>
      </c>
      <c r="R189" s="3">
        <v>100</v>
      </c>
      <c r="S189" s="3">
        <v>1</v>
      </c>
      <c r="T189" s="3">
        <v>1</v>
      </c>
      <c r="U189" s="3" t="b">
        <v>1</v>
      </c>
      <c r="V189" s="3">
        <v>201</v>
      </c>
      <c r="W189" s="51">
        <v>84098.77</v>
      </c>
      <c r="X189" s="51">
        <v>91127.09</v>
      </c>
      <c r="Y189" s="51">
        <v>176.75</v>
      </c>
      <c r="Z189" s="51">
        <v>176.08</v>
      </c>
      <c r="AA189" s="51">
        <v>155.97999999999999</v>
      </c>
      <c r="AB189" s="51">
        <v>153.13</v>
      </c>
      <c r="AC189" s="17">
        <v>1.13345698774392</v>
      </c>
      <c r="AD189" s="17">
        <v>1.1501391127342699</v>
      </c>
      <c r="AE189" s="51">
        <v>1225.52</v>
      </c>
      <c r="AF189" s="51">
        <v>1316.48</v>
      </c>
      <c r="AG189" s="51">
        <v>1266.71</v>
      </c>
      <c r="AH189" s="51">
        <v>1275.29</v>
      </c>
      <c r="AI189" s="17">
        <v>0.971088322379004</v>
      </c>
      <c r="AJ189" s="17">
        <v>1.0358695577038499</v>
      </c>
      <c r="AK189" s="3">
        <v>-20</v>
      </c>
      <c r="AL189" s="3">
        <v>8</v>
      </c>
      <c r="AN189" s="6">
        <v>1.1804818864918243E-2</v>
      </c>
      <c r="AP189" s="6">
        <v>6.2125033641782235E-3</v>
      </c>
      <c r="AR189" s="6">
        <v>-2.8096226755732756E-3</v>
      </c>
      <c r="AT189" s="6">
        <v>-1.9159042728067455E-3</v>
      </c>
      <c r="AV189" s="6">
        <v>4.4897697389512103E-4</v>
      </c>
      <c r="AX189" s="6">
        <v>-2.9560370871966057E-3</v>
      </c>
      <c r="AZ189" s="6">
        <v>-3.2650793946946699E-3</v>
      </c>
      <c r="BA189" s="20"/>
      <c r="BB189" s="6">
        <v>1.0538709208456343E-3</v>
      </c>
      <c r="BC189" s="20"/>
      <c r="BD189" s="6">
        <v>-7.7436028642586807E-3</v>
      </c>
      <c r="BE189" s="23"/>
      <c r="BF189" s="6">
        <v>7.3179913628727E-3</v>
      </c>
      <c r="BG189" s="23"/>
      <c r="BH189" s="6">
        <v>1.1729807096349631E-2</v>
      </c>
      <c r="BI189" s="23"/>
      <c r="BJ189" s="6">
        <v>-1.1384707932550642E-2</v>
      </c>
      <c r="BK189" s="23"/>
      <c r="BL189" s="6">
        <v>-1.9518504681405813E-2</v>
      </c>
      <c r="BM189" s="20"/>
      <c r="BN189" s="6">
        <v>1.872064569347387E-2</v>
      </c>
      <c r="BO189" s="20"/>
    </row>
    <row r="190" spans="1:67" x14ac:dyDescent="0.25">
      <c r="A190" s="3">
        <v>189</v>
      </c>
      <c r="B190" s="3" t="s">
        <v>21</v>
      </c>
      <c r="C190" s="3" t="s">
        <v>22</v>
      </c>
      <c r="D190" s="3" t="s">
        <v>40</v>
      </c>
      <c r="E190" s="3" t="s">
        <v>215</v>
      </c>
      <c r="F190" s="3" t="s">
        <v>43</v>
      </c>
      <c r="G190" s="3" t="b">
        <v>1</v>
      </c>
      <c r="H190" s="3" t="b">
        <v>1</v>
      </c>
      <c r="I190" s="3" t="b">
        <v>0</v>
      </c>
      <c r="J190" s="3" t="b">
        <v>1</v>
      </c>
      <c r="K190" s="3" t="b">
        <v>0</v>
      </c>
      <c r="L190" s="3">
        <v>200</v>
      </c>
      <c r="M190" s="3">
        <v>2</v>
      </c>
      <c r="N190" s="3">
        <v>0</v>
      </c>
      <c r="O190" s="3">
        <v>1</v>
      </c>
      <c r="P190" s="3">
        <v>2</v>
      </c>
      <c r="Q190" s="3">
        <v>100</v>
      </c>
      <c r="R190" s="3">
        <v>100</v>
      </c>
      <c r="S190" s="3">
        <v>1</v>
      </c>
      <c r="T190" s="3">
        <v>1</v>
      </c>
      <c r="U190" s="3" t="b">
        <v>1</v>
      </c>
      <c r="V190" s="3">
        <v>201</v>
      </c>
      <c r="W190" s="51">
        <v>84082.8</v>
      </c>
      <c r="X190" s="51">
        <v>92912.5</v>
      </c>
      <c r="Y190" s="51">
        <v>176.93</v>
      </c>
      <c r="Z190" s="51">
        <v>176.24</v>
      </c>
      <c r="AA190" s="51">
        <v>154.41</v>
      </c>
      <c r="AB190" s="51">
        <v>153.02000000000001</v>
      </c>
      <c r="AC190" s="17">
        <v>1.1460900450296001</v>
      </c>
      <c r="AD190" s="17">
        <v>1.1520360348602201</v>
      </c>
      <c r="AE190" s="51">
        <v>1227.23</v>
      </c>
      <c r="AF190" s="51">
        <v>1314.77</v>
      </c>
      <c r="AG190" s="51">
        <v>1226.72</v>
      </c>
      <c r="AH190" s="51">
        <v>1315.28</v>
      </c>
      <c r="AI190" s="17">
        <v>1.0031642204098401</v>
      </c>
      <c r="AJ190" s="17">
        <v>1.00203241275579</v>
      </c>
      <c r="AK190" s="3">
        <v>-20</v>
      </c>
      <c r="AL190" s="3">
        <v>8</v>
      </c>
      <c r="AN190" s="6">
        <v>1.1612681417993986E-2</v>
      </c>
      <c r="AP190" s="6">
        <v>2.5926749321460996E-2</v>
      </c>
      <c r="AR190" s="6">
        <v>-1.7940964072937771E-3</v>
      </c>
      <c r="AT190" s="6">
        <v>-1.0089673389338527E-3</v>
      </c>
      <c r="AV190" s="6">
        <v>-9.6209351548970368E-3</v>
      </c>
      <c r="AX190" s="6">
        <v>-3.6722575268256508E-3</v>
      </c>
      <c r="AZ190" s="6">
        <v>7.8441285300876462E-3</v>
      </c>
      <c r="BA190" s="20"/>
      <c r="BB190" s="6">
        <v>2.7049070572513489E-3</v>
      </c>
      <c r="BC190" s="20"/>
      <c r="BD190" s="6">
        <v>-6.35908164950727E-3</v>
      </c>
      <c r="BE190" s="23"/>
      <c r="BF190" s="6">
        <v>6.0095675621081313E-3</v>
      </c>
      <c r="BG190" s="23"/>
      <c r="BH190" s="6">
        <v>-2.0210475198558564E-2</v>
      </c>
      <c r="BI190" s="23"/>
      <c r="BJ190" s="6">
        <v>1.9615868822365767E-2</v>
      </c>
      <c r="BK190" s="23"/>
      <c r="BL190" s="6">
        <v>1.286765808071455E-2</v>
      </c>
      <c r="BM190" s="20"/>
      <c r="BN190" s="6">
        <v>-1.455632233165105E-2</v>
      </c>
      <c r="BO190" s="20"/>
    </row>
    <row r="191" spans="1:67" x14ac:dyDescent="0.25">
      <c r="A191" s="3">
        <v>190</v>
      </c>
      <c r="B191" s="3" t="s">
        <v>21</v>
      </c>
      <c r="C191" s="3" t="s">
        <v>22</v>
      </c>
      <c r="D191" s="3" t="s">
        <v>40</v>
      </c>
      <c r="E191" s="3" t="s">
        <v>215</v>
      </c>
      <c r="F191" s="3" t="s">
        <v>43</v>
      </c>
      <c r="G191" s="3" t="b">
        <v>1</v>
      </c>
      <c r="H191" s="3" t="b">
        <v>1</v>
      </c>
      <c r="I191" s="3" t="b">
        <v>0</v>
      </c>
      <c r="J191" s="3" t="b">
        <v>1</v>
      </c>
      <c r="K191" s="3" t="b">
        <v>0</v>
      </c>
      <c r="L191" s="3">
        <v>200</v>
      </c>
      <c r="M191" s="3">
        <v>2</v>
      </c>
      <c r="N191" s="3">
        <v>0</v>
      </c>
      <c r="O191" s="3">
        <v>1</v>
      </c>
      <c r="P191" s="3">
        <v>2</v>
      </c>
      <c r="Q191" s="3">
        <v>100</v>
      </c>
      <c r="R191" s="3">
        <v>100</v>
      </c>
      <c r="S191" s="3">
        <v>1</v>
      </c>
      <c r="T191" s="3">
        <v>1</v>
      </c>
      <c r="U191" s="3" t="b">
        <v>1</v>
      </c>
      <c r="V191" s="3">
        <v>201</v>
      </c>
      <c r="W191" s="51">
        <v>81752.759999999995</v>
      </c>
      <c r="X191" s="51">
        <v>89028.14</v>
      </c>
      <c r="Y191" s="51">
        <v>177.61</v>
      </c>
      <c r="Z191" s="51">
        <v>176.55</v>
      </c>
      <c r="AA191" s="51">
        <v>156.72</v>
      </c>
      <c r="AB191" s="51">
        <v>154.54</v>
      </c>
      <c r="AC191" s="17">
        <v>1.1335204039325499</v>
      </c>
      <c r="AD191" s="17">
        <v>1.1426002304593399</v>
      </c>
      <c r="AE191" s="51">
        <v>1247.7</v>
      </c>
      <c r="AF191" s="51">
        <v>1294.3</v>
      </c>
      <c r="AG191" s="51">
        <v>1248.0899999999999</v>
      </c>
      <c r="AH191" s="51">
        <v>1293.9100000000001</v>
      </c>
      <c r="AI191" s="17">
        <v>1.00398281235099</v>
      </c>
      <c r="AJ191" s="17">
        <v>1.00412105155789</v>
      </c>
      <c r="AK191" s="3">
        <v>-20</v>
      </c>
      <c r="AL191" s="3">
        <v>8</v>
      </c>
      <c r="AN191" s="6">
        <v>-1.6420376617789612E-2</v>
      </c>
      <c r="AP191" s="6">
        <v>-1.6963807148274612E-2</v>
      </c>
      <c r="AR191" s="6">
        <v>2.0423361617620817E-3</v>
      </c>
      <c r="AT191" s="6">
        <v>7.4822297044496722E-4</v>
      </c>
      <c r="AV191" s="6">
        <v>5.1953049836443999E-3</v>
      </c>
      <c r="AX191" s="6">
        <v>6.2246067298676877E-3</v>
      </c>
      <c r="AZ191" s="6">
        <v>-3.2093127176856528E-3</v>
      </c>
      <c r="BA191" s="20"/>
      <c r="BB191" s="6">
        <v>-5.5077938379449742E-3</v>
      </c>
      <c r="BC191" s="20"/>
      <c r="BD191" s="6">
        <v>1.021468985105467E-2</v>
      </c>
      <c r="BE191" s="23"/>
      <c r="BF191" s="6">
        <v>-9.6532600411962655E-3</v>
      </c>
      <c r="BG191" s="23"/>
      <c r="BH191" s="6">
        <v>-3.1421122917772992E-3</v>
      </c>
      <c r="BI191" s="23"/>
      <c r="BJ191" s="6">
        <v>3.0496691411314725E-3</v>
      </c>
      <c r="BK191" s="23"/>
      <c r="BL191" s="6">
        <v>1.3694168123125738E-2</v>
      </c>
      <c r="BM191" s="20"/>
      <c r="BN191" s="6">
        <v>-1.2502261129377468E-2</v>
      </c>
      <c r="BO191" s="20"/>
    </row>
    <row r="192" spans="1:67" x14ac:dyDescent="0.25">
      <c r="A192" s="1">
        <v>191</v>
      </c>
      <c r="B192" s="1" t="s">
        <v>21</v>
      </c>
      <c r="C192" s="1" t="s">
        <v>22</v>
      </c>
      <c r="D192" s="1" t="s">
        <v>40</v>
      </c>
      <c r="E192" s="1" t="s">
        <v>216</v>
      </c>
      <c r="F192" s="1" t="s">
        <v>43</v>
      </c>
      <c r="G192" s="1" t="b">
        <v>1</v>
      </c>
      <c r="H192" s="1" t="b">
        <v>1</v>
      </c>
      <c r="I192" s="1" t="b">
        <v>0</v>
      </c>
      <c r="J192" s="1" t="b">
        <v>1</v>
      </c>
      <c r="K192" s="1" t="b">
        <v>0</v>
      </c>
      <c r="L192" s="1">
        <v>200</v>
      </c>
      <c r="M192" s="1">
        <v>2</v>
      </c>
      <c r="N192" s="1">
        <v>0</v>
      </c>
      <c r="O192" s="1">
        <v>1</v>
      </c>
      <c r="P192" s="1">
        <v>2</v>
      </c>
      <c r="Q192" s="1">
        <v>100</v>
      </c>
      <c r="R192" s="1">
        <v>100</v>
      </c>
      <c r="S192" s="1">
        <v>1</v>
      </c>
      <c r="T192" s="1">
        <v>1</v>
      </c>
      <c r="U192" s="1" t="b">
        <v>1</v>
      </c>
      <c r="V192" s="1">
        <v>201</v>
      </c>
      <c r="W192" s="50">
        <v>71589.820000000007</v>
      </c>
      <c r="X192" s="50">
        <v>83150.179999999993</v>
      </c>
      <c r="Y192" s="50">
        <v>180.59</v>
      </c>
      <c r="Z192" s="50">
        <v>178.83</v>
      </c>
      <c r="AA192" s="50">
        <v>160.15</v>
      </c>
      <c r="AB192" s="50">
        <v>158.52000000000001</v>
      </c>
      <c r="AC192" s="16">
        <v>1.1278749123379801</v>
      </c>
      <c r="AD192" s="16">
        <v>1.1283812570128799</v>
      </c>
      <c r="AE192" s="50">
        <v>1247.4000000000001</v>
      </c>
      <c r="AF192" s="50">
        <v>1294.5999999999999</v>
      </c>
      <c r="AG192" s="50">
        <v>1193.02</v>
      </c>
      <c r="AH192" s="50">
        <v>1348.98</v>
      </c>
      <c r="AI192" s="16">
        <v>1.0526310476722101</v>
      </c>
      <c r="AJ192" s="16">
        <v>0.965017437410293</v>
      </c>
      <c r="AK192" s="1">
        <v>-20</v>
      </c>
      <c r="AL192" s="1">
        <v>7</v>
      </c>
      <c r="AN192" s="6" cm="1">
        <f t="array" ref="AN192:AN196">W192:W196/AO192-1</f>
        <v>-1.3100826527034148E-2</v>
      </c>
      <c r="AO192" s="23">
        <f>AVERAGE(W192:W196)</f>
        <v>72540.156000000003</v>
      </c>
      <c r="AP192" s="6" cm="1">
        <f t="array" ref="AP192:AP196">X192:X196/AQ192-1</f>
        <v>-1.3481356131201938E-2</v>
      </c>
      <c r="AQ192" s="23">
        <f>AVERAGE(X192:X196)</f>
        <v>84286.475999999995</v>
      </c>
      <c r="AR192" s="6" cm="1">
        <f t="array" ref="AR192:AR196">Y192:Y196/AS192-1</f>
        <v>4.9861495844871762E-4</v>
      </c>
      <c r="AS192" s="23">
        <f>AVERAGE(Y192:Y196)</f>
        <v>180.5</v>
      </c>
      <c r="AT192" s="6" cm="1">
        <f t="array" ref="AT192:AT196">Z192:Z196/AU192-1</f>
        <v>-1.4071766006634734E-3</v>
      </c>
      <c r="AU192" s="23">
        <f>AVERAGE(Z192:Z196)</f>
        <v>179.08200000000002</v>
      </c>
      <c r="AV192" s="6" cm="1">
        <f t="array" ref="AV192:AV196">AA192:AA196/AW192-1</f>
        <v>4.7303570980450349E-3</v>
      </c>
      <c r="AW192" s="23">
        <f>AVERAGE(AA192:AA196)</f>
        <v>159.39600000000002</v>
      </c>
      <c r="AX192" s="6" cm="1">
        <f t="array" ref="AX192:AX196">AB192:AB196/AY192-1</f>
        <v>6.463409988444635E-3</v>
      </c>
      <c r="AY192" s="23">
        <f>AVERAGE(AB192:AB196)</f>
        <v>157.50200000000001</v>
      </c>
      <c r="AZ192" s="6" cm="1">
        <f t="array" ref="AZ192:AZ196">AC192:AC196/BA192-1</f>
        <v>-4.2484382090477446E-3</v>
      </c>
      <c r="BA192" s="20">
        <f>AVERAGE(AC192:AC196)</f>
        <v>1.1326870633367541</v>
      </c>
      <c r="BB192" s="6" cm="1">
        <f t="array" ref="BB192:BB196">AD192:AD196/BC192-1</f>
        <v>-7.8542711585224412E-3</v>
      </c>
      <c r="BC192" s="20">
        <f>AVERAGE(AD192:AD196)</f>
        <v>1.137314029795284</v>
      </c>
      <c r="BD192" s="6" cm="1">
        <f t="array" ref="BD192:BD196">AE192:AE196/BE192-1</f>
        <v>1.4974824979088641E-2</v>
      </c>
      <c r="BE192" s="23">
        <f>AVERAGE(AE192:AE196)</f>
        <v>1228.9960000000001</v>
      </c>
      <c r="BF192" s="6" cm="1">
        <f t="array" ref="BF192:BF196">AF192:AF196/BG192-1</f>
        <v>-1.4016712820372201E-2</v>
      </c>
      <c r="BG192" s="23">
        <f>AVERAGE(AF192:AF196)</f>
        <v>1313.0039999999999</v>
      </c>
      <c r="BH192" s="6" cm="1">
        <f t="array" ref="BH192:BH196">AG192:AG196/BI192-1</f>
        <v>-5.7818690320828869E-3</v>
      </c>
      <c r="BI192" s="23">
        <f>AVERAGE(AG192:AG196)</f>
        <v>1199.9580000000001</v>
      </c>
      <c r="BJ192" s="6" cm="1">
        <f t="array" ref="BJ192:BJ196">AH192:AH196/BK192-1</f>
        <v>5.1697338831422357E-3</v>
      </c>
      <c r="BK192" s="23">
        <f>AVERAGE(AH192:AH196)</f>
        <v>1342.0419999999999</v>
      </c>
      <c r="BL192" s="6" cm="1">
        <f t="array" ref="BL192:BL196">AI192:AI196/BM192-1</f>
        <v>2.2366742132875927E-2</v>
      </c>
      <c r="BM192" s="20">
        <f>AVERAGE(AI192:AI196)</f>
        <v>1.0296022007486241</v>
      </c>
      <c r="BN192" s="6" cm="1">
        <f t="array" ref="BN192:BN196">AJ192:AJ196/BO192-1</f>
        <v>-1.7815302602791294E-2</v>
      </c>
      <c r="BO192" s="20">
        <f>AVERAGE(AJ192:AJ196)</f>
        <v>0.98252135262093887</v>
      </c>
    </row>
    <row r="193" spans="1:67" x14ac:dyDescent="0.25">
      <c r="A193" s="1">
        <v>192</v>
      </c>
      <c r="B193" s="1" t="s">
        <v>21</v>
      </c>
      <c r="C193" s="1" t="s">
        <v>22</v>
      </c>
      <c r="D193" s="1" t="s">
        <v>40</v>
      </c>
      <c r="E193" s="1" t="s">
        <v>216</v>
      </c>
      <c r="F193" s="1" t="s">
        <v>43</v>
      </c>
      <c r="G193" s="1" t="b">
        <v>1</v>
      </c>
      <c r="H193" s="1" t="b">
        <v>1</v>
      </c>
      <c r="I193" s="1" t="b">
        <v>0</v>
      </c>
      <c r="J193" s="1" t="b">
        <v>1</v>
      </c>
      <c r="K193" s="1" t="b">
        <v>0</v>
      </c>
      <c r="L193" s="1">
        <v>200</v>
      </c>
      <c r="M193" s="1">
        <v>2</v>
      </c>
      <c r="N193" s="1">
        <v>0</v>
      </c>
      <c r="O193" s="1">
        <v>1</v>
      </c>
      <c r="P193" s="1">
        <v>2</v>
      </c>
      <c r="Q193" s="1">
        <v>100</v>
      </c>
      <c r="R193" s="1">
        <v>100</v>
      </c>
      <c r="S193" s="1">
        <v>1</v>
      </c>
      <c r="T193" s="1">
        <v>1</v>
      </c>
      <c r="U193" s="1" t="b">
        <v>1</v>
      </c>
      <c r="V193" s="1">
        <v>201</v>
      </c>
      <c r="W193" s="50">
        <v>73586.73</v>
      </c>
      <c r="X193" s="50">
        <v>85447.29</v>
      </c>
      <c r="Y193" s="50">
        <v>180.18</v>
      </c>
      <c r="Z193" s="50">
        <v>178.77</v>
      </c>
      <c r="AA193" s="50">
        <v>158.80000000000001</v>
      </c>
      <c r="AB193" s="50">
        <v>157.05000000000001</v>
      </c>
      <c r="AC193" s="16">
        <v>1.1348569893550799</v>
      </c>
      <c r="AD193" s="16">
        <v>1.1385193030162</v>
      </c>
      <c r="AE193" s="50">
        <v>1229.04</v>
      </c>
      <c r="AF193" s="50">
        <v>1312.96</v>
      </c>
      <c r="AG193" s="50">
        <v>1197.3599999999999</v>
      </c>
      <c r="AH193" s="50">
        <v>1344.64</v>
      </c>
      <c r="AI193" s="16">
        <v>1.02950214675366</v>
      </c>
      <c r="AJ193" s="16">
        <v>0.97869019780155997</v>
      </c>
      <c r="AK193" s="1">
        <v>-20</v>
      </c>
      <c r="AL193" s="1">
        <v>7</v>
      </c>
      <c r="AN193" s="6">
        <v>1.4427512397409137E-2</v>
      </c>
      <c r="AP193" s="6">
        <v>1.3772245027778851E-2</v>
      </c>
      <c r="AR193" s="6">
        <v>-1.7728531855955021E-3</v>
      </c>
      <c r="AT193" s="6">
        <v>-1.7422186484404856E-3</v>
      </c>
      <c r="AV193" s="6">
        <v>-3.7391151597280237E-3</v>
      </c>
      <c r="AX193" s="6">
        <v>-2.8698048278752442E-3</v>
      </c>
      <c r="AZ193" s="6">
        <v>1.915733028621025E-3</v>
      </c>
      <c r="BA193" s="20"/>
      <c r="BB193" s="6">
        <v>1.0597541130596966E-3</v>
      </c>
      <c r="BC193" s="20"/>
      <c r="BD193" s="6">
        <v>3.580158112792553E-5</v>
      </c>
      <c r="BE193" s="23"/>
      <c r="BF193" s="6">
        <v>-3.3510941322201226E-5</v>
      </c>
      <c r="BG193" s="23"/>
      <c r="BH193" s="6">
        <v>-2.1650757776523477E-3</v>
      </c>
      <c r="BI193" s="23"/>
      <c r="BJ193" s="6">
        <v>1.9358559568181111E-3</v>
      </c>
      <c r="BK193" s="23"/>
      <c r="BL193" s="6">
        <v>-9.7177332071818334E-5</v>
      </c>
      <c r="BM193" s="20"/>
      <c r="BN193" s="6">
        <v>-3.8993094747091783E-3</v>
      </c>
      <c r="BO193" s="20"/>
    </row>
    <row r="194" spans="1:67" x14ac:dyDescent="0.25">
      <c r="A194" s="1">
        <v>193</v>
      </c>
      <c r="B194" s="1" t="s">
        <v>21</v>
      </c>
      <c r="C194" s="1" t="s">
        <v>22</v>
      </c>
      <c r="D194" s="1" t="s">
        <v>40</v>
      </c>
      <c r="E194" s="1" t="s">
        <v>216</v>
      </c>
      <c r="F194" s="1" t="s">
        <v>43</v>
      </c>
      <c r="G194" s="1" t="b">
        <v>1</v>
      </c>
      <c r="H194" s="1" t="b">
        <v>1</v>
      </c>
      <c r="I194" s="1" t="b">
        <v>0</v>
      </c>
      <c r="J194" s="1" t="b">
        <v>1</v>
      </c>
      <c r="K194" s="1" t="b">
        <v>0</v>
      </c>
      <c r="L194" s="1">
        <v>200</v>
      </c>
      <c r="M194" s="1">
        <v>2</v>
      </c>
      <c r="N194" s="1">
        <v>0</v>
      </c>
      <c r="O194" s="1">
        <v>1</v>
      </c>
      <c r="P194" s="1">
        <v>2</v>
      </c>
      <c r="Q194" s="1">
        <v>100</v>
      </c>
      <c r="R194" s="1">
        <v>100</v>
      </c>
      <c r="S194" s="1">
        <v>1</v>
      </c>
      <c r="T194" s="1">
        <v>1</v>
      </c>
      <c r="U194" s="1" t="b">
        <v>1</v>
      </c>
      <c r="V194" s="1">
        <v>204</v>
      </c>
      <c r="W194" s="50">
        <v>73800.09</v>
      </c>
      <c r="X194" s="50">
        <v>85116.38</v>
      </c>
      <c r="Y194" s="50">
        <v>180.3</v>
      </c>
      <c r="Z194" s="50">
        <v>178.76</v>
      </c>
      <c r="AA194" s="50">
        <v>159.04</v>
      </c>
      <c r="AB194" s="50">
        <v>156.66</v>
      </c>
      <c r="AC194" s="16">
        <v>1.1340177710080801</v>
      </c>
      <c r="AD194" s="16">
        <v>1.14154582258542</v>
      </c>
      <c r="AE194" s="50">
        <v>1235.29</v>
      </c>
      <c r="AF194" s="50">
        <v>1306.71</v>
      </c>
      <c r="AG194" s="50">
        <v>1211.67</v>
      </c>
      <c r="AH194" s="50">
        <v>1330.33</v>
      </c>
      <c r="AI194" s="16">
        <v>1.02755464307716</v>
      </c>
      <c r="AJ194" s="16">
        <v>0.98884252836187103</v>
      </c>
      <c r="AK194" s="1">
        <v>-20</v>
      </c>
      <c r="AL194" s="1">
        <v>7</v>
      </c>
      <c r="AN194" s="6">
        <v>1.7368779852086291E-2</v>
      </c>
      <c r="AP194" s="6">
        <v>9.8462296608534672E-3</v>
      </c>
      <c r="AR194" s="6">
        <v>-1.1080332409971749E-3</v>
      </c>
      <c r="AT194" s="6">
        <v>-1.7980589897367283E-3</v>
      </c>
      <c r="AV194" s="6">
        <v>-2.2334312027906256E-3</v>
      </c>
      <c r="AX194" s="6">
        <v>-5.3459638607764592E-3</v>
      </c>
      <c r="AZ194" s="6">
        <v>1.1748237570630149E-3</v>
      </c>
      <c r="BA194" s="20"/>
      <c r="BB194" s="6">
        <v>3.7208657233374076E-3</v>
      </c>
      <c r="BC194" s="20"/>
      <c r="BD194" s="6">
        <v>5.1212534459019743E-3</v>
      </c>
      <c r="BE194" s="23"/>
      <c r="BF194" s="6">
        <v>-4.793587833700319E-3</v>
      </c>
      <c r="BG194" s="23"/>
      <c r="BH194" s="6">
        <v>9.7603416119564912E-3</v>
      </c>
      <c r="BI194" s="23"/>
      <c r="BJ194" s="6">
        <v>-8.7269996020988838E-3</v>
      </c>
      <c r="BK194" s="23"/>
      <c r="BL194" s="6">
        <v>-1.9886881263222467E-3</v>
      </c>
      <c r="BM194" s="20"/>
      <c r="BN194" s="6">
        <v>6.4336268357629844E-3</v>
      </c>
      <c r="BO194" s="20"/>
    </row>
    <row r="195" spans="1:67" x14ac:dyDescent="0.25">
      <c r="A195" s="1">
        <v>194</v>
      </c>
      <c r="B195" s="1" t="s">
        <v>21</v>
      </c>
      <c r="C195" s="1" t="s">
        <v>22</v>
      </c>
      <c r="D195" s="1" t="s">
        <v>40</v>
      </c>
      <c r="E195" s="1" t="s">
        <v>216</v>
      </c>
      <c r="F195" s="1" t="s">
        <v>43</v>
      </c>
      <c r="G195" s="1" t="b">
        <v>1</v>
      </c>
      <c r="H195" s="1" t="b">
        <v>1</v>
      </c>
      <c r="I195" s="1" t="b">
        <v>0</v>
      </c>
      <c r="J195" s="1" t="b">
        <v>1</v>
      </c>
      <c r="K195" s="1" t="b">
        <v>0</v>
      </c>
      <c r="L195" s="1">
        <v>200</v>
      </c>
      <c r="M195" s="1">
        <v>2</v>
      </c>
      <c r="N195" s="1">
        <v>0</v>
      </c>
      <c r="O195" s="1">
        <v>1</v>
      </c>
      <c r="P195" s="1">
        <v>2</v>
      </c>
      <c r="Q195" s="1">
        <v>100</v>
      </c>
      <c r="R195" s="1">
        <v>100</v>
      </c>
      <c r="S195" s="1">
        <v>1</v>
      </c>
      <c r="T195" s="1">
        <v>1</v>
      </c>
      <c r="U195" s="1" t="b">
        <v>1</v>
      </c>
      <c r="V195" s="1">
        <v>227</v>
      </c>
      <c r="W195" s="50">
        <v>72040.800000000003</v>
      </c>
      <c r="X195" s="50">
        <v>84042.18</v>
      </c>
      <c r="Y195" s="50">
        <v>180.75</v>
      </c>
      <c r="Z195" s="50">
        <v>179.56</v>
      </c>
      <c r="AA195" s="50">
        <v>159.34</v>
      </c>
      <c r="AB195" s="50">
        <v>157.43</v>
      </c>
      <c r="AC195" s="16">
        <v>1.1346107883207299</v>
      </c>
      <c r="AD195" s="16">
        <v>1.1407091223341801</v>
      </c>
      <c r="AE195" s="50">
        <v>1216.3800000000001</v>
      </c>
      <c r="AF195" s="50">
        <v>1325.62</v>
      </c>
      <c r="AG195" s="50">
        <v>1199.95</v>
      </c>
      <c r="AH195" s="50">
        <v>1342.05</v>
      </c>
      <c r="AI195" s="16">
        <v>1.0176316719974401</v>
      </c>
      <c r="AJ195" s="16">
        <v>0.99064774202177597</v>
      </c>
      <c r="AK195" s="1">
        <v>-20</v>
      </c>
      <c r="AL195" s="1">
        <v>7</v>
      </c>
      <c r="AN195" s="6">
        <v>-6.8838561637502016E-3</v>
      </c>
      <c r="AP195" s="6">
        <v>-2.8984009249598541E-3</v>
      </c>
      <c r="AR195" s="6">
        <v>1.3850415512466352E-3</v>
      </c>
      <c r="AT195" s="6">
        <v>2.6691683139565825E-3</v>
      </c>
      <c r="AV195" s="6">
        <v>-3.5132625661882244E-4</v>
      </c>
      <c r="AX195" s="6">
        <v>-4.5713705222794054E-4</v>
      </c>
      <c r="AZ195" s="6">
        <v>1.6983728747717031E-3</v>
      </c>
      <c r="BA195" s="20"/>
      <c r="BB195" s="6">
        <v>2.98518478621701E-3</v>
      </c>
      <c r="BC195" s="20"/>
      <c r="BD195" s="6">
        <v>-1.0265289716158588E-2</v>
      </c>
      <c r="BE195" s="23"/>
      <c r="BF195" s="6">
        <v>9.6085008118786952E-3</v>
      </c>
      <c r="BG195" s="23"/>
      <c r="BH195" s="6">
        <v>-6.6669000081676089E-6</v>
      </c>
      <c r="BI195" s="23"/>
      <c r="BJ195" s="6">
        <v>5.9610653020403248E-6</v>
      </c>
      <c r="BK195" s="23"/>
      <c r="BL195" s="6">
        <v>-1.1626362824865955E-2</v>
      </c>
      <c r="BM195" s="20"/>
      <c r="BN195" s="6">
        <v>8.2709544979957528E-3</v>
      </c>
      <c r="BO195" s="20"/>
    </row>
    <row r="196" spans="1:67" x14ac:dyDescent="0.25">
      <c r="A196" s="1">
        <v>195</v>
      </c>
      <c r="B196" s="1" t="s">
        <v>21</v>
      </c>
      <c r="C196" s="1" t="s">
        <v>22</v>
      </c>
      <c r="D196" s="1" t="s">
        <v>40</v>
      </c>
      <c r="E196" s="1" t="s">
        <v>216</v>
      </c>
      <c r="F196" s="1" t="s">
        <v>43</v>
      </c>
      <c r="G196" s="1" t="b">
        <v>1</v>
      </c>
      <c r="H196" s="1" t="b">
        <v>1</v>
      </c>
      <c r="I196" s="1" t="b">
        <v>0</v>
      </c>
      <c r="J196" s="1" t="b">
        <v>1</v>
      </c>
      <c r="K196" s="1" t="b">
        <v>0</v>
      </c>
      <c r="L196" s="1">
        <v>200</v>
      </c>
      <c r="M196" s="1">
        <v>2</v>
      </c>
      <c r="N196" s="1">
        <v>0</v>
      </c>
      <c r="O196" s="1">
        <v>1</v>
      </c>
      <c r="P196" s="1">
        <v>2</v>
      </c>
      <c r="Q196" s="1">
        <v>100</v>
      </c>
      <c r="R196" s="1">
        <v>100</v>
      </c>
      <c r="S196" s="1">
        <v>1</v>
      </c>
      <c r="T196" s="1">
        <v>1</v>
      </c>
      <c r="U196" s="1" t="b">
        <v>1</v>
      </c>
      <c r="V196" s="1">
        <v>201</v>
      </c>
      <c r="W196" s="50">
        <v>71683.34</v>
      </c>
      <c r="X196" s="50">
        <v>83676.350000000006</v>
      </c>
      <c r="Y196" s="50">
        <v>180.68</v>
      </c>
      <c r="Z196" s="50">
        <v>179.49</v>
      </c>
      <c r="AA196" s="50">
        <v>159.65</v>
      </c>
      <c r="AB196" s="50">
        <v>157.85</v>
      </c>
      <c r="AC196" s="16">
        <v>1.1320748556619</v>
      </c>
      <c r="AD196" s="16">
        <v>1.13741464402774</v>
      </c>
      <c r="AE196" s="50">
        <v>1216.8699999999999</v>
      </c>
      <c r="AF196" s="50">
        <v>1325.13</v>
      </c>
      <c r="AG196" s="50">
        <v>1197.79</v>
      </c>
      <c r="AH196" s="50">
        <v>1344.21</v>
      </c>
      <c r="AI196" s="16">
        <v>1.0206914942426499</v>
      </c>
      <c r="AJ196" s="16">
        <v>0.98940885750919405</v>
      </c>
      <c r="AK196" s="1">
        <v>-20</v>
      </c>
      <c r="AL196" s="1">
        <v>7</v>
      </c>
      <c r="AN196" s="6">
        <v>-1.18116095587113E-2</v>
      </c>
      <c r="AP196" s="6">
        <v>-7.238717632470304E-3</v>
      </c>
      <c r="AR196" s="6">
        <v>9.9722991689743523E-4</v>
      </c>
      <c r="AT196" s="6">
        <v>2.2782859248835496E-3</v>
      </c>
      <c r="AV196" s="6">
        <v>1.5935155210919927E-3</v>
      </c>
      <c r="AX196" s="6">
        <v>2.2094957524347869E-3</v>
      </c>
      <c r="AZ196" s="6">
        <v>-5.4049145140810939E-4</v>
      </c>
      <c r="BA196" s="20"/>
      <c r="BB196" s="6">
        <v>8.8466535908438004E-5</v>
      </c>
      <c r="BC196" s="20"/>
      <c r="BD196" s="6">
        <v>-9.8665902899603974E-3</v>
      </c>
      <c r="BE196" s="23"/>
      <c r="BF196" s="6">
        <v>9.2353107835163595E-3</v>
      </c>
      <c r="BG196" s="23"/>
      <c r="BH196" s="6">
        <v>-1.806729902213311E-3</v>
      </c>
      <c r="BI196" s="23"/>
      <c r="BJ196" s="6">
        <v>1.6154486968367188E-3</v>
      </c>
      <c r="BK196" s="23"/>
      <c r="BL196" s="6">
        <v>-8.654513849616019E-3</v>
      </c>
      <c r="BM196" s="20"/>
      <c r="BN196" s="6">
        <v>7.0100307437415132E-3</v>
      </c>
      <c r="BO196" s="20"/>
    </row>
    <row r="197" spans="1:67" x14ac:dyDescent="0.25">
      <c r="A197" s="3">
        <v>196</v>
      </c>
      <c r="B197" s="3" t="s">
        <v>21</v>
      </c>
      <c r="C197" s="3" t="s">
        <v>22</v>
      </c>
      <c r="D197" s="3" t="s">
        <v>40</v>
      </c>
      <c r="E197" s="3" t="s">
        <v>217</v>
      </c>
      <c r="F197" s="3" t="s">
        <v>43</v>
      </c>
      <c r="G197" s="3" t="b">
        <v>1</v>
      </c>
      <c r="H197" s="3" t="b">
        <v>1</v>
      </c>
      <c r="I197" s="3" t="b">
        <v>0</v>
      </c>
      <c r="J197" s="3" t="b">
        <v>1</v>
      </c>
      <c r="K197" s="3" t="b">
        <v>0</v>
      </c>
      <c r="L197" s="3">
        <v>200</v>
      </c>
      <c r="M197" s="3">
        <v>2</v>
      </c>
      <c r="N197" s="3">
        <v>0</v>
      </c>
      <c r="O197" s="3">
        <v>1</v>
      </c>
      <c r="P197" s="3">
        <v>2</v>
      </c>
      <c r="Q197" s="3">
        <v>100</v>
      </c>
      <c r="R197" s="3">
        <v>100</v>
      </c>
      <c r="S197" s="3">
        <v>1</v>
      </c>
      <c r="T197" s="3">
        <v>1</v>
      </c>
      <c r="U197" s="3" t="b">
        <v>1</v>
      </c>
      <c r="V197" s="3">
        <v>263</v>
      </c>
      <c r="W197" s="51">
        <v>77218.38</v>
      </c>
      <c r="X197" s="51">
        <v>92062.78</v>
      </c>
      <c r="Y197" s="51">
        <v>179.45</v>
      </c>
      <c r="Z197" s="51">
        <v>177.41</v>
      </c>
      <c r="AA197" s="51">
        <v>156.99</v>
      </c>
      <c r="AB197" s="51">
        <v>153.09</v>
      </c>
      <c r="AC197" s="17">
        <v>1.14326868954355</v>
      </c>
      <c r="AD197" s="17">
        <v>1.1590596957055299</v>
      </c>
      <c r="AE197" s="51">
        <v>1220.46</v>
      </c>
      <c r="AF197" s="51">
        <v>1321.54</v>
      </c>
      <c r="AG197" s="51">
        <v>1214.42</v>
      </c>
      <c r="AH197" s="51">
        <v>1327.58</v>
      </c>
      <c r="AI197" s="17">
        <v>1.0069199306987699</v>
      </c>
      <c r="AJ197" s="17">
        <v>0.99706918105068798</v>
      </c>
      <c r="AK197" s="3">
        <v>-20</v>
      </c>
      <c r="AL197" s="3">
        <v>6</v>
      </c>
      <c r="AN197" s="6" cm="1">
        <f t="array" ref="AN197:AN201">W197:W201/AO197-1</f>
        <v>6.4997892719054207E-3</v>
      </c>
      <c r="AO197" s="23">
        <f>AVERAGE(W197:W201)</f>
        <v>76719.717999999993</v>
      </c>
      <c r="AP197" s="6" cm="1">
        <f t="array" ref="AP197:AP201">X197:X201/AQ197-1</f>
        <v>3.9301270900522489E-3</v>
      </c>
      <c r="AQ197" s="23">
        <f t="shared" ref="AQ197" si="34">AVERAGE(X197:X201)</f>
        <v>91702.377999999997</v>
      </c>
      <c r="AR197" s="6" cm="1">
        <f t="array" ref="AR197:AR201">Y197:Y201/AS197-1</f>
        <v>-8.7969355485284506E-4</v>
      </c>
      <c r="AS197" s="23">
        <f>AVERAGE(Y197:Y201)</f>
        <v>179.608</v>
      </c>
      <c r="AT197" s="6" cm="1">
        <f t="array" ref="AT197:AT201">Z197:Z201/AU197-1</f>
        <v>-6.4216669295402706E-4</v>
      </c>
      <c r="AU197" s="23">
        <f>AVERAGE(Z197:Z201)</f>
        <v>177.52399999999997</v>
      </c>
      <c r="AV197" s="6" cm="1">
        <f t="array" ref="AV197:AV201">AA197:AA201/AW197-1</f>
        <v>-7.1291263001105332E-4</v>
      </c>
      <c r="AW197" s="23">
        <f>AVERAGE(AA197:AA201)</f>
        <v>157.102</v>
      </c>
      <c r="AX197" s="6" cm="1">
        <f t="array" ref="AX197:AX201">AB197:AB201/AY197-1</f>
        <v>-1.7215071012166572E-3</v>
      </c>
      <c r="AY197" s="23">
        <f>AVERAGE(AB197:AB201)</f>
        <v>153.35399999999998</v>
      </c>
      <c r="AZ197" s="6" cm="1">
        <f t="array" ref="AZ197:AZ201">AC197:AC201/BA197-1</f>
        <v>-1.7057272710718774E-4</v>
      </c>
      <c r="BA197" s="20">
        <f>AVERAGE(AC197:AC201)</f>
        <v>1.1434637332708821</v>
      </c>
      <c r="BB197" s="6" cm="1">
        <f t="array" ref="BB197:BB201">AD197:AD201/BC197-1</f>
        <v>1.1101070036008132E-3</v>
      </c>
      <c r="BC197" s="20">
        <f>AVERAGE(AD197:AD201)</f>
        <v>1.1577744421886662</v>
      </c>
      <c r="BD197" s="6" cm="1">
        <f t="array" ref="BD197:BD201">AE197:AE201/BE197-1</f>
        <v>-1.7536340466741684E-3</v>
      </c>
      <c r="BE197" s="23">
        <f>AVERAGE(AE197:AE201)</f>
        <v>1222.604</v>
      </c>
      <c r="BF197" s="6" cm="1">
        <f t="array" ref="BF197:BF201">AF197:AF201/BG197-1</f>
        <v>1.6249859784325249E-3</v>
      </c>
      <c r="BG197" s="23">
        <f>AVERAGE(AF197:AF201)</f>
        <v>1319.396</v>
      </c>
      <c r="BH197" s="6" cm="1">
        <f t="array" ref="BH197:BH201">AG197:AG201/BI197-1</f>
        <v>3.6777771349703059E-3</v>
      </c>
      <c r="BI197" s="23">
        <f>AVERAGE(AG197:AG201)</f>
        <v>1209.97</v>
      </c>
      <c r="BJ197" s="6" cm="1">
        <f t="array" ref="BJ197:BJ201">AH197:AH201/BK197-1</f>
        <v>-3.340765598372486E-3</v>
      </c>
      <c r="BK197" s="23">
        <f>AVERAGE(AH197:AH201)</f>
        <v>1332.03</v>
      </c>
      <c r="BL197" s="6" cm="1">
        <f t="array" ref="BL197:BL201">AI197:AI201/BM197-1</f>
        <v>-5.8202168674958976E-3</v>
      </c>
      <c r="BM197" s="20">
        <f>AVERAGE(AI197:AI201)</f>
        <v>1.0128147320861058</v>
      </c>
      <c r="BN197" s="6" cm="1">
        <f t="array" ref="BN197:BN201">AJ197:AJ201/BO197-1</f>
        <v>4.7200554320969701E-3</v>
      </c>
      <c r="BO197" s="20">
        <f>AVERAGE(AJ197:AJ201)</f>
        <v>0.99238506851730102</v>
      </c>
    </row>
    <row r="198" spans="1:67" x14ac:dyDescent="0.25">
      <c r="A198" s="3">
        <v>197</v>
      </c>
      <c r="B198" s="3" t="s">
        <v>21</v>
      </c>
      <c r="C198" s="3" t="s">
        <v>22</v>
      </c>
      <c r="D198" s="3" t="s">
        <v>40</v>
      </c>
      <c r="E198" s="3" t="s">
        <v>217</v>
      </c>
      <c r="F198" s="3" t="s">
        <v>43</v>
      </c>
      <c r="G198" s="3" t="b">
        <v>1</v>
      </c>
      <c r="H198" s="3" t="b">
        <v>1</v>
      </c>
      <c r="I198" s="3" t="b">
        <v>0</v>
      </c>
      <c r="J198" s="3" t="b">
        <v>1</v>
      </c>
      <c r="K198" s="3" t="b">
        <v>0</v>
      </c>
      <c r="L198" s="3">
        <v>200</v>
      </c>
      <c r="M198" s="3">
        <v>2</v>
      </c>
      <c r="N198" s="3">
        <v>0</v>
      </c>
      <c r="O198" s="3">
        <v>1</v>
      </c>
      <c r="P198" s="3">
        <v>2</v>
      </c>
      <c r="Q198" s="3">
        <v>100</v>
      </c>
      <c r="R198" s="3">
        <v>100</v>
      </c>
      <c r="S198" s="3">
        <v>1</v>
      </c>
      <c r="T198" s="3">
        <v>1</v>
      </c>
      <c r="U198" s="3" t="b">
        <v>1</v>
      </c>
      <c r="V198" s="3">
        <v>201</v>
      </c>
      <c r="W198" s="51">
        <v>75845.87</v>
      </c>
      <c r="X198" s="51">
        <v>90475.57</v>
      </c>
      <c r="Y198" s="51">
        <v>179.69</v>
      </c>
      <c r="Z198" s="51">
        <v>177.88</v>
      </c>
      <c r="AA198" s="51">
        <v>157.97</v>
      </c>
      <c r="AB198" s="51">
        <v>153.69999999999999</v>
      </c>
      <c r="AC198" s="17">
        <v>1.1377075053108101</v>
      </c>
      <c r="AD198" s="17">
        <v>1.15749170445128</v>
      </c>
      <c r="AE198" s="51">
        <v>1207.51</v>
      </c>
      <c r="AF198" s="51">
        <v>1334.49</v>
      </c>
      <c r="AG198" s="51">
        <v>1223.42</v>
      </c>
      <c r="AH198" s="51">
        <v>1318.58</v>
      </c>
      <c r="AI198" s="17">
        <v>0.98878883870762901</v>
      </c>
      <c r="AJ198" s="17">
        <v>1.01361966848846</v>
      </c>
      <c r="AK198" s="3">
        <v>-20</v>
      </c>
      <c r="AL198" s="3">
        <v>6</v>
      </c>
      <c r="AN198" s="6">
        <v>-1.1390135714523852E-2</v>
      </c>
      <c r="AP198" s="6">
        <v>-1.3378148165361536E-2</v>
      </c>
      <c r="AR198" s="6">
        <v>4.5654981960718821E-4</v>
      </c>
      <c r="AT198" s="6">
        <v>2.0053626551903569E-3</v>
      </c>
      <c r="AV198" s="6">
        <v>5.5250728825857465E-3</v>
      </c>
      <c r="AX198" s="6">
        <v>2.2562176402312062E-3</v>
      </c>
      <c r="AZ198" s="6">
        <v>-5.0340275713042226E-3</v>
      </c>
      <c r="BA198" s="20"/>
      <c r="BB198" s="6">
        <v>-2.4420796234858599E-4</v>
      </c>
      <c r="BC198" s="20"/>
      <c r="BD198" s="6">
        <v>-1.2345779990904693E-2</v>
      </c>
      <c r="BE198" s="23"/>
      <c r="BF198" s="6">
        <v>1.1440083189580674E-2</v>
      </c>
      <c r="BG198" s="23"/>
      <c r="BH198" s="6">
        <v>1.1115978082101297E-2</v>
      </c>
      <c r="BI198" s="23"/>
      <c r="BJ198" s="6">
        <v>-1.0097370179350307E-2</v>
      </c>
      <c r="BK198" s="23"/>
      <c r="BL198" s="6">
        <v>-2.372190354003878E-2</v>
      </c>
      <c r="BM198" s="20"/>
      <c r="BN198" s="6">
        <v>2.1397540778082202E-2</v>
      </c>
      <c r="BO198" s="20"/>
    </row>
    <row r="199" spans="1:67" x14ac:dyDescent="0.25">
      <c r="A199" s="3">
        <v>198</v>
      </c>
      <c r="B199" s="3" t="s">
        <v>21</v>
      </c>
      <c r="C199" s="3" t="s">
        <v>22</v>
      </c>
      <c r="D199" s="3" t="s">
        <v>40</v>
      </c>
      <c r="E199" s="3" t="s">
        <v>217</v>
      </c>
      <c r="F199" s="3" t="s">
        <v>43</v>
      </c>
      <c r="G199" s="3" t="b">
        <v>1</v>
      </c>
      <c r="H199" s="3" t="b">
        <v>1</v>
      </c>
      <c r="I199" s="3" t="b">
        <v>0</v>
      </c>
      <c r="J199" s="3" t="b">
        <v>1</v>
      </c>
      <c r="K199" s="3" t="b">
        <v>0</v>
      </c>
      <c r="L199" s="3">
        <v>200</v>
      </c>
      <c r="M199" s="3">
        <v>2</v>
      </c>
      <c r="N199" s="3">
        <v>0</v>
      </c>
      <c r="O199" s="3">
        <v>1</v>
      </c>
      <c r="P199" s="3">
        <v>2</v>
      </c>
      <c r="Q199" s="3">
        <v>100</v>
      </c>
      <c r="R199" s="3">
        <v>100</v>
      </c>
      <c r="S199" s="3">
        <v>1</v>
      </c>
      <c r="T199" s="3">
        <v>1</v>
      </c>
      <c r="U199" s="3" t="b">
        <v>1</v>
      </c>
      <c r="V199" s="3">
        <v>201</v>
      </c>
      <c r="W199" s="51">
        <v>78029.149999999994</v>
      </c>
      <c r="X199" s="51">
        <v>93151.57</v>
      </c>
      <c r="Y199" s="51">
        <v>179.42</v>
      </c>
      <c r="Z199" s="51">
        <v>177.05</v>
      </c>
      <c r="AA199" s="51">
        <v>156.21</v>
      </c>
      <c r="AB199" s="51">
        <v>152.72</v>
      </c>
      <c r="AC199" s="17">
        <v>1.1487619003124401</v>
      </c>
      <c r="AD199" s="17">
        <v>1.1594740260722001</v>
      </c>
      <c r="AE199" s="51">
        <v>1239.01</v>
      </c>
      <c r="AF199" s="51">
        <v>1302.99</v>
      </c>
      <c r="AG199" s="51">
        <v>1202.6500000000001</v>
      </c>
      <c r="AH199" s="51">
        <v>1339.35</v>
      </c>
      <c r="AI199" s="17">
        <v>1.03219239043621</v>
      </c>
      <c r="AJ199" s="17">
        <v>0.97429913714189298</v>
      </c>
      <c r="AK199" s="3">
        <v>-20</v>
      </c>
      <c r="AL199" s="3">
        <v>6</v>
      </c>
      <c r="AN199" s="6">
        <v>1.7067737397053584E-2</v>
      </c>
      <c r="AP199" s="6">
        <v>1.5803210686641256E-2</v>
      </c>
      <c r="AR199" s="6">
        <v>-1.0467239766603909E-3</v>
      </c>
      <c r="AT199" s="6">
        <v>-2.6700615128093519E-3</v>
      </c>
      <c r="AV199" s="6">
        <v>-5.6778398747310277E-3</v>
      </c>
      <c r="AX199" s="6">
        <v>-4.1342253870129131E-3</v>
      </c>
      <c r="AZ199" s="6">
        <v>4.6334368877642973E-3</v>
      </c>
      <c r="BA199" s="20"/>
      <c r="BB199" s="6">
        <v>1.4679749540169595E-3</v>
      </c>
      <c r="BC199" s="20"/>
      <c r="BD199" s="6">
        <v>1.3418899332899192E-2</v>
      </c>
      <c r="BE199" s="23"/>
      <c r="BF199" s="6">
        <v>-1.2434477594293059E-2</v>
      </c>
      <c r="BG199" s="23"/>
      <c r="BH199" s="6">
        <v>-6.0497367703330474E-3</v>
      </c>
      <c r="BI199" s="23"/>
      <c r="BJ199" s="6">
        <v>5.4953717258618973E-3</v>
      </c>
      <c r="BK199" s="23"/>
      <c r="BL199" s="6">
        <v>1.9132480735338353E-2</v>
      </c>
      <c r="BM199" s="20"/>
      <c r="BN199" s="6">
        <v>-1.822471130327441E-2</v>
      </c>
      <c r="BO199" s="20"/>
    </row>
    <row r="200" spans="1:67" x14ac:dyDescent="0.25">
      <c r="A200" s="3">
        <v>199</v>
      </c>
      <c r="B200" s="3" t="s">
        <v>21</v>
      </c>
      <c r="C200" s="3" t="s">
        <v>22</v>
      </c>
      <c r="D200" s="3" t="s">
        <v>40</v>
      </c>
      <c r="E200" s="3" t="s">
        <v>217</v>
      </c>
      <c r="F200" s="3" t="s">
        <v>43</v>
      </c>
      <c r="G200" s="3" t="b">
        <v>1</v>
      </c>
      <c r="H200" s="3" t="b">
        <v>1</v>
      </c>
      <c r="I200" s="3" t="b">
        <v>0</v>
      </c>
      <c r="J200" s="3" t="b">
        <v>1</v>
      </c>
      <c r="K200" s="3" t="b">
        <v>0</v>
      </c>
      <c r="L200" s="3">
        <v>200</v>
      </c>
      <c r="M200" s="3">
        <v>2</v>
      </c>
      <c r="N200" s="3">
        <v>0</v>
      </c>
      <c r="O200" s="3">
        <v>1</v>
      </c>
      <c r="P200" s="3">
        <v>2</v>
      </c>
      <c r="Q200" s="3">
        <v>100</v>
      </c>
      <c r="R200" s="3">
        <v>100</v>
      </c>
      <c r="S200" s="3">
        <v>1</v>
      </c>
      <c r="T200" s="3">
        <v>1</v>
      </c>
      <c r="U200" s="3" t="b">
        <v>1</v>
      </c>
      <c r="V200" s="3">
        <v>201</v>
      </c>
      <c r="W200" s="51">
        <v>76517.34</v>
      </c>
      <c r="X200" s="51">
        <v>91761.56</v>
      </c>
      <c r="Y200" s="51">
        <v>179.84</v>
      </c>
      <c r="Z200" s="51">
        <v>177.76</v>
      </c>
      <c r="AA200" s="51">
        <v>156.82</v>
      </c>
      <c r="AB200" s="51">
        <v>153.28</v>
      </c>
      <c r="AC200" s="17">
        <v>1.146949200713</v>
      </c>
      <c r="AD200" s="17">
        <v>1.1598002070607201</v>
      </c>
      <c r="AE200" s="51">
        <v>1221.67</v>
      </c>
      <c r="AF200" s="51">
        <v>1320.33</v>
      </c>
      <c r="AG200" s="51">
        <v>1204.3499999999999</v>
      </c>
      <c r="AH200" s="51">
        <v>1337.65</v>
      </c>
      <c r="AI200" s="17">
        <v>1.0165366924068699</v>
      </c>
      <c r="AJ200" s="17">
        <v>0.98865265075998898</v>
      </c>
      <c r="AK200" s="3">
        <v>-20</v>
      </c>
      <c r="AL200" s="3">
        <v>6</v>
      </c>
      <c r="AN200" s="6">
        <v>-2.6378876940084117E-3</v>
      </c>
      <c r="AP200" s="6">
        <v>6.4537039595635726E-4</v>
      </c>
      <c r="AR200" s="6">
        <v>1.2917019286446951E-3</v>
      </c>
      <c r="AT200" s="6">
        <v>1.329397715238656E-3</v>
      </c>
      <c r="AV200" s="6">
        <v>-1.7950121577064992E-3</v>
      </c>
      <c r="AX200" s="6">
        <v>-4.8254365715916236E-4</v>
      </c>
      <c r="AZ200" s="6">
        <v>3.0481661470342925E-3</v>
      </c>
      <c r="BA200" s="20"/>
      <c r="BB200" s="6">
        <v>1.7497059861024677E-3</v>
      </c>
      <c r="BC200" s="20"/>
      <c r="BD200" s="6">
        <v>-7.6394319010897327E-4</v>
      </c>
      <c r="BE200" s="23"/>
      <c r="BF200" s="6">
        <v>7.0789967530604514E-4</v>
      </c>
      <c r="BG200" s="23"/>
      <c r="BH200" s="6">
        <v>-4.6447432580973835E-3</v>
      </c>
      <c r="BI200" s="23"/>
      <c r="BJ200" s="6">
        <v>4.2191241938995816E-3</v>
      </c>
      <c r="BK200" s="23"/>
      <c r="BL200" s="6">
        <v>3.6748678735132323E-3</v>
      </c>
      <c r="BM200" s="20"/>
      <c r="BN200" s="6">
        <v>-3.7610579559490542E-3</v>
      </c>
      <c r="BO200" s="20"/>
    </row>
    <row r="201" spans="1:67" x14ac:dyDescent="0.25">
      <c r="A201" s="3">
        <v>200</v>
      </c>
      <c r="B201" s="3" t="s">
        <v>21</v>
      </c>
      <c r="C201" s="3" t="s">
        <v>22</v>
      </c>
      <c r="D201" s="3" t="s">
        <v>40</v>
      </c>
      <c r="E201" s="3" t="s">
        <v>217</v>
      </c>
      <c r="F201" s="3" t="s">
        <v>43</v>
      </c>
      <c r="G201" s="3" t="b">
        <v>1</v>
      </c>
      <c r="H201" s="3" t="b">
        <v>1</v>
      </c>
      <c r="I201" s="3" t="b">
        <v>0</v>
      </c>
      <c r="J201" s="3" t="b">
        <v>1</v>
      </c>
      <c r="K201" s="3" t="b">
        <v>0</v>
      </c>
      <c r="L201" s="3">
        <v>200</v>
      </c>
      <c r="M201" s="3">
        <v>2</v>
      </c>
      <c r="N201" s="3">
        <v>0</v>
      </c>
      <c r="O201" s="3">
        <v>1</v>
      </c>
      <c r="P201" s="3">
        <v>2</v>
      </c>
      <c r="Q201" s="3">
        <v>100</v>
      </c>
      <c r="R201" s="3">
        <v>100</v>
      </c>
      <c r="S201" s="3">
        <v>1</v>
      </c>
      <c r="T201" s="3">
        <v>1</v>
      </c>
      <c r="U201" s="3" t="b">
        <v>1</v>
      </c>
      <c r="V201" s="3">
        <v>201</v>
      </c>
      <c r="W201" s="51">
        <v>75987.850000000006</v>
      </c>
      <c r="X201" s="51">
        <v>91060.41</v>
      </c>
      <c r="Y201" s="51">
        <v>179.64</v>
      </c>
      <c r="Z201" s="51">
        <v>177.52</v>
      </c>
      <c r="AA201" s="51">
        <v>157.52000000000001</v>
      </c>
      <c r="AB201" s="51">
        <v>153.97999999999999</v>
      </c>
      <c r="AC201" s="17">
        <v>1.1406313704746101</v>
      </c>
      <c r="AD201" s="17">
        <v>1.1530465776536001</v>
      </c>
      <c r="AE201" s="51">
        <v>1224.3699999999999</v>
      </c>
      <c r="AF201" s="51">
        <v>1317.63</v>
      </c>
      <c r="AG201" s="51">
        <v>1205.01</v>
      </c>
      <c r="AH201" s="51">
        <v>1336.99</v>
      </c>
      <c r="AI201" s="17">
        <v>1.0196358081810499</v>
      </c>
      <c r="AJ201" s="17">
        <v>0.98828470514547495</v>
      </c>
      <c r="AK201" s="3">
        <v>-20</v>
      </c>
      <c r="AL201" s="3">
        <v>6</v>
      </c>
      <c r="AN201" s="6">
        <v>-9.5395032604262964E-3</v>
      </c>
      <c r="AP201" s="6">
        <v>-7.0005600072878815E-3</v>
      </c>
      <c r="AR201" s="6">
        <v>1.7816578326113053E-4</v>
      </c>
      <c r="AT201" s="6">
        <v>-2.2532164664856857E-5</v>
      </c>
      <c r="AV201" s="6">
        <v>2.6606917798628338E-3</v>
      </c>
      <c r="AX201" s="6">
        <v>4.0820585051579705E-3</v>
      </c>
      <c r="AZ201" s="6">
        <v>-2.4770027363877345E-3</v>
      </c>
      <c r="BA201" s="20"/>
      <c r="BB201" s="6">
        <v>-4.0835799813723206E-3</v>
      </c>
      <c r="BC201" s="20"/>
      <c r="BD201" s="6">
        <v>1.4444578947883091E-3</v>
      </c>
      <c r="BE201" s="23"/>
      <c r="BF201" s="6">
        <v>-1.3384912490259637E-3</v>
      </c>
      <c r="BG201" s="23"/>
      <c r="BH201" s="6">
        <v>-4.0992751886410606E-3</v>
      </c>
      <c r="BI201" s="23"/>
      <c r="BJ201" s="6">
        <v>3.7236398579612029E-3</v>
      </c>
      <c r="BK201" s="23"/>
      <c r="BL201" s="6">
        <v>6.7347717986829814E-3</v>
      </c>
      <c r="BM201" s="20"/>
      <c r="BN201" s="6">
        <v>-4.1318269509559302E-3</v>
      </c>
      <c r="BO201" s="20"/>
    </row>
    <row r="202" spans="1:67" x14ac:dyDescent="0.25">
      <c r="A202" s="1">
        <v>201</v>
      </c>
      <c r="B202" s="1" t="s">
        <v>21</v>
      </c>
      <c r="C202" s="1" t="s">
        <v>22</v>
      </c>
      <c r="D202" s="1" t="s">
        <v>40</v>
      </c>
      <c r="E202" s="1" t="s">
        <v>218</v>
      </c>
      <c r="F202" s="1" t="s">
        <v>43</v>
      </c>
      <c r="G202" s="1" t="b">
        <v>1</v>
      </c>
      <c r="H202" s="1" t="b">
        <v>1</v>
      </c>
      <c r="I202" s="1" t="b">
        <v>0</v>
      </c>
      <c r="J202" s="1" t="b">
        <v>1</v>
      </c>
      <c r="K202" s="1" t="b">
        <v>0</v>
      </c>
      <c r="L202" s="1">
        <v>200</v>
      </c>
      <c r="M202" s="1">
        <v>2</v>
      </c>
      <c r="N202" s="1">
        <v>0</v>
      </c>
      <c r="O202" s="1">
        <v>1</v>
      </c>
      <c r="P202" s="1">
        <v>2</v>
      </c>
      <c r="Q202" s="1">
        <v>100</v>
      </c>
      <c r="R202" s="1">
        <v>100</v>
      </c>
      <c r="S202" s="1">
        <v>1</v>
      </c>
      <c r="T202" s="1">
        <v>1</v>
      </c>
      <c r="U202" s="1" t="b">
        <v>1</v>
      </c>
      <c r="V202" s="1">
        <v>201</v>
      </c>
      <c r="W202" s="50">
        <v>69917.2</v>
      </c>
      <c r="X202" s="50">
        <v>90346.3</v>
      </c>
      <c r="Y202" s="50">
        <v>179.71</v>
      </c>
      <c r="Z202" s="50">
        <v>177.95</v>
      </c>
      <c r="AA202" s="50">
        <v>159.69</v>
      </c>
      <c r="AB202" s="50">
        <v>156.75</v>
      </c>
      <c r="AC202" s="16">
        <v>1.1254882751554001</v>
      </c>
      <c r="AD202" s="16">
        <v>1.1354510802904201</v>
      </c>
      <c r="AE202" s="50">
        <v>1170.7</v>
      </c>
      <c r="AF202" s="50">
        <v>1371.3</v>
      </c>
      <c r="AG202" s="50">
        <v>1147.8699999999999</v>
      </c>
      <c r="AH202" s="50">
        <v>1394.13</v>
      </c>
      <c r="AI202" s="16">
        <v>1.02438976373512</v>
      </c>
      <c r="AJ202" s="16">
        <v>0.98657122114064999</v>
      </c>
      <c r="AK202" s="1">
        <v>-20</v>
      </c>
      <c r="AL202" s="1">
        <v>5</v>
      </c>
      <c r="AN202" s="6" cm="1">
        <f t="array" ref="AN202:AN206">W202:W206/AO202-1</f>
        <v>-8.2886508362967071E-4</v>
      </c>
      <c r="AO202" s="23">
        <f>AVERAGE(W202:W206)</f>
        <v>69975.199999999997</v>
      </c>
      <c r="AP202" s="6" cm="1">
        <f t="array" ref="AP202:AP206">X202:X206/AQ202-1</f>
        <v>3.2088897697106766E-3</v>
      </c>
      <c r="AQ202" s="23">
        <f t="shared" ref="AQ202" si="35">AVERAGE(X202:X206)</f>
        <v>90057.315999999992</v>
      </c>
      <c r="AR202" s="6" cm="1">
        <f t="array" ref="AR202:AR206">Y202:Y206/AS202-1</f>
        <v>-1.2240446887601397E-4</v>
      </c>
      <c r="AS202" s="23">
        <f>AVERAGE(Y202:Y206)</f>
        <v>179.73200000000003</v>
      </c>
      <c r="AT202" s="6" cm="1">
        <f t="array" ref="AT202:AT206">Z202:Z206/AU202-1</f>
        <v>1.4612980823258681E-4</v>
      </c>
      <c r="AU202" s="23">
        <f>AVERAGE(Z202:Z206)</f>
        <v>177.92400000000001</v>
      </c>
      <c r="AV202" s="6" cm="1">
        <f t="array" ref="AV202:AV206">AA202:AA206/AW202-1</f>
        <v>-1.4007529046862199E-3</v>
      </c>
      <c r="AW202" s="23">
        <f>AVERAGE(AA202:AA206)</f>
        <v>159.91399999999999</v>
      </c>
      <c r="AX202" s="6" cm="1">
        <f t="array" ref="AX202:AX206">AB202:AB206/AY202-1</f>
        <v>2.8078056998470657E-4</v>
      </c>
      <c r="AY202" s="23">
        <f>AVERAGE(AB202:AB206)</f>
        <v>156.70599999999999</v>
      </c>
      <c r="AZ202" s="6" cm="1">
        <f t="array" ref="AZ202:AZ206">AC202:AC206/BA202-1</f>
        <v>1.2121693194893091E-3</v>
      </c>
      <c r="BA202" s="20">
        <f>AVERAGE(AC202:AC206)</f>
        <v>1.12412564453784</v>
      </c>
      <c r="BB202" s="6" cm="1">
        <f t="array" ref="BB202:BB206">AD202:AD206/BC202-1</f>
        <v>-1.6240611170315056E-4</v>
      </c>
      <c r="BC202" s="20">
        <f>AVERAGE(AD202:AD206)</f>
        <v>1.1356355144386321</v>
      </c>
      <c r="BD202" s="6" cm="1">
        <f t="array" ref="BD202:BD206">AE202:AE206/BE202-1</f>
        <v>-1.6135194509258044E-3</v>
      </c>
      <c r="BE202" s="23">
        <f>AVERAGE(AE202:AE206)</f>
        <v>1172.5920000000001</v>
      </c>
      <c r="BF202" s="6" cm="1">
        <f t="array" ref="BF202:BF206">AF202:AF206/BG202-1</f>
        <v>1.3816189185400507E-3</v>
      </c>
      <c r="BG202" s="23">
        <f>AVERAGE(AF202:AF206)</f>
        <v>1369.4079999999999</v>
      </c>
      <c r="BH202" s="6" cm="1">
        <f t="array" ref="BH202:BH206">AG202:AG206/BI202-1</f>
        <v>-6.9916397912717088E-3</v>
      </c>
      <c r="BI202" s="23">
        <f>AVERAGE(AG202:AG206)</f>
        <v>1155.952</v>
      </c>
      <c r="BJ202" s="6" cm="1">
        <f t="array" ref="BJ202:BJ206">AH202:AH206/BK202-1</f>
        <v>5.8309668929215075E-3</v>
      </c>
      <c r="BK202" s="23">
        <f>AVERAGE(AH202:AH206)</f>
        <v>1386.048</v>
      </c>
      <c r="BL202" s="6" cm="1">
        <f t="array" ref="BL202:BL206">AI202:AI206/BM202-1</f>
        <v>5.6536039316075204E-3</v>
      </c>
      <c r="BM202" s="20">
        <f>AVERAGE(AI202:AI206)</f>
        <v>1.018630828478378</v>
      </c>
      <c r="BN202" s="6" cm="1">
        <f t="array" ref="BN202:BN206">AJ202:AJ206/BO202-1</f>
        <v>-4.2776471942137517E-3</v>
      </c>
      <c r="BO202" s="20">
        <f>AVERAGE(AJ202:AJ206)</f>
        <v>0.99080955485296696</v>
      </c>
    </row>
    <row r="203" spans="1:67" x14ac:dyDescent="0.25">
      <c r="A203" s="1">
        <v>202</v>
      </c>
      <c r="B203" s="1" t="s">
        <v>21</v>
      </c>
      <c r="C203" s="1" t="s">
        <v>22</v>
      </c>
      <c r="D203" s="1" t="s">
        <v>40</v>
      </c>
      <c r="E203" s="1" t="s">
        <v>218</v>
      </c>
      <c r="F203" s="1" t="s">
        <v>43</v>
      </c>
      <c r="G203" s="1" t="b">
        <v>1</v>
      </c>
      <c r="H203" s="1" t="b">
        <v>1</v>
      </c>
      <c r="I203" s="1" t="b">
        <v>0</v>
      </c>
      <c r="J203" s="1" t="b">
        <v>1</v>
      </c>
      <c r="K203" s="1" t="b">
        <v>0</v>
      </c>
      <c r="L203" s="1">
        <v>200</v>
      </c>
      <c r="M203" s="1">
        <v>2</v>
      </c>
      <c r="N203" s="1">
        <v>0</v>
      </c>
      <c r="O203" s="1">
        <v>1</v>
      </c>
      <c r="P203" s="1">
        <v>2</v>
      </c>
      <c r="Q203" s="1">
        <v>100</v>
      </c>
      <c r="R203" s="1">
        <v>100</v>
      </c>
      <c r="S203" s="1">
        <v>1</v>
      </c>
      <c r="T203" s="1">
        <v>1</v>
      </c>
      <c r="U203" s="1" t="b">
        <v>1</v>
      </c>
      <c r="V203" s="1">
        <v>201</v>
      </c>
      <c r="W203" s="50">
        <v>70484.44</v>
      </c>
      <c r="X203" s="50">
        <v>91490.37</v>
      </c>
      <c r="Y203" s="50">
        <v>179.38</v>
      </c>
      <c r="Z203" s="50">
        <v>177.74</v>
      </c>
      <c r="AA203" s="50">
        <v>159.15</v>
      </c>
      <c r="AB203" s="50">
        <v>156.47999999999999</v>
      </c>
      <c r="AC203" s="16">
        <v>1.1272802394948001</v>
      </c>
      <c r="AD203" s="16">
        <v>1.1361468572233799</v>
      </c>
      <c r="AE203" s="50">
        <v>1163.8900000000001</v>
      </c>
      <c r="AF203" s="50">
        <v>1378.11</v>
      </c>
      <c r="AG203" s="50">
        <v>1140.3</v>
      </c>
      <c r="AH203" s="50">
        <v>1401.7</v>
      </c>
      <c r="AI203" s="16">
        <v>1.02486313790209</v>
      </c>
      <c r="AJ203" s="16">
        <v>0.985768806512891</v>
      </c>
      <c r="AK203" s="1">
        <v>-20</v>
      </c>
      <c r="AL203" s="1">
        <v>5</v>
      </c>
      <c r="AN203" s="6">
        <v>7.2774354342681757E-3</v>
      </c>
      <c r="AP203" s="6">
        <v>1.5912688315072643E-2</v>
      </c>
      <c r="AR203" s="6">
        <v>-1.9584715020143362E-3</v>
      </c>
      <c r="AT203" s="6">
        <v>-1.0341494121085537E-3</v>
      </c>
      <c r="AV203" s="6">
        <v>-4.7775679427691786E-3</v>
      </c>
      <c r="AX203" s="6">
        <v>-1.4421911094660844E-3</v>
      </c>
      <c r="AZ203" s="6">
        <v>2.8062654493190564E-3</v>
      </c>
      <c r="BB203" s="6">
        <v>4.50270159964683E-4</v>
      </c>
      <c r="BD203" s="6">
        <v>-7.4211661003997786E-3</v>
      </c>
      <c r="BF203" s="6">
        <v>6.3545707342149704E-3</v>
      </c>
      <c r="BH203" s="6">
        <v>-1.3540354616800698E-2</v>
      </c>
      <c r="BJ203" s="6">
        <v>1.1292538209354941E-2</v>
      </c>
      <c r="BL203" s="6">
        <v>6.1183200522427761E-3</v>
      </c>
      <c r="BN203" s="6">
        <v>-5.087504773633289E-3</v>
      </c>
    </row>
    <row r="204" spans="1:67" x14ac:dyDescent="0.25">
      <c r="A204" s="1">
        <v>203</v>
      </c>
      <c r="B204" s="1" t="s">
        <v>21</v>
      </c>
      <c r="C204" s="1" t="s">
        <v>22</v>
      </c>
      <c r="D204" s="1" t="s">
        <v>40</v>
      </c>
      <c r="E204" s="1" t="s">
        <v>218</v>
      </c>
      <c r="F204" s="1" t="s">
        <v>43</v>
      </c>
      <c r="G204" s="1" t="b">
        <v>1</v>
      </c>
      <c r="H204" s="1" t="b">
        <v>1</v>
      </c>
      <c r="I204" s="1" t="b">
        <v>0</v>
      </c>
      <c r="J204" s="1" t="b">
        <v>1</v>
      </c>
      <c r="K204" s="1" t="b">
        <v>0</v>
      </c>
      <c r="L204" s="1">
        <v>200</v>
      </c>
      <c r="M204" s="1">
        <v>2</v>
      </c>
      <c r="N204" s="1">
        <v>0</v>
      </c>
      <c r="O204" s="1">
        <v>1</v>
      </c>
      <c r="P204" s="1">
        <v>2</v>
      </c>
      <c r="Q204" s="1">
        <v>100</v>
      </c>
      <c r="R204" s="1">
        <v>100</v>
      </c>
      <c r="S204" s="1">
        <v>1</v>
      </c>
      <c r="T204" s="1">
        <v>1</v>
      </c>
      <c r="U204" s="1" t="b">
        <v>1</v>
      </c>
      <c r="V204" s="1">
        <v>201</v>
      </c>
      <c r="W204" s="50">
        <v>69538.97</v>
      </c>
      <c r="X204" s="50">
        <v>89652.18</v>
      </c>
      <c r="Y204" s="50">
        <v>179.92</v>
      </c>
      <c r="Z204" s="50">
        <v>178.27</v>
      </c>
      <c r="AA204" s="50">
        <v>160.02000000000001</v>
      </c>
      <c r="AB204" s="50">
        <v>156.74</v>
      </c>
      <c r="AC204" s="16">
        <v>1.1246012632037401</v>
      </c>
      <c r="AD204" s="16">
        <v>1.13749419718457</v>
      </c>
      <c r="AE204" s="50">
        <v>1163.19</v>
      </c>
      <c r="AF204" s="50">
        <v>1378.81</v>
      </c>
      <c r="AG204" s="50">
        <v>1158.8800000000001</v>
      </c>
      <c r="AH204" s="50">
        <v>1383.12</v>
      </c>
      <c r="AI204" s="16">
        <v>1.00716735045504</v>
      </c>
      <c r="AJ204" s="16">
        <v>0.99927864573724701</v>
      </c>
      <c r="AK204" s="1">
        <v>-20</v>
      </c>
      <c r="AL204" s="1">
        <v>5</v>
      </c>
      <c r="AN204" s="6">
        <v>-6.2340657833059865E-3</v>
      </c>
      <c r="AP204" s="6">
        <v>-4.4986461732881011E-3</v>
      </c>
      <c r="AR204" s="6">
        <v>1.0460018249391911E-3</v>
      </c>
      <c r="AT204" s="6">
        <v>1.9446505249431922E-3</v>
      </c>
      <c r="AV204" s="6">
        <v>6.6285628525353246E-4</v>
      </c>
      <c r="AX204" s="6">
        <v>2.169668040790107E-4</v>
      </c>
      <c r="AZ204" s="6">
        <v>4.2310098360553994E-4</v>
      </c>
      <c r="BB204" s="6">
        <v>1.6366895208068666E-3</v>
      </c>
      <c r="BD204" s="6">
        <v>-8.0181341847803678E-3</v>
      </c>
      <c r="BF204" s="6">
        <v>6.86574052437261E-3</v>
      </c>
      <c r="BH204" s="6">
        <v>2.5329771478401764E-3</v>
      </c>
      <c r="BJ204" s="6">
        <v>-2.1124809530406186E-3</v>
      </c>
      <c r="BL204" s="6">
        <v>-1.1253810215485105E-2</v>
      </c>
      <c r="BN204" s="6">
        <v>8.5476475704120425E-3</v>
      </c>
    </row>
    <row r="205" spans="1:67" x14ac:dyDescent="0.25">
      <c r="A205" s="1">
        <v>204</v>
      </c>
      <c r="B205" s="1" t="s">
        <v>21</v>
      </c>
      <c r="C205" s="1" t="s">
        <v>22</v>
      </c>
      <c r="D205" s="1" t="s">
        <v>40</v>
      </c>
      <c r="E205" s="1" t="s">
        <v>218</v>
      </c>
      <c r="F205" s="1" t="s">
        <v>43</v>
      </c>
      <c r="G205" s="1" t="b">
        <v>1</v>
      </c>
      <c r="H205" s="1" t="b">
        <v>1</v>
      </c>
      <c r="I205" s="1" t="b">
        <v>0</v>
      </c>
      <c r="J205" s="1" t="b">
        <v>1</v>
      </c>
      <c r="K205" s="1" t="b">
        <v>0</v>
      </c>
      <c r="L205" s="1">
        <v>200</v>
      </c>
      <c r="M205" s="1">
        <v>2</v>
      </c>
      <c r="N205" s="1">
        <v>0</v>
      </c>
      <c r="O205" s="1">
        <v>1</v>
      </c>
      <c r="P205" s="1">
        <v>2</v>
      </c>
      <c r="Q205" s="1">
        <v>100</v>
      </c>
      <c r="R205" s="1">
        <v>100</v>
      </c>
      <c r="S205" s="1">
        <v>1</v>
      </c>
      <c r="T205" s="1">
        <v>1</v>
      </c>
      <c r="U205" s="1" t="b">
        <v>1</v>
      </c>
      <c r="V205" s="1">
        <v>201</v>
      </c>
      <c r="W205" s="50">
        <v>70007.289999999994</v>
      </c>
      <c r="X205" s="50">
        <v>89217.32</v>
      </c>
      <c r="Y205" s="50">
        <v>180.18</v>
      </c>
      <c r="Z205" s="50">
        <v>178.07</v>
      </c>
      <c r="AA205" s="50">
        <v>160.16999999999999</v>
      </c>
      <c r="AB205" s="50">
        <v>156.51</v>
      </c>
      <c r="AC205" s="16">
        <v>1.1252208444923699</v>
      </c>
      <c r="AD205" s="16">
        <v>1.13803626945432</v>
      </c>
      <c r="AE205" s="50">
        <v>1189.3900000000001</v>
      </c>
      <c r="AF205" s="50">
        <v>1352.61</v>
      </c>
      <c r="AG205" s="50">
        <v>1168.94</v>
      </c>
      <c r="AH205" s="50">
        <v>1373.06</v>
      </c>
      <c r="AI205" s="16">
        <v>1.02113525659176</v>
      </c>
      <c r="AJ205" s="16">
        <v>0.98760521808431001</v>
      </c>
      <c r="AK205" s="1">
        <v>-20</v>
      </c>
      <c r="AL205" s="1">
        <v>5</v>
      </c>
      <c r="AN205" s="6">
        <v>4.5859104368406456E-4</v>
      </c>
      <c r="AP205" s="6">
        <v>-9.3273488186121911E-3</v>
      </c>
      <c r="AR205" s="6">
        <v>2.492600093472408E-3</v>
      </c>
      <c r="AT205" s="6">
        <v>8.2057507699917487E-4</v>
      </c>
      <c r="AV205" s="6">
        <v>1.6008604624986322E-3</v>
      </c>
      <c r="AX205" s="6">
        <v>-1.2507498117493299E-3</v>
      </c>
      <c r="AZ205" s="6">
        <v>9.7426827672819627E-4</v>
      </c>
      <c r="BB205" s="6">
        <v>2.1140189657371522E-3</v>
      </c>
      <c r="BD205" s="6">
        <v>1.4325528402035825E-2</v>
      </c>
      <c r="BF205" s="6">
        <v>-1.2266614478665283E-2</v>
      </c>
      <c r="BH205" s="6">
        <v>1.1235760654421778E-2</v>
      </c>
      <c r="BJ205" s="6">
        <v>-9.3705268504410411E-3</v>
      </c>
      <c r="BL205" s="6">
        <v>2.4586219495468242E-3</v>
      </c>
      <c r="BN205" s="6">
        <v>-3.2340592124512346E-3</v>
      </c>
    </row>
    <row r="206" spans="1:67" x14ac:dyDescent="0.25">
      <c r="A206" s="1">
        <v>205</v>
      </c>
      <c r="B206" s="1" t="s">
        <v>21</v>
      </c>
      <c r="C206" s="1" t="s">
        <v>22</v>
      </c>
      <c r="D206" s="1" t="s">
        <v>40</v>
      </c>
      <c r="E206" s="1" t="s">
        <v>218</v>
      </c>
      <c r="F206" s="1" t="s">
        <v>43</v>
      </c>
      <c r="G206" s="1" t="b">
        <v>1</v>
      </c>
      <c r="H206" s="1" t="b">
        <v>1</v>
      </c>
      <c r="I206" s="1" t="b">
        <v>0</v>
      </c>
      <c r="J206" s="1" t="b">
        <v>1</v>
      </c>
      <c r="K206" s="1" t="b">
        <v>0</v>
      </c>
      <c r="L206" s="1">
        <v>200</v>
      </c>
      <c r="M206" s="1">
        <v>2</v>
      </c>
      <c r="N206" s="1">
        <v>0</v>
      </c>
      <c r="O206" s="1">
        <v>1</v>
      </c>
      <c r="P206" s="1">
        <v>2</v>
      </c>
      <c r="Q206" s="1">
        <v>100</v>
      </c>
      <c r="R206" s="1">
        <v>100</v>
      </c>
      <c r="S206" s="1">
        <v>1</v>
      </c>
      <c r="T206" s="1">
        <v>1</v>
      </c>
      <c r="U206" s="1" t="b">
        <v>1</v>
      </c>
      <c r="V206" s="1">
        <v>201</v>
      </c>
      <c r="W206" s="50">
        <v>69928.100000000006</v>
      </c>
      <c r="X206" s="50">
        <v>89580.41</v>
      </c>
      <c r="Y206" s="50">
        <v>179.47</v>
      </c>
      <c r="Z206" s="50">
        <v>177.59</v>
      </c>
      <c r="AA206" s="50">
        <v>160.54</v>
      </c>
      <c r="AB206" s="50">
        <v>157.05000000000001</v>
      </c>
      <c r="AC206" s="16">
        <v>1.11803760034289</v>
      </c>
      <c r="AD206" s="16">
        <v>1.13104916804047</v>
      </c>
      <c r="AE206" s="50">
        <v>1175.79</v>
      </c>
      <c r="AF206" s="50">
        <v>1366.21</v>
      </c>
      <c r="AG206" s="50">
        <v>1163.77</v>
      </c>
      <c r="AH206" s="50">
        <v>1378.23</v>
      </c>
      <c r="AI206" s="16">
        <v>1.0155986337078799</v>
      </c>
      <c r="AJ206" s="16">
        <v>0.99482388278973699</v>
      </c>
      <c r="AK206" s="1">
        <v>-20</v>
      </c>
      <c r="AL206" s="1">
        <v>5</v>
      </c>
      <c r="AN206" s="6">
        <v>-6.7309561101636106E-4</v>
      </c>
      <c r="AP206" s="6">
        <v>-5.2955830928825831E-3</v>
      </c>
      <c r="AR206" s="6">
        <v>-1.4577259475220261E-3</v>
      </c>
      <c r="AT206" s="6">
        <v>-1.8772059980666223E-3</v>
      </c>
      <c r="AV206" s="6">
        <v>3.9146040997035669E-3</v>
      </c>
      <c r="AX206" s="6">
        <v>2.1951935471520301E-3</v>
      </c>
      <c r="AZ206" s="6">
        <v>-5.4158040291421017E-3</v>
      </c>
      <c r="BB206" s="6">
        <v>-4.0385725348059953E-3</v>
      </c>
      <c r="BD206" s="6">
        <v>2.7272913340701255E-3</v>
      </c>
      <c r="BF206" s="6">
        <v>-2.335315698462348E-3</v>
      </c>
      <c r="BH206" s="6">
        <v>6.7632566058106747E-3</v>
      </c>
      <c r="BJ206" s="6">
        <v>-5.6404972987947888E-3</v>
      </c>
      <c r="BL206" s="6">
        <v>-2.9767357179122378E-3</v>
      </c>
      <c r="BN206" s="6">
        <v>4.0515636098863439E-3</v>
      </c>
    </row>
    <row r="207" spans="1:67" x14ac:dyDescent="0.25">
      <c r="A207" s="3">
        <v>206</v>
      </c>
      <c r="B207" s="3" t="s">
        <v>21</v>
      </c>
      <c r="C207" s="3" t="s">
        <v>22</v>
      </c>
      <c r="D207" s="3" t="s">
        <v>40</v>
      </c>
      <c r="E207" s="3" t="s">
        <v>219</v>
      </c>
      <c r="F207" s="3" t="s">
        <v>43</v>
      </c>
      <c r="G207" s="3" t="b">
        <v>1</v>
      </c>
      <c r="H207" s="3" t="b">
        <v>1</v>
      </c>
      <c r="I207" s="3" t="b">
        <v>0</v>
      </c>
      <c r="J207" s="3" t="b">
        <v>1</v>
      </c>
      <c r="K207" s="3" t="b">
        <v>0</v>
      </c>
      <c r="L207" s="3">
        <v>200</v>
      </c>
      <c r="M207" s="3">
        <v>2</v>
      </c>
      <c r="N207" s="3">
        <v>0</v>
      </c>
      <c r="O207" s="3">
        <v>1</v>
      </c>
      <c r="P207" s="3">
        <v>2</v>
      </c>
      <c r="Q207" s="3">
        <v>100</v>
      </c>
      <c r="R207" s="3">
        <v>100</v>
      </c>
      <c r="S207" s="3">
        <v>1</v>
      </c>
      <c r="T207" s="3">
        <v>1</v>
      </c>
      <c r="U207" s="3" t="b">
        <v>1</v>
      </c>
      <c r="V207" s="3">
        <v>201</v>
      </c>
      <c r="W207" s="51">
        <v>73059.58</v>
      </c>
      <c r="X207" s="51">
        <v>95650.62</v>
      </c>
      <c r="Y207" s="51">
        <v>180.51</v>
      </c>
      <c r="Z207" s="51">
        <v>177.64</v>
      </c>
      <c r="AA207" s="51">
        <v>157.38999999999999</v>
      </c>
      <c r="AB207" s="51">
        <v>152.18</v>
      </c>
      <c r="AC207" s="17">
        <v>1.14709940383492</v>
      </c>
      <c r="AD207" s="17">
        <v>1.1675804025873899</v>
      </c>
      <c r="AE207" s="51">
        <v>1187.17</v>
      </c>
      <c r="AF207" s="51">
        <v>1354.83</v>
      </c>
      <c r="AG207" s="51">
        <v>1173.1199999999999</v>
      </c>
      <c r="AH207" s="51">
        <v>1368.88</v>
      </c>
      <c r="AI207" s="17">
        <v>1.01402850900206</v>
      </c>
      <c r="AJ207" s="17">
        <v>0.99125383405052403</v>
      </c>
      <c r="AK207" s="3">
        <v>-20</v>
      </c>
      <c r="AL207" s="3">
        <v>4</v>
      </c>
      <c r="AN207" s="6" cm="1">
        <f t="array" ref="AN207:AN211">W207:W211/AO207-1</f>
        <v>5.1828715523825064E-3</v>
      </c>
      <c r="AO207" s="23">
        <f>AVERAGE(W207:W211)</f>
        <v>72682.873999999996</v>
      </c>
      <c r="AP207" s="6" cm="1">
        <f t="array" ref="AP207:AP211">X207:X211/AQ207-1</f>
        <v>7.6095004817533507E-4</v>
      </c>
      <c r="AQ207" s="23">
        <f t="shared" ref="AQ207" si="36">AVERAGE(X207:X211)</f>
        <v>95577.89</v>
      </c>
      <c r="AR207" s="6" cm="1">
        <f t="array" ref="AR207:AR211">Y207:Y211/AS207-1</f>
        <v>3.859500823063744E-3</v>
      </c>
      <c r="AS207" s="23">
        <f>AVERAGE(Y207:Y211)</f>
        <v>179.81599999999997</v>
      </c>
      <c r="AT207" s="6" cm="1">
        <f t="array" ref="AT207:AT211">Z207:Z211/AU207-1</f>
        <v>3.2303973614655757E-3</v>
      </c>
      <c r="AU207" s="23">
        <f>AVERAGE(Z207:Z211)</f>
        <v>177.06799999999998</v>
      </c>
      <c r="AV207" s="6" cm="1">
        <f t="array" ref="AV207:AV211">AA207:AA211/AW207-1</f>
        <v>-4.6293368411732816E-3</v>
      </c>
      <c r="AW207" s="23">
        <f>AVERAGE(AA207:AA211)</f>
        <v>158.12199999999999</v>
      </c>
      <c r="AX207" s="6" cm="1">
        <f t="array" ref="AX207:AX211">AB207:AB211/AY207-1</f>
        <v>-5.8792788084660597E-3</v>
      </c>
      <c r="AY207" s="23">
        <f>AVERAGE(AB207:AB211)</f>
        <v>153.07999999999998</v>
      </c>
      <c r="AZ207" s="6" cm="1">
        <f t="array" ref="AZ207:AZ211">AC207:AC211/BA207-1</f>
        <v>8.5124374159886163E-3</v>
      </c>
      <c r="BA207" s="20">
        <f>AVERAGE(AC207:AC211)</f>
        <v>1.1374172110103262</v>
      </c>
      <c r="BB207" s="6" cm="1">
        <f t="array" ref="BB207:BB211">AD207:AD211/BC207-1</f>
        <v>9.1753081941929882E-3</v>
      </c>
      <c r="BC207" s="20">
        <f>AVERAGE(AD207:AD211)</f>
        <v>1.1569648931231238</v>
      </c>
      <c r="BD207" s="6" cm="1">
        <f t="array" ref="BD207:BD211">AE207:AE211/BE207-1</f>
        <v>5.4576591012649445E-3</v>
      </c>
      <c r="BE207" s="23">
        <f>AVERAGE(AE207:AE211)</f>
        <v>1180.7259999999999</v>
      </c>
      <c r="BF207" s="6" cm="1">
        <f t="array" ref="BF207:BF211">AF207:AF211/BG207-1</f>
        <v>-4.7338008365693796E-3</v>
      </c>
      <c r="BG207" s="23">
        <f>AVERAGE(AF207:AF211)</f>
        <v>1361.2740000000001</v>
      </c>
      <c r="BH207" s="6" cm="1">
        <f t="array" ref="BH207:BH211">AG207:AG211/BI207-1</f>
        <v>4.0912748001440402E-3</v>
      </c>
      <c r="BI207" s="23">
        <f>AVERAGE(AG207:AG211)</f>
        <v>1168.3399999999997</v>
      </c>
      <c r="BJ207" s="6" cm="1">
        <f t="array" ref="BJ207:BJ211">AH207:AH211/BK207-1</f>
        <v>-3.4797548156019209E-3</v>
      </c>
      <c r="BK207" s="23">
        <f>AVERAGE(AH207:AH211)</f>
        <v>1373.6599999999999</v>
      </c>
      <c r="BL207" s="6" cm="1">
        <f t="array" ref="BL207:BL211">AI207:AI211/BM207-1</f>
        <v>1.0651374957317827E-3</v>
      </c>
      <c r="BM207" s="20">
        <f>AVERAGE(AI207:AI211)</f>
        <v>1.0129495784247939</v>
      </c>
      <c r="BN207" s="6" cm="1">
        <f t="array" ref="BN207:BN211">AJ207:AJ211/BO207-1</f>
        <v>-1.41066794557132E-3</v>
      </c>
      <c r="BO207" s="20">
        <f>AVERAGE(AJ207:AJ211)</f>
        <v>0.99265413942605107</v>
      </c>
    </row>
    <row r="208" spans="1:67" x14ac:dyDescent="0.25">
      <c r="A208" s="3">
        <v>207</v>
      </c>
      <c r="B208" s="3" t="s">
        <v>21</v>
      </c>
      <c r="C208" s="3" t="s">
        <v>22</v>
      </c>
      <c r="D208" s="3" t="s">
        <v>40</v>
      </c>
      <c r="E208" s="3" t="s">
        <v>219</v>
      </c>
      <c r="F208" s="3" t="s">
        <v>43</v>
      </c>
      <c r="G208" s="3" t="b">
        <v>1</v>
      </c>
      <c r="H208" s="3" t="b">
        <v>1</v>
      </c>
      <c r="I208" s="3" t="b">
        <v>0</v>
      </c>
      <c r="J208" s="3" t="b">
        <v>1</v>
      </c>
      <c r="K208" s="3" t="b">
        <v>0</v>
      </c>
      <c r="L208" s="3">
        <v>200</v>
      </c>
      <c r="M208" s="3">
        <v>2</v>
      </c>
      <c r="N208" s="3">
        <v>0</v>
      </c>
      <c r="O208" s="3">
        <v>1</v>
      </c>
      <c r="P208" s="3">
        <v>2</v>
      </c>
      <c r="Q208" s="3">
        <v>100</v>
      </c>
      <c r="R208" s="3">
        <v>100</v>
      </c>
      <c r="S208" s="3">
        <v>1</v>
      </c>
      <c r="T208" s="3">
        <v>1</v>
      </c>
      <c r="U208" s="3" t="b">
        <v>1</v>
      </c>
      <c r="V208" s="3">
        <v>201</v>
      </c>
      <c r="W208" s="51">
        <v>72138.69</v>
      </c>
      <c r="X208" s="51">
        <v>94801.11</v>
      </c>
      <c r="Y208" s="51">
        <v>179.36</v>
      </c>
      <c r="Z208" s="51">
        <v>176.52</v>
      </c>
      <c r="AA208" s="51">
        <v>159.11000000000001</v>
      </c>
      <c r="AB208" s="51">
        <v>154.12</v>
      </c>
      <c r="AC208" s="17">
        <v>1.12752516547168</v>
      </c>
      <c r="AD208" s="17">
        <v>1.1455807770625801</v>
      </c>
      <c r="AE208" s="51">
        <v>1186.19</v>
      </c>
      <c r="AF208" s="51">
        <v>1355.81</v>
      </c>
      <c r="AG208" s="51">
        <v>1167.74</v>
      </c>
      <c r="AH208" s="51">
        <v>1374.26</v>
      </c>
      <c r="AI208" s="17">
        <v>1.0183882420797701</v>
      </c>
      <c r="AJ208" s="17">
        <v>0.98843667413067404</v>
      </c>
      <c r="AK208" s="3">
        <v>-20</v>
      </c>
      <c r="AL208" s="3">
        <v>4</v>
      </c>
      <c r="AN208" s="6">
        <v>-7.4871007439798465E-3</v>
      </c>
      <c r="AP208" s="6">
        <v>-8.1271934335440665E-3</v>
      </c>
      <c r="AR208" s="6">
        <v>-2.5359256128484331E-3</v>
      </c>
      <c r="AT208" s="6">
        <v>-3.0948562134319735E-3</v>
      </c>
      <c r="AV208" s="6">
        <v>6.2483398894526143E-3</v>
      </c>
      <c r="AX208" s="6">
        <v>6.7938332897832243E-3</v>
      </c>
      <c r="AZ208" s="6">
        <v>-8.6969367465957736E-3</v>
      </c>
      <c r="BA208" s="20"/>
      <c r="BB208" s="6">
        <v>-9.8396382882571798E-3</v>
      </c>
      <c r="BC208" s="20"/>
      <c r="BD208" s="6">
        <v>4.6276612863611621E-3</v>
      </c>
      <c r="BE208" s="23"/>
      <c r="BF208" s="6">
        <v>-4.0138869911569008E-3</v>
      </c>
      <c r="BG208" s="23"/>
      <c r="BH208" s="6">
        <v>-5.1354913809309455E-4</v>
      </c>
      <c r="BI208" s="23"/>
      <c r="BJ208" s="6">
        <v>4.3678930739776689E-4</v>
      </c>
      <c r="BK208" s="23"/>
      <c r="BL208" s="6">
        <v>5.3691356122913536E-3</v>
      </c>
      <c r="BM208" s="20"/>
      <c r="BN208" s="6">
        <v>-4.2486754730258758E-3</v>
      </c>
      <c r="BO208" s="20"/>
    </row>
    <row r="209" spans="1:67" x14ac:dyDescent="0.25">
      <c r="A209" s="3">
        <v>208</v>
      </c>
      <c r="B209" s="3" t="s">
        <v>21</v>
      </c>
      <c r="C209" s="3" t="s">
        <v>22</v>
      </c>
      <c r="D209" s="3" t="s">
        <v>40</v>
      </c>
      <c r="E209" s="3" t="s">
        <v>219</v>
      </c>
      <c r="F209" s="3" t="s">
        <v>43</v>
      </c>
      <c r="G209" s="3" t="b">
        <v>1</v>
      </c>
      <c r="H209" s="3" t="b">
        <v>1</v>
      </c>
      <c r="I209" s="3" t="b">
        <v>0</v>
      </c>
      <c r="J209" s="3" t="b">
        <v>1</v>
      </c>
      <c r="K209" s="3" t="b">
        <v>0</v>
      </c>
      <c r="L209" s="3">
        <v>200</v>
      </c>
      <c r="M209" s="3">
        <v>2</v>
      </c>
      <c r="N209" s="3">
        <v>0</v>
      </c>
      <c r="O209" s="3">
        <v>1</v>
      </c>
      <c r="P209" s="3">
        <v>2</v>
      </c>
      <c r="Q209" s="3">
        <v>100</v>
      </c>
      <c r="R209" s="3">
        <v>100</v>
      </c>
      <c r="S209" s="3">
        <v>1</v>
      </c>
      <c r="T209" s="3">
        <v>1</v>
      </c>
      <c r="U209" s="3" t="b">
        <v>1</v>
      </c>
      <c r="V209" s="3">
        <v>201</v>
      </c>
      <c r="W209" s="51">
        <v>72743.92</v>
      </c>
      <c r="X209" s="51">
        <v>95541.7</v>
      </c>
      <c r="Y209" s="51">
        <v>179.7</v>
      </c>
      <c r="Z209" s="51">
        <v>176.91</v>
      </c>
      <c r="AA209" s="51">
        <v>158.26</v>
      </c>
      <c r="AB209" s="51">
        <v>153.19999999999999</v>
      </c>
      <c r="AC209" s="17">
        <v>1.1356474825989999</v>
      </c>
      <c r="AD209" s="17">
        <v>1.1550423720987399</v>
      </c>
      <c r="AE209" s="51">
        <v>1183.3699999999999</v>
      </c>
      <c r="AF209" s="51">
        <v>1358.63</v>
      </c>
      <c r="AG209" s="51">
        <v>1168.6500000000001</v>
      </c>
      <c r="AH209" s="51">
        <v>1373.35</v>
      </c>
      <c r="AI209" s="17">
        <v>1.0153557856305</v>
      </c>
      <c r="AJ209" s="17">
        <v>0.991229664912608</v>
      </c>
      <c r="AK209" s="3">
        <v>-20</v>
      </c>
      <c r="AL209" s="3">
        <v>4</v>
      </c>
      <c r="AN209" s="6">
        <v>8.3989524134664428E-4</v>
      </c>
      <c r="AP209" s="6">
        <v>-3.786440566955207E-4</v>
      </c>
      <c r="AR209" s="6">
        <v>-6.4510388397021057E-4</v>
      </c>
      <c r="AT209" s="6">
        <v>-8.9231255788724262E-4</v>
      </c>
      <c r="AV209" s="6">
        <v>8.7274383071300754E-4</v>
      </c>
      <c r="AX209" s="6">
        <v>7.8390384112880795E-4</v>
      </c>
      <c r="AZ209" s="6">
        <v>-1.5559184388939107E-3</v>
      </c>
      <c r="BA209" s="20"/>
      <c r="BB209" s="6">
        <v>-1.6616934842285103E-3</v>
      </c>
      <c r="BC209" s="20"/>
      <c r="BD209" s="6">
        <v>2.2393002271483553E-3</v>
      </c>
      <c r="BE209" s="23"/>
      <c r="BF209" s="6">
        <v>-1.9422981706842535E-3</v>
      </c>
      <c r="BG209" s="23"/>
      <c r="BH209" s="6">
        <v>2.6533372134851518E-4</v>
      </c>
      <c r="BI209" s="23"/>
      <c r="BJ209" s="6">
        <v>-2.2567447548882402E-4</v>
      </c>
      <c r="BK209" s="23"/>
      <c r="BL209" s="6">
        <v>2.37544617911567E-3</v>
      </c>
      <c r="BM209" s="20"/>
      <c r="BN209" s="6">
        <v>-1.4350159404631357E-3</v>
      </c>
      <c r="BO209" s="20"/>
    </row>
    <row r="210" spans="1:67" x14ac:dyDescent="0.25">
      <c r="A210" s="3">
        <v>209</v>
      </c>
      <c r="B210" s="3" t="s">
        <v>21</v>
      </c>
      <c r="C210" s="3" t="s">
        <v>22</v>
      </c>
      <c r="D210" s="3" t="s">
        <v>40</v>
      </c>
      <c r="E210" s="3" t="s">
        <v>219</v>
      </c>
      <c r="F210" s="3" t="s">
        <v>43</v>
      </c>
      <c r="G210" s="3" t="b">
        <v>1</v>
      </c>
      <c r="H210" s="3" t="b">
        <v>1</v>
      </c>
      <c r="I210" s="3" t="b">
        <v>0</v>
      </c>
      <c r="J210" s="3" t="b">
        <v>1</v>
      </c>
      <c r="K210" s="3" t="b">
        <v>0</v>
      </c>
      <c r="L210" s="3">
        <v>200</v>
      </c>
      <c r="M210" s="3">
        <v>2</v>
      </c>
      <c r="N210" s="3">
        <v>0</v>
      </c>
      <c r="O210" s="3">
        <v>1</v>
      </c>
      <c r="P210" s="3">
        <v>2</v>
      </c>
      <c r="Q210" s="3">
        <v>100</v>
      </c>
      <c r="R210" s="3">
        <v>100</v>
      </c>
      <c r="S210" s="3">
        <v>1</v>
      </c>
      <c r="T210" s="3">
        <v>1</v>
      </c>
      <c r="U210" s="3" t="b">
        <v>1</v>
      </c>
      <c r="V210" s="3">
        <v>201</v>
      </c>
      <c r="W210" s="51">
        <v>73173.87</v>
      </c>
      <c r="X210" s="51">
        <v>96349.19</v>
      </c>
      <c r="Y210" s="51">
        <v>179.58</v>
      </c>
      <c r="Z210" s="51">
        <v>176.97</v>
      </c>
      <c r="AA210" s="51">
        <v>157.82</v>
      </c>
      <c r="AB210" s="51">
        <v>152.74</v>
      </c>
      <c r="AC210" s="17">
        <v>1.1380341652602699</v>
      </c>
      <c r="AD210" s="17">
        <v>1.1587480358457101</v>
      </c>
      <c r="AE210" s="51">
        <v>1173.3399999999999</v>
      </c>
      <c r="AF210" s="51">
        <v>1368.66</v>
      </c>
      <c r="AG210" s="51">
        <v>1168.8800000000001</v>
      </c>
      <c r="AH210" s="51">
        <v>1373.12</v>
      </c>
      <c r="AI210" s="17">
        <v>1.0057124199412799</v>
      </c>
      <c r="AJ210" s="17">
        <v>0.99811599166052201</v>
      </c>
      <c r="AK210" s="3">
        <v>-20</v>
      </c>
      <c r="AL210" s="3">
        <v>4</v>
      </c>
      <c r="AN210" s="6">
        <v>6.7553190040339217E-3</v>
      </c>
      <c r="AP210" s="6">
        <v>8.0698579974929352E-3</v>
      </c>
      <c r="AR210" s="6">
        <v>-1.3124527294565702E-3</v>
      </c>
      <c r="AT210" s="6">
        <v>-5.5345968780351473E-4</v>
      </c>
      <c r="AV210" s="6">
        <v>-1.9099176585167799E-3</v>
      </c>
      <c r="AX210" s="6">
        <v>-2.2210608831981782E-3</v>
      </c>
      <c r="AZ210" s="6">
        <v>5.4241684051503647E-4</v>
      </c>
      <c r="BA210" s="20"/>
      <c r="BB210" s="6">
        <v>1.5412245723143148E-3</v>
      </c>
      <c r="BC210" s="20"/>
      <c r="BD210" s="6">
        <v>-6.2554733274273744E-3</v>
      </c>
      <c r="BE210" s="23"/>
      <c r="BF210" s="6">
        <v>5.4257996553228605E-3</v>
      </c>
      <c r="BG210" s="23"/>
      <c r="BH210" s="6">
        <v>4.6219422428439572E-4</v>
      </c>
      <c r="BI210" s="23"/>
      <c r="BJ210" s="6">
        <v>-3.9311037665790138E-4</v>
      </c>
      <c r="BK210" s="23"/>
      <c r="BL210" s="6">
        <v>-7.1446384278754937E-3</v>
      </c>
      <c r="BM210" s="20"/>
      <c r="BN210" s="6">
        <v>5.502271151187621E-3</v>
      </c>
      <c r="BO210" s="20"/>
    </row>
    <row r="211" spans="1:67" x14ac:dyDescent="0.25">
      <c r="A211" s="3">
        <v>210</v>
      </c>
      <c r="B211" s="3" t="s">
        <v>21</v>
      </c>
      <c r="C211" s="3" t="s">
        <v>22</v>
      </c>
      <c r="D211" s="3" t="s">
        <v>40</v>
      </c>
      <c r="E211" s="3" t="s">
        <v>219</v>
      </c>
      <c r="F211" s="3" t="s">
        <v>43</v>
      </c>
      <c r="G211" s="3" t="b">
        <v>1</v>
      </c>
      <c r="H211" s="3" t="b">
        <v>1</v>
      </c>
      <c r="I211" s="3" t="b">
        <v>0</v>
      </c>
      <c r="J211" s="3" t="b">
        <v>1</v>
      </c>
      <c r="K211" s="3" t="b">
        <v>0</v>
      </c>
      <c r="L211" s="3">
        <v>200</v>
      </c>
      <c r="M211" s="3">
        <v>2</v>
      </c>
      <c r="N211" s="3">
        <v>0</v>
      </c>
      <c r="O211" s="3">
        <v>1</v>
      </c>
      <c r="P211" s="3">
        <v>2</v>
      </c>
      <c r="Q211" s="3">
        <v>100</v>
      </c>
      <c r="R211" s="3">
        <v>100</v>
      </c>
      <c r="S211" s="3">
        <v>1</v>
      </c>
      <c r="T211" s="3">
        <v>1</v>
      </c>
      <c r="U211" s="3" t="b">
        <v>1</v>
      </c>
      <c r="V211" s="3">
        <v>201</v>
      </c>
      <c r="W211" s="51">
        <v>72298.31</v>
      </c>
      <c r="X211" s="51">
        <v>95546.83</v>
      </c>
      <c r="Y211" s="51">
        <v>179.93</v>
      </c>
      <c r="Z211" s="51">
        <v>177.3</v>
      </c>
      <c r="AA211" s="51">
        <v>158.03</v>
      </c>
      <c r="AB211" s="51">
        <v>153.16</v>
      </c>
      <c r="AC211" s="17">
        <v>1.1387798378857601</v>
      </c>
      <c r="AD211" s="17">
        <v>1.1578728780212</v>
      </c>
      <c r="AE211" s="51">
        <v>1173.56</v>
      </c>
      <c r="AF211" s="51">
        <v>1368.44</v>
      </c>
      <c r="AG211" s="51">
        <v>1163.31</v>
      </c>
      <c r="AH211" s="51">
        <v>1378.69</v>
      </c>
      <c r="AI211" s="17">
        <v>1.0112629354703599</v>
      </c>
      <c r="AJ211" s="17">
        <v>0.99423453237592696</v>
      </c>
      <c r="AK211" s="3">
        <v>-20</v>
      </c>
      <c r="AL211" s="3">
        <v>4</v>
      </c>
      <c r="AN211" s="6">
        <v>-5.2909850537831149E-3</v>
      </c>
      <c r="AP211" s="6">
        <v>-3.2497055542868303E-4</v>
      </c>
      <c r="AR211" s="6">
        <v>6.3398140321235807E-4</v>
      </c>
      <c r="AT211" s="6">
        <v>1.3102310976575993E-3</v>
      </c>
      <c r="AV211" s="6">
        <v>-5.8182922047522734E-4</v>
      </c>
      <c r="AX211" s="6">
        <v>5.2260256075253864E-4</v>
      </c>
      <c r="AZ211" s="6">
        <v>1.1980009289849214E-3</v>
      </c>
      <c r="BA211" s="20"/>
      <c r="BB211" s="6">
        <v>7.8479900597949737E-4</v>
      </c>
      <c r="BC211" s="20"/>
      <c r="BD211" s="6">
        <v>-6.0691472873468655E-3</v>
      </c>
      <c r="BE211" s="23"/>
      <c r="BF211" s="6">
        <v>5.2641863430873403E-3</v>
      </c>
      <c r="BG211" s="23"/>
      <c r="BH211" s="6">
        <v>-4.3052536076825243E-3</v>
      </c>
      <c r="BI211" s="23"/>
      <c r="BJ211" s="6">
        <v>3.6617503603513235E-3</v>
      </c>
      <c r="BK211" s="23"/>
      <c r="BL211" s="6">
        <v>-1.6650808592633126E-3</v>
      </c>
      <c r="BM211" s="20"/>
      <c r="BN211" s="6">
        <v>1.5920882078723775E-3</v>
      </c>
      <c r="BO211" s="20"/>
    </row>
    <row r="212" spans="1:67" x14ac:dyDescent="0.25">
      <c r="A212" s="1">
        <v>211</v>
      </c>
      <c r="B212" s="1" t="s">
        <v>21</v>
      </c>
      <c r="C212" s="1" t="s">
        <v>22</v>
      </c>
      <c r="D212" s="1" t="s">
        <v>40</v>
      </c>
      <c r="E212" s="1" t="s">
        <v>220</v>
      </c>
      <c r="F212" s="1" t="s">
        <v>43</v>
      </c>
      <c r="G212" s="1" t="b">
        <v>1</v>
      </c>
      <c r="H212" s="1" t="b">
        <v>1</v>
      </c>
      <c r="I212" s="1" t="b">
        <v>0</v>
      </c>
      <c r="J212" s="1" t="b">
        <v>1</v>
      </c>
      <c r="K212" s="1" t="b">
        <v>0</v>
      </c>
      <c r="L212" s="1">
        <v>200</v>
      </c>
      <c r="M212" s="1">
        <v>2</v>
      </c>
      <c r="N212" s="1">
        <v>0</v>
      </c>
      <c r="O212" s="1">
        <v>1</v>
      </c>
      <c r="P212" s="1">
        <v>2</v>
      </c>
      <c r="Q212" s="1">
        <v>100</v>
      </c>
      <c r="R212" s="1">
        <v>100</v>
      </c>
      <c r="S212" s="1">
        <v>1</v>
      </c>
      <c r="T212" s="1">
        <v>1</v>
      </c>
      <c r="U212" s="1" t="b">
        <v>1</v>
      </c>
      <c r="V212" s="1">
        <v>201</v>
      </c>
      <c r="W212" s="50">
        <v>68076.320000000007</v>
      </c>
      <c r="X212" s="50">
        <v>94941.98</v>
      </c>
      <c r="Y212" s="50">
        <v>180.21</v>
      </c>
      <c r="Z212" s="50">
        <v>176.86</v>
      </c>
      <c r="AA212" s="50">
        <v>159.84</v>
      </c>
      <c r="AB212" s="50">
        <v>155.30000000000001</v>
      </c>
      <c r="AC212" s="16">
        <v>1.1275978178257899</v>
      </c>
      <c r="AD212" s="16">
        <v>1.13913848739788</v>
      </c>
      <c r="AE212" s="50">
        <v>1182.5999999999999</v>
      </c>
      <c r="AF212" s="50">
        <v>1359.4</v>
      </c>
      <c r="AG212" s="50">
        <v>1116.54</v>
      </c>
      <c r="AH212" s="50">
        <v>1425.46</v>
      </c>
      <c r="AI212" s="16">
        <v>1.0673425483116501</v>
      </c>
      <c r="AJ212" s="16">
        <v>0.95800965228881996</v>
      </c>
      <c r="AK212" s="1">
        <v>-20</v>
      </c>
      <c r="AL212" s="1">
        <v>3</v>
      </c>
      <c r="AN212" s="6" cm="1">
        <f t="array" ref="AN212:AN216">W212:W216/AO212-1</f>
        <v>-1.9886246354892112E-3</v>
      </c>
      <c r="AO212" s="23">
        <f>AVERAGE(W212:W216)</f>
        <v>68211.968000000008</v>
      </c>
      <c r="AP212" s="6" cm="1">
        <f t="array" ref="AP212:AP216">X212:X216/AQ212-1</f>
        <v>6.5683630138644311E-3</v>
      </c>
      <c r="AQ212" s="23">
        <f t="shared" ref="AQ212" si="37">AVERAGE(X212:X216)</f>
        <v>94322.436000000002</v>
      </c>
      <c r="AR212" s="6" cm="1">
        <f t="array" ref="AR212:AR216">Y212:Y216/AS212-1</f>
        <v>1.1332955568148506E-3</v>
      </c>
      <c r="AS212" s="23">
        <f>AVERAGE(Y212:Y216)</f>
        <v>180.006</v>
      </c>
      <c r="AT212" s="6" cm="1">
        <f t="array" ref="AT212:AT216">Z212:Z216/AU212-1</f>
        <v>-1.1308251631092503E-5</v>
      </c>
      <c r="AU212" s="23">
        <f>AVERAGE(Z212:Z216)</f>
        <v>176.86199999999999</v>
      </c>
      <c r="AV212" s="6" cm="1">
        <f t="array" ref="AV212:AV216">AA212:AA216/AW212-1</f>
        <v>-4.4967053225544174E-3</v>
      </c>
      <c r="AW212" s="23">
        <f>AVERAGE(AA212:AA216)</f>
        <v>160.56199999999998</v>
      </c>
      <c r="AX212" s="6" cm="1">
        <f t="array" ref="AX212:AX216">AB212:AB216/AY212-1</f>
        <v>5.7985954513251059E-4</v>
      </c>
      <c r="AY212" s="23">
        <f>AVERAGE(AB212:AB216)</f>
        <v>155.20999999999998</v>
      </c>
      <c r="AZ212" s="6" cm="1">
        <f t="array" ref="AZ212:AZ216">AC212:AC216/BA212-1</f>
        <v>5.6415423093809647E-3</v>
      </c>
      <c r="BA212" s="20">
        <f>AVERAGE(AC212:AC216)</f>
        <v>1.121272113755708</v>
      </c>
      <c r="BB212" s="6" cm="1">
        <f t="array" ref="BB212:BB216">AD212:AD216/BC212-1</f>
        <v>-5.5249451366168323E-4</v>
      </c>
      <c r="BC212" s="20">
        <f>AVERAGE(AD212:AD216)</f>
        <v>1.1397682030769261</v>
      </c>
      <c r="BD212" s="6" cm="1">
        <f t="array" ref="BD212:BD216">AE212:AE216/BE212-1</f>
        <v>1.019937471170107E-2</v>
      </c>
      <c r="BE212" s="23">
        <f>AVERAGE(AE212:AE216)</f>
        <v>1170.6599999999999</v>
      </c>
      <c r="BF212" s="6" cm="1">
        <f t="array" ref="BF212:BF216">AF212:AF216/BG212-1</f>
        <v>-8.7068123149620646E-3</v>
      </c>
      <c r="BG212" s="23">
        <f>AVERAGE(AF212:AF216)</f>
        <v>1371.3400000000001</v>
      </c>
      <c r="BH212" s="6" cm="1">
        <f t="array" ref="BH212:BH216">AG212:AG216/BI212-1</f>
        <v>-2.0293629372764799E-2</v>
      </c>
      <c r="BI212" s="23">
        <f>AVERAGE(AG212:AG216)</f>
        <v>1139.6680000000001</v>
      </c>
      <c r="BJ212" s="6" cm="1">
        <f t="array" ref="BJ212:BJ216">AH212:AH216/BK212-1</f>
        <v>1.6492528160236164E-2</v>
      </c>
      <c r="BK212" s="23">
        <f>AVERAGE(AH212:AH216)</f>
        <v>1402.3319999999999</v>
      </c>
      <c r="BL212" s="6" cm="1">
        <f t="array" ref="BL212:BL216">AI212:AI216/BM212-1</f>
        <v>3.3006869611547529E-2</v>
      </c>
      <c r="BM212" s="20">
        <f>AVERAGE(AI212:AI216)</f>
        <v>1.03323857731267</v>
      </c>
      <c r="BN212" s="6" cm="1">
        <f t="array" ref="BN212:BN216">AJ212:AJ216/BO212-1</f>
        <v>-2.3942700913923254E-2</v>
      </c>
      <c r="BO212" s="20">
        <f>AVERAGE(AJ212:AJ216)</f>
        <v>0.98150964414265884</v>
      </c>
    </row>
    <row r="213" spans="1:67" x14ac:dyDescent="0.25">
      <c r="A213" s="1">
        <v>212</v>
      </c>
      <c r="B213" s="1" t="s">
        <v>21</v>
      </c>
      <c r="C213" s="1" t="s">
        <v>22</v>
      </c>
      <c r="D213" s="1" t="s">
        <v>40</v>
      </c>
      <c r="E213" s="1" t="s">
        <v>220</v>
      </c>
      <c r="F213" s="1" t="s">
        <v>43</v>
      </c>
      <c r="G213" s="1" t="b">
        <v>1</v>
      </c>
      <c r="H213" s="1" t="b">
        <v>1</v>
      </c>
      <c r="I213" s="1" t="b">
        <v>0</v>
      </c>
      <c r="J213" s="1" t="b">
        <v>1</v>
      </c>
      <c r="K213" s="1" t="b">
        <v>0</v>
      </c>
      <c r="L213" s="1">
        <v>200</v>
      </c>
      <c r="M213" s="1">
        <v>2</v>
      </c>
      <c r="N213" s="1">
        <v>0</v>
      </c>
      <c r="O213" s="1">
        <v>1</v>
      </c>
      <c r="P213" s="1">
        <v>2</v>
      </c>
      <c r="Q213" s="1">
        <v>100</v>
      </c>
      <c r="R213" s="1">
        <v>100</v>
      </c>
      <c r="S213" s="1">
        <v>1</v>
      </c>
      <c r="T213" s="1">
        <v>1</v>
      </c>
      <c r="U213" s="1" t="b">
        <v>1</v>
      </c>
      <c r="V213" s="1">
        <v>201</v>
      </c>
      <c r="W213" s="50">
        <v>67805.929999999993</v>
      </c>
      <c r="X213" s="50">
        <v>93913.76</v>
      </c>
      <c r="Y213" s="50">
        <v>180.59</v>
      </c>
      <c r="Z213" s="50">
        <v>177.62</v>
      </c>
      <c r="AA213" s="50">
        <v>160.33000000000001</v>
      </c>
      <c r="AB213" s="50">
        <v>154.76</v>
      </c>
      <c r="AC213" s="16">
        <v>1.12653856211715</v>
      </c>
      <c r="AD213" s="16">
        <v>1.1478774405673899</v>
      </c>
      <c r="AE213" s="50">
        <v>1159.67</v>
      </c>
      <c r="AF213" s="50">
        <v>1382.33</v>
      </c>
      <c r="AG213" s="50">
        <v>1145.72</v>
      </c>
      <c r="AH213" s="50">
        <v>1396.28</v>
      </c>
      <c r="AI213" s="16">
        <v>1.01798994271818</v>
      </c>
      <c r="AJ213" s="16">
        <v>0.99364963644615401</v>
      </c>
      <c r="AK213" s="1">
        <v>-20</v>
      </c>
      <c r="AL213" s="1">
        <v>3</v>
      </c>
      <c r="AN213" s="6">
        <v>-5.9525917797887962E-3</v>
      </c>
      <c r="AP213" s="6">
        <v>-4.3327549343615823E-3</v>
      </c>
      <c r="AR213" s="6">
        <v>3.2443362999010628E-3</v>
      </c>
      <c r="AT213" s="6">
        <v>4.285827368230688E-3</v>
      </c>
      <c r="AV213" s="6">
        <v>-1.4449247019840961E-3</v>
      </c>
      <c r="AX213" s="6">
        <v>-2.8992977256618868E-3</v>
      </c>
      <c r="AZ213" s="6">
        <v>4.6968512788585493E-3</v>
      </c>
      <c r="BA213" s="20"/>
      <c r="BB213" s="6">
        <v>7.1148128791205245E-3</v>
      </c>
      <c r="BC213" s="20"/>
      <c r="BD213" s="6">
        <v>-9.3878666735002225E-3</v>
      </c>
      <c r="BE213" s="23"/>
      <c r="BF213" s="6">
        <v>8.0140592413258105E-3</v>
      </c>
      <c r="BG213" s="23"/>
      <c r="BH213" s="6">
        <v>5.310318443616735E-3</v>
      </c>
      <c r="BI213" s="23"/>
      <c r="BJ213" s="6">
        <v>-4.3156684722305272E-3</v>
      </c>
      <c r="BK213" s="23"/>
      <c r="BL213" s="6">
        <v>-1.4758096464177584E-2</v>
      </c>
      <c r="BM213" s="20"/>
      <c r="BN213" s="6">
        <v>1.2368693854352575E-2</v>
      </c>
      <c r="BO213" s="20"/>
    </row>
    <row r="214" spans="1:67" x14ac:dyDescent="0.25">
      <c r="A214" s="1">
        <v>213</v>
      </c>
      <c r="B214" s="1" t="s">
        <v>21</v>
      </c>
      <c r="C214" s="1" t="s">
        <v>22</v>
      </c>
      <c r="D214" s="1" t="s">
        <v>40</v>
      </c>
      <c r="E214" s="1" t="s">
        <v>220</v>
      </c>
      <c r="F214" s="1" t="s">
        <v>43</v>
      </c>
      <c r="G214" s="1" t="b">
        <v>1</v>
      </c>
      <c r="H214" s="1" t="b">
        <v>1</v>
      </c>
      <c r="I214" s="1" t="b">
        <v>0</v>
      </c>
      <c r="J214" s="1" t="b">
        <v>1</v>
      </c>
      <c r="K214" s="1" t="b">
        <v>0</v>
      </c>
      <c r="L214" s="1">
        <v>200</v>
      </c>
      <c r="M214" s="1">
        <v>2</v>
      </c>
      <c r="N214" s="1">
        <v>0</v>
      </c>
      <c r="O214" s="1">
        <v>1</v>
      </c>
      <c r="P214" s="1">
        <v>2</v>
      </c>
      <c r="Q214" s="1">
        <v>100</v>
      </c>
      <c r="R214" s="1">
        <v>100</v>
      </c>
      <c r="S214" s="1">
        <v>1</v>
      </c>
      <c r="T214" s="1">
        <v>1</v>
      </c>
      <c r="U214" s="1" t="b">
        <v>1</v>
      </c>
      <c r="V214" s="1">
        <v>201</v>
      </c>
      <c r="W214" s="50">
        <v>68411.14</v>
      </c>
      <c r="X214" s="50">
        <v>94201.12</v>
      </c>
      <c r="Y214" s="50">
        <v>180.1</v>
      </c>
      <c r="Z214" s="50">
        <v>177.02</v>
      </c>
      <c r="AA214" s="50">
        <v>160.58000000000001</v>
      </c>
      <c r="AB214" s="50">
        <v>154.91</v>
      </c>
      <c r="AC214" s="16">
        <v>1.12167997050254</v>
      </c>
      <c r="AD214" s="16">
        <v>1.14297655266581</v>
      </c>
      <c r="AE214" s="50">
        <v>1166.94</v>
      </c>
      <c r="AF214" s="50">
        <v>1375.06</v>
      </c>
      <c r="AG214" s="50">
        <v>1148.8800000000001</v>
      </c>
      <c r="AH214" s="50">
        <v>1393.12</v>
      </c>
      <c r="AI214" s="16">
        <v>1.01952309971253</v>
      </c>
      <c r="AJ214" s="16">
        <v>0.98932725840991398</v>
      </c>
      <c r="AK214" s="1">
        <v>-20</v>
      </c>
      <c r="AL214" s="1">
        <v>3</v>
      </c>
      <c r="AN214" s="6">
        <v>2.9198981621523235E-3</v>
      </c>
      <c r="AP214" s="6">
        <v>-1.286183914927741E-3</v>
      </c>
      <c r="AR214" s="6">
        <v>5.2220481539499986E-4</v>
      </c>
      <c r="AT214" s="6">
        <v>8.933518788660777E-4</v>
      </c>
      <c r="AV214" s="6">
        <v>1.1210622687829463E-4</v>
      </c>
      <c r="AX214" s="6">
        <v>-1.9328651504412209E-3</v>
      </c>
      <c r="AZ214" s="6">
        <v>3.6374466271693606E-4</v>
      </c>
      <c r="BA214" s="20"/>
      <c r="BB214" s="6">
        <v>2.8149141029050195E-3</v>
      </c>
      <c r="BC214" s="20"/>
      <c r="BD214" s="6">
        <v>-3.1776946337961354E-3</v>
      </c>
      <c r="BE214" s="23"/>
      <c r="BF214" s="6">
        <v>2.7126751936061844E-3</v>
      </c>
      <c r="BG214" s="23"/>
      <c r="BH214" s="6">
        <v>8.0830557671180969E-3</v>
      </c>
      <c r="BI214" s="23"/>
      <c r="BJ214" s="6">
        <v>-6.5690578265346078E-3</v>
      </c>
      <c r="BK214" s="23"/>
      <c r="BL214" s="6">
        <v>-1.3274260080195943E-2</v>
      </c>
      <c r="BM214" s="20"/>
      <c r="BN214" s="6">
        <v>7.964887878492366E-3</v>
      </c>
      <c r="BO214" s="20"/>
    </row>
    <row r="215" spans="1:67" x14ac:dyDescent="0.25">
      <c r="A215" s="1">
        <v>214</v>
      </c>
      <c r="B215" s="1" t="s">
        <v>21</v>
      </c>
      <c r="C215" s="1" t="s">
        <v>22</v>
      </c>
      <c r="D215" s="1" t="s">
        <v>40</v>
      </c>
      <c r="E215" s="1" t="s">
        <v>220</v>
      </c>
      <c r="F215" s="1" t="s">
        <v>43</v>
      </c>
      <c r="G215" s="1" t="b">
        <v>1</v>
      </c>
      <c r="H215" s="1" t="b">
        <v>1</v>
      </c>
      <c r="I215" s="1" t="b">
        <v>0</v>
      </c>
      <c r="J215" s="1" t="b">
        <v>1</v>
      </c>
      <c r="K215" s="1" t="b">
        <v>0</v>
      </c>
      <c r="L215" s="1">
        <v>200</v>
      </c>
      <c r="M215" s="1">
        <v>2</v>
      </c>
      <c r="N215" s="1">
        <v>0</v>
      </c>
      <c r="O215" s="1">
        <v>1</v>
      </c>
      <c r="P215" s="1">
        <v>2</v>
      </c>
      <c r="Q215" s="1">
        <v>100</v>
      </c>
      <c r="R215" s="1">
        <v>100</v>
      </c>
      <c r="S215" s="1">
        <v>1</v>
      </c>
      <c r="T215" s="1">
        <v>1</v>
      </c>
      <c r="U215" s="1" t="b">
        <v>1</v>
      </c>
      <c r="V215" s="1">
        <v>201</v>
      </c>
      <c r="W215" s="50">
        <v>68037.679999999993</v>
      </c>
      <c r="X215" s="50">
        <v>93831.26</v>
      </c>
      <c r="Y215" s="50">
        <v>179.48</v>
      </c>
      <c r="Z215" s="50">
        <v>176.51</v>
      </c>
      <c r="AA215" s="50">
        <v>161.41</v>
      </c>
      <c r="AB215" s="50">
        <v>155.77000000000001</v>
      </c>
      <c r="AC215" s="16">
        <v>1.1121588452684099</v>
      </c>
      <c r="AD215" s="16">
        <v>1.1334528495399201</v>
      </c>
      <c r="AE215" s="50">
        <v>1161.44</v>
      </c>
      <c r="AF215" s="50">
        <v>1380.56</v>
      </c>
      <c r="AG215" s="50">
        <v>1148.68</v>
      </c>
      <c r="AH215" s="50">
        <v>1393.32</v>
      </c>
      <c r="AI215" s="16">
        <v>1.0163145451350999</v>
      </c>
      <c r="AJ215" s="16">
        <v>0.99420485380297596</v>
      </c>
      <c r="AK215" s="1">
        <v>-20</v>
      </c>
      <c r="AL215" s="1">
        <v>3</v>
      </c>
      <c r="AN215" s="6">
        <v>-2.5550941441832009E-3</v>
      </c>
      <c r="AP215" s="6">
        <v>-5.2074142784014343E-3</v>
      </c>
      <c r="AR215" s="6">
        <v>-2.9221248180616444E-3</v>
      </c>
      <c r="AT215" s="6">
        <v>-1.9902522870939299E-3</v>
      </c>
      <c r="AV215" s="6">
        <v>5.2814489107011475E-3</v>
      </c>
      <c r="AX215" s="6">
        <v>3.6080149474906342E-3</v>
      </c>
      <c r="AZ215" s="6">
        <v>-8.1276153892503311E-3</v>
      </c>
      <c r="BA215" s="20"/>
      <c r="BB215" s="6">
        <v>-5.5409104412256216E-3</v>
      </c>
      <c r="BC215" s="20"/>
      <c r="BD215" s="6">
        <v>-7.8758990654842487E-3</v>
      </c>
      <c r="BE215" s="23"/>
      <c r="BF215" s="6">
        <v>6.7233508830777389E-3</v>
      </c>
      <c r="BG215" s="23"/>
      <c r="BH215" s="6">
        <v>7.9075660630989475E-3</v>
      </c>
      <c r="BI215" s="23"/>
      <c r="BJ215" s="6">
        <v>-6.4264382471482806E-3</v>
      </c>
      <c r="BK215" s="23"/>
      <c r="BL215" s="6">
        <v>-1.6379597654577971E-2</v>
      </c>
      <c r="BM215" s="20"/>
      <c r="BN215" s="6">
        <v>1.2934370778808102E-2</v>
      </c>
      <c r="BO215" s="20"/>
    </row>
    <row r="216" spans="1:67" x14ac:dyDescent="0.25">
      <c r="A216" s="1">
        <v>215</v>
      </c>
      <c r="B216" s="1" t="s">
        <v>21</v>
      </c>
      <c r="C216" s="1" t="s">
        <v>22</v>
      </c>
      <c r="D216" s="1" t="s">
        <v>40</v>
      </c>
      <c r="E216" s="1" t="s">
        <v>220</v>
      </c>
      <c r="F216" s="1" t="s">
        <v>43</v>
      </c>
      <c r="G216" s="1" t="b">
        <v>1</v>
      </c>
      <c r="H216" s="1" t="b">
        <v>1</v>
      </c>
      <c r="I216" s="1" t="b">
        <v>0</v>
      </c>
      <c r="J216" s="1" t="b">
        <v>1</v>
      </c>
      <c r="K216" s="1" t="b">
        <v>0</v>
      </c>
      <c r="L216" s="1">
        <v>200</v>
      </c>
      <c r="M216" s="1">
        <v>2</v>
      </c>
      <c r="N216" s="1">
        <v>0</v>
      </c>
      <c r="O216" s="1">
        <v>1</v>
      </c>
      <c r="P216" s="1">
        <v>2</v>
      </c>
      <c r="Q216" s="1">
        <v>100</v>
      </c>
      <c r="R216" s="1">
        <v>100</v>
      </c>
      <c r="S216" s="1">
        <v>1</v>
      </c>
      <c r="T216" s="1">
        <v>1</v>
      </c>
      <c r="U216" s="1" t="b">
        <v>1</v>
      </c>
      <c r="V216" s="1">
        <v>201</v>
      </c>
      <c r="W216" s="50">
        <v>68728.77</v>
      </c>
      <c r="X216" s="50">
        <v>94724.06</v>
      </c>
      <c r="Y216" s="50">
        <v>179.65</v>
      </c>
      <c r="Z216" s="50">
        <v>176.3</v>
      </c>
      <c r="AA216" s="50">
        <v>160.65</v>
      </c>
      <c r="AB216" s="50">
        <v>155.31</v>
      </c>
      <c r="AC216" s="16">
        <v>1.11838537306465</v>
      </c>
      <c r="AD216" s="16">
        <v>1.13539568521363</v>
      </c>
      <c r="AE216" s="50">
        <v>1182.6500000000001</v>
      </c>
      <c r="AF216" s="50">
        <v>1359.35</v>
      </c>
      <c r="AG216" s="50">
        <v>1138.52</v>
      </c>
      <c r="AH216" s="50">
        <v>1403.48</v>
      </c>
      <c r="AI216" s="16">
        <v>1.04502275068589</v>
      </c>
      <c r="AJ216" s="16">
        <v>0.97235681976542998</v>
      </c>
      <c r="AK216" s="1">
        <v>-20</v>
      </c>
      <c r="AL216" s="1">
        <v>3</v>
      </c>
      <c r="AN216" s="6">
        <v>7.5764123973083297E-3</v>
      </c>
      <c r="AP216" s="6">
        <v>4.2579901138262155E-3</v>
      </c>
      <c r="AR216" s="6">
        <v>-1.9777118540492689E-3</v>
      </c>
      <c r="AT216" s="6">
        <v>-3.1776187083714102E-3</v>
      </c>
      <c r="AV216" s="6">
        <v>5.4807488695973738E-4</v>
      </c>
      <c r="AX216" s="6">
        <v>6.4428838348051798E-4</v>
      </c>
      <c r="AZ216" s="6">
        <v>-2.5745228617064519E-3</v>
      </c>
      <c r="BA216" s="20"/>
      <c r="BB216" s="6">
        <v>-3.8363220271384613E-3</v>
      </c>
      <c r="BC216" s="20"/>
      <c r="BD216" s="6">
        <v>1.0242085661080313E-2</v>
      </c>
      <c r="BE216" s="23"/>
      <c r="BF216" s="6">
        <v>-8.7432730030483352E-3</v>
      </c>
      <c r="BG216" s="23"/>
      <c r="BH216" s="6">
        <v>-1.0073109010695358E-3</v>
      </c>
      <c r="BI216" s="23"/>
      <c r="BJ216" s="6">
        <v>8.186363856776957E-4</v>
      </c>
      <c r="BK216" s="23"/>
      <c r="BL216" s="6">
        <v>1.140508458740408E-2</v>
      </c>
      <c r="BM216" s="20"/>
      <c r="BN216" s="6">
        <v>-9.325251597730122E-3</v>
      </c>
      <c r="BO216" s="20"/>
    </row>
    <row r="217" spans="1:67" x14ac:dyDescent="0.25">
      <c r="A217" s="3">
        <v>216</v>
      </c>
      <c r="B217" s="3" t="s">
        <v>21</v>
      </c>
      <c r="C217" s="3" t="s">
        <v>22</v>
      </c>
      <c r="D217" s="3" t="s">
        <v>40</v>
      </c>
      <c r="E217" s="3" t="s">
        <v>221</v>
      </c>
      <c r="F217" s="3" t="s">
        <v>43</v>
      </c>
      <c r="G217" s="3" t="b">
        <v>1</v>
      </c>
      <c r="H217" s="3" t="b">
        <v>1</v>
      </c>
      <c r="I217" s="3" t="b">
        <v>0</v>
      </c>
      <c r="J217" s="3" t="b">
        <v>1</v>
      </c>
      <c r="K217" s="3" t="b">
        <v>0</v>
      </c>
      <c r="L217" s="3">
        <v>200</v>
      </c>
      <c r="M217" s="3">
        <v>2</v>
      </c>
      <c r="N217" s="3">
        <v>0</v>
      </c>
      <c r="O217" s="3">
        <v>1</v>
      </c>
      <c r="P217" s="3">
        <v>2</v>
      </c>
      <c r="Q217" s="3">
        <v>100</v>
      </c>
      <c r="R217" s="3">
        <v>100</v>
      </c>
      <c r="S217" s="3">
        <v>1</v>
      </c>
      <c r="T217" s="3">
        <v>1</v>
      </c>
      <c r="U217" s="3" t="b">
        <v>1</v>
      </c>
      <c r="V217" s="3">
        <v>201</v>
      </c>
      <c r="W217" s="51">
        <v>66831.3</v>
      </c>
      <c r="X217" s="51">
        <v>94813.06</v>
      </c>
      <c r="Y217" s="51">
        <v>181.39</v>
      </c>
      <c r="Z217" s="51">
        <v>177.76</v>
      </c>
      <c r="AA217" s="51">
        <v>160.83000000000001</v>
      </c>
      <c r="AB217" s="51">
        <v>153.66</v>
      </c>
      <c r="AC217" s="17">
        <v>1.1279759407866301</v>
      </c>
      <c r="AD217" s="17">
        <v>1.1570348431261199</v>
      </c>
      <c r="AE217" s="51">
        <v>1160.04</v>
      </c>
      <c r="AF217" s="51">
        <v>1381.96</v>
      </c>
      <c r="AG217" s="51">
        <v>1156.54</v>
      </c>
      <c r="AH217" s="51">
        <v>1385.46</v>
      </c>
      <c r="AI217" s="17">
        <v>1.0053534233703501</v>
      </c>
      <c r="AJ217" s="17">
        <v>0.99904764175345795</v>
      </c>
      <c r="AK217" s="3">
        <v>-20</v>
      </c>
      <c r="AL217" s="3">
        <v>2</v>
      </c>
      <c r="AN217" s="6" cm="1">
        <f t="array" ref="AN217:AN221">W217:W221/AO217-1</f>
        <v>-5.0809999862444499E-3</v>
      </c>
      <c r="AO217" s="23">
        <f>AVERAGE(W217:W221)</f>
        <v>67172.604000000007</v>
      </c>
      <c r="AP217" s="6" cm="1">
        <f t="array" ref="AP217:AP221">X217:X221/AQ217-1</f>
        <v>-6.4035387617753514E-3</v>
      </c>
      <c r="AQ217" s="23">
        <f t="shared" ref="AQ217" si="38">AVERAGE(X217:X221)</f>
        <v>95424.111999999994</v>
      </c>
      <c r="AR217" s="6" cm="1">
        <f t="array" ref="AR217:AR221">Y217:Y221/AS217-1</f>
        <v>3.6851773975785651E-3</v>
      </c>
      <c r="AS217" s="23">
        <f>AVERAGE(Y217:Y221)</f>
        <v>180.72399999999999</v>
      </c>
      <c r="AT217" s="6" cm="1">
        <f t="array" ref="AT217:AT221">Z217:Z221/AU217-1</f>
        <v>4.1803186080666688E-3</v>
      </c>
      <c r="AU217" s="23">
        <f>AVERAGE(Z217:Z221)</f>
        <v>177.02</v>
      </c>
      <c r="AV217" s="6" cm="1">
        <f t="array" ref="AV217:AV221">AA217:AA221/AW217-1</f>
        <v>-1.514831692265628E-3</v>
      </c>
      <c r="AW217" s="23">
        <f>AVERAGE(AA217:AA221)</f>
        <v>161.07400000000001</v>
      </c>
      <c r="AX217" s="6" cm="1">
        <f t="array" ref="AX217:AX221">AB217:AB221/AY217-1</f>
        <v>-2.5834425995405752E-3</v>
      </c>
      <c r="AY217" s="23">
        <f>AVERAGE(AB217:AB221)</f>
        <v>154.05800000000002</v>
      </c>
      <c r="AZ217" s="6" cm="1">
        <f t="array" ref="AZ217:AZ221">AC217:AC221/BA217-1</f>
        <v>5.1914787151730035E-3</v>
      </c>
      <c r="BA217" s="20">
        <f>AVERAGE(AC217:AC221)</f>
        <v>1.1221503212784882</v>
      </c>
      <c r="BB217" s="6" cm="1">
        <f t="array" ref="BB217:BB221">AD217:AD221/BC217-1</f>
        <v>6.743032828574913E-3</v>
      </c>
      <c r="BC217" s="20">
        <f>AVERAGE(AD217:AD221)</f>
        <v>1.149285175458608</v>
      </c>
      <c r="BD217" s="6" cm="1">
        <f t="array" ref="BD217:BD221">AE217:AE221/BE217-1</f>
        <v>-3.8966904750047382E-3</v>
      </c>
      <c r="BE217" s="23">
        <f>AVERAGE(AE217:AE221)</f>
        <v>1164.578</v>
      </c>
      <c r="BF217" s="6" cm="1">
        <f t="array" ref="BF217:BF221">AF217:AF221/BG217-1</f>
        <v>3.2945604179401844E-3</v>
      </c>
      <c r="BG217" s="23">
        <f>AVERAGE(AF217:AF221)</f>
        <v>1377.422</v>
      </c>
      <c r="BH217" s="6" cm="1">
        <f t="array" ref="BH217:BH221">AG217:AG221/BI217-1</f>
        <v>4.8900350330867148E-3</v>
      </c>
      <c r="BI217" s="23">
        <f>AVERAGE(AG217:AG221)</f>
        <v>1150.912</v>
      </c>
      <c r="BJ217" s="6" cm="1">
        <f t="array" ref="BJ217:BJ221">AH217:AH221/BK217-1</f>
        <v>-4.0457541147648213E-3</v>
      </c>
      <c r="BK217" s="23">
        <f>AVERAGE(AH217:AH221)</f>
        <v>1391.088</v>
      </c>
      <c r="BL217" s="6" cm="1">
        <f t="array" ref="BL217:BL221">AI217:AI221/BM217-1</f>
        <v>-9.3108028107091734E-3</v>
      </c>
      <c r="BM217" s="20">
        <f>AVERAGE(AI217:AI221)</f>
        <v>1.0148020451042199</v>
      </c>
      <c r="BN217" s="6" cm="1">
        <f t="array" ref="BN217:BN221">AJ217:AJ221/BO217-1</f>
        <v>7.0130300590232064E-3</v>
      </c>
      <c r="BO217" s="20">
        <f>AVERAGE(AJ217:AJ221)</f>
        <v>0.99209008417190159</v>
      </c>
    </row>
    <row r="218" spans="1:67" x14ac:dyDescent="0.25">
      <c r="A218" s="3">
        <v>217</v>
      </c>
      <c r="B218" s="3" t="s">
        <v>21</v>
      </c>
      <c r="C218" s="3" t="s">
        <v>22</v>
      </c>
      <c r="D218" s="3" t="s">
        <v>40</v>
      </c>
      <c r="E218" s="3" t="s">
        <v>221</v>
      </c>
      <c r="F218" s="3" t="s">
        <v>43</v>
      </c>
      <c r="G218" s="3" t="b">
        <v>1</v>
      </c>
      <c r="H218" s="3" t="b">
        <v>1</v>
      </c>
      <c r="I218" s="3" t="b">
        <v>0</v>
      </c>
      <c r="J218" s="3" t="b">
        <v>1</v>
      </c>
      <c r="K218" s="3" t="b">
        <v>0</v>
      </c>
      <c r="L218" s="3">
        <v>200</v>
      </c>
      <c r="M218" s="3">
        <v>2</v>
      </c>
      <c r="N218" s="3">
        <v>0</v>
      </c>
      <c r="O218" s="3">
        <v>1</v>
      </c>
      <c r="P218" s="3">
        <v>2</v>
      </c>
      <c r="Q218" s="3">
        <v>100</v>
      </c>
      <c r="R218" s="3">
        <v>100</v>
      </c>
      <c r="S218" s="3">
        <v>1</v>
      </c>
      <c r="T218" s="3">
        <v>1</v>
      </c>
      <c r="U218" s="3" t="b">
        <v>1</v>
      </c>
      <c r="V218" s="3">
        <v>201</v>
      </c>
      <c r="W218" s="51">
        <v>65685.070000000007</v>
      </c>
      <c r="X218" s="51">
        <v>94602.17</v>
      </c>
      <c r="Y218" s="51">
        <v>180.73</v>
      </c>
      <c r="Z218" s="51">
        <v>177.17</v>
      </c>
      <c r="AA218" s="51">
        <v>161.63</v>
      </c>
      <c r="AB218" s="51">
        <v>155.19999999999999</v>
      </c>
      <c r="AC218" s="17">
        <v>1.11837071936962</v>
      </c>
      <c r="AD218" s="17">
        <v>1.1418142690682</v>
      </c>
      <c r="AE218" s="51">
        <v>1156.75</v>
      </c>
      <c r="AF218" s="51">
        <v>1385.25</v>
      </c>
      <c r="AG218" s="51">
        <v>1133.51</v>
      </c>
      <c r="AH218" s="51">
        <v>1408.49</v>
      </c>
      <c r="AI218" s="17">
        <v>1.0243458764195501</v>
      </c>
      <c r="AJ218" s="17">
        <v>0.98587617683716</v>
      </c>
      <c r="AK218" s="3">
        <v>-20</v>
      </c>
      <c r="AL218" s="3">
        <v>2</v>
      </c>
      <c r="AN218" s="6">
        <v>-2.2144950640889283E-2</v>
      </c>
      <c r="AP218" s="6">
        <v>-8.6135671872953345E-3</v>
      </c>
      <c r="AR218" s="6">
        <v>3.3199796374505652E-5</v>
      </c>
      <c r="AT218" s="6">
        <v>8.473618800133309E-4</v>
      </c>
      <c r="AV218" s="6">
        <v>3.4518295938512633E-3</v>
      </c>
      <c r="AX218" s="6">
        <v>7.4127925846108056E-3</v>
      </c>
      <c r="AZ218" s="6">
        <v>-3.3681778966673237E-3</v>
      </c>
      <c r="BA218" s="20"/>
      <c r="BB218" s="6">
        <v>-6.5004809510631478E-3</v>
      </c>
      <c r="BC218" s="20"/>
      <c r="BD218" s="6">
        <v>-6.7217481353760711E-3</v>
      </c>
      <c r="BE218" s="23"/>
      <c r="BF218" s="6">
        <v>5.6830804212506525E-3</v>
      </c>
      <c r="BG218" s="23"/>
      <c r="BH218" s="6">
        <v>-1.5120182950564498E-2</v>
      </c>
      <c r="BI218" s="23"/>
      <c r="BJ218" s="6">
        <v>1.2509632747892407E-2</v>
      </c>
      <c r="BK218" s="23"/>
      <c r="BL218" s="6">
        <v>9.4046236518472437E-3</v>
      </c>
      <c r="BM218" s="20"/>
      <c r="BN218" s="6">
        <v>-6.2634507025924879E-3</v>
      </c>
      <c r="BO218" s="20"/>
    </row>
    <row r="219" spans="1:67" x14ac:dyDescent="0.25">
      <c r="A219" s="3">
        <v>218</v>
      </c>
      <c r="B219" s="3" t="s">
        <v>21</v>
      </c>
      <c r="C219" s="3" t="s">
        <v>22</v>
      </c>
      <c r="D219" s="3" t="s">
        <v>40</v>
      </c>
      <c r="E219" s="3" t="s">
        <v>221</v>
      </c>
      <c r="F219" s="3" t="s">
        <v>43</v>
      </c>
      <c r="G219" s="3" t="b">
        <v>1</v>
      </c>
      <c r="H219" s="3" t="b">
        <v>1</v>
      </c>
      <c r="I219" s="3" t="b">
        <v>0</v>
      </c>
      <c r="J219" s="3" t="b">
        <v>1</v>
      </c>
      <c r="K219" s="3" t="b">
        <v>0</v>
      </c>
      <c r="L219" s="3">
        <v>200</v>
      </c>
      <c r="M219" s="3">
        <v>2</v>
      </c>
      <c r="N219" s="3">
        <v>0</v>
      </c>
      <c r="O219" s="3">
        <v>1</v>
      </c>
      <c r="P219" s="3">
        <v>2</v>
      </c>
      <c r="Q219" s="3">
        <v>100</v>
      </c>
      <c r="R219" s="3">
        <v>100</v>
      </c>
      <c r="S219" s="3">
        <v>1</v>
      </c>
      <c r="T219" s="3">
        <v>1</v>
      </c>
      <c r="U219" s="3" t="b">
        <v>1</v>
      </c>
      <c r="V219" s="3">
        <v>201</v>
      </c>
      <c r="W219" s="51">
        <v>68427.649999999994</v>
      </c>
      <c r="X219" s="51">
        <v>95681.89</v>
      </c>
      <c r="Y219" s="51">
        <v>180.88</v>
      </c>
      <c r="Z219" s="51">
        <v>176.86</v>
      </c>
      <c r="AA219" s="51">
        <v>160.74</v>
      </c>
      <c r="AB219" s="51">
        <v>153.11000000000001</v>
      </c>
      <c r="AC219" s="17">
        <v>1.1254503707602901</v>
      </c>
      <c r="AD219" s="17">
        <v>1.15531178503062</v>
      </c>
      <c r="AE219" s="51">
        <v>1182.3699999999999</v>
      </c>
      <c r="AF219" s="51">
        <v>1359.63</v>
      </c>
      <c r="AG219" s="51">
        <v>1169.83</v>
      </c>
      <c r="AH219" s="51">
        <v>1372.17</v>
      </c>
      <c r="AI219" s="17">
        <v>1.01328038616998</v>
      </c>
      <c r="AJ219" s="17">
        <v>0.99259282174841501</v>
      </c>
      <c r="AK219" s="3">
        <v>-20</v>
      </c>
      <c r="AL219" s="3">
        <v>2</v>
      </c>
      <c r="AN219" s="6">
        <v>1.8683896786255039E-2</v>
      </c>
      <c r="AP219" s="6">
        <v>2.7013927046029007E-3</v>
      </c>
      <c r="AR219" s="6">
        <v>8.6319470573914536E-4</v>
      </c>
      <c r="AT219" s="6">
        <v>-9.0385267201442687E-4</v>
      </c>
      <c r="AV219" s="6">
        <v>-2.0735810869538795E-3</v>
      </c>
      <c r="AX219" s="6">
        <v>-6.153526593880243E-3</v>
      </c>
      <c r="AZ219" s="6">
        <v>2.9408265712940196E-3</v>
      </c>
      <c r="BA219" s="20"/>
      <c r="BB219" s="6">
        <v>5.2437895317036798E-3</v>
      </c>
      <c r="BC219" s="20"/>
      <c r="BD219" s="6">
        <v>1.5277637049643689E-2</v>
      </c>
      <c r="BE219" s="23"/>
      <c r="BF219" s="6">
        <v>-1.2916883859848238E-2</v>
      </c>
      <c r="BG219" s="23"/>
      <c r="BH219" s="6">
        <v>1.6437399210365244E-2</v>
      </c>
      <c r="BI219" s="23"/>
      <c r="BJ219" s="6">
        <v>-1.3599427210931214E-2</v>
      </c>
      <c r="BK219" s="23"/>
      <c r="BL219" s="6">
        <v>-1.4994638033900554E-3</v>
      </c>
      <c r="BM219" s="20"/>
      <c r="BN219" s="6">
        <v>5.0674589388033375E-4</v>
      </c>
      <c r="BO219" s="20"/>
    </row>
    <row r="220" spans="1:67" x14ac:dyDescent="0.25">
      <c r="A220" s="3">
        <v>219</v>
      </c>
      <c r="B220" s="3" t="s">
        <v>21</v>
      </c>
      <c r="C220" s="3" t="s">
        <v>22</v>
      </c>
      <c r="D220" s="3" t="s">
        <v>40</v>
      </c>
      <c r="E220" s="3" t="s">
        <v>221</v>
      </c>
      <c r="F220" s="3" t="s">
        <v>43</v>
      </c>
      <c r="G220" s="3" t="b">
        <v>1</v>
      </c>
      <c r="H220" s="3" t="b">
        <v>1</v>
      </c>
      <c r="I220" s="3" t="b">
        <v>0</v>
      </c>
      <c r="J220" s="3" t="b">
        <v>1</v>
      </c>
      <c r="K220" s="3" t="b">
        <v>0</v>
      </c>
      <c r="L220" s="3">
        <v>200</v>
      </c>
      <c r="M220" s="3">
        <v>2</v>
      </c>
      <c r="N220" s="3">
        <v>0</v>
      </c>
      <c r="O220" s="3">
        <v>1</v>
      </c>
      <c r="P220" s="3">
        <v>2</v>
      </c>
      <c r="Q220" s="3">
        <v>100</v>
      </c>
      <c r="R220" s="3">
        <v>100</v>
      </c>
      <c r="S220" s="3">
        <v>1</v>
      </c>
      <c r="T220" s="3">
        <v>1</v>
      </c>
      <c r="U220" s="3" t="b">
        <v>1</v>
      </c>
      <c r="V220" s="3">
        <v>201</v>
      </c>
      <c r="W220" s="51">
        <v>67201.62</v>
      </c>
      <c r="X220" s="51">
        <v>95802.68</v>
      </c>
      <c r="Y220" s="51">
        <v>180.38</v>
      </c>
      <c r="Z220" s="51">
        <v>176.68</v>
      </c>
      <c r="AA220" s="51">
        <v>161.16</v>
      </c>
      <c r="AB220" s="51">
        <v>154.36000000000001</v>
      </c>
      <c r="AC220" s="17">
        <v>1.1193914506014699</v>
      </c>
      <c r="AD220" s="17">
        <v>1.1448208881712001</v>
      </c>
      <c r="AE220" s="51">
        <v>1164.3800000000001</v>
      </c>
      <c r="AF220" s="51">
        <v>1377.62</v>
      </c>
      <c r="AG220" s="51">
        <v>1143.72</v>
      </c>
      <c r="AH220" s="51">
        <v>1398.28</v>
      </c>
      <c r="AI220" s="17">
        <v>1.0211177562142899</v>
      </c>
      <c r="AJ220" s="17">
        <v>0.98718108396436099</v>
      </c>
      <c r="AK220" s="3">
        <v>-20</v>
      </c>
      <c r="AL220" s="3">
        <v>2</v>
      </c>
      <c r="AN220" s="6">
        <v>4.319618158614702E-4</v>
      </c>
      <c r="AP220" s="6">
        <v>3.9672153302301449E-3</v>
      </c>
      <c r="AR220" s="6">
        <v>-1.903454992142728E-3</v>
      </c>
      <c r="AT220" s="6">
        <v>-1.9206869280307126E-3</v>
      </c>
      <c r="AV220" s="6">
        <v>5.3391608825736903E-4</v>
      </c>
      <c r="AX220" s="6">
        <v>1.9603006659829614E-3</v>
      </c>
      <c r="AZ220" s="6">
        <v>-2.4585571333037848E-3</v>
      </c>
      <c r="BA220" s="20"/>
      <c r="BB220" s="6">
        <v>-3.8844034385342452E-3</v>
      </c>
      <c r="BC220" s="20"/>
      <c r="BD220" s="6">
        <v>-1.7001866770616214E-4</v>
      </c>
      <c r="BE220" s="23"/>
      <c r="BF220" s="6">
        <v>1.4374679655171363E-4</v>
      </c>
      <c r="BG220" s="23"/>
      <c r="BH220" s="6">
        <v>-6.248957348606976E-3</v>
      </c>
      <c r="BI220" s="23"/>
      <c r="BJ220" s="6">
        <v>5.1700539433880977E-3</v>
      </c>
      <c r="BK220" s="23"/>
      <c r="BL220" s="6">
        <v>6.2235892611168797E-3</v>
      </c>
      <c r="BM220" s="20"/>
      <c r="BN220" s="6">
        <v>-4.9481395750852197E-3</v>
      </c>
      <c r="BO220" s="20"/>
    </row>
    <row r="221" spans="1:67" x14ac:dyDescent="0.25">
      <c r="A221" s="3">
        <v>220</v>
      </c>
      <c r="B221" s="3" t="s">
        <v>21</v>
      </c>
      <c r="C221" s="3" t="s">
        <v>22</v>
      </c>
      <c r="D221" s="3" t="s">
        <v>40</v>
      </c>
      <c r="E221" s="3" t="s">
        <v>221</v>
      </c>
      <c r="F221" s="3" t="s">
        <v>43</v>
      </c>
      <c r="G221" s="3" t="b">
        <v>1</v>
      </c>
      <c r="H221" s="3" t="b">
        <v>1</v>
      </c>
      <c r="I221" s="3" t="b">
        <v>0</v>
      </c>
      <c r="J221" s="3" t="b">
        <v>1</v>
      </c>
      <c r="K221" s="3" t="b">
        <v>0</v>
      </c>
      <c r="L221" s="3">
        <v>200</v>
      </c>
      <c r="M221" s="3">
        <v>2</v>
      </c>
      <c r="N221" s="3">
        <v>0</v>
      </c>
      <c r="O221" s="3">
        <v>1</v>
      </c>
      <c r="P221" s="3">
        <v>2</v>
      </c>
      <c r="Q221" s="3">
        <v>100</v>
      </c>
      <c r="R221" s="3">
        <v>100</v>
      </c>
      <c r="S221" s="3">
        <v>1</v>
      </c>
      <c r="T221" s="3">
        <v>1</v>
      </c>
      <c r="U221" s="3" t="b">
        <v>1</v>
      </c>
      <c r="V221" s="3">
        <v>201</v>
      </c>
      <c r="W221" s="51">
        <v>67717.38</v>
      </c>
      <c r="X221" s="51">
        <v>96220.76</v>
      </c>
      <c r="Y221" s="51">
        <v>180.24</v>
      </c>
      <c r="Z221" s="51">
        <v>176.63</v>
      </c>
      <c r="AA221" s="51">
        <v>161.01</v>
      </c>
      <c r="AB221" s="51">
        <v>153.96</v>
      </c>
      <c r="AC221" s="17">
        <v>1.11956312487443</v>
      </c>
      <c r="AD221" s="17">
        <v>1.1474440918969</v>
      </c>
      <c r="AE221" s="51">
        <v>1159.3499999999999</v>
      </c>
      <c r="AF221" s="51">
        <v>1382.65</v>
      </c>
      <c r="AG221" s="51">
        <v>1150.96</v>
      </c>
      <c r="AH221" s="51">
        <v>1391.04</v>
      </c>
      <c r="AI221" s="17">
        <v>1.0099127833469299</v>
      </c>
      <c r="AJ221" s="17">
        <v>0.99575269655611398</v>
      </c>
      <c r="AK221" s="3">
        <v>-20</v>
      </c>
      <c r="AL221" s="3">
        <v>2</v>
      </c>
      <c r="AN221" s="6">
        <v>8.1100920250165576E-3</v>
      </c>
      <c r="AP221" s="6">
        <v>8.3484979142378624E-3</v>
      </c>
      <c r="AR221" s="6">
        <v>-2.6781169075494882E-3</v>
      </c>
      <c r="AT221" s="6">
        <v>-2.2031408880353043E-3</v>
      </c>
      <c r="AV221" s="6">
        <v>-3.9733290288945788E-4</v>
      </c>
      <c r="AX221" s="6">
        <v>-6.3612405717339282E-4</v>
      </c>
      <c r="AZ221" s="6">
        <v>-2.3055702564970249E-3</v>
      </c>
      <c r="BA221" s="20"/>
      <c r="BB221" s="6">
        <v>-1.6019379706810888E-3</v>
      </c>
      <c r="BC221" s="20"/>
      <c r="BD221" s="6">
        <v>-4.4891797715568282E-3</v>
      </c>
      <c r="BE221" s="23"/>
      <c r="BF221" s="6">
        <v>3.7954962241055767E-3</v>
      </c>
      <c r="BG221" s="23"/>
      <c r="BH221" s="6">
        <v>4.1706055719181734E-5</v>
      </c>
      <c r="BI221" s="23"/>
      <c r="BJ221" s="6">
        <v>-3.4505365584358572E-5</v>
      </c>
      <c r="BK221" s="23"/>
      <c r="BL221" s="6">
        <v>-4.8179462988644506E-3</v>
      </c>
      <c r="BM221" s="20"/>
      <c r="BN221" s="6">
        <v>3.6918143247743895E-3</v>
      </c>
      <c r="BO221" s="20"/>
    </row>
    <row r="222" spans="1:67" x14ac:dyDescent="0.25">
      <c r="A222" s="1">
        <v>221</v>
      </c>
      <c r="B222" s="1" t="s">
        <v>21</v>
      </c>
      <c r="C222" s="1" t="s">
        <v>22</v>
      </c>
      <c r="D222" s="1" t="s">
        <v>40</v>
      </c>
      <c r="E222" s="1" t="s">
        <v>222</v>
      </c>
      <c r="F222" s="1" t="s">
        <v>43</v>
      </c>
      <c r="G222" s="1" t="b">
        <v>1</v>
      </c>
      <c r="H222" s="1" t="b">
        <v>1</v>
      </c>
      <c r="I222" s="1" t="b">
        <v>0</v>
      </c>
      <c r="J222" s="1" t="b">
        <v>1</v>
      </c>
      <c r="K222" s="1" t="b">
        <v>0</v>
      </c>
      <c r="L222" s="1">
        <v>200</v>
      </c>
      <c r="M222" s="1">
        <v>2</v>
      </c>
      <c r="N222" s="1">
        <v>0</v>
      </c>
      <c r="O222" s="1">
        <v>1</v>
      </c>
      <c r="P222" s="1">
        <v>2</v>
      </c>
      <c r="Q222" s="1">
        <v>100</v>
      </c>
      <c r="R222" s="1">
        <v>100</v>
      </c>
      <c r="S222" s="1">
        <v>1</v>
      </c>
      <c r="T222" s="1">
        <v>1</v>
      </c>
      <c r="U222" s="1" t="b">
        <v>1</v>
      </c>
      <c r="V222" s="1">
        <v>201</v>
      </c>
      <c r="W222" s="50">
        <v>63197.52</v>
      </c>
      <c r="X222" s="50">
        <v>93616.68</v>
      </c>
      <c r="Y222" s="50">
        <v>182.17</v>
      </c>
      <c r="Z222" s="50">
        <v>178.1</v>
      </c>
      <c r="AA222" s="50">
        <v>162.65</v>
      </c>
      <c r="AB222" s="50">
        <v>154.71</v>
      </c>
      <c r="AC222" s="16">
        <v>1.120123087923</v>
      </c>
      <c r="AD222" s="16">
        <v>1.15131553391099</v>
      </c>
      <c r="AE222" s="50">
        <v>1152.04</v>
      </c>
      <c r="AF222" s="50">
        <v>1389.96</v>
      </c>
      <c r="AG222" s="50">
        <v>1144.99</v>
      </c>
      <c r="AH222" s="50">
        <v>1397.01</v>
      </c>
      <c r="AI222" s="16">
        <v>1.0090690095425101</v>
      </c>
      <c r="AJ222" s="16">
        <v>0.99687573259588103</v>
      </c>
      <c r="AK222" s="1">
        <v>-20</v>
      </c>
      <c r="AL222" s="1">
        <v>1</v>
      </c>
      <c r="AN222" s="6" cm="1">
        <f t="array" ref="AN222:AN226">W222:W226/AO222-1</f>
        <v>7.2592773415240952E-3</v>
      </c>
      <c r="AO222" s="23">
        <f>AVERAGE(W222:W226)</f>
        <v>62742.058000000005</v>
      </c>
      <c r="AP222" s="6" cm="1">
        <f t="array" ref="AP222:AP226">X222:X226/AQ222-1</f>
        <v>2.2816902850020249E-3</v>
      </c>
      <c r="AQ222" s="23">
        <f t="shared" ref="AQ222" si="39">AVERAGE(X222:X226)</f>
        <v>93403.562000000005</v>
      </c>
      <c r="AR222" s="6" cm="1">
        <f t="array" ref="AR222:AR226">Y222:Y226/AS222-1</f>
        <v>2.3060704559418888E-4</v>
      </c>
      <c r="AS222" s="23">
        <f>AVERAGE(Y222:Y226)</f>
        <v>182.12800000000001</v>
      </c>
      <c r="AT222" s="6" cm="1">
        <f t="array" ref="AT222:AT226">Z222:Z226/AU222-1</f>
        <v>-1.2351085211270707E-4</v>
      </c>
      <c r="AU222" s="23">
        <f>AVERAGE(Z222:Z226)</f>
        <v>178.12200000000001</v>
      </c>
      <c r="AV222" s="6" cm="1">
        <f t="array" ref="AV222:AV226">AA222:AA226/AW222-1</f>
        <v>-9.9501265263002292E-4</v>
      </c>
      <c r="AW222" s="23">
        <f>AVERAGE(AA222:AA226)</f>
        <v>162.81200000000001</v>
      </c>
      <c r="AX222" s="6" cm="1">
        <f t="array" ref="AX222:AX226">AB222:AB226/AY222-1</f>
        <v>-2.5402310707652864E-3</v>
      </c>
      <c r="AY222" s="23">
        <f>AVERAGE(AB222:AB226)</f>
        <v>155.10399999999998</v>
      </c>
      <c r="AZ222" s="6" cm="1">
        <f t="array" ref="AZ222:AZ226">AC222:AC226/BA222-1</f>
        <v>1.2080352518708537E-3</v>
      </c>
      <c r="BA222" s="20">
        <f>AVERAGE(AC222:AC226)</f>
        <v>1.11877157242472</v>
      </c>
      <c r="BB222" s="6" cm="1">
        <f t="array" ref="BB222:BB226">AD222:AD226/BC222-1</f>
        <v>2.3944573778733602E-3</v>
      </c>
      <c r="BC222" s="20">
        <f>AVERAGE(AD222:AD226)</f>
        <v>1.148565343151112</v>
      </c>
      <c r="BD222" s="6" cm="1">
        <f t="array" ref="BD222:BD226">AE222:AE226/BE222-1</f>
        <v>2.8063675993370563E-3</v>
      </c>
      <c r="BE222" s="23">
        <f>AVERAGE(AE222:AE226)</f>
        <v>1148.816</v>
      </c>
      <c r="BF222" s="6" cm="1">
        <f t="array" ref="BF222:BF226">AF222:AF226/BG222-1</f>
        <v>-2.3141236189907488E-3</v>
      </c>
      <c r="BG222" s="23">
        <f>AVERAGE(AF222:AF226)</f>
        <v>1393.184</v>
      </c>
      <c r="BH222" s="6" cm="1">
        <f t="array" ref="BH222:BH226">AG222:AG226/BI222-1</f>
        <v>6.1016865750593841E-3</v>
      </c>
      <c r="BI222" s="23">
        <f>AVERAGE(AG222:AG226)</f>
        <v>1138.046</v>
      </c>
      <c r="BJ222" s="6" cm="1">
        <f t="array" ref="BJ222:BJ226">AH222:AH226/BK222-1</f>
        <v>-4.9460309953174297E-3</v>
      </c>
      <c r="BK222" s="23">
        <f>AVERAGE(AH222:AH226)</f>
        <v>1403.954</v>
      </c>
      <c r="BL222" s="6" cm="1">
        <f t="array" ref="BL222:BL226">AI222:AI226/BM222-1</f>
        <v>-3.5303641873071223E-3</v>
      </c>
      <c r="BM222" s="20">
        <f>AVERAGE(AI222:AI226)</f>
        <v>1.0126440116958924</v>
      </c>
      <c r="BN222" s="6" cm="1">
        <f t="array" ref="BN222:BN226">AJ222:AJ226/BO222-1</f>
        <v>2.5136996521124555E-3</v>
      </c>
      <c r="BO222" s="20">
        <f>AVERAGE(AJ222:AJ226)</f>
        <v>0.99437616956437813</v>
      </c>
    </row>
    <row r="223" spans="1:67" x14ac:dyDescent="0.25">
      <c r="A223" s="1">
        <v>222</v>
      </c>
      <c r="B223" s="1" t="s">
        <v>21</v>
      </c>
      <c r="C223" s="1" t="s">
        <v>22</v>
      </c>
      <c r="D223" s="1" t="s">
        <v>40</v>
      </c>
      <c r="E223" s="1" t="s">
        <v>222</v>
      </c>
      <c r="F223" s="1" t="s">
        <v>43</v>
      </c>
      <c r="G223" s="1" t="b">
        <v>1</v>
      </c>
      <c r="H223" s="1" t="b">
        <v>1</v>
      </c>
      <c r="I223" s="1" t="b">
        <v>0</v>
      </c>
      <c r="J223" s="1" t="b">
        <v>1</v>
      </c>
      <c r="K223" s="1" t="b">
        <v>0</v>
      </c>
      <c r="L223" s="1">
        <v>200</v>
      </c>
      <c r="M223" s="1">
        <v>2</v>
      </c>
      <c r="N223" s="1">
        <v>0</v>
      </c>
      <c r="O223" s="1">
        <v>1</v>
      </c>
      <c r="P223" s="1">
        <v>2</v>
      </c>
      <c r="Q223" s="1">
        <v>100</v>
      </c>
      <c r="R223" s="1">
        <v>100</v>
      </c>
      <c r="S223" s="1">
        <v>1</v>
      </c>
      <c r="T223" s="1">
        <v>1</v>
      </c>
      <c r="U223" s="1" t="b">
        <v>1</v>
      </c>
      <c r="V223" s="1">
        <v>201</v>
      </c>
      <c r="W223" s="50">
        <v>62330.92</v>
      </c>
      <c r="X223" s="50">
        <v>92346.52</v>
      </c>
      <c r="Y223" s="50">
        <v>182.18</v>
      </c>
      <c r="Z223" s="50">
        <v>177.87</v>
      </c>
      <c r="AA223" s="50">
        <v>163.51</v>
      </c>
      <c r="AB223" s="50">
        <v>155.72999999999999</v>
      </c>
      <c r="AC223" s="16">
        <v>1.1143286772911301</v>
      </c>
      <c r="AD223" s="16">
        <v>1.14235569768139</v>
      </c>
      <c r="AE223" s="50">
        <v>1167.48</v>
      </c>
      <c r="AF223" s="50">
        <v>1374.52</v>
      </c>
      <c r="AG223" s="50">
        <v>1140.7</v>
      </c>
      <c r="AH223" s="50">
        <v>1401.3</v>
      </c>
      <c r="AI223" s="16">
        <v>1.02737892286673</v>
      </c>
      <c r="AJ223" s="16">
        <v>0.98343364790964904</v>
      </c>
      <c r="AK223" s="1">
        <v>-20</v>
      </c>
      <c r="AL223" s="1">
        <v>1</v>
      </c>
      <c r="AN223" s="6">
        <v>-6.5528293636782919E-3</v>
      </c>
      <c r="AP223" s="6">
        <v>-1.1316934572580872E-2</v>
      </c>
      <c r="AR223" s="6">
        <v>2.8551348502148244E-4</v>
      </c>
      <c r="AT223" s="6">
        <v>-1.4147606696534032E-3</v>
      </c>
      <c r="AV223" s="6">
        <v>4.2871532810848656E-3</v>
      </c>
      <c r="AX223" s="6">
        <v>4.0360016505054386E-3</v>
      </c>
      <c r="AZ223" s="6">
        <v>-3.971226337080469E-3</v>
      </c>
      <c r="BA223" s="20"/>
      <c r="BB223" s="6">
        <v>-5.4064363919302805E-3</v>
      </c>
      <c r="BC223" s="20"/>
      <c r="BD223" s="6">
        <v>1.6246291834375537E-2</v>
      </c>
      <c r="BE223" s="23"/>
      <c r="BF223" s="6">
        <v>-1.3396651124330972E-2</v>
      </c>
      <c r="BG223" s="23"/>
      <c r="BH223" s="6">
        <v>2.3320674208249237E-3</v>
      </c>
      <c r="BI223" s="23"/>
      <c r="BJ223" s="6">
        <v>-1.8903753256872546E-3</v>
      </c>
      <c r="BK223" s="23"/>
      <c r="BL223" s="6">
        <v>1.4550929053696704E-2</v>
      </c>
      <c r="BM223" s="20"/>
      <c r="BN223" s="6">
        <v>-1.1004408582642178E-2</v>
      </c>
      <c r="BO223" s="20"/>
    </row>
    <row r="224" spans="1:67" x14ac:dyDescent="0.25">
      <c r="A224" s="1">
        <v>223</v>
      </c>
      <c r="B224" s="1" t="s">
        <v>21</v>
      </c>
      <c r="C224" s="1" t="s">
        <v>22</v>
      </c>
      <c r="D224" s="1" t="s">
        <v>40</v>
      </c>
      <c r="E224" s="1" t="s">
        <v>222</v>
      </c>
      <c r="F224" s="1" t="s">
        <v>43</v>
      </c>
      <c r="G224" s="1" t="b">
        <v>1</v>
      </c>
      <c r="H224" s="1" t="b">
        <v>1</v>
      </c>
      <c r="I224" s="1" t="b">
        <v>0</v>
      </c>
      <c r="J224" s="1" t="b">
        <v>1</v>
      </c>
      <c r="K224" s="1" t="b">
        <v>0</v>
      </c>
      <c r="L224" s="1">
        <v>200</v>
      </c>
      <c r="M224" s="1">
        <v>2</v>
      </c>
      <c r="N224" s="1">
        <v>0</v>
      </c>
      <c r="O224" s="1">
        <v>1</v>
      </c>
      <c r="P224" s="1">
        <v>2</v>
      </c>
      <c r="Q224" s="1">
        <v>100</v>
      </c>
      <c r="R224" s="1">
        <v>100</v>
      </c>
      <c r="S224" s="1">
        <v>1</v>
      </c>
      <c r="T224" s="1">
        <v>1</v>
      </c>
      <c r="U224" s="1" t="b">
        <v>1</v>
      </c>
      <c r="V224" s="1">
        <v>201</v>
      </c>
      <c r="W224" s="50">
        <v>62730.33</v>
      </c>
      <c r="X224" s="50">
        <v>93022.51</v>
      </c>
      <c r="Y224" s="50">
        <v>182.13</v>
      </c>
      <c r="Z224" s="50">
        <v>178.06</v>
      </c>
      <c r="AA224" s="50">
        <v>163.1</v>
      </c>
      <c r="AB224" s="50">
        <v>155.18</v>
      </c>
      <c r="AC224" s="16">
        <v>1.11681411120457</v>
      </c>
      <c r="AD224" s="16">
        <v>1.14760094616821</v>
      </c>
      <c r="AE224" s="50">
        <v>1152.58</v>
      </c>
      <c r="AF224" s="50">
        <v>1389.42</v>
      </c>
      <c r="AG224" s="50">
        <v>1144.42</v>
      </c>
      <c r="AH224" s="50">
        <v>1397.58</v>
      </c>
      <c r="AI224" s="16">
        <v>1.0104445773492099</v>
      </c>
      <c r="AJ224" s="16">
        <v>0.99631790489249505</v>
      </c>
      <c r="AK224" s="1">
        <v>-20</v>
      </c>
      <c r="AL224" s="1">
        <v>1</v>
      </c>
      <c r="AN224" s="6">
        <v>-1.8692405658737865E-4</v>
      </c>
      <c r="AP224" s="6">
        <v>-4.0796302821942687E-3</v>
      </c>
      <c r="AR224" s="6">
        <v>1.0981287885236668E-5</v>
      </c>
      <c r="AT224" s="6">
        <v>-3.480760377719827E-4</v>
      </c>
      <c r="AV224" s="6">
        <v>1.7689113824532754E-3</v>
      </c>
      <c r="AX224" s="6">
        <v>4.8999381060466085E-4</v>
      </c>
      <c r="AZ224" s="6">
        <v>-1.7496522689681715E-3</v>
      </c>
      <c r="BA224" s="20"/>
      <c r="BB224" s="6">
        <v>-8.3965356316273443E-4</v>
      </c>
      <c r="BC224" s="20"/>
      <c r="BD224" s="6">
        <v>3.2764167629977248E-3</v>
      </c>
      <c r="BE224" s="23"/>
      <c r="BF224" s="6">
        <v>-2.7017249695659995E-3</v>
      </c>
      <c r="BG224" s="23"/>
      <c r="BH224" s="6">
        <v>5.6008280860351256E-3</v>
      </c>
      <c r="BI224" s="23"/>
      <c r="BJ224" s="6">
        <v>-4.5400347874645641E-3</v>
      </c>
      <c r="BK224" s="23"/>
      <c r="BL224" s="6">
        <v>-2.1719719084686284E-3</v>
      </c>
      <c r="BM224" s="20"/>
      <c r="BN224" s="6">
        <v>1.9527170778514957E-3</v>
      </c>
      <c r="BO224" s="20"/>
    </row>
    <row r="225" spans="1:81" x14ac:dyDescent="0.25">
      <c r="A225" s="1">
        <v>224</v>
      </c>
      <c r="B225" s="1" t="s">
        <v>21</v>
      </c>
      <c r="C225" s="1" t="s">
        <v>22</v>
      </c>
      <c r="D225" s="1" t="s">
        <v>40</v>
      </c>
      <c r="E225" s="1" t="s">
        <v>222</v>
      </c>
      <c r="F225" s="1" t="s">
        <v>43</v>
      </c>
      <c r="G225" s="1" t="b">
        <v>1</v>
      </c>
      <c r="H225" s="1" t="b">
        <v>1</v>
      </c>
      <c r="I225" s="1" t="b">
        <v>0</v>
      </c>
      <c r="J225" s="1" t="b">
        <v>1</v>
      </c>
      <c r="K225" s="1" t="b">
        <v>0</v>
      </c>
      <c r="L225" s="1">
        <v>200</v>
      </c>
      <c r="M225" s="1">
        <v>2</v>
      </c>
      <c r="N225" s="1">
        <v>0</v>
      </c>
      <c r="O225" s="1">
        <v>1</v>
      </c>
      <c r="P225" s="1">
        <v>2</v>
      </c>
      <c r="Q225" s="1">
        <v>100</v>
      </c>
      <c r="R225" s="1">
        <v>100</v>
      </c>
      <c r="S225" s="1">
        <v>1</v>
      </c>
      <c r="T225" s="1">
        <v>1</v>
      </c>
      <c r="U225" s="1" t="b">
        <v>1</v>
      </c>
      <c r="V225" s="1">
        <v>201</v>
      </c>
      <c r="W225" s="50">
        <v>63015.74</v>
      </c>
      <c r="X225" s="50">
        <v>94600.9</v>
      </c>
      <c r="Y225" s="50">
        <v>181.86</v>
      </c>
      <c r="Z225" s="50">
        <v>178.33</v>
      </c>
      <c r="AA225" s="50">
        <v>162.18</v>
      </c>
      <c r="AB225" s="50">
        <v>154.66999999999999</v>
      </c>
      <c r="AC225" s="16">
        <v>1.12145827376031</v>
      </c>
      <c r="AD225" s="16">
        <v>1.15310898925495</v>
      </c>
      <c r="AE225" s="50">
        <v>1120.7</v>
      </c>
      <c r="AF225" s="50">
        <v>1421.3</v>
      </c>
      <c r="AG225" s="50">
        <v>1131.78</v>
      </c>
      <c r="AH225" s="50">
        <v>1410.22</v>
      </c>
      <c r="AI225" s="16">
        <v>0.99308386031375095</v>
      </c>
      <c r="AJ225" s="16">
        <v>1.00971437705908</v>
      </c>
      <c r="AK225" s="1">
        <v>-20</v>
      </c>
      <c r="AL225" s="1">
        <v>1</v>
      </c>
      <c r="AN225" s="6">
        <v>4.3620182175088118E-3</v>
      </c>
      <c r="AP225" s="6">
        <v>1.2818975790237941E-2</v>
      </c>
      <c r="AR225" s="6">
        <v>-1.4714925766493581E-3</v>
      </c>
      <c r="AT225" s="6">
        <v>1.1677389654281001E-3</v>
      </c>
      <c r="AV225" s="6">
        <v>-3.8817777559393418E-3</v>
      </c>
      <c r="AX225" s="6">
        <v>-2.7981225500309792E-3</v>
      </c>
      <c r="AZ225" s="6">
        <v>2.4014744401907873E-3</v>
      </c>
      <c r="BA225" s="20"/>
      <c r="BB225" s="6">
        <v>3.9559317464450405E-3</v>
      </c>
      <c r="BC225" s="20"/>
      <c r="BD225" s="6">
        <v>-2.4473893121265688E-2</v>
      </c>
      <c r="BE225" s="23"/>
      <c r="BF225" s="6">
        <v>2.0181110319957618E-2</v>
      </c>
      <c r="BG225" s="23"/>
      <c r="BH225" s="6">
        <v>-5.5059285828517046E-3</v>
      </c>
      <c r="BI225" s="23"/>
      <c r="BJ225" s="6">
        <v>4.46310919018722E-3</v>
      </c>
      <c r="BK225" s="23"/>
      <c r="BL225" s="6">
        <v>-1.9315920655456842E-2</v>
      </c>
      <c r="BM225" s="20"/>
      <c r="BN225" s="6">
        <v>1.54249548251153E-2</v>
      </c>
      <c r="BO225" s="20"/>
    </row>
    <row r="226" spans="1:81" x14ac:dyDescent="0.25">
      <c r="A226" s="1">
        <v>225</v>
      </c>
      <c r="B226" s="1" t="s">
        <v>21</v>
      </c>
      <c r="C226" s="1" t="s">
        <v>22</v>
      </c>
      <c r="D226" s="1" t="s">
        <v>40</v>
      </c>
      <c r="E226" s="1" t="s">
        <v>222</v>
      </c>
      <c r="F226" s="1" t="s">
        <v>43</v>
      </c>
      <c r="G226" s="1" t="b">
        <v>1</v>
      </c>
      <c r="H226" s="1" t="b">
        <v>1</v>
      </c>
      <c r="I226" s="1" t="b">
        <v>0</v>
      </c>
      <c r="J226" s="1" t="b">
        <v>1</v>
      </c>
      <c r="K226" s="1" t="b">
        <v>0</v>
      </c>
      <c r="L226" s="1">
        <v>200</v>
      </c>
      <c r="M226" s="1">
        <v>2</v>
      </c>
      <c r="N226" s="1">
        <v>0</v>
      </c>
      <c r="O226" s="1">
        <v>1</v>
      </c>
      <c r="P226" s="1">
        <v>2</v>
      </c>
      <c r="Q226" s="1">
        <v>100</v>
      </c>
      <c r="R226" s="1">
        <v>100</v>
      </c>
      <c r="S226" s="1">
        <v>1</v>
      </c>
      <c r="T226" s="1">
        <v>1</v>
      </c>
      <c r="U226" s="1" t="b">
        <v>1</v>
      </c>
      <c r="V226" s="1">
        <v>201</v>
      </c>
      <c r="W226" s="50">
        <v>62435.78</v>
      </c>
      <c r="X226" s="50">
        <v>93431.2</v>
      </c>
      <c r="Y226" s="50">
        <v>182.3</v>
      </c>
      <c r="Z226" s="50">
        <v>178.25</v>
      </c>
      <c r="AA226" s="50">
        <v>162.62</v>
      </c>
      <c r="AB226" s="50">
        <v>155.22999999999999</v>
      </c>
      <c r="AC226" s="16">
        <v>1.1211337119445901</v>
      </c>
      <c r="AD226" s="16">
        <v>1.14844554874002</v>
      </c>
      <c r="AE226" s="50">
        <v>1151.28</v>
      </c>
      <c r="AF226" s="50">
        <v>1390.72</v>
      </c>
      <c r="AG226" s="50">
        <v>1128.3399999999999</v>
      </c>
      <c r="AH226" s="50">
        <v>1413.66</v>
      </c>
      <c r="AI226" s="16">
        <v>1.02324368840726</v>
      </c>
      <c r="AJ226" s="16">
        <v>0.98553918536478602</v>
      </c>
      <c r="AK226" s="1">
        <v>-20</v>
      </c>
      <c r="AL226" s="1">
        <v>1</v>
      </c>
      <c r="AN226" s="6">
        <v>-4.8815421387676805E-3</v>
      </c>
      <c r="AP226" s="6">
        <v>2.958987795347312E-4</v>
      </c>
      <c r="AR226" s="6">
        <v>9.4439075814811702E-4</v>
      </c>
      <c r="AT226" s="6">
        <v>7.186085941095488E-4</v>
      </c>
      <c r="AV226" s="6">
        <v>-1.1792742549689983E-3</v>
      </c>
      <c r="AX226" s="6">
        <v>8.1235815968638825E-4</v>
      </c>
      <c r="AZ226" s="6">
        <v>2.1113689139871106E-3</v>
      </c>
      <c r="BA226" s="20"/>
      <c r="BB226" s="6">
        <v>-1.0429916922560789E-4</v>
      </c>
      <c r="BC226" s="20"/>
      <c r="BD226" s="6">
        <v>2.1448169245552595E-3</v>
      </c>
      <c r="BE226" s="23"/>
      <c r="BF226" s="6">
        <v>-1.7686106070697871E-3</v>
      </c>
      <c r="BG226" s="23"/>
      <c r="BH226" s="6">
        <v>-8.5286534990678398E-3</v>
      </c>
      <c r="BI226" s="23"/>
      <c r="BJ226" s="6">
        <v>6.9133319182823616E-3</v>
      </c>
      <c r="BK226" s="23"/>
      <c r="BL226" s="6">
        <v>1.0467327697535334E-2</v>
      </c>
      <c r="BM226" s="20"/>
      <c r="BN226" s="6">
        <v>-8.8869629724367405E-3</v>
      </c>
      <c r="BO226" s="20"/>
    </row>
    <row r="227" spans="1:81" x14ac:dyDescent="0.25">
      <c r="BA227" s="20"/>
      <c r="BB227" s="6"/>
      <c r="BC227" s="20"/>
      <c r="BD227" s="6"/>
      <c r="BE227" s="23"/>
      <c r="BF227" s="6"/>
      <c r="BG227" s="23"/>
      <c r="BH227" s="6"/>
      <c r="BI227" s="23"/>
      <c r="BJ227" s="6"/>
      <c r="BK227" s="23"/>
      <c r="BL227" s="6"/>
      <c r="BM227" s="20"/>
      <c r="BN227" s="6"/>
      <c r="BO227" s="20"/>
    </row>
    <row r="229" spans="1:81" x14ac:dyDescent="0.25">
      <c r="A229" t="s">
        <v>0</v>
      </c>
      <c r="B229" t="s">
        <v>1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7</v>
      </c>
      <c r="I229" t="s">
        <v>8</v>
      </c>
      <c r="J229" t="s">
        <v>9</v>
      </c>
      <c r="K229" t="s">
        <v>74</v>
      </c>
      <c r="L229" t="s">
        <v>10</v>
      </c>
      <c r="M229" t="s">
        <v>11</v>
      </c>
      <c r="N229" t="s">
        <v>12</v>
      </c>
      <c r="O229" t="s">
        <v>13</v>
      </c>
      <c r="P229" t="s">
        <v>14</v>
      </c>
      <c r="Q229" t="s">
        <v>15</v>
      </c>
      <c r="R229" t="s">
        <v>16</v>
      </c>
      <c r="S229" t="s">
        <v>17</v>
      </c>
      <c r="T229" t="s">
        <v>18</v>
      </c>
      <c r="U229" t="s">
        <v>19</v>
      </c>
      <c r="V229" t="s">
        <v>20</v>
      </c>
      <c r="W229" t="s">
        <v>99</v>
      </c>
      <c r="X229" t="s">
        <v>100</v>
      </c>
      <c r="Y229" t="s">
        <v>197</v>
      </c>
      <c r="Z229" t="s">
        <v>198</v>
      </c>
      <c r="AA229" t="s">
        <v>199</v>
      </c>
      <c r="AB229" t="s">
        <v>200</v>
      </c>
      <c r="AC229" t="s">
        <v>201</v>
      </c>
      <c r="AD229" t="s">
        <v>202</v>
      </c>
      <c r="AE229" t="s">
        <v>203</v>
      </c>
      <c r="AF229" t="s">
        <v>204</v>
      </c>
      <c r="AG229" t="s">
        <v>205</v>
      </c>
      <c r="AH229" t="s">
        <v>206</v>
      </c>
      <c r="AI229" t="s">
        <v>207</v>
      </c>
      <c r="AJ229" t="s">
        <v>208</v>
      </c>
      <c r="AK229" t="s">
        <v>103</v>
      </c>
      <c r="AL229" t="s">
        <v>104</v>
      </c>
      <c r="AO229" t="s">
        <v>99</v>
      </c>
      <c r="AQ229" t="s">
        <v>100</v>
      </c>
      <c r="AS229" t="s">
        <v>197</v>
      </c>
      <c r="AU229" t="s">
        <v>198</v>
      </c>
      <c r="AW229" t="s">
        <v>199</v>
      </c>
      <c r="AY229" t="s">
        <v>200</v>
      </c>
      <c r="BA229" t="s">
        <v>201</v>
      </c>
      <c r="BC229" t="s">
        <v>202</v>
      </c>
      <c r="BE229" t="s">
        <v>203</v>
      </c>
      <c r="BG229" t="s">
        <v>204</v>
      </c>
      <c r="BI229" t="s">
        <v>205</v>
      </c>
      <c r="BK229" t="s">
        <v>206</v>
      </c>
      <c r="BM229" t="s">
        <v>207</v>
      </c>
      <c r="BO229" t="s">
        <v>208</v>
      </c>
    </row>
    <row r="230" spans="1:81" x14ac:dyDescent="0.25">
      <c r="A230" s="1">
        <v>1</v>
      </c>
      <c r="B230" s="1" t="s">
        <v>21</v>
      </c>
      <c r="C230" s="1" t="s">
        <v>22</v>
      </c>
      <c r="D230" s="1" t="s">
        <v>40</v>
      </c>
      <c r="E230" s="1" t="s">
        <v>224</v>
      </c>
      <c r="F230" s="1" t="s">
        <v>43</v>
      </c>
      <c r="G230" s="1" t="b">
        <v>1</v>
      </c>
      <c r="H230" s="1" t="b">
        <v>1</v>
      </c>
      <c r="I230" s="1" t="b">
        <v>0</v>
      </c>
      <c r="J230" s="1" t="b">
        <v>1</v>
      </c>
      <c r="K230" s="1" t="b">
        <v>1</v>
      </c>
      <c r="L230" s="1">
        <v>500</v>
      </c>
      <c r="M230" s="1">
        <v>2</v>
      </c>
      <c r="N230" s="1">
        <v>0</v>
      </c>
      <c r="O230" s="1">
        <v>1</v>
      </c>
      <c r="P230" s="1">
        <v>2</v>
      </c>
      <c r="Q230" s="1">
        <v>100</v>
      </c>
      <c r="R230" s="1">
        <v>100</v>
      </c>
      <c r="S230" s="1">
        <v>1</v>
      </c>
      <c r="T230" s="1">
        <v>1</v>
      </c>
      <c r="U230" s="1" t="b">
        <v>1</v>
      </c>
      <c r="V230" s="1">
        <v>299</v>
      </c>
      <c r="W230" s="50">
        <v>259645.92</v>
      </c>
      <c r="X230" s="50">
        <v>135280.25</v>
      </c>
      <c r="Y230" s="50">
        <v>470.3</v>
      </c>
      <c r="Z230" s="50">
        <v>478.67</v>
      </c>
      <c r="AA230" s="50">
        <v>441.4</v>
      </c>
      <c r="AB230" s="50">
        <v>458.14</v>
      </c>
      <c r="AC230" s="16">
        <v>1.06547946253354</v>
      </c>
      <c r="AD230" s="16">
        <v>1.04481775714742</v>
      </c>
      <c r="AE230" s="50">
        <v>2940.17</v>
      </c>
      <c r="AF230" s="50">
        <v>2143.83</v>
      </c>
      <c r="AG230" s="50">
        <v>2942.05</v>
      </c>
      <c r="AH230" s="50">
        <v>2141.9499999999998</v>
      </c>
      <c r="AI230" s="16">
        <v>0.99969872615544297</v>
      </c>
      <c r="AJ230" s="16">
        <v>1.0015135994254101</v>
      </c>
      <c r="AK230" s="1">
        <v>-15</v>
      </c>
      <c r="AL230" s="1">
        <v>20</v>
      </c>
      <c r="AN230" s="6" cm="1">
        <f t="array" ref="AN230:AN234">W230:W234/AO230-1</f>
        <v>2.658281374300131E-3</v>
      </c>
      <c r="AO230" s="23">
        <f>AVERAGE(W230:W234)</f>
        <v>258957.538</v>
      </c>
      <c r="AP230" s="6" cm="1">
        <f t="array" ref="AP230:AP234">X230:X234/AQ230-1</f>
        <v>4.0482038436153722E-3</v>
      </c>
      <c r="AQ230" s="23">
        <f t="shared" ref="AQ230" si="40">AVERAGE(X230:X234)</f>
        <v>134734.81599999999</v>
      </c>
      <c r="AR230" s="6" cm="1">
        <f t="array" ref="AR230:AR234">Y230:Y234/AS230-1</f>
        <v>-1.7857750263616801E-4</v>
      </c>
      <c r="AS230" s="23">
        <f>AVERAGE(Y230:Y234)</f>
        <v>470.38400000000001</v>
      </c>
      <c r="AT230" s="6" cm="1">
        <f t="array" ref="AT230:AT234">Z230:Z234/AU230-1</f>
        <v>-3.383232532495617E-4</v>
      </c>
      <c r="AU230" s="23">
        <f>AVERAGE(Z230:Z234)</f>
        <v>478.83199999999999</v>
      </c>
      <c r="AV230" s="6" cm="1">
        <f t="array" ref="AV230:AV234">AA230:AA234/AW230-1</f>
        <v>-3.8046235234456827E-4</v>
      </c>
      <c r="AW230" s="23">
        <f>AVERAGE(AA230:AA234)</f>
        <v>441.56800000000004</v>
      </c>
      <c r="AX230" s="6" cm="1">
        <f t="array" ref="AX230:AX234">AB230:AB234/AY230-1</f>
        <v>-1.5713250635107645E-4</v>
      </c>
      <c r="AY230" s="23">
        <f>AVERAGE(AB230:AB234)</f>
        <v>458.2120000000001</v>
      </c>
      <c r="AZ230" s="6" cm="1">
        <f t="array" ref="AZ230:AZ234">AC230:AC234/BA230-1</f>
        <v>2.0132669840755568E-4</v>
      </c>
      <c r="BA230" s="20">
        <f>AVERAGE(AC230:AC234)</f>
        <v>1.065264996248916</v>
      </c>
      <c r="BB230" s="6" cm="1">
        <f t="array" ref="BB230:BB234">AD230:AD234/BC230-1</f>
        <v>-1.801298552450703E-4</v>
      </c>
      <c r="BC230" s="20">
        <f>AVERAGE(AD230:AD234)</f>
        <v>1.045005993925836</v>
      </c>
      <c r="BD230" s="6" cm="1">
        <f t="array" ref="BD230:BD234">AE230:AE234/BE230-1</f>
        <v>2.5403038817206625E-3</v>
      </c>
      <c r="BE230" s="23">
        <f>AVERAGE(AE230:AE234)</f>
        <v>2932.7200000000003</v>
      </c>
      <c r="BF230" s="6" cm="1">
        <f t="array" ref="BF230:BF234">AF230:AF234/BG230-1</f>
        <v>-3.4630545535679902E-3</v>
      </c>
      <c r="BG230" s="23">
        <f>AVERAGE(AF230:AF234)</f>
        <v>2151.2799999999997</v>
      </c>
      <c r="BH230" s="6" cm="1">
        <f t="array" ref="BH230:BH234">AG230:AG234/BI230-1</f>
        <v>-1.6972893589934923E-3</v>
      </c>
      <c r="BI230" s="23">
        <f>AVERAGE(AG230:AG234)</f>
        <v>2947.0520000000006</v>
      </c>
      <c r="BJ230" s="6" cm="1">
        <f t="array" ref="BJ230:BJ234">AH230:AH234/BK230-1</f>
        <v>2.3407214401101051E-3</v>
      </c>
      <c r="BK230" s="23">
        <f>AVERAGE(AH230:AH234)</f>
        <v>2136.9479999999994</v>
      </c>
      <c r="BL230" s="6" cm="1">
        <f t="array" ref="BL230:BL234">AI230:AI234/BM230-1</f>
        <v>4.1974596007108289E-3</v>
      </c>
      <c r="BM230" s="20">
        <f>AVERAGE(AI230:AI234)</f>
        <v>0.99552007087624317</v>
      </c>
      <c r="BN230" s="6" cm="1">
        <f t="array" ref="BN230:BN234">AJ230:AJ234/BO230-1</f>
        <v>-5.8758359509502034E-3</v>
      </c>
      <c r="BO230" s="20">
        <f>AVERAGE(AJ230:AJ234)</f>
        <v>1.0074331111178942</v>
      </c>
      <c r="BQ230" s="23"/>
      <c r="BR230">
        <v>20</v>
      </c>
      <c r="BS230">
        <f>15+BR230</f>
        <v>35</v>
      </c>
      <c r="BT230">
        <v>135280.25</v>
      </c>
      <c r="CA230" s="21"/>
      <c r="CC230" s="21"/>
    </row>
    <row r="231" spans="1:81" x14ac:dyDescent="0.25">
      <c r="A231" s="1">
        <v>2</v>
      </c>
      <c r="B231" s="1" t="s">
        <v>21</v>
      </c>
      <c r="C231" s="1" t="s">
        <v>22</v>
      </c>
      <c r="D231" s="1" t="s">
        <v>40</v>
      </c>
      <c r="E231" s="1" t="s">
        <v>224</v>
      </c>
      <c r="F231" s="1" t="s">
        <v>43</v>
      </c>
      <c r="G231" s="1" t="b">
        <v>1</v>
      </c>
      <c r="H231" s="1" t="b">
        <v>1</v>
      </c>
      <c r="I231" s="1" t="b">
        <v>0</v>
      </c>
      <c r="J231" s="1" t="b">
        <v>1</v>
      </c>
      <c r="K231" s="1" t="b">
        <v>1</v>
      </c>
      <c r="L231" s="1">
        <v>500</v>
      </c>
      <c r="M231" s="1">
        <v>2</v>
      </c>
      <c r="N231" s="1">
        <v>0</v>
      </c>
      <c r="O231" s="1">
        <v>1</v>
      </c>
      <c r="P231" s="1">
        <v>2</v>
      </c>
      <c r="Q231" s="1">
        <v>100</v>
      </c>
      <c r="R231" s="1">
        <v>100</v>
      </c>
      <c r="S231" s="1">
        <v>1</v>
      </c>
      <c r="T231" s="1">
        <v>1</v>
      </c>
      <c r="U231" s="1" t="b">
        <v>1</v>
      </c>
      <c r="V231" s="1">
        <v>304</v>
      </c>
      <c r="W231" s="50">
        <v>260495.15</v>
      </c>
      <c r="X231" s="50">
        <v>135645.93</v>
      </c>
      <c r="Y231" s="50">
        <v>470.36</v>
      </c>
      <c r="Z231" s="50">
        <v>478.81</v>
      </c>
      <c r="AA231" s="50">
        <v>441.16</v>
      </c>
      <c r="AB231" s="50">
        <v>457.72</v>
      </c>
      <c r="AC231" s="16">
        <v>1.06619573791915</v>
      </c>
      <c r="AD231" s="16">
        <v>1.0460799259135001</v>
      </c>
      <c r="AE231" s="50">
        <v>2932.6</v>
      </c>
      <c r="AF231" s="50">
        <v>2151.4</v>
      </c>
      <c r="AG231" s="50">
        <v>2951.78</v>
      </c>
      <c r="AH231" s="50">
        <v>2132.2199999999998</v>
      </c>
      <c r="AI231" s="16">
        <v>0.99372929174929703</v>
      </c>
      <c r="AJ231" s="16">
        <v>1.00944126503055</v>
      </c>
      <c r="AK231" s="1">
        <v>-15</v>
      </c>
      <c r="AL231" s="1">
        <v>20</v>
      </c>
      <c r="AN231" s="6">
        <v>5.9376993304594006E-3</v>
      </c>
      <c r="AP231" s="6">
        <v>6.7622759064740467E-3</v>
      </c>
      <c r="AR231" s="6">
        <v>-5.1022143610301995E-5</v>
      </c>
      <c r="AT231" s="6">
        <v>-4.5945133157365703E-5</v>
      </c>
      <c r="AV231" s="6">
        <v>-9.2397999855065027E-4</v>
      </c>
      <c r="AX231" s="6">
        <v>-1.0737387933971165E-3</v>
      </c>
      <c r="AZ231" s="6">
        <v>8.737184395539721E-4</v>
      </c>
      <c r="BB231" s="6">
        <v>1.0276802180144706E-3</v>
      </c>
      <c r="BD231" s="6">
        <v>-4.0917646417115705E-5</v>
      </c>
      <c r="BF231" s="6">
        <v>5.5780744487199385E-5</v>
      </c>
      <c r="BH231" s="6">
        <v>1.6043150918272353E-3</v>
      </c>
      <c r="BJ231" s="6">
        <v>-2.2125011932904171E-3</v>
      </c>
      <c r="BL231" s="6">
        <v>-1.7988377927629084E-3</v>
      </c>
      <c r="BN231" s="6">
        <v>1.9933372156364371E-3</v>
      </c>
      <c r="BQ231" s="23"/>
      <c r="BR231">
        <v>20</v>
      </c>
      <c r="BS231">
        <f t="shared" ref="BS231:BS294" si="41">15+BR231</f>
        <v>35</v>
      </c>
      <c r="BT231">
        <v>135645.93</v>
      </c>
      <c r="CA231" s="21"/>
      <c r="CC231" s="21"/>
    </row>
    <row r="232" spans="1:81" x14ac:dyDescent="0.25">
      <c r="A232" s="1">
        <v>3</v>
      </c>
      <c r="B232" s="1" t="s">
        <v>21</v>
      </c>
      <c r="C232" s="1" t="s">
        <v>22</v>
      </c>
      <c r="D232" s="1" t="s">
        <v>40</v>
      </c>
      <c r="E232" s="1" t="s">
        <v>224</v>
      </c>
      <c r="F232" s="1" t="s">
        <v>43</v>
      </c>
      <c r="G232" s="1" t="b">
        <v>1</v>
      </c>
      <c r="H232" s="1" t="b">
        <v>1</v>
      </c>
      <c r="I232" s="1" t="b">
        <v>0</v>
      </c>
      <c r="J232" s="1" t="b">
        <v>1</v>
      </c>
      <c r="K232" s="1" t="b">
        <v>1</v>
      </c>
      <c r="L232" s="1">
        <v>500</v>
      </c>
      <c r="M232" s="1">
        <v>2</v>
      </c>
      <c r="N232" s="1">
        <v>0</v>
      </c>
      <c r="O232" s="1">
        <v>1</v>
      </c>
      <c r="P232" s="1">
        <v>2</v>
      </c>
      <c r="Q232" s="1">
        <v>100</v>
      </c>
      <c r="R232" s="1">
        <v>100</v>
      </c>
      <c r="S232" s="1">
        <v>1</v>
      </c>
      <c r="T232" s="1">
        <v>1</v>
      </c>
      <c r="U232" s="1" t="b">
        <v>1</v>
      </c>
      <c r="V232" s="1">
        <v>320</v>
      </c>
      <c r="W232" s="50">
        <v>257416.7</v>
      </c>
      <c r="X232" s="50">
        <v>133551.07999999999</v>
      </c>
      <c r="Y232" s="50">
        <v>470.51</v>
      </c>
      <c r="Z232" s="50">
        <v>479.09</v>
      </c>
      <c r="AA232" s="50">
        <v>441.99</v>
      </c>
      <c r="AB232" s="50">
        <v>458.48</v>
      </c>
      <c r="AC232" s="16">
        <v>1.06453082332875</v>
      </c>
      <c r="AD232" s="16">
        <v>1.0449576900281301</v>
      </c>
      <c r="AE232" s="50">
        <v>2919.38</v>
      </c>
      <c r="AF232" s="50">
        <v>2164.62</v>
      </c>
      <c r="AG232" s="50">
        <v>2955.19</v>
      </c>
      <c r="AH232" s="50">
        <v>2128.81</v>
      </c>
      <c r="AI232" s="16">
        <v>0.98822796221633402</v>
      </c>
      <c r="AJ232" s="16">
        <v>1.01748973708444</v>
      </c>
      <c r="AK232" s="1">
        <v>-15</v>
      </c>
      <c r="AL232" s="1">
        <v>20</v>
      </c>
      <c r="AN232" s="6">
        <v>-5.9501569712946401E-3</v>
      </c>
      <c r="AP232" s="6">
        <v>-8.7856727395538847E-3</v>
      </c>
      <c r="AR232" s="6">
        <v>2.6786625395414099E-4</v>
      </c>
      <c r="AT232" s="6">
        <v>5.3881110702702628E-4</v>
      </c>
      <c r="AV232" s="6">
        <v>9.5568519457933654E-4</v>
      </c>
      <c r="AX232" s="6">
        <v>5.8488210697205112E-4</v>
      </c>
      <c r="AZ232" s="6">
        <v>-6.8919275743706265E-4</v>
      </c>
      <c r="BB232" s="6">
        <v>-4.6223560426161825E-5</v>
      </c>
      <c r="BD232" s="6">
        <v>-4.5486783600208192E-3</v>
      </c>
      <c r="BF232" s="6">
        <v>6.200959428805275E-3</v>
      </c>
      <c r="BH232" s="6">
        <v>2.7614035992575836E-3</v>
      </c>
      <c r="BJ232" s="6">
        <v>-3.8082349219538125E-3</v>
      </c>
      <c r="BL232" s="6">
        <v>-7.3249237993672223E-3</v>
      </c>
      <c r="BN232" s="6">
        <v>9.9824254886624608E-3</v>
      </c>
      <c r="BQ232" s="23"/>
      <c r="BR232">
        <v>20</v>
      </c>
      <c r="BS232">
        <f t="shared" si="41"/>
        <v>35</v>
      </c>
      <c r="BT232">
        <v>133551.07999999999</v>
      </c>
      <c r="CA232" s="21"/>
      <c r="CC232" s="21"/>
    </row>
    <row r="233" spans="1:81" x14ac:dyDescent="0.25">
      <c r="A233" s="1">
        <v>4</v>
      </c>
      <c r="B233" s="1" t="s">
        <v>21</v>
      </c>
      <c r="C233" s="1" t="s">
        <v>22</v>
      </c>
      <c r="D233" s="1" t="s">
        <v>40</v>
      </c>
      <c r="E233" s="1" t="s">
        <v>224</v>
      </c>
      <c r="F233" s="1" t="s">
        <v>43</v>
      </c>
      <c r="G233" s="1" t="b">
        <v>1</v>
      </c>
      <c r="H233" s="1" t="b">
        <v>1</v>
      </c>
      <c r="I233" s="1" t="b">
        <v>0</v>
      </c>
      <c r="J233" s="1" t="b">
        <v>1</v>
      </c>
      <c r="K233" s="1" t="b">
        <v>1</v>
      </c>
      <c r="L233" s="1">
        <v>500</v>
      </c>
      <c r="M233" s="1">
        <v>2</v>
      </c>
      <c r="N233" s="1">
        <v>0</v>
      </c>
      <c r="O233" s="1">
        <v>1</v>
      </c>
      <c r="P233" s="1">
        <v>2</v>
      </c>
      <c r="Q233" s="1">
        <v>100</v>
      </c>
      <c r="R233" s="1">
        <v>100</v>
      </c>
      <c r="S233" s="1">
        <v>1</v>
      </c>
      <c r="T233" s="1">
        <v>1</v>
      </c>
      <c r="U233" s="1" t="b">
        <v>1</v>
      </c>
      <c r="V233" s="1">
        <v>282</v>
      </c>
      <c r="W233" s="50">
        <v>258583.96</v>
      </c>
      <c r="X233" s="50">
        <v>134921.46</v>
      </c>
      <c r="Y233" s="50">
        <v>470.18</v>
      </c>
      <c r="Z233" s="50">
        <v>478.72</v>
      </c>
      <c r="AA233" s="50">
        <v>441.69</v>
      </c>
      <c r="AB233" s="50">
        <v>458.44</v>
      </c>
      <c r="AC233" s="16">
        <v>1.0645104198894</v>
      </c>
      <c r="AD233" s="16">
        <v>1.0442421108393001</v>
      </c>
      <c r="AE233" s="50">
        <v>2923.8</v>
      </c>
      <c r="AF233" s="50">
        <v>2160.1999999999998</v>
      </c>
      <c r="AG233" s="50">
        <v>2941.28</v>
      </c>
      <c r="AH233" s="50">
        <v>2142.7199999999998</v>
      </c>
      <c r="AI233" s="16">
        <v>0.99458996021534196</v>
      </c>
      <c r="AJ233" s="16">
        <v>1.00916047579623</v>
      </c>
      <c r="AK233" s="1">
        <v>-15</v>
      </c>
      <c r="AL233" s="1">
        <v>20</v>
      </c>
      <c r="AN233" s="6">
        <v>-1.4426226125149322E-3</v>
      </c>
      <c r="AP233" s="6">
        <v>1.3852692684865886E-3</v>
      </c>
      <c r="AR233" s="6">
        <v>-4.3368822068778901E-4</v>
      </c>
      <c r="AT233" s="6">
        <v>-2.3390249607369018E-4</v>
      </c>
      <c r="AV233" s="6">
        <v>2.7628813682145648E-4</v>
      </c>
      <c r="AX233" s="6">
        <v>4.9758627011065037E-4</v>
      </c>
      <c r="AZ233" s="6">
        <v>-7.0834615065085149E-4</v>
      </c>
      <c r="BB233" s="6">
        <v>-7.3098440676522269E-4</v>
      </c>
      <c r="BD233" s="6">
        <v>-3.04154505032872E-3</v>
      </c>
      <c r="BF233" s="6">
        <v>4.1463686735339067E-3</v>
      </c>
      <c r="BH233" s="6">
        <v>-1.9585674090584204E-3</v>
      </c>
      <c r="BJ233" s="6">
        <v>2.7010484110985278E-3</v>
      </c>
      <c r="BL233" s="6">
        <v>-9.3429624184526716E-4</v>
      </c>
      <c r="BN233" s="6">
        <v>1.7146197194362056E-3</v>
      </c>
      <c r="BQ233" s="23"/>
      <c r="BR233">
        <v>20</v>
      </c>
      <c r="BS233">
        <f t="shared" si="41"/>
        <v>35</v>
      </c>
      <c r="BT233">
        <v>134921.46</v>
      </c>
      <c r="CA233" s="21"/>
      <c r="CC233" s="21"/>
    </row>
    <row r="234" spans="1:81" x14ac:dyDescent="0.25">
      <c r="A234" s="1">
        <v>5</v>
      </c>
      <c r="B234" s="1" t="s">
        <v>21</v>
      </c>
      <c r="C234" s="1" t="s">
        <v>22</v>
      </c>
      <c r="D234" s="1" t="s">
        <v>40</v>
      </c>
      <c r="E234" s="1" t="s">
        <v>224</v>
      </c>
      <c r="F234" s="1" t="s">
        <v>43</v>
      </c>
      <c r="G234" s="1" t="b">
        <v>1</v>
      </c>
      <c r="H234" s="1" t="b">
        <v>1</v>
      </c>
      <c r="I234" s="1" t="b">
        <v>0</v>
      </c>
      <c r="J234" s="1" t="b">
        <v>1</v>
      </c>
      <c r="K234" s="1" t="b">
        <v>1</v>
      </c>
      <c r="L234" s="1">
        <v>500</v>
      </c>
      <c r="M234" s="1">
        <v>2</v>
      </c>
      <c r="N234" s="1">
        <v>0</v>
      </c>
      <c r="O234" s="1">
        <v>1</v>
      </c>
      <c r="P234" s="1">
        <v>2</v>
      </c>
      <c r="Q234" s="1">
        <v>100</v>
      </c>
      <c r="R234" s="1">
        <v>100</v>
      </c>
      <c r="S234" s="1">
        <v>1</v>
      </c>
      <c r="T234" s="1">
        <v>1</v>
      </c>
      <c r="U234" s="1" t="b">
        <v>1</v>
      </c>
      <c r="V234" s="1">
        <v>311</v>
      </c>
      <c r="W234" s="50">
        <v>258645.96</v>
      </c>
      <c r="X234" s="50">
        <v>134275.35999999999</v>
      </c>
      <c r="Y234" s="50">
        <v>470.57</v>
      </c>
      <c r="Z234" s="50">
        <v>478.87</v>
      </c>
      <c r="AA234" s="50">
        <v>441.6</v>
      </c>
      <c r="AB234" s="50">
        <v>458.28</v>
      </c>
      <c r="AC234" s="16">
        <v>1.0656085375737401</v>
      </c>
      <c r="AD234" s="16">
        <v>1.04493248570083</v>
      </c>
      <c r="AE234" s="50">
        <v>2947.65</v>
      </c>
      <c r="AF234" s="50">
        <v>2136.35</v>
      </c>
      <c r="AG234" s="50">
        <v>2944.96</v>
      </c>
      <c r="AH234" s="50">
        <v>2139.04</v>
      </c>
      <c r="AI234" s="16">
        <v>1.0013544140448001</v>
      </c>
      <c r="AJ234" s="16">
        <v>0.999560478252841</v>
      </c>
      <c r="AK234" s="1">
        <v>-15</v>
      </c>
      <c r="AL234" s="1">
        <v>20</v>
      </c>
      <c r="AN234" s="6">
        <v>-1.2032011209498483E-3</v>
      </c>
      <c r="AP234" s="6">
        <v>-3.4100762790221228E-3</v>
      </c>
      <c r="AR234" s="6">
        <v>3.95421612980007E-4</v>
      </c>
      <c r="AT234" s="6">
        <v>7.9359775453591297E-5</v>
      </c>
      <c r="AV234" s="6">
        <v>7.2469019494203479E-5</v>
      </c>
      <c r="AX234" s="6">
        <v>1.4840292266438126E-4</v>
      </c>
      <c r="AZ234" s="6">
        <v>3.2249377012649738E-4</v>
      </c>
      <c r="BB234" s="6">
        <v>-7.0342395577904782E-5</v>
      </c>
      <c r="BD234" s="6">
        <v>5.0908371750455483E-3</v>
      </c>
      <c r="BF234" s="6">
        <v>-6.9400542932579468E-3</v>
      </c>
      <c r="BH234" s="6">
        <v>-7.0986192303379436E-4</v>
      </c>
      <c r="BJ234" s="6">
        <v>9.7896626403670695E-4</v>
      </c>
      <c r="BL234" s="6">
        <v>5.86059823326468E-3</v>
      </c>
      <c r="BN234" s="6">
        <v>-7.8145464727851222E-3</v>
      </c>
      <c r="BQ234" s="23"/>
      <c r="BR234">
        <v>20</v>
      </c>
      <c r="BS234">
        <f t="shared" si="41"/>
        <v>35</v>
      </c>
      <c r="BT234">
        <v>134275.35999999999</v>
      </c>
      <c r="CA234" s="21"/>
      <c r="CC234" s="21"/>
    </row>
    <row r="235" spans="1:81" x14ac:dyDescent="0.25">
      <c r="A235" s="3">
        <v>6</v>
      </c>
      <c r="B235" s="3" t="s">
        <v>21</v>
      </c>
      <c r="C235" s="3" t="s">
        <v>22</v>
      </c>
      <c r="D235" s="3" t="s">
        <v>40</v>
      </c>
      <c r="E235" s="3" t="s">
        <v>225</v>
      </c>
      <c r="F235" s="3" t="s">
        <v>43</v>
      </c>
      <c r="G235" s="3" t="b">
        <v>1</v>
      </c>
      <c r="H235" s="3" t="b">
        <v>1</v>
      </c>
      <c r="I235" s="3" t="b">
        <v>0</v>
      </c>
      <c r="J235" s="3" t="b">
        <v>1</v>
      </c>
      <c r="K235" s="3" t="b">
        <v>1</v>
      </c>
      <c r="L235" s="3">
        <v>500</v>
      </c>
      <c r="M235" s="3">
        <v>2</v>
      </c>
      <c r="N235" s="3">
        <v>0</v>
      </c>
      <c r="O235" s="3">
        <v>1</v>
      </c>
      <c r="P235" s="3">
        <v>2</v>
      </c>
      <c r="Q235" s="3">
        <v>100</v>
      </c>
      <c r="R235" s="3">
        <v>100</v>
      </c>
      <c r="S235" s="3">
        <v>1</v>
      </c>
      <c r="T235" s="3">
        <v>1</v>
      </c>
      <c r="U235" s="3" t="b">
        <v>1</v>
      </c>
      <c r="V235" s="3">
        <v>283</v>
      </c>
      <c r="W235" s="51">
        <v>255680.58</v>
      </c>
      <c r="X235" s="51">
        <v>138470.71</v>
      </c>
      <c r="Y235" s="51">
        <v>470.66</v>
      </c>
      <c r="Z235" s="51">
        <v>478.27</v>
      </c>
      <c r="AA235" s="51">
        <v>442.2</v>
      </c>
      <c r="AB235" s="51">
        <v>457.26</v>
      </c>
      <c r="AC235" s="17">
        <v>1.0643682365005001</v>
      </c>
      <c r="AD235" s="17">
        <v>1.0459557559228001</v>
      </c>
      <c r="AE235" s="51">
        <v>2929.04</v>
      </c>
      <c r="AF235" s="51">
        <v>2154.96</v>
      </c>
      <c r="AG235" s="51">
        <v>2938.15</v>
      </c>
      <c r="AH235" s="51">
        <v>2145.85</v>
      </c>
      <c r="AI235" s="17">
        <v>0.99741765329957799</v>
      </c>
      <c r="AJ235" s="17">
        <v>1.0052389353268301</v>
      </c>
      <c r="AK235" s="3">
        <v>-15</v>
      </c>
      <c r="AL235" s="3">
        <v>19</v>
      </c>
      <c r="AN235" s="6" cm="1">
        <f t="array" ref="AN235:AN239">W235:W239/AO235-1</f>
        <v>2.6697904967634134E-3</v>
      </c>
      <c r="AO235" s="23">
        <f>AVERAGE(W235:W239)</f>
        <v>254999.78400000004</v>
      </c>
      <c r="AP235" s="6" cm="1">
        <f t="array" ref="AP235:AP239">X235:X239/AQ235-1</f>
        <v>-1.9545359214736546E-3</v>
      </c>
      <c r="AQ235" s="23">
        <f t="shared" ref="AQ235" si="42">AVERAGE(X235:X239)</f>
        <v>138741.886</v>
      </c>
      <c r="AR235" s="6" cm="1">
        <f t="array" ref="AR235:AR239">Y235:Y239/AS235-1</f>
        <v>2.975431437559628E-4</v>
      </c>
      <c r="AS235" s="23">
        <f>AVERAGE(Y235:Y239)</f>
        <v>470.52</v>
      </c>
      <c r="AT235" s="6" cm="1">
        <f t="array" ref="AT235:AT239">Z235:Z239/AU235-1</f>
        <v>-1.0453253052356004E-4</v>
      </c>
      <c r="AU235" s="23">
        <f>AVERAGE(Z235:Z239)</f>
        <v>478.32</v>
      </c>
      <c r="AV235" s="6" cm="1">
        <f t="array" ref="AV235:AV239">AA235:AA239/AW235-1</f>
        <v>-3.6181413607838664E-5</v>
      </c>
      <c r="AW235" s="23">
        <f>AVERAGE(AA235:AA239)</f>
        <v>442.21600000000001</v>
      </c>
      <c r="AX235" s="6" cm="1">
        <f t="array" ref="AX235:AX239">AB235:AB239/AY235-1</f>
        <v>-3.7601217230098793E-4</v>
      </c>
      <c r="AY235" s="23">
        <f>AVERAGE(AB235:AB239)</f>
        <v>457.43199999999996</v>
      </c>
      <c r="AZ235" s="6" cm="1">
        <f t="array" ref="AZ235:AZ239">AC235:AC239/BA235-1</f>
        <v>3.331940328479277E-4</v>
      </c>
      <c r="BA235" s="20">
        <f>AVERAGE(AC235:AC239)</f>
        <v>1.0640137134803</v>
      </c>
      <c r="BB235" s="6" cm="1">
        <f t="array" ref="BB235:BB239">AD235:AD239/BC235-1</f>
        <v>2.7128725856684355E-4</v>
      </c>
      <c r="BC235" s="20">
        <f>AVERAGE(AD235:AD239)</f>
        <v>1.0456720784112881</v>
      </c>
      <c r="BD235" s="6" cm="1">
        <f t="array" ref="BD235:BD239">AE235:AE239/BE235-1</f>
        <v>6.6204408861711972E-3</v>
      </c>
      <c r="BE235" s="23">
        <f>AVERAGE(AE235:AE239)</f>
        <v>2909.7760000000003</v>
      </c>
      <c r="BF235" s="6" cm="1">
        <f t="array" ref="BF235:BF239">AF235:AF239/BG235-1</f>
        <v>-8.8601726409053283E-3</v>
      </c>
      <c r="BG235" s="23">
        <f>AVERAGE(AF235:AF239)</f>
        <v>2174.2239999999997</v>
      </c>
      <c r="BH235" s="6" cm="1">
        <f t="array" ref="BH235:BH239">AG235:AG239/BI235-1</f>
        <v>2.6576921213146143E-3</v>
      </c>
      <c r="BI235" s="23">
        <f>AVERAGE(AG235:AG239)</f>
        <v>2930.3620000000001</v>
      </c>
      <c r="BJ235" s="6" cm="1">
        <f t="array" ref="BJ235:BJ239">AH235:AH239/BK235-1</f>
        <v>-3.6162066233972334E-3</v>
      </c>
      <c r="BK235" s="23">
        <f>AVERAGE(AH235:AH239)</f>
        <v>2153.6379999999999</v>
      </c>
      <c r="BL235" s="6" cm="1">
        <f t="array" ref="BL235:BL239">AI235:AI239/BM235-1</f>
        <v>3.9040588045848867E-3</v>
      </c>
      <c r="BM235" s="20">
        <f>AVERAGE(AI235:AI239)</f>
        <v>0.99353881932429799</v>
      </c>
      <c r="BN235" s="6" cm="1">
        <f t="array" ref="BN235:BN239">AJ235:AJ239/BO235-1</f>
        <v>-5.3311758173226753E-3</v>
      </c>
      <c r="BO235" s="20">
        <f>AVERAGE(AJ235:AJ239)</f>
        <v>1.0106267642929678</v>
      </c>
      <c r="BQ235" s="23"/>
      <c r="BR235">
        <v>19</v>
      </c>
      <c r="BS235">
        <f t="shared" si="41"/>
        <v>34</v>
      </c>
      <c r="BT235">
        <v>138470.71</v>
      </c>
      <c r="CA235" s="21"/>
      <c r="CC235" s="21"/>
    </row>
    <row r="236" spans="1:81" x14ac:dyDescent="0.25">
      <c r="A236" s="3">
        <v>7</v>
      </c>
      <c r="B236" s="3" t="s">
        <v>21</v>
      </c>
      <c r="C236" s="3" t="s">
        <v>22</v>
      </c>
      <c r="D236" s="3" t="s">
        <v>40</v>
      </c>
      <c r="E236" s="3" t="s">
        <v>225</v>
      </c>
      <c r="F236" s="3" t="s">
        <v>43</v>
      </c>
      <c r="G236" s="3" t="b">
        <v>1</v>
      </c>
      <c r="H236" s="3" t="b">
        <v>1</v>
      </c>
      <c r="I236" s="3" t="b">
        <v>0</v>
      </c>
      <c r="J236" s="3" t="b">
        <v>1</v>
      </c>
      <c r="K236" s="3" t="b">
        <v>1</v>
      </c>
      <c r="L236" s="3">
        <v>500</v>
      </c>
      <c r="M236" s="3">
        <v>2</v>
      </c>
      <c r="N236" s="3">
        <v>0</v>
      </c>
      <c r="O236" s="3">
        <v>1</v>
      </c>
      <c r="P236" s="3">
        <v>2</v>
      </c>
      <c r="Q236" s="3">
        <v>100</v>
      </c>
      <c r="R236" s="3">
        <v>100</v>
      </c>
      <c r="S236" s="3">
        <v>1</v>
      </c>
      <c r="T236" s="3">
        <v>1</v>
      </c>
      <c r="U236" s="3" t="b">
        <v>1</v>
      </c>
      <c r="V236" s="3">
        <v>292</v>
      </c>
      <c r="W236" s="51">
        <v>255458.35</v>
      </c>
      <c r="X236" s="51">
        <v>139276.87</v>
      </c>
      <c r="Y236" s="51">
        <v>470.49</v>
      </c>
      <c r="Z236" s="51">
        <v>478.24</v>
      </c>
      <c r="AA236" s="51">
        <v>441.99</v>
      </c>
      <c r="AB236" s="51">
        <v>457.33</v>
      </c>
      <c r="AC236" s="17">
        <v>1.06449254859875</v>
      </c>
      <c r="AD236" s="17">
        <v>1.0457322159409499</v>
      </c>
      <c r="AE236" s="51">
        <v>2913.87</v>
      </c>
      <c r="AF236" s="51">
        <v>2170.13</v>
      </c>
      <c r="AG236" s="51">
        <v>2924.04</v>
      </c>
      <c r="AH236" s="51">
        <v>2159.96</v>
      </c>
      <c r="AI236" s="17">
        <v>0.99745430510197497</v>
      </c>
      <c r="AJ236" s="17">
        <v>1.00644827266161</v>
      </c>
      <c r="AK236" s="3">
        <v>-15</v>
      </c>
      <c r="AL236" s="3">
        <v>19</v>
      </c>
      <c r="AN236" s="6">
        <v>1.7982995624810094E-3</v>
      </c>
      <c r="AP236" s="6">
        <v>3.8559660346551006E-3</v>
      </c>
      <c r="AR236" s="6">
        <v>-6.3759245090500016E-5</v>
      </c>
      <c r="AT236" s="6">
        <v>-1.6725204883760725E-4</v>
      </c>
      <c r="AV236" s="6">
        <v>-5.1106246721055459E-4</v>
      </c>
      <c r="AX236" s="6">
        <v>-2.2298396264353038E-4</v>
      </c>
      <c r="AZ236" s="6">
        <v>4.5002720583720013E-4</v>
      </c>
      <c r="BA236" s="20"/>
      <c r="BB236" s="6">
        <v>5.7510887881084827E-5</v>
      </c>
      <c r="BC236" s="20"/>
      <c r="BD236" s="6">
        <v>1.4069811559376255E-3</v>
      </c>
      <c r="BE236" s="23"/>
      <c r="BF236" s="6">
        <v>-1.8829706598766371E-3</v>
      </c>
      <c r="BG236" s="23"/>
      <c r="BH236" s="6">
        <v>-2.1574126336609822E-3</v>
      </c>
      <c r="BI236" s="23"/>
      <c r="BJ236" s="6">
        <v>2.9354979806264225E-3</v>
      </c>
      <c r="BK236" s="23"/>
      <c r="BL236" s="6">
        <v>3.9409489609474324E-3</v>
      </c>
      <c r="BM236" s="20"/>
      <c r="BN236" s="6">
        <v>-4.1345546931771393E-3</v>
      </c>
      <c r="BO236" s="20"/>
      <c r="BQ236" s="23"/>
      <c r="BR236">
        <v>19</v>
      </c>
      <c r="BS236">
        <f t="shared" si="41"/>
        <v>34</v>
      </c>
      <c r="BT236">
        <v>139276.87</v>
      </c>
      <c r="CA236" s="21"/>
      <c r="CC236" s="21"/>
    </row>
    <row r="237" spans="1:81" x14ac:dyDescent="0.25">
      <c r="A237" s="3">
        <v>8</v>
      </c>
      <c r="B237" s="3" t="s">
        <v>21</v>
      </c>
      <c r="C237" s="3" t="s">
        <v>22</v>
      </c>
      <c r="D237" s="3" t="s">
        <v>40</v>
      </c>
      <c r="E237" s="3" t="s">
        <v>225</v>
      </c>
      <c r="F237" s="3" t="s">
        <v>43</v>
      </c>
      <c r="G237" s="3" t="b">
        <v>1</v>
      </c>
      <c r="H237" s="3" t="b">
        <v>1</v>
      </c>
      <c r="I237" s="3" t="b">
        <v>0</v>
      </c>
      <c r="J237" s="3" t="b">
        <v>1</v>
      </c>
      <c r="K237" s="3" t="b">
        <v>1</v>
      </c>
      <c r="L237" s="3">
        <v>500</v>
      </c>
      <c r="M237" s="3">
        <v>2</v>
      </c>
      <c r="N237" s="3">
        <v>0</v>
      </c>
      <c r="O237" s="3">
        <v>1</v>
      </c>
      <c r="P237" s="3">
        <v>2</v>
      </c>
      <c r="Q237" s="3">
        <v>100</v>
      </c>
      <c r="R237" s="3">
        <v>100</v>
      </c>
      <c r="S237" s="3">
        <v>1</v>
      </c>
      <c r="T237" s="3">
        <v>1</v>
      </c>
      <c r="U237" s="3" t="b">
        <v>1</v>
      </c>
      <c r="V237" s="3">
        <v>291</v>
      </c>
      <c r="W237" s="51">
        <v>254194.86</v>
      </c>
      <c r="X237" s="51">
        <v>139158.1</v>
      </c>
      <c r="Y237" s="51">
        <v>470.33</v>
      </c>
      <c r="Z237" s="51">
        <v>478.43</v>
      </c>
      <c r="AA237" s="51">
        <v>442.23</v>
      </c>
      <c r="AB237" s="51">
        <v>457.58</v>
      </c>
      <c r="AC237" s="17">
        <v>1.06355002413527</v>
      </c>
      <c r="AD237" s="17">
        <v>1.0455726836219601</v>
      </c>
      <c r="AE237" s="51">
        <v>2879.94</v>
      </c>
      <c r="AF237" s="51">
        <v>2204.06</v>
      </c>
      <c r="AG237" s="51">
        <v>2923.32</v>
      </c>
      <c r="AH237" s="51">
        <v>2160.6799999999998</v>
      </c>
      <c r="AI237" s="17">
        <v>0.985722753100578</v>
      </c>
      <c r="AJ237" s="17">
        <v>1.0211384069115499</v>
      </c>
      <c r="AK237" s="3">
        <v>-15</v>
      </c>
      <c r="AL237" s="3">
        <v>19</v>
      </c>
      <c r="AN237" s="6">
        <v>-3.1565673796808413E-3</v>
      </c>
      <c r="AP237" s="6">
        <v>2.9999159734646064E-3</v>
      </c>
      <c r="AR237" s="6">
        <v>-4.0380855224009249E-4</v>
      </c>
      <c r="AT237" s="6">
        <v>2.2997156715165445E-4</v>
      </c>
      <c r="AV237" s="6">
        <v>3.1658736906914342E-5</v>
      </c>
      <c r="AX237" s="6">
        <v>3.2354535756140557E-4</v>
      </c>
      <c r="AZ237" s="6">
        <v>-4.3579263984616645E-4</v>
      </c>
      <c r="BA237" s="20"/>
      <c r="BB237" s="6">
        <v>-9.5053498491592947E-5</v>
      </c>
      <c r="BC237" s="20"/>
      <c r="BD237" s="6">
        <v>-1.0253710251235892E-2</v>
      </c>
      <c r="BE237" s="23"/>
      <c r="BF237" s="6">
        <v>1.3722597119708135E-2</v>
      </c>
      <c r="BG237" s="23"/>
      <c r="BH237" s="6">
        <v>-2.4031160655235695E-3</v>
      </c>
      <c r="BI237" s="23"/>
      <c r="BJ237" s="6">
        <v>3.269816004360937E-3</v>
      </c>
      <c r="BK237" s="23"/>
      <c r="BL237" s="6">
        <v>-7.8668956579227567E-3</v>
      </c>
      <c r="BM237" s="20"/>
      <c r="BN237" s="6">
        <v>1.0401112448210181E-2</v>
      </c>
      <c r="BO237" s="20"/>
      <c r="BQ237" s="23"/>
      <c r="BR237">
        <v>19</v>
      </c>
      <c r="BS237">
        <f t="shared" si="41"/>
        <v>34</v>
      </c>
      <c r="BT237">
        <v>139158.1</v>
      </c>
      <c r="CA237" s="21"/>
      <c r="CC237" s="21"/>
    </row>
    <row r="238" spans="1:81" x14ac:dyDescent="0.25">
      <c r="A238" s="3">
        <v>9</v>
      </c>
      <c r="B238" s="3" t="s">
        <v>21</v>
      </c>
      <c r="C238" s="3" t="s">
        <v>22</v>
      </c>
      <c r="D238" s="3" t="s">
        <v>40</v>
      </c>
      <c r="E238" s="3" t="s">
        <v>225</v>
      </c>
      <c r="F238" s="3" t="s">
        <v>43</v>
      </c>
      <c r="G238" s="3" t="b">
        <v>1</v>
      </c>
      <c r="H238" s="3" t="b">
        <v>1</v>
      </c>
      <c r="I238" s="3" t="b">
        <v>0</v>
      </c>
      <c r="J238" s="3" t="b">
        <v>1</v>
      </c>
      <c r="K238" s="3" t="b">
        <v>1</v>
      </c>
      <c r="L238" s="3">
        <v>500</v>
      </c>
      <c r="M238" s="3">
        <v>2</v>
      </c>
      <c r="N238" s="3">
        <v>0</v>
      </c>
      <c r="O238" s="3">
        <v>1</v>
      </c>
      <c r="P238" s="3">
        <v>2</v>
      </c>
      <c r="Q238" s="3">
        <v>100</v>
      </c>
      <c r="R238" s="3">
        <v>100</v>
      </c>
      <c r="S238" s="3">
        <v>1</v>
      </c>
      <c r="T238" s="3">
        <v>1</v>
      </c>
      <c r="U238" s="3" t="b">
        <v>1</v>
      </c>
      <c r="V238" s="3">
        <v>294</v>
      </c>
      <c r="W238" s="51">
        <v>255512.57</v>
      </c>
      <c r="X238" s="51">
        <v>139219.20000000001</v>
      </c>
      <c r="Y238" s="51">
        <v>470.41</v>
      </c>
      <c r="Z238" s="51">
        <v>478.29</v>
      </c>
      <c r="AA238" s="51">
        <v>442.1</v>
      </c>
      <c r="AB238" s="51">
        <v>457.3</v>
      </c>
      <c r="AC238" s="17">
        <v>1.06404087143756</v>
      </c>
      <c r="AD238" s="17">
        <v>1.0459092149723801</v>
      </c>
      <c r="AE238" s="51">
        <v>2902.26</v>
      </c>
      <c r="AF238" s="51">
        <v>2181.7399999999998</v>
      </c>
      <c r="AG238" s="51">
        <v>2931.11</v>
      </c>
      <c r="AH238" s="51">
        <v>2152.89</v>
      </c>
      <c r="AI238" s="17">
        <v>0.99059293961217099</v>
      </c>
      <c r="AJ238" s="17">
        <v>1.0142359234334499</v>
      </c>
      <c r="AK238" s="3">
        <v>-15</v>
      </c>
      <c r="AL238" s="3">
        <v>19</v>
      </c>
      <c r="AN238" s="6">
        <v>2.010927193569545E-3</v>
      </c>
      <c r="AP238" s="6">
        <v>3.4403020872875167E-3</v>
      </c>
      <c r="AR238" s="6">
        <v>-2.3378389866524074E-4</v>
      </c>
      <c r="AT238" s="6">
        <v>-6.2719518314047207E-5</v>
      </c>
      <c r="AV238" s="6">
        <v>-2.6231524865671929E-4</v>
      </c>
      <c r="AX238" s="6">
        <v>-2.885674810680916E-4</v>
      </c>
      <c r="AZ238" s="6">
        <v>2.5524066951332358E-5</v>
      </c>
      <c r="BA238" s="20"/>
      <c r="BB238" s="6">
        <v>2.2677908876778119E-4</v>
      </c>
      <c r="BC238" s="20"/>
      <c r="BD238" s="6">
        <v>-2.5830166995672865E-3</v>
      </c>
      <c r="BE238" s="23"/>
      <c r="BF238" s="6">
        <v>3.4568655299547224E-3</v>
      </c>
      <c r="BG238" s="23"/>
      <c r="BH238" s="6">
        <v>2.5525856532393476E-4</v>
      </c>
      <c r="BI238" s="23"/>
      <c r="BJ238" s="6">
        <v>-3.4731928021336511E-4</v>
      </c>
      <c r="BK238" s="23"/>
      <c r="BL238" s="6">
        <v>-2.9650373541826314E-3</v>
      </c>
      <c r="BM238" s="20"/>
      <c r="BN238" s="6">
        <v>3.5712087468879883E-3</v>
      </c>
      <c r="BO238" s="20"/>
      <c r="BQ238" s="23"/>
      <c r="BR238">
        <v>19</v>
      </c>
      <c r="BS238">
        <f t="shared" si="41"/>
        <v>34</v>
      </c>
      <c r="BT238">
        <v>139219.20000000001</v>
      </c>
      <c r="CA238" s="21"/>
      <c r="CC238" s="21"/>
    </row>
    <row r="239" spans="1:81" x14ac:dyDescent="0.25">
      <c r="A239" s="3">
        <v>10</v>
      </c>
      <c r="B239" s="3" t="s">
        <v>21</v>
      </c>
      <c r="C239" s="3" t="s">
        <v>22</v>
      </c>
      <c r="D239" s="3" t="s">
        <v>40</v>
      </c>
      <c r="E239" s="3" t="s">
        <v>225</v>
      </c>
      <c r="F239" s="3" t="s">
        <v>43</v>
      </c>
      <c r="G239" s="3" t="b">
        <v>1</v>
      </c>
      <c r="H239" s="3" t="b">
        <v>1</v>
      </c>
      <c r="I239" s="3" t="b">
        <v>0</v>
      </c>
      <c r="J239" s="3" t="b">
        <v>1</v>
      </c>
      <c r="K239" s="3" t="b">
        <v>1</v>
      </c>
      <c r="L239" s="3">
        <v>500</v>
      </c>
      <c r="M239" s="3">
        <v>2</v>
      </c>
      <c r="N239" s="3">
        <v>0</v>
      </c>
      <c r="O239" s="3">
        <v>1</v>
      </c>
      <c r="P239" s="3">
        <v>2</v>
      </c>
      <c r="Q239" s="3">
        <v>100</v>
      </c>
      <c r="R239" s="3">
        <v>100</v>
      </c>
      <c r="S239" s="3">
        <v>1</v>
      </c>
      <c r="T239" s="3">
        <v>1</v>
      </c>
      <c r="U239" s="3" t="b">
        <v>1</v>
      </c>
      <c r="V239" s="3">
        <v>282</v>
      </c>
      <c r="W239" s="51">
        <v>254152.56</v>
      </c>
      <c r="X239" s="51">
        <v>137584.54999999999</v>
      </c>
      <c r="Y239" s="51">
        <v>470.71</v>
      </c>
      <c r="Z239" s="51">
        <v>478.37</v>
      </c>
      <c r="AA239" s="51">
        <v>442.56</v>
      </c>
      <c r="AB239" s="51">
        <v>457.69</v>
      </c>
      <c r="AC239" s="17">
        <v>1.06361688672942</v>
      </c>
      <c r="AD239" s="17">
        <v>1.0451905215983499</v>
      </c>
      <c r="AE239" s="51">
        <v>2923.77</v>
      </c>
      <c r="AF239" s="51">
        <v>2160.23</v>
      </c>
      <c r="AG239" s="51">
        <v>2935.19</v>
      </c>
      <c r="AH239" s="51">
        <v>2148.81</v>
      </c>
      <c r="AI239" s="17">
        <v>0.99650644550718803</v>
      </c>
      <c r="AJ239" s="17">
        <v>1.0060722831314</v>
      </c>
      <c r="AK239" s="3">
        <v>-15</v>
      </c>
      <c r="AL239" s="3">
        <v>19</v>
      </c>
      <c r="AN239" s="6">
        <v>-3.3224498731342367E-3</v>
      </c>
      <c r="AP239" s="6">
        <v>-8.3416481739336801E-3</v>
      </c>
      <c r="AR239" s="6">
        <v>4.0380855223998147E-4</v>
      </c>
      <c r="AT239" s="6">
        <v>1.0453253052356004E-4</v>
      </c>
      <c r="AV239" s="6">
        <v>7.7790039256830923E-4</v>
      </c>
      <c r="AX239" s="6">
        <v>5.6401825845164844E-4</v>
      </c>
      <c r="AZ239" s="6">
        <v>-3.7295266579040476E-4</v>
      </c>
      <c r="BA239" s="20"/>
      <c r="BB239" s="6">
        <v>-4.6052373672422764E-4</v>
      </c>
      <c r="BC239" s="20"/>
      <c r="BD239" s="6">
        <v>4.8093049086939121E-3</v>
      </c>
      <c r="BE239" s="23"/>
      <c r="BF239" s="6">
        <v>-6.4363193488802262E-3</v>
      </c>
      <c r="BG239" s="23"/>
      <c r="BH239" s="6">
        <v>1.6475780125457806E-3</v>
      </c>
      <c r="BI239" s="23"/>
      <c r="BJ239" s="6">
        <v>-2.241788081376761E-3</v>
      </c>
      <c r="BK239" s="23"/>
      <c r="BL239" s="6">
        <v>2.9869252465730689E-3</v>
      </c>
      <c r="BM239" s="20"/>
      <c r="BN239" s="6">
        <v>-4.5065906845977999E-3</v>
      </c>
      <c r="BO239" s="20"/>
      <c r="BQ239" s="23"/>
      <c r="BR239">
        <v>19</v>
      </c>
      <c r="BS239">
        <f t="shared" si="41"/>
        <v>34</v>
      </c>
      <c r="BT239">
        <v>137584.54999999999</v>
      </c>
      <c r="CA239" s="21"/>
      <c r="CC239" s="21"/>
    </row>
    <row r="240" spans="1:81" x14ac:dyDescent="0.25">
      <c r="A240" s="1">
        <v>11</v>
      </c>
      <c r="B240" s="1" t="s">
        <v>21</v>
      </c>
      <c r="C240" s="1" t="s">
        <v>22</v>
      </c>
      <c r="D240" s="1" t="s">
        <v>40</v>
      </c>
      <c r="E240" s="1" t="s">
        <v>226</v>
      </c>
      <c r="F240" s="1" t="s">
        <v>43</v>
      </c>
      <c r="G240" s="1" t="b">
        <v>1</v>
      </c>
      <c r="H240" s="1" t="b">
        <v>1</v>
      </c>
      <c r="I240" s="1" t="b">
        <v>0</v>
      </c>
      <c r="J240" s="1" t="b">
        <v>1</v>
      </c>
      <c r="K240" s="1" t="b">
        <v>1</v>
      </c>
      <c r="L240" s="1">
        <v>500</v>
      </c>
      <c r="M240" s="1">
        <v>2</v>
      </c>
      <c r="N240" s="1">
        <v>0</v>
      </c>
      <c r="O240" s="1">
        <v>1</v>
      </c>
      <c r="P240" s="1">
        <v>2</v>
      </c>
      <c r="Q240" s="1">
        <v>100</v>
      </c>
      <c r="R240" s="1">
        <v>100</v>
      </c>
      <c r="S240" s="1">
        <v>1</v>
      </c>
      <c r="T240" s="1">
        <v>1</v>
      </c>
      <c r="U240" s="1" t="b">
        <v>1</v>
      </c>
      <c r="V240" s="1">
        <v>309</v>
      </c>
      <c r="W240" s="50">
        <v>245011.4</v>
      </c>
      <c r="X240" s="50">
        <v>138409.91</v>
      </c>
      <c r="Y240" s="50">
        <v>471.19</v>
      </c>
      <c r="Z240" s="50">
        <v>478.39</v>
      </c>
      <c r="AA240" s="50">
        <v>444.23</v>
      </c>
      <c r="AB240" s="50">
        <v>458.23</v>
      </c>
      <c r="AC240" s="16">
        <v>1.0607006034206099</v>
      </c>
      <c r="AD240" s="16">
        <v>1.04400434414973</v>
      </c>
      <c r="AE240" s="50">
        <v>2885.68</v>
      </c>
      <c r="AF240" s="50">
        <v>2198.3200000000002</v>
      </c>
      <c r="AG240" s="50">
        <v>2904.89</v>
      </c>
      <c r="AH240" s="50">
        <v>2179.11</v>
      </c>
      <c r="AI240" s="16">
        <v>0.99403480654925502</v>
      </c>
      <c r="AJ240" s="16">
        <v>1.0099845828770699</v>
      </c>
      <c r="AK240" s="1">
        <v>-15</v>
      </c>
      <c r="AL240" s="1">
        <v>18</v>
      </c>
      <c r="AN240" s="6" cm="1">
        <f t="array" ref="AN240:AN244">W240:W244/AO240-1</f>
        <v>-6.0564370270838053E-3</v>
      </c>
      <c r="AO240" s="23">
        <f>AVERAGE(W240:W244)</f>
        <v>246504.33799999999</v>
      </c>
      <c r="AP240" s="6" cm="1">
        <f t="array" ref="AP240:AP244">X240:X244/AQ240-1</f>
        <v>-1.0588009050870317E-2</v>
      </c>
      <c r="AQ240" s="23">
        <f t="shared" ref="AQ240" si="43">AVERAGE(X240:X244)</f>
        <v>139891.07800000001</v>
      </c>
      <c r="AR240" s="6" cm="1">
        <f t="array" ref="AR240:AR244">Y240:Y244/AS240-1</f>
        <v>5.6059763105031912E-4</v>
      </c>
      <c r="AS240" s="23">
        <f>AVERAGE(Y240:Y244)</f>
        <v>470.92600000000004</v>
      </c>
      <c r="AT240" s="6" cm="1">
        <f t="array" ref="AT240:AT244">Z240:Z244/AU240-1</f>
        <v>2.2580820520112788E-4</v>
      </c>
      <c r="AU240" s="23">
        <f>AVERAGE(Z240:Z244)</f>
        <v>478.28199999999998</v>
      </c>
      <c r="AV240" s="6" cm="1">
        <f t="array" ref="AV240:AV244">AA240:AA244/AW240-1</f>
        <v>9.5086163385982303E-4</v>
      </c>
      <c r="AW240" s="23">
        <f>AVERAGE(AA240:AA244)</f>
        <v>443.80799999999999</v>
      </c>
      <c r="AX240" s="6" cm="1">
        <f t="array" ref="AX240:AX244">AB240:AB244/AY240-1</f>
        <v>8.7368673961973897E-4</v>
      </c>
      <c r="AY240" s="23">
        <f>AVERAGE(AB240:AB244)</f>
        <v>457.82999999999993</v>
      </c>
      <c r="AZ240" s="6" cm="1">
        <f t="array" ref="AZ240:AZ244">AC240:AC244/BA240-1</f>
        <v>-3.9376576371397132E-4</v>
      </c>
      <c r="BA240" s="20">
        <f>AVERAGE(AC240:AC244)</f>
        <v>1.061118435531768</v>
      </c>
      <c r="BB240" s="6" cm="1">
        <f t="array" ref="BB240:BB244">AD240:AD244/BC240-1</f>
        <v>-6.5017322743332606E-4</v>
      </c>
      <c r="BC240" s="20">
        <f>AVERAGE(AD240:AD244)</f>
        <v>1.0446835694377179</v>
      </c>
      <c r="BD240" s="6" cm="1">
        <f t="array" ref="BD240:BD244">AE240:AE244/BE240-1</f>
        <v>5.3380101018760673E-3</v>
      </c>
      <c r="BE240" s="23">
        <f>AVERAGE(AE240:AE244)</f>
        <v>2870.3579999999993</v>
      </c>
      <c r="BF240" s="6" cm="1">
        <f t="array" ref="BF240:BF244">AF240:AF244/BG240-1</f>
        <v>-6.9216250866217521E-3</v>
      </c>
      <c r="BG240" s="23">
        <f>AVERAGE(AF240:AF244)</f>
        <v>2213.6419999999998</v>
      </c>
      <c r="BH240" s="6" cm="1">
        <f t="array" ref="BH240:BH244">AG240:AG244/BI240-1</f>
        <v>1.8455050589571975E-4</v>
      </c>
      <c r="BI240" s="23">
        <f>AVERAGE(AG240:AG244)</f>
        <v>2904.3539999999998</v>
      </c>
      <c r="BJ240" s="6" cm="1">
        <f t="array" ref="BJ240:BJ244">AH240:AH244/BK240-1</f>
        <v>-2.4591149204966634E-4</v>
      </c>
      <c r="BK240" s="23">
        <f>AVERAGE(AH240:AH244)</f>
        <v>2179.6460000000002</v>
      </c>
      <c r="BL240" s="6" cm="1">
        <f t="array" ref="BL240:BL244">AI240:AI244/BM240-1</f>
        <v>4.9313754271325116E-3</v>
      </c>
      <c r="BM240" s="20">
        <f>AVERAGE(AI240:AI244)</f>
        <v>0.98915690250665522</v>
      </c>
      <c r="BN240" s="6" cm="1">
        <f t="array" ref="BN240:BN244">AJ240:AJ244/BO240-1</f>
        <v>-7.0584310467826095E-3</v>
      </c>
      <c r="BO240" s="20">
        <f>AVERAGE(AJ240:AJ244)</f>
        <v>1.0171641660060819</v>
      </c>
      <c r="BQ240" s="23"/>
      <c r="BR240">
        <v>18</v>
      </c>
      <c r="BS240">
        <f t="shared" si="41"/>
        <v>33</v>
      </c>
      <c r="BT240">
        <v>138409.91</v>
      </c>
      <c r="CA240" s="21"/>
      <c r="CC240" s="21"/>
    </row>
    <row r="241" spans="1:81" x14ac:dyDescent="0.25">
      <c r="A241" s="1">
        <v>12</v>
      </c>
      <c r="B241" s="1" t="s">
        <v>21</v>
      </c>
      <c r="C241" s="1" t="s">
        <v>22</v>
      </c>
      <c r="D241" s="1" t="s">
        <v>40</v>
      </c>
      <c r="E241" s="1" t="s">
        <v>226</v>
      </c>
      <c r="F241" s="1" t="s">
        <v>43</v>
      </c>
      <c r="G241" s="1" t="b">
        <v>1</v>
      </c>
      <c r="H241" s="1" t="b">
        <v>1</v>
      </c>
      <c r="I241" s="1" t="b">
        <v>0</v>
      </c>
      <c r="J241" s="1" t="b">
        <v>1</v>
      </c>
      <c r="K241" s="1" t="b">
        <v>1</v>
      </c>
      <c r="L241" s="1">
        <v>500</v>
      </c>
      <c r="M241" s="1">
        <v>2</v>
      </c>
      <c r="N241" s="1">
        <v>0</v>
      </c>
      <c r="O241" s="1">
        <v>1</v>
      </c>
      <c r="P241" s="1">
        <v>2</v>
      </c>
      <c r="Q241" s="1">
        <v>100</v>
      </c>
      <c r="R241" s="1">
        <v>100</v>
      </c>
      <c r="S241" s="1">
        <v>1</v>
      </c>
      <c r="T241" s="1">
        <v>1</v>
      </c>
      <c r="U241" s="1" t="b">
        <v>1</v>
      </c>
      <c r="V241" s="1">
        <v>310</v>
      </c>
      <c r="W241" s="50">
        <v>248983.95</v>
      </c>
      <c r="X241" s="50">
        <v>141750.97</v>
      </c>
      <c r="Y241" s="50">
        <v>470.91</v>
      </c>
      <c r="Z241" s="50">
        <v>478.25</v>
      </c>
      <c r="AA241" s="50">
        <v>442.95</v>
      </c>
      <c r="AB241" s="50">
        <v>457.02</v>
      </c>
      <c r="AC241" s="16">
        <v>1.0631353526767</v>
      </c>
      <c r="AD241" s="16">
        <v>1.04646478336705</v>
      </c>
      <c r="AE241" s="50">
        <v>2871.93</v>
      </c>
      <c r="AF241" s="50">
        <v>2212.0700000000002</v>
      </c>
      <c r="AG241" s="50">
        <v>2902.89</v>
      </c>
      <c r="AH241" s="50">
        <v>2181.11</v>
      </c>
      <c r="AI241" s="16">
        <v>0.99037024330592105</v>
      </c>
      <c r="AJ241" s="16">
        <v>1.0160776841558301</v>
      </c>
      <c r="AK241" s="1">
        <v>-15</v>
      </c>
      <c r="AL241" s="1">
        <v>18</v>
      </c>
      <c r="AN241" s="6">
        <v>1.0059100866614434E-2</v>
      </c>
      <c r="AP241" s="6">
        <v>1.3295286780190541E-2</v>
      </c>
      <c r="AR241" s="6">
        <v>-3.3975614003090016E-5</v>
      </c>
      <c r="AT241" s="6">
        <v>-6.690613487436714E-5</v>
      </c>
      <c r="AV241" s="6">
        <v>-1.9332684404066436E-3</v>
      </c>
      <c r="AX241" s="6">
        <v>-1.7692156477293608E-3</v>
      </c>
      <c r="AZ241" s="6">
        <v>1.90074649294103E-3</v>
      </c>
      <c r="BA241" s="20"/>
      <c r="BB241" s="6">
        <v>1.7050272268479549E-3</v>
      </c>
      <c r="BC241" s="20"/>
      <c r="BD241" s="6">
        <v>5.4766687639684619E-4</v>
      </c>
      <c r="BE241" s="23"/>
      <c r="BF241" s="6">
        <v>-7.101419290018729E-4</v>
      </c>
      <c r="BG241" s="23"/>
      <c r="BH241" s="6">
        <v>-5.0407078475966927E-4</v>
      </c>
      <c r="BI241" s="23"/>
      <c r="BJ241" s="6">
        <v>6.7166870216528451E-4</v>
      </c>
      <c r="BK241" s="23"/>
      <c r="BL241" s="6">
        <v>1.2266413914627794E-3</v>
      </c>
      <c r="BM241" s="20"/>
      <c r="BN241" s="6">
        <v>-1.0681479809870886E-3</v>
      </c>
      <c r="BO241" s="20"/>
      <c r="BQ241" s="23"/>
      <c r="BR241">
        <v>18</v>
      </c>
      <c r="BS241">
        <f t="shared" si="41"/>
        <v>33</v>
      </c>
      <c r="BT241">
        <v>141750.97</v>
      </c>
      <c r="CA241" s="21"/>
      <c r="CC241" s="21"/>
    </row>
    <row r="242" spans="1:81" x14ac:dyDescent="0.25">
      <c r="A242" s="1">
        <v>13</v>
      </c>
      <c r="B242" s="1" t="s">
        <v>21</v>
      </c>
      <c r="C242" s="1" t="s">
        <v>22</v>
      </c>
      <c r="D242" s="1" t="s">
        <v>40</v>
      </c>
      <c r="E242" s="1" t="s">
        <v>226</v>
      </c>
      <c r="F242" s="1" t="s">
        <v>43</v>
      </c>
      <c r="G242" s="1" t="b">
        <v>1</v>
      </c>
      <c r="H242" s="1" t="b">
        <v>1</v>
      </c>
      <c r="I242" s="1" t="b">
        <v>0</v>
      </c>
      <c r="J242" s="1" t="b">
        <v>1</v>
      </c>
      <c r="K242" s="1" t="b">
        <v>1</v>
      </c>
      <c r="L242" s="1">
        <v>500</v>
      </c>
      <c r="M242" s="1">
        <v>2</v>
      </c>
      <c r="N242" s="1">
        <v>0</v>
      </c>
      <c r="O242" s="1">
        <v>1</v>
      </c>
      <c r="P242" s="1">
        <v>2</v>
      </c>
      <c r="Q242" s="1">
        <v>100</v>
      </c>
      <c r="R242" s="1">
        <v>100</v>
      </c>
      <c r="S242" s="1">
        <v>1</v>
      </c>
      <c r="T242" s="1">
        <v>1</v>
      </c>
      <c r="U242" s="1" t="b">
        <v>1</v>
      </c>
      <c r="V242" s="1">
        <v>295</v>
      </c>
      <c r="W242" s="50">
        <v>246168.11</v>
      </c>
      <c r="X242" s="50">
        <v>139721.71</v>
      </c>
      <c r="Y242" s="50">
        <v>471.08</v>
      </c>
      <c r="Z242" s="50">
        <v>478.41</v>
      </c>
      <c r="AA242" s="50">
        <v>443.71</v>
      </c>
      <c r="AB242" s="50">
        <v>457.84</v>
      </c>
      <c r="AC242" s="16">
        <v>1.0616960277663201</v>
      </c>
      <c r="AD242" s="16">
        <v>1.0449383492581701</v>
      </c>
      <c r="AE242" s="50">
        <v>2873.33</v>
      </c>
      <c r="AF242" s="50">
        <v>2210.67</v>
      </c>
      <c r="AG242" s="50">
        <v>2899.39</v>
      </c>
      <c r="AH242" s="50">
        <v>2184.61</v>
      </c>
      <c r="AI242" s="16">
        <v>0.99196714073793002</v>
      </c>
      <c r="AJ242" s="16">
        <v>1.0136739971139599</v>
      </c>
      <c r="AK242" s="1">
        <v>-15</v>
      </c>
      <c r="AL242" s="1">
        <v>18</v>
      </c>
      <c r="AN242" s="6">
        <v>-1.3639841096833027E-3</v>
      </c>
      <c r="AP242" s="6">
        <v>-1.2107133808777482E-3</v>
      </c>
      <c r="AR242" s="6">
        <v>3.2701528477918629E-4</v>
      </c>
      <c r="AT242" s="6">
        <v>2.6762453949769061E-4</v>
      </c>
      <c r="AV242" s="6">
        <v>-2.208162088110921E-4</v>
      </c>
      <c r="AX242" s="6">
        <v>2.1842168490548985E-5</v>
      </c>
      <c r="AZ242" s="6">
        <v>5.4432400306247963E-4</v>
      </c>
      <c r="BA242" s="20"/>
      <c r="BB242" s="6">
        <v>2.4388228924610011E-4</v>
      </c>
      <c r="BC242" s="20"/>
      <c r="BD242" s="6">
        <v>1.0354109139001366E-3</v>
      </c>
      <c r="BE242" s="23"/>
      <c r="BF242" s="6">
        <v>-1.3425838505051191E-3</v>
      </c>
      <c r="BG242" s="23"/>
      <c r="BH242" s="6">
        <v>-1.7091580434065445E-3</v>
      </c>
      <c r="BI242" s="23"/>
      <c r="BJ242" s="6">
        <v>2.2774340420417261E-3</v>
      </c>
      <c r="BK242" s="23"/>
      <c r="BL242" s="6">
        <v>2.8410439477835059E-3</v>
      </c>
      <c r="BM242" s="20"/>
      <c r="BN242" s="6">
        <v>-3.4312739366608724E-3</v>
      </c>
      <c r="BO242" s="20"/>
      <c r="BQ242" s="23"/>
      <c r="BR242">
        <v>18</v>
      </c>
      <c r="BS242">
        <f t="shared" si="41"/>
        <v>33</v>
      </c>
      <c r="BT242">
        <v>139721.71</v>
      </c>
      <c r="CA242" s="21"/>
      <c r="CC242" s="21"/>
    </row>
    <row r="243" spans="1:81" x14ac:dyDescent="0.25">
      <c r="A243" s="1">
        <v>14</v>
      </c>
      <c r="B243" s="1" t="s">
        <v>21</v>
      </c>
      <c r="C243" s="1" t="s">
        <v>22</v>
      </c>
      <c r="D243" s="1" t="s">
        <v>40</v>
      </c>
      <c r="E243" s="1" t="s">
        <v>226</v>
      </c>
      <c r="F243" s="1" t="s">
        <v>43</v>
      </c>
      <c r="G243" s="1" t="b">
        <v>1</v>
      </c>
      <c r="H243" s="1" t="b">
        <v>1</v>
      </c>
      <c r="I243" s="1" t="b">
        <v>0</v>
      </c>
      <c r="J243" s="1" t="b">
        <v>1</v>
      </c>
      <c r="K243" s="1" t="b">
        <v>1</v>
      </c>
      <c r="L243" s="1">
        <v>500</v>
      </c>
      <c r="M243" s="1">
        <v>2</v>
      </c>
      <c r="N243" s="1">
        <v>0</v>
      </c>
      <c r="O243" s="1">
        <v>1</v>
      </c>
      <c r="P243" s="1">
        <v>2</v>
      </c>
      <c r="Q243" s="1">
        <v>100</v>
      </c>
      <c r="R243" s="1">
        <v>100</v>
      </c>
      <c r="S243" s="1">
        <v>1</v>
      </c>
      <c r="T243" s="1">
        <v>1</v>
      </c>
      <c r="U243" s="1" t="b">
        <v>1</v>
      </c>
      <c r="V243" s="1">
        <v>297</v>
      </c>
      <c r="W243" s="50">
        <v>246776.11</v>
      </c>
      <c r="X243" s="50">
        <v>139855.76</v>
      </c>
      <c r="Y243" s="50">
        <v>470.72</v>
      </c>
      <c r="Z243" s="50">
        <v>478.15</v>
      </c>
      <c r="AA243" s="50">
        <v>444.05</v>
      </c>
      <c r="AB243" s="50">
        <v>457.86</v>
      </c>
      <c r="AC243" s="16">
        <v>1.0600783680196899</v>
      </c>
      <c r="AD243" s="16">
        <v>1.04432888262572</v>
      </c>
      <c r="AE243" s="50">
        <v>2863.05</v>
      </c>
      <c r="AF243" s="50">
        <v>2220.9499999999998</v>
      </c>
      <c r="AG243" s="50">
        <v>2914.7</v>
      </c>
      <c r="AH243" s="50">
        <v>2169.3000000000002</v>
      </c>
      <c r="AI243" s="16">
        <v>0.98293193494133602</v>
      </c>
      <c r="AJ243" s="16">
        <v>1.0250361461685</v>
      </c>
      <c r="AK243" s="1">
        <v>-15</v>
      </c>
      <c r="AL243" s="1">
        <v>18</v>
      </c>
      <c r="AN243" s="6">
        <v>1.1025039242920087E-3</v>
      </c>
      <c r="AP243" s="6">
        <v>-2.5246785216714862E-4</v>
      </c>
      <c r="AR243" s="6">
        <v>-4.3743603028933986E-4</v>
      </c>
      <c r="AT243" s="6">
        <v>-2.7598780635695874E-4</v>
      </c>
      <c r="AV243" s="6">
        <v>5.4528084216598494E-4</v>
      </c>
      <c r="AX243" s="6">
        <v>6.5526505471646956E-5</v>
      </c>
      <c r="AZ243" s="6">
        <v>-9.8016157033109508E-4</v>
      </c>
      <c r="BA243" s="20"/>
      <c r="BB243" s="6">
        <v>-3.3951602415727145E-4</v>
      </c>
      <c r="BC243" s="20"/>
      <c r="BD243" s="6">
        <v>-2.5460238757670783E-3</v>
      </c>
      <c r="BE243" s="23"/>
      <c r="BF243" s="6">
        <v>3.3013468302462989E-3</v>
      </c>
      <c r="BG243" s="23"/>
      <c r="BH243" s="6">
        <v>3.5622379365600754E-3</v>
      </c>
      <c r="BI243" s="23"/>
      <c r="BJ243" s="6">
        <v>-4.7466423446743677E-3</v>
      </c>
      <c r="BK243" s="23"/>
      <c r="BL243" s="6">
        <v>-6.2932054050720554E-3</v>
      </c>
      <c r="BM243" s="20"/>
      <c r="BN243" s="6">
        <v>7.7391442065124494E-3</v>
      </c>
      <c r="BO243" s="20"/>
      <c r="BQ243" s="23"/>
      <c r="BR243">
        <v>18</v>
      </c>
      <c r="BS243">
        <f t="shared" si="41"/>
        <v>33</v>
      </c>
      <c r="BT243">
        <v>139855.76</v>
      </c>
      <c r="CA243" s="21"/>
      <c r="CC243" s="21"/>
    </row>
    <row r="244" spans="1:81" x14ac:dyDescent="0.25">
      <c r="A244" s="1">
        <v>15</v>
      </c>
      <c r="B244" s="1" t="s">
        <v>21</v>
      </c>
      <c r="C244" s="1" t="s">
        <v>22</v>
      </c>
      <c r="D244" s="1" t="s">
        <v>40</v>
      </c>
      <c r="E244" s="1" t="s">
        <v>226</v>
      </c>
      <c r="F244" s="1" t="s">
        <v>43</v>
      </c>
      <c r="G244" s="1" t="b">
        <v>1</v>
      </c>
      <c r="H244" s="1" t="b">
        <v>1</v>
      </c>
      <c r="I244" s="1" t="b">
        <v>0</v>
      </c>
      <c r="J244" s="1" t="b">
        <v>1</v>
      </c>
      <c r="K244" s="1" t="b">
        <v>1</v>
      </c>
      <c r="L244" s="1">
        <v>500</v>
      </c>
      <c r="M244" s="1">
        <v>2</v>
      </c>
      <c r="N244" s="1">
        <v>0</v>
      </c>
      <c r="O244" s="1">
        <v>1</v>
      </c>
      <c r="P244" s="1">
        <v>2</v>
      </c>
      <c r="Q244" s="1">
        <v>100</v>
      </c>
      <c r="R244" s="1">
        <v>100</v>
      </c>
      <c r="S244" s="1">
        <v>1</v>
      </c>
      <c r="T244" s="1">
        <v>1</v>
      </c>
      <c r="U244" s="1" t="b">
        <v>1</v>
      </c>
      <c r="V244" s="1">
        <v>310</v>
      </c>
      <c r="W244" s="50">
        <v>245582.12</v>
      </c>
      <c r="X244" s="50">
        <v>139717.04</v>
      </c>
      <c r="Y244" s="50">
        <v>470.73</v>
      </c>
      <c r="Z244" s="50">
        <v>478.21</v>
      </c>
      <c r="AA244" s="50">
        <v>444.1</v>
      </c>
      <c r="AB244" s="50">
        <v>458.2</v>
      </c>
      <c r="AC244" s="16">
        <v>1.05998182577552</v>
      </c>
      <c r="AD244" s="16">
        <v>1.0436814877879199</v>
      </c>
      <c r="AE244" s="50">
        <v>2857.8</v>
      </c>
      <c r="AF244" s="50">
        <v>2226.1999999999998</v>
      </c>
      <c r="AG244" s="50">
        <v>2899.9</v>
      </c>
      <c r="AH244" s="50">
        <v>2184.1</v>
      </c>
      <c r="AI244" s="16">
        <v>0.986480386998834</v>
      </c>
      <c r="AJ244" s="16">
        <v>1.02104841971505</v>
      </c>
      <c r="AK244" s="1">
        <v>-15</v>
      </c>
      <c r="AL244" s="1">
        <v>18</v>
      </c>
      <c r="AN244" s="6">
        <v>-3.741183654139113E-3</v>
      </c>
      <c r="AP244" s="6">
        <v>-1.2440964962754375E-3</v>
      </c>
      <c r="AR244" s="6">
        <v>-4.162012715374086E-4</v>
      </c>
      <c r="AT244" s="6">
        <v>-1.5053880346738158E-4</v>
      </c>
      <c r="AV244" s="6">
        <v>6.5794217319203874E-4</v>
      </c>
      <c r="AX244" s="6">
        <v>8.0816023414809202E-4</v>
      </c>
      <c r="AZ244" s="6">
        <v>-1.0711431619585543E-3</v>
      </c>
      <c r="BA244" s="20"/>
      <c r="BB244" s="6">
        <v>-9.5922026450301345E-4</v>
      </c>
      <c r="BC244" s="20"/>
      <c r="BD244" s="6">
        <v>-4.3750640164046395E-3</v>
      </c>
      <c r="BE244" s="23"/>
      <c r="BF244" s="6">
        <v>5.6730040358830003E-3</v>
      </c>
      <c r="BG244" s="23"/>
      <c r="BH244" s="6">
        <v>-1.5335596142893593E-3</v>
      </c>
      <c r="BI244" s="23"/>
      <c r="BJ244" s="6">
        <v>2.0434510925166904E-3</v>
      </c>
      <c r="BK244" s="23"/>
      <c r="BL244" s="6">
        <v>-2.7058553613067415E-3</v>
      </c>
      <c r="BM244" s="20"/>
      <c r="BN244" s="6">
        <v>3.8187087579182322E-3</v>
      </c>
      <c r="BO244" s="20"/>
      <c r="BQ244" s="23"/>
      <c r="BR244">
        <v>18</v>
      </c>
      <c r="BS244">
        <f t="shared" si="41"/>
        <v>33</v>
      </c>
      <c r="BT244">
        <v>139717.04</v>
      </c>
      <c r="CA244" s="21"/>
      <c r="CC244" s="21"/>
    </row>
    <row r="245" spans="1:81" x14ac:dyDescent="0.25">
      <c r="A245" s="3">
        <v>16</v>
      </c>
      <c r="B245" s="3" t="s">
        <v>21</v>
      </c>
      <c r="C245" s="3" t="s">
        <v>22</v>
      </c>
      <c r="D245" s="3" t="s">
        <v>40</v>
      </c>
      <c r="E245" s="3" t="s">
        <v>227</v>
      </c>
      <c r="F245" s="3" t="s">
        <v>43</v>
      </c>
      <c r="G245" s="3" t="b">
        <v>1</v>
      </c>
      <c r="H245" s="3" t="b">
        <v>1</v>
      </c>
      <c r="I245" s="3" t="b">
        <v>0</v>
      </c>
      <c r="J245" s="3" t="b">
        <v>1</v>
      </c>
      <c r="K245" s="3" t="b">
        <v>1</v>
      </c>
      <c r="L245" s="3">
        <v>500</v>
      </c>
      <c r="M245" s="3">
        <v>2</v>
      </c>
      <c r="N245" s="3">
        <v>0</v>
      </c>
      <c r="O245" s="3">
        <v>1</v>
      </c>
      <c r="P245" s="3">
        <v>2</v>
      </c>
      <c r="Q245" s="3">
        <v>100</v>
      </c>
      <c r="R245" s="3">
        <v>100</v>
      </c>
      <c r="S245" s="3">
        <v>1</v>
      </c>
      <c r="T245" s="3">
        <v>1</v>
      </c>
      <c r="U245" s="3" t="b">
        <v>1</v>
      </c>
      <c r="V245" s="3">
        <v>292</v>
      </c>
      <c r="W245" s="51">
        <v>238292.48000000001</v>
      </c>
      <c r="X245" s="51">
        <v>140697.82999999999</v>
      </c>
      <c r="Y245" s="51">
        <v>471.85</v>
      </c>
      <c r="Z245" s="51">
        <v>478.4</v>
      </c>
      <c r="AA245" s="51">
        <v>445.16</v>
      </c>
      <c r="AB245" s="51">
        <v>457.92</v>
      </c>
      <c r="AC245" s="17">
        <v>1.0599763025367399</v>
      </c>
      <c r="AD245" s="17">
        <v>1.0447375561964301</v>
      </c>
      <c r="AE245" s="51">
        <v>2862.3</v>
      </c>
      <c r="AF245" s="51">
        <v>2221.6999999999998</v>
      </c>
      <c r="AG245" s="51">
        <v>2878.89</v>
      </c>
      <c r="AH245" s="51">
        <v>2205.11</v>
      </c>
      <c r="AI245" s="17">
        <v>0.99508318260557405</v>
      </c>
      <c r="AJ245" s="17">
        <v>1.00900134347888</v>
      </c>
      <c r="AK245" s="3">
        <v>-15</v>
      </c>
      <c r="AL245" s="3">
        <v>17</v>
      </c>
      <c r="AN245" s="6" cm="1">
        <f t="array" ref="AN245:AN249">W245:W249/AO245-1</f>
        <v>-6.1090896597493227E-4</v>
      </c>
      <c r="AO245" s="23">
        <f>AVERAGE(W245:W249)</f>
        <v>238438.14400000003</v>
      </c>
      <c r="AP245" s="6" cm="1">
        <f t="array" ref="AP245:AP249">X245:X249/AQ245-1</f>
        <v>-2.0467790091353022E-3</v>
      </c>
      <c r="AQ245" s="23">
        <f t="shared" ref="AQ245" si="44">AVERAGE(X245:X249)</f>
        <v>140986.39799999999</v>
      </c>
      <c r="AR245" s="6" cm="1">
        <f t="array" ref="AR245:AR249">Y245:Y249/AS245-1</f>
        <v>-2.4154384656460692E-4</v>
      </c>
      <c r="AS245" s="23">
        <f>AVERAGE(Y245:Y249)</f>
        <v>471.96400000000006</v>
      </c>
      <c r="AT245" s="6" cm="1">
        <f t="array" ref="AT245:AT249">Z245:Z249/AU245-1</f>
        <v>-2.5913015857104149E-4</v>
      </c>
      <c r="AU245" s="23">
        <f>AVERAGE(Z245:Z249)</f>
        <v>478.524</v>
      </c>
      <c r="AV245" s="6" cm="1">
        <f t="array" ref="AV245:AV249">AA245:AA249/AW245-1</f>
        <v>5.574136008918984E-4</v>
      </c>
      <c r="AW245" s="23">
        <f>AVERAGE(AA245:AA249)</f>
        <v>444.91199999999998</v>
      </c>
      <c r="AX245" s="6" cm="1">
        <f t="array" ref="AX245:AX249">AB245:AB249/AY245-1</f>
        <v>4.1946308724849501E-4</v>
      </c>
      <c r="AY245" s="23">
        <f>AVERAGE(AB245:AB249)</f>
        <v>457.72799999999995</v>
      </c>
      <c r="AZ245" s="6" cm="1">
        <f t="array" ref="AZ245:AZ249">AC245:AC249/BA245-1</f>
        <v>-7.9289313106423176E-4</v>
      </c>
      <c r="BA245" s="20">
        <f>AVERAGE(AC245:AC249)</f>
        <v>1.060817417380294</v>
      </c>
      <c r="BB245" s="6" cm="1">
        <f t="array" ref="BB245:BB249">AD245:AD249/BC245-1</f>
        <v>-6.7552573190210463E-4</v>
      </c>
      <c r="BC245" s="20">
        <f>AVERAGE(AD245:AD249)</f>
        <v>1.0454437803713279</v>
      </c>
      <c r="BD245" s="6" cm="1">
        <f t="array" ref="BD245:BD249">AE245:AE249/BE245-1</f>
        <v>5.669984528142713E-4</v>
      </c>
      <c r="BE245" s="23">
        <f>AVERAGE(AE245:AE249)</f>
        <v>2860.6780000000003</v>
      </c>
      <c r="BF245" s="6" cm="1">
        <f t="array" ref="BF245:BF249">AF245:AF249/BG245-1</f>
        <v>-7.2953895117300327E-4</v>
      </c>
      <c r="BG245" s="23">
        <f>AVERAGE(AF245:AF249)</f>
        <v>2223.3219999999997</v>
      </c>
      <c r="BH245" s="6" cm="1">
        <f t="array" ref="BH245:BH249">AG245:AG249/BI245-1</f>
        <v>1.1218278630604761E-3</v>
      </c>
      <c r="BI245" s="23">
        <f>AVERAGE(AG245:AG249)</f>
        <v>2875.6639999999998</v>
      </c>
      <c r="BJ245" s="6" cm="1">
        <f t="array" ref="BJ245:BJ249">AH245:AH249/BK245-1</f>
        <v>-1.46082842466011E-3</v>
      </c>
      <c r="BK245" s="23">
        <f>AVERAGE(AH245:AH249)</f>
        <v>2208.3360000000002</v>
      </c>
      <c r="BL245" s="6" cm="1">
        <f t="array" ref="BL245:BL249">AI245:AI249/BM245-1</f>
        <v>-6.8329454973181658E-4</v>
      </c>
      <c r="BM245" s="20">
        <f>AVERAGE(AI245:AI249)</f>
        <v>0.99576358243427276</v>
      </c>
      <c r="BN245" s="6" cm="1">
        <f t="array" ref="BN245:BN249">AJ245:AJ249/BO245-1</f>
        <v>5.3225231820674956E-4</v>
      </c>
      <c r="BO245" s="20">
        <f>AVERAGE(AJ245:AJ249)</f>
        <v>1.0084645858652239</v>
      </c>
      <c r="BQ245" s="23"/>
      <c r="BR245">
        <v>17</v>
      </c>
      <c r="BS245">
        <f t="shared" si="41"/>
        <v>32</v>
      </c>
      <c r="BT245">
        <v>140697.82999999999</v>
      </c>
      <c r="CA245" s="21"/>
      <c r="CC245" s="21"/>
    </row>
    <row r="246" spans="1:81" x14ac:dyDescent="0.25">
      <c r="A246" s="3">
        <v>17</v>
      </c>
      <c r="B246" s="3" t="s">
        <v>21</v>
      </c>
      <c r="C246" s="3" t="s">
        <v>22</v>
      </c>
      <c r="D246" s="3" t="s">
        <v>40</v>
      </c>
      <c r="E246" s="3" t="s">
        <v>227</v>
      </c>
      <c r="F246" s="3" t="s">
        <v>43</v>
      </c>
      <c r="G246" s="3" t="b">
        <v>1</v>
      </c>
      <c r="H246" s="3" t="b">
        <v>1</v>
      </c>
      <c r="I246" s="3" t="b">
        <v>0</v>
      </c>
      <c r="J246" s="3" t="b">
        <v>1</v>
      </c>
      <c r="K246" s="3" t="b">
        <v>1</v>
      </c>
      <c r="L246" s="3">
        <v>500</v>
      </c>
      <c r="M246" s="3">
        <v>2</v>
      </c>
      <c r="N246" s="3">
        <v>0</v>
      </c>
      <c r="O246" s="3">
        <v>1</v>
      </c>
      <c r="P246" s="3">
        <v>2</v>
      </c>
      <c r="Q246" s="3">
        <v>100</v>
      </c>
      <c r="R246" s="3">
        <v>100</v>
      </c>
      <c r="S246" s="3">
        <v>1</v>
      </c>
      <c r="T246" s="3">
        <v>1</v>
      </c>
      <c r="U246" s="3" t="b">
        <v>1</v>
      </c>
      <c r="V246" s="3">
        <v>296</v>
      </c>
      <c r="W246" s="51">
        <v>239376.57</v>
      </c>
      <c r="X246" s="51">
        <v>141484.32</v>
      </c>
      <c r="Y246" s="51">
        <v>471.72</v>
      </c>
      <c r="Z246" s="51">
        <v>478.33</v>
      </c>
      <c r="AA246" s="51">
        <v>444.93</v>
      </c>
      <c r="AB246" s="51">
        <v>457.59</v>
      </c>
      <c r="AC246" s="17">
        <v>1.0602230466704901</v>
      </c>
      <c r="AD246" s="17">
        <v>1.0453353751650201</v>
      </c>
      <c r="AE246" s="51">
        <v>2855.11</v>
      </c>
      <c r="AF246" s="51">
        <v>2228.89</v>
      </c>
      <c r="AG246" s="51">
        <v>2883.73</v>
      </c>
      <c r="AH246" s="51">
        <v>2200.27</v>
      </c>
      <c r="AI246" s="17">
        <v>0.99106000187122201</v>
      </c>
      <c r="AJ246" s="17">
        <v>1.01473380139811</v>
      </c>
      <c r="AK246" s="3">
        <v>-15</v>
      </c>
      <c r="AL246" s="3">
        <v>17</v>
      </c>
      <c r="AN246" s="6">
        <v>3.9357209557879802E-3</v>
      </c>
      <c r="AP246" s="6">
        <v>3.5317023986953799E-3</v>
      </c>
      <c r="AR246" s="6">
        <v>-5.1698858387505542E-4</v>
      </c>
      <c r="AT246" s="6">
        <v>-4.0541331260290914E-4</v>
      </c>
      <c r="AV246" s="6">
        <v>4.0457438774454957E-5</v>
      </c>
      <c r="AX246" s="6">
        <v>-3.014890939596615E-4</v>
      </c>
      <c r="AZ246" s="6">
        <v>-5.6029501407672822E-4</v>
      </c>
      <c r="BA246" s="20"/>
      <c r="BB246" s="6">
        <v>-1.036930041989903E-4</v>
      </c>
      <c r="BC246" s="20"/>
      <c r="BD246" s="6">
        <v>-1.9463917295131639E-3</v>
      </c>
      <c r="BE246" s="23"/>
      <c r="BF246" s="6">
        <v>2.5043605919430334E-3</v>
      </c>
      <c r="BG246" s="23"/>
      <c r="BH246" s="6">
        <v>2.8049174034241453E-3</v>
      </c>
      <c r="BI246" s="23"/>
      <c r="BJ246" s="6">
        <v>-3.6525238912920033E-3</v>
      </c>
      <c r="BK246" s="23"/>
      <c r="BL246" s="6">
        <v>-4.7235916697738745E-3</v>
      </c>
      <c r="BM246" s="20"/>
      <c r="BN246" s="6">
        <v>6.2165946338188505E-3</v>
      </c>
      <c r="BO246" s="20"/>
      <c r="BQ246" s="23"/>
      <c r="BR246">
        <v>17</v>
      </c>
      <c r="BS246">
        <f t="shared" si="41"/>
        <v>32</v>
      </c>
      <c r="BT246">
        <v>141484.32</v>
      </c>
      <c r="CA246" s="21"/>
      <c r="CC246" s="21"/>
    </row>
    <row r="247" spans="1:81" x14ac:dyDescent="0.25">
      <c r="A247" s="3">
        <v>18</v>
      </c>
      <c r="B247" s="3" t="s">
        <v>21</v>
      </c>
      <c r="C247" s="3" t="s">
        <v>22</v>
      </c>
      <c r="D247" s="3" t="s">
        <v>40</v>
      </c>
      <c r="E247" s="3" t="s">
        <v>227</v>
      </c>
      <c r="F247" s="3" t="s">
        <v>43</v>
      </c>
      <c r="G247" s="3" t="b">
        <v>1</v>
      </c>
      <c r="H247" s="3" t="b">
        <v>1</v>
      </c>
      <c r="I247" s="3" t="b">
        <v>0</v>
      </c>
      <c r="J247" s="3" t="b">
        <v>1</v>
      </c>
      <c r="K247" s="3" t="b">
        <v>1</v>
      </c>
      <c r="L247" s="3">
        <v>500</v>
      </c>
      <c r="M247" s="3">
        <v>2</v>
      </c>
      <c r="N247" s="3">
        <v>0</v>
      </c>
      <c r="O247" s="3">
        <v>1</v>
      </c>
      <c r="P247" s="3">
        <v>2</v>
      </c>
      <c r="Q247" s="3">
        <v>100</v>
      </c>
      <c r="R247" s="3">
        <v>100</v>
      </c>
      <c r="S247" s="3">
        <v>1</v>
      </c>
      <c r="T247" s="3">
        <v>1</v>
      </c>
      <c r="U247" s="3" t="b">
        <v>1</v>
      </c>
      <c r="V247" s="3">
        <v>302</v>
      </c>
      <c r="W247" s="51">
        <v>236341.57</v>
      </c>
      <c r="X247" s="51">
        <v>140184.06</v>
      </c>
      <c r="Y247" s="51">
        <v>472.17</v>
      </c>
      <c r="Z247" s="51">
        <v>478.88</v>
      </c>
      <c r="AA247" s="51">
        <v>445.05</v>
      </c>
      <c r="AB247" s="51">
        <v>458.11</v>
      </c>
      <c r="AC247" s="17">
        <v>1.06095106146523</v>
      </c>
      <c r="AD247" s="17">
        <v>1.0453499516460001</v>
      </c>
      <c r="AE247" s="51">
        <v>2844.77</v>
      </c>
      <c r="AF247" s="51">
        <v>2239.23</v>
      </c>
      <c r="AG247" s="51">
        <v>2863.67</v>
      </c>
      <c r="AH247" s="51">
        <v>2220.33</v>
      </c>
      <c r="AI247" s="17">
        <v>0.99429981126384304</v>
      </c>
      <c r="AJ247" s="17">
        <v>1.0100353806411</v>
      </c>
      <c r="AK247" s="3">
        <v>-15</v>
      </c>
      <c r="AL247" s="3">
        <v>17</v>
      </c>
      <c r="AN247" s="6">
        <v>-8.7929471553008787E-3</v>
      </c>
      <c r="AP247" s="6">
        <v>-5.6908894147362776E-3</v>
      </c>
      <c r="AR247" s="6">
        <v>4.3647396835333474E-4</v>
      </c>
      <c r="AT247" s="6">
        <v>7.4395432621976454E-4</v>
      </c>
      <c r="AV247" s="6">
        <v>3.1017369727059929E-4</v>
      </c>
      <c r="AX247" s="6">
        <v>8.3455676733801276E-4</v>
      </c>
      <c r="AZ247" s="6">
        <v>1.2598217444992343E-4</v>
      </c>
      <c r="BA247" s="20"/>
      <c r="BB247" s="6">
        <v>-8.9750139691369135E-5</v>
      </c>
      <c r="BC247" s="20"/>
      <c r="BD247" s="6">
        <v>-5.5609194743345691E-3</v>
      </c>
      <c r="BE247" s="23"/>
      <c r="BF247" s="6">
        <v>7.1550589613202931E-3</v>
      </c>
      <c r="BG247" s="23"/>
      <c r="BH247" s="6">
        <v>-4.1708627989917035E-3</v>
      </c>
      <c r="BI247" s="23"/>
      <c r="BJ247" s="6">
        <v>5.4312387245418758E-3</v>
      </c>
      <c r="BK247" s="23"/>
      <c r="BL247" s="6">
        <v>-1.4699986987386504E-3</v>
      </c>
      <c r="BM247" s="20"/>
      <c r="BN247" s="6">
        <v>1.5576102501688727E-3</v>
      </c>
      <c r="BO247" s="20"/>
      <c r="BQ247" s="23"/>
      <c r="BR247">
        <v>17</v>
      </c>
      <c r="BS247">
        <f t="shared" si="41"/>
        <v>32</v>
      </c>
      <c r="BT247">
        <v>140184.06</v>
      </c>
      <c r="CA247" s="21"/>
      <c r="CC247" s="21"/>
    </row>
    <row r="248" spans="1:81" x14ac:dyDescent="0.25">
      <c r="A248" s="3">
        <v>19</v>
      </c>
      <c r="B248" s="3" t="s">
        <v>21</v>
      </c>
      <c r="C248" s="3" t="s">
        <v>22</v>
      </c>
      <c r="D248" s="3" t="s">
        <v>40</v>
      </c>
      <c r="E248" s="3" t="s">
        <v>227</v>
      </c>
      <c r="F248" s="3" t="s">
        <v>43</v>
      </c>
      <c r="G248" s="3" t="b">
        <v>1</v>
      </c>
      <c r="H248" s="3" t="b">
        <v>1</v>
      </c>
      <c r="I248" s="3" t="b">
        <v>0</v>
      </c>
      <c r="J248" s="3" t="b">
        <v>1</v>
      </c>
      <c r="K248" s="3" t="b">
        <v>1</v>
      </c>
      <c r="L248" s="3">
        <v>500</v>
      </c>
      <c r="M248" s="3">
        <v>2</v>
      </c>
      <c r="N248" s="3">
        <v>0</v>
      </c>
      <c r="O248" s="3">
        <v>1</v>
      </c>
      <c r="P248" s="3">
        <v>2</v>
      </c>
      <c r="Q248" s="3">
        <v>100</v>
      </c>
      <c r="R248" s="3">
        <v>100</v>
      </c>
      <c r="S248" s="3">
        <v>1</v>
      </c>
      <c r="T248" s="3">
        <v>1</v>
      </c>
      <c r="U248" s="3" t="b">
        <v>1</v>
      </c>
      <c r="V248" s="3">
        <v>300</v>
      </c>
      <c r="W248" s="51">
        <v>238455.39</v>
      </c>
      <c r="X248" s="51">
        <v>140643.67000000001</v>
      </c>
      <c r="Y248" s="51">
        <v>472.14</v>
      </c>
      <c r="Z248" s="51">
        <v>478.62</v>
      </c>
      <c r="AA248" s="51">
        <v>444.9</v>
      </c>
      <c r="AB248" s="51">
        <v>457.62</v>
      </c>
      <c r="AC248" s="17">
        <v>1.0612396200043399</v>
      </c>
      <c r="AD248" s="17">
        <v>1.04589671370135</v>
      </c>
      <c r="AE248" s="51">
        <v>2869.44</v>
      </c>
      <c r="AF248" s="51">
        <v>2214.56</v>
      </c>
      <c r="AG248" s="51">
        <v>2880.15</v>
      </c>
      <c r="AH248" s="51">
        <v>2203.85</v>
      </c>
      <c r="AI248" s="17">
        <v>0.99752569916006395</v>
      </c>
      <c r="AJ248" s="17">
        <v>1.0070049363987199</v>
      </c>
      <c r="AK248" s="3">
        <v>-15</v>
      </c>
      <c r="AL248" s="3">
        <v>17</v>
      </c>
      <c r="AN248" s="6">
        <v>7.2329031381768161E-5</v>
      </c>
      <c r="AP248" s="6">
        <v>-2.4309295425788413E-3</v>
      </c>
      <c r="AR248" s="6">
        <v>3.729097982048124E-4</v>
      </c>
      <c r="AT248" s="6">
        <v>2.0061689695816121E-4</v>
      </c>
      <c r="AV248" s="6">
        <v>-2.6971625849636638E-5</v>
      </c>
      <c r="AX248" s="6">
        <v>-2.3594798657711191E-4</v>
      </c>
      <c r="AZ248" s="6">
        <v>3.9799744718416186E-4</v>
      </c>
      <c r="BA248" s="20"/>
      <c r="BB248" s="6">
        <v>4.3324503768271683E-4</v>
      </c>
      <c r="BC248" s="20"/>
      <c r="BD248" s="6">
        <v>3.0629102611337E-3</v>
      </c>
      <c r="BE248" s="23"/>
      <c r="BF248" s="6">
        <v>-3.9409496240309094E-3</v>
      </c>
      <c r="BG248" s="23"/>
      <c r="BH248" s="6">
        <v>1.5599875367915406E-3</v>
      </c>
      <c r="BI248" s="23"/>
      <c r="BJ248" s="6">
        <v>-2.0313937734114385E-3</v>
      </c>
      <c r="BK248" s="23"/>
      <c r="BL248" s="6">
        <v>1.7696135477092145E-3</v>
      </c>
      <c r="BM248" s="20"/>
      <c r="BN248" s="6">
        <v>-1.4473978431792656E-3</v>
      </c>
      <c r="BO248" s="20"/>
      <c r="BQ248" s="23"/>
      <c r="BR248">
        <v>17</v>
      </c>
      <c r="BS248">
        <f t="shared" si="41"/>
        <v>32</v>
      </c>
      <c r="BT248">
        <v>140643.67000000001</v>
      </c>
      <c r="CA248" s="21"/>
      <c r="CC248" s="21"/>
    </row>
    <row r="249" spans="1:81" x14ac:dyDescent="0.25">
      <c r="A249" s="3">
        <v>20</v>
      </c>
      <c r="B249" s="3" t="s">
        <v>21</v>
      </c>
      <c r="C249" s="3" t="s">
        <v>22</v>
      </c>
      <c r="D249" s="3" t="s">
        <v>40</v>
      </c>
      <c r="E249" s="3" t="s">
        <v>227</v>
      </c>
      <c r="F249" s="3" t="s">
        <v>43</v>
      </c>
      <c r="G249" s="3" t="b">
        <v>1</v>
      </c>
      <c r="H249" s="3" t="b">
        <v>1</v>
      </c>
      <c r="I249" s="3" t="b">
        <v>0</v>
      </c>
      <c r="J249" s="3" t="b">
        <v>1</v>
      </c>
      <c r="K249" s="3" t="b">
        <v>1</v>
      </c>
      <c r="L249" s="3">
        <v>500</v>
      </c>
      <c r="M249" s="3">
        <v>2</v>
      </c>
      <c r="N249" s="3">
        <v>0</v>
      </c>
      <c r="O249" s="3">
        <v>1</v>
      </c>
      <c r="P249" s="3">
        <v>2</v>
      </c>
      <c r="Q249" s="3">
        <v>100</v>
      </c>
      <c r="R249" s="3">
        <v>100</v>
      </c>
      <c r="S249" s="3">
        <v>1</v>
      </c>
      <c r="T249" s="3">
        <v>1</v>
      </c>
      <c r="U249" s="3" t="b">
        <v>1</v>
      </c>
      <c r="V249" s="3">
        <v>287</v>
      </c>
      <c r="W249" s="51">
        <v>239724.71</v>
      </c>
      <c r="X249" s="51">
        <v>141922.10999999999</v>
      </c>
      <c r="Y249" s="51">
        <v>471.94</v>
      </c>
      <c r="Z249" s="51">
        <v>478.39</v>
      </c>
      <c r="AA249" s="51">
        <v>444.52</v>
      </c>
      <c r="AB249" s="51">
        <v>457.4</v>
      </c>
      <c r="AC249" s="17">
        <v>1.0616970562246699</v>
      </c>
      <c r="AD249" s="17">
        <v>1.04589930514784</v>
      </c>
      <c r="AE249" s="51">
        <v>2871.77</v>
      </c>
      <c r="AF249" s="51">
        <v>2212.23</v>
      </c>
      <c r="AG249" s="51">
        <v>2871.88</v>
      </c>
      <c r="AH249" s="51">
        <v>2212.12</v>
      </c>
      <c r="AI249" s="17">
        <v>1.00084921727066</v>
      </c>
      <c r="AJ249" s="17">
        <v>1.0015474674093101</v>
      </c>
      <c r="AK249" s="3">
        <v>-15</v>
      </c>
      <c r="AL249" s="3">
        <v>17</v>
      </c>
      <c r="AN249" s="6">
        <v>5.3958061341057295E-3</v>
      </c>
      <c r="AP249" s="6">
        <v>6.6368955677553743E-3</v>
      </c>
      <c r="AR249" s="6">
        <v>-5.0851336118928891E-5</v>
      </c>
      <c r="AT249" s="6">
        <v>-2.8002775200408614E-4</v>
      </c>
      <c r="AV249" s="6">
        <v>-8.8107311108709396E-4</v>
      </c>
      <c r="AX249" s="6">
        <v>-7.1658277404917925E-4</v>
      </c>
      <c r="AZ249" s="6">
        <v>8.2920852350643059E-4</v>
      </c>
      <c r="BA249" s="20"/>
      <c r="BB249" s="6">
        <v>4.357238381105244E-4</v>
      </c>
      <c r="BC249" s="20"/>
      <c r="BD249" s="6">
        <v>3.8774024898990955E-3</v>
      </c>
      <c r="BE249" s="23"/>
      <c r="BF249" s="6">
        <v>-4.9889309780587476E-3</v>
      </c>
      <c r="BG249" s="23"/>
      <c r="BH249" s="6">
        <v>-1.3158700042841254E-3</v>
      </c>
      <c r="BI249" s="23"/>
      <c r="BJ249" s="6">
        <v>1.7135073648211208E-3</v>
      </c>
      <c r="BK249" s="23"/>
      <c r="BL249" s="6">
        <v>5.1072713705342387E-3</v>
      </c>
      <c r="BM249" s="20"/>
      <c r="BN249" s="6">
        <v>-6.859059359014763E-3</v>
      </c>
      <c r="BO249" s="20"/>
      <c r="BQ249" s="23"/>
      <c r="BR249">
        <v>17</v>
      </c>
      <c r="BS249">
        <f t="shared" si="41"/>
        <v>32</v>
      </c>
      <c r="BT249">
        <v>141922.10999999999</v>
      </c>
      <c r="CA249" s="21"/>
      <c r="CC249" s="21"/>
    </row>
    <row r="250" spans="1:81" x14ac:dyDescent="0.25">
      <c r="A250" s="1">
        <v>21</v>
      </c>
      <c r="B250" s="1" t="s">
        <v>21</v>
      </c>
      <c r="C250" s="1" t="s">
        <v>22</v>
      </c>
      <c r="D250" s="1" t="s">
        <v>40</v>
      </c>
      <c r="E250" s="1" t="s">
        <v>228</v>
      </c>
      <c r="F250" s="1" t="s">
        <v>43</v>
      </c>
      <c r="G250" s="1" t="b">
        <v>1</v>
      </c>
      <c r="H250" s="1" t="b">
        <v>1</v>
      </c>
      <c r="I250" s="1" t="b">
        <v>0</v>
      </c>
      <c r="J250" s="1" t="b">
        <v>1</v>
      </c>
      <c r="K250" s="1" t="b">
        <v>1</v>
      </c>
      <c r="L250" s="1">
        <v>500</v>
      </c>
      <c r="M250" s="1">
        <v>2</v>
      </c>
      <c r="N250" s="1">
        <v>0</v>
      </c>
      <c r="O250" s="1">
        <v>1</v>
      </c>
      <c r="P250" s="1">
        <v>2</v>
      </c>
      <c r="Q250" s="1">
        <v>100</v>
      </c>
      <c r="R250" s="1">
        <v>100</v>
      </c>
      <c r="S250" s="1">
        <v>1</v>
      </c>
      <c r="T250" s="1">
        <v>1</v>
      </c>
      <c r="U250" s="1" t="b">
        <v>1</v>
      </c>
      <c r="V250" s="1">
        <v>290</v>
      </c>
      <c r="W250" s="50">
        <v>234923.69</v>
      </c>
      <c r="X250" s="50">
        <v>146062.85999999999</v>
      </c>
      <c r="Y250" s="50">
        <v>472.46</v>
      </c>
      <c r="Z250" s="50">
        <v>478.33</v>
      </c>
      <c r="AA250" s="50">
        <v>444.75</v>
      </c>
      <c r="AB250" s="50">
        <v>456.57</v>
      </c>
      <c r="AC250" s="16">
        <v>1.0623118937071001</v>
      </c>
      <c r="AD250" s="16">
        <v>1.0476687898421</v>
      </c>
      <c r="AE250" s="50">
        <v>2842.11</v>
      </c>
      <c r="AF250" s="50">
        <v>2241.89</v>
      </c>
      <c r="AG250" s="50">
        <v>2837.25</v>
      </c>
      <c r="AH250" s="50">
        <v>2246.75</v>
      </c>
      <c r="AI250" s="16">
        <v>1.00235990821537</v>
      </c>
      <c r="AJ250" s="16">
        <v>0.99892372837446097</v>
      </c>
      <c r="AK250" s="1">
        <v>-15</v>
      </c>
      <c r="AL250" s="1">
        <v>16</v>
      </c>
      <c r="AN250" s="6" cm="1">
        <f t="array" ref="AN250:AN254">W250:W254/AO250-1</f>
        <v>2.7251055399402091E-3</v>
      </c>
      <c r="AO250" s="23">
        <f>AVERAGE(W250:W254)</f>
        <v>234285.23799999998</v>
      </c>
      <c r="AP250" s="6" cm="1">
        <f t="array" ref="AP250:AP254">X250:X254/AQ250-1</f>
        <v>6.4592665259219917E-3</v>
      </c>
      <c r="AQ250" s="23">
        <f t="shared" ref="AQ250" si="45">AVERAGE(X250:X254)</f>
        <v>145125.45600000001</v>
      </c>
      <c r="AR250" s="6" cm="1">
        <f t="array" ref="AR250:AR254">Y250:Y254/AS250-1</f>
        <v>-6.6839264260454279E-4</v>
      </c>
      <c r="AS250" s="23">
        <f>AVERAGE(Y250:Y254)</f>
        <v>472.77600000000001</v>
      </c>
      <c r="AT250" s="6" cm="1">
        <f t="array" ref="AT250:AT254">Z250:Z254/AU250-1</f>
        <v>-5.5161577453943789E-4</v>
      </c>
      <c r="AU250" s="23">
        <f>AVERAGE(Z250:Z254)</f>
        <v>478.59399999999994</v>
      </c>
      <c r="AV250" s="6" cm="1">
        <f t="array" ref="AV250:AV254">AA250:AA254/AW250-1</f>
        <v>-1.9782482611652163E-4</v>
      </c>
      <c r="AW250" s="23">
        <f>AVERAGE(AA250:AA254)</f>
        <v>444.83800000000002</v>
      </c>
      <c r="AX250" s="6" cm="1">
        <f t="array" ref="AX250:AX254">AB250:AB254/AY250-1</f>
        <v>7.0092741458527286E-5</v>
      </c>
      <c r="AY250" s="23">
        <f>AVERAGE(AB250:AB254)</f>
        <v>456.53800000000001</v>
      </c>
      <c r="AZ250" s="6" cm="1">
        <f t="array" ref="AZ250:AZ254">AC250:AC254/BA250-1</f>
        <v>-4.7299316532811719E-4</v>
      </c>
      <c r="BA250" s="20">
        <f>AVERAGE(AC250:AC254)</f>
        <v>1.0628145977478458</v>
      </c>
      <c r="BB250" s="6" cm="1">
        <f t="array" ref="BB250:BB254">AD250:AD254/BC250-1</f>
        <v>-6.2214430110996144E-4</v>
      </c>
      <c r="BC250" s="20">
        <f>AVERAGE(AD250:AD254)</f>
        <v>1.0483209967759781</v>
      </c>
      <c r="BD250" s="6" cm="1">
        <f t="array" ref="BD250:BD254">AE250:AE254/BE250-1</f>
        <v>-1.7975378157281119E-3</v>
      </c>
      <c r="BE250" s="23">
        <f>AVERAGE(AE250:AE254)</f>
        <v>2847.2280000000001</v>
      </c>
      <c r="BF250" s="6" cm="1">
        <f t="array" ref="BF250:BF254">AF250:AF254/BG250-1</f>
        <v>2.2881187711576434E-3</v>
      </c>
      <c r="BG250" s="23">
        <f>AVERAGE(AF250:AF254)</f>
        <v>2236.7719999999999</v>
      </c>
      <c r="BH250" s="6" cm="1">
        <f t="array" ref="BH250:BH254">AG250:AG254/BI250-1</f>
        <v>-2.4155098940972231E-3</v>
      </c>
      <c r="BI250" s="23">
        <f>AVERAGE(AG250:AG254)</f>
        <v>2844.12</v>
      </c>
      <c r="BJ250" s="6" cm="1">
        <f t="array" ref="BJ250:BJ254">AH250:AH254/BK250-1</f>
        <v>3.0671285961747508E-3</v>
      </c>
      <c r="BK250" s="23">
        <f>AVERAGE(AH250:AH254)</f>
        <v>2239.88</v>
      </c>
      <c r="BL250" s="6" cm="1">
        <f t="array" ref="BL250:BL254">AI250:AI254/BM250-1</f>
        <v>3.5952831700747367E-4</v>
      </c>
      <c r="BM250" s="20">
        <f>AVERAGE(AI250:AI254)</f>
        <v>1.0019996609636217</v>
      </c>
      <c r="BN250" s="6" cm="1">
        <f t="array" ref="BN250:BN254">AJ250:AJ254/BO250-1</f>
        <v>-1.2248507403909148E-3</v>
      </c>
      <c r="BO250" s="20">
        <f>AVERAGE(AJ250:AJ254)</f>
        <v>1.0001487613252713</v>
      </c>
      <c r="BR250">
        <v>16</v>
      </c>
      <c r="BS250">
        <f t="shared" si="41"/>
        <v>31</v>
      </c>
      <c r="BT250">
        <v>146062.85999999999</v>
      </c>
    </row>
    <row r="251" spans="1:81" x14ac:dyDescent="0.25">
      <c r="A251" s="1">
        <v>22</v>
      </c>
      <c r="B251" s="1" t="s">
        <v>21</v>
      </c>
      <c r="C251" s="1" t="s">
        <v>22</v>
      </c>
      <c r="D251" s="1" t="s">
        <v>40</v>
      </c>
      <c r="E251" s="1" t="s">
        <v>228</v>
      </c>
      <c r="F251" s="1" t="s">
        <v>43</v>
      </c>
      <c r="G251" s="1" t="b">
        <v>1</v>
      </c>
      <c r="H251" s="1" t="b">
        <v>1</v>
      </c>
      <c r="I251" s="1" t="b">
        <v>0</v>
      </c>
      <c r="J251" s="1" t="b">
        <v>1</v>
      </c>
      <c r="K251" s="1" t="b">
        <v>1</v>
      </c>
      <c r="L251" s="1">
        <v>500</v>
      </c>
      <c r="M251" s="1">
        <v>2</v>
      </c>
      <c r="N251" s="1">
        <v>0</v>
      </c>
      <c r="O251" s="1">
        <v>1</v>
      </c>
      <c r="P251" s="1">
        <v>2</v>
      </c>
      <c r="Q251" s="1">
        <v>100</v>
      </c>
      <c r="R251" s="1">
        <v>100</v>
      </c>
      <c r="S251" s="1">
        <v>1</v>
      </c>
      <c r="T251" s="1">
        <v>1</v>
      </c>
      <c r="U251" s="1" t="b">
        <v>1</v>
      </c>
      <c r="V251" s="1">
        <v>300</v>
      </c>
      <c r="W251" s="50">
        <v>233468.12</v>
      </c>
      <c r="X251" s="50">
        <v>144780.07999999999</v>
      </c>
      <c r="Y251" s="50">
        <v>472.83</v>
      </c>
      <c r="Z251" s="50">
        <v>478.61</v>
      </c>
      <c r="AA251" s="50">
        <v>444.93</v>
      </c>
      <c r="AB251" s="50">
        <v>456.82</v>
      </c>
      <c r="AC251" s="16">
        <v>1.06271733442363</v>
      </c>
      <c r="AD251" s="16">
        <v>1.04771604131328</v>
      </c>
      <c r="AE251" s="50">
        <v>2851.16</v>
      </c>
      <c r="AF251" s="50">
        <v>2232.84</v>
      </c>
      <c r="AG251" s="50">
        <v>2834.24</v>
      </c>
      <c r="AH251" s="50">
        <v>2249.7600000000002</v>
      </c>
      <c r="AI251" s="16">
        <v>1.0069604923344899</v>
      </c>
      <c r="AJ251" s="16">
        <v>0.99410358736972604</v>
      </c>
      <c r="AK251" s="1">
        <v>-15</v>
      </c>
      <c r="AL251" s="1">
        <v>16</v>
      </c>
      <c r="AN251" s="6">
        <v>-3.4877058707385444E-3</v>
      </c>
      <c r="AP251" s="6">
        <v>-2.3798443740981057E-3</v>
      </c>
      <c r="AR251" s="6">
        <v>1.1421899588803797E-4</v>
      </c>
      <c r="AT251" s="6">
        <v>3.3431259063076979E-5</v>
      </c>
      <c r="AV251" s="6">
        <v>2.0681686366708085E-4</v>
      </c>
      <c r="AX251" s="6">
        <v>6.1769228410346599E-4</v>
      </c>
      <c r="AZ251" s="6">
        <v>-9.1514855386720662E-5</v>
      </c>
      <c r="BA251" s="20"/>
      <c r="BB251" s="6">
        <v>-5.7707082521352149E-4</v>
      </c>
      <c r="BC251" s="20"/>
      <c r="BD251" s="6">
        <v>1.3809923195471363E-3</v>
      </c>
      <c r="BE251" s="23"/>
      <c r="BF251" s="6">
        <v>-1.7578903884704067E-3</v>
      </c>
      <c r="BG251" s="23"/>
      <c r="BH251" s="6">
        <v>-3.4738337341603254E-3</v>
      </c>
      <c r="BI251" s="23"/>
      <c r="BJ251" s="6">
        <v>4.4109505866385401E-3</v>
      </c>
      <c r="BK251" s="23"/>
      <c r="BL251" s="6">
        <v>4.9509311870399308E-3</v>
      </c>
      <c r="BM251" s="20"/>
      <c r="BN251" s="6">
        <v>-6.044274801215499E-3</v>
      </c>
      <c r="BO251" s="20"/>
      <c r="BR251">
        <v>16</v>
      </c>
      <c r="BS251">
        <f t="shared" si="41"/>
        <v>31</v>
      </c>
      <c r="BT251">
        <v>144780.07999999999</v>
      </c>
    </row>
    <row r="252" spans="1:81" x14ac:dyDescent="0.25">
      <c r="A252" s="1">
        <v>23</v>
      </c>
      <c r="B252" s="1" t="s">
        <v>21</v>
      </c>
      <c r="C252" s="1" t="s">
        <v>22</v>
      </c>
      <c r="D252" s="1" t="s">
        <v>40</v>
      </c>
      <c r="E252" s="1" t="s">
        <v>228</v>
      </c>
      <c r="F252" s="1" t="s">
        <v>43</v>
      </c>
      <c r="G252" s="1" t="b">
        <v>1</v>
      </c>
      <c r="H252" s="1" t="b">
        <v>1</v>
      </c>
      <c r="I252" s="1" t="b">
        <v>0</v>
      </c>
      <c r="J252" s="1" t="b">
        <v>1</v>
      </c>
      <c r="K252" s="1" t="b">
        <v>1</v>
      </c>
      <c r="L252" s="1">
        <v>500</v>
      </c>
      <c r="M252" s="1">
        <v>2</v>
      </c>
      <c r="N252" s="1">
        <v>0</v>
      </c>
      <c r="O252" s="1">
        <v>1</v>
      </c>
      <c r="P252" s="1">
        <v>2</v>
      </c>
      <c r="Q252" s="1">
        <v>100</v>
      </c>
      <c r="R252" s="1">
        <v>100</v>
      </c>
      <c r="S252" s="1">
        <v>1</v>
      </c>
      <c r="T252" s="1">
        <v>1</v>
      </c>
      <c r="U252" s="1" t="b">
        <v>1</v>
      </c>
      <c r="V252" s="1">
        <v>294</v>
      </c>
      <c r="W252" s="50">
        <v>233439.14</v>
      </c>
      <c r="X252" s="50">
        <v>143952.67000000001</v>
      </c>
      <c r="Y252" s="50">
        <v>473.13</v>
      </c>
      <c r="Z252" s="50">
        <v>478.87</v>
      </c>
      <c r="AA252" s="50">
        <v>445</v>
      </c>
      <c r="AB252" s="50">
        <v>456.56</v>
      </c>
      <c r="AC252" s="16">
        <v>1.0632263117393199</v>
      </c>
      <c r="AD252" s="16">
        <v>1.0488713724869101</v>
      </c>
      <c r="AE252" s="50">
        <v>2855.61</v>
      </c>
      <c r="AF252" s="50">
        <v>2228.39</v>
      </c>
      <c r="AG252" s="50">
        <v>2851.86</v>
      </c>
      <c r="AH252" s="50">
        <v>2232.14</v>
      </c>
      <c r="AI252" s="16">
        <v>1.00250853709244</v>
      </c>
      <c r="AJ252" s="16">
        <v>1.00036760364002</v>
      </c>
      <c r="AK252" s="1">
        <v>-15</v>
      </c>
      <c r="AL252" s="1">
        <v>16</v>
      </c>
      <c r="AN252" s="6">
        <v>-3.6114012441533783E-3</v>
      </c>
      <c r="AP252" s="6">
        <v>-8.0811873555800551E-3</v>
      </c>
      <c r="AR252" s="6">
        <v>7.4876897304432255E-4</v>
      </c>
      <c r="AT252" s="6">
        <v>5.7668921883702318E-4</v>
      </c>
      <c r="AV252" s="6">
        <v>3.6417752080519783E-4</v>
      </c>
      <c r="AX252" s="6">
        <v>4.8188759752765264E-5</v>
      </c>
      <c r="AZ252" s="6">
        <v>3.8738082102618421E-4</v>
      </c>
      <c r="BA252" s="20"/>
      <c r="BB252" s="6">
        <v>5.2500685632028699E-4</v>
      </c>
      <c r="BC252" s="20"/>
      <c r="BD252" s="6">
        <v>2.9439159772242096E-3</v>
      </c>
      <c r="BE252" s="23"/>
      <c r="BF252" s="6">
        <v>-3.7473645056358418E-3</v>
      </c>
      <c r="BG252" s="23"/>
      <c r="BH252" s="6">
        <v>2.7214041601621997E-3</v>
      </c>
      <c r="BI252" s="23"/>
      <c r="BJ252" s="6">
        <v>-3.4555422611927122E-3</v>
      </c>
      <c r="BK252" s="23"/>
      <c r="BL252" s="6">
        <v>5.0786057984186783E-4</v>
      </c>
      <c r="BM252" s="20"/>
      <c r="BN252" s="6">
        <v>2.1880976431809529E-4</v>
      </c>
      <c r="BO252" s="20"/>
      <c r="BR252">
        <v>16</v>
      </c>
      <c r="BS252">
        <f t="shared" si="41"/>
        <v>31</v>
      </c>
      <c r="BT252">
        <v>143952.67000000001</v>
      </c>
      <c r="CC252" s="20"/>
    </row>
    <row r="253" spans="1:81" x14ac:dyDescent="0.25">
      <c r="A253" s="1">
        <v>24</v>
      </c>
      <c r="B253" s="1" t="s">
        <v>21</v>
      </c>
      <c r="C253" s="1" t="s">
        <v>22</v>
      </c>
      <c r="D253" s="1" t="s">
        <v>40</v>
      </c>
      <c r="E253" s="1" t="s">
        <v>228</v>
      </c>
      <c r="F253" s="1" t="s">
        <v>43</v>
      </c>
      <c r="G253" s="1" t="b">
        <v>1</v>
      </c>
      <c r="H253" s="1" t="b">
        <v>1</v>
      </c>
      <c r="I253" s="1" t="b">
        <v>0</v>
      </c>
      <c r="J253" s="1" t="b">
        <v>1</v>
      </c>
      <c r="K253" s="1" t="b">
        <v>1</v>
      </c>
      <c r="L253" s="1">
        <v>500</v>
      </c>
      <c r="M253" s="1">
        <v>2</v>
      </c>
      <c r="N253" s="1">
        <v>0</v>
      </c>
      <c r="O253" s="1">
        <v>1</v>
      </c>
      <c r="P253" s="1">
        <v>2</v>
      </c>
      <c r="Q253" s="1">
        <v>100</v>
      </c>
      <c r="R253" s="1">
        <v>100</v>
      </c>
      <c r="S253" s="1">
        <v>1</v>
      </c>
      <c r="T253" s="1">
        <v>1</v>
      </c>
      <c r="U253" s="1" t="b">
        <v>1</v>
      </c>
      <c r="V253" s="1">
        <v>285</v>
      </c>
      <c r="W253" s="50">
        <v>235298.48</v>
      </c>
      <c r="X253" s="50">
        <v>145634.94</v>
      </c>
      <c r="Y253" s="50">
        <v>472.63</v>
      </c>
      <c r="Z253" s="50">
        <v>478.48</v>
      </c>
      <c r="AA253" s="50">
        <v>444.76</v>
      </c>
      <c r="AB253" s="50">
        <v>456.29</v>
      </c>
      <c r="AC253" s="16">
        <v>1.06267418304994</v>
      </c>
      <c r="AD253" s="16">
        <v>1.04864076076621</v>
      </c>
      <c r="AE253" s="50">
        <v>2843.29</v>
      </c>
      <c r="AF253" s="50">
        <v>2240.71</v>
      </c>
      <c r="AG253" s="50">
        <v>2852.95</v>
      </c>
      <c r="AH253" s="50">
        <v>2231.0500000000002</v>
      </c>
      <c r="AI253" s="16">
        <v>0.99751171253663795</v>
      </c>
      <c r="AJ253" s="16">
        <v>1.00590690001146</v>
      </c>
      <c r="AK253" s="1">
        <v>-15</v>
      </c>
      <c r="AL253" s="1">
        <v>16</v>
      </c>
      <c r="AN253" s="6">
        <v>4.3248222066814002E-3</v>
      </c>
      <c r="AP253" s="6">
        <v>3.5106452998845405E-3</v>
      </c>
      <c r="AR253" s="6">
        <v>-3.0881432221607774E-4</v>
      </c>
      <c r="AT253" s="6">
        <v>-2.381977208237851E-4</v>
      </c>
      <c r="AV253" s="6">
        <v>-1.753447322396795E-4</v>
      </c>
      <c r="AX253" s="6">
        <v>-5.4321874630369749E-4</v>
      </c>
      <c r="AZ253" s="6">
        <v>-1.3211589133543811E-4</v>
      </c>
      <c r="BA253" s="20"/>
      <c r="BB253" s="6">
        <v>3.0502488380501624E-4</v>
      </c>
      <c r="BC253" s="20"/>
      <c r="BD253" s="6">
        <v>-1.3830996323441758E-3</v>
      </c>
      <c r="BE253" s="23"/>
      <c r="BF253" s="6">
        <v>1.760572825482587E-3</v>
      </c>
      <c r="BG253" s="23"/>
      <c r="BH253" s="6">
        <v>3.1046509992544991E-3</v>
      </c>
      <c r="BI253" s="23"/>
      <c r="BJ253" s="6">
        <v>-3.9421754736860271E-3</v>
      </c>
      <c r="BK253" s="23"/>
      <c r="BL253" s="6">
        <v>-4.4789919616017304E-3</v>
      </c>
      <c r="BM253" s="20"/>
      <c r="BN253" s="6">
        <v>5.757282225254956E-3</v>
      </c>
      <c r="BO253" s="20"/>
      <c r="BR253">
        <v>16</v>
      </c>
      <c r="BS253">
        <f t="shared" si="41"/>
        <v>31</v>
      </c>
      <c r="BT253">
        <v>145634.94</v>
      </c>
    </row>
    <row r="254" spans="1:81" x14ac:dyDescent="0.25">
      <c r="A254" s="1">
        <v>25</v>
      </c>
      <c r="B254" s="1" t="s">
        <v>21</v>
      </c>
      <c r="C254" s="1" t="s">
        <v>22</v>
      </c>
      <c r="D254" s="1" t="s">
        <v>40</v>
      </c>
      <c r="E254" s="1" t="s">
        <v>228</v>
      </c>
      <c r="F254" s="1" t="s">
        <v>43</v>
      </c>
      <c r="G254" s="1" t="b">
        <v>1</v>
      </c>
      <c r="H254" s="1" t="b">
        <v>1</v>
      </c>
      <c r="I254" s="1" t="b">
        <v>0</v>
      </c>
      <c r="J254" s="1" t="b">
        <v>1</v>
      </c>
      <c r="K254" s="1" t="b">
        <v>1</v>
      </c>
      <c r="L254" s="1">
        <v>500</v>
      </c>
      <c r="M254" s="1">
        <v>2</v>
      </c>
      <c r="N254" s="1">
        <v>0</v>
      </c>
      <c r="O254" s="1">
        <v>1</v>
      </c>
      <c r="P254" s="1">
        <v>2</v>
      </c>
      <c r="Q254" s="1">
        <v>100</v>
      </c>
      <c r="R254" s="1">
        <v>100</v>
      </c>
      <c r="S254" s="1">
        <v>1</v>
      </c>
      <c r="T254" s="1">
        <v>1</v>
      </c>
      <c r="U254" s="1" t="b">
        <v>1</v>
      </c>
      <c r="V254" s="1">
        <v>297</v>
      </c>
      <c r="W254" s="50">
        <v>234296.76</v>
      </c>
      <c r="X254" s="50">
        <v>145196.73000000001</v>
      </c>
      <c r="Y254" s="50">
        <v>472.83</v>
      </c>
      <c r="Z254" s="50">
        <v>478.68</v>
      </c>
      <c r="AA254" s="50">
        <v>444.75</v>
      </c>
      <c r="AB254" s="50">
        <v>456.45</v>
      </c>
      <c r="AC254" s="16">
        <v>1.0631432658192399</v>
      </c>
      <c r="AD254" s="16">
        <v>1.04870801947139</v>
      </c>
      <c r="AE254" s="50">
        <v>2843.97</v>
      </c>
      <c r="AF254" s="50">
        <v>2240.0300000000002</v>
      </c>
      <c r="AG254" s="50">
        <v>2844.3</v>
      </c>
      <c r="AH254" s="50">
        <v>2239.6999999999998</v>
      </c>
      <c r="AI254" s="16">
        <v>1.0006576546391699</v>
      </c>
      <c r="AJ254" s="16">
        <v>1.0014419872306899</v>
      </c>
      <c r="AK254" s="1">
        <v>-15</v>
      </c>
      <c r="AL254" s="1">
        <v>16</v>
      </c>
      <c r="AN254" s="6">
        <v>4.9179368270868551E-5</v>
      </c>
      <c r="AP254" s="6">
        <v>4.9111990387129545E-4</v>
      </c>
      <c r="AR254" s="6">
        <v>1.1421899588803797E-4</v>
      </c>
      <c r="AT254" s="6">
        <v>1.7969301746378896E-4</v>
      </c>
      <c r="AV254" s="6">
        <v>-1.9782482611652163E-4</v>
      </c>
      <c r="AX254" s="6">
        <v>-1.9275503901106106E-4</v>
      </c>
      <c r="AZ254" s="6">
        <v>3.0924309102497993E-4</v>
      </c>
      <c r="BA254" s="20"/>
      <c r="BB254" s="6">
        <v>3.6918338619762459E-4</v>
      </c>
      <c r="BC254" s="20"/>
      <c r="BD254" s="6">
        <v>-1.1442708486992803E-3</v>
      </c>
      <c r="BE254" s="23"/>
      <c r="BF254" s="6">
        <v>1.4565632974663512E-3</v>
      </c>
      <c r="BG254" s="23"/>
      <c r="BH254" s="6">
        <v>6.3288468841182777E-5</v>
      </c>
      <c r="BI254" s="23"/>
      <c r="BJ254" s="6">
        <v>-8.0361447934884644E-5</v>
      </c>
      <c r="BK254" s="23"/>
      <c r="BL254" s="6">
        <v>-1.3393281222882081E-3</v>
      </c>
      <c r="BM254" s="20"/>
      <c r="BN254" s="6">
        <v>1.2930335520338065E-3</v>
      </c>
      <c r="BO254" s="20"/>
      <c r="BR254">
        <v>16</v>
      </c>
      <c r="BS254">
        <f t="shared" si="41"/>
        <v>31</v>
      </c>
      <c r="BT254">
        <v>145196.73000000001</v>
      </c>
    </row>
    <row r="255" spans="1:81" x14ac:dyDescent="0.25">
      <c r="A255" s="3">
        <v>26</v>
      </c>
      <c r="B255" s="3" t="s">
        <v>21</v>
      </c>
      <c r="C255" s="3" t="s">
        <v>22</v>
      </c>
      <c r="D255" s="3" t="s">
        <v>40</v>
      </c>
      <c r="E255" s="3" t="s">
        <v>229</v>
      </c>
      <c r="F255" s="3" t="s">
        <v>43</v>
      </c>
      <c r="G255" s="3" t="b">
        <v>1</v>
      </c>
      <c r="H255" s="3" t="b">
        <v>1</v>
      </c>
      <c r="I255" s="3" t="b">
        <v>0</v>
      </c>
      <c r="J255" s="3" t="b">
        <v>1</v>
      </c>
      <c r="K255" s="3" t="b">
        <v>1</v>
      </c>
      <c r="L255" s="3">
        <v>500</v>
      </c>
      <c r="M255" s="3">
        <v>2</v>
      </c>
      <c r="N255" s="3">
        <v>0</v>
      </c>
      <c r="O255" s="3">
        <v>1</v>
      </c>
      <c r="P255" s="3">
        <v>2</v>
      </c>
      <c r="Q255" s="3">
        <v>100</v>
      </c>
      <c r="R255" s="3">
        <v>100</v>
      </c>
      <c r="S255" s="3">
        <v>1</v>
      </c>
      <c r="T255" s="3">
        <v>1</v>
      </c>
      <c r="U255" s="3" t="b">
        <v>1</v>
      </c>
      <c r="V255" s="3">
        <v>294</v>
      </c>
      <c r="W255" s="51">
        <v>230286.64</v>
      </c>
      <c r="X255" s="51">
        <v>149740.85</v>
      </c>
      <c r="Y255" s="51">
        <v>473.03</v>
      </c>
      <c r="Z255" s="51">
        <v>478.11</v>
      </c>
      <c r="AA255" s="51">
        <v>445.1</v>
      </c>
      <c r="AB255" s="51">
        <v>455.88</v>
      </c>
      <c r="AC255" s="17">
        <v>1.0627590041408499</v>
      </c>
      <c r="AD255" s="17">
        <v>1.0487707942612401</v>
      </c>
      <c r="AE255" s="51">
        <v>2831.38</v>
      </c>
      <c r="AF255" s="51">
        <v>2252.62</v>
      </c>
      <c r="AG255" s="51">
        <v>2805.79</v>
      </c>
      <c r="AH255" s="51">
        <v>2278.21</v>
      </c>
      <c r="AI255" s="17">
        <v>1.0096899525754099</v>
      </c>
      <c r="AJ255" s="17">
        <v>0.98960654525680203</v>
      </c>
      <c r="AK255" s="3">
        <v>-15</v>
      </c>
      <c r="AL255" s="3">
        <v>15</v>
      </c>
      <c r="AN255" s="6" cm="1">
        <f t="array" ref="AN255:AN259">W255:W259/AO255-1</f>
        <v>6.6395378984573927E-3</v>
      </c>
      <c r="AO255" s="23">
        <f>AVERAGE(W255:W259)</f>
        <v>228767.72800000003</v>
      </c>
      <c r="AP255" s="6" cm="1">
        <f t="array" ref="AP255:AP259">X255:X259/AQ255-1</f>
        <v>9.586704221766329E-3</v>
      </c>
      <c r="AQ255" s="23">
        <f t="shared" ref="AQ255" si="46">AVERAGE(X255:X259)</f>
        <v>148318.96000000002</v>
      </c>
      <c r="AR255" s="6" cm="1">
        <f t="array" ref="AR255:AR259">Y255:Y259/AS255-1</f>
        <v>-3.5503108635281944E-4</v>
      </c>
      <c r="AS255" s="23">
        <f>AVERAGE(Y255:Y259)</f>
        <v>473.19799999999998</v>
      </c>
      <c r="AT255" s="6" cm="1">
        <f t="array" ref="AT255:AT259">Z255:Z259/AU255-1</f>
        <v>-5.6440486642417298E-4</v>
      </c>
      <c r="AU255" s="23">
        <f>AVERAGE(Z255:Z259)</f>
        <v>478.38</v>
      </c>
      <c r="AV255" s="6" cm="1">
        <f t="array" ref="AV255:AV259">AA255:AA259/AW255-1</f>
        <v>-1.0234403756204102E-3</v>
      </c>
      <c r="AW255" s="23">
        <f>AVERAGE(AA255:AA259)</f>
        <v>445.55599999999993</v>
      </c>
      <c r="AX255" s="6" cm="1">
        <f t="array" ref="AX255:AX259">AB255:AB259/AY255-1</f>
        <v>-5.6123612255987165E-4</v>
      </c>
      <c r="AY255" s="23">
        <f>AVERAGE(AB255:AB259)</f>
        <v>456.13599999999997</v>
      </c>
      <c r="AZ255" s="6" cm="1">
        <f t="array" ref="AZ255:AZ259">AC255:AC259/BA255-1</f>
        <v>6.6744077881963904E-4</v>
      </c>
      <c r="BA255" s="20">
        <f>AVERAGE(AC255:AC259)</f>
        <v>1.0620501485625478</v>
      </c>
      <c r="BB255" s="6" cm="1">
        <f t="array" ref="BB255:BB259">AD255:AD259/BC255-1</f>
        <v>-6.8288465405741405E-6</v>
      </c>
      <c r="BC255" s="20">
        <f>AVERAGE(AD255:AD259)</f>
        <v>1.0487779562049582</v>
      </c>
      <c r="BD255" s="6" cm="1">
        <f t="array" ref="BD255:BD259">AE255:AE259/BE255-1</f>
        <v>3.7450156266838341E-3</v>
      </c>
      <c r="BE255" s="23">
        <f>AVERAGE(AE255:AE259)</f>
        <v>2820.8160000000003</v>
      </c>
      <c r="BF255" s="6" cm="1">
        <f t="array" ref="BF255:BF259">AF255:AF259/BG255-1</f>
        <v>-4.6677601114182288E-3</v>
      </c>
      <c r="BG255" s="23">
        <f>AVERAGE(AF255:AF259)</f>
        <v>2263.1839999999997</v>
      </c>
      <c r="BH255" s="6" cm="1">
        <f t="array" ref="BH255:BH259">AG255:AG259/BI255-1</f>
        <v>-3.4487657609660882E-3</v>
      </c>
      <c r="BI255" s="23">
        <f>AVERAGE(AG255:AG259)</f>
        <v>2815.5</v>
      </c>
      <c r="BJ255" s="6" cm="1">
        <f t="array" ref="BJ255:BJ259">AH255:AH259/BK255-1</f>
        <v>4.2803614723385675E-3</v>
      </c>
      <c r="BK255" s="23">
        <f>AVERAGE(AH255:AH259)</f>
        <v>2268.5</v>
      </c>
      <c r="BL255" s="6" cm="1">
        <f t="array" ref="BL255:BL259">AI255:AI259/BM255-1</f>
        <v>6.9967050539374576E-3</v>
      </c>
      <c r="BM255" s="20">
        <f>AVERAGE(AI255:AI259)</f>
        <v>1.0026745345917774</v>
      </c>
      <c r="BN255" s="6" cm="1">
        <f t="array" ref="BN255:BN259">AJ255:AJ259/BO255-1</f>
        <v>-9.2663265954614493E-3</v>
      </c>
      <c r="BO255" s="20">
        <f>AVERAGE(AJ255:AJ259)</f>
        <v>0.99886232982890011</v>
      </c>
      <c r="BR255">
        <v>15</v>
      </c>
      <c r="BS255">
        <f t="shared" si="41"/>
        <v>30</v>
      </c>
      <c r="BT255">
        <v>149740.85</v>
      </c>
    </row>
    <row r="256" spans="1:81" x14ac:dyDescent="0.25">
      <c r="A256" s="3">
        <v>27</v>
      </c>
      <c r="B256" s="3" t="s">
        <v>21</v>
      </c>
      <c r="C256" s="3" t="s">
        <v>22</v>
      </c>
      <c r="D256" s="3" t="s">
        <v>40</v>
      </c>
      <c r="E256" s="3" t="s">
        <v>229</v>
      </c>
      <c r="F256" s="3" t="s">
        <v>43</v>
      </c>
      <c r="G256" s="3" t="b">
        <v>1</v>
      </c>
      <c r="H256" s="3" t="b">
        <v>1</v>
      </c>
      <c r="I256" s="3" t="b">
        <v>0</v>
      </c>
      <c r="J256" s="3" t="b">
        <v>1</v>
      </c>
      <c r="K256" s="3" t="b">
        <v>1</v>
      </c>
      <c r="L256" s="3">
        <v>500</v>
      </c>
      <c r="M256" s="3">
        <v>2</v>
      </c>
      <c r="N256" s="3">
        <v>0</v>
      </c>
      <c r="O256" s="3">
        <v>1</v>
      </c>
      <c r="P256" s="3">
        <v>2</v>
      </c>
      <c r="Q256" s="3">
        <v>100</v>
      </c>
      <c r="R256" s="3">
        <v>100</v>
      </c>
      <c r="S256" s="3">
        <v>1</v>
      </c>
      <c r="T256" s="3">
        <v>1</v>
      </c>
      <c r="U256" s="3" t="b">
        <v>1</v>
      </c>
      <c r="V256" s="3">
        <v>302</v>
      </c>
      <c r="W256" s="51">
        <v>229423.81</v>
      </c>
      <c r="X256" s="51">
        <v>149088.73000000001</v>
      </c>
      <c r="Y256" s="51">
        <v>473.06</v>
      </c>
      <c r="Z256" s="51">
        <v>478.31</v>
      </c>
      <c r="AA256" s="51">
        <v>445.36</v>
      </c>
      <c r="AB256" s="51">
        <v>455.97</v>
      </c>
      <c r="AC256" s="17">
        <v>1.0622072889935701</v>
      </c>
      <c r="AD256" s="17">
        <v>1.0490047570569201</v>
      </c>
      <c r="AE256" s="51">
        <v>2814.23</v>
      </c>
      <c r="AF256" s="51">
        <v>2269.77</v>
      </c>
      <c r="AG256" s="51">
        <v>2814.01</v>
      </c>
      <c r="AH256" s="51">
        <v>2269.9899999999998</v>
      </c>
      <c r="AI256" s="17">
        <v>1.00079019547248</v>
      </c>
      <c r="AJ256" s="17">
        <v>1.00100432702769</v>
      </c>
      <c r="AK256" s="3">
        <v>-15</v>
      </c>
      <c r="AL256" s="3">
        <v>15</v>
      </c>
      <c r="AN256" s="6">
        <v>2.8678957724315168E-3</v>
      </c>
      <c r="AP256" s="6">
        <v>5.1899635757963747E-3</v>
      </c>
      <c r="AR256" s="6">
        <v>-2.9163267807552629E-4</v>
      </c>
      <c r="AT256" s="6">
        <v>-1.4632718759144403E-4</v>
      </c>
      <c r="AV256" s="6">
        <v>-4.3989981057357408E-4</v>
      </c>
      <c r="AX256" s="6">
        <v>-3.639265482223708E-4</v>
      </c>
      <c r="AZ256" s="6">
        <v>1.479595207769524E-4</v>
      </c>
      <c r="BA256" s="20"/>
      <c r="BB256" s="6">
        <v>2.1625249712786676E-4</v>
      </c>
      <c r="BC256" s="20"/>
      <c r="BD256" s="6">
        <v>-2.3347853954317488E-3</v>
      </c>
      <c r="BE256" s="23"/>
      <c r="BF256" s="6">
        <v>2.9100594560584891E-3</v>
      </c>
      <c r="BG256" s="23"/>
      <c r="BH256" s="6">
        <v>-5.2921328360855391E-4</v>
      </c>
      <c r="BI256" s="23"/>
      <c r="BJ256" s="6">
        <v>6.5682168834024779E-4</v>
      </c>
      <c r="BK256" s="23"/>
      <c r="BL256" s="6">
        <v>-1.8793128321190622E-3</v>
      </c>
      <c r="BM256" s="20"/>
      <c r="BN256" s="6">
        <v>2.144436860640031E-3</v>
      </c>
      <c r="BO256" s="20"/>
      <c r="BR256">
        <v>15</v>
      </c>
      <c r="BS256">
        <f t="shared" si="41"/>
        <v>30</v>
      </c>
      <c r="BT256">
        <v>149088.73000000001</v>
      </c>
    </row>
    <row r="257" spans="1:72" x14ac:dyDescent="0.25">
      <c r="A257" s="3">
        <v>28</v>
      </c>
      <c r="B257" s="3" t="s">
        <v>21</v>
      </c>
      <c r="C257" s="3" t="s">
        <v>22</v>
      </c>
      <c r="D257" s="3" t="s">
        <v>40</v>
      </c>
      <c r="E257" s="3" t="s">
        <v>229</v>
      </c>
      <c r="F257" s="3" t="s">
        <v>43</v>
      </c>
      <c r="G257" s="3" t="b">
        <v>1</v>
      </c>
      <c r="H257" s="3" t="b">
        <v>1</v>
      </c>
      <c r="I257" s="3" t="b">
        <v>0</v>
      </c>
      <c r="J257" s="3" t="b">
        <v>1</v>
      </c>
      <c r="K257" s="3" t="b">
        <v>1</v>
      </c>
      <c r="L257" s="3">
        <v>500</v>
      </c>
      <c r="M257" s="3">
        <v>2</v>
      </c>
      <c r="N257" s="3">
        <v>0</v>
      </c>
      <c r="O257" s="3">
        <v>1</v>
      </c>
      <c r="P257" s="3">
        <v>2</v>
      </c>
      <c r="Q257" s="3">
        <v>100</v>
      </c>
      <c r="R257" s="3">
        <v>100</v>
      </c>
      <c r="S257" s="3">
        <v>1</v>
      </c>
      <c r="T257" s="3">
        <v>1</v>
      </c>
      <c r="U257" s="3" t="b">
        <v>1</v>
      </c>
      <c r="V257" s="3">
        <v>292</v>
      </c>
      <c r="W257" s="51">
        <v>228839.08</v>
      </c>
      <c r="X257" s="51">
        <v>147965.9</v>
      </c>
      <c r="Y257" s="51">
        <v>473.36</v>
      </c>
      <c r="Z257" s="51">
        <v>478.32</v>
      </c>
      <c r="AA257" s="51">
        <v>445.53</v>
      </c>
      <c r="AB257" s="51">
        <v>456.17</v>
      </c>
      <c r="AC257" s="17">
        <v>1.0624762018896401</v>
      </c>
      <c r="AD257" s="17">
        <v>1.0485742949146899</v>
      </c>
      <c r="AE257" s="51">
        <v>2843.51</v>
      </c>
      <c r="AF257" s="51">
        <v>2240.4899999999998</v>
      </c>
      <c r="AG257" s="51">
        <v>2812.36</v>
      </c>
      <c r="AH257" s="51">
        <v>2271.64</v>
      </c>
      <c r="AI257" s="17">
        <v>1.01214116275491</v>
      </c>
      <c r="AJ257" s="17">
        <v>0.98793064373972705</v>
      </c>
      <c r="AK257" s="3">
        <v>-15</v>
      </c>
      <c r="AL257" s="3">
        <v>15</v>
      </c>
      <c r="AN257" s="6">
        <v>3.1189713961743415E-4</v>
      </c>
      <c r="AP257" s="6">
        <v>-2.3804104343775334E-3</v>
      </c>
      <c r="AR257" s="6">
        <v>3.4235140469740521E-4</v>
      </c>
      <c r="AT257" s="6">
        <v>-1.2542330364984089E-4</v>
      </c>
      <c r="AV257" s="6">
        <v>-5.8354056504561491E-5</v>
      </c>
      <c r="AX257" s="6">
        <v>7.4539172527643416E-5</v>
      </c>
      <c r="AZ257" s="6">
        <v>4.0116121415634254E-4</v>
      </c>
      <c r="BA257" s="20"/>
      <c r="BB257" s="6">
        <v>-1.9418914085989059E-4</v>
      </c>
      <c r="BC257" s="20"/>
      <c r="BD257" s="6">
        <v>8.0451897606932388E-3</v>
      </c>
      <c r="BE257" s="23"/>
      <c r="BF257" s="6">
        <v>-1.0027465729697593E-2</v>
      </c>
      <c r="BG257" s="23"/>
      <c r="BH257" s="6">
        <v>-1.1152548392825423E-3</v>
      </c>
      <c r="BI257" s="23"/>
      <c r="BJ257" s="6">
        <v>1.3841745646903103E-3</v>
      </c>
      <c r="BK257" s="23"/>
      <c r="BL257" s="6">
        <v>9.4413768740888582E-3</v>
      </c>
      <c r="BM257" s="20"/>
      <c r="BN257" s="6">
        <v>-1.094413690728091E-2</v>
      </c>
      <c r="BO257" s="20"/>
      <c r="BR257">
        <v>15</v>
      </c>
      <c r="BS257">
        <f t="shared" si="41"/>
        <v>30</v>
      </c>
      <c r="BT257">
        <v>147965.9</v>
      </c>
    </row>
    <row r="258" spans="1:72" x14ac:dyDescent="0.25">
      <c r="A258" s="3">
        <v>29</v>
      </c>
      <c r="B258" s="3" t="s">
        <v>21</v>
      </c>
      <c r="C258" s="3" t="s">
        <v>22</v>
      </c>
      <c r="D258" s="3" t="s">
        <v>40</v>
      </c>
      <c r="E258" s="3" t="s">
        <v>229</v>
      </c>
      <c r="F258" s="3" t="s">
        <v>43</v>
      </c>
      <c r="G258" s="3" t="b">
        <v>1</v>
      </c>
      <c r="H258" s="3" t="b">
        <v>1</v>
      </c>
      <c r="I258" s="3" t="b">
        <v>0</v>
      </c>
      <c r="J258" s="3" t="b">
        <v>1</v>
      </c>
      <c r="K258" s="3" t="b">
        <v>1</v>
      </c>
      <c r="L258" s="3">
        <v>500</v>
      </c>
      <c r="M258" s="3">
        <v>2</v>
      </c>
      <c r="N258" s="3">
        <v>0</v>
      </c>
      <c r="O258" s="3">
        <v>1</v>
      </c>
      <c r="P258" s="3">
        <v>2</v>
      </c>
      <c r="Q258" s="3">
        <v>100</v>
      </c>
      <c r="R258" s="3">
        <v>100</v>
      </c>
      <c r="S258" s="3">
        <v>1</v>
      </c>
      <c r="T258" s="3">
        <v>1</v>
      </c>
      <c r="U258" s="3" t="b">
        <v>1</v>
      </c>
      <c r="V258" s="3">
        <v>291</v>
      </c>
      <c r="W258" s="51">
        <v>226923.65</v>
      </c>
      <c r="X258" s="51">
        <v>146497.78</v>
      </c>
      <c r="Y258" s="51">
        <v>473.49</v>
      </c>
      <c r="Z258" s="51">
        <v>478.62</v>
      </c>
      <c r="AA258" s="51">
        <v>446.08</v>
      </c>
      <c r="AB258" s="51">
        <v>456.54</v>
      </c>
      <c r="AC258" s="17">
        <v>1.0614568241728399</v>
      </c>
      <c r="AD258" s="17">
        <v>1.0483727033568799</v>
      </c>
      <c r="AE258" s="51">
        <v>2826.58</v>
      </c>
      <c r="AF258" s="51">
        <v>2257.42</v>
      </c>
      <c r="AG258" s="51">
        <v>2821.22</v>
      </c>
      <c r="AH258" s="51">
        <v>2262.7800000000002</v>
      </c>
      <c r="AI258" s="17">
        <v>1.0028273699149499</v>
      </c>
      <c r="AJ258" s="17">
        <v>0.99904127515466201</v>
      </c>
      <c r="AK258" s="3">
        <v>-15</v>
      </c>
      <c r="AL258" s="3">
        <v>15</v>
      </c>
      <c r="AN258" s="6">
        <v>-8.0609184526239108E-3</v>
      </c>
      <c r="AP258" s="6">
        <v>-1.2278807780205736E-2</v>
      </c>
      <c r="AR258" s="6">
        <v>6.1707784056563852E-4</v>
      </c>
      <c r="AT258" s="6">
        <v>5.0169321459936356E-4</v>
      </c>
      <c r="AV258" s="6">
        <v>1.1760586772482373E-3</v>
      </c>
      <c r="AX258" s="6">
        <v>8.8570075591509756E-4</v>
      </c>
      <c r="AZ258" s="6">
        <v>-5.5865948562872081E-4</v>
      </c>
      <c r="BA258" s="20"/>
      <c r="BB258" s="6">
        <v>-3.8640481112384162E-4</v>
      </c>
      <c r="BC258" s="20"/>
      <c r="BD258" s="6">
        <v>2.0433803551878071E-3</v>
      </c>
      <c r="BE258" s="23"/>
      <c r="BF258" s="6">
        <v>-2.5468543432614066E-3</v>
      </c>
      <c r="BG258" s="23"/>
      <c r="BH258" s="6">
        <v>2.0316107263362859E-3</v>
      </c>
      <c r="BI258" s="23"/>
      <c r="BJ258" s="6">
        <v>-2.5214899713466021E-3</v>
      </c>
      <c r="BK258" s="23"/>
      <c r="BL258" s="6">
        <v>1.5242765014944482E-4</v>
      </c>
      <c r="BM258" s="20"/>
      <c r="BN258" s="6">
        <v>1.7914913839289781E-4</v>
      </c>
      <c r="BO258" s="20"/>
      <c r="BR258">
        <v>15</v>
      </c>
      <c r="BS258">
        <f t="shared" si="41"/>
        <v>30</v>
      </c>
      <c r="BT258">
        <v>146497.78</v>
      </c>
    </row>
    <row r="259" spans="1:72" x14ac:dyDescent="0.25">
      <c r="A259" s="3">
        <v>30</v>
      </c>
      <c r="B259" s="3" t="s">
        <v>21</v>
      </c>
      <c r="C259" s="3" t="s">
        <v>22</v>
      </c>
      <c r="D259" s="3" t="s">
        <v>40</v>
      </c>
      <c r="E259" s="3" t="s">
        <v>229</v>
      </c>
      <c r="F259" s="3" t="s">
        <v>43</v>
      </c>
      <c r="G259" s="3" t="b">
        <v>1</v>
      </c>
      <c r="H259" s="3" t="b">
        <v>1</v>
      </c>
      <c r="I259" s="3" t="b">
        <v>0</v>
      </c>
      <c r="J259" s="3" t="b">
        <v>1</v>
      </c>
      <c r="K259" s="3" t="b">
        <v>1</v>
      </c>
      <c r="L259" s="3">
        <v>500</v>
      </c>
      <c r="M259" s="3">
        <v>2</v>
      </c>
      <c r="N259" s="3">
        <v>0</v>
      </c>
      <c r="O259" s="3">
        <v>1</v>
      </c>
      <c r="P259" s="3">
        <v>2</v>
      </c>
      <c r="Q259" s="3">
        <v>100</v>
      </c>
      <c r="R259" s="3">
        <v>100</v>
      </c>
      <c r="S259" s="3">
        <v>1</v>
      </c>
      <c r="T259" s="3">
        <v>1</v>
      </c>
      <c r="U259" s="3" t="b">
        <v>1</v>
      </c>
      <c r="V259" s="3">
        <v>301</v>
      </c>
      <c r="W259" s="51">
        <v>228365.46</v>
      </c>
      <c r="X259" s="51">
        <v>148301.54</v>
      </c>
      <c r="Y259" s="51">
        <v>473.05</v>
      </c>
      <c r="Z259" s="51">
        <v>478.54</v>
      </c>
      <c r="AA259" s="51">
        <v>445.71</v>
      </c>
      <c r="AB259" s="51">
        <v>456.12</v>
      </c>
      <c r="AC259" s="17">
        <v>1.0613514236158399</v>
      </c>
      <c r="AD259" s="17">
        <v>1.04916723143506</v>
      </c>
      <c r="AE259" s="51">
        <v>2788.38</v>
      </c>
      <c r="AF259" s="51">
        <v>2295.62</v>
      </c>
      <c r="AG259" s="51">
        <v>2824.12</v>
      </c>
      <c r="AH259" s="51">
        <v>2259.88</v>
      </c>
      <c r="AI259" s="17">
        <v>0.98792399224113703</v>
      </c>
      <c r="AJ259" s="17">
        <v>1.01672885796562</v>
      </c>
      <c r="AK259" s="3">
        <v>-15</v>
      </c>
      <c r="AL259" s="3">
        <v>15</v>
      </c>
      <c r="AN259" s="6">
        <v>-1.758412357883099E-3</v>
      </c>
      <c r="AP259" s="6">
        <v>-1.1744958297987829E-4</v>
      </c>
      <c r="AR259" s="6">
        <v>-3.12765480834587E-4</v>
      </c>
      <c r="AT259" s="6">
        <v>3.3446214306631639E-4</v>
      </c>
      <c r="AV259" s="6">
        <v>3.4563556545097462E-4</v>
      </c>
      <c r="AX259" s="6">
        <v>-3.5077257659943406E-5</v>
      </c>
      <c r="AZ259" s="6">
        <v>-6.5790202812321397E-4</v>
      </c>
      <c r="BA259" s="20"/>
      <c r="BB259" s="6">
        <v>3.7117030139577345E-4</v>
      </c>
      <c r="BC259" s="20"/>
      <c r="BD259" s="6">
        <v>-1.1498800347133686E-2</v>
      </c>
      <c r="BE259" s="23"/>
      <c r="BF259" s="6">
        <v>1.4332020728319073E-2</v>
      </c>
      <c r="BG259" s="23"/>
      <c r="BH259" s="6">
        <v>3.0616231575208985E-3</v>
      </c>
      <c r="BI259" s="23"/>
      <c r="BJ259" s="6">
        <v>-3.7998677540224124E-3</v>
      </c>
      <c r="BK259" s="23"/>
      <c r="BL259" s="6">
        <v>-1.4711196746056587E-2</v>
      </c>
      <c r="BM259" s="20"/>
      <c r="BN259" s="6">
        <v>1.7886877503709986E-2</v>
      </c>
      <c r="BO259" s="20"/>
      <c r="BR259">
        <v>15</v>
      </c>
      <c r="BS259">
        <f t="shared" si="41"/>
        <v>30</v>
      </c>
      <c r="BT259">
        <v>148301.54</v>
      </c>
    </row>
    <row r="260" spans="1:72" x14ac:dyDescent="0.25">
      <c r="A260" s="1">
        <v>31</v>
      </c>
      <c r="B260" s="1" t="s">
        <v>21</v>
      </c>
      <c r="C260" s="1" t="s">
        <v>22</v>
      </c>
      <c r="D260" s="1" t="s">
        <v>40</v>
      </c>
      <c r="E260" s="1" t="s">
        <v>230</v>
      </c>
      <c r="F260" s="1" t="s">
        <v>43</v>
      </c>
      <c r="G260" s="1" t="b">
        <v>1</v>
      </c>
      <c r="H260" s="1" t="b">
        <v>1</v>
      </c>
      <c r="I260" s="1" t="b">
        <v>0</v>
      </c>
      <c r="J260" s="1" t="b">
        <v>1</v>
      </c>
      <c r="K260" s="1" t="b">
        <v>1</v>
      </c>
      <c r="L260" s="1">
        <v>500</v>
      </c>
      <c r="M260" s="1">
        <v>2</v>
      </c>
      <c r="N260" s="1">
        <v>0</v>
      </c>
      <c r="O260" s="1">
        <v>1</v>
      </c>
      <c r="P260" s="1">
        <v>2</v>
      </c>
      <c r="Q260" s="1">
        <v>100</v>
      </c>
      <c r="R260" s="1">
        <v>100</v>
      </c>
      <c r="S260" s="1">
        <v>1</v>
      </c>
      <c r="T260" s="1">
        <v>1</v>
      </c>
      <c r="U260" s="1" t="b">
        <v>1</v>
      </c>
      <c r="V260" s="1">
        <v>291</v>
      </c>
      <c r="W260" s="50">
        <v>227064.89</v>
      </c>
      <c r="X260" s="50">
        <v>153615.75</v>
      </c>
      <c r="Y260" s="50">
        <v>472.94</v>
      </c>
      <c r="Z260" s="50">
        <v>477.38</v>
      </c>
      <c r="AA260" s="50">
        <v>446</v>
      </c>
      <c r="AB260" s="50">
        <v>455.23</v>
      </c>
      <c r="AC260" s="16">
        <v>1.0604148033217899</v>
      </c>
      <c r="AD260" s="16">
        <v>1.04866851014995</v>
      </c>
      <c r="AE260" s="50">
        <v>2815.65</v>
      </c>
      <c r="AF260" s="50">
        <v>2268.35</v>
      </c>
      <c r="AG260" s="50">
        <v>2796.31</v>
      </c>
      <c r="AH260" s="50">
        <v>2287.69</v>
      </c>
      <c r="AI260" s="16">
        <v>1.00803555477656</v>
      </c>
      <c r="AJ260" s="16">
        <v>0.99313480912012397</v>
      </c>
      <c r="AK260" s="1">
        <v>-15</v>
      </c>
      <c r="AL260" s="1">
        <v>14</v>
      </c>
      <c r="AN260" s="6" cm="1">
        <f t="array" ref="AN260:AN264">W260:W264/AO260-1</f>
        <v>-2.4359786625050006E-4</v>
      </c>
      <c r="AO260" s="23">
        <f>AVERAGE(W260:W264)</f>
        <v>227120.21599999996</v>
      </c>
      <c r="AP260" s="6" cm="1">
        <f t="array" ref="AP260:AP264">X260:X264/AQ260-1</f>
        <v>-1.0066964515853538E-4</v>
      </c>
      <c r="AQ260" s="23">
        <f t="shared" ref="AQ260" si="47">AVERAGE(X260:X264)</f>
        <v>153631.21599999999</v>
      </c>
      <c r="AR260" s="6" cm="1">
        <f t="array" ref="AR260:AR264">Y260:Y264/AS260-1</f>
        <v>-2.0717151687610347E-4</v>
      </c>
      <c r="AS260" s="23">
        <f>AVERAGE(Y260:Y264)</f>
        <v>473.03800000000001</v>
      </c>
      <c r="AT260" s="6" cm="1">
        <f t="array" ref="AT260:AT264">Z260:Z264/AU260-1</f>
        <v>-2.7224560742189485E-4</v>
      </c>
      <c r="AU260" s="23">
        <f>AVERAGE(Z260:Z264)</f>
        <v>477.51000000000005</v>
      </c>
      <c r="AV260" s="6" cm="1">
        <f t="array" ref="AV260:AV264">AA260:AA264/AW260-1</f>
        <v>2.1529297786049284E-4</v>
      </c>
      <c r="AW260" s="23">
        <f>AVERAGE(AA260:AA264)</f>
        <v>445.90400000000011</v>
      </c>
      <c r="AX260" s="6" cm="1">
        <f t="array" ref="AX260:AX264">AB260:AB264/AY260-1</f>
        <v>3.4280139054332359E-4</v>
      </c>
      <c r="AY260" s="23">
        <f>AVERAGE(AB260:AB264)</f>
        <v>455.07399999999996</v>
      </c>
      <c r="AZ260" s="6" cm="1">
        <f t="array" ref="AZ260:AZ264">AC260:AC264/BA260-1</f>
        <v>-4.2451132905729771E-4</v>
      </c>
      <c r="BA260" s="20">
        <f>AVERAGE(AC260:AC264)</f>
        <v>1.0608651525976698</v>
      </c>
      <c r="BB260" s="6" cm="1">
        <f t="array" ref="BB260:BB264">AD260:AD264/BC260-1</f>
        <v>-6.1482291989323201E-4</v>
      </c>
      <c r="BC260" s="20">
        <f>AVERAGE(AD260:AD264)</f>
        <v>1.0493136522335</v>
      </c>
      <c r="BD260" s="6" cm="1">
        <f t="array" ref="BD260:BD264">AE260:AE264/BE260-1</f>
        <v>1.2709471579006593E-3</v>
      </c>
      <c r="BE260" s="23">
        <f>AVERAGE(AE260:AE264)</f>
        <v>2812.0759999999996</v>
      </c>
      <c r="BF260" s="6" cm="1">
        <f t="array" ref="BF260:BF264">AF260:AF264/BG260-1</f>
        <v>-1.5731160021198454E-3</v>
      </c>
      <c r="BG260" s="23">
        <f>AVERAGE(AF260:AF264)</f>
        <v>2271.924</v>
      </c>
      <c r="BH260" s="6" cm="1">
        <f t="array" ref="BH260:BH264">AG260:AG264/BI260-1</f>
        <v>-1.1173671286881515E-3</v>
      </c>
      <c r="BI260" s="23">
        <f>AVERAGE(AG260:AG264)</f>
        <v>2799.4380000000006</v>
      </c>
      <c r="BJ260" s="6" cm="1">
        <f t="array" ref="BJ260:BJ264">AH260:AH264/BK260-1</f>
        <v>1.3691902430315039E-3</v>
      </c>
      <c r="BK260" s="23">
        <f>AVERAGE(AH260:AH264)</f>
        <v>2284.5619999999994</v>
      </c>
      <c r="BL260" s="6" cm="1">
        <f t="array" ref="BL260:BL264">AI260:AI264/BM260-1</f>
        <v>2.4202305950813408E-3</v>
      </c>
      <c r="BM260" s="20">
        <f>AVERAGE(AI260:AI264)</f>
        <v>1.0056017666145316</v>
      </c>
      <c r="BN260" s="6" cm="1">
        <f t="array" ref="BN260:BN264">AJ260:AJ264/BO260-1</f>
        <v>-2.9673980598058369E-3</v>
      </c>
      <c r="BO260" s="20">
        <f>AVERAGE(AJ260:AJ264)</f>
        <v>0.99609060645310377</v>
      </c>
      <c r="BR260">
        <v>14</v>
      </c>
      <c r="BS260">
        <f t="shared" si="41"/>
        <v>29</v>
      </c>
      <c r="BT260">
        <v>153615.75</v>
      </c>
    </row>
    <row r="261" spans="1:72" x14ac:dyDescent="0.25">
      <c r="A261" s="1">
        <v>32</v>
      </c>
      <c r="B261" s="1" t="s">
        <v>21</v>
      </c>
      <c r="C261" s="1" t="s">
        <v>22</v>
      </c>
      <c r="D261" s="1" t="s">
        <v>40</v>
      </c>
      <c r="E261" s="1" t="s">
        <v>230</v>
      </c>
      <c r="F261" s="1" t="s">
        <v>43</v>
      </c>
      <c r="G261" s="1" t="b">
        <v>1</v>
      </c>
      <c r="H261" s="1" t="b">
        <v>1</v>
      </c>
      <c r="I261" s="1" t="b">
        <v>0</v>
      </c>
      <c r="J261" s="1" t="b">
        <v>1</v>
      </c>
      <c r="K261" s="1" t="b">
        <v>1</v>
      </c>
      <c r="L261" s="1">
        <v>500</v>
      </c>
      <c r="M261" s="1">
        <v>2</v>
      </c>
      <c r="N261" s="1">
        <v>0</v>
      </c>
      <c r="O261" s="1">
        <v>1</v>
      </c>
      <c r="P261" s="1">
        <v>2</v>
      </c>
      <c r="Q261" s="1">
        <v>100</v>
      </c>
      <c r="R261" s="1">
        <v>100</v>
      </c>
      <c r="S261" s="1">
        <v>1</v>
      </c>
      <c r="T261" s="1">
        <v>1</v>
      </c>
      <c r="U261" s="1" t="b">
        <v>1</v>
      </c>
      <c r="V261" s="1">
        <v>290</v>
      </c>
      <c r="W261" s="50">
        <v>228008.08</v>
      </c>
      <c r="X261" s="50">
        <v>154072.23000000001</v>
      </c>
      <c r="Y261" s="50">
        <v>473.06</v>
      </c>
      <c r="Z261" s="50">
        <v>477.55</v>
      </c>
      <c r="AA261" s="50">
        <v>445.68</v>
      </c>
      <c r="AB261" s="50">
        <v>454.73</v>
      </c>
      <c r="AC261" s="16">
        <v>1.06144266221774</v>
      </c>
      <c r="AD261" s="16">
        <v>1.05019202503402</v>
      </c>
      <c r="AE261" s="50">
        <v>2810.11</v>
      </c>
      <c r="AF261" s="50">
        <v>2273.89</v>
      </c>
      <c r="AG261" s="50">
        <v>2805.88</v>
      </c>
      <c r="AH261" s="50">
        <v>2278.12</v>
      </c>
      <c r="AI261" s="16">
        <v>1.0023898719462101</v>
      </c>
      <c r="AJ261" s="16">
        <v>0.99949673178618403</v>
      </c>
      <c r="AK261" s="1">
        <v>-15</v>
      </c>
      <c r="AL261" s="1">
        <v>14</v>
      </c>
      <c r="AN261" s="6">
        <v>3.9092248837946375E-3</v>
      </c>
      <c r="AP261" s="6">
        <v>2.870601505881698E-3</v>
      </c>
      <c r="AR261" s="6">
        <v>4.6507891543479118E-5</v>
      </c>
      <c r="AT261" s="6">
        <v>8.3767879206719797E-5</v>
      </c>
      <c r="AV261" s="6">
        <v>-5.0235028167522344E-4</v>
      </c>
      <c r="AX261" s="6">
        <v>-7.5592101504351472E-4</v>
      </c>
      <c r="AZ261" s="6">
        <v>5.4437608649515745E-4</v>
      </c>
      <c r="BA261" s="20"/>
      <c r="BB261" s="6">
        <v>8.370927021204011E-4</v>
      </c>
      <c r="BC261" s="20"/>
      <c r="BD261" s="6">
        <v>-6.9912761959467495E-4</v>
      </c>
      <c r="BE261" s="23"/>
      <c r="BF261" s="6">
        <v>8.6534584783648505E-4</v>
      </c>
      <c r="BG261" s="23"/>
      <c r="BH261" s="6">
        <v>2.3011761646443141E-3</v>
      </c>
      <c r="BI261" s="23"/>
      <c r="BJ261" s="6">
        <v>-2.8197965299254779E-3</v>
      </c>
      <c r="BK261" s="23"/>
      <c r="BL261" s="6">
        <v>-3.1940026111277886E-3</v>
      </c>
      <c r="BM261" s="20"/>
      <c r="BN261" s="6">
        <v>3.4194934788200904E-3</v>
      </c>
      <c r="BO261" s="20"/>
      <c r="BR261">
        <v>14</v>
      </c>
      <c r="BS261">
        <f t="shared" si="41"/>
        <v>29</v>
      </c>
      <c r="BT261">
        <v>154072.23000000001</v>
      </c>
    </row>
    <row r="262" spans="1:72" x14ac:dyDescent="0.25">
      <c r="A262" s="1">
        <v>33</v>
      </c>
      <c r="B262" s="1" t="s">
        <v>21</v>
      </c>
      <c r="C262" s="1" t="s">
        <v>22</v>
      </c>
      <c r="D262" s="1" t="s">
        <v>40</v>
      </c>
      <c r="E262" s="1" t="s">
        <v>230</v>
      </c>
      <c r="F262" s="1" t="s">
        <v>43</v>
      </c>
      <c r="G262" s="1" t="b">
        <v>1</v>
      </c>
      <c r="H262" s="1" t="b">
        <v>1</v>
      </c>
      <c r="I262" s="1" t="b">
        <v>0</v>
      </c>
      <c r="J262" s="1" t="b">
        <v>1</v>
      </c>
      <c r="K262" s="1" t="b">
        <v>1</v>
      </c>
      <c r="L262" s="1">
        <v>500</v>
      </c>
      <c r="M262" s="1">
        <v>2</v>
      </c>
      <c r="N262" s="1">
        <v>0</v>
      </c>
      <c r="O262" s="1">
        <v>1</v>
      </c>
      <c r="P262" s="1">
        <v>2</v>
      </c>
      <c r="Q262" s="1">
        <v>100</v>
      </c>
      <c r="R262" s="1">
        <v>100</v>
      </c>
      <c r="S262" s="1">
        <v>1</v>
      </c>
      <c r="T262" s="1">
        <v>1</v>
      </c>
      <c r="U262" s="1" t="b">
        <v>1</v>
      </c>
      <c r="V262" s="1">
        <v>285</v>
      </c>
      <c r="W262" s="50">
        <v>226944.84</v>
      </c>
      <c r="X262" s="50">
        <v>153135.23000000001</v>
      </c>
      <c r="Y262" s="50">
        <v>473.2</v>
      </c>
      <c r="Z262" s="50">
        <v>477.5</v>
      </c>
      <c r="AA262" s="50">
        <v>445.97</v>
      </c>
      <c r="AB262" s="50">
        <v>455.13</v>
      </c>
      <c r="AC262" s="16">
        <v>1.06107654984878</v>
      </c>
      <c r="AD262" s="16">
        <v>1.0491622876540201</v>
      </c>
      <c r="AE262" s="50">
        <v>2829.7</v>
      </c>
      <c r="AF262" s="50">
        <v>2254.3000000000002</v>
      </c>
      <c r="AG262" s="50">
        <v>2799.77</v>
      </c>
      <c r="AH262" s="50">
        <v>2284.23</v>
      </c>
      <c r="AI262" s="16">
        <v>1.0119121483660301</v>
      </c>
      <c r="AJ262" s="16">
        <v>0.98872782589906305</v>
      </c>
      <c r="AK262" s="1">
        <v>-15</v>
      </c>
      <c r="AL262" s="1">
        <v>14</v>
      </c>
      <c r="AN262" s="6">
        <v>-7.7217256609141138E-4</v>
      </c>
      <c r="AP262" s="6">
        <v>-3.2284194118464837E-3</v>
      </c>
      <c r="AR262" s="6">
        <v>3.4246720136654751E-4</v>
      </c>
      <c r="AT262" s="6">
        <v>-2.0941969801735461E-5</v>
      </c>
      <c r="AV262" s="6">
        <v>1.4801392227914434E-4</v>
      </c>
      <c r="AX262" s="6">
        <v>1.2305690942571168E-4</v>
      </c>
      <c r="AZ262" s="6">
        <v>1.9926872948228258E-4</v>
      </c>
      <c r="BA262" s="20"/>
      <c r="BB262" s="6">
        <v>-1.4425103414772433E-4</v>
      </c>
      <c r="BC262" s="20"/>
      <c r="BD262" s="6">
        <v>6.2672559347614065E-3</v>
      </c>
      <c r="BE262" s="23"/>
      <c r="BF262" s="6">
        <v>-7.757301740727196E-3</v>
      </c>
      <c r="BG262" s="23"/>
      <c r="BH262" s="6">
        <v>1.1859523232859992E-4</v>
      </c>
      <c r="BI262" s="23"/>
      <c r="BJ262" s="6">
        <v>-1.4532326108873672E-4</v>
      </c>
      <c r="BK262" s="23"/>
      <c r="BL262" s="6">
        <v>6.2752293810530713E-3</v>
      </c>
      <c r="BM262" s="20"/>
      <c r="BN262" s="6">
        <v>-7.3916775304790905E-3</v>
      </c>
      <c r="BO262" s="20"/>
      <c r="BR262">
        <v>14</v>
      </c>
      <c r="BS262">
        <f t="shared" si="41"/>
        <v>29</v>
      </c>
      <c r="BT262">
        <v>153135.23000000001</v>
      </c>
    </row>
    <row r="263" spans="1:72" x14ac:dyDescent="0.25">
      <c r="A263" s="1">
        <v>34</v>
      </c>
      <c r="B263" s="1" t="s">
        <v>21</v>
      </c>
      <c r="C263" s="1" t="s">
        <v>22</v>
      </c>
      <c r="D263" s="1" t="s">
        <v>40</v>
      </c>
      <c r="E263" s="1" t="s">
        <v>230</v>
      </c>
      <c r="F263" s="1" t="s">
        <v>43</v>
      </c>
      <c r="G263" s="1" t="b">
        <v>1</v>
      </c>
      <c r="H263" s="1" t="b">
        <v>1</v>
      </c>
      <c r="I263" s="1" t="b">
        <v>0</v>
      </c>
      <c r="J263" s="1" t="b">
        <v>1</v>
      </c>
      <c r="K263" s="1" t="b">
        <v>1</v>
      </c>
      <c r="L263" s="1">
        <v>500</v>
      </c>
      <c r="M263" s="1">
        <v>2</v>
      </c>
      <c r="N263" s="1">
        <v>0</v>
      </c>
      <c r="O263" s="1">
        <v>1</v>
      </c>
      <c r="P263" s="1">
        <v>2</v>
      </c>
      <c r="Q263" s="1">
        <v>100</v>
      </c>
      <c r="R263" s="1">
        <v>100</v>
      </c>
      <c r="S263" s="1">
        <v>1</v>
      </c>
      <c r="T263" s="1">
        <v>1</v>
      </c>
      <c r="U263" s="1" t="b">
        <v>1</v>
      </c>
      <c r="V263" s="1">
        <v>303</v>
      </c>
      <c r="W263" s="50">
        <v>226631.25</v>
      </c>
      <c r="X263" s="50">
        <v>153282.79</v>
      </c>
      <c r="Y263" s="50">
        <v>472.97</v>
      </c>
      <c r="Z263" s="50">
        <v>477.76</v>
      </c>
      <c r="AA263" s="50">
        <v>446.11</v>
      </c>
      <c r="AB263" s="50">
        <v>455</v>
      </c>
      <c r="AC263" s="16">
        <v>1.0602193786118099</v>
      </c>
      <c r="AD263" s="16">
        <v>1.0500354893895301</v>
      </c>
      <c r="AE263" s="50">
        <v>2778.97</v>
      </c>
      <c r="AF263" s="50">
        <v>2305.0300000000002</v>
      </c>
      <c r="AG263" s="50">
        <v>2814.19</v>
      </c>
      <c r="AH263" s="50">
        <v>2269.81</v>
      </c>
      <c r="AI263" s="16">
        <v>0.98857836999849802</v>
      </c>
      <c r="AJ263" s="16">
        <v>1.0172592301908501</v>
      </c>
      <c r="AK263" s="1">
        <v>-15</v>
      </c>
      <c r="AL263" s="1">
        <v>14</v>
      </c>
      <c r="AN263" s="6">
        <v>-2.1528950993950913E-3</v>
      </c>
      <c r="AP263" s="6">
        <v>-2.2679375264462731E-3</v>
      </c>
      <c r="AR263" s="6">
        <v>-1.437516647710968E-4</v>
      </c>
      <c r="AT263" s="6">
        <v>5.2354924504194322E-4</v>
      </c>
      <c r="AV263" s="6">
        <v>4.6198284832588143E-4</v>
      </c>
      <c r="AX263" s="6">
        <v>-1.6261091602676192E-4</v>
      </c>
      <c r="AZ263" s="6">
        <v>-6.0872391206234777E-4</v>
      </c>
      <c r="BA263" s="20"/>
      <c r="BB263" s="6">
        <v>6.8791362286546587E-4</v>
      </c>
      <c r="BC263" s="20"/>
      <c r="BD263" s="6">
        <v>-1.1772797036779914E-2</v>
      </c>
      <c r="BE263" s="23"/>
      <c r="BF263" s="6">
        <v>1.4571790253547379E-2</v>
      </c>
      <c r="BG263" s="23"/>
      <c r="BH263" s="6">
        <v>5.2696291184157751E-3</v>
      </c>
      <c r="BI263" s="23"/>
      <c r="BJ263" s="6">
        <v>-6.4572552638096914E-3</v>
      </c>
      <c r="BK263" s="23"/>
      <c r="BL263" s="6">
        <v>-1.6928566736059691E-2</v>
      </c>
      <c r="BM263" s="20"/>
      <c r="BN263" s="6">
        <v>2.1251705016197109E-2</v>
      </c>
      <c r="BO263" s="20"/>
      <c r="BR263">
        <v>14</v>
      </c>
      <c r="BS263">
        <f t="shared" si="41"/>
        <v>29</v>
      </c>
      <c r="BT263">
        <v>153282.79</v>
      </c>
    </row>
    <row r="264" spans="1:72" x14ac:dyDescent="0.25">
      <c r="A264" s="1">
        <v>35</v>
      </c>
      <c r="B264" s="1" t="s">
        <v>21</v>
      </c>
      <c r="C264" s="1" t="s">
        <v>22</v>
      </c>
      <c r="D264" s="1" t="s">
        <v>40</v>
      </c>
      <c r="E264" s="1" t="s">
        <v>230</v>
      </c>
      <c r="F264" s="1" t="s">
        <v>43</v>
      </c>
      <c r="G264" s="1" t="b">
        <v>1</v>
      </c>
      <c r="H264" s="1" t="b">
        <v>1</v>
      </c>
      <c r="I264" s="1" t="b">
        <v>0</v>
      </c>
      <c r="J264" s="1" t="b">
        <v>1</v>
      </c>
      <c r="K264" s="1" t="b">
        <v>1</v>
      </c>
      <c r="L264" s="1">
        <v>500</v>
      </c>
      <c r="M264" s="1">
        <v>2</v>
      </c>
      <c r="N264" s="1">
        <v>0</v>
      </c>
      <c r="O264" s="1">
        <v>1</v>
      </c>
      <c r="P264" s="1">
        <v>2</v>
      </c>
      <c r="Q264" s="1">
        <v>100</v>
      </c>
      <c r="R264" s="1">
        <v>100</v>
      </c>
      <c r="S264" s="1">
        <v>1</v>
      </c>
      <c r="T264" s="1">
        <v>1</v>
      </c>
      <c r="U264" s="1" t="b">
        <v>1</v>
      </c>
      <c r="V264" s="1">
        <v>299</v>
      </c>
      <c r="W264" s="50">
        <v>226952.02</v>
      </c>
      <c r="X264" s="50">
        <v>154050.07999999999</v>
      </c>
      <c r="Y264" s="50">
        <v>473.02</v>
      </c>
      <c r="Z264" s="50">
        <v>477.36</v>
      </c>
      <c r="AA264" s="50">
        <v>445.76</v>
      </c>
      <c r="AB264" s="50">
        <v>455.28</v>
      </c>
      <c r="AC264" s="16">
        <v>1.06117236898823</v>
      </c>
      <c r="AD264" s="16">
        <v>1.0485099489399801</v>
      </c>
      <c r="AE264" s="50">
        <v>2825.95</v>
      </c>
      <c r="AF264" s="50">
        <v>2258.0500000000002</v>
      </c>
      <c r="AG264" s="50">
        <v>2781.04</v>
      </c>
      <c r="AH264" s="50">
        <v>2302.96</v>
      </c>
      <c r="AI264" s="16">
        <v>1.01709288798536</v>
      </c>
      <c r="AJ264" s="16">
        <v>0.98183443526929803</v>
      </c>
      <c r="AK264" s="1">
        <v>-15</v>
      </c>
      <c r="AL264" s="1">
        <v>14</v>
      </c>
      <c r="AN264" s="6">
        <v>-7.4055935205685763E-4</v>
      </c>
      <c r="AP264" s="6">
        <v>2.7264250775702603E-3</v>
      </c>
      <c r="AR264" s="6">
        <v>-3.805191126304841E-5</v>
      </c>
      <c r="AT264" s="6">
        <v>-3.1412954702525475E-4</v>
      </c>
      <c r="AV264" s="6">
        <v>-3.2293946679129437E-4</v>
      </c>
      <c r="AX264" s="6">
        <v>4.5267363110168546E-4</v>
      </c>
      <c r="AZ264" s="6">
        <v>2.8959042514298261E-4</v>
      </c>
      <c r="BA264" s="20"/>
      <c r="BB264" s="6">
        <v>-7.659323709447996E-4</v>
      </c>
      <c r="BC264" s="20"/>
      <c r="BD264" s="6">
        <v>4.9337215637130782E-3</v>
      </c>
      <c r="BE264" s="23"/>
      <c r="BF264" s="6">
        <v>-6.1067183585366003E-3</v>
      </c>
      <c r="BG264" s="23"/>
      <c r="BH264" s="6">
        <v>-6.5720333867014258E-3</v>
      </c>
      <c r="BI264" s="23"/>
      <c r="BJ264" s="6">
        <v>8.0531848117935123E-3</v>
      </c>
      <c r="BK264" s="23"/>
      <c r="BL264" s="6">
        <v>1.1427109371052957E-2</v>
      </c>
      <c r="BM264" s="20"/>
      <c r="BN264" s="6">
        <v>-1.4312122904731828E-2</v>
      </c>
      <c r="BO264" s="20"/>
      <c r="BR264">
        <v>14</v>
      </c>
      <c r="BS264">
        <f t="shared" si="41"/>
        <v>29</v>
      </c>
      <c r="BT264">
        <v>154050.07999999999</v>
      </c>
    </row>
    <row r="265" spans="1:72" x14ac:dyDescent="0.25">
      <c r="A265" s="3">
        <v>36</v>
      </c>
      <c r="B265" s="3" t="s">
        <v>21</v>
      </c>
      <c r="C265" s="3" t="s">
        <v>22</v>
      </c>
      <c r="D265" s="3" t="s">
        <v>40</v>
      </c>
      <c r="E265" s="3" t="s">
        <v>231</v>
      </c>
      <c r="F265" s="3" t="s">
        <v>43</v>
      </c>
      <c r="G265" s="3" t="b">
        <v>1</v>
      </c>
      <c r="H265" s="3" t="b">
        <v>1</v>
      </c>
      <c r="I265" s="3" t="b">
        <v>0</v>
      </c>
      <c r="J265" s="3" t="b">
        <v>1</v>
      </c>
      <c r="K265" s="3" t="b">
        <v>1</v>
      </c>
      <c r="L265" s="3">
        <v>500</v>
      </c>
      <c r="M265" s="3">
        <v>2</v>
      </c>
      <c r="N265" s="3">
        <v>0</v>
      </c>
      <c r="O265" s="3">
        <v>1</v>
      </c>
      <c r="P265" s="3">
        <v>2</v>
      </c>
      <c r="Q265" s="3">
        <v>100</v>
      </c>
      <c r="R265" s="3">
        <v>100</v>
      </c>
      <c r="S265" s="3">
        <v>1</v>
      </c>
      <c r="T265" s="3">
        <v>1</v>
      </c>
      <c r="U265" s="3" t="b">
        <v>1</v>
      </c>
      <c r="V265" s="3">
        <v>288</v>
      </c>
      <c r="W265" s="51">
        <v>218386.91</v>
      </c>
      <c r="X265" s="51">
        <v>156213.43</v>
      </c>
      <c r="Y265" s="51">
        <v>473.42</v>
      </c>
      <c r="Z265" s="51">
        <v>477.59</v>
      </c>
      <c r="AA265" s="51">
        <v>446.63</v>
      </c>
      <c r="AB265" s="51">
        <v>455.66</v>
      </c>
      <c r="AC265" s="17">
        <v>1.06000212412053</v>
      </c>
      <c r="AD265" s="17">
        <v>1.0481380813964001</v>
      </c>
      <c r="AE265" s="51">
        <v>2753.89</v>
      </c>
      <c r="AF265" s="51">
        <v>2330.11</v>
      </c>
      <c r="AG265" s="51">
        <v>2723.43</v>
      </c>
      <c r="AH265" s="51">
        <v>2360.5700000000002</v>
      </c>
      <c r="AI265" s="17">
        <v>1.01239835902292</v>
      </c>
      <c r="AJ265" s="17">
        <v>0.98869264551153502</v>
      </c>
      <c r="AK265" s="3">
        <v>-15</v>
      </c>
      <c r="AL265" s="3">
        <v>13</v>
      </c>
      <c r="AN265" s="6" cm="1">
        <f t="array" ref="AN265:AN269">W265:W269/AO265-1</f>
        <v>-1.4911593339521634E-3</v>
      </c>
      <c r="AO265" s="23">
        <f>AVERAGE(W265:W269)</f>
        <v>218713.046</v>
      </c>
      <c r="AP265" s="6" cm="1">
        <f t="array" ref="AP265:AP269">X265:X269/AQ265-1</f>
        <v>3.614861561819005E-3</v>
      </c>
      <c r="AQ265" s="23">
        <f t="shared" ref="AQ265" si="48">AVERAGE(X265:X269)</f>
        <v>155650.774</v>
      </c>
      <c r="AR265" s="6" cm="1">
        <f t="array" ref="AR265:AR269">Y265:Y269/AS265-1</f>
        <v>-2.4918802714879451E-4</v>
      </c>
      <c r="AS265" s="23">
        <f>AVERAGE(Y265:Y269)</f>
        <v>473.53800000000001</v>
      </c>
      <c r="AT265" s="6" cm="1">
        <f t="array" ref="AT265:AT269">Z265:Z269/AU265-1</f>
        <v>-2.3445579043013254E-4</v>
      </c>
      <c r="AU265" s="23">
        <f>AVERAGE(Z265:Z269)</f>
        <v>477.70200000000006</v>
      </c>
      <c r="AV265" s="6" cm="1">
        <f t="array" ref="AV265:AV269">AA265:AA269/AW265-1</f>
        <v>1.7019218280434067E-4</v>
      </c>
      <c r="AW265" s="23">
        <f>AVERAGE(AA265:AA269)</f>
        <v>446.55399999999997</v>
      </c>
      <c r="AX265" s="6" cm="1">
        <f t="array" ref="AX265:AX269">AB265:AB269/AY265-1</f>
        <v>5.0062358376234961E-4</v>
      </c>
      <c r="AY265" s="23">
        <f>AVERAGE(AB265:AB269)</f>
        <v>455.43199999999996</v>
      </c>
      <c r="AZ265" s="6" cm="1">
        <f t="array" ref="AZ265:AZ269">AC265:AC269/BA265-1</f>
        <v>-4.1552943606582016E-4</v>
      </c>
      <c r="BA265" s="20">
        <f>AVERAGE(AC265:AC269)</f>
        <v>1.06044276930644</v>
      </c>
      <c r="BB265" s="6" cm="1">
        <f t="array" ref="BB265:BB269">AD265:AD269/BC265-1</f>
        <v>-7.3479810886378782E-4</v>
      </c>
      <c r="BC265" s="20">
        <f>AVERAGE(AD265:AD269)</f>
        <v>1.0489088176119519</v>
      </c>
      <c r="BD265" s="6" cm="1">
        <f t="array" ref="BD265:BD269">AE265:AE269/BE265-1</f>
        <v>-1.8951413223600166E-4</v>
      </c>
      <c r="BE265" s="23">
        <f>AVERAGE(AE265:AE269)</f>
        <v>2754.4120000000003</v>
      </c>
      <c r="BF265" s="6" cm="1">
        <f t="array" ref="BF265:BF269">AF265:AF269/BG265-1</f>
        <v>2.2407395642498606E-4</v>
      </c>
      <c r="BG265" s="23">
        <f>AVERAGE(AF265:AF269)</f>
        <v>2329.5879999999997</v>
      </c>
      <c r="BH265" s="6" cm="1">
        <f t="array" ref="BH265:BH269">AG265:AG269/BI265-1</f>
        <v>-2.7032252677956503E-3</v>
      </c>
      <c r="BI265" s="23">
        <f>AVERAGE(AG265:AG269)</f>
        <v>2730.8119999999994</v>
      </c>
      <c r="BJ265" s="6" cm="1">
        <f t="array" ref="BJ265:BJ269">AH265:AH269/BK265-1</f>
        <v>3.1370209265046967E-3</v>
      </c>
      <c r="BK265" s="23">
        <f>AVERAGE(AH265:AH269)</f>
        <v>2353.1880000000006</v>
      </c>
      <c r="BL265" s="6" cm="1">
        <f t="array" ref="BL265:BL269">AI265:AI269/BM265-1</f>
        <v>2.632626320636211E-3</v>
      </c>
      <c r="BM265" s="20">
        <f>AVERAGE(AI265:AI269)</f>
        <v>1.0097400906831859</v>
      </c>
      <c r="BN265" s="6" cm="1">
        <f t="array" ref="BN265:BN269">AJ265:AJ269/BO265-1</f>
        <v>-2.7462047214077412E-3</v>
      </c>
      <c r="BO265" s="20">
        <f>AVERAGE(AJ265:AJ269)</f>
        <v>0.99141527482012182</v>
      </c>
      <c r="BR265">
        <v>13</v>
      </c>
      <c r="BS265">
        <f t="shared" si="41"/>
        <v>28</v>
      </c>
      <c r="BT265">
        <v>156213.43</v>
      </c>
    </row>
    <row r="266" spans="1:72" x14ac:dyDescent="0.25">
      <c r="A266" s="3">
        <v>37</v>
      </c>
      <c r="B266" s="3" t="s">
        <v>21</v>
      </c>
      <c r="C266" s="3" t="s">
        <v>22</v>
      </c>
      <c r="D266" s="3" t="s">
        <v>40</v>
      </c>
      <c r="E266" s="3" t="s">
        <v>231</v>
      </c>
      <c r="F266" s="3" t="s">
        <v>43</v>
      </c>
      <c r="G266" s="3" t="b">
        <v>1</v>
      </c>
      <c r="H266" s="3" t="b">
        <v>1</v>
      </c>
      <c r="I266" s="3" t="b">
        <v>0</v>
      </c>
      <c r="J266" s="3" t="b">
        <v>1</v>
      </c>
      <c r="K266" s="3" t="b">
        <v>1</v>
      </c>
      <c r="L266" s="3">
        <v>500</v>
      </c>
      <c r="M266" s="3">
        <v>2</v>
      </c>
      <c r="N266" s="3">
        <v>0</v>
      </c>
      <c r="O266" s="3">
        <v>1</v>
      </c>
      <c r="P266" s="3">
        <v>2</v>
      </c>
      <c r="Q266" s="3">
        <v>100</v>
      </c>
      <c r="R266" s="3">
        <v>100</v>
      </c>
      <c r="S266" s="3">
        <v>1</v>
      </c>
      <c r="T266" s="3">
        <v>1</v>
      </c>
      <c r="U266" s="3" t="b">
        <v>1</v>
      </c>
      <c r="V266" s="3">
        <v>296</v>
      </c>
      <c r="W266" s="51">
        <v>217869.83</v>
      </c>
      <c r="X266" s="51">
        <v>156033.60000000001</v>
      </c>
      <c r="Y266" s="51">
        <v>473.42</v>
      </c>
      <c r="Z266" s="51">
        <v>477.62</v>
      </c>
      <c r="AA266" s="51">
        <v>446.56</v>
      </c>
      <c r="AB266" s="51">
        <v>455.81</v>
      </c>
      <c r="AC266" s="17">
        <v>1.0601642446448301</v>
      </c>
      <c r="AD266" s="17">
        <v>1.04785508533432</v>
      </c>
      <c r="AE266" s="51">
        <v>2750.46</v>
      </c>
      <c r="AF266" s="51">
        <v>2333.54</v>
      </c>
      <c r="AG266" s="51">
        <v>2711.31</v>
      </c>
      <c r="AH266" s="51">
        <v>2372.69</v>
      </c>
      <c r="AI266" s="17">
        <v>1.01525458946748</v>
      </c>
      <c r="AJ266" s="17">
        <v>0.98450040962106</v>
      </c>
      <c r="AK266" s="3">
        <v>-15</v>
      </c>
      <c r="AL266" s="3">
        <v>13</v>
      </c>
      <c r="AN266" s="6">
        <v>-3.8553530089833199E-3</v>
      </c>
      <c r="AP266" s="6">
        <v>2.4595187685991782E-3</v>
      </c>
      <c r="AR266" s="6">
        <v>-2.4918802714879451E-4</v>
      </c>
      <c r="AT266" s="6">
        <v>-1.716551322792359E-4</v>
      </c>
      <c r="AV266" s="6">
        <v>1.3436224958196519E-5</v>
      </c>
      <c r="AX266" s="6">
        <v>8.2998120465860303E-4</v>
      </c>
      <c r="AZ266" s="6">
        <v>-2.6264940425979599E-4</v>
      </c>
      <c r="BA266" s="20"/>
      <c r="BB266" s="6">
        <v>-1.0045985503590593E-3</v>
      </c>
      <c r="BC266" s="20"/>
      <c r="BD266" s="6">
        <v>-1.4347889858162821E-3</v>
      </c>
      <c r="BE266" s="23"/>
      <c r="BF266" s="6">
        <v>1.6964373099450647E-3</v>
      </c>
      <c r="BG266" s="23"/>
      <c r="BH266" s="6">
        <v>-7.1414656153552247E-3</v>
      </c>
      <c r="BI266" s="23"/>
      <c r="BJ266" s="6">
        <v>8.2874806432802206E-3</v>
      </c>
      <c r="BK266" s="23"/>
      <c r="BL266" s="6">
        <v>5.4613051766252418E-3</v>
      </c>
      <c r="BM266" s="20"/>
      <c r="BN266" s="6">
        <v>-6.9747414375035399E-3</v>
      </c>
      <c r="BO266" s="20"/>
      <c r="BR266">
        <v>13</v>
      </c>
      <c r="BS266">
        <f t="shared" si="41"/>
        <v>28</v>
      </c>
      <c r="BT266">
        <v>156033.60000000001</v>
      </c>
    </row>
    <row r="267" spans="1:72" x14ac:dyDescent="0.25">
      <c r="A267" s="3">
        <v>38</v>
      </c>
      <c r="B267" s="3" t="s">
        <v>21</v>
      </c>
      <c r="C267" s="3" t="s">
        <v>22</v>
      </c>
      <c r="D267" s="3" t="s">
        <v>40</v>
      </c>
      <c r="E267" s="3" t="s">
        <v>231</v>
      </c>
      <c r="F267" s="3" t="s">
        <v>43</v>
      </c>
      <c r="G267" s="3" t="b">
        <v>1</v>
      </c>
      <c r="H267" s="3" t="b">
        <v>1</v>
      </c>
      <c r="I267" s="3" t="b">
        <v>0</v>
      </c>
      <c r="J267" s="3" t="b">
        <v>1</v>
      </c>
      <c r="K267" s="3" t="b">
        <v>1</v>
      </c>
      <c r="L267" s="3">
        <v>500</v>
      </c>
      <c r="M267" s="3">
        <v>2</v>
      </c>
      <c r="N267" s="3">
        <v>0</v>
      </c>
      <c r="O267" s="3">
        <v>1</v>
      </c>
      <c r="P267" s="3">
        <v>2</v>
      </c>
      <c r="Q267" s="3">
        <v>100</v>
      </c>
      <c r="R267" s="3">
        <v>100</v>
      </c>
      <c r="S267" s="3">
        <v>1</v>
      </c>
      <c r="T267" s="3">
        <v>1</v>
      </c>
      <c r="U267" s="3" t="b">
        <v>1</v>
      </c>
      <c r="V267" s="3">
        <v>281</v>
      </c>
      <c r="W267" s="51">
        <v>219642.79</v>
      </c>
      <c r="X267" s="51">
        <v>155317.25</v>
      </c>
      <c r="Y267" s="51">
        <v>473.68</v>
      </c>
      <c r="Z267" s="51">
        <v>477.73</v>
      </c>
      <c r="AA267" s="51">
        <v>446.41</v>
      </c>
      <c r="AB267" s="51">
        <v>455.08</v>
      </c>
      <c r="AC267" s="17">
        <v>1.0611002156668301</v>
      </c>
      <c r="AD267" s="17">
        <v>1.0497796275206801</v>
      </c>
      <c r="AE267" s="51">
        <v>2766.34</v>
      </c>
      <c r="AF267" s="51">
        <v>2317.66</v>
      </c>
      <c r="AG267" s="51">
        <v>2742.06</v>
      </c>
      <c r="AH267" s="51">
        <v>2341.94</v>
      </c>
      <c r="AI267" s="17">
        <v>1.00978986741679</v>
      </c>
      <c r="AJ267" s="17">
        <v>0.99085918052539601</v>
      </c>
      <c r="AK267" s="3">
        <v>-15</v>
      </c>
      <c r="AL267" s="3">
        <v>13</v>
      </c>
      <c r="AN267" s="6">
        <v>4.2509764140910011E-3</v>
      </c>
      <c r="AP267" s="6">
        <v>-2.1427712270805088E-3</v>
      </c>
      <c r="AR267" s="6">
        <v>2.9987033775524807E-4</v>
      </c>
      <c r="AT267" s="6">
        <v>5.8613947607533134E-5</v>
      </c>
      <c r="AV267" s="6">
        <v>-3.2246939899749361E-4</v>
      </c>
      <c r="AX267" s="6">
        <v>-7.7289255036971927E-4</v>
      </c>
      <c r="AZ267" s="6">
        <v>6.1997344827968703E-4</v>
      </c>
      <c r="BA267" s="20"/>
      <c r="BB267" s="6">
        <v>8.3020553751356196E-4</v>
      </c>
      <c r="BC267" s="20"/>
      <c r="BD267" s="6">
        <v>4.3305068377570421E-3</v>
      </c>
      <c r="BE267" s="23"/>
      <c r="BF267" s="6">
        <v>-5.1202186824450546E-3</v>
      </c>
      <c r="BG267" s="23"/>
      <c r="BH267" s="6">
        <v>4.1189214050620926E-3</v>
      </c>
      <c r="BI267" s="23"/>
      <c r="BJ267" s="6">
        <v>-4.7798985886382539E-3</v>
      </c>
      <c r="BK267" s="23"/>
      <c r="BL267" s="6">
        <v>4.9296580440172377E-5</v>
      </c>
      <c r="BM267" s="20"/>
      <c r="BN267" s="6">
        <v>-5.6090954905518853E-4</v>
      </c>
      <c r="BO267" s="20"/>
      <c r="BR267">
        <v>13</v>
      </c>
      <c r="BS267">
        <f t="shared" si="41"/>
        <v>28</v>
      </c>
      <c r="BT267">
        <v>155317.25</v>
      </c>
    </row>
    <row r="268" spans="1:72" x14ac:dyDescent="0.25">
      <c r="A268" s="3">
        <v>39</v>
      </c>
      <c r="B268" s="3" t="s">
        <v>21</v>
      </c>
      <c r="C268" s="3" t="s">
        <v>22</v>
      </c>
      <c r="D268" s="3" t="s">
        <v>40</v>
      </c>
      <c r="E268" s="3" t="s">
        <v>231</v>
      </c>
      <c r="F268" s="3" t="s">
        <v>43</v>
      </c>
      <c r="G268" s="3" t="b">
        <v>1</v>
      </c>
      <c r="H268" s="3" t="b">
        <v>1</v>
      </c>
      <c r="I268" s="3" t="b">
        <v>0</v>
      </c>
      <c r="J268" s="3" t="b">
        <v>1</v>
      </c>
      <c r="K268" s="3" t="b">
        <v>1</v>
      </c>
      <c r="L268" s="3">
        <v>500</v>
      </c>
      <c r="M268" s="3">
        <v>2</v>
      </c>
      <c r="N268" s="3">
        <v>0</v>
      </c>
      <c r="O268" s="3">
        <v>1</v>
      </c>
      <c r="P268" s="3">
        <v>2</v>
      </c>
      <c r="Q268" s="3">
        <v>100</v>
      </c>
      <c r="R268" s="3">
        <v>100</v>
      </c>
      <c r="S268" s="3">
        <v>1</v>
      </c>
      <c r="T268" s="3">
        <v>1</v>
      </c>
      <c r="U268" s="3" t="b">
        <v>1</v>
      </c>
      <c r="V268" s="3">
        <v>290</v>
      </c>
      <c r="W268" s="51">
        <v>219536.78</v>
      </c>
      <c r="X268" s="51">
        <v>154964.60999999999</v>
      </c>
      <c r="Y268" s="51">
        <v>473.67</v>
      </c>
      <c r="Z268" s="51">
        <v>477.88</v>
      </c>
      <c r="AA268" s="51">
        <v>446.36</v>
      </c>
      <c r="AB268" s="51">
        <v>454.95</v>
      </c>
      <c r="AC268" s="17">
        <v>1.0611986533449</v>
      </c>
      <c r="AD268" s="17">
        <v>1.05041065870848</v>
      </c>
      <c r="AE268" s="51">
        <v>2749.96</v>
      </c>
      <c r="AF268" s="51">
        <v>2334.04</v>
      </c>
      <c r="AG268" s="51">
        <v>2745.37</v>
      </c>
      <c r="AH268" s="51">
        <v>2338.63</v>
      </c>
      <c r="AI268" s="17">
        <v>1.00297159788779</v>
      </c>
      <c r="AJ268" s="17">
        <v>0.99984574469257403</v>
      </c>
      <c r="AK268" s="3">
        <v>-15</v>
      </c>
      <c r="AL268" s="3">
        <v>13</v>
      </c>
      <c r="AN268" s="6">
        <v>3.7662773897813029E-3</v>
      </c>
      <c r="AP268" s="6">
        <v>-4.408355849229606E-3</v>
      </c>
      <c r="AR268" s="6">
        <v>2.7875270833588317E-4</v>
      </c>
      <c r="AT268" s="6">
        <v>3.7261723836179428E-4</v>
      </c>
      <c r="AV268" s="6">
        <v>-4.34437940316168E-4</v>
      </c>
      <c r="AX268" s="6">
        <v>-1.0583358218130279E-3</v>
      </c>
      <c r="AZ268" s="6">
        <v>7.1280040784693632E-4</v>
      </c>
      <c r="BA268" s="20"/>
      <c r="BB268" s="6">
        <v>1.4318128242523098E-3</v>
      </c>
      <c r="BC268" s="20"/>
      <c r="BD268" s="6">
        <v>-1.6163159324023013E-3</v>
      </c>
      <c r="BE268" s="23"/>
      <c r="BF268" s="6">
        <v>1.9110675364055751E-3</v>
      </c>
      <c r="BG268" s="23"/>
      <c r="BH268" s="6">
        <v>5.3310150973411297E-3</v>
      </c>
      <c r="BI268" s="23"/>
      <c r="BJ268" s="6">
        <v>-6.1865010360414585E-3</v>
      </c>
      <c r="BK268" s="23"/>
      <c r="BL268" s="6">
        <v>-6.7032029904016133E-3</v>
      </c>
      <c r="BM268" s="20"/>
      <c r="BN268" s="6">
        <v>8.5034698239663253E-3</v>
      </c>
      <c r="BO268" s="20"/>
      <c r="BR268">
        <v>13</v>
      </c>
      <c r="BS268">
        <f t="shared" si="41"/>
        <v>28</v>
      </c>
      <c r="BT268">
        <v>154964.60999999999</v>
      </c>
    </row>
    <row r="269" spans="1:72" x14ac:dyDescent="0.25">
      <c r="A269" s="3">
        <v>40</v>
      </c>
      <c r="B269" s="3" t="s">
        <v>21</v>
      </c>
      <c r="C269" s="3" t="s">
        <v>22</v>
      </c>
      <c r="D269" s="3" t="s">
        <v>40</v>
      </c>
      <c r="E269" s="3" t="s">
        <v>231</v>
      </c>
      <c r="F269" s="3" t="s">
        <v>43</v>
      </c>
      <c r="G269" s="3" t="b">
        <v>1</v>
      </c>
      <c r="H269" s="3" t="b">
        <v>1</v>
      </c>
      <c r="I269" s="3" t="b">
        <v>0</v>
      </c>
      <c r="J269" s="3" t="b">
        <v>1</v>
      </c>
      <c r="K269" s="3" t="b">
        <v>1</v>
      </c>
      <c r="L269" s="3">
        <v>500</v>
      </c>
      <c r="M269" s="3">
        <v>2</v>
      </c>
      <c r="N269" s="3">
        <v>0</v>
      </c>
      <c r="O269" s="3">
        <v>1</v>
      </c>
      <c r="P269" s="3">
        <v>2</v>
      </c>
      <c r="Q269" s="3">
        <v>100</v>
      </c>
      <c r="R269" s="3">
        <v>100</v>
      </c>
      <c r="S269" s="3">
        <v>1</v>
      </c>
      <c r="T269" s="3">
        <v>1</v>
      </c>
      <c r="U269" s="3" t="b">
        <v>1</v>
      </c>
      <c r="V269" s="3">
        <v>293</v>
      </c>
      <c r="W269" s="51">
        <v>218128.92</v>
      </c>
      <c r="X269" s="51">
        <v>155724.98000000001</v>
      </c>
      <c r="Y269" s="51">
        <v>473.5</v>
      </c>
      <c r="Z269" s="51">
        <v>477.69</v>
      </c>
      <c r="AA269" s="51">
        <v>446.81</v>
      </c>
      <c r="AB269" s="51">
        <v>455.66</v>
      </c>
      <c r="AC269" s="17">
        <v>1.05974860875511</v>
      </c>
      <c r="AD269" s="17">
        <v>1.04836063509988</v>
      </c>
      <c r="AE269" s="51">
        <v>2751.41</v>
      </c>
      <c r="AF269" s="51">
        <v>2332.59</v>
      </c>
      <c r="AG269" s="51">
        <v>2731.89</v>
      </c>
      <c r="AH269" s="51">
        <v>2352.11</v>
      </c>
      <c r="AI269" s="17">
        <v>1.0082860396209501</v>
      </c>
      <c r="AJ269" s="17">
        <v>0.99317839375004402</v>
      </c>
      <c r="AK269" s="3">
        <v>-15</v>
      </c>
      <c r="AL269" s="3">
        <v>13</v>
      </c>
      <c r="AN269" s="6">
        <v>-2.6707414609368207E-3</v>
      </c>
      <c r="AP269" s="6">
        <v>4.7674674589148758E-4</v>
      </c>
      <c r="AR269" s="6">
        <v>-8.0246991793764266E-5</v>
      </c>
      <c r="AT269" s="6">
        <v>-2.5120263260514086E-5</v>
      </c>
      <c r="AV269" s="6">
        <v>5.7327893155134646E-4</v>
      </c>
      <c r="AX269" s="6">
        <v>5.0062358376234961E-4</v>
      </c>
      <c r="AZ269" s="6">
        <v>-6.5459501580078516E-4</v>
      </c>
      <c r="BA269" s="20"/>
      <c r="BB269" s="6">
        <v>-5.2262170254224749E-4</v>
      </c>
      <c r="BC269" s="20"/>
      <c r="BD269" s="6">
        <v>-1.0898877873029011E-3</v>
      </c>
      <c r="BE269" s="23"/>
      <c r="BF269" s="6">
        <v>1.2886398796698728E-3</v>
      </c>
      <c r="BG269" s="23"/>
      <c r="BH269" s="6">
        <v>3.9475438074854097E-4</v>
      </c>
      <c r="BI269" s="23"/>
      <c r="BJ269" s="6">
        <v>-4.5810194510609303E-4</v>
      </c>
      <c r="BK269" s="23"/>
      <c r="BL269" s="6">
        <v>-1.4400250872994569E-3</v>
      </c>
      <c r="BM269" s="20"/>
      <c r="BN269" s="6">
        <v>1.7783858840001443E-3</v>
      </c>
      <c r="BO269" s="20"/>
      <c r="BR269">
        <v>13</v>
      </c>
      <c r="BS269">
        <f t="shared" si="41"/>
        <v>28</v>
      </c>
      <c r="BT269">
        <v>155724.98000000001</v>
      </c>
    </row>
    <row r="270" spans="1:72" x14ac:dyDescent="0.25">
      <c r="A270" s="1">
        <v>41</v>
      </c>
      <c r="B270" s="1" t="s">
        <v>21</v>
      </c>
      <c r="C270" s="1" t="s">
        <v>22</v>
      </c>
      <c r="D270" s="1" t="s">
        <v>40</v>
      </c>
      <c r="E270" s="1" t="s">
        <v>232</v>
      </c>
      <c r="F270" s="1" t="s">
        <v>43</v>
      </c>
      <c r="G270" s="1" t="b">
        <v>1</v>
      </c>
      <c r="H270" s="1" t="b">
        <v>1</v>
      </c>
      <c r="I270" s="1" t="b">
        <v>0</v>
      </c>
      <c r="J270" s="1" t="b">
        <v>1</v>
      </c>
      <c r="K270" s="1" t="b">
        <v>1</v>
      </c>
      <c r="L270" s="1">
        <v>500</v>
      </c>
      <c r="M270" s="1">
        <v>2</v>
      </c>
      <c r="N270" s="1">
        <v>0</v>
      </c>
      <c r="O270" s="1">
        <v>1</v>
      </c>
      <c r="P270" s="1">
        <v>2</v>
      </c>
      <c r="Q270" s="1">
        <v>100</v>
      </c>
      <c r="R270" s="1">
        <v>100</v>
      </c>
      <c r="S270" s="1">
        <v>1</v>
      </c>
      <c r="T270" s="1">
        <v>1</v>
      </c>
      <c r="U270" s="1" t="b">
        <v>1</v>
      </c>
      <c r="V270" s="1">
        <v>294</v>
      </c>
      <c r="W270" s="50">
        <v>209700.85</v>
      </c>
      <c r="X270" s="50">
        <v>155667.57999999999</v>
      </c>
      <c r="Y270" s="50">
        <v>474.22</v>
      </c>
      <c r="Z270" s="50">
        <v>478.05</v>
      </c>
      <c r="AA270" s="50">
        <v>447.87</v>
      </c>
      <c r="AB270" s="50">
        <v>455.91</v>
      </c>
      <c r="AC270" s="16">
        <v>1.05885411357367</v>
      </c>
      <c r="AD270" s="16">
        <v>1.04858043518123</v>
      </c>
      <c r="AE270" s="50">
        <v>2707.16</v>
      </c>
      <c r="AF270" s="50">
        <v>2376.84</v>
      </c>
      <c r="AG270" s="50">
        <v>2687.22</v>
      </c>
      <c r="AH270" s="50">
        <v>2396.7800000000002</v>
      </c>
      <c r="AI270" s="16">
        <v>1.0091315016217699</v>
      </c>
      <c r="AJ270" s="16">
        <v>0.99379104401176599</v>
      </c>
      <c r="AK270" s="1">
        <v>-15</v>
      </c>
      <c r="AL270" s="1">
        <v>12</v>
      </c>
      <c r="AN270" s="6" cm="1">
        <f t="array" ref="AN270:AN274">W270:W274/AO270-1</f>
        <v>1.9084630516050805E-3</v>
      </c>
      <c r="AO270" s="23">
        <f>AVERAGE(W270:W274)</f>
        <v>209301.40600000002</v>
      </c>
      <c r="AP270" s="6" cm="1">
        <f t="array" ref="AP270:AP274">X270:X274/AQ270-1</f>
        <v>-1.3891344060157351E-3</v>
      </c>
      <c r="AQ270" s="23">
        <f t="shared" ref="AQ270" si="49">AVERAGE(X270:X274)</f>
        <v>155884.12400000001</v>
      </c>
      <c r="AR270" s="6" cm="1">
        <f t="array" ref="AR270:AR274">Y270:Y274/AS270-1</f>
        <v>-2.1086814414927879E-5</v>
      </c>
      <c r="AS270" s="23">
        <f>AVERAGE(Y270:Y274)</f>
        <v>474.23</v>
      </c>
      <c r="AT270" s="6" cm="1">
        <f t="array" ref="AT270:AT274">Z270:Z274/AU270-1</f>
        <v>2.6782613062370508E-4</v>
      </c>
      <c r="AU270" s="23">
        <f>AVERAGE(Z270:Z274)</f>
        <v>477.92200000000003</v>
      </c>
      <c r="AV270" s="6" cm="1">
        <f t="array" ref="AV270:AV274">AA270:AA274/AW270-1</f>
        <v>-6.6938884798195541E-4</v>
      </c>
      <c r="AW270" s="23">
        <f>AVERAGE(AA270:AA274)</f>
        <v>448.17000000000007</v>
      </c>
      <c r="AX270" s="6" cm="1">
        <f t="array" ref="AX270:AX274">AB270:AB274/AY270-1</f>
        <v>-5.7872653855750578E-4</v>
      </c>
      <c r="AY270" s="23">
        <f>AVERAGE(AB270:AB274)</f>
        <v>456.17399999999998</v>
      </c>
      <c r="AZ270" s="6" cm="1">
        <f t="array" ref="AZ270:AZ274">AC270:AC274/BA270-1</f>
        <v>6.4622395776625652E-4</v>
      </c>
      <c r="BA270" s="20">
        <f>AVERAGE(AC270:AC274)</f>
        <v>1.0581702985753338</v>
      </c>
      <c r="BB270" s="6" cm="1">
        <f t="array" ref="BB270:BB274">AD270:AD274/BC270-1</f>
        <v>8.4560239901865231E-4</v>
      </c>
      <c r="BC270" s="20">
        <f>AVERAGE(AD270:AD274)</f>
        <v>1.0476945021967339</v>
      </c>
      <c r="BD270" s="6" cm="1">
        <f t="array" ref="BD270:BD274">AE270:AE274/BE270-1</f>
        <v>-5.4504121240444015E-3</v>
      </c>
      <c r="BE270" s="23">
        <f>AVERAGE(AE270:AE274)</f>
        <v>2721.9960000000001</v>
      </c>
      <c r="BF270" s="6" cm="1">
        <f t="array" ref="BF270:BF274">AF270:AF274/BG270-1</f>
        <v>6.2811070599373409E-3</v>
      </c>
      <c r="BG270" s="23">
        <f>AVERAGE(AF270:AF274)</f>
        <v>2362.0039999999999</v>
      </c>
      <c r="BH270" s="6" cm="1">
        <f t="array" ref="BH270:BH274">AG270:AG274/BI270-1</f>
        <v>-4.9840806974743579E-4</v>
      </c>
      <c r="BI270" s="23">
        <f>AVERAGE(AG270:AG274)</f>
        <v>2688.56</v>
      </c>
      <c r="BJ270" s="6" cm="1">
        <f t="array" ref="BJ270:BJ274">AH270:AH274/BK270-1</f>
        <v>5.5939618608702446E-4</v>
      </c>
      <c r="BK270" s="23">
        <f>AVERAGE(AH270:AH274)</f>
        <v>2395.44</v>
      </c>
      <c r="BL270" s="6" cm="1">
        <f t="array" ref="BL270:BL274">AI270:AI274/BM270-1</f>
        <v>-4.983198490674412E-3</v>
      </c>
      <c r="BM270" s="20">
        <f>AVERAGE(AI270:AI274)</f>
        <v>1.014185388720104</v>
      </c>
      <c r="BN270" s="6" cm="1">
        <f t="array" ref="BN270:BN274">AJ270:AJ274/BO270-1</f>
        <v>5.5554783449756062E-3</v>
      </c>
      <c r="BO270" s="20">
        <f>AVERAGE(AJ270:AJ274)</f>
        <v>0.98830056164322977</v>
      </c>
      <c r="BR270">
        <v>12</v>
      </c>
      <c r="BS270">
        <f t="shared" si="41"/>
        <v>27</v>
      </c>
      <c r="BT270">
        <v>155667.57999999999</v>
      </c>
    </row>
    <row r="271" spans="1:72" x14ac:dyDescent="0.25">
      <c r="A271" s="1">
        <v>42</v>
      </c>
      <c r="B271" s="1" t="s">
        <v>21</v>
      </c>
      <c r="C271" s="1" t="s">
        <v>22</v>
      </c>
      <c r="D271" s="1" t="s">
        <v>40</v>
      </c>
      <c r="E271" s="1" t="s">
        <v>232</v>
      </c>
      <c r="F271" s="1" t="s">
        <v>43</v>
      </c>
      <c r="G271" s="1" t="b">
        <v>1</v>
      </c>
      <c r="H271" s="1" t="b">
        <v>1</v>
      </c>
      <c r="I271" s="1" t="b">
        <v>0</v>
      </c>
      <c r="J271" s="1" t="b">
        <v>1</v>
      </c>
      <c r="K271" s="1" t="b">
        <v>1</v>
      </c>
      <c r="L271" s="1">
        <v>500</v>
      </c>
      <c r="M271" s="1">
        <v>2</v>
      </c>
      <c r="N271" s="1">
        <v>0</v>
      </c>
      <c r="O271" s="1">
        <v>1</v>
      </c>
      <c r="P271" s="1">
        <v>2</v>
      </c>
      <c r="Q271" s="1">
        <v>100</v>
      </c>
      <c r="R271" s="1">
        <v>100</v>
      </c>
      <c r="S271" s="1">
        <v>1</v>
      </c>
      <c r="T271" s="1">
        <v>1</v>
      </c>
      <c r="U271" s="1" t="b">
        <v>1</v>
      </c>
      <c r="V271" s="1">
        <v>354</v>
      </c>
      <c r="W271" s="50">
        <v>209665.3</v>
      </c>
      <c r="X271" s="50">
        <v>156620.72</v>
      </c>
      <c r="Y271" s="50">
        <v>474.31</v>
      </c>
      <c r="Z271" s="50">
        <v>478.02</v>
      </c>
      <c r="AA271" s="50">
        <v>448.24</v>
      </c>
      <c r="AB271" s="50">
        <v>455.94</v>
      </c>
      <c r="AC271" s="16">
        <v>1.05818550624677</v>
      </c>
      <c r="AD271" s="16">
        <v>1.0484466462848101</v>
      </c>
      <c r="AE271" s="50">
        <v>2720.54</v>
      </c>
      <c r="AF271" s="50">
        <v>2363.46</v>
      </c>
      <c r="AG271" s="50">
        <v>2704.59</v>
      </c>
      <c r="AH271" s="50">
        <v>2379.41</v>
      </c>
      <c r="AI271" s="16">
        <v>1.0079866843551699</v>
      </c>
      <c r="AJ271" s="16">
        <v>0.99613522029895396</v>
      </c>
      <c r="AK271" s="1">
        <v>-15</v>
      </c>
      <c r="AL271" s="1">
        <v>12</v>
      </c>
      <c r="AN271" s="6">
        <v>1.738612305356213E-3</v>
      </c>
      <c r="AP271" s="6">
        <v>4.7252791438849862E-3</v>
      </c>
      <c r="AR271" s="6">
        <v>1.6869451531964508E-4</v>
      </c>
      <c r="AT271" s="6">
        <v>2.0505438125884012E-4</v>
      </c>
      <c r="AV271" s="6">
        <v>1.5619073119554905E-4</v>
      </c>
      <c r="AX271" s="6">
        <v>-5.1296215917606691E-4</v>
      </c>
      <c r="AZ271" s="6">
        <v>1.4371667260482113E-5</v>
      </c>
      <c r="BA271" s="20"/>
      <c r="BB271" s="6">
        <v>7.179040135261161E-4</v>
      </c>
      <c r="BC271" s="20"/>
      <c r="BD271" s="6">
        <v>-5.3490159427127537E-4</v>
      </c>
      <c r="BE271" s="23"/>
      <c r="BF271" s="6">
        <v>6.1642571308095917E-4</v>
      </c>
      <c r="BG271" s="23"/>
      <c r="BH271" s="6">
        <v>5.9622995209331897E-3</v>
      </c>
      <c r="BI271" s="23"/>
      <c r="BJ271" s="6">
        <v>-6.6918812410247108E-3</v>
      </c>
      <c r="BK271" s="23"/>
      <c r="BL271" s="6">
        <v>-6.1120032233522581E-3</v>
      </c>
      <c r="BM271" s="20"/>
      <c r="BN271" s="6">
        <v>7.927404839978669E-3</v>
      </c>
      <c r="BO271" s="20"/>
      <c r="BR271">
        <v>12</v>
      </c>
      <c r="BS271">
        <f t="shared" si="41"/>
        <v>27</v>
      </c>
      <c r="BT271">
        <v>156620.72</v>
      </c>
    </row>
    <row r="272" spans="1:72" x14ac:dyDescent="0.25">
      <c r="A272" s="1">
        <v>43</v>
      </c>
      <c r="B272" s="1" t="s">
        <v>21</v>
      </c>
      <c r="C272" s="1" t="s">
        <v>22</v>
      </c>
      <c r="D272" s="1" t="s">
        <v>40</v>
      </c>
      <c r="E272" s="1" t="s">
        <v>232</v>
      </c>
      <c r="F272" s="1" t="s">
        <v>43</v>
      </c>
      <c r="G272" s="1" t="b">
        <v>1</v>
      </c>
      <c r="H272" s="1" t="b">
        <v>1</v>
      </c>
      <c r="I272" s="1" t="b">
        <v>0</v>
      </c>
      <c r="J272" s="1" t="b">
        <v>1</v>
      </c>
      <c r="K272" s="1" t="b">
        <v>1</v>
      </c>
      <c r="L272" s="1">
        <v>500</v>
      </c>
      <c r="M272" s="1">
        <v>2</v>
      </c>
      <c r="N272" s="1">
        <v>0</v>
      </c>
      <c r="O272" s="1">
        <v>1</v>
      </c>
      <c r="P272" s="1">
        <v>2</v>
      </c>
      <c r="Q272" s="1">
        <v>100</v>
      </c>
      <c r="R272" s="1">
        <v>100</v>
      </c>
      <c r="S272" s="1">
        <v>1</v>
      </c>
      <c r="T272" s="1">
        <v>1</v>
      </c>
      <c r="U272" s="1" t="b">
        <v>1</v>
      </c>
      <c r="V272" s="1">
        <v>293</v>
      </c>
      <c r="W272" s="50">
        <v>209198.5</v>
      </c>
      <c r="X272" s="50">
        <v>155276.89000000001</v>
      </c>
      <c r="Y272" s="50">
        <v>474.33</v>
      </c>
      <c r="Z272" s="50">
        <v>478</v>
      </c>
      <c r="AA272" s="50">
        <v>448.05</v>
      </c>
      <c r="AB272" s="50">
        <v>456.12</v>
      </c>
      <c r="AC272" s="16">
        <v>1.0586759972739399</v>
      </c>
      <c r="AD272" s="16">
        <v>1.04798598722799</v>
      </c>
      <c r="AE272" s="50">
        <v>2724.45</v>
      </c>
      <c r="AF272" s="50">
        <v>2359.5500000000002</v>
      </c>
      <c r="AG272" s="50">
        <v>2684.82</v>
      </c>
      <c r="AH272" s="50">
        <v>2399.1799999999998</v>
      </c>
      <c r="AI272" s="16">
        <v>1.01620141739452</v>
      </c>
      <c r="AJ272" s="16">
        <v>0.98530434446248705</v>
      </c>
      <c r="AK272" s="1">
        <v>-15</v>
      </c>
      <c r="AL272" s="1">
        <v>12</v>
      </c>
      <c r="AN272" s="6">
        <v>-4.9166416015389292E-4</v>
      </c>
      <c r="AP272" s="6">
        <v>-3.8954191383850922E-3</v>
      </c>
      <c r="AR272" s="6">
        <v>2.1086814414950084E-4</v>
      </c>
      <c r="AT272" s="6">
        <v>1.6320654834878212E-4</v>
      </c>
      <c r="AV272" s="6">
        <v>-2.6775553919289319E-4</v>
      </c>
      <c r="AX272" s="6">
        <v>-1.1837588288676759E-4</v>
      </c>
      <c r="AZ272" s="6">
        <v>4.7789916168206048E-4</v>
      </c>
      <c r="BA272" s="20"/>
      <c r="BB272" s="6">
        <v>2.7821567321861806E-4</v>
      </c>
      <c r="BC272" s="20"/>
      <c r="BD272" s="6">
        <v>9.0154430792677154E-4</v>
      </c>
      <c r="BE272" s="23"/>
      <c r="BF272" s="6">
        <v>-1.0389482828986329E-3</v>
      </c>
      <c r="BG272" s="23"/>
      <c r="BH272" s="6">
        <v>-1.3910792394440374E-3</v>
      </c>
      <c r="BI272" s="23"/>
      <c r="BJ272" s="6">
        <v>1.5612998029588265E-3</v>
      </c>
      <c r="BK272" s="23"/>
      <c r="BL272" s="6">
        <v>1.9878305256992856E-3</v>
      </c>
      <c r="BM272" s="20"/>
      <c r="BN272" s="6">
        <v>-3.0316862066342987E-3</v>
      </c>
      <c r="BO272" s="20"/>
      <c r="BR272">
        <v>12</v>
      </c>
      <c r="BS272">
        <f t="shared" si="41"/>
        <v>27</v>
      </c>
      <c r="BT272">
        <v>155276.89000000001</v>
      </c>
    </row>
    <row r="273" spans="1:72" x14ac:dyDescent="0.25">
      <c r="A273" s="1">
        <v>44</v>
      </c>
      <c r="B273" s="1" t="s">
        <v>21</v>
      </c>
      <c r="C273" s="1" t="s">
        <v>22</v>
      </c>
      <c r="D273" s="1" t="s">
        <v>40</v>
      </c>
      <c r="E273" s="1" t="s">
        <v>232</v>
      </c>
      <c r="F273" s="1" t="s">
        <v>43</v>
      </c>
      <c r="G273" s="1" t="b">
        <v>1</v>
      </c>
      <c r="H273" s="1" t="b">
        <v>1</v>
      </c>
      <c r="I273" s="1" t="b">
        <v>0</v>
      </c>
      <c r="J273" s="1" t="b">
        <v>1</v>
      </c>
      <c r="K273" s="1" t="b">
        <v>1</v>
      </c>
      <c r="L273" s="1">
        <v>500</v>
      </c>
      <c r="M273" s="1">
        <v>2</v>
      </c>
      <c r="N273" s="1">
        <v>0</v>
      </c>
      <c r="O273" s="1">
        <v>1</v>
      </c>
      <c r="P273" s="1">
        <v>2</v>
      </c>
      <c r="Q273" s="1">
        <v>100</v>
      </c>
      <c r="R273" s="1">
        <v>100</v>
      </c>
      <c r="S273" s="1">
        <v>1</v>
      </c>
      <c r="T273" s="1">
        <v>1</v>
      </c>
      <c r="U273" s="1" t="b">
        <v>1</v>
      </c>
      <c r="V273" s="1">
        <v>298</v>
      </c>
      <c r="W273" s="50">
        <v>210266.57</v>
      </c>
      <c r="X273" s="50">
        <v>156607.98000000001</v>
      </c>
      <c r="Y273" s="50">
        <v>474.21</v>
      </c>
      <c r="Z273" s="50">
        <v>477.89</v>
      </c>
      <c r="AA273" s="50">
        <v>447.94</v>
      </c>
      <c r="AB273" s="50">
        <v>455.83</v>
      </c>
      <c r="AC273" s="16">
        <v>1.05867505152567</v>
      </c>
      <c r="AD273" s="16">
        <v>1.04841364536905</v>
      </c>
      <c r="AE273" s="50">
        <v>2723.38</v>
      </c>
      <c r="AF273" s="50">
        <v>2360.62</v>
      </c>
      <c r="AG273" s="50">
        <v>2694.38</v>
      </c>
      <c r="AH273" s="50">
        <v>2389.62</v>
      </c>
      <c r="AI273" s="16">
        <v>1.01268675505316</v>
      </c>
      <c r="AJ273" s="16">
        <v>0.99046929231008696</v>
      </c>
      <c r="AK273" s="1">
        <v>-15</v>
      </c>
      <c r="AL273" s="1">
        <v>12</v>
      </c>
      <c r="AN273" s="6">
        <v>4.6113593713745793E-3</v>
      </c>
      <c r="AP273" s="6">
        <v>4.6435517705445406E-3</v>
      </c>
      <c r="AR273" s="6">
        <v>-4.2173628829966781E-5</v>
      </c>
      <c r="AT273" s="6">
        <v>-6.6956532656092804E-5</v>
      </c>
      <c r="AV273" s="6">
        <v>-5.1319811678618432E-4</v>
      </c>
      <c r="AX273" s="6">
        <v>-7.540982169084165E-4</v>
      </c>
      <c r="AZ273" s="6">
        <v>4.7700540358741605E-4</v>
      </c>
      <c r="BA273" s="20"/>
      <c r="BB273" s="6">
        <v>6.8640540807285433E-4</v>
      </c>
      <c r="BC273" s="20"/>
      <c r="BD273" s="6">
        <v>5.0845041653246881E-4</v>
      </c>
      <c r="BE273" s="23"/>
      <c r="BF273" s="6">
        <v>-5.8594312287363337E-4</v>
      </c>
      <c r="BG273" s="23"/>
      <c r="BH273" s="6">
        <v>2.1647275865148696E-3</v>
      </c>
      <c r="BI273" s="23"/>
      <c r="BJ273" s="6">
        <v>-2.4296162709147584E-3</v>
      </c>
      <c r="BK273" s="23"/>
      <c r="BL273" s="6">
        <v>-1.4776723108141931E-3</v>
      </c>
      <c r="BM273" s="20"/>
      <c r="BN273" s="6">
        <v>2.1944039607255661E-3</v>
      </c>
      <c r="BO273" s="20"/>
      <c r="BR273">
        <v>12</v>
      </c>
      <c r="BS273">
        <f t="shared" si="41"/>
        <v>27</v>
      </c>
      <c r="BT273">
        <v>156607.98000000001</v>
      </c>
    </row>
    <row r="274" spans="1:72" x14ac:dyDescent="0.25">
      <c r="A274" s="1">
        <v>45</v>
      </c>
      <c r="B274" s="1" t="s">
        <v>21</v>
      </c>
      <c r="C274" s="1" t="s">
        <v>22</v>
      </c>
      <c r="D274" s="1" t="s">
        <v>40</v>
      </c>
      <c r="E274" s="1" t="s">
        <v>232</v>
      </c>
      <c r="F274" s="1" t="s">
        <v>43</v>
      </c>
      <c r="G274" s="1" t="b">
        <v>1</v>
      </c>
      <c r="H274" s="1" t="b">
        <v>1</v>
      </c>
      <c r="I274" s="1" t="b">
        <v>0</v>
      </c>
      <c r="J274" s="1" t="b">
        <v>1</v>
      </c>
      <c r="K274" s="1" t="b">
        <v>1</v>
      </c>
      <c r="L274" s="1">
        <v>500</v>
      </c>
      <c r="M274" s="1">
        <v>2</v>
      </c>
      <c r="N274" s="1">
        <v>0</v>
      </c>
      <c r="O274" s="1">
        <v>1</v>
      </c>
      <c r="P274" s="1">
        <v>2</v>
      </c>
      <c r="Q274" s="1">
        <v>100</v>
      </c>
      <c r="R274" s="1">
        <v>100</v>
      </c>
      <c r="S274" s="1">
        <v>1</v>
      </c>
      <c r="T274" s="1">
        <v>1</v>
      </c>
      <c r="U274" s="1" t="b">
        <v>1</v>
      </c>
      <c r="V274" s="1">
        <v>300</v>
      </c>
      <c r="W274" s="50">
        <v>207675.81</v>
      </c>
      <c r="X274" s="50">
        <v>155247.45000000001</v>
      </c>
      <c r="Y274" s="50">
        <v>474.08</v>
      </c>
      <c r="Z274" s="50">
        <v>477.65</v>
      </c>
      <c r="AA274" s="50">
        <v>448.75</v>
      </c>
      <c r="AB274" s="50">
        <v>457.07</v>
      </c>
      <c r="AC274" s="16">
        <v>1.05646082425662</v>
      </c>
      <c r="AD274" s="16">
        <v>1.04504579692059</v>
      </c>
      <c r="AE274" s="50">
        <v>2734.45</v>
      </c>
      <c r="AF274" s="50">
        <v>2349.5500000000002</v>
      </c>
      <c r="AG274" s="50">
        <v>2671.79</v>
      </c>
      <c r="AH274" s="50">
        <v>2412.21</v>
      </c>
      <c r="AI274" s="16">
        <v>1.0249205851759</v>
      </c>
      <c r="AJ274" s="16">
        <v>0.975802907132855</v>
      </c>
      <c r="AK274" s="1">
        <v>-15</v>
      </c>
      <c r="AL274" s="1">
        <v>12</v>
      </c>
      <c r="AN274" s="6">
        <v>-7.766770568182535E-3</v>
      </c>
      <c r="AP274" s="6">
        <v>-4.0842773700290325E-3</v>
      </c>
      <c r="AR274" s="6">
        <v>-3.1630221622425125E-4</v>
      </c>
      <c r="AT274" s="6">
        <v>-5.6913052757567861E-4</v>
      </c>
      <c r="AV274" s="6">
        <v>1.2941517727647067E-3</v>
      </c>
      <c r="AX274" s="6">
        <v>1.9641627975290898E-3</v>
      </c>
      <c r="AZ274" s="6">
        <v>-1.6155001902957711E-3</v>
      </c>
      <c r="BA274" s="20"/>
      <c r="BB274" s="6">
        <v>-2.5281274938355747E-3</v>
      </c>
      <c r="BC274" s="20"/>
      <c r="BD274" s="6">
        <v>4.5753189938557703E-3</v>
      </c>
      <c r="BE274" s="23"/>
      <c r="BF274" s="6">
        <v>-5.2726413672457006E-3</v>
      </c>
      <c r="BG274" s="23"/>
      <c r="BH274" s="6">
        <v>-6.2375397982563641E-3</v>
      </c>
      <c r="BI274" s="23"/>
      <c r="BJ274" s="6">
        <v>7.0008015228935072E-3</v>
      </c>
      <c r="BK274" s="23"/>
      <c r="BL274" s="6">
        <v>1.0585043499141467E-2</v>
      </c>
      <c r="BM274" s="20"/>
      <c r="BN274" s="6">
        <v>-1.2645600939045432E-2</v>
      </c>
      <c r="BO274" s="20"/>
      <c r="BR274">
        <v>12</v>
      </c>
      <c r="BS274">
        <f t="shared" si="41"/>
        <v>27</v>
      </c>
      <c r="BT274">
        <v>155247.45000000001</v>
      </c>
    </row>
    <row r="275" spans="1:72" x14ac:dyDescent="0.25">
      <c r="A275" s="3">
        <v>46</v>
      </c>
      <c r="B275" s="3" t="s">
        <v>21</v>
      </c>
      <c r="C275" s="3" t="s">
        <v>22</v>
      </c>
      <c r="D275" s="3" t="s">
        <v>40</v>
      </c>
      <c r="E275" s="3" t="s">
        <v>233</v>
      </c>
      <c r="F275" s="3" t="s">
        <v>43</v>
      </c>
      <c r="G275" s="3" t="b">
        <v>1</v>
      </c>
      <c r="H275" s="3" t="b">
        <v>1</v>
      </c>
      <c r="I275" s="3" t="b">
        <v>0</v>
      </c>
      <c r="J275" s="3" t="b">
        <v>1</v>
      </c>
      <c r="K275" s="3" t="b">
        <v>1</v>
      </c>
      <c r="L275" s="3">
        <v>500</v>
      </c>
      <c r="M275" s="3">
        <v>2</v>
      </c>
      <c r="N275" s="3">
        <v>0</v>
      </c>
      <c r="O275" s="3">
        <v>1</v>
      </c>
      <c r="P275" s="3">
        <v>2</v>
      </c>
      <c r="Q275" s="3">
        <v>100</v>
      </c>
      <c r="R275" s="3">
        <v>100</v>
      </c>
      <c r="S275" s="3">
        <v>1</v>
      </c>
      <c r="T275" s="3">
        <v>1</v>
      </c>
      <c r="U275" s="3" t="b">
        <v>1</v>
      </c>
      <c r="V275" s="3">
        <v>306</v>
      </c>
      <c r="W275" s="51">
        <v>203155.06</v>
      </c>
      <c r="X275" s="51">
        <v>156516.51</v>
      </c>
      <c r="Y275" s="51">
        <v>475.4</v>
      </c>
      <c r="Z275" s="51">
        <v>478.3</v>
      </c>
      <c r="AA275" s="51">
        <v>449.61</v>
      </c>
      <c r="AB275" s="51">
        <v>455.68</v>
      </c>
      <c r="AC275" s="17">
        <v>1.0563769825315299</v>
      </c>
      <c r="AD275" s="17">
        <v>1.0496574701621599</v>
      </c>
      <c r="AE275" s="51">
        <v>2719.01</v>
      </c>
      <c r="AF275" s="51">
        <v>2364.9899999999998</v>
      </c>
      <c r="AG275" s="51">
        <v>2706.92</v>
      </c>
      <c r="AH275" s="51">
        <v>2377.08</v>
      </c>
      <c r="AI275" s="17">
        <v>1.0060508174912799</v>
      </c>
      <c r="AJ275" s="17">
        <v>0.996936000535528</v>
      </c>
      <c r="AK275" s="3">
        <v>-15</v>
      </c>
      <c r="AL275" s="3">
        <v>11</v>
      </c>
      <c r="AN275" s="6" cm="1">
        <f t="array" ref="AN275:AN279">W275:W279/AO275-1</f>
        <v>2.3633674113916481E-3</v>
      </c>
      <c r="AO275" s="23">
        <f>AVERAGE(W275:W279)</f>
        <v>202676.06200000001</v>
      </c>
      <c r="AP275" s="6" cm="1">
        <f t="array" ref="AP275:AP279">X275:X279/AQ275-1</f>
        <v>2.6710131916702906E-3</v>
      </c>
      <c r="AQ275" s="23">
        <f t="shared" ref="AQ275" si="50">AVERAGE(X275:X279)</f>
        <v>156099.56599999999</v>
      </c>
      <c r="AR275" s="6" cm="1">
        <f t="array" ref="AR275:AR279">Y275:Y279/AS275-1</f>
        <v>-2.0609971019847073E-4</v>
      </c>
      <c r="AS275" s="23">
        <f>AVERAGE(Y275:Y279)</f>
        <v>475.49799999999993</v>
      </c>
      <c r="AT275" s="6" cm="1">
        <f t="array" ref="AT275:AT279">Z275:Z279/AU275-1</f>
        <v>2.0075114386330917E-4</v>
      </c>
      <c r="AU275" s="23">
        <f>AVERAGE(Z275:Z279)</f>
        <v>478.20400000000001</v>
      </c>
      <c r="AV275" s="6" cm="1">
        <f t="array" ref="AV275:AV279">AA275:AA279/AW275-1</f>
        <v>-1.86793686373532E-4</v>
      </c>
      <c r="AW275" s="23">
        <f>AVERAGE(AA275:AA279)</f>
        <v>449.69400000000007</v>
      </c>
      <c r="AX275" s="6" cm="1">
        <f t="array" ref="AX275:AX279">AB275:AB279/AY275-1</f>
        <v>-5.9655402323066653E-4</v>
      </c>
      <c r="AY275" s="23">
        <f>AVERAGE(AB275:AB279)</f>
        <v>455.95200000000006</v>
      </c>
      <c r="AZ275" s="6" cm="1">
        <f t="array" ref="AZ275:AZ279">AC275:AC279/BA275-1</f>
        <v>-4.3743360114101293E-4</v>
      </c>
      <c r="BA275" s="20">
        <f>AVERAGE(AC275:AC279)</f>
        <v>1.0568392795434078</v>
      </c>
      <c r="BB275" s="6" cm="1">
        <f t="array" ref="BB275:BB279">AD275:AD279/BC275-1</f>
        <v>7.9696626578051877E-4</v>
      </c>
      <c r="BC275" s="20">
        <f>AVERAGE(AD275:AD279)</f>
        <v>1.048821594732336</v>
      </c>
      <c r="BD275" s="6" cm="1">
        <f t="array" ref="BD275:BD279">AE275:AE279/BE275-1</f>
        <v>-7.8858011064641964E-3</v>
      </c>
      <c r="BE275" s="23">
        <f>AVERAGE(AE275:AE279)</f>
        <v>2740.6220000000003</v>
      </c>
      <c r="BF275" s="6" cm="1">
        <f t="array" ref="BF275:BF279">AF275:AF279/BG275-1</f>
        <v>9.2225838085020495E-3</v>
      </c>
      <c r="BG275" s="23">
        <f>AVERAGE(AF275:AF279)</f>
        <v>2343.3779999999997</v>
      </c>
      <c r="BH275" s="6" cm="1">
        <f t="array" ref="BH275:BH279">AG275:AG279/BI275-1</f>
        <v>3.8210853899851571E-3</v>
      </c>
      <c r="BI275" s="23">
        <f>AVERAGE(AG275:AG279)</f>
        <v>2696.616</v>
      </c>
      <c r="BJ275" s="6" cm="1">
        <f t="array" ref="BJ275:BJ279">AH275:AH279/BK275-1</f>
        <v>-4.3160212182037361E-3</v>
      </c>
      <c r="BK275" s="23">
        <f>AVERAGE(AH275:AH279)</f>
        <v>2387.384</v>
      </c>
      <c r="BL275" s="6" cm="1">
        <f t="array" ref="BL275:BL279">AI275:AI279/BM275-1</f>
        <v>-1.1482120868913759E-2</v>
      </c>
      <c r="BM275" s="20">
        <f>AVERAGE(AI275:AI279)</f>
        <v>1.0177365920539598</v>
      </c>
      <c r="BN275" s="6" cm="1">
        <f t="array" ref="BN275:BN279">AJ275:AJ279/BO275-1</f>
        <v>1.3845533172753166E-2</v>
      </c>
      <c r="BO275" s="20">
        <f>AVERAGE(AJ275:AJ279)</f>
        <v>0.98332139158880738</v>
      </c>
      <c r="BR275">
        <v>11</v>
      </c>
      <c r="BS275">
        <f t="shared" si="41"/>
        <v>26</v>
      </c>
      <c r="BT275">
        <v>156516.51</v>
      </c>
    </row>
    <row r="276" spans="1:72" x14ac:dyDescent="0.25">
      <c r="A276" s="3">
        <v>47</v>
      </c>
      <c r="B276" s="3" t="s">
        <v>21</v>
      </c>
      <c r="C276" s="3" t="s">
        <v>22</v>
      </c>
      <c r="D276" s="3" t="s">
        <v>40</v>
      </c>
      <c r="E276" s="3" t="s">
        <v>233</v>
      </c>
      <c r="F276" s="3" t="s">
        <v>43</v>
      </c>
      <c r="G276" s="3" t="b">
        <v>1</v>
      </c>
      <c r="H276" s="3" t="b">
        <v>1</v>
      </c>
      <c r="I276" s="3" t="b">
        <v>0</v>
      </c>
      <c r="J276" s="3" t="b">
        <v>1</v>
      </c>
      <c r="K276" s="3" t="b">
        <v>1</v>
      </c>
      <c r="L276" s="3">
        <v>500</v>
      </c>
      <c r="M276" s="3">
        <v>2</v>
      </c>
      <c r="N276" s="3">
        <v>0</v>
      </c>
      <c r="O276" s="3">
        <v>1</v>
      </c>
      <c r="P276" s="3">
        <v>2</v>
      </c>
      <c r="Q276" s="3">
        <v>100</v>
      </c>
      <c r="R276" s="3">
        <v>100</v>
      </c>
      <c r="S276" s="3">
        <v>1</v>
      </c>
      <c r="T276" s="3">
        <v>1</v>
      </c>
      <c r="U276" s="3" t="b">
        <v>1</v>
      </c>
      <c r="V276" s="3">
        <v>299</v>
      </c>
      <c r="W276" s="51">
        <v>201987.21</v>
      </c>
      <c r="X276" s="51">
        <v>155766.69</v>
      </c>
      <c r="Y276" s="51">
        <v>475.5</v>
      </c>
      <c r="Z276" s="51">
        <v>478.31</v>
      </c>
      <c r="AA276" s="51">
        <v>449.84</v>
      </c>
      <c r="AB276" s="51">
        <v>456.09</v>
      </c>
      <c r="AC276" s="17">
        <v>1.05605771706952</v>
      </c>
      <c r="AD276" s="17">
        <v>1.04873184670166</v>
      </c>
      <c r="AE276" s="51">
        <v>2729.22</v>
      </c>
      <c r="AF276" s="51">
        <v>2354.7800000000002</v>
      </c>
      <c r="AG276" s="51">
        <v>2696.83</v>
      </c>
      <c r="AH276" s="51">
        <v>2387.17</v>
      </c>
      <c r="AI276" s="17">
        <v>1.0134498860835299</v>
      </c>
      <c r="AJ276" s="17">
        <v>0.98824916462476997</v>
      </c>
      <c r="AK276" s="3">
        <v>-15</v>
      </c>
      <c r="AL276" s="3">
        <v>11</v>
      </c>
      <c r="AN276" s="6">
        <v>-3.3987832268026485E-3</v>
      </c>
      <c r="AP276" s="6">
        <v>-2.1324594842242472E-3</v>
      </c>
      <c r="AR276" s="6">
        <v>4.2061165348439289E-6</v>
      </c>
      <c r="AT276" s="6">
        <v>2.2166272134893639E-4</v>
      </c>
      <c r="AV276" s="6">
        <v>3.2466521679164195E-4</v>
      </c>
      <c r="AX276" s="6">
        <v>3.0266343825657849E-4</v>
      </c>
      <c r="AZ276" s="6">
        <v>-7.3952822251788231E-4</v>
      </c>
      <c r="BA276" s="20"/>
      <c r="BB276" s="6">
        <v>-8.5570349739994001E-5</v>
      </c>
      <c r="BC276" s="20"/>
      <c r="BD276" s="6">
        <v>-4.1603694343840258E-3</v>
      </c>
      <c r="BE276" s="23"/>
      <c r="BF276" s="6">
        <v>4.8656256054295799E-3</v>
      </c>
      <c r="BG276" s="23"/>
      <c r="BH276" s="6">
        <v>7.9358722191003039E-5</v>
      </c>
      <c r="BI276" s="23"/>
      <c r="BJ276" s="6">
        <v>-8.9637863033287246E-5</v>
      </c>
      <c r="BK276" s="23"/>
      <c r="BL276" s="6">
        <v>-4.2119994543761141E-3</v>
      </c>
      <c r="BM276" s="20"/>
      <c r="BN276" s="6">
        <v>5.011355471480794E-3</v>
      </c>
      <c r="BO276" s="20"/>
      <c r="BR276">
        <v>11</v>
      </c>
      <c r="BS276">
        <f t="shared" si="41"/>
        <v>26</v>
      </c>
      <c r="BT276">
        <v>155766.69</v>
      </c>
    </row>
    <row r="277" spans="1:72" x14ac:dyDescent="0.25">
      <c r="A277" s="3">
        <v>48</v>
      </c>
      <c r="B277" s="3" t="s">
        <v>21</v>
      </c>
      <c r="C277" s="3" t="s">
        <v>22</v>
      </c>
      <c r="D277" s="3" t="s">
        <v>40</v>
      </c>
      <c r="E277" s="3" t="s">
        <v>233</v>
      </c>
      <c r="F277" s="3" t="s">
        <v>43</v>
      </c>
      <c r="G277" s="3" t="b">
        <v>1</v>
      </c>
      <c r="H277" s="3" t="b">
        <v>1</v>
      </c>
      <c r="I277" s="3" t="b">
        <v>0</v>
      </c>
      <c r="J277" s="3" t="b">
        <v>1</v>
      </c>
      <c r="K277" s="3" t="b">
        <v>1</v>
      </c>
      <c r="L277" s="3">
        <v>500</v>
      </c>
      <c r="M277" s="3">
        <v>2</v>
      </c>
      <c r="N277" s="3">
        <v>0</v>
      </c>
      <c r="O277" s="3">
        <v>1</v>
      </c>
      <c r="P277" s="3">
        <v>2</v>
      </c>
      <c r="Q277" s="3">
        <v>100</v>
      </c>
      <c r="R277" s="3">
        <v>100</v>
      </c>
      <c r="S277" s="3">
        <v>1</v>
      </c>
      <c r="T277" s="3">
        <v>1</v>
      </c>
      <c r="U277" s="3" t="b">
        <v>1</v>
      </c>
      <c r="V277" s="3">
        <v>329</v>
      </c>
      <c r="W277" s="51">
        <v>202983.07</v>
      </c>
      <c r="X277" s="51">
        <v>156021.26</v>
      </c>
      <c r="Y277" s="51">
        <v>475.59</v>
      </c>
      <c r="Z277" s="51">
        <v>478.17</v>
      </c>
      <c r="AA277" s="51">
        <v>449.63</v>
      </c>
      <c r="AB277" s="51">
        <v>455.88</v>
      </c>
      <c r="AC277" s="17">
        <v>1.0577536437133299</v>
      </c>
      <c r="AD277" s="17">
        <v>1.04891446413881</v>
      </c>
      <c r="AE277" s="51">
        <v>2753.9</v>
      </c>
      <c r="AF277" s="51">
        <v>2330.1</v>
      </c>
      <c r="AG277" s="51">
        <v>2697.5</v>
      </c>
      <c r="AH277" s="51">
        <v>2386.5</v>
      </c>
      <c r="AI277" s="17">
        <v>1.02236012256341</v>
      </c>
      <c r="AJ277" s="17">
        <v>0.97817472913460501</v>
      </c>
      <c r="AK277" s="3">
        <v>-15</v>
      </c>
      <c r="AL277" s="3">
        <v>11</v>
      </c>
      <c r="AN277" s="6">
        <v>1.5147718826311607E-3</v>
      </c>
      <c r="AP277" s="6">
        <v>-5.0164136907326906E-4</v>
      </c>
      <c r="AR277" s="6">
        <v>1.9348136059460508E-4</v>
      </c>
      <c r="AT277" s="6">
        <v>-7.1099363451510023E-5</v>
      </c>
      <c r="AV277" s="6">
        <v>-1.4231899914185497E-4</v>
      </c>
      <c r="AX277" s="6">
        <v>-1.5791135909060117E-4</v>
      </c>
      <c r="AZ277" s="6">
        <v>8.6518753382924807E-4</v>
      </c>
      <c r="BA277" s="20"/>
      <c r="BB277" s="6">
        <v>8.8546428620883688E-5</v>
      </c>
      <c r="BC277" s="20"/>
      <c r="BD277" s="6">
        <v>4.8448855770697463E-3</v>
      </c>
      <c r="BE277" s="23"/>
      <c r="BF277" s="6">
        <v>-5.6661793359841228E-3</v>
      </c>
      <c r="BG277" s="23"/>
      <c r="BH277" s="6">
        <v>3.2781827297623245E-4</v>
      </c>
      <c r="BI277" s="23"/>
      <c r="BJ277" s="6">
        <v>-3.7027977066106388E-4</v>
      </c>
      <c r="BK277" s="23"/>
      <c r="BL277" s="6">
        <v>4.5429539878478753E-3</v>
      </c>
      <c r="BM277" s="20"/>
      <c r="BN277" s="6">
        <v>-5.2339575831729102E-3</v>
      </c>
      <c r="BO277" s="20"/>
      <c r="BR277">
        <v>11</v>
      </c>
      <c r="BS277">
        <f t="shared" si="41"/>
        <v>26</v>
      </c>
      <c r="BT277">
        <v>156021.26</v>
      </c>
    </row>
    <row r="278" spans="1:72" x14ac:dyDescent="0.25">
      <c r="A278" s="3">
        <v>49</v>
      </c>
      <c r="B278" s="3" t="s">
        <v>21</v>
      </c>
      <c r="C278" s="3" t="s">
        <v>22</v>
      </c>
      <c r="D278" s="3" t="s">
        <v>40</v>
      </c>
      <c r="E278" s="3" t="s">
        <v>233</v>
      </c>
      <c r="F278" s="3" t="s">
        <v>43</v>
      </c>
      <c r="G278" s="3" t="b">
        <v>1</v>
      </c>
      <c r="H278" s="3" t="b">
        <v>1</v>
      </c>
      <c r="I278" s="3" t="b">
        <v>0</v>
      </c>
      <c r="J278" s="3" t="b">
        <v>1</v>
      </c>
      <c r="K278" s="3" t="b">
        <v>1</v>
      </c>
      <c r="L278" s="3">
        <v>500</v>
      </c>
      <c r="M278" s="3">
        <v>2</v>
      </c>
      <c r="N278" s="3">
        <v>0</v>
      </c>
      <c r="O278" s="3">
        <v>1</v>
      </c>
      <c r="P278" s="3">
        <v>2</v>
      </c>
      <c r="Q278" s="3">
        <v>100</v>
      </c>
      <c r="R278" s="3">
        <v>100</v>
      </c>
      <c r="S278" s="3">
        <v>1</v>
      </c>
      <c r="T278" s="3">
        <v>1</v>
      </c>
      <c r="U278" s="3" t="b">
        <v>1</v>
      </c>
      <c r="V278" s="3">
        <v>315</v>
      </c>
      <c r="W278" s="51">
        <v>202954.18</v>
      </c>
      <c r="X278" s="51">
        <v>156807.01</v>
      </c>
      <c r="Y278" s="51">
        <v>475.48</v>
      </c>
      <c r="Z278" s="51">
        <v>478.19</v>
      </c>
      <c r="AA278" s="51">
        <v>449.41</v>
      </c>
      <c r="AB278" s="51">
        <v>455.88</v>
      </c>
      <c r="AC278" s="17">
        <v>1.0572291771138</v>
      </c>
      <c r="AD278" s="17">
        <v>1.0489579281734001</v>
      </c>
      <c r="AE278" s="51">
        <v>2741.21</v>
      </c>
      <c r="AF278" s="51">
        <v>2342.79</v>
      </c>
      <c r="AG278" s="51">
        <v>2685.23</v>
      </c>
      <c r="AH278" s="51">
        <v>2398.77</v>
      </c>
      <c r="AI278" s="17">
        <v>1.02194246407571</v>
      </c>
      <c r="AJ278" s="17">
        <v>0.97797397234295802</v>
      </c>
      <c r="AK278" s="3">
        <v>-15</v>
      </c>
      <c r="AL278" s="3">
        <v>11</v>
      </c>
      <c r="AN278" s="6">
        <v>1.3722291486006899E-3</v>
      </c>
      <c r="AP278" s="6">
        <v>4.5320049128132478E-3</v>
      </c>
      <c r="AR278" s="6">
        <v>-3.7855048811819003E-5</v>
      </c>
      <c r="AT278" s="6">
        <v>-2.9276208480033539E-5</v>
      </c>
      <c r="AV278" s="6">
        <v>-6.3154055869107939E-4</v>
      </c>
      <c r="AX278" s="6">
        <v>-1.5791135909060117E-4</v>
      </c>
      <c r="AZ278" s="6">
        <v>3.6892797035381619E-4</v>
      </c>
      <c r="BA278" s="20"/>
      <c r="BB278" s="6">
        <v>1.2998725593438287E-4</v>
      </c>
      <c r="BC278" s="20"/>
      <c r="BD278" s="6">
        <v>2.1454983576707498E-4</v>
      </c>
      <c r="BE278" s="23"/>
      <c r="BF278" s="6">
        <v>-2.5091982599467766E-4</v>
      </c>
      <c r="BG278" s="23"/>
      <c r="BH278" s="6">
        <v>-4.2223290227455523E-3</v>
      </c>
      <c r="BI278" s="23"/>
      <c r="BJ278" s="6">
        <v>4.7692369555965008E-3</v>
      </c>
      <c r="BK278" s="23"/>
      <c r="BL278" s="6">
        <v>4.1325742383517827E-3</v>
      </c>
      <c r="BM278" s="20"/>
      <c r="BN278" s="6">
        <v>-5.4381195116779413E-3</v>
      </c>
      <c r="BO278" s="20"/>
      <c r="BR278">
        <v>11</v>
      </c>
      <c r="BS278">
        <f t="shared" si="41"/>
        <v>26</v>
      </c>
      <c r="BT278">
        <v>156807.01</v>
      </c>
    </row>
    <row r="279" spans="1:72" x14ac:dyDescent="0.25">
      <c r="A279" s="3">
        <v>50</v>
      </c>
      <c r="B279" s="3" t="s">
        <v>21</v>
      </c>
      <c r="C279" s="3" t="s">
        <v>22</v>
      </c>
      <c r="D279" s="3" t="s">
        <v>40</v>
      </c>
      <c r="E279" s="3" t="s">
        <v>233</v>
      </c>
      <c r="F279" s="3" t="s">
        <v>43</v>
      </c>
      <c r="G279" s="3" t="b">
        <v>1</v>
      </c>
      <c r="H279" s="3" t="b">
        <v>1</v>
      </c>
      <c r="I279" s="3" t="b">
        <v>0</v>
      </c>
      <c r="J279" s="3" t="b">
        <v>1</v>
      </c>
      <c r="K279" s="3" t="b">
        <v>1</v>
      </c>
      <c r="L279" s="3">
        <v>500</v>
      </c>
      <c r="M279" s="3">
        <v>2</v>
      </c>
      <c r="N279" s="3">
        <v>0</v>
      </c>
      <c r="O279" s="3">
        <v>1</v>
      </c>
      <c r="P279" s="3">
        <v>2</v>
      </c>
      <c r="Q279" s="3">
        <v>100</v>
      </c>
      <c r="R279" s="3">
        <v>100</v>
      </c>
      <c r="S279" s="3">
        <v>1</v>
      </c>
      <c r="T279" s="3">
        <v>1</v>
      </c>
      <c r="U279" s="3" t="b">
        <v>1</v>
      </c>
      <c r="V279" s="3">
        <v>298</v>
      </c>
      <c r="W279" s="51">
        <v>202300.79</v>
      </c>
      <c r="X279" s="51">
        <v>155386.35999999999</v>
      </c>
      <c r="Y279" s="51">
        <v>475.52</v>
      </c>
      <c r="Z279" s="51">
        <v>478.05</v>
      </c>
      <c r="AA279" s="51">
        <v>449.98</v>
      </c>
      <c r="AB279" s="51">
        <v>456.23</v>
      </c>
      <c r="AC279" s="17">
        <v>1.05677887728886</v>
      </c>
      <c r="AD279" s="17">
        <v>1.0478462644856501</v>
      </c>
      <c r="AE279" s="51">
        <v>2759.77</v>
      </c>
      <c r="AF279" s="51">
        <v>2324.23</v>
      </c>
      <c r="AG279" s="51">
        <v>2696.6</v>
      </c>
      <c r="AH279" s="51">
        <v>2387.4</v>
      </c>
      <c r="AI279" s="17">
        <v>1.02487967005587</v>
      </c>
      <c r="AJ279" s="17">
        <v>0.97527309130617601</v>
      </c>
      <c r="AK279" s="3">
        <v>-15</v>
      </c>
      <c r="AL279" s="3">
        <v>11</v>
      </c>
      <c r="AN279" s="6">
        <v>-1.8515852158208501E-3</v>
      </c>
      <c r="AP279" s="6">
        <v>-4.568917251185689E-3</v>
      </c>
      <c r="AR279" s="6">
        <v>4.6267281881506861E-5</v>
      </c>
      <c r="AT279" s="6">
        <v>-3.2203829328070199E-4</v>
      </c>
      <c r="AV279" s="6">
        <v>6.3598802741404725E-4</v>
      </c>
      <c r="AX279" s="6">
        <v>6.0971330315462424E-4</v>
      </c>
      <c r="AZ279" s="6">
        <v>-5.7153680523613914E-5</v>
      </c>
      <c r="BA279" s="20"/>
      <c r="BB279" s="6">
        <v>-9.2992960059601337E-4</v>
      </c>
      <c r="BC279" s="20"/>
      <c r="BD279" s="6">
        <v>6.9867351280110679E-3</v>
      </c>
      <c r="BE279" s="23"/>
      <c r="BF279" s="6">
        <v>-8.1711102519523848E-3</v>
      </c>
      <c r="BG279" s="23"/>
      <c r="BH279" s="6">
        <v>-5.9333624068402813E-6</v>
      </c>
      <c r="BI279" s="23"/>
      <c r="BJ279" s="6">
        <v>6.7018963016973743E-6</v>
      </c>
      <c r="BK279" s="23"/>
      <c r="BL279" s="6">
        <v>7.0185920970908811E-3</v>
      </c>
      <c r="BM279" s="20"/>
      <c r="BN279" s="6">
        <v>-8.1848115493828866E-3</v>
      </c>
      <c r="BO279" s="20"/>
      <c r="BR279">
        <v>11</v>
      </c>
      <c r="BS279">
        <f t="shared" si="41"/>
        <v>26</v>
      </c>
      <c r="BT279">
        <v>155386.35999999999</v>
      </c>
    </row>
    <row r="280" spans="1:72" x14ac:dyDescent="0.25">
      <c r="A280" s="1">
        <v>51</v>
      </c>
      <c r="B280" s="1" t="s">
        <v>21</v>
      </c>
      <c r="C280" s="1" t="s">
        <v>22</v>
      </c>
      <c r="D280" s="1" t="s">
        <v>40</v>
      </c>
      <c r="E280" s="1" t="s">
        <v>234</v>
      </c>
      <c r="F280" s="1" t="s">
        <v>43</v>
      </c>
      <c r="G280" s="1" t="b">
        <v>1</v>
      </c>
      <c r="H280" s="1" t="b">
        <v>1</v>
      </c>
      <c r="I280" s="1" t="b">
        <v>0</v>
      </c>
      <c r="J280" s="1" t="b">
        <v>1</v>
      </c>
      <c r="K280" s="1" t="b">
        <v>1</v>
      </c>
      <c r="L280" s="1">
        <v>500</v>
      </c>
      <c r="M280" s="1">
        <v>2</v>
      </c>
      <c r="N280" s="1">
        <v>0</v>
      </c>
      <c r="O280" s="1">
        <v>1</v>
      </c>
      <c r="P280" s="1">
        <v>2</v>
      </c>
      <c r="Q280" s="1">
        <v>100</v>
      </c>
      <c r="R280" s="1">
        <v>100</v>
      </c>
      <c r="S280" s="1">
        <v>1</v>
      </c>
      <c r="T280" s="1">
        <v>1</v>
      </c>
      <c r="U280" s="1" t="b">
        <v>1</v>
      </c>
      <c r="V280" s="1">
        <v>350</v>
      </c>
      <c r="W280" s="50">
        <v>194704.4</v>
      </c>
      <c r="X280" s="50">
        <v>155064.68</v>
      </c>
      <c r="Y280" s="50">
        <v>476.15</v>
      </c>
      <c r="Z280" s="50">
        <v>478.62</v>
      </c>
      <c r="AA280" s="50">
        <v>451.86</v>
      </c>
      <c r="AB280" s="50">
        <v>456.08</v>
      </c>
      <c r="AC280" s="16">
        <v>1.0537719585973899</v>
      </c>
      <c r="AD280" s="16">
        <v>1.04944234294765</v>
      </c>
      <c r="AE280" s="50">
        <v>2675.56</v>
      </c>
      <c r="AF280" s="50">
        <v>2408.44</v>
      </c>
      <c r="AG280" s="50">
        <v>2721.87</v>
      </c>
      <c r="AH280" s="50">
        <v>2362.13</v>
      </c>
      <c r="AI280" s="16">
        <v>0.98446339750346101</v>
      </c>
      <c r="AJ280" s="16">
        <v>1.0216985081836101</v>
      </c>
      <c r="AK280" s="1">
        <v>-15</v>
      </c>
      <c r="AL280" s="1">
        <v>10</v>
      </c>
      <c r="AN280" s="6" cm="1">
        <f t="array" ref="AN280:AN284">W280:W284/AO280-1</f>
        <v>-1.8312573328115311E-3</v>
      </c>
      <c r="AO280" s="23">
        <f>AVERAGE(W280:W284)</f>
        <v>195061.60800000001</v>
      </c>
      <c r="AP280" s="6" cm="1">
        <f t="array" ref="AP280:AP284">X280:X284/AQ280-1</f>
        <v>-6.233648066929165E-3</v>
      </c>
      <c r="AQ280" s="23">
        <f t="shared" ref="AQ280" si="51">AVERAGE(X280:X284)</f>
        <v>156037.36200000002</v>
      </c>
      <c r="AR280" s="6" cm="1">
        <f t="array" ref="AR280:AR284">Y280:Y284/AS280-1</f>
        <v>4.3282402971756007E-4</v>
      </c>
      <c r="AS280" s="23">
        <f>AVERAGE(Y280:Y284)</f>
        <v>475.94400000000007</v>
      </c>
      <c r="AT280" s="6" cm="1">
        <f t="array" ref="AT280:AT284">Z280:Z284/AU280-1</f>
        <v>4.8914474921923912E-4</v>
      </c>
      <c r="AU280" s="23">
        <f>AVERAGE(Z280:Z284)</f>
        <v>478.38599999999997</v>
      </c>
      <c r="AV280" s="6" cm="1">
        <f t="array" ref="AV280:AV284">AA280:AA284/AW280-1</f>
        <v>4.3395090155518012E-4</v>
      </c>
      <c r="AW280" s="23">
        <f>AVERAGE(AA280:AA284)</f>
        <v>451.66400000000004</v>
      </c>
      <c r="AX280" s="6" cm="1">
        <f t="array" ref="AX280:AX284">AB280:AB284/AY280-1</f>
        <v>-2.27978184241584E-4</v>
      </c>
      <c r="AY280" s="23">
        <f>AVERAGE(AB280:AB284)</f>
        <v>456.18400000000003</v>
      </c>
      <c r="AZ280" s="6" cm="1">
        <f t="array" ref="AZ280:AZ284">AC280:AC284/BA280-1</f>
        <v>-4.3219588519161078E-6</v>
      </c>
      <c r="BA280" s="20">
        <f>AVERAGE(AC280:AC284)</f>
        <v>1.0537765129761181</v>
      </c>
      <c r="BB280" s="6" cm="1">
        <f t="array" ref="BB280:BB284">AD280:AD284/BC280-1</f>
        <v>7.138897723850679E-4</v>
      </c>
      <c r="BC280" s="20">
        <f>AVERAGE(AD280:AD284)</f>
        <v>1.0486936912471039</v>
      </c>
      <c r="BD280" s="6" cm="1">
        <f t="array" ref="BD280:BD284">AE280:AE284/BE280-1</f>
        <v>-1.4122859923921816E-3</v>
      </c>
      <c r="BE280" s="23">
        <f>AVERAGE(AE280:AE284)</f>
        <v>2679.3440000000001</v>
      </c>
      <c r="BF280" s="6" cm="1">
        <f t="array" ref="BF280:BF284">AF280:AF284/BG280-1</f>
        <v>1.5736138557864709E-3</v>
      </c>
      <c r="BG280" s="23">
        <f>AVERAGE(AF280:AF284)</f>
        <v>2404.6559999999999</v>
      </c>
      <c r="BH280" s="6" cm="1">
        <f t="array" ref="BH280:BH284">AG280:AG284/BI280-1</f>
        <v>6.169644903481597E-3</v>
      </c>
      <c r="BI280" s="23">
        <f>AVERAGE(AG280:AG284)</f>
        <v>2705.18</v>
      </c>
      <c r="BJ280" s="6" cm="1">
        <f t="array" ref="BJ280:BJ284">AH280:AH284/BK280-1</f>
        <v>-7.0160836044761421E-3</v>
      </c>
      <c r="BK280" s="23">
        <f>AVERAGE(AH280:AH284)</f>
        <v>2378.8200000000002</v>
      </c>
      <c r="BL280" s="6" cm="1">
        <f t="array" ref="BL280:BL284">AI280:AI284/BM280-1</f>
        <v>-7.6229843353821103E-3</v>
      </c>
      <c r="BM280" s="20">
        <f>AVERAGE(AI280:AI284)</f>
        <v>0.99202559305965288</v>
      </c>
      <c r="BN280" s="6" cm="1">
        <f t="array" ref="BN280:BN284">AJ280:AJ284/BO280-1</f>
        <v>8.6335637845478264E-3</v>
      </c>
      <c r="BO280" s="20">
        <f>AVERAGE(AJ280:AJ284)</f>
        <v>1.0129531128728659</v>
      </c>
      <c r="BR280">
        <v>10</v>
      </c>
      <c r="BS280">
        <f t="shared" si="41"/>
        <v>25</v>
      </c>
      <c r="BT280">
        <v>155064.68</v>
      </c>
    </row>
    <row r="281" spans="1:72" x14ac:dyDescent="0.25">
      <c r="A281" s="1">
        <v>52</v>
      </c>
      <c r="B281" s="1" t="s">
        <v>21</v>
      </c>
      <c r="C281" s="1" t="s">
        <v>22</v>
      </c>
      <c r="D281" s="1" t="s">
        <v>40</v>
      </c>
      <c r="E281" s="1" t="s">
        <v>234</v>
      </c>
      <c r="F281" s="1" t="s">
        <v>43</v>
      </c>
      <c r="G281" s="1" t="b">
        <v>1</v>
      </c>
      <c r="H281" s="1" t="b">
        <v>1</v>
      </c>
      <c r="I281" s="1" t="b">
        <v>0</v>
      </c>
      <c r="J281" s="1" t="b">
        <v>1</v>
      </c>
      <c r="K281" s="1" t="b">
        <v>1</v>
      </c>
      <c r="L281" s="1">
        <v>500</v>
      </c>
      <c r="M281" s="1">
        <v>2</v>
      </c>
      <c r="N281" s="1">
        <v>0</v>
      </c>
      <c r="O281" s="1">
        <v>1</v>
      </c>
      <c r="P281" s="1">
        <v>2</v>
      </c>
      <c r="Q281" s="1">
        <v>100</v>
      </c>
      <c r="R281" s="1">
        <v>100</v>
      </c>
      <c r="S281" s="1">
        <v>1</v>
      </c>
      <c r="T281" s="1">
        <v>1</v>
      </c>
      <c r="U281" s="1" t="b">
        <v>1</v>
      </c>
      <c r="V281" s="1">
        <v>338</v>
      </c>
      <c r="W281" s="50">
        <v>195165.54</v>
      </c>
      <c r="X281" s="50">
        <v>156539.48000000001</v>
      </c>
      <c r="Y281" s="50">
        <v>475.81</v>
      </c>
      <c r="Z281" s="50">
        <v>478.3</v>
      </c>
      <c r="AA281" s="50">
        <v>451.59</v>
      </c>
      <c r="AB281" s="50">
        <v>456.25</v>
      </c>
      <c r="AC281" s="16">
        <v>1.0536509774499501</v>
      </c>
      <c r="AD281" s="16">
        <v>1.04835132152301</v>
      </c>
      <c r="AE281" s="50">
        <v>2674.38</v>
      </c>
      <c r="AF281" s="50">
        <v>2409.62</v>
      </c>
      <c r="AG281" s="50">
        <v>2698.08</v>
      </c>
      <c r="AH281" s="50">
        <v>2385.92</v>
      </c>
      <c r="AI281" s="16">
        <v>0.99238809890942803</v>
      </c>
      <c r="AJ281" s="16">
        <v>1.01139614009</v>
      </c>
      <c r="AK281" s="1">
        <v>-15</v>
      </c>
      <c r="AL281" s="1">
        <v>10</v>
      </c>
      <c r="AN281" s="6">
        <v>5.3281627822943101E-4</v>
      </c>
      <c r="AP281" s="6">
        <v>3.2179344329084092E-3</v>
      </c>
      <c r="AR281" s="6">
        <v>-2.8154572806904365E-4</v>
      </c>
      <c r="AT281" s="6">
        <v>-1.797711471488439E-4</v>
      </c>
      <c r="AV281" s="6">
        <v>-1.6383860568935926E-4</v>
      </c>
      <c r="AX281" s="6">
        <v>1.4467846307630872E-4</v>
      </c>
      <c r="AZ281" s="6">
        <v>-1.1912917456613492E-4</v>
      </c>
      <c r="BA281" s="20"/>
      <c r="BB281" s="6">
        <v>-3.2647256958961979E-4</v>
      </c>
      <c r="BC281" s="20"/>
      <c r="BD281" s="6">
        <v>-1.8526923008019835E-3</v>
      </c>
      <c r="BE281" s="23"/>
      <c r="BF281" s="6">
        <v>2.064328535973603E-3</v>
      </c>
      <c r="BG281" s="23"/>
      <c r="BH281" s="6">
        <v>-2.6245942968674552E-3</v>
      </c>
      <c r="BI281" s="23"/>
      <c r="BJ281" s="6">
        <v>2.9846730732043802E-3</v>
      </c>
      <c r="BK281" s="23"/>
      <c r="BL281" s="6">
        <v>3.6541985641425079E-4</v>
      </c>
      <c r="BM281" s="20"/>
      <c r="BN281" s="6">
        <v>-1.5370630319208045E-3</v>
      </c>
      <c r="BO281" s="20"/>
      <c r="BR281">
        <v>10</v>
      </c>
      <c r="BS281">
        <f t="shared" si="41"/>
        <v>25</v>
      </c>
      <c r="BT281">
        <v>156539.48000000001</v>
      </c>
    </row>
    <row r="282" spans="1:72" x14ac:dyDescent="0.25">
      <c r="A282" s="1">
        <v>53</v>
      </c>
      <c r="B282" s="1" t="s">
        <v>21</v>
      </c>
      <c r="C282" s="1" t="s">
        <v>22</v>
      </c>
      <c r="D282" s="1" t="s">
        <v>40</v>
      </c>
      <c r="E282" s="1" t="s">
        <v>234</v>
      </c>
      <c r="F282" s="1" t="s">
        <v>43</v>
      </c>
      <c r="G282" s="1" t="b">
        <v>1</v>
      </c>
      <c r="H282" s="1" t="b">
        <v>1</v>
      </c>
      <c r="I282" s="1" t="b">
        <v>0</v>
      </c>
      <c r="J282" s="1" t="b">
        <v>1</v>
      </c>
      <c r="K282" s="1" t="b">
        <v>1</v>
      </c>
      <c r="L282" s="1">
        <v>500</v>
      </c>
      <c r="M282" s="1">
        <v>2</v>
      </c>
      <c r="N282" s="1">
        <v>0</v>
      </c>
      <c r="O282" s="1">
        <v>1</v>
      </c>
      <c r="P282" s="1">
        <v>2</v>
      </c>
      <c r="Q282" s="1">
        <v>100</v>
      </c>
      <c r="R282" s="1">
        <v>100</v>
      </c>
      <c r="S282" s="1">
        <v>1</v>
      </c>
      <c r="T282" s="1">
        <v>1</v>
      </c>
      <c r="U282" s="1" t="b">
        <v>1</v>
      </c>
      <c r="V282" s="1">
        <v>311</v>
      </c>
      <c r="W282" s="50">
        <v>193680.49</v>
      </c>
      <c r="X282" s="50">
        <v>155192.70000000001</v>
      </c>
      <c r="Y282" s="50">
        <v>476.03</v>
      </c>
      <c r="Z282" s="50">
        <v>478.37</v>
      </c>
      <c r="AA282" s="50">
        <v>451.94</v>
      </c>
      <c r="AB282" s="50">
        <v>456.7</v>
      </c>
      <c r="AC282" s="16">
        <v>1.0533277900962601</v>
      </c>
      <c r="AD282" s="16">
        <v>1.04747782505261</v>
      </c>
      <c r="AE282" s="50">
        <v>2690.57</v>
      </c>
      <c r="AF282" s="50">
        <v>2393.4299999999998</v>
      </c>
      <c r="AG282" s="50">
        <v>2691.72</v>
      </c>
      <c r="AH282" s="50">
        <v>2392.2800000000002</v>
      </c>
      <c r="AI282" s="16">
        <v>1.00122362818195</v>
      </c>
      <c r="AJ282" s="16">
        <v>1.0025764444856</v>
      </c>
      <c r="AK282" s="1">
        <v>-15</v>
      </c>
      <c r="AL282" s="1">
        <v>10</v>
      </c>
      <c r="AN282" s="6">
        <v>-7.0804194334336268E-3</v>
      </c>
      <c r="AP282" s="6">
        <v>-5.4132035377527643E-3</v>
      </c>
      <c r="AR282" s="6">
        <v>1.8069352696925556E-4</v>
      </c>
      <c r="AT282" s="6">
        <v>-3.3445794818343089E-5</v>
      </c>
      <c r="AV282" s="6">
        <v>6.1107371851631953E-4</v>
      </c>
      <c r="AX282" s="6">
        <v>1.131122529505646E-3</v>
      </c>
      <c r="AZ282" s="6">
        <v>-4.2582357296105933E-4</v>
      </c>
      <c r="BA282" s="20"/>
      <c r="BB282" s="6">
        <v>-1.1594102306918819E-3</v>
      </c>
      <c r="BC282" s="20"/>
      <c r="BD282" s="6">
        <v>4.1898315408548381E-3</v>
      </c>
      <c r="BE282" s="23"/>
      <c r="BF282" s="6">
        <v>-4.668443220152918E-3</v>
      </c>
      <c r="BG282" s="23"/>
      <c r="BH282" s="6">
        <v>-4.9756393289910328E-3</v>
      </c>
      <c r="BI282" s="23"/>
      <c r="BJ282" s="6">
        <v>5.6582675444127872E-3</v>
      </c>
      <c r="BK282" s="23"/>
      <c r="BL282" s="6">
        <v>9.2719736130275621E-3</v>
      </c>
      <c r="BM282" s="20"/>
      <c r="BN282" s="6">
        <v>-1.0243976996957338E-2</v>
      </c>
      <c r="BO282" s="20"/>
      <c r="BR282">
        <v>10</v>
      </c>
      <c r="BS282">
        <f t="shared" si="41"/>
        <v>25</v>
      </c>
      <c r="BT282">
        <v>155192.70000000001</v>
      </c>
    </row>
    <row r="283" spans="1:72" x14ac:dyDescent="0.25">
      <c r="A283" s="1">
        <v>54</v>
      </c>
      <c r="B283" s="1" t="s">
        <v>21</v>
      </c>
      <c r="C283" s="1" t="s">
        <v>22</v>
      </c>
      <c r="D283" s="1" t="s">
        <v>40</v>
      </c>
      <c r="E283" s="1" t="s">
        <v>234</v>
      </c>
      <c r="F283" s="1" t="s">
        <v>43</v>
      </c>
      <c r="G283" s="1" t="b">
        <v>1</v>
      </c>
      <c r="H283" s="1" t="b">
        <v>1</v>
      </c>
      <c r="I283" s="1" t="b">
        <v>0</v>
      </c>
      <c r="J283" s="1" t="b">
        <v>1</v>
      </c>
      <c r="K283" s="1" t="b">
        <v>1</v>
      </c>
      <c r="L283" s="1">
        <v>500</v>
      </c>
      <c r="M283" s="1">
        <v>2</v>
      </c>
      <c r="N283" s="1">
        <v>0</v>
      </c>
      <c r="O283" s="1">
        <v>1</v>
      </c>
      <c r="P283" s="1">
        <v>2</v>
      </c>
      <c r="Q283" s="1">
        <v>100</v>
      </c>
      <c r="R283" s="1">
        <v>100</v>
      </c>
      <c r="S283" s="1">
        <v>1</v>
      </c>
      <c r="T283" s="1">
        <v>1</v>
      </c>
      <c r="U283" s="1" t="b">
        <v>1</v>
      </c>
      <c r="V283" s="1">
        <v>328</v>
      </c>
      <c r="W283" s="50">
        <v>195992.8</v>
      </c>
      <c r="X283" s="50">
        <v>156862</v>
      </c>
      <c r="Y283" s="50">
        <v>475.99</v>
      </c>
      <c r="Z283" s="50">
        <v>478.52</v>
      </c>
      <c r="AA283" s="50">
        <v>451.26</v>
      </c>
      <c r="AB283" s="50">
        <v>455.69</v>
      </c>
      <c r="AC283" s="16">
        <v>1.05482162079178</v>
      </c>
      <c r="AD283" s="16">
        <v>1.0501231087646601</v>
      </c>
      <c r="AE283" s="50">
        <v>2670.03</v>
      </c>
      <c r="AF283" s="50">
        <v>2413.9699999999998</v>
      </c>
      <c r="AG283" s="50">
        <v>2709.42</v>
      </c>
      <c r="AH283" s="50">
        <v>2374.58</v>
      </c>
      <c r="AI283" s="16">
        <v>0.98745309263025405</v>
      </c>
      <c r="AJ283" s="16">
        <v>1.01924618393691</v>
      </c>
      <c r="AK283" s="1">
        <v>-15</v>
      </c>
      <c r="AL283" s="1">
        <v>10</v>
      </c>
      <c r="AN283" s="6">
        <v>4.7738353515469623E-3</v>
      </c>
      <c r="AP283" s="6">
        <v>5.2848752980070302E-3</v>
      </c>
      <c r="AR283" s="6">
        <v>9.6650026053302085E-5</v>
      </c>
      <c r="AT283" s="6">
        <v>2.8010853160420623E-4</v>
      </c>
      <c r="AV283" s="6">
        <v>-8.9447022565458667E-4</v>
      </c>
      <c r="AX283" s="6">
        <v>-1.0828963751469134E-3</v>
      </c>
      <c r="AZ283" s="6">
        <v>9.9177368520986242E-4</v>
      </c>
      <c r="BA283" s="20"/>
      <c r="BB283" s="6">
        <v>1.3630457868554213E-3</v>
      </c>
      <c r="BC283" s="20"/>
      <c r="BD283" s="6">
        <v>-3.4762240309568204E-3</v>
      </c>
      <c r="BE283" s="23"/>
      <c r="BF283" s="6">
        <v>3.8733190942903395E-3</v>
      </c>
      <c r="BG283" s="23"/>
      <c r="BH283" s="6">
        <v>1.5673633547490518E-3</v>
      </c>
      <c r="BI283" s="23"/>
      <c r="BJ283" s="6">
        <v>-1.782396314139012E-3</v>
      </c>
      <c r="BK283" s="23"/>
      <c r="BL283" s="6">
        <v>-4.6092565165543053E-3</v>
      </c>
      <c r="BM283" s="20"/>
      <c r="BN283" s="6">
        <v>6.2125985734879929E-3</v>
      </c>
      <c r="BO283" s="20"/>
      <c r="BR283">
        <v>10</v>
      </c>
      <c r="BS283">
        <f t="shared" si="41"/>
        <v>25</v>
      </c>
      <c r="BT283">
        <v>156862</v>
      </c>
    </row>
    <row r="284" spans="1:72" x14ac:dyDescent="0.25">
      <c r="A284" s="1">
        <v>55</v>
      </c>
      <c r="B284" s="1" t="s">
        <v>21</v>
      </c>
      <c r="C284" s="1" t="s">
        <v>22</v>
      </c>
      <c r="D284" s="1" t="s">
        <v>40</v>
      </c>
      <c r="E284" s="1" t="s">
        <v>234</v>
      </c>
      <c r="F284" s="1" t="s">
        <v>43</v>
      </c>
      <c r="G284" s="1" t="b">
        <v>1</v>
      </c>
      <c r="H284" s="1" t="b">
        <v>1</v>
      </c>
      <c r="I284" s="1" t="b">
        <v>0</v>
      </c>
      <c r="J284" s="1" t="b">
        <v>1</v>
      </c>
      <c r="K284" s="1" t="b">
        <v>1</v>
      </c>
      <c r="L284" s="1">
        <v>500</v>
      </c>
      <c r="M284" s="1">
        <v>2</v>
      </c>
      <c r="N284" s="1">
        <v>0</v>
      </c>
      <c r="O284" s="1">
        <v>1</v>
      </c>
      <c r="P284" s="1">
        <v>2</v>
      </c>
      <c r="Q284" s="1">
        <v>100</v>
      </c>
      <c r="R284" s="1">
        <v>100</v>
      </c>
      <c r="S284" s="1">
        <v>1</v>
      </c>
      <c r="T284" s="1">
        <v>1</v>
      </c>
      <c r="U284" s="1" t="b">
        <v>1</v>
      </c>
      <c r="V284" s="1">
        <v>304</v>
      </c>
      <c r="W284" s="50">
        <v>195764.81</v>
      </c>
      <c r="X284" s="50">
        <v>156527.95000000001</v>
      </c>
      <c r="Y284" s="50">
        <v>475.74</v>
      </c>
      <c r="Z284" s="50">
        <v>478.12</v>
      </c>
      <c r="AA284" s="50">
        <v>451.67</v>
      </c>
      <c r="AB284" s="50">
        <v>456.2</v>
      </c>
      <c r="AC284" s="16">
        <v>1.0533102179452101</v>
      </c>
      <c r="AD284" s="16">
        <v>1.0480738579475899</v>
      </c>
      <c r="AE284" s="50">
        <v>2686.18</v>
      </c>
      <c r="AF284" s="50">
        <v>2397.8200000000002</v>
      </c>
      <c r="AG284" s="50">
        <v>2704.81</v>
      </c>
      <c r="AH284" s="50">
        <v>2379.19</v>
      </c>
      <c r="AI284" s="16">
        <v>0.99459974807317098</v>
      </c>
      <c r="AJ284" s="16">
        <v>1.00984828766821</v>
      </c>
      <c r="AK284" s="1">
        <v>-15</v>
      </c>
      <c r="AL284" s="1">
        <v>10</v>
      </c>
      <c r="AN284" s="6">
        <v>3.6050251364685426E-3</v>
      </c>
      <c r="AP284" s="6">
        <v>3.1440418737660458E-3</v>
      </c>
      <c r="AR284" s="6">
        <v>-4.2862185467207325E-4</v>
      </c>
      <c r="AT284" s="6">
        <v>-5.5603633885603632E-4</v>
      </c>
      <c r="AV284" s="6">
        <v>1.3284211272113211E-5</v>
      </c>
      <c r="AX284" s="6">
        <v>3.5073566806209655E-5</v>
      </c>
      <c r="AZ284" s="6">
        <v>-4.4249897883097411E-4</v>
      </c>
      <c r="BA284" s="20"/>
      <c r="BB284" s="6">
        <v>-5.9105275895854348E-4</v>
      </c>
      <c r="BC284" s="20"/>
      <c r="BD284" s="6">
        <v>2.5513707832960364E-3</v>
      </c>
      <c r="BE284" s="23"/>
      <c r="BF284" s="6">
        <v>-2.8428182658973844E-3</v>
      </c>
      <c r="BG284" s="23"/>
      <c r="BH284" s="6">
        <v>-1.3677463237193876E-4</v>
      </c>
      <c r="BI284" s="23"/>
      <c r="BJ284" s="6">
        <v>1.5553930099798663E-4</v>
      </c>
      <c r="BK284" s="23"/>
      <c r="BL284" s="6">
        <v>2.5948473824941587E-3</v>
      </c>
      <c r="BM284" s="20"/>
      <c r="BN284" s="6">
        <v>-3.0651223291572327E-3</v>
      </c>
      <c r="BO284" s="20"/>
      <c r="BR284">
        <v>10</v>
      </c>
      <c r="BS284">
        <f t="shared" si="41"/>
        <v>25</v>
      </c>
      <c r="BT284">
        <v>156527.95000000001</v>
      </c>
    </row>
    <row r="285" spans="1:72" x14ac:dyDescent="0.25">
      <c r="A285" s="3">
        <v>56</v>
      </c>
      <c r="B285" s="3" t="s">
        <v>21</v>
      </c>
      <c r="C285" s="3" t="s">
        <v>22</v>
      </c>
      <c r="D285" s="3" t="s">
        <v>40</v>
      </c>
      <c r="E285" s="3" t="s">
        <v>235</v>
      </c>
      <c r="F285" s="3" t="s">
        <v>43</v>
      </c>
      <c r="G285" s="3" t="b">
        <v>1</v>
      </c>
      <c r="H285" s="3" t="b">
        <v>1</v>
      </c>
      <c r="I285" s="3" t="b">
        <v>0</v>
      </c>
      <c r="J285" s="3" t="b">
        <v>1</v>
      </c>
      <c r="K285" s="3" t="b">
        <v>1</v>
      </c>
      <c r="L285" s="3">
        <v>500</v>
      </c>
      <c r="M285" s="3">
        <v>2</v>
      </c>
      <c r="N285" s="3">
        <v>0</v>
      </c>
      <c r="O285" s="3">
        <v>1</v>
      </c>
      <c r="P285" s="3">
        <v>2</v>
      </c>
      <c r="Q285" s="3">
        <v>100</v>
      </c>
      <c r="R285" s="3">
        <v>100</v>
      </c>
      <c r="S285" s="3">
        <v>1</v>
      </c>
      <c r="T285" s="3">
        <v>1</v>
      </c>
      <c r="U285" s="3" t="b">
        <v>1</v>
      </c>
      <c r="V285" s="3">
        <v>334</v>
      </c>
      <c r="W285" s="51">
        <v>185751.79</v>
      </c>
      <c r="X285" s="51">
        <v>155351.42000000001</v>
      </c>
      <c r="Y285" s="51">
        <v>477.09</v>
      </c>
      <c r="Z285" s="51">
        <v>479.11</v>
      </c>
      <c r="AA285" s="51">
        <v>453.1</v>
      </c>
      <c r="AB285" s="51">
        <v>456.67</v>
      </c>
      <c r="AC285" s="17">
        <v>1.05196537880953</v>
      </c>
      <c r="AD285" s="17">
        <v>1.04915460162745</v>
      </c>
      <c r="AE285" s="51">
        <v>2645.9</v>
      </c>
      <c r="AF285" s="51">
        <v>2438.1</v>
      </c>
      <c r="AG285" s="51">
        <v>2671.25</v>
      </c>
      <c r="AH285" s="51">
        <v>2412.75</v>
      </c>
      <c r="AI285" s="17">
        <v>0.99208678086742996</v>
      </c>
      <c r="AJ285" s="17">
        <v>1.0124446505201301</v>
      </c>
      <c r="AK285" s="3">
        <v>-15</v>
      </c>
      <c r="AL285" s="3">
        <v>9</v>
      </c>
      <c r="AN285" s="6" cm="1">
        <f t="array" ref="AN285:AN289">W285:W289/AO285-1</f>
        <v>3.581328386326188E-4</v>
      </c>
      <c r="AO285" s="23">
        <f>AVERAGE(W285:W289)</f>
        <v>185685.28999999998</v>
      </c>
      <c r="AP285" s="6" cm="1">
        <f t="array" ref="AP285:AP289">X285:X289/AQ285-1</f>
        <v>1.9881171680848908E-3</v>
      </c>
      <c r="AQ285" s="23">
        <f t="shared" ref="AQ285" si="52">AVERAGE(X285:X289)</f>
        <v>155043.17600000001</v>
      </c>
      <c r="AR285" s="6" cm="1">
        <f t="array" ref="AR285:AR289">Y285:Y289/AS285-1</f>
        <v>-3.5201086204950105E-4</v>
      </c>
      <c r="AS285" s="23">
        <f>AVERAGE(Y285:Y289)</f>
        <v>477.25799999999998</v>
      </c>
      <c r="AT285" s="6" cm="1">
        <f t="array" ref="AT285:AT289">Z285:Z289/AU285-1</f>
        <v>-7.5133675330851801E-5</v>
      </c>
      <c r="AU285" s="23">
        <f>AVERAGE(Z285:Z289)</f>
        <v>479.14600000000007</v>
      </c>
      <c r="AV285" s="6" cm="1">
        <f t="array" ref="AV285:AV289">AA285:AA289/AW285-1</f>
        <v>1.1919319451014765E-4</v>
      </c>
      <c r="AW285" s="23">
        <f>AVERAGE(AA285:AA289)</f>
        <v>453.04599999999999</v>
      </c>
      <c r="AX285" s="6" cm="1">
        <f t="array" ref="AX285:AX289">AB285:AB289/AY285-1</f>
        <v>-8.7589834325552118E-6</v>
      </c>
      <c r="AY285" s="23">
        <f>AVERAGE(AB285:AB289)</f>
        <v>456.67400000000009</v>
      </c>
      <c r="AZ285" s="6" cm="1">
        <f t="array" ref="AZ285:AZ289">AC285:AC289/BA285-1</f>
        <v>1.0208388578880623E-4</v>
      </c>
      <c r="BA285" s="20">
        <f>AVERAGE(AC285:AC289)</f>
        <v>1.0518580010574841</v>
      </c>
      <c r="BB285" s="6" cm="1">
        <f t="array" ref="BB285:BB289">AD285:AD289/BC285-1</f>
        <v>-6.7433600405286676E-5</v>
      </c>
      <c r="BC285" s="20">
        <f>AVERAGE(AD285:AD289)</f>
        <v>1.049225354670752</v>
      </c>
      <c r="BD285" s="6" cm="1">
        <f t="array" ref="BD285:BD289">AE285:AE289/BE285-1</f>
        <v>-5.9091653679625988E-3</v>
      </c>
      <c r="BE285" s="23">
        <f>AVERAGE(AE285:AE289)</f>
        <v>2661.6279999999997</v>
      </c>
      <c r="BF285" s="6" cm="1">
        <f t="array" ref="BF285:BF289">AF285:AF289/BG285-1</f>
        <v>6.4928095271905573E-3</v>
      </c>
      <c r="BG285" s="23">
        <f>AVERAGE(AF285:AF289)</f>
        <v>2422.3720000000003</v>
      </c>
      <c r="BH285" s="6" cm="1">
        <f t="array" ref="BH285:BH289">AG285:AG289/BI285-1</f>
        <v>1.1738611260823095E-3</v>
      </c>
      <c r="BI285" s="23">
        <f>AVERAGE(AG285:AG289)</f>
        <v>2668.1179999999995</v>
      </c>
      <c r="BJ285" s="6" cm="1">
        <f t="array" ref="BJ285:BJ289">AH285:AH289/BK285-1</f>
        <v>-1.296420934466358E-3</v>
      </c>
      <c r="BK285" s="23">
        <f>AVERAGE(AH285:AH289)</f>
        <v>2415.8820000000005</v>
      </c>
      <c r="BL285" s="6" cm="1">
        <f t="array" ref="BL285:BL289">AI285:AI289/BM285-1</f>
        <v>-7.0716618158640498E-3</v>
      </c>
      <c r="BM285" s="20">
        <f>AVERAGE(AI285:AI289)</f>
        <v>0.99915244908988599</v>
      </c>
      <c r="BN285" s="6" cm="1">
        <f t="array" ref="BN285:BN289">AJ285:AJ289/BO285-1</f>
        <v>7.7520517600200289E-3</v>
      </c>
      <c r="BO285" s="20">
        <f>AVERAGE(AJ285:AJ289)</f>
        <v>1.0046565013208502</v>
      </c>
      <c r="BR285">
        <v>9</v>
      </c>
      <c r="BS285">
        <f t="shared" si="41"/>
        <v>24</v>
      </c>
      <c r="BT285">
        <v>155351.42000000001</v>
      </c>
    </row>
    <row r="286" spans="1:72" x14ac:dyDescent="0.25">
      <c r="A286" s="3">
        <v>57</v>
      </c>
      <c r="B286" s="3" t="s">
        <v>21</v>
      </c>
      <c r="C286" s="3" t="s">
        <v>22</v>
      </c>
      <c r="D286" s="3" t="s">
        <v>40</v>
      </c>
      <c r="E286" s="3" t="s">
        <v>235</v>
      </c>
      <c r="F286" s="3" t="s">
        <v>43</v>
      </c>
      <c r="G286" s="3" t="b">
        <v>1</v>
      </c>
      <c r="H286" s="3" t="b">
        <v>1</v>
      </c>
      <c r="I286" s="3" t="b">
        <v>0</v>
      </c>
      <c r="J286" s="3" t="b">
        <v>1</v>
      </c>
      <c r="K286" s="3" t="b">
        <v>1</v>
      </c>
      <c r="L286" s="3">
        <v>500</v>
      </c>
      <c r="M286" s="3">
        <v>2</v>
      </c>
      <c r="N286" s="3">
        <v>0</v>
      </c>
      <c r="O286" s="3">
        <v>1</v>
      </c>
      <c r="P286" s="3">
        <v>2</v>
      </c>
      <c r="Q286" s="3">
        <v>100</v>
      </c>
      <c r="R286" s="3">
        <v>100</v>
      </c>
      <c r="S286" s="3">
        <v>1</v>
      </c>
      <c r="T286" s="3">
        <v>1</v>
      </c>
      <c r="U286" s="3" t="b">
        <v>1</v>
      </c>
      <c r="V286" s="3">
        <v>324</v>
      </c>
      <c r="W286" s="51">
        <v>184708.52</v>
      </c>
      <c r="X286" s="51">
        <v>153583.34</v>
      </c>
      <c r="Y286" s="51">
        <v>477.38</v>
      </c>
      <c r="Z286" s="51">
        <v>479.3</v>
      </c>
      <c r="AA286" s="51">
        <v>453.52</v>
      </c>
      <c r="AB286" s="51">
        <v>456.9</v>
      </c>
      <c r="AC286" s="17">
        <v>1.05162489172274</v>
      </c>
      <c r="AD286" s="17">
        <v>1.0490446183681501</v>
      </c>
      <c r="AE286" s="51">
        <v>2657.93</v>
      </c>
      <c r="AF286" s="51">
        <v>2426.0700000000002</v>
      </c>
      <c r="AG286" s="51">
        <v>2682.56</v>
      </c>
      <c r="AH286" s="51">
        <v>2401.44</v>
      </c>
      <c r="AI286" s="17">
        <v>0.99237212044129597</v>
      </c>
      <c r="AJ286" s="17">
        <v>1.0122838952553701</v>
      </c>
      <c r="AK286" s="3">
        <v>-15</v>
      </c>
      <c r="AL286" s="3">
        <v>9</v>
      </c>
      <c r="AN286" s="6">
        <v>-5.260352072046115E-3</v>
      </c>
      <c r="AP286" s="6">
        <v>-9.4156739926432031E-3</v>
      </c>
      <c r="AR286" s="6">
        <v>2.5562693553604632E-4</v>
      </c>
      <c r="AT286" s="6">
        <v>3.2140516669221242E-4</v>
      </c>
      <c r="AV286" s="6">
        <v>1.0462513740325807E-3</v>
      </c>
      <c r="AX286" s="6">
        <v>4.9488256392948848E-4</v>
      </c>
      <c r="AZ286" s="6">
        <v>-2.216167339219588E-4</v>
      </c>
      <c r="BA286" s="20"/>
      <c r="BB286" s="6">
        <v>-1.7225689581101822E-4</v>
      </c>
      <c r="BC286" s="20"/>
      <c r="BD286" s="6">
        <v>-1.3893752244865665E-3</v>
      </c>
      <c r="BE286" s="23"/>
      <c r="BF286" s="6">
        <v>1.5266028504292706E-3</v>
      </c>
      <c r="BG286" s="23"/>
      <c r="BH286" s="6">
        <v>5.4128040813787859E-3</v>
      </c>
      <c r="BI286" s="23"/>
      <c r="BJ286" s="6">
        <v>-5.9779409755942314E-3</v>
      </c>
      <c r="BK286" s="23"/>
      <c r="BL286" s="6">
        <v>-6.786080197037081E-3</v>
      </c>
      <c r="BM286" s="20"/>
      <c r="BN286" s="6">
        <v>7.5920415828614196E-3</v>
      </c>
      <c r="BO286" s="20"/>
      <c r="BR286">
        <v>9</v>
      </c>
      <c r="BS286">
        <f t="shared" si="41"/>
        <v>24</v>
      </c>
      <c r="BT286">
        <v>153583.34</v>
      </c>
    </row>
    <row r="287" spans="1:72" x14ac:dyDescent="0.25">
      <c r="A287" s="3">
        <v>58</v>
      </c>
      <c r="B287" s="3" t="s">
        <v>21</v>
      </c>
      <c r="C287" s="3" t="s">
        <v>22</v>
      </c>
      <c r="D287" s="3" t="s">
        <v>40</v>
      </c>
      <c r="E287" s="3" t="s">
        <v>235</v>
      </c>
      <c r="F287" s="3" t="s">
        <v>43</v>
      </c>
      <c r="G287" s="3" t="b">
        <v>1</v>
      </c>
      <c r="H287" s="3" t="b">
        <v>1</v>
      </c>
      <c r="I287" s="3" t="b">
        <v>0</v>
      </c>
      <c r="J287" s="3" t="b">
        <v>1</v>
      </c>
      <c r="K287" s="3" t="b">
        <v>1</v>
      </c>
      <c r="L287" s="3">
        <v>500</v>
      </c>
      <c r="M287" s="3">
        <v>2</v>
      </c>
      <c r="N287" s="3">
        <v>0</v>
      </c>
      <c r="O287" s="3">
        <v>1</v>
      </c>
      <c r="P287" s="3">
        <v>2</v>
      </c>
      <c r="Q287" s="3">
        <v>100</v>
      </c>
      <c r="R287" s="3">
        <v>100</v>
      </c>
      <c r="S287" s="3">
        <v>1</v>
      </c>
      <c r="T287" s="3">
        <v>1</v>
      </c>
      <c r="U287" s="3" t="b">
        <v>1</v>
      </c>
      <c r="V287" s="3">
        <v>327</v>
      </c>
      <c r="W287" s="51">
        <v>185090.88</v>
      </c>
      <c r="X287" s="51">
        <v>155060.21</v>
      </c>
      <c r="Y287" s="51">
        <v>477.24</v>
      </c>
      <c r="Z287" s="51">
        <v>479.19</v>
      </c>
      <c r="AA287" s="51">
        <v>453.07</v>
      </c>
      <c r="AB287" s="51">
        <v>456.85</v>
      </c>
      <c r="AC287" s="17">
        <v>1.0523614175876399</v>
      </c>
      <c r="AD287" s="17">
        <v>1.0489129157042301</v>
      </c>
      <c r="AE287" s="51">
        <v>2654.9</v>
      </c>
      <c r="AF287" s="51">
        <v>2429.1</v>
      </c>
      <c r="AG287" s="51">
        <v>2659.24</v>
      </c>
      <c r="AH287" s="51">
        <v>2424.7600000000002</v>
      </c>
      <c r="AI287" s="17">
        <v>0.99958907999789404</v>
      </c>
      <c r="AJ287" s="17">
        <v>1.00332357418822</v>
      </c>
      <c r="AK287" s="3">
        <v>-15</v>
      </c>
      <c r="AL287" s="3">
        <v>9</v>
      </c>
      <c r="AN287" s="6">
        <v>-3.2011690317524932E-3</v>
      </c>
      <c r="AP287" s="6">
        <v>1.0986617044017599E-4</v>
      </c>
      <c r="AR287" s="6">
        <v>-3.7715449505260068E-5</v>
      </c>
      <c r="AT287" s="6">
        <v>9.1830047626251243E-5</v>
      </c>
      <c r="AV287" s="6">
        <v>5.2974753115497819E-5</v>
      </c>
      <c r="AX287" s="6">
        <v>3.8539527102465776E-4</v>
      </c>
      <c r="AZ287" s="6">
        <v>4.7859742441436204E-4</v>
      </c>
      <c r="BA287" s="20"/>
      <c r="BB287" s="6">
        <v>-2.9778061036267456E-4</v>
      </c>
      <c r="BC287" s="20"/>
      <c r="BD287" s="6">
        <v>-2.5277762331924469E-3</v>
      </c>
      <c r="BE287" s="23"/>
      <c r="BF287" s="6">
        <v>2.7774429360971631E-3</v>
      </c>
      <c r="BG287" s="23"/>
      <c r="BH287" s="6">
        <v>-3.3274390413016164E-3</v>
      </c>
      <c r="BI287" s="23"/>
      <c r="BJ287" s="6">
        <v>3.6748483576596325E-3</v>
      </c>
      <c r="BK287" s="23"/>
      <c r="BL287" s="6">
        <v>4.3700128884816003E-4</v>
      </c>
      <c r="BM287" s="20"/>
      <c r="BN287" s="6">
        <v>-1.3267491235836593E-3</v>
      </c>
      <c r="BO287" s="20"/>
      <c r="BR287">
        <v>9</v>
      </c>
      <c r="BS287">
        <f t="shared" si="41"/>
        <v>24</v>
      </c>
      <c r="BT287">
        <v>155060.21</v>
      </c>
    </row>
    <row r="288" spans="1:72" x14ac:dyDescent="0.25">
      <c r="A288" s="3">
        <v>59</v>
      </c>
      <c r="B288" s="3" t="s">
        <v>21</v>
      </c>
      <c r="C288" s="3" t="s">
        <v>22</v>
      </c>
      <c r="D288" s="3" t="s">
        <v>40</v>
      </c>
      <c r="E288" s="3" t="s">
        <v>235</v>
      </c>
      <c r="F288" s="3" t="s">
        <v>43</v>
      </c>
      <c r="G288" s="3" t="b">
        <v>1</v>
      </c>
      <c r="H288" s="3" t="b">
        <v>1</v>
      </c>
      <c r="I288" s="3" t="b">
        <v>0</v>
      </c>
      <c r="J288" s="3" t="b">
        <v>1</v>
      </c>
      <c r="K288" s="3" t="b">
        <v>1</v>
      </c>
      <c r="L288" s="3">
        <v>500</v>
      </c>
      <c r="M288" s="3">
        <v>2</v>
      </c>
      <c r="N288" s="3">
        <v>0</v>
      </c>
      <c r="O288" s="3">
        <v>1</v>
      </c>
      <c r="P288" s="3">
        <v>2</v>
      </c>
      <c r="Q288" s="3">
        <v>100</v>
      </c>
      <c r="R288" s="3">
        <v>100</v>
      </c>
      <c r="S288" s="3">
        <v>1</v>
      </c>
      <c r="T288" s="3">
        <v>1</v>
      </c>
      <c r="U288" s="3" t="b">
        <v>1</v>
      </c>
      <c r="V288" s="3">
        <v>343</v>
      </c>
      <c r="W288" s="51">
        <v>187842.26</v>
      </c>
      <c r="X288" s="51">
        <v>156547.29999999999</v>
      </c>
      <c r="Y288" s="51">
        <v>477.38</v>
      </c>
      <c r="Z288" s="51">
        <v>479.1</v>
      </c>
      <c r="AA288" s="51">
        <v>452.3</v>
      </c>
      <c r="AB288" s="51">
        <v>455.9</v>
      </c>
      <c r="AC288" s="17">
        <v>1.05046489525832</v>
      </c>
      <c r="AD288" s="17">
        <v>1.05090903210095</v>
      </c>
      <c r="AE288" s="51">
        <v>2680.83</v>
      </c>
      <c r="AF288" s="51">
        <v>2403.17</v>
      </c>
      <c r="AG288" s="51">
        <v>2669.06</v>
      </c>
      <c r="AH288" s="51">
        <v>2414.94</v>
      </c>
      <c r="AI288" s="17">
        <v>1.00618257269912</v>
      </c>
      <c r="AJ288" s="17">
        <v>0.99726955177245802</v>
      </c>
      <c r="AK288" s="3">
        <v>-15</v>
      </c>
      <c r="AL288" s="3">
        <v>9</v>
      </c>
      <c r="AN288" s="6">
        <v>1.1616267502934763E-2</v>
      </c>
      <c r="AP288" s="6">
        <v>9.701323455860944E-3</v>
      </c>
      <c r="AR288" s="6">
        <v>2.5562693553604632E-4</v>
      </c>
      <c r="AT288" s="6">
        <v>-9.6004140700434171E-5</v>
      </c>
      <c r="AV288" s="6">
        <v>-1.6466319093424442E-3</v>
      </c>
      <c r="AX288" s="6">
        <v>-1.6948632941663488E-3</v>
      </c>
      <c r="AZ288" s="6">
        <v>-1.3244238269457531E-3</v>
      </c>
      <c r="BA288" s="20"/>
      <c r="BB288" s="6">
        <v>1.6046861836715998E-3</v>
      </c>
      <c r="BC288" s="20"/>
      <c r="BD288" s="6">
        <v>7.2143815739840189E-3</v>
      </c>
      <c r="BE288" s="23"/>
      <c r="BF288" s="6">
        <v>-7.9269410313528299E-3</v>
      </c>
      <c r="BG288" s="23"/>
      <c r="BH288" s="6">
        <v>3.5305784826622499E-4</v>
      </c>
      <c r="BI288" s="23"/>
      <c r="BJ288" s="6">
        <v>-3.8991970634350004E-4</v>
      </c>
      <c r="BK288" s="23"/>
      <c r="BL288" s="6">
        <v>7.036087051218054E-3</v>
      </c>
      <c r="BM288" s="20"/>
      <c r="BN288" s="6">
        <v>-7.3527116369428436E-3</v>
      </c>
      <c r="BO288" s="20"/>
      <c r="BR288">
        <v>9</v>
      </c>
      <c r="BS288">
        <f t="shared" si="41"/>
        <v>24</v>
      </c>
      <c r="BT288">
        <v>156547.29999999999</v>
      </c>
    </row>
    <row r="289" spans="1:72" x14ac:dyDescent="0.25">
      <c r="A289" s="3">
        <v>60</v>
      </c>
      <c r="B289" s="3" t="s">
        <v>21</v>
      </c>
      <c r="C289" s="3" t="s">
        <v>22</v>
      </c>
      <c r="D289" s="3" t="s">
        <v>40</v>
      </c>
      <c r="E289" s="3" t="s">
        <v>235</v>
      </c>
      <c r="F289" s="3" t="s">
        <v>43</v>
      </c>
      <c r="G289" s="3" t="b">
        <v>1</v>
      </c>
      <c r="H289" s="3" t="b">
        <v>1</v>
      </c>
      <c r="I289" s="3" t="b">
        <v>0</v>
      </c>
      <c r="J289" s="3" t="b">
        <v>1</v>
      </c>
      <c r="K289" s="3" t="b">
        <v>1</v>
      </c>
      <c r="L289" s="3">
        <v>500</v>
      </c>
      <c r="M289" s="3">
        <v>2</v>
      </c>
      <c r="N289" s="3">
        <v>0</v>
      </c>
      <c r="O289" s="3">
        <v>1</v>
      </c>
      <c r="P289" s="3">
        <v>2</v>
      </c>
      <c r="Q289" s="3">
        <v>100</v>
      </c>
      <c r="R289" s="3">
        <v>100</v>
      </c>
      <c r="S289" s="3">
        <v>1</v>
      </c>
      <c r="T289" s="3">
        <v>1</v>
      </c>
      <c r="U289" s="3" t="b">
        <v>1</v>
      </c>
      <c r="V289" s="3">
        <v>325</v>
      </c>
      <c r="W289" s="51">
        <v>185033</v>
      </c>
      <c r="X289" s="51">
        <v>154673.60999999999</v>
      </c>
      <c r="Y289" s="51">
        <v>477.2</v>
      </c>
      <c r="Z289" s="51">
        <v>479.03</v>
      </c>
      <c r="AA289" s="51">
        <v>453.24</v>
      </c>
      <c r="AB289" s="51">
        <v>457.05</v>
      </c>
      <c r="AC289" s="17">
        <v>1.05287342190919</v>
      </c>
      <c r="AD289" s="17">
        <v>1.04810560555298</v>
      </c>
      <c r="AE289" s="51">
        <v>2668.58</v>
      </c>
      <c r="AF289" s="51">
        <v>2415.42</v>
      </c>
      <c r="AG289" s="51">
        <v>2658.48</v>
      </c>
      <c r="AH289" s="51">
        <v>2425.52</v>
      </c>
      <c r="AI289" s="17">
        <v>1.00553169144369</v>
      </c>
      <c r="AJ289" s="17">
        <v>0.99796083486807297</v>
      </c>
      <c r="AK289" s="3">
        <v>-15</v>
      </c>
      <c r="AL289" s="3">
        <v>9</v>
      </c>
      <c r="AN289" s="6">
        <v>-3.5128792377682183E-3</v>
      </c>
      <c r="AP289" s="6">
        <v>-2.3836328017430297E-3</v>
      </c>
      <c r="AR289" s="6">
        <v>-1.2152755951710947E-4</v>
      </c>
      <c r="AT289" s="6">
        <v>-2.4209739828795485E-4</v>
      </c>
      <c r="AV289" s="6">
        <v>4.2821258768421799E-4</v>
      </c>
      <c r="AX289" s="6">
        <v>8.2334444264375861E-4</v>
      </c>
      <c r="AZ289" s="6">
        <v>9.6535925066421058E-4</v>
      </c>
      <c r="BA289" s="20"/>
      <c r="BB289" s="6">
        <v>-1.0672150770920652E-3</v>
      </c>
      <c r="BC289" s="20"/>
      <c r="BD289" s="6">
        <v>2.6119352516580374E-3</v>
      </c>
      <c r="BE289" s="23"/>
      <c r="BF289" s="6">
        <v>-2.8699142823646051E-3</v>
      </c>
      <c r="BG289" s="23"/>
      <c r="BH289" s="6">
        <v>-3.6122840144249269E-3</v>
      </c>
      <c r="BI289" s="23"/>
      <c r="BJ289" s="6">
        <v>3.9894332587433468E-3</v>
      </c>
      <c r="BK289" s="23"/>
      <c r="BL289" s="6">
        <v>6.3846536728351388E-3</v>
      </c>
      <c r="BM289" s="20"/>
      <c r="BN289" s="6">
        <v>-6.6646325823545016E-3</v>
      </c>
      <c r="BO289" s="20"/>
      <c r="BR289">
        <v>9</v>
      </c>
      <c r="BS289">
        <f t="shared" si="41"/>
        <v>24</v>
      </c>
      <c r="BT289">
        <v>154673.60999999999</v>
      </c>
    </row>
    <row r="290" spans="1:72" x14ac:dyDescent="0.25">
      <c r="A290" s="1">
        <v>61</v>
      </c>
      <c r="B290" s="1" t="s">
        <v>21</v>
      </c>
      <c r="C290" s="1" t="s">
        <v>22</v>
      </c>
      <c r="D290" s="1" t="s">
        <v>40</v>
      </c>
      <c r="E290" s="1" t="s">
        <v>236</v>
      </c>
      <c r="F290" s="1" t="s">
        <v>43</v>
      </c>
      <c r="G290" s="1" t="b">
        <v>1</v>
      </c>
      <c r="H290" s="1" t="b">
        <v>1</v>
      </c>
      <c r="I290" s="1" t="b">
        <v>0</v>
      </c>
      <c r="J290" s="1" t="b">
        <v>1</v>
      </c>
      <c r="K290" s="1" t="b">
        <v>1</v>
      </c>
      <c r="L290" s="1">
        <v>500</v>
      </c>
      <c r="M290" s="1">
        <v>2</v>
      </c>
      <c r="N290" s="1">
        <v>0</v>
      </c>
      <c r="O290" s="1">
        <v>1</v>
      </c>
      <c r="P290" s="1">
        <v>2</v>
      </c>
      <c r="Q290" s="1">
        <v>100</v>
      </c>
      <c r="R290" s="1">
        <v>100</v>
      </c>
      <c r="S290" s="1">
        <v>1</v>
      </c>
      <c r="T290" s="1">
        <v>1</v>
      </c>
      <c r="U290" s="1" t="b">
        <v>1</v>
      </c>
      <c r="V290" s="1">
        <v>281</v>
      </c>
      <c r="W290" s="50">
        <v>181522.61</v>
      </c>
      <c r="X290" s="50">
        <v>155361.39000000001</v>
      </c>
      <c r="Y290" s="50">
        <v>475.97</v>
      </c>
      <c r="Z290" s="50">
        <v>477.95</v>
      </c>
      <c r="AA290" s="50">
        <v>455.05</v>
      </c>
      <c r="AB290" s="50">
        <v>457.16</v>
      </c>
      <c r="AC290" s="16">
        <v>1.0479902062404001</v>
      </c>
      <c r="AD290" s="16">
        <v>1.0464985638878901</v>
      </c>
      <c r="AE290" s="50">
        <v>2561.29</v>
      </c>
      <c r="AF290" s="50">
        <v>2522.71</v>
      </c>
      <c r="AG290" s="50">
        <v>2670.87</v>
      </c>
      <c r="AH290" s="50">
        <v>2413.13</v>
      </c>
      <c r="AI290" s="16">
        <v>0.96071992556985397</v>
      </c>
      <c r="AJ290" s="16">
        <v>1.0477639531230201</v>
      </c>
      <c r="AK290" s="1">
        <v>-15</v>
      </c>
      <c r="AL290" s="1">
        <v>8</v>
      </c>
      <c r="AN290" s="6" cm="1">
        <f t="array" ref="AN290:AN294">W290:W294/AO290-1</f>
        <v>-6.7154215083931046E-4</v>
      </c>
      <c r="AO290" s="23">
        <f>AVERAGE(W290:W294)</f>
        <v>181644.592</v>
      </c>
      <c r="AP290" s="6" cm="1">
        <f t="array" ref="AP290:AP294">X290:X294/AQ290-1</f>
        <v>1.821891266053921E-4</v>
      </c>
      <c r="AQ290" s="23">
        <f t="shared" ref="AQ290" si="53">AVERAGE(X290:X294)</f>
        <v>155333.09</v>
      </c>
      <c r="AR290" s="6" cm="1">
        <f t="array" ref="AR290:AR294">Y290:Y294/AS290-1</f>
        <v>-5.8823776570293695E-5</v>
      </c>
      <c r="AS290" s="23">
        <f>AVERAGE(Y290:Y294)</f>
        <v>475.99799999999993</v>
      </c>
      <c r="AT290" s="6" cm="1">
        <f t="array" ref="AT290:AT294">Z290:Z294/AU290-1</f>
        <v>-1.2162196049584351E-3</v>
      </c>
      <c r="AU290" s="23">
        <f>AVERAGE(Z290:Z294)</f>
        <v>478.53199999999998</v>
      </c>
      <c r="AV290" s="6" cm="1">
        <f t="array" ref="AV290:AV294">AA290:AA294/AW290-1</f>
        <v>-2.8120867001479866E-4</v>
      </c>
      <c r="AW290" s="23">
        <f>AVERAGE(AA290:AA294)</f>
        <v>455.178</v>
      </c>
      <c r="AX290" s="6" cm="1">
        <f t="array" ref="AX290:AX294">AB290:AB294/AY290-1</f>
        <v>1.1375867409890716E-4</v>
      </c>
      <c r="AY290" s="23">
        <f>AVERAGE(AB290:AB294)</f>
        <v>457.108</v>
      </c>
      <c r="AZ290" s="6" cm="1">
        <f t="array" ref="AZ290:AZ294">AC290:AC294/BA290-1</f>
        <v>1.561694142531822E-3</v>
      </c>
      <c r="BA290" s="20">
        <f>AVERAGE(AC290:AC294)</f>
        <v>1.0463561180198861</v>
      </c>
      <c r="BB290" s="6" cm="1">
        <f t="array" ref="BB290:BB294">AD290:AD294/BC290-1</f>
        <v>4.9811271408306546E-4</v>
      </c>
      <c r="BC290" s="20">
        <f>AVERAGE(AD290:AD294)</f>
        <v>1.045977549172002</v>
      </c>
      <c r="BD290" s="6" cm="1">
        <f t="array" ref="BD290:BD294">AE290:AE294/BE290-1</f>
        <v>-1.9950046952746936E-3</v>
      </c>
      <c r="BE290" s="23">
        <f>AVERAGE(AE290:AE294)</f>
        <v>2566.41</v>
      </c>
      <c r="BF290" s="6" cm="1">
        <f t="array" ref="BF290:BF294">AF290:AF294/BG290-1</f>
        <v>2.0336909504723444E-3</v>
      </c>
      <c r="BG290" s="23">
        <f>AVERAGE(AF290:AF294)</f>
        <v>2517.59</v>
      </c>
      <c r="BH290" s="6" cm="1">
        <f t="array" ref="BH290:BH294">AG290:AG294/BI290-1</f>
        <v>-3.5145450678845114E-3</v>
      </c>
      <c r="BI290" s="23">
        <f>AVERAGE(AG290:AG294)</f>
        <v>2680.29</v>
      </c>
      <c r="BJ290" s="6" cm="1">
        <f t="array" ref="BJ290:BJ294">AH290:AH294/BK290-1</f>
        <v>3.918941968873213E-3</v>
      </c>
      <c r="BK290" s="23">
        <f>AVERAGE(AH290:AH294)</f>
        <v>2403.71</v>
      </c>
      <c r="BL290" s="6" cm="1">
        <f t="array" ref="BL290:BL294">AI290:AI294/BM290-1</f>
        <v>1.2723378360184334E-3</v>
      </c>
      <c r="BM290" s="20">
        <f>AVERAGE(AI290:AI294)</f>
        <v>0.95949911853771219</v>
      </c>
      <c r="BN290" s="6" cm="1">
        <f t="array" ref="BN290:BN294">AJ290:AJ294/BO290-1</f>
        <v>-2.1656905269166193E-3</v>
      </c>
      <c r="BO290" s="20">
        <f>AVERAGE(AJ290:AJ294)</f>
        <v>1.050038010495252</v>
      </c>
      <c r="BR290">
        <v>8</v>
      </c>
      <c r="BS290">
        <f t="shared" si="41"/>
        <v>23</v>
      </c>
      <c r="BT290">
        <v>155361.39000000001</v>
      </c>
    </row>
    <row r="291" spans="1:72" x14ac:dyDescent="0.25">
      <c r="A291" s="1">
        <v>62</v>
      </c>
      <c r="B291" s="1" t="s">
        <v>21</v>
      </c>
      <c r="C291" s="1" t="s">
        <v>22</v>
      </c>
      <c r="D291" s="1" t="s">
        <v>40</v>
      </c>
      <c r="E291" s="1" t="s">
        <v>236</v>
      </c>
      <c r="F291" s="1" t="s">
        <v>43</v>
      </c>
      <c r="G291" s="1" t="b">
        <v>1</v>
      </c>
      <c r="H291" s="1" t="b">
        <v>1</v>
      </c>
      <c r="I291" s="1" t="b">
        <v>0</v>
      </c>
      <c r="J291" s="1" t="b">
        <v>1</v>
      </c>
      <c r="K291" s="1" t="b">
        <v>1</v>
      </c>
      <c r="L291" s="1">
        <v>500</v>
      </c>
      <c r="M291" s="1">
        <v>2</v>
      </c>
      <c r="N291" s="1">
        <v>0</v>
      </c>
      <c r="O291" s="1">
        <v>1</v>
      </c>
      <c r="P291" s="1">
        <v>2</v>
      </c>
      <c r="Q291" s="1">
        <v>100</v>
      </c>
      <c r="R291" s="1">
        <v>100</v>
      </c>
      <c r="S291" s="1">
        <v>1</v>
      </c>
      <c r="T291" s="1">
        <v>1</v>
      </c>
      <c r="U291" s="1" t="b">
        <v>1</v>
      </c>
      <c r="V291" s="1">
        <v>309</v>
      </c>
      <c r="W291" s="50">
        <v>181627.51</v>
      </c>
      <c r="X291" s="50">
        <v>156563.23000000001</v>
      </c>
      <c r="Y291" s="50">
        <v>475.99</v>
      </c>
      <c r="Z291" s="50">
        <v>478.9</v>
      </c>
      <c r="AA291" s="50">
        <v>455.56</v>
      </c>
      <c r="AB291" s="50">
        <v>457.14</v>
      </c>
      <c r="AC291" s="16">
        <v>1.04585891860585</v>
      </c>
      <c r="AD291" s="16">
        <v>1.04543193997615</v>
      </c>
      <c r="AE291" s="50">
        <v>2568.9899999999998</v>
      </c>
      <c r="AF291" s="50">
        <v>2515.0100000000002</v>
      </c>
      <c r="AG291" s="50">
        <v>2700.79</v>
      </c>
      <c r="AH291" s="50">
        <v>2383.21</v>
      </c>
      <c r="AI291" s="16">
        <v>0.95298015479000397</v>
      </c>
      <c r="AJ291" s="16">
        <v>1.05782483700653</v>
      </c>
      <c r="AK291" s="1">
        <v>-15</v>
      </c>
      <c r="AL291" s="1">
        <v>8</v>
      </c>
      <c r="AN291" s="6">
        <v>-9.4040784875071282E-5</v>
      </c>
      <c r="AP291" s="6">
        <v>7.9193686290539578E-3</v>
      </c>
      <c r="AR291" s="6">
        <v>-1.6806793305734757E-5</v>
      </c>
      <c r="AT291" s="6">
        <v>7.6901858182942817E-4</v>
      </c>
      <c r="AV291" s="6">
        <v>8.3923212457537311E-4</v>
      </c>
      <c r="AX291" s="6">
        <v>7.0005337907019793E-5</v>
      </c>
      <c r="AZ291" s="6">
        <v>-4.7517227211046897E-4</v>
      </c>
      <c r="BA291" s="20"/>
      <c r="BB291" s="6">
        <v>-5.2162610591777181E-4</v>
      </c>
      <c r="BC291" s="20"/>
      <c r="BD291" s="6">
        <v>1.0052953347281512E-3</v>
      </c>
      <c r="BE291" s="23"/>
      <c r="BF291" s="6">
        <v>-1.0247895805114426E-3</v>
      </c>
      <c r="BG291" s="23"/>
      <c r="BH291" s="6">
        <v>7.6484261031455336E-3</v>
      </c>
      <c r="BI291" s="23"/>
      <c r="BJ291" s="6">
        <v>-8.5284830532801337E-3</v>
      </c>
      <c r="BK291" s="23"/>
      <c r="BL291" s="6">
        <v>-6.7941320859608023E-3</v>
      </c>
      <c r="BM291" s="20"/>
      <c r="BN291" s="6">
        <v>7.4157567949424408E-3</v>
      </c>
      <c r="BO291" s="20"/>
      <c r="BR291">
        <v>8</v>
      </c>
      <c r="BS291">
        <f t="shared" si="41"/>
        <v>23</v>
      </c>
      <c r="BT291">
        <v>156563.23000000001</v>
      </c>
    </row>
    <row r="292" spans="1:72" x14ac:dyDescent="0.25">
      <c r="A292" s="1">
        <v>63</v>
      </c>
      <c r="B292" s="1" t="s">
        <v>21</v>
      </c>
      <c r="C292" s="1" t="s">
        <v>22</v>
      </c>
      <c r="D292" s="1" t="s">
        <v>40</v>
      </c>
      <c r="E292" s="1" t="s">
        <v>236</v>
      </c>
      <c r="F292" s="1" t="s">
        <v>43</v>
      </c>
      <c r="G292" s="1" t="b">
        <v>1</v>
      </c>
      <c r="H292" s="1" t="b">
        <v>1</v>
      </c>
      <c r="I292" s="1" t="b">
        <v>0</v>
      </c>
      <c r="J292" s="1" t="b">
        <v>1</v>
      </c>
      <c r="K292" s="1" t="b">
        <v>1</v>
      </c>
      <c r="L292" s="1">
        <v>500</v>
      </c>
      <c r="M292" s="1">
        <v>2</v>
      </c>
      <c r="N292" s="1">
        <v>0</v>
      </c>
      <c r="O292" s="1">
        <v>1</v>
      </c>
      <c r="P292" s="1">
        <v>2</v>
      </c>
      <c r="Q292" s="1">
        <v>100</v>
      </c>
      <c r="R292" s="1">
        <v>100</v>
      </c>
      <c r="S292" s="1">
        <v>1</v>
      </c>
      <c r="T292" s="1">
        <v>1</v>
      </c>
      <c r="U292" s="1" t="b">
        <v>1</v>
      </c>
      <c r="V292" s="1">
        <v>296</v>
      </c>
      <c r="W292" s="50">
        <v>181443.57</v>
      </c>
      <c r="X292" s="50">
        <v>154748.31</v>
      </c>
      <c r="Y292" s="50">
        <v>476.05</v>
      </c>
      <c r="Z292" s="50">
        <v>478.94</v>
      </c>
      <c r="AA292" s="50">
        <v>455.01</v>
      </c>
      <c r="AB292" s="50">
        <v>457.17</v>
      </c>
      <c r="AC292" s="16">
        <v>1.04625940361773</v>
      </c>
      <c r="AD292" s="16">
        <v>1.04546656815464</v>
      </c>
      <c r="AE292" s="50">
        <v>2571.4899999999998</v>
      </c>
      <c r="AF292" s="50">
        <v>2512.5100000000002</v>
      </c>
      <c r="AG292" s="50">
        <v>2665.57</v>
      </c>
      <c r="AH292" s="50">
        <v>2418.4299999999998</v>
      </c>
      <c r="AI292" s="16">
        <v>0.96744802339297398</v>
      </c>
      <c r="AJ292" s="16">
        <v>1.04237737605935</v>
      </c>
      <c r="AK292" s="1">
        <v>-15</v>
      </c>
      <c r="AL292" s="1">
        <v>8</v>
      </c>
      <c r="AN292" s="6">
        <v>-1.106677593792571E-3</v>
      </c>
      <c r="AP292" s="6">
        <v>-3.7646840090543865E-3</v>
      </c>
      <c r="AR292" s="6">
        <v>1.0924415648827512E-4</v>
      </c>
      <c r="AT292" s="6">
        <v>8.5260755811522593E-4</v>
      </c>
      <c r="AV292" s="6">
        <v>-3.6908637939447875E-4</v>
      </c>
      <c r="AX292" s="6">
        <v>1.3563534219485085E-4</v>
      </c>
      <c r="AZ292" s="6">
        <v>-9.2429719185105341E-5</v>
      </c>
      <c r="BA292" s="20"/>
      <c r="BB292" s="6">
        <v>-4.885200621815855E-4</v>
      </c>
      <c r="BC292" s="20"/>
      <c r="BD292" s="6">
        <v>1.9794187210928627E-3</v>
      </c>
      <c r="BE292" s="23"/>
      <c r="BF292" s="6">
        <v>-2.0178027399219145E-3</v>
      </c>
      <c r="BG292" s="23"/>
      <c r="BH292" s="6">
        <v>-5.4919430360146348E-3</v>
      </c>
      <c r="BI292" s="23"/>
      <c r="BJ292" s="6">
        <v>6.1238668558185605E-3</v>
      </c>
      <c r="BK292" s="23"/>
      <c r="BL292" s="6">
        <v>8.2844316390577877E-3</v>
      </c>
      <c r="BM292" s="20"/>
      <c r="BN292" s="6">
        <v>-7.2955782165341487E-3</v>
      </c>
      <c r="BO292" s="20"/>
      <c r="BR292">
        <v>8</v>
      </c>
      <c r="BS292">
        <f t="shared" si="41"/>
        <v>23</v>
      </c>
      <c r="BT292">
        <v>154748.31</v>
      </c>
    </row>
    <row r="293" spans="1:72" x14ac:dyDescent="0.25">
      <c r="A293" s="1">
        <v>64</v>
      </c>
      <c r="B293" s="1" t="s">
        <v>21</v>
      </c>
      <c r="C293" s="1" t="s">
        <v>22</v>
      </c>
      <c r="D293" s="1" t="s">
        <v>40</v>
      </c>
      <c r="E293" s="1" t="s">
        <v>236</v>
      </c>
      <c r="F293" s="1" t="s">
        <v>43</v>
      </c>
      <c r="G293" s="1" t="b">
        <v>1</v>
      </c>
      <c r="H293" s="1" t="b">
        <v>1</v>
      </c>
      <c r="I293" s="1" t="b">
        <v>0</v>
      </c>
      <c r="J293" s="1" t="b">
        <v>1</v>
      </c>
      <c r="K293" s="1" t="b">
        <v>1</v>
      </c>
      <c r="L293" s="1">
        <v>500</v>
      </c>
      <c r="M293" s="1">
        <v>2</v>
      </c>
      <c r="N293" s="1">
        <v>0</v>
      </c>
      <c r="O293" s="1">
        <v>1</v>
      </c>
      <c r="P293" s="1">
        <v>2</v>
      </c>
      <c r="Q293" s="1">
        <v>100</v>
      </c>
      <c r="R293" s="1">
        <v>100</v>
      </c>
      <c r="S293" s="1">
        <v>1</v>
      </c>
      <c r="T293" s="1">
        <v>1</v>
      </c>
      <c r="U293" s="1" t="b">
        <v>1</v>
      </c>
      <c r="V293" s="1">
        <v>290</v>
      </c>
      <c r="W293" s="50">
        <v>181493.56</v>
      </c>
      <c r="X293" s="50">
        <v>155109.92000000001</v>
      </c>
      <c r="Y293" s="50">
        <v>476.02</v>
      </c>
      <c r="Z293" s="50">
        <v>478.92</v>
      </c>
      <c r="AA293" s="50">
        <v>455.21</v>
      </c>
      <c r="AB293" s="50">
        <v>457.17</v>
      </c>
      <c r="AC293" s="16">
        <v>1.04573267417549</v>
      </c>
      <c r="AD293" s="16">
        <v>1.0464074007145201</v>
      </c>
      <c r="AE293" s="50">
        <v>2570.1799999999998</v>
      </c>
      <c r="AF293" s="50">
        <v>2513.8200000000002</v>
      </c>
      <c r="AG293" s="50">
        <v>2678.27</v>
      </c>
      <c r="AH293" s="50">
        <v>2405.73</v>
      </c>
      <c r="AI293" s="16">
        <v>0.961387905154793</v>
      </c>
      <c r="AJ293" s="16">
        <v>1.0471949419823201</v>
      </c>
      <c r="AK293" s="1">
        <v>-15</v>
      </c>
      <c r="AL293" s="1">
        <v>8</v>
      </c>
      <c r="AN293" s="6">
        <v>-8.3146984084181419E-4</v>
      </c>
      <c r="AP293" s="6">
        <v>-1.4367189888515597E-3</v>
      </c>
      <c r="AR293" s="6">
        <v>4.6218681591270183E-5</v>
      </c>
      <c r="AT293" s="6">
        <v>8.1081306997243807E-4</v>
      </c>
      <c r="AV293" s="6">
        <v>7.0302167503699664E-5</v>
      </c>
      <c r="AX293" s="6">
        <v>1.3563534219485085E-4</v>
      </c>
      <c r="AZ293" s="6">
        <v>-5.9582376751043942E-4</v>
      </c>
      <c r="BA293" s="20"/>
      <c r="BB293" s="6">
        <v>4.1095675797087061E-4</v>
      </c>
      <c r="BC293" s="20"/>
      <c r="BD293" s="6">
        <v>1.4689780666379271E-3</v>
      </c>
      <c r="BE293" s="23"/>
      <c r="BF293" s="6">
        <v>-1.4974638443908672E-3</v>
      </c>
      <c r="BG293" s="23"/>
      <c r="BH293" s="6">
        <v>-7.5364979162706458E-4</v>
      </c>
      <c r="BI293" s="23"/>
      <c r="BJ293" s="6">
        <v>8.4036759842076592E-4</v>
      </c>
      <c r="BK293" s="23"/>
      <c r="BL293" s="6">
        <v>1.9685131341853346E-3</v>
      </c>
      <c r="BM293" s="20"/>
      <c r="BN293" s="6">
        <v>-2.7075862821298591E-3</v>
      </c>
      <c r="BO293" s="20"/>
      <c r="BR293">
        <v>8</v>
      </c>
      <c r="BS293">
        <f t="shared" si="41"/>
        <v>23</v>
      </c>
      <c r="BT293">
        <v>155109.92000000001</v>
      </c>
    </row>
    <row r="294" spans="1:72" x14ac:dyDescent="0.25">
      <c r="A294" s="1">
        <v>65</v>
      </c>
      <c r="B294" s="1" t="s">
        <v>21</v>
      </c>
      <c r="C294" s="1" t="s">
        <v>22</v>
      </c>
      <c r="D294" s="1" t="s">
        <v>40</v>
      </c>
      <c r="E294" s="1" t="s">
        <v>236</v>
      </c>
      <c r="F294" s="1" t="s">
        <v>43</v>
      </c>
      <c r="G294" s="1" t="b">
        <v>1</v>
      </c>
      <c r="H294" s="1" t="b">
        <v>1</v>
      </c>
      <c r="I294" s="1" t="b">
        <v>0</v>
      </c>
      <c r="J294" s="1" t="b">
        <v>1</v>
      </c>
      <c r="K294" s="1" t="b">
        <v>1</v>
      </c>
      <c r="L294" s="1">
        <v>500</v>
      </c>
      <c r="M294" s="1">
        <v>2</v>
      </c>
      <c r="N294" s="1">
        <v>0</v>
      </c>
      <c r="O294" s="1">
        <v>1</v>
      </c>
      <c r="P294" s="1">
        <v>2</v>
      </c>
      <c r="Q294" s="1">
        <v>100</v>
      </c>
      <c r="R294" s="1">
        <v>100</v>
      </c>
      <c r="S294" s="1">
        <v>1</v>
      </c>
      <c r="T294" s="1">
        <v>1</v>
      </c>
      <c r="U294" s="1" t="b">
        <v>1</v>
      </c>
      <c r="V294" s="1">
        <v>287</v>
      </c>
      <c r="W294" s="50">
        <v>182135.71</v>
      </c>
      <c r="X294" s="50">
        <v>154882.6</v>
      </c>
      <c r="Y294" s="50">
        <v>475.96</v>
      </c>
      <c r="Z294" s="50">
        <v>477.95</v>
      </c>
      <c r="AA294" s="50">
        <v>455.06</v>
      </c>
      <c r="AB294" s="50">
        <v>456.9</v>
      </c>
      <c r="AC294" s="16">
        <v>1.0459393874599601</v>
      </c>
      <c r="AD294" s="16">
        <v>1.0460832731268099</v>
      </c>
      <c r="AE294" s="50">
        <v>2560.1</v>
      </c>
      <c r="AF294" s="50">
        <v>2523.9</v>
      </c>
      <c r="AG294" s="50">
        <v>2685.95</v>
      </c>
      <c r="AH294" s="50">
        <v>2398.0500000000002</v>
      </c>
      <c r="AI294" s="16">
        <v>0.95495958378093604</v>
      </c>
      <c r="AJ294" s="16">
        <v>1.05502894430504</v>
      </c>
      <c r="AK294" s="1">
        <v>-15</v>
      </c>
      <c r="AL294" s="1">
        <v>8</v>
      </c>
      <c r="AN294" s="6">
        <v>2.7037303703485449E-3</v>
      </c>
      <c r="AP294" s="6">
        <v>-2.9001547577530706E-3</v>
      </c>
      <c r="AR294" s="6">
        <v>-7.9832268202739698E-5</v>
      </c>
      <c r="AT294" s="6">
        <v>-1.2162196049584351E-3</v>
      </c>
      <c r="AV294" s="6">
        <v>-2.5923924266990639E-4</v>
      </c>
      <c r="AX294" s="6">
        <v>-4.5503469639562866E-4</v>
      </c>
      <c r="AZ294" s="6">
        <v>-3.9826838372647444E-4</v>
      </c>
      <c r="BA294" s="20"/>
      <c r="BB294" s="6">
        <v>1.0107669604542124E-4</v>
      </c>
      <c r="BC294" s="20"/>
      <c r="BD294" s="6">
        <v>-2.4586874271842474E-3</v>
      </c>
      <c r="BE294" s="23"/>
      <c r="BF294" s="6">
        <v>2.506365214351769E-3</v>
      </c>
      <c r="BG294" s="23"/>
      <c r="BH294" s="6">
        <v>2.1117117923805662E-3</v>
      </c>
      <c r="BI294" s="23"/>
      <c r="BJ294" s="6">
        <v>-2.3546933698324057E-3</v>
      </c>
      <c r="BK294" s="23"/>
      <c r="BL294" s="6">
        <v>-4.7311505233006423E-3</v>
      </c>
      <c r="BM294" s="20"/>
      <c r="BN294" s="6">
        <v>4.7530982306382974E-3</v>
      </c>
      <c r="BO294" s="20"/>
      <c r="BR294">
        <v>8</v>
      </c>
      <c r="BS294">
        <f t="shared" si="41"/>
        <v>23</v>
      </c>
      <c r="BT294">
        <v>154882.6</v>
      </c>
    </row>
    <row r="295" spans="1:72" x14ac:dyDescent="0.25">
      <c r="A295" s="3">
        <v>66</v>
      </c>
      <c r="B295" s="3" t="s">
        <v>21</v>
      </c>
      <c r="C295" s="3" t="s">
        <v>22</v>
      </c>
      <c r="D295" s="3" t="s">
        <v>40</v>
      </c>
      <c r="E295" s="3" t="s">
        <v>237</v>
      </c>
      <c r="F295" s="3" t="s">
        <v>43</v>
      </c>
      <c r="G295" s="3" t="b">
        <v>1</v>
      </c>
      <c r="H295" s="3" t="b">
        <v>1</v>
      </c>
      <c r="I295" s="3" t="b">
        <v>0</v>
      </c>
      <c r="J295" s="3" t="b">
        <v>1</v>
      </c>
      <c r="K295" s="3" t="b">
        <v>1</v>
      </c>
      <c r="L295" s="3">
        <v>500</v>
      </c>
      <c r="M295" s="3">
        <v>2</v>
      </c>
      <c r="N295" s="3">
        <v>0</v>
      </c>
      <c r="O295" s="3">
        <v>1</v>
      </c>
      <c r="P295" s="3">
        <v>2</v>
      </c>
      <c r="Q295" s="3">
        <v>100</v>
      </c>
      <c r="R295" s="3">
        <v>100</v>
      </c>
      <c r="S295" s="3">
        <v>1</v>
      </c>
      <c r="T295" s="3">
        <v>1</v>
      </c>
      <c r="U295" s="3" t="b">
        <v>1</v>
      </c>
      <c r="V295" s="3">
        <v>321</v>
      </c>
      <c r="W295" s="51">
        <v>168442.76</v>
      </c>
      <c r="X295" s="51">
        <v>152051.16</v>
      </c>
      <c r="Y295" s="51">
        <v>478.51</v>
      </c>
      <c r="Z295" s="51">
        <v>479.2</v>
      </c>
      <c r="AA295" s="51">
        <v>457.44</v>
      </c>
      <c r="AB295" s="51">
        <v>458.7</v>
      </c>
      <c r="AC295" s="17">
        <v>1.04607414029168</v>
      </c>
      <c r="AD295" s="17">
        <v>1.0467066846251301</v>
      </c>
      <c r="AE295" s="51">
        <v>2629.97</v>
      </c>
      <c r="AF295" s="51">
        <v>2454.0300000000002</v>
      </c>
      <c r="AG295" s="51">
        <v>2634</v>
      </c>
      <c r="AH295" s="51">
        <v>2450</v>
      </c>
      <c r="AI295" s="17">
        <v>1.0005847373218999</v>
      </c>
      <c r="AJ295" s="17">
        <v>1.0040318687466001</v>
      </c>
      <c r="AK295" s="3">
        <v>-15</v>
      </c>
      <c r="AL295" s="3">
        <v>7</v>
      </c>
      <c r="AN295" s="6" cm="1">
        <f t="array" ref="AN295:AN299">W295:W299/AO295-1</f>
        <v>-8.2138262548393515E-3</v>
      </c>
      <c r="AO295" s="23">
        <f>AVERAGE(W295:W299)</f>
        <v>169837.77799999999</v>
      </c>
      <c r="AP295" s="6" cm="1">
        <f t="array" ref="AP295:AP299">X295:X299/AQ295-1</f>
        <v>-3.0883373043399942E-3</v>
      </c>
      <c r="AQ295" s="23">
        <f>AVERAGE(X295:X299)</f>
        <v>152522.20000000001</v>
      </c>
      <c r="AR295" s="6" cm="1">
        <f t="array" ref="AR295:AR299">Y295:Y299/AS295-1</f>
        <v>-7.9406872456000421E-5</v>
      </c>
      <c r="AS295" s="23">
        <f>AVERAGE(Y295:Y299)</f>
        <v>478.54800000000006</v>
      </c>
      <c r="AT295" s="6" cm="1">
        <f t="array" ref="AT295:AT299">Z295:Z299/AU295-1</f>
        <v>-6.6773504273753836E-5</v>
      </c>
      <c r="AU295" s="23">
        <f>AVERAGE(Z295:Z299)</f>
        <v>479.23200000000008</v>
      </c>
      <c r="AV295" s="6" cm="1">
        <f t="array" ref="AV295:AV299">AA295:AA299/AW295-1</f>
        <v>5.4681860933114557E-4</v>
      </c>
      <c r="AW295" s="23">
        <f>AVERAGE(AA295:AA299)</f>
        <v>457.18999999999994</v>
      </c>
      <c r="AX295" s="6" cm="1">
        <f t="array" ref="AX295:AX299">AB295:AB299/AY295-1</f>
        <v>1.2223337844328164E-3</v>
      </c>
      <c r="AY295" s="23">
        <f>AVERAGE(AB295:AB299)</f>
        <v>458.14</v>
      </c>
      <c r="AZ295" s="6" cm="1">
        <f t="array" ref="AZ295:AZ299">AC295:AC299/BA295-1</f>
        <v>-6.2532865483555522E-4</v>
      </c>
      <c r="BA295" s="20">
        <f>AVERAGE(AC295:AC299)</f>
        <v>1.0467286897352099</v>
      </c>
      <c r="BB295" s="6" cm="1">
        <f t="array" ref="BB295:BB299">AD295:AD299/BC295-1</f>
        <v>-1.4374894605273525E-4</v>
      </c>
      <c r="BC295" s="20">
        <f>AVERAGE(AD295:AD299)</f>
        <v>1.046857169239876</v>
      </c>
      <c r="BD295" s="6" cm="1">
        <f t="array" ref="BD295:BD299">AE295:AE299/BE295-1</f>
        <v>-5.4495622869010774E-4</v>
      </c>
      <c r="BE295" s="23">
        <f>AVERAGE(AE295:AE299)</f>
        <v>2631.404</v>
      </c>
      <c r="BF295" s="6" cm="1">
        <f t="array" ref="BF295:BF299">AF295:AF299/BG295-1</f>
        <v>5.8468659330768169E-4</v>
      </c>
      <c r="BG295" s="23">
        <f>AVERAGE(AF295:AF299)</f>
        <v>2452.596</v>
      </c>
      <c r="BH295" s="6" cm="1">
        <f t="array" ref="BH295:BH299">AG295:AG299/BI295-1</f>
        <v>-6.8465000953941146E-3</v>
      </c>
      <c r="BI295" s="23">
        <f>AVERAGE(AG295:AG299)</f>
        <v>2652.1580000000004</v>
      </c>
      <c r="BJ295" s="6" cm="1">
        <f t="array" ref="BJ295:BJ299">AH295:AH299/BK295-1</f>
        <v>7.4667679890390026E-3</v>
      </c>
      <c r="BK295" s="23">
        <f>AVERAGE(AH295:AH299)</f>
        <v>2431.8419999999996</v>
      </c>
      <c r="BL295" s="6" cm="1">
        <f t="array" ref="BL295:BL299">AI295:AI299/BM295-1</f>
        <v>6.5359691262427688E-3</v>
      </c>
      <c r="BM295" s="20">
        <f>AVERAGE(AI295:AI299)</f>
        <v>0.99408741268381196</v>
      </c>
      <c r="BN295" s="6" cm="1">
        <f t="array" ref="BN295:BN299">AJ295:AJ299/BO295-1</f>
        <v>-6.6907663292651298E-3</v>
      </c>
      <c r="BO295" s="20">
        <f>AVERAGE(AJ295:AJ299)</f>
        <v>1.0107948609681601</v>
      </c>
      <c r="BR295">
        <v>7</v>
      </c>
      <c r="BS295">
        <f t="shared" ref="BS295:BS329" si="54">15+BR295</f>
        <v>22</v>
      </c>
      <c r="BT295">
        <v>152051.16</v>
      </c>
    </row>
    <row r="296" spans="1:72" x14ac:dyDescent="0.25">
      <c r="A296" s="3">
        <v>67</v>
      </c>
      <c r="B296" s="3" t="s">
        <v>21</v>
      </c>
      <c r="C296" s="3" t="s">
        <v>22</v>
      </c>
      <c r="D296" s="3" t="s">
        <v>40</v>
      </c>
      <c r="E296" s="3" t="s">
        <v>237</v>
      </c>
      <c r="F296" s="3" t="s">
        <v>43</v>
      </c>
      <c r="G296" s="3" t="b">
        <v>1</v>
      </c>
      <c r="H296" s="3" t="b">
        <v>1</v>
      </c>
      <c r="I296" s="3" t="b">
        <v>0</v>
      </c>
      <c r="J296" s="3" t="b">
        <v>1</v>
      </c>
      <c r="K296" s="3" t="b">
        <v>1</v>
      </c>
      <c r="L296" s="3">
        <v>500</v>
      </c>
      <c r="M296" s="3">
        <v>2</v>
      </c>
      <c r="N296" s="3">
        <v>0</v>
      </c>
      <c r="O296" s="3">
        <v>1</v>
      </c>
      <c r="P296" s="3">
        <v>2</v>
      </c>
      <c r="Q296" s="3">
        <v>100</v>
      </c>
      <c r="R296" s="3">
        <v>100</v>
      </c>
      <c r="S296" s="3">
        <v>1</v>
      </c>
      <c r="T296" s="3">
        <v>1</v>
      </c>
      <c r="U296" s="3" t="b">
        <v>1</v>
      </c>
      <c r="V296" s="3">
        <v>324</v>
      </c>
      <c r="W296" s="51">
        <v>171343.61</v>
      </c>
      <c r="X296" s="51">
        <v>153528.88</v>
      </c>
      <c r="Y296" s="51">
        <v>478.8</v>
      </c>
      <c r="Z296" s="51">
        <v>479.38</v>
      </c>
      <c r="AA296" s="51">
        <v>456.53</v>
      </c>
      <c r="AB296" s="51">
        <v>457.43</v>
      </c>
      <c r="AC296" s="17">
        <v>1.0487927842062801</v>
      </c>
      <c r="AD296" s="17">
        <v>1.04800335367103</v>
      </c>
      <c r="AE296" s="51">
        <v>2642.82</v>
      </c>
      <c r="AF296" s="51">
        <v>2441.1799999999998</v>
      </c>
      <c r="AG296" s="51">
        <v>2655.43</v>
      </c>
      <c r="AH296" s="51">
        <v>2428.5700000000002</v>
      </c>
      <c r="AI296" s="17">
        <v>0.99706730246776298</v>
      </c>
      <c r="AJ296" s="17">
        <v>1.0074107870048601</v>
      </c>
      <c r="AK296" s="3">
        <v>-15</v>
      </c>
      <c r="AL296" s="3">
        <v>7</v>
      </c>
      <c r="AN296" s="6">
        <v>8.8662959309324663E-3</v>
      </c>
      <c r="AP296" s="6">
        <v>6.6002195090288929E-3</v>
      </c>
      <c r="AR296" s="6">
        <v>5.2659294365442477E-4</v>
      </c>
      <c r="AT296" s="6">
        <v>3.0882745726468208E-4</v>
      </c>
      <c r="AV296" s="6">
        <v>-1.4436011286335093E-3</v>
      </c>
      <c r="AX296" s="6">
        <v>-1.5497446195485987E-3</v>
      </c>
      <c r="AZ296" s="6">
        <v>1.9719479281610219E-3</v>
      </c>
      <c r="BA296" s="20"/>
      <c r="BB296" s="6">
        <v>1.0948813886293429E-3</v>
      </c>
      <c r="BC296" s="20"/>
      <c r="BD296" s="6">
        <v>4.3383684147322299E-3</v>
      </c>
      <c r="BE296" s="23"/>
      <c r="BF296" s="6">
        <v>-4.6546597972109138E-3</v>
      </c>
      <c r="BG296" s="23"/>
      <c r="BH296" s="6">
        <v>1.233712320306557E-3</v>
      </c>
      <c r="BI296" s="23"/>
      <c r="BJ296" s="6">
        <v>-1.3454821489222724E-3</v>
      </c>
      <c r="BK296" s="23"/>
      <c r="BL296" s="6">
        <v>2.9976134351263894E-3</v>
      </c>
      <c r="BM296" s="20"/>
      <c r="BN296" s="6">
        <v>-3.3479334867795307E-3</v>
      </c>
      <c r="BO296" s="20"/>
      <c r="BR296">
        <v>7</v>
      </c>
      <c r="BS296">
        <f t="shared" si="54"/>
        <v>22</v>
      </c>
      <c r="BT296">
        <v>153528.88</v>
      </c>
    </row>
    <row r="297" spans="1:72" x14ac:dyDescent="0.25">
      <c r="A297" s="3">
        <v>68</v>
      </c>
      <c r="B297" s="3" t="s">
        <v>21</v>
      </c>
      <c r="C297" s="3" t="s">
        <v>22</v>
      </c>
      <c r="D297" s="3" t="s">
        <v>40</v>
      </c>
      <c r="E297" s="3" t="s">
        <v>237</v>
      </c>
      <c r="F297" s="3" t="s">
        <v>43</v>
      </c>
      <c r="G297" s="3" t="b">
        <v>1</v>
      </c>
      <c r="H297" s="3" t="b">
        <v>1</v>
      </c>
      <c r="I297" s="3" t="b">
        <v>0</v>
      </c>
      <c r="J297" s="3" t="b">
        <v>1</v>
      </c>
      <c r="K297" s="3" t="b">
        <v>1</v>
      </c>
      <c r="L297" s="3">
        <v>500</v>
      </c>
      <c r="M297" s="3">
        <v>2</v>
      </c>
      <c r="N297" s="3">
        <v>0</v>
      </c>
      <c r="O297" s="3">
        <v>1</v>
      </c>
      <c r="P297" s="3">
        <v>2</v>
      </c>
      <c r="Q297" s="3">
        <v>100</v>
      </c>
      <c r="R297" s="3">
        <v>100</v>
      </c>
      <c r="S297" s="3">
        <v>1</v>
      </c>
      <c r="T297" s="3">
        <v>1</v>
      </c>
      <c r="U297" s="3" t="b">
        <v>1</v>
      </c>
      <c r="V297" s="3">
        <v>313</v>
      </c>
      <c r="W297" s="51">
        <v>169362.7</v>
      </c>
      <c r="X297" s="51">
        <v>152565.82</v>
      </c>
      <c r="Y297" s="51">
        <v>478.4</v>
      </c>
      <c r="Z297" s="51">
        <v>479.18</v>
      </c>
      <c r="AA297" s="51">
        <v>457.3</v>
      </c>
      <c r="AB297" s="51">
        <v>458.42</v>
      </c>
      <c r="AC297" s="17">
        <v>1.04615328054223</v>
      </c>
      <c r="AD297" s="17">
        <v>1.0463061995809599</v>
      </c>
      <c r="AE297" s="51">
        <v>2621.47</v>
      </c>
      <c r="AF297" s="51">
        <v>2462.5300000000002</v>
      </c>
      <c r="AG297" s="51">
        <v>2643.29</v>
      </c>
      <c r="AH297" s="51">
        <v>2440.71</v>
      </c>
      <c r="AI297" s="17">
        <v>0.99321854265738196</v>
      </c>
      <c r="AJ297" s="17">
        <v>1.0106367723892</v>
      </c>
      <c r="AK297" s="3">
        <v>-15</v>
      </c>
      <c r="AL297" s="3">
        <v>7</v>
      </c>
      <c r="AN297" s="6">
        <v>-2.7972457341026713E-3</v>
      </c>
      <c r="AP297" s="6">
        <v>2.859911540746829E-4</v>
      </c>
      <c r="AR297" s="6">
        <v>-3.0926887167026518E-4</v>
      </c>
      <c r="AT297" s="6">
        <v>-1.0850694444464182E-4</v>
      </c>
      <c r="AV297" s="6">
        <v>2.406001881056774E-4</v>
      </c>
      <c r="AX297" s="6">
        <v>6.1116689221640819E-4</v>
      </c>
      <c r="AZ297" s="6">
        <v>-5.4972143079934366E-4</v>
      </c>
      <c r="BA297" s="20"/>
      <c r="BB297" s="6">
        <v>-5.2630833995837012E-4</v>
      </c>
      <c r="BC297" s="20"/>
      <c r="BD297" s="6">
        <v>-3.7751709733664374E-3</v>
      </c>
      <c r="BE297" s="23"/>
      <c r="BF297" s="6">
        <v>4.0504021045455474E-3</v>
      </c>
      <c r="BG297" s="23"/>
      <c r="BH297" s="6">
        <v>-3.3436921933008845E-3</v>
      </c>
      <c r="BI297" s="23"/>
      <c r="BJ297" s="6">
        <v>3.6466184891947862E-3</v>
      </c>
      <c r="BK297" s="23"/>
      <c r="BL297" s="6">
        <v>-8.7403785154493985E-4</v>
      </c>
      <c r="BM297" s="20"/>
      <c r="BN297" s="6">
        <v>-1.5640025989904771E-4</v>
      </c>
      <c r="BO297" s="20"/>
      <c r="BR297">
        <v>7</v>
      </c>
      <c r="BS297">
        <f t="shared" si="54"/>
        <v>22</v>
      </c>
      <c r="BT297">
        <v>152565.82</v>
      </c>
    </row>
    <row r="298" spans="1:72" x14ac:dyDescent="0.25">
      <c r="A298" s="3">
        <v>69</v>
      </c>
      <c r="B298" s="3" t="s">
        <v>21</v>
      </c>
      <c r="C298" s="3" t="s">
        <v>22</v>
      </c>
      <c r="D298" s="3" t="s">
        <v>40</v>
      </c>
      <c r="E298" s="3" t="s">
        <v>237</v>
      </c>
      <c r="F298" s="3" t="s">
        <v>43</v>
      </c>
      <c r="G298" s="3" t="b">
        <v>1</v>
      </c>
      <c r="H298" s="3" t="b">
        <v>1</v>
      </c>
      <c r="I298" s="3" t="b">
        <v>0</v>
      </c>
      <c r="J298" s="3" t="b">
        <v>1</v>
      </c>
      <c r="K298" s="3" t="b">
        <v>1</v>
      </c>
      <c r="L298" s="3">
        <v>500</v>
      </c>
      <c r="M298" s="3">
        <v>2</v>
      </c>
      <c r="N298" s="3">
        <v>0</v>
      </c>
      <c r="O298" s="3">
        <v>1</v>
      </c>
      <c r="P298" s="3">
        <v>2</v>
      </c>
      <c r="Q298" s="3">
        <v>100</v>
      </c>
      <c r="R298" s="3">
        <v>100</v>
      </c>
      <c r="S298" s="3">
        <v>1</v>
      </c>
      <c r="T298" s="3">
        <v>1</v>
      </c>
      <c r="U298" s="3" t="b">
        <v>1</v>
      </c>
      <c r="V298" s="3">
        <v>311</v>
      </c>
      <c r="W298" s="51">
        <v>170007.55</v>
      </c>
      <c r="X298" s="51">
        <v>151954.64000000001</v>
      </c>
      <c r="Y298" s="51">
        <v>478.61</v>
      </c>
      <c r="Z298" s="51">
        <v>479.35</v>
      </c>
      <c r="AA298" s="51">
        <v>457.34</v>
      </c>
      <c r="AB298" s="51">
        <v>457.92</v>
      </c>
      <c r="AC298" s="17">
        <v>1.0465193934043799</v>
      </c>
      <c r="AD298" s="17">
        <v>1.0468182202785801</v>
      </c>
      <c r="AE298" s="51">
        <v>2623.96</v>
      </c>
      <c r="AF298" s="51">
        <v>2460.04</v>
      </c>
      <c r="AG298" s="51">
        <v>2673.34</v>
      </c>
      <c r="AH298" s="51">
        <v>2410.66</v>
      </c>
      <c r="AI298" s="17">
        <v>0.98370534791012298</v>
      </c>
      <c r="AJ298" s="17">
        <v>1.0230846034539001</v>
      </c>
      <c r="AK298" s="3">
        <v>-15</v>
      </c>
      <c r="AL298" s="3">
        <v>7</v>
      </c>
      <c r="AN298" s="6">
        <v>9.9961270100923372E-4</v>
      </c>
      <c r="AP298" s="6">
        <v>-3.7211632142730711E-3</v>
      </c>
      <c r="AR298" s="6">
        <v>1.2955858137519982E-4</v>
      </c>
      <c r="AT298" s="6">
        <v>2.4622729700851664E-4</v>
      </c>
      <c r="AV298" s="6">
        <v>3.2809116559873175E-4</v>
      </c>
      <c r="AX298" s="6">
        <v>-4.8020255816993984E-4</v>
      </c>
      <c r="AZ298" s="6">
        <v>-1.9995279854512216E-4</v>
      </c>
      <c r="BA298" s="20"/>
      <c r="BB298" s="6">
        <v>-3.7205611653989834E-5</v>
      </c>
      <c r="BC298" s="20"/>
      <c r="BD298" s="6">
        <v>-2.8289080658081556E-3</v>
      </c>
      <c r="BE298" s="23"/>
      <c r="BF298" s="6">
        <v>3.0351513253712437E-3</v>
      </c>
      <c r="BG298" s="23"/>
      <c r="BH298" s="6">
        <v>7.9867036579268635E-3</v>
      </c>
      <c r="BI298" s="23"/>
      <c r="BJ298" s="6">
        <v>-8.7102698283851865E-3</v>
      </c>
      <c r="BK298" s="23"/>
      <c r="BL298" s="6">
        <v>-1.0443814740254798E-2</v>
      </c>
      <c r="BM298" s="20"/>
      <c r="BN298" s="6">
        <v>1.2158493241614554E-2</v>
      </c>
      <c r="BO298" s="20"/>
      <c r="BR298">
        <v>7</v>
      </c>
      <c r="BS298">
        <f t="shared" si="54"/>
        <v>22</v>
      </c>
      <c r="BT298">
        <v>151954.64000000001</v>
      </c>
    </row>
    <row r="299" spans="1:72" x14ac:dyDescent="0.25">
      <c r="A299" s="3">
        <v>70</v>
      </c>
      <c r="B299" s="3" t="s">
        <v>21</v>
      </c>
      <c r="C299" s="3" t="s">
        <v>22</v>
      </c>
      <c r="D299" s="3" t="s">
        <v>40</v>
      </c>
      <c r="E299" s="3" t="s">
        <v>237</v>
      </c>
      <c r="F299" s="3" t="s">
        <v>43</v>
      </c>
      <c r="G299" s="3" t="b">
        <v>1</v>
      </c>
      <c r="H299" s="3" t="b">
        <v>1</v>
      </c>
      <c r="I299" s="3" t="b">
        <v>0</v>
      </c>
      <c r="J299" s="3" t="b">
        <v>1</v>
      </c>
      <c r="K299" s="3" t="b">
        <v>1</v>
      </c>
      <c r="L299" s="3">
        <v>500</v>
      </c>
      <c r="M299" s="3">
        <v>2</v>
      </c>
      <c r="N299" s="3">
        <v>0</v>
      </c>
      <c r="O299" s="3">
        <v>1</v>
      </c>
      <c r="P299" s="3">
        <v>2</v>
      </c>
      <c r="Q299" s="3">
        <v>100</v>
      </c>
      <c r="R299" s="3">
        <v>100</v>
      </c>
      <c r="S299" s="3">
        <v>1</v>
      </c>
      <c r="T299" s="3">
        <v>1</v>
      </c>
      <c r="U299" s="3" t="b">
        <v>1</v>
      </c>
      <c r="V299" s="3">
        <v>352</v>
      </c>
      <c r="W299" s="51">
        <v>170032.27</v>
      </c>
      <c r="X299" s="51">
        <v>152510.5</v>
      </c>
      <c r="Y299" s="51">
        <v>478.42</v>
      </c>
      <c r="Z299" s="51">
        <v>479.05</v>
      </c>
      <c r="AA299" s="51">
        <v>457.34</v>
      </c>
      <c r="AB299" s="51">
        <v>458.23</v>
      </c>
      <c r="AC299" s="17">
        <v>1.0461038502314799</v>
      </c>
      <c r="AD299" s="17">
        <v>1.0464513880436801</v>
      </c>
      <c r="AE299" s="51">
        <v>2638.8</v>
      </c>
      <c r="AF299" s="51">
        <v>2445.1999999999998</v>
      </c>
      <c r="AG299" s="51">
        <v>2654.73</v>
      </c>
      <c r="AH299" s="51">
        <v>2429.27</v>
      </c>
      <c r="AI299" s="17">
        <v>0.99586113306189195</v>
      </c>
      <c r="AJ299" s="17">
        <v>1.0088102732462401</v>
      </c>
      <c r="AK299" s="3">
        <v>-15</v>
      </c>
      <c r="AL299" s="3">
        <v>7</v>
      </c>
      <c r="AN299" s="6">
        <v>1.1451633570005448E-3</v>
      </c>
      <c r="AP299" s="6">
        <v>-7.6710144490510501E-5</v>
      </c>
      <c r="AR299" s="6">
        <v>-2.6747578090402513E-4</v>
      </c>
      <c r="AT299" s="6">
        <v>-3.7977430555569125E-4</v>
      </c>
      <c r="AV299" s="6">
        <v>3.2809116559873175E-4</v>
      </c>
      <c r="AX299" s="6">
        <v>1.9644650106953598E-4</v>
      </c>
      <c r="AZ299" s="6">
        <v>-5.9694504398088988E-4</v>
      </c>
      <c r="BA299" s="20"/>
      <c r="BB299" s="6">
        <v>-3.8761849096435874E-4</v>
      </c>
      <c r="BC299" s="20"/>
      <c r="BD299" s="6">
        <v>2.8106668531324708E-3</v>
      </c>
      <c r="BE299" s="23"/>
      <c r="BF299" s="6">
        <v>-3.0155802260136699E-3</v>
      </c>
      <c r="BG299" s="23"/>
      <c r="BH299" s="6">
        <v>9.6977631046102353E-4</v>
      </c>
      <c r="BI299" s="23"/>
      <c r="BJ299" s="6">
        <v>-1.0576345009254418E-3</v>
      </c>
      <c r="BK299" s="23"/>
      <c r="BL299" s="6">
        <v>1.7842700304304682E-3</v>
      </c>
      <c r="BM299" s="20"/>
      <c r="BN299" s="6">
        <v>-1.9633931656707349E-3</v>
      </c>
      <c r="BO299" s="20"/>
      <c r="BR299">
        <v>7</v>
      </c>
      <c r="BS299">
        <f t="shared" si="54"/>
        <v>22</v>
      </c>
      <c r="BT299">
        <v>152510.5</v>
      </c>
    </row>
    <row r="300" spans="1:72" x14ac:dyDescent="0.25">
      <c r="A300" s="1">
        <v>71</v>
      </c>
      <c r="B300" s="1" t="s">
        <v>21</v>
      </c>
      <c r="C300" s="1" t="s">
        <v>22</v>
      </c>
      <c r="D300" s="1" t="s">
        <v>40</v>
      </c>
      <c r="E300" s="1" t="s">
        <v>238</v>
      </c>
      <c r="F300" s="1" t="s">
        <v>43</v>
      </c>
      <c r="G300" s="1" t="b">
        <v>1</v>
      </c>
      <c r="H300" s="1" t="b">
        <v>1</v>
      </c>
      <c r="I300" s="1" t="b">
        <v>0</v>
      </c>
      <c r="J300" s="1" t="b">
        <v>1</v>
      </c>
      <c r="K300" s="1" t="b">
        <v>1</v>
      </c>
      <c r="L300" s="1">
        <v>500</v>
      </c>
      <c r="M300" s="1">
        <v>2</v>
      </c>
      <c r="N300" s="1">
        <v>0</v>
      </c>
      <c r="O300" s="1">
        <v>1</v>
      </c>
      <c r="P300" s="1">
        <v>2</v>
      </c>
      <c r="Q300" s="1">
        <v>100</v>
      </c>
      <c r="R300" s="1">
        <v>100</v>
      </c>
      <c r="S300" s="1">
        <v>1</v>
      </c>
      <c r="T300" s="1">
        <v>1</v>
      </c>
      <c r="U300" s="1" t="b">
        <v>1</v>
      </c>
      <c r="V300" s="1">
        <v>344</v>
      </c>
      <c r="W300" s="50">
        <v>157675.03</v>
      </c>
      <c r="X300" s="50">
        <v>149879.97</v>
      </c>
      <c r="Y300" s="50">
        <v>479.99</v>
      </c>
      <c r="Z300" s="50">
        <v>480.46</v>
      </c>
      <c r="AA300" s="50">
        <v>458.93</v>
      </c>
      <c r="AB300" s="50">
        <v>459.49</v>
      </c>
      <c r="AC300" s="16">
        <v>1.0459056912946501</v>
      </c>
      <c r="AD300" s="16">
        <v>1.0456557783787499</v>
      </c>
      <c r="AE300" s="50">
        <v>2564.75</v>
      </c>
      <c r="AF300" s="50">
        <v>2519.25</v>
      </c>
      <c r="AG300" s="50">
        <v>2594.96</v>
      </c>
      <c r="AH300" s="50">
        <v>2489.04</v>
      </c>
      <c r="AI300" s="16">
        <v>0.99102729222780495</v>
      </c>
      <c r="AJ300" s="16">
        <v>1.01518273103793</v>
      </c>
      <c r="AK300" s="1">
        <v>-15</v>
      </c>
      <c r="AL300" s="1">
        <v>6</v>
      </c>
      <c r="AN300" s="6" cm="1">
        <f t="array" ref="AN300:AN304">W300:W304/AO300-1</f>
        <v>-4.7567536969768121E-3</v>
      </c>
      <c r="AO300" s="23">
        <f>AVERAGE(W300:W304)</f>
        <v>158428.636</v>
      </c>
      <c r="AP300" s="6" cm="1">
        <f t="array" ref="AP300:AP304">X300:X304/AQ300-1</f>
        <v>-8.2457618841800251E-3</v>
      </c>
      <c r="AQ300" s="23">
        <f t="shared" ref="AQ300" si="55">AVERAGE(X300:X304)</f>
        <v>151126.12000000002</v>
      </c>
      <c r="AR300" s="6" cm="1">
        <f t="array" ref="AR300:AR304">Y300:Y304/AS300-1</f>
        <v>3.2511243471700091E-4</v>
      </c>
      <c r="AS300" s="23">
        <f>AVERAGE(Y300:Y304)</f>
        <v>479.834</v>
      </c>
      <c r="AT300" s="6" cm="1">
        <f t="array" ref="AT300:AT304">Z300:Z304/AU300-1</f>
        <v>1.9984844826015369E-4</v>
      </c>
      <c r="AU300" s="23">
        <f>AVERAGE(Z300:Z304)</f>
        <v>480.36399999999992</v>
      </c>
      <c r="AV300" s="6" cm="1">
        <f t="array" ref="AV300:AV304">AA300:AA304/AW300-1</f>
        <v>7.1958133449623318E-4</v>
      </c>
      <c r="AW300" s="23">
        <f>AVERAGE(AA300:AA304)</f>
        <v>458.6</v>
      </c>
      <c r="AX300" s="6" cm="1">
        <f t="array" ref="AX300:AX304">AB300:AB304/AY300-1</f>
        <v>4.3981118600955327E-4</v>
      </c>
      <c r="AY300" s="23">
        <f>AVERAGE(AB300:AB304)</f>
        <v>459.28800000000001</v>
      </c>
      <c r="AZ300" s="6" cm="1">
        <f t="array" ref="AZ300:AZ304">AC300:AC304/BA300-1</f>
        <v>-1.5312732709826804E-5</v>
      </c>
      <c r="BA300" s="20">
        <f>AVERAGE(AC300:AC304)</f>
        <v>1.045921707214188</v>
      </c>
      <c r="BB300" s="6" cm="1">
        <f t="array" ref="BB300:BB304">AD300:AD304/BC300-1</f>
        <v>-5.6679293743600034E-4</v>
      </c>
      <c r="BC300" s="20">
        <f>AVERAGE(AD300:AD304)</f>
        <v>1.046248784800776</v>
      </c>
      <c r="BD300" s="6" cm="1">
        <f t="array" ref="BD300:BD304">AE300:AE304/BE300-1</f>
        <v>2.9728431831086422E-3</v>
      </c>
      <c r="BE300" s="23">
        <f>AVERAGE(AE300:AE304)</f>
        <v>2557.1480000000001</v>
      </c>
      <c r="BF300" s="6" cm="1">
        <f t="array" ref="BF300:BF304">AF300:AF304/BG300-1</f>
        <v>-3.0084864487511798E-3</v>
      </c>
      <c r="BG300" s="23">
        <f>AVERAGE(AF300:AF304)</f>
        <v>2526.8519999999999</v>
      </c>
      <c r="BH300" s="6" cm="1">
        <f t="array" ref="BH300:BH304">AG300:AG304/BI300-1</f>
        <v>3.4042803295701862E-3</v>
      </c>
      <c r="BI300" s="23">
        <f>AVERAGE(AG300:AG304)</f>
        <v>2586.1559999999999</v>
      </c>
      <c r="BJ300" s="6" cm="1">
        <f t="array" ref="BJ300:BJ304">AH300:AH304/BK300-1</f>
        <v>-3.5246396492335519E-3</v>
      </c>
      <c r="BK300" s="23">
        <f>AVERAGE(AH300:AH304)</f>
        <v>2497.8440000000001</v>
      </c>
      <c r="BL300" s="6" cm="1">
        <f t="array" ref="BL300:BL304">AI300:AI304/BM300-1</f>
        <v>-2.9598289907939446E-4</v>
      </c>
      <c r="BM300" s="20">
        <f>AVERAGE(AI300:AI304)</f>
        <v>0.99132070620434476</v>
      </c>
      <c r="BN300" s="6" cm="1">
        <f t="array" ref="BN300:BN304">AJ300:AJ304/BO300-1</f>
        <v>7.3082916207423132E-4</v>
      </c>
      <c r="BO300" s="20">
        <f>AVERAGE(AJ300:AJ304)</f>
        <v>1.014441347717804</v>
      </c>
      <c r="BR300">
        <v>6</v>
      </c>
      <c r="BS300">
        <f t="shared" si="54"/>
        <v>21</v>
      </c>
      <c r="BT300">
        <v>149879.97</v>
      </c>
    </row>
    <row r="301" spans="1:72" x14ac:dyDescent="0.25">
      <c r="A301" s="1">
        <v>72</v>
      </c>
      <c r="B301" s="1" t="s">
        <v>21</v>
      </c>
      <c r="C301" s="1" t="s">
        <v>22</v>
      </c>
      <c r="D301" s="1" t="s">
        <v>40</v>
      </c>
      <c r="E301" s="1" t="s">
        <v>238</v>
      </c>
      <c r="F301" s="1" t="s">
        <v>43</v>
      </c>
      <c r="G301" s="1" t="b">
        <v>1</v>
      </c>
      <c r="H301" s="1" t="b">
        <v>1</v>
      </c>
      <c r="I301" s="1" t="b">
        <v>0</v>
      </c>
      <c r="J301" s="1" t="b">
        <v>1</v>
      </c>
      <c r="K301" s="1" t="b">
        <v>1</v>
      </c>
      <c r="L301" s="1">
        <v>500</v>
      </c>
      <c r="M301" s="1">
        <v>2</v>
      </c>
      <c r="N301" s="1">
        <v>0</v>
      </c>
      <c r="O301" s="1">
        <v>1</v>
      </c>
      <c r="P301" s="1">
        <v>2</v>
      </c>
      <c r="Q301" s="1">
        <v>100</v>
      </c>
      <c r="R301" s="1">
        <v>100</v>
      </c>
      <c r="S301" s="1">
        <v>1</v>
      </c>
      <c r="T301" s="1">
        <v>1</v>
      </c>
      <c r="U301" s="1" t="b">
        <v>1</v>
      </c>
      <c r="V301" s="1">
        <v>308</v>
      </c>
      <c r="W301" s="50">
        <v>159718.29999999999</v>
      </c>
      <c r="X301" s="50">
        <v>152895.21</v>
      </c>
      <c r="Y301" s="50">
        <v>479.56</v>
      </c>
      <c r="Z301" s="50">
        <v>480.16</v>
      </c>
      <c r="AA301" s="50">
        <v>458.18</v>
      </c>
      <c r="AB301" s="50">
        <v>458.98</v>
      </c>
      <c r="AC301" s="16">
        <v>1.0466906919344701</v>
      </c>
      <c r="AD301" s="16">
        <v>1.0461704063484301</v>
      </c>
      <c r="AE301" s="50">
        <v>2548.13</v>
      </c>
      <c r="AF301" s="50">
        <v>2535.87</v>
      </c>
      <c r="AG301" s="50">
        <v>2578.71</v>
      </c>
      <c r="AH301" s="50">
        <v>2505.29</v>
      </c>
      <c r="AI301" s="16">
        <v>0.99080676030417403</v>
      </c>
      <c r="AJ301" s="16">
        <v>1.0152001052750801</v>
      </c>
      <c r="AK301" s="1">
        <v>-15</v>
      </c>
      <c r="AL301" s="1">
        <v>6</v>
      </c>
      <c r="AN301" s="6">
        <v>8.1403465469460645E-3</v>
      </c>
      <c r="AP301" s="6">
        <v>1.1706050549037839E-2</v>
      </c>
      <c r="AR301" s="6">
        <v>-5.7103081482345885E-4</v>
      </c>
      <c r="AT301" s="6">
        <v>-4.2467795255241025E-4</v>
      </c>
      <c r="AV301" s="6">
        <v>-9.1583078935897344E-4</v>
      </c>
      <c r="AX301" s="6">
        <v>-6.7060319450973349E-4</v>
      </c>
      <c r="AZ301" s="6">
        <v>7.3522206774945253E-4</v>
      </c>
      <c r="BA301" s="20"/>
      <c r="BB301" s="6">
        <v>-7.4913781009433578E-5</v>
      </c>
      <c r="BC301" s="20"/>
      <c r="BD301" s="6">
        <v>-3.5265850861976311E-3</v>
      </c>
      <c r="BE301" s="23"/>
      <c r="BF301" s="6">
        <v>3.5688675078715537E-3</v>
      </c>
      <c r="BG301" s="23"/>
      <c r="BH301" s="6">
        <v>-2.8791766621967252E-3</v>
      </c>
      <c r="BI301" s="23"/>
      <c r="BJ301" s="6">
        <v>2.9809707892085591E-3</v>
      </c>
      <c r="BK301" s="23"/>
      <c r="BL301" s="6">
        <v>-5.1844564221659173E-4</v>
      </c>
      <c r="BM301" s="20"/>
      <c r="BN301" s="6">
        <v>7.4795606368271983E-4</v>
      </c>
      <c r="BO301" s="20"/>
      <c r="BR301">
        <v>6</v>
      </c>
      <c r="BS301">
        <f t="shared" si="54"/>
        <v>21</v>
      </c>
      <c r="BT301">
        <v>152895.21</v>
      </c>
    </row>
    <row r="302" spans="1:72" x14ac:dyDescent="0.25">
      <c r="A302" s="1">
        <v>73</v>
      </c>
      <c r="B302" s="1" t="s">
        <v>21</v>
      </c>
      <c r="C302" s="1" t="s">
        <v>22</v>
      </c>
      <c r="D302" s="1" t="s">
        <v>40</v>
      </c>
      <c r="E302" s="1" t="s">
        <v>238</v>
      </c>
      <c r="F302" s="1" t="s">
        <v>43</v>
      </c>
      <c r="G302" s="1" t="b">
        <v>1</v>
      </c>
      <c r="H302" s="1" t="b">
        <v>1</v>
      </c>
      <c r="I302" s="1" t="b">
        <v>0</v>
      </c>
      <c r="J302" s="1" t="b">
        <v>1</v>
      </c>
      <c r="K302" s="1" t="b">
        <v>1</v>
      </c>
      <c r="L302" s="1">
        <v>500</v>
      </c>
      <c r="M302" s="1">
        <v>2</v>
      </c>
      <c r="N302" s="1">
        <v>0</v>
      </c>
      <c r="O302" s="1">
        <v>1</v>
      </c>
      <c r="P302" s="1">
        <v>2</v>
      </c>
      <c r="Q302" s="1">
        <v>100</v>
      </c>
      <c r="R302" s="1">
        <v>100</v>
      </c>
      <c r="S302" s="1">
        <v>1</v>
      </c>
      <c r="T302" s="1">
        <v>1</v>
      </c>
      <c r="U302" s="1" t="b">
        <v>1</v>
      </c>
      <c r="V302" s="1">
        <v>397</v>
      </c>
      <c r="W302" s="50">
        <v>157643.18</v>
      </c>
      <c r="X302" s="50">
        <v>149458.57999999999</v>
      </c>
      <c r="Y302" s="50">
        <v>479.97</v>
      </c>
      <c r="Z302" s="50">
        <v>480.36</v>
      </c>
      <c r="AA302" s="50">
        <v>459.12</v>
      </c>
      <c r="AB302" s="50">
        <v>459.57</v>
      </c>
      <c r="AC302" s="16">
        <v>1.0454288943088501</v>
      </c>
      <c r="AD302" s="16">
        <v>1.0462524395589301</v>
      </c>
      <c r="AE302" s="50">
        <v>2575.14</v>
      </c>
      <c r="AF302" s="50">
        <v>2508.86</v>
      </c>
      <c r="AG302" s="50">
        <v>2600.5700000000002</v>
      </c>
      <c r="AH302" s="50">
        <v>2483.4299999999998</v>
      </c>
      <c r="AI302" s="16">
        <v>0.99321503652696397</v>
      </c>
      <c r="AJ302" s="16">
        <v>1.01356793862844</v>
      </c>
      <c r="AK302" s="1">
        <v>-15</v>
      </c>
      <c r="AL302" s="1">
        <v>6</v>
      </c>
      <c r="AN302" s="6">
        <v>-4.9577905852828952E-3</v>
      </c>
      <c r="AP302" s="6">
        <v>-1.103409523118859E-2</v>
      </c>
      <c r="AR302" s="6">
        <v>2.8343135334307767E-4</v>
      </c>
      <c r="AT302" s="6">
        <v>-8.3270186772566035E-6</v>
      </c>
      <c r="AV302" s="6">
        <v>1.1338857392062529E-3</v>
      </c>
      <c r="AX302" s="6">
        <v>6.1399383393423435E-4</v>
      </c>
      <c r="AZ302" s="6">
        <v>-4.711757122342064E-4</v>
      </c>
      <c r="BA302" s="20"/>
      <c r="BB302" s="6">
        <v>3.4932018151412336E-6</v>
      </c>
      <c r="BC302" s="20"/>
      <c r="BD302" s="6">
        <v>7.0359635030901035E-3</v>
      </c>
      <c r="BE302" s="23"/>
      <c r="BF302" s="6">
        <v>-7.1203220449791438E-3</v>
      </c>
      <c r="BG302" s="23"/>
      <c r="BH302" s="6">
        <v>5.5735230202664798E-3</v>
      </c>
      <c r="BI302" s="23"/>
      <c r="BJ302" s="6">
        <v>-5.7705765452126245E-3</v>
      </c>
      <c r="BK302" s="23"/>
      <c r="BL302" s="6">
        <v>1.9109157215855266E-3</v>
      </c>
      <c r="BM302" s="20"/>
      <c r="BN302" s="6">
        <v>-8.6097544360641542E-4</v>
      </c>
      <c r="BO302" s="20"/>
      <c r="BR302">
        <v>6</v>
      </c>
      <c r="BS302">
        <f t="shared" si="54"/>
        <v>21</v>
      </c>
      <c r="BT302">
        <v>149458.57999999999</v>
      </c>
    </row>
    <row r="303" spans="1:72" x14ac:dyDescent="0.25">
      <c r="A303" s="1">
        <v>74</v>
      </c>
      <c r="B303" s="1" t="s">
        <v>21</v>
      </c>
      <c r="C303" s="1" t="s">
        <v>22</v>
      </c>
      <c r="D303" s="1" t="s">
        <v>40</v>
      </c>
      <c r="E303" s="1" t="s">
        <v>238</v>
      </c>
      <c r="F303" s="1" t="s">
        <v>43</v>
      </c>
      <c r="G303" s="1" t="b">
        <v>1</v>
      </c>
      <c r="H303" s="1" t="b">
        <v>1</v>
      </c>
      <c r="I303" s="1" t="b">
        <v>0</v>
      </c>
      <c r="J303" s="1" t="b">
        <v>1</v>
      </c>
      <c r="K303" s="1" t="b">
        <v>1</v>
      </c>
      <c r="L303" s="1">
        <v>500</v>
      </c>
      <c r="M303" s="1">
        <v>2</v>
      </c>
      <c r="N303" s="1">
        <v>0</v>
      </c>
      <c r="O303" s="1">
        <v>1</v>
      </c>
      <c r="P303" s="1">
        <v>2</v>
      </c>
      <c r="Q303" s="1">
        <v>100</v>
      </c>
      <c r="R303" s="1">
        <v>100</v>
      </c>
      <c r="S303" s="1">
        <v>1</v>
      </c>
      <c r="T303" s="1">
        <v>1</v>
      </c>
      <c r="U303" s="1" t="b">
        <v>1</v>
      </c>
      <c r="V303" s="1">
        <v>316</v>
      </c>
      <c r="W303" s="50">
        <v>158717.39000000001</v>
      </c>
      <c r="X303" s="50">
        <v>152229.9</v>
      </c>
      <c r="Y303" s="50">
        <v>479.95</v>
      </c>
      <c r="Z303" s="50">
        <v>480.56</v>
      </c>
      <c r="AA303" s="50">
        <v>458.03</v>
      </c>
      <c r="AB303" s="50">
        <v>459.02</v>
      </c>
      <c r="AC303" s="16">
        <v>1.0468789266199501</v>
      </c>
      <c r="AD303" s="16">
        <v>1.0472544955302701</v>
      </c>
      <c r="AE303" s="50">
        <v>2546.79</v>
      </c>
      <c r="AF303" s="50">
        <v>2537.21</v>
      </c>
      <c r="AG303" s="50">
        <v>2568.5700000000002</v>
      </c>
      <c r="AH303" s="50">
        <v>2515.4299999999998</v>
      </c>
      <c r="AI303" s="16">
        <v>0.99392074608449599</v>
      </c>
      <c r="AJ303" s="16">
        <v>1.0112680251833499</v>
      </c>
      <c r="AK303" s="1">
        <v>-15</v>
      </c>
      <c r="AL303" s="1">
        <v>6</v>
      </c>
      <c r="AN303" s="6">
        <v>1.8226124221634166E-3</v>
      </c>
      <c r="AP303" s="6">
        <v>7.3037010412229098E-3</v>
      </c>
      <c r="AR303" s="6">
        <v>2.417502719689324E-4</v>
      </c>
      <c r="AT303" s="6">
        <v>4.0802391519778602E-4</v>
      </c>
      <c r="AV303" s="6">
        <v>-1.2429132141300592E-3</v>
      </c>
      <c r="AX303" s="6">
        <v>-5.8351187054750397E-4</v>
      </c>
      <c r="AZ303" s="6">
        <v>9.1519221674030149E-4</v>
      </c>
      <c r="BA303" s="20"/>
      <c r="BB303" s="6">
        <v>9.6125390452472814E-4</v>
      </c>
      <c r="BC303" s="20"/>
      <c r="BD303" s="6">
        <v>-4.0506063786688307E-3</v>
      </c>
      <c r="BE303" s="23"/>
      <c r="BF303" s="6">
        <v>4.0991716174909598E-3</v>
      </c>
      <c r="BG303" s="23"/>
      <c r="BH303" s="6">
        <v>-6.8000538250592157E-3</v>
      </c>
      <c r="BI303" s="23"/>
      <c r="BJ303" s="6">
        <v>7.0404717027963137E-3</v>
      </c>
      <c r="BK303" s="23"/>
      <c r="BL303" s="6">
        <v>2.6228039663436231E-3</v>
      </c>
      <c r="BM303" s="20"/>
      <c r="BN303" s="6">
        <v>-3.1281478634453963E-3</v>
      </c>
      <c r="BO303" s="20"/>
      <c r="BR303">
        <v>6</v>
      </c>
      <c r="BS303">
        <f t="shared" si="54"/>
        <v>21</v>
      </c>
      <c r="BT303">
        <v>152229.9</v>
      </c>
    </row>
    <row r="304" spans="1:72" x14ac:dyDescent="0.25">
      <c r="A304" s="1">
        <v>75</v>
      </c>
      <c r="B304" s="1" t="s">
        <v>21</v>
      </c>
      <c r="C304" s="1" t="s">
        <v>22</v>
      </c>
      <c r="D304" s="1" t="s">
        <v>40</v>
      </c>
      <c r="E304" s="1" t="s">
        <v>238</v>
      </c>
      <c r="F304" s="1" t="s">
        <v>43</v>
      </c>
      <c r="G304" s="1" t="b">
        <v>1</v>
      </c>
      <c r="H304" s="1" t="b">
        <v>1</v>
      </c>
      <c r="I304" s="1" t="b">
        <v>0</v>
      </c>
      <c r="J304" s="1" t="b">
        <v>1</v>
      </c>
      <c r="K304" s="1" t="b">
        <v>1</v>
      </c>
      <c r="L304" s="1">
        <v>500</v>
      </c>
      <c r="M304" s="1">
        <v>2</v>
      </c>
      <c r="N304" s="1">
        <v>0</v>
      </c>
      <c r="O304" s="1">
        <v>1</v>
      </c>
      <c r="P304" s="1">
        <v>2</v>
      </c>
      <c r="Q304" s="1">
        <v>100</v>
      </c>
      <c r="R304" s="1">
        <v>100</v>
      </c>
      <c r="S304" s="1">
        <v>1</v>
      </c>
      <c r="T304" s="1">
        <v>1</v>
      </c>
      <c r="U304" s="1" t="b">
        <v>1</v>
      </c>
      <c r="V304" s="1">
        <v>311</v>
      </c>
      <c r="W304" s="50">
        <v>158389.28</v>
      </c>
      <c r="X304" s="50">
        <v>151166.94</v>
      </c>
      <c r="Y304" s="50">
        <v>479.7</v>
      </c>
      <c r="Z304" s="50">
        <v>480.28</v>
      </c>
      <c r="AA304" s="50">
        <v>458.74</v>
      </c>
      <c r="AB304" s="50">
        <v>459.38</v>
      </c>
      <c r="AC304" s="16">
        <v>1.04470433191302</v>
      </c>
      <c r="AD304" s="16">
        <v>1.0459108041875</v>
      </c>
      <c r="AE304" s="50">
        <v>2550.9299999999998</v>
      </c>
      <c r="AF304" s="50">
        <v>2533.0700000000002</v>
      </c>
      <c r="AG304" s="50">
        <v>2587.9699999999998</v>
      </c>
      <c r="AH304" s="50">
        <v>2496.0300000000002</v>
      </c>
      <c r="AI304" s="16">
        <v>0.98763369587828498</v>
      </c>
      <c r="AJ304" s="16">
        <v>1.01698793846422</v>
      </c>
      <c r="AK304" s="1">
        <v>-15</v>
      </c>
      <c r="AL304" s="1">
        <v>6</v>
      </c>
      <c r="AN304" s="6">
        <v>-2.4841468684988488E-4</v>
      </c>
      <c r="AP304" s="6">
        <v>2.7010552510686736E-4</v>
      </c>
      <c r="AR304" s="6">
        <v>-2.7926324520566315E-4</v>
      </c>
      <c r="AT304" s="6">
        <v>-1.748673922274957E-4</v>
      </c>
      <c r="AV304" s="6">
        <v>3.0527692978621346E-4</v>
      </c>
      <c r="AX304" s="6">
        <v>2.0031004511333883E-4</v>
      </c>
      <c r="AZ304" s="6">
        <v>-1.1639258395452767E-3</v>
      </c>
      <c r="BA304" s="20"/>
      <c r="BB304" s="6">
        <v>-3.2304038789421341E-4</v>
      </c>
      <c r="BC304" s="20"/>
      <c r="BD304" s="6">
        <v>-2.431615221332617E-3</v>
      </c>
      <c r="BE304" s="23"/>
      <c r="BF304" s="6">
        <v>2.4607693683682541E-3</v>
      </c>
      <c r="BG304" s="23"/>
      <c r="BH304" s="6">
        <v>7.0142713741927487E-4</v>
      </c>
      <c r="BI304" s="23"/>
      <c r="BJ304" s="6">
        <v>-7.2622629755891843E-4</v>
      </c>
      <c r="BK304" s="23"/>
      <c r="BL304" s="6">
        <v>-3.7192911466329415E-3</v>
      </c>
      <c r="BM304" s="20"/>
      <c r="BN304" s="6">
        <v>2.5103380812947496E-3</v>
      </c>
      <c r="BO304" s="20"/>
      <c r="BR304">
        <v>6</v>
      </c>
      <c r="BS304">
        <f t="shared" si="54"/>
        <v>21</v>
      </c>
      <c r="BT304">
        <v>151166.94</v>
      </c>
    </row>
    <row r="305" spans="1:72" x14ac:dyDescent="0.25">
      <c r="A305" s="3">
        <v>76</v>
      </c>
      <c r="B305" s="3" t="s">
        <v>21</v>
      </c>
      <c r="C305" s="3" t="s">
        <v>22</v>
      </c>
      <c r="D305" s="3" t="s">
        <v>40</v>
      </c>
      <c r="E305" s="3" t="s">
        <v>239</v>
      </c>
      <c r="F305" s="3" t="s">
        <v>43</v>
      </c>
      <c r="G305" s="3" t="b">
        <v>1</v>
      </c>
      <c r="H305" s="3" t="b">
        <v>1</v>
      </c>
      <c r="I305" s="3" t="b">
        <v>0</v>
      </c>
      <c r="J305" s="3" t="b">
        <v>1</v>
      </c>
      <c r="K305" s="3" t="b">
        <v>1</v>
      </c>
      <c r="L305" s="3">
        <v>500</v>
      </c>
      <c r="M305" s="3">
        <v>2</v>
      </c>
      <c r="N305" s="3">
        <v>0</v>
      </c>
      <c r="O305" s="3">
        <v>1</v>
      </c>
      <c r="P305" s="3">
        <v>2</v>
      </c>
      <c r="Q305" s="3">
        <v>100</v>
      </c>
      <c r="R305" s="3">
        <v>100</v>
      </c>
      <c r="S305" s="3">
        <v>1</v>
      </c>
      <c r="T305" s="3">
        <v>1</v>
      </c>
      <c r="U305" s="3" t="b">
        <v>1</v>
      </c>
      <c r="V305" s="3">
        <v>327</v>
      </c>
      <c r="W305" s="51">
        <v>157618.51999999999</v>
      </c>
      <c r="X305" s="51">
        <v>151555.68</v>
      </c>
      <c r="Y305" s="51">
        <v>479.24</v>
      </c>
      <c r="Z305" s="51">
        <v>479.84</v>
      </c>
      <c r="AA305" s="51">
        <v>459.49</v>
      </c>
      <c r="AB305" s="51">
        <v>459.02</v>
      </c>
      <c r="AC305" s="17">
        <v>1.04299557236079</v>
      </c>
      <c r="AD305" s="17">
        <v>1.04340683251351</v>
      </c>
      <c r="AE305" s="51">
        <v>2579.9299999999998</v>
      </c>
      <c r="AF305" s="51">
        <v>2504.0700000000002</v>
      </c>
      <c r="AG305" s="51">
        <v>2572.39</v>
      </c>
      <c r="AH305" s="51">
        <v>2511.61</v>
      </c>
      <c r="AI305" s="17">
        <v>1.0041779788915499</v>
      </c>
      <c r="AJ305" s="17">
        <v>0.99827236169178601</v>
      </c>
      <c r="AK305" s="3">
        <v>-15</v>
      </c>
      <c r="AL305" s="3">
        <v>5</v>
      </c>
      <c r="AN305" s="6" cm="1">
        <f t="array" ref="AN305:AN309">W305:W309/AO305-1</f>
        <v>1.4209993716312042E-3</v>
      </c>
      <c r="AO305" s="23">
        <f>AVERAGE(W305:W309)</f>
        <v>157394.86199999999</v>
      </c>
      <c r="AP305" s="6" cm="1">
        <f t="array" ref="AP305:AP309">X305:X309/AQ305-1</f>
        <v>4.2399402485382431E-3</v>
      </c>
      <c r="AQ305" s="23">
        <f t="shared" ref="AQ305" si="56">AVERAGE(X305:X309)</f>
        <v>150915.80600000001</v>
      </c>
      <c r="AR305" s="6" cm="1">
        <f t="array" ref="AR305:AR309">Y305:Y309/AS305-1</f>
        <v>-1.0014855368800646E-4</v>
      </c>
      <c r="AS305" s="23">
        <f>AVERAGE(Y305:Y309)</f>
        <v>479.28800000000001</v>
      </c>
      <c r="AT305" s="6" cm="1">
        <f t="array" ref="AT305:AT309">Z305:Z309/AU305-1</f>
        <v>-1.9169382329164986E-4</v>
      </c>
      <c r="AU305" s="23">
        <f>AVERAGE(Z305:Z309)</f>
        <v>479.93199999999996</v>
      </c>
      <c r="AV305" s="6" cm="1">
        <f t="array" ref="AV305:AV309">AA305:AA309/AW305-1</f>
        <v>-1.7410304288700829E-5</v>
      </c>
      <c r="AW305" s="23">
        <f>AVERAGE(AA305:AA309)</f>
        <v>459.49800000000005</v>
      </c>
      <c r="AX305" s="6" cm="1">
        <f t="array" ref="AX305:AX309">AB305:AB309/AY305-1</f>
        <v>8.7142931837203008E-6</v>
      </c>
      <c r="AY305" s="23">
        <f>AVERAGE(AB305:AB309)</f>
        <v>459.01599999999996</v>
      </c>
      <c r="AZ305" s="6" cm="1">
        <f t="array" ref="AZ305:AZ309">AC305:AC309/BA305-1</f>
        <v>-7.9873935373786509E-5</v>
      </c>
      <c r="BA305" s="20">
        <f>AVERAGE(AC305:AC309)</f>
        <v>1.0430788871764141</v>
      </c>
      <c r="BB305" s="6" cm="1">
        <f t="array" ref="BB305:BB309">AD305:AD309/BC305-1</f>
        <v>-9.1377071211795613E-4</v>
      </c>
      <c r="BC305" s="20">
        <f>AVERAGE(AD305:AD309)</f>
        <v>1.044361139135326</v>
      </c>
      <c r="BD305" s="6" cm="1">
        <f t="array" ref="BD305:BD309">AE305:AE309/BE305-1</f>
        <v>2.4229764688419309E-3</v>
      </c>
      <c r="BE305" s="23">
        <f>AVERAGE(AE305:AE309)</f>
        <v>2573.694</v>
      </c>
      <c r="BF305" s="6" cm="1">
        <f t="array" ref="BF305:BF309">AF305:AF309/BG305-1</f>
        <v>-2.484159301694655E-3</v>
      </c>
      <c r="BG305" s="23">
        <f>AVERAGE(AF305:AF309)</f>
        <v>2510.306</v>
      </c>
      <c r="BH305" s="6" cm="1">
        <f t="array" ref="BH305:BH309">AG305:AG309/BI305-1</f>
        <v>-4.1422895903397983E-4</v>
      </c>
      <c r="BI305" s="23">
        <f>AVERAGE(AG305:AG309)</f>
        <v>2573.4559999999997</v>
      </c>
      <c r="BJ305" s="6" cm="1">
        <f t="array" ref="BJ305:BJ309">AH305:AH309/BK305-1</f>
        <v>4.2460916837150364E-4</v>
      </c>
      <c r="BK305" s="23">
        <f>AVERAGE(AH305:AH309)</f>
        <v>2510.5440000000003</v>
      </c>
      <c r="BL305" s="6" cm="1">
        <f t="array" ref="BL305:BL309">AI305:AI309/BM305-1</f>
        <v>2.7453588825048225E-3</v>
      </c>
      <c r="BM305" s="20">
        <f>AVERAGE(AI305:AI309)</f>
        <v>1.0014286977210662</v>
      </c>
      <c r="BN305" s="6" cm="1">
        <f t="array" ref="BN305:BN309">AJ305:AJ309/BO305-1</f>
        <v>-2.9821760139995268E-3</v>
      </c>
      <c r="BO305" s="20">
        <f>AVERAGE(AJ305:AJ309)</f>
        <v>1.001258290148485</v>
      </c>
      <c r="BR305">
        <v>5</v>
      </c>
      <c r="BS305">
        <f t="shared" si="54"/>
        <v>20</v>
      </c>
      <c r="BT305">
        <v>151555.68</v>
      </c>
    </row>
    <row r="306" spans="1:72" x14ac:dyDescent="0.25">
      <c r="A306" s="3">
        <v>77</v>
      </c>
      <c r="B306" s="3" t="s">
        <v>21</v>
      </c>
      <c r="C306" s="3" t="s">
        <v>22</v>
      </c>
      <c r="D306" s="3" t="s">
        <v>40</v>
      </c>
      <c r="E306" s="3" t="s">
        <v>239</v>
      </c>
      <c r="F306" s="3" t="s">
        <v>43</v>
      </c>
      <c r="G306" s="3" t="b">
        <v>1</v>
      </c>
      <c r="H306" s="3" t="b">
        <v>1</v>
      </c>
      <c r="I306" s="3" t="b">
        <v>0</v>
      </c>
      <c r="J306" s="3" t="b">
        <v>1</v>
      </c>
      <c r="K306" s="3" t="b">
        <v>1</v>
      </c>
      <c r="L306" s="3">
        <v>500</v>
      </c>
      <c r="M306" s="3">
        <v>2</v>
      </c>
      <c r="N306" s="3">
        <v>0</v>
      </c>
      <c r="O306" s="3">
        <v>1</v>
      </c>
      <c r="P306" s="3">
        <v>2</v>
      </c>
      <c r="Q306" s="3">
        <v>100</v>
      </c>
      <c r="R306" s="3">
        <v>100</v>
      </c>
      <c r="S306" s="3">
        <v>1</v>
      </c>
      <c r="T306" s="3">
        <v>1</v>
      </c>
      <c r="U306" s="3" t="b">
        <v>1</v>
      </c>
      <c r="V306" s="3">
        <v>382</v>
      </c>
      <c r="W306" s="51">
        <v>156532.72</v>
      </c>
      <c r="X306" s="51">
        <v>149726.54</v>
      </c>
      <c r="Y306" s="51">
        <v>479.25</v>
      </c>
      <c r="Z306" s="51">
        <v>479.96</v>
      </c>
      <c r="AA306" s="51">
        <v>459.76</v>
      </c>
      <c r="AB306" s="51">
        <v>459.32</v>
      </c>
      <c r="AC306" s="17">
        <v>1.0424018385596201</v>
      </c>
      <c r="AD306" s="17">
        <v>1.0461147762643701</v>
      </c>
      <c r="AE306" s="51">
        <v>2560.6999999999998</v>
      </c>
      <c r="AF306" s="51">
        <v>2523.3000000000002</v>
      </c>
      <c r="AG306" s="51">
        <v>2572.67</v>
      </c>
      <c r="AH306" s="51">
        <v>2511.33</v>
      </c>
      <c r="AI306" s="17">
        <v>0.996547338347059</v>
      </c>
      <c r="AJ306" s="17">
        <v>1.0059671564764801</v>
      </c>
      <c r="AK306" s="3">
        <v>-15</v>
      </c>
      <c r="AL306" s="3">
        <v>5</v>
      </c>
      <c r="AN306" s="6">
        <v>-5.477573975699368E-3</v>
      </c>
      <c r="AP306" s="6">
        <v>-7.8803276576610015E-3</v>
      </c>
      <c r="AR306" s="6">
        <v>-7.9284271669699535E-5</v>
      </c>
      <c r="AT306" s="6">
        <v>5.8341598393241156E-5</v>
      </c>
      <c r="AV306" s="6">
        <v>5.7018746545134391E-4</v>
      </c>
      <c r="AX306" s="6">
        <v>6.6228628195963424E-4</v>
      </c>
      <c r="AZ306" s="6">
        <v>-6.4908668473462328E-4</v>
      </c>
      <c r="BA306" s="20"/>
      <c r="BB306" s="6">
        <v>1.6791482020253046E-3</v>
      </c>
      <c r="BC306" s="20"/>
      <c r="BD306" s="6">
        <v>-5.0487742521061474E-3</v>
      </c>
      <c r="BE306" s="23"/>
      <c r="BF306" s="6">
        <v>5.1762613800867552E-3</v>
      </c>
      <c r="BG306" s="23"/>
      <c r="BH306" s="6">
        <v>-3.0542585534765188E-4</v>
      </c>
      <c r="BI306" s="23"/>
      <c r="BJ306" s="6">
        <v>3.1307955566584056E-4</v>
      </c>
      <c r="BK306" s="23"/>
      <c r="BL306" s="6">
        <v>-4.8743953364983605E-3</v>
      </c>
      <c r="BM306" s="20"/>
      <c r="BN306" s="6">
        <v>4.7029486540348664E-3</v>
      </c>
      <c r="BO306" s="20"/>
      <c r="BR306">
        <v>5</v>
      </c>
      <c r="BS306">
        <f t="shared" si="54"/>
        <v>20</v>
      </c>
      <c r="BT306">
        <v>149726.54</v>
      </c>
    </row>
    <row r="307" spans="1:72" x14ac:dyDescent="0.25">
      <c r="A307" s="3">
        <v>78</v>
      </c>
      <c r="B307" s="3" t="s">
        <v>21</v>
      </c>
      <c r="C307" s="3" t="s">
        <v>22</v>
      </c>
      <c r="D307" s="3" t="s">
        <v>40</v>
      </c>
      <c r="E307" s="3" t="s">
        <v>239</v>
      </c>
      <c r="F307" s="3" t="s">
        <v>43</v>
      </c>
      <c r="G307" s="3" t="b">
        <v>1</v>
      </c>
      <c r="H307" s="3" t="b">
        <v>1</v>
      </c>
      <c r="I307" s="3" t="b">
        <v>0</v>
      </c>
      <c r="J307" s="3" t="b">
        <v>1</v>
      </c>
      <c r="K307" s="3" t="b">
        <v>1</v>
      </c>
      <c r="L307" s="3">
        <v>500</v>
      </c>
      <c r="M307" s="3">
        <v>2</v>
      </c>
      <c r="N307" s="3">
        <v>0</v>
      </c>
      <c r="O307" s="3">
        <v>1</v>
      </c>
      <c r="P307" s="3">
        <v>2</v>
      </c>
      <c r="Q307" s="3">
        <v>100</v>
      </c>
      <c r="R307" s="3">
        <v>100</v>
      </c>
      <c r="S307" s="3">
        <v>1</v>
      </c>
      <c r="T307" s="3">
        <v>1</v>
      </c>
      <c r="U307" s="3" t="b">
        <v>1</v>
      </c>
      <c r="V307" s="3">
        <v>354</v>
      </c>
      <c r="W307" s="51">
        <v>157739.32999999999</v>
      </c>
      <c r="X307" s="51">
        <v>150282.32</v>
      </c>
      <c r="Y307" s="51">
        <v>479.35</v>
      </c>
      <c r="Z307" s="51">
        <v>479.88</v>
      </c>
      <c r="AA307" s="51">
        <v>459.48</v>
      </c>
      <c r="AB307" s="51">
        <v>458.73</v>
      </c>
      <c r="AC307" s="17">
        <v>1.0432535814439901</v>
      </c>
      <c r="AD307" s="17">
        <v>1.04458729570855</v>
      </c>
      <c r="AE307" s="51">
        <v>2564.75</v>
      </c>
      <c r="AF307" s="51">
        <v>2519.25</v>
      </c>
      <c r="AG307" s="51">
        <v>2589.4499999999998</v>
      </c>
      <c r="AH307" s="51">
        <v>2494.5500000000002</v>
      </c>
      <c r="AI307" s="17">
        <v>0.99162141283384297</v>
      </c>
      <c r="AJ307" s="17">
        <v>1.01110963603695</v>
      </c>
      <c r="AK307" s="3">
        <v>-15</v>
      </c>
      <c r="AL307" s="3">
        <v>5</v>
      </c>
      <c r="AN307" s="6">
        <v>2.1885593698731665E-3</v>
      </c>
      <c r="AP307" s="6">
        <v>-4.1976120115609916E-3</v>
      </c>
      <c r="AR307" s="6">
        <v>1.2935854851359174E-4</v>
      </c>
      <c r="AT307" s="6">
        <v>-1.0834868273001952E-4</v>
      </c>
      <c r="AV307" s="6">
        <v>-3.9173184649410331E-5</v>
      </c>
      <c r="AX307" s="6">
        <v>-6.2307196263300391E-4</v>
      </c>
      <c r="AZ307" s="6">
        <v>1.6747943968931089E-4</v>
      </c>
      <c r="BA307" s="20"/>
      <c r="BB307" s="6">
        <v>2.1655016138510952E-4</v>
      </c>
      <c r="BC307" s="20"/>
      <c r="BD307" s="6">
        <v>-3.4751606057286111E-3</v>
      </c>
      <c r="BE307" s="23"/>
      <c r="BF307" s="6">
        <v>3.562912250538286E-3</v>
      </c>
      <c r="BG307" s="23"/>
      <c r="BH307" s="6">
        <v>6.2149887155638073E-3</v>
      </c>
      <c r="BI307" s="23"/>
      <c r="BJ307" s="6">
        <v>-6.3707308057536771E-3</v>
      </c>
      <c r="BK307" s="23"/>
      <c r="BL307" s="6">
        <v>-9.7932932315016874E-3</v>
      </c>
      <c r="BM307" s="20"/>
      <c r="BN307" s="6">
        <v>9.8389656149604487E-3</v>
      </c>
      <c r="BO307" s="20"/>
      <c r="BR307">
        <v>5</v>
      </c>
      <c r="BS307">
        <f t="shared" si="54"/>
        <v>20</v>
      </c>
      <c r="BT307">
        <v>150282.32</v>
      </c>
    </row>
    <row r="308" spans="1:72" x14ac:dyDescent="0.25">
      <c r="A308" s="3">
        <v>79</v>
      </c>
      <c r="B308" s="3" t="s">
        <v>21</v>
      </c>
      <c r="C308" s="3" t="s">
        <v>22</v>
      </c>
      <c r="D308" s="3" t="s">
        <v>40</v>
      </c>
      <c r="E308" s="3" t="s">
        <v>239</v>
      </c>
      <c r="F308" s="3" t="s">
        <v>43</v>
      </c>
      <c r="G308" s="3" t="b">
        <v>1</v>
      </c>
      <c r="H308" s="3" t="b">
        <v>1</v>
      </c>
      <c r="I308" s="3" t="b">
        <v>0</v>
      </c>
      <c r="J308" s="3" t="b">
        <v>1</v>
      </c>
      <c r="K308" s="3" t="b">
        <v>1</v>
      </c>
      <c r="L308" s="3">
        <v>500</v>
      </c>
      <c r="M308" s="3">
        <v>2</v>
      </c>
      <c r="N308" s="3">
        <v>0</v>
      </c>
      <c r="O308" s="3">
        <v>1</v>
      </c>
      <c r="P308" s="3">
        <v>2</v>
      </c>
      <c r="Q308" s="3">
        <v>100</v>
      </c>
      <c r="R308" s="3">
        <v>100</v>
      </c>
      <c r="S308" s="3">
        <v>1</v>
      </c>
      <c r="T308" s="3">
        <v>1</v>
      </c>
      <c r="U308" s="3" t="b">
        <v>1</v>
      </c>
      <c r="V308" s="3">
        <v>334</v>
      </c>
      <c r="W308" s="51">
        <v>157602.72</v>
      </c>
      <c r="X308" s="51">
        <v>152213.79999999999</v>
      </c>
      <c r="Y308" s="51">
        <v>479.29</v>
      </c>
      <c r="Z308" s="51">
        <v>479.96</v>
      </c>
      <c r="AA308" s="51">
        <v>459.44</v>
      </c>
      <c r="AB308" s="51">
        <v>459.01</v>
      </c>
      <c r="AC308" s="17">
        <v>1.04321429725415</v>
      </c>
      <c r="AD308" s="17">
        <v>1.0438720667813799</v>
      </c>
      <c r="AE308" s="51">
        <v>2583.9899999999998</v>
      </c>
      <c r="AF308" s="51">
        <v>2500.0100000000002</v>
      </c>
      <c r="AG308" s="51">
        <v>2569.94</v>
      </c>
      <c r="AH308" s="51">
        <v>2514.06</v>
      </c>
      <c r="AI308" s="17">
        <v>1.0073190883415799</v>
      </c>
      <c r="AJ308" s="17">
        <v>0.99626067974934895</v>
      </c>
      <c r="AK308" s="3">
        <v>-15</v>
      </c>
      <c r="AL308" s="3">
        <v>5</v>
      </c>
      <c r="AN308" s="6">
        <v>1.3206149003772705E-3</v>
      </c>
      <c r="AP308" s="6">
        <v>8.6007823461511368E-3</v>
      </c>
      <c r="AR308" s="6">
        <v>4.1728564037502025E-6</v>
      </c>
      <c r="AT308" s="6">
        <v>5.8341598393241156E-5</v>
      </c>
      <c r="AV308" s="6">
        <v>-1.2622470609235936E-4</v>
      </c>
      <c r="AX308" s="6">
        <v>-1.3071439775469429E-5</v>
      </c>
      <c r="AZ308" s="6">
        <v>1.2981767668840405E-4</v>
      </c>
      <c r="BA308" s="20"/>
      <c r="BB308" s="6">
        <v>-4.682981160626376E-4</v>
      </c>
      <c r="BC308" s="20"/>
      <c r="BD308" s="6">
        <v>4.0004755810130188E-3</v>
      </c>
      <c r="BE308" s="23"/>
      <c r="BF308" s="6">
        <v>-4.1014920093406237E-3</v>
      </c>
      <c r="BG308" s="23"/>
      <c r="BH308" s="6">
        <v>-1.3662561162886E-3</v>
      </c>
      <c r="BI308" s="23"/>
      <c r="BJ308" s="6">
        <v>1.4004932795439462E-3</v>
      </c>
      <c r="BK308" s="23"/>
      <c r="BL308" s="6">
        <v>5.881987039035641E-3</v>
      </c>
      <c r="BM308" s="20"/>
      <c r="BN308" s="6">
        <v>-4.9913298579479237E-3</v>
      </c>
      <c r="BO308" s="20"/>
      <c r="BR308">
        <v>5</v>
      </c>
      <c r="BS308">
        <f t="shared" si="54"/>
        <v>20</v>
      </c>
      <c r="BT308">
        <v>152213.79999999999</v>
      </c>
    </row>
    <row r="309" spans="1:72" x14ac:dyDescent="0.25">
      <c r="A309" s="3">
        <v>80</v>
      </c>
      <c r="B309" s="3" t="s">
        <v>21</v>
      </c>
      <c r="C309" s="3" t="s">
        <v>22</v>
      </c>
      <c r="D309" s="3" t="s">
        <v>40</v>
      </c>
      <c r="E309" s="3" t="s">
        <v>239</v>
      </c>
      <c r="F309" s="3" t="s">
        <v>43</v>
      </c>
      <c r="G309" s="3" t="b">
        <v>1</v>
      </c>
      <c r="H309" s="3" t="b">
        <v>1</v>
      </c>
      <c r="I309" s="3" t="b">
        <v>0</v>
      </c>
      <c r="J309" s="3" t="b">
        <v>1</v>
      </c>
      <c r="K309" s="3" t="b">
        <v>1</v>
      </c>
      <c r="L309" s="3">
        <v>500</v>
      </c>
      <c r="M309" s="3">
        <v>2</v>
      </c>
      <c r="N309" s="3">
        <v>0</v>
      </c>
      <c r="O309" s="3">
        <v>1</v>
      </c>
      <c r="P309" s="3">
        <v>2</v>
      </c>
      <c r="Q309" s="3">
        <v>100</v>
      </c>
      <c r="R309" s="3">
        <v>100</v>
      </c>
      <c r="S309" s="3">
        <v>1</v>
      </c>
      <c r="T309" s="3">
        <v>1</v>
      </c>
      <c r="U309" s="3" t="b">
        <v>1</v>
      </c>
      <c r="V309" s="3">
        <v>329</v>
      </c>
      <c r="W309" s="51">
        <v>157481.01999999999</v>
      </c>
      <c r="X309" s="51">
        <v>150800.69</v>
      </c>
      <c r="Y309" s="51">
        <v>479.31</v>
      </c>
      <c r="Z309" s="51">
        <v>480.02</v>
      </c>
      <c r="AA309" s="51">
        <v>459.32</v>
      </c>
      <c r="AB309" s="51">
        <v>459</v>
      </c>
      <c r="AC309" s="17">
        <v>1.0435291462635199</v>
      </c>
      <c r="AD309" s="17">
        <v>1.0438247244088199</v>
      </c>
      <c r="AE309" s="51">
        <v>2579.1</v>
      </c>
      <c r="AF309" s="51">
        <v>2504.9</v>
      </c>
      <c r="AG309" s="51">
        <v>2562.83</v>
      </c>
      <c r="AH309" s="51">
        <v>2521.17</v>
      </c>
      <c r="AI309" s="17">
        <v>1.0074776701913</v>
      </c>
      <c r="AJ309" s="17">
        <v>0.99468161678786005</v>
      </c>
      <c r="AK309" s="3">
        <v>-15</v>
      </c>
      <c r="AL309" s="3">
        <v>5</v>
      </c>
      <c r="AN309" s="6">
        <v>5.474003338177269E-4</v>
      </c>
      <c r="AP309" s="6">
        <v>-7.6278292546783089E-4</v>
      </c>
      <c r="AR309" s="6">
        <v>4.5901420440364049E-5</v>
      </c>
      <c r="AT309" s="6">
        <v>1.8335930923552013E-4</v>
      </c>
      <c r="AV309" s="6">
        <v>-3.8737927042131748E-4</v>
      </c>
      <c r="AX309" s="6">
        <v>-3.4857172734659159E-5</v>
      </c>
      <c r="AZ309" s="6">
        <v>4.316635037304728E-4</v>
      </c>
      <c r="BA309" s="20"/>
      <c r="BB309" s="6">
        <v>-5.1362953522982036E-4</v>
      </c>
      <c r="BC309" s="20"/>
      <c r="BD309" s="6">
        <v>2.1004828079795868E-3</v>
      </c>
      <c r="BE309" s="23"/>
      <c r="BF309" s="6">
        <v>-2.1535223195896513E-3</v>
      </c>
      <c r="BG309" s="23"/>
      <c r="BH309" s="6">
        <v>-4.1290777848930205E-3</v>
      </c>
      <c r="BI309" s="23"/>
      <c r="BJ309" s="6">
        <v>4.2325488021719426E-3</v>
      </c>
      <c r="BK309" s="23"/>
      <c r="BL309" s="6">
        <v>6.0403426464603616E-3</v>
      </c>
      <c r="BM309" s="20"/>
      <c r="BN309" s="6">
        <v>-6.5684083970477536E-3</v>
      </c>
      <c r="BO309" s="20"/>
      <c r="BR309">
        <v>5</v>
      </c>
      <c r="BS309">
        <f t="shared" si="54"/>
        <v>20</v>
      </c>
      <c r="BT309">
        <v>150800.69</v>
      </c>
    </row>
    <row r="310" spans="1:72" x14ac:dyDescent="0.25">
      <c r="A310" s="1">
        <v>81</v>
      </c>
      <c r="B310" s="1" t="s">
        <v>21</v>
      </c>
      <c r="C310" s="1" t="s">
        <v>22</v>
      </c>
      <c r="D310" s="1" t="s">
        <v>40</v>
      </c>
      <c r="E310" s="1" t="s">
        <v>240</v>
      </c>
      <c r="F310" s="1" t="s">
        <v>43</v>
      </c>
      <c r="G310" s="1" t="b">
        <v>1</v>
      </c>
      <c r="H310" s="1" t="b">
        <v>1</v>
      </c>
      <c r="I310" s="1" t="b">
        <v>0</v>
      </c>
      <c r="J310" s="1" t="b">
        <v>1</v>
      </c>
      <c r="K310" s="1" t="b">
        <v>1</v>
      </c>
      <c r="L310" s="1">
        <v>500</v>
      </c>
      <c r="M310" s="1">
        <v>2</v>
      </c>
      <c r="N310" s="1">
        <v>0</v>
      </c>
      <c r="O310" s="1">
        <v>1</v>
      </c>
      <c r="P310" s="1">
        <v>2</v>
      </c>
      <c r="Q310" s="1">
        <v>100</v>
      </c>
      <c r="R310" s="1">
        <v>100</v>
      </c>
      <c r="S310" s="1">
        <v>1</v>
      </c>
      <c r="T310" s="1">
        <v>1</v>
      </c>
      <c r="U310" s="1" t="b">
        <v>1</v>
      </c>
      <c r="V310" s="1">
        <v>368</v>
      </c>
      <c r="W310" s="50">
        <v>146172.66</v>
      </c>
      <c r="X310" s="50">
        <v>152041.31</v>
      </c>
      <c r="Y310" s="50">
        <v>481.01</v>
      </c>
      <c r="Z310" s="50">
        <v>480.31</v>
      </c>
      <c r="AA310" s="50">
        <v>461.02</v>
      </c>
      <c r="AB310" s="50">
        <v>460.26</v>
      </c>
      <c r="AC310" s="16">
        <v>1.04136860551365</v>
      </c>
      <c r="AD310" s="16">
        <v>1.0455711060444199</v>
      </c>
      <c r="AE310" s="50">
        <v>2553.62</v>
      </c>
      <c r="AF310" s="50">
        <v>2530.38</v>
      </c>
      <c r="AG310" s="50">
        <v>2509.21</v>
      </c>
      <c r="AH310" s="50">
        <v>2574.79</v>
      </c>
      <c r="AI310" s="16">
        <v>1.0190814064059199</v>
      </c>
      <c r="AJ310" s="16">
        <v>0.984064898871712</v>
      </c>
      <c r="AK310" s="1">
        <v>-15</v>
      </c>
      <c r="AL310" s="1">
        <v>4</v>
      </c>
      <c r="AN310" s="6" cm="1">
        <f t="array" ref="AN310:AN314">W310:W314/AO310-1</f>
        <v>4.747999187692864E-3</v>
      </c>
      <c r="AO310" s="23">
        <f>AVERAGE(W310:W314)</f>
        <v>145481.91200000001</v>
      </c>
      <c r="AP310" s="6" cm="1">
        <f t="array" ref="AP310:AP314">X310:X314/AQ310-1</f>
        <v>7.7694216916879277E-3</v>
      </c>
      <c r="AQ310" s="23">
        <f t="shared" ref="AQ310" si="57">AVERAGE(X310:X314)</f>
        <v>150869.144</v>
      </c>
      <c r="AR310" s="6" cm="1">
        <f t="array" ref="AR310:AR314">Y310:Y314/AS310-1</f>
        <v>-1.8291491546418293E-4</v>
      </c>
      <c r="AS310" s="23">
        <f>AVERAGE(Y310:Y314)</f>
        <v>481.09799999999996</v>
      </c>
      <c r="AT310" s="6" cm="1">
        <f t="array" ref="AT310:AT314">Z310:Z314/AU310-1</f>
        <v>-3.3310709809386552E-5</v>
      </c>
      <c r="AU310" s="23">
        <f>AVERAGE(Z310:Z314)</f>
        <v>480.32599999999991</v>
      </c>
      <c r="AV310" s="6" cm="1">
        <f t="array" ref="AV310:AV314">AA310:AA314/AW310-1</f>
        <v>-7.7593643390028166E-4</v>
      </c>
      <c r="AW310" s="23">
        <f>AVERAGE(AA310:AA314)</f>
        <v>461.37800000000004</v>
      </c>
      <c r="AX310" s="6" cm="1">
        <f t="array" ref="AX310:AX314">AB310:AB314/AY310-1</f>
        <v>-5.6023868773869001E-4</v>
      </c>
      <c r="AY310" s="23">
        <f>AVERAGE(AB310:AB314)</f>
        <v>460.51800000000003</v>
      </c>
      <c r="AZ310" s="6" cm="1">
        <f t="array" ref="AZ310:AZ314">AC310:AC314/BA310-1</f>
        <v>-1.7410143806917411E-4</v>
      </c>
      <c r="BA310" s="20">
        <f>AVERAGE(AC310:AC314)</f>
        <v>1.0415499408561739</v>
      </c>
      <c r="BB310" s="6" cm="1">
        <f t="array" ref="BB310:BB314">AD310:AD314/BC310-1</f>
        <v>1.7324929561153279E-3</v>
      </c>
      <c r="BC310" s="20">
        <f>AVERAGE(AD310:AD314)</f>
        <v>1.043762794355344</v>
      </c>
      <c r="BD310" s="6" cm="1">
        <f t="array" ref="BD310:BD314">AE310:AE314/BE310-1</f>
        <v>-3.567245027044974E-3</v>
      </c>
      <c r="BE310" s="23">
        <f>AVERAGE(AE310:AE314)</f>
        <v>2562.7619999999997</v>
      </c>
      <c r="BF310" s="6" cm="1">
        <f t="array" ref="BF310:BF314">AF310:AF314/BG310-1</f>
        <v>3.6259964350846552E-3</v>
      </c>
      <c r="BG310" s="23">
        <f>AVERAGE(AF310:AF314)</f>
        <v>2521.2380000000003</v>
      </c>
      <c r="BH310" s="6" cm="1">
        <f t="array" ref="BH310:BH314">AG310:AG314/BI310-1</f>
        <v>-2.7034847210584134E-3</v>
      </c>
      <c r="BI310" s="23">
        <f>AVERAGE(AG310:AG314)</f>
        <v>2516.0119999999997</v>
      </c>
      <c r="BJ310" s="6" cm="1">
        <f t="array" ref="BJ310:BJ314">AH310:AH314/BK310-1</f>
        <v>2.6487662714933524E-3</v>
      </c>
      <c r="BK310" s="23">
        <f>AVERAGE(AH310:AH314)</f>
        <v>2567.9880000000003</v>
      </c>
      <c r="BL310" s="6" cm="1">
        <f t="array" ref="BL310:BL314">AI310:AI314/BM310-1</f>
        <v>-1.0141089889114108E-3</v>
      </c>
      <c r="BM310" s="20">
        <f>AVERAGE(AI310:AI314)</f>
        <v>1.02011591512518</v>
      </c>
      <c r="BN310" s="6" cm="1">
        <f t="array" ref="BN310:BN314">AJ310:AJ314/BO310-1</f>
        <v>8.3724825164832595E-4</v>
      </c>
      <c r="BO310" s="20">
        <f>AVERAGE(AJ310:AJ314)</f>
        <v>0.98324168149293423</v>
      </c>
      <c r="BR310">
        <v>4</v>
      </c>
      <c r="BS310">
        <f t="shared" si="54"/>
        <v>19</v>
      </c>
      <c r="BT310">
        <v>152041.31</v>
      </c>
    </row>
    <row r="311" spans="1:72" x14ac:dyDescent="0.25">
      <c r="A311" s="1">
        <v>82</v>
      </c>
      <c r="B311" s="1" t="s">
        <v>21</v>
      </c>
      <c r="C311" s="1" t="s">
        <v>22</v>
      </c>
      <c r="D311" s="1" t="s">
        <v>40</v>
      </c>
      <c r="E311" s="1" t="s">
        <v>240</v>
      </c>
      <c r="F311" s="1" t="s">
        <v>43</v>
      </c>
      <c r="G311" s="1" t="b">
        <v>1</v>
      </c>
      <c r="H311" s="1" t="b">
        <v>1</v>
      </c>
      <c r="I311" s="1" t="b">
        <v>0</v>
      </c>
      <c r="J311" s="1" t="b">
        <v>1</v>
      </c>
      <c r="K311" s="1" t="b">
        <v>1</v>
      </c>
      <c r="L311" s="1">
        <v>500</v>
      </c>
      <c r="M311" s="1">
        <v>2</v>
      </c>
      <c r="N311" s="1">
        <v>0</v>
      </c>
      <c r="O311" s="1">
        <v>1</v>
      </c>
      <c r="P311" s="1">
        <v>2</v>
      </c>
      <c r="Q311" s="1">
        <v>100</v>
      </c>
      <c r="R311" s="1">
        <v>100</v>
      </c>
      <c r="S311" s="1">
        <v>1</v>
      </c>
      <c r="T311" s="1">
        <v>1</v>
      </c>
      <c r="U311" s="1" t="b">
        <v>1</v>
      </c>
      <c r="V311" s="1">
        <v>349</v>
      </c>
      <c r="W311" s="50">
        <v>145761.59</v>
      </c>
      <c r="X311" s="50">
        <v>150942.23000000001</v>
      </c>
      <c r="Y311" s="50">
        <v>480.94</v>
      </c>
      <c r="Z311" s="50">
        <v>480.25</v>
      </c>
      <c r="AA311" s="50">
        <v>461.5</v>
      </c>
      <c r="AB311" s="50">
        <v>460.47</v>
      </c>
      <c r="AC311" s="16">
        <v>1.0401360810961899</v>
      </c>
      <c r="AD311" s="16">
        <v>1.0429686922356201</v>
      </c>
      <c r="AE311" s="50">
        <v>2551.91</v>
      </c>
      <c r="AF311" s="50">
        <v>2532.09</v>
      </c>
      <c r="AG311" s="50">
        <v>2526.88</v>
      </c>
      <c r="AH311" s="50">
        <v>2557.12</v>
      </c>
      <c r="AI311" s="16">
        <v>1.0115374624211499</v>
      </c>
      <c r="AJ311" s="16">
        <v>0.99181130804391004</v>
      </c>
      <c r="AK311" s="1">
        <v>-15</v>
      </c>
      <c r="AL311" s="1">
        <v>4</v>
      </c>
      <c r="AN311" s="6">
        <v>1.9224245554319008E-3</v>
      </c>
      <c r="AP311" s="6">
        <v>4.8443305279177729E-4</v>
      </c>
      <c r="AR311" s="6">
        <v>-3.2841541640160621E-4</v>
      </c>
      <c r="AT311" s="6">
        <v>-1.5822587159530777E-4</v>
      </c>
      <c r="AV311" s="6">
        <v>2.644252651837764E-4</v>
      </c>
      <c r="AX311" s="6">
        <v>-1.0423045353280536E-4</v>
      </c>
      <c r="AZ311" s="6">
        <v>-1.357457481896418E-3</v>
      </c>
      <c r="BA311" s="20"/>
      <c r="BB311" s="6">
        <v>-7.6080707610814979E-4</v>
      </c>
      <c r="BC311" s="20"/>
      <c r="BD311" s="6">
        <v>-4.2344938780892738E-3</v>
      </c>
      <c r="BE311" s="23"/>
      <c r="BF311" s="6">
        <v>4.3042346656680941E-3</v>
      </c>
      <c r="BG311" s="23"/>
      <c r="BH311" s="6">
        <v>4.3195342470545572E-3</v>
      </c>
      <c r="BI311" s="23"/>
      <c r="BJ311" s="6">
        <v>-4.2321070036154262E-3</v>
      </c>
      <c r="BK311" s="23"/>
      <c r="BL311" s="6">
        <v>-8.4092920979252916E-3</v>
      </c>
      <c r="BM311" s="20"/>
      <c r="BN311" s="6">
        <v>8.715686806486822E-3</v>
      </c>
      <c r="BO311" s="20"/>
      <c r="BR311">
        <v>4</v>
      </c>
      <c r="BS311">
        <f t="shared" si="54"/>
        <v>19</v>
      </c>
      <c r="BT311">
        <v>150942.23000000001</v>
      </c>
    </row>
    <row r="312" spans="1:72" x14ac:dyDescent="0.25">
      <c r="A312" s="1">
        <v>83</v>
      </c>
      <c r="B312" s="1" t="s">
        <v>21</v>
      </c>
      <c r="C312" s="1" t="s">
        <v>22</v>
      </c>
      <c r="D312" s="1" t="s">
        <v>40</v>
      </c>
      <c r="E312" s="1" t="s">
        <v>240</v>
      </c>
      <c r="F312" s="1" t="s">
        <v>43</v>
      </c>
      <c r="G312" s="1" t="b">
        <v>1</v>
      </c>
      <c r="H312" s="1" t="b">
        <v>1</v>
      </c>
      <c r="I312" s="1" t="b">
        <v>0</v>
      </c>
      <c r="J312" s="1" t="b">
        <v>1</v>
      </c>
      <c r="K312" s="1" t="b">
        <v>1</v>
      </c>
      <c r="L312" s="1">
        <v>500</v>
      </c>
      <c r="M312" s="1">
        <v>2</v>
      </c>
      <c r="N312" s="1">
        <v>0</v>
      </c>
      <c r="O312" s="1">
        <v>1</v>
      </c>
      <c r="P312" s="1">
        <v>2</v>
      </c>
      <c r="Q312" s="1">
        <v>100</v>
      </c>
      <c r="R312" s="1">
        <v>100</v>
      </c>
      <c r="S312" s="1">
        <v>1</v>
      </c>
      <c r="T312" s="1">
        <v>1</v>
      </c>
      <c r="U312" s="1" t="b">
        <v>1</v>
      </c>
      <c r="V312" s="1">
        <v>345</v>
      </c>
      <c r="W312" s="50">
        <v>145420.49</v>
      </c>
      <c r="X312" s="50">
        <v>150423.45000000001</v>
      </c>
      <c r="Y312" s="50">
        <v>481.22</v>
      </c>
      <c r="Z312" s="50">
        <v>480.31</v>
      </c>
      <c r="AA312" s="50">
        <v>461.41</v>
      </c>
      <c r="AB312" s="50">
        <v>460.56</v>
      </c>
      <c r="AC312" s="16">
        <v>1.0409390801917999</v>
      </c>
      <c r="AD312" s="16">
        <v>1.0438946620552501</v>
      </c>
      <c r="AE312" s="50">
        <v>2580.69</v>
      </c>
      <c r="AF312" s="50">
        <v>2503.31</v>
      </c>
      <c r="AG312" s="50">
        <v>2515.1799999999998</v>
      </c>
      <c r="AH312" s="50">
        <v>2568.8200000000002</v>
      </c>
      <c r="AI312" s="16">
        <v>1.02797752350298</v>
      </c>
      <c r="AJ312" s="16">
        <v>0.97627157452630398</v>
      </c>
      <c r="AK312" s="1">
        <v>-15</v>
      </c>
      <c r="AL312" s="1">
        <v>4</v>
      </c>
      <c r="AN312" s="6">
        <v>-4.2219681578026247E-4</v>
      </c>
      <c r="AP312" s="6">
        <v>-2.9541759711978477E-3</v>
      </c>
      <c r="AR312" s="6">
        <v>2.5358658734830897E-4</v>
      </c>
      <c r="AT312" s="6">
        <v>-3.3310709809386552E-5</v>
      </c>
      <c r="AV312" s="6">
        <v>6.9357446605522455E-5</v>
      </c>
      <c r="AX312" s="6">
        <v>9.1201646841065909E-5</v>
      </c>
      <c r="AZ312" s="6">
        <v>-5.8649195819826527E-4</v>
      </c>
      <c r="BA312" s="20"/>
      <c r="BB312" s="6">
        <v>1.2633876261847199E-4</v>
      </c>
      <c r="BC312" s="20"/>
      <c r="BD312" s="6">
        <v>6.9955774277909999E-3</v>
      </c>
      <c r="BE312" s="23"/>
      <c r="BF312" s="6">
        <v>-7.1107923964339737E-3</v>
      </c>
      <c r="BG312" s="23"/>
      <c r="BH312" s="6">
        <v>-3.3068204762132236E-4</v>
      </c>
      <c r="BI312" s="23"/>
      <c r="BJ312" s="6">
        <v>3.2398905290831337E-4</v>
      </c>
      <c r="BK312" s="23"/>
      <c r="BL312" s="6">
        <v>7.7065834002161271E-3</v>
      </c>
      <c r="BM312" s="20"/>
      <c r="BN312" s="6">
        <v>-7.0889050960970534E-3</v>
      </c>
      <c r="BO312" s="20"/>
      <c r="BR312">
        <v>4</v>
      </c>
      <c r="BS312">
        <f t="shared" si="54"/>
        <v>19</v>
      </c>
      <c r="BT312">
        <v>150423.45000000001</v>
      </c>
    </row>
    <row r="313" spans="1:72" x14ac:dyDescent="0.25">
      <c r="A313" s="1">
        <v>84</v>
      </c>
      <c r="B313" s="1" t="s">
        <v>21</v>
      </c>
      <c r="C313" s="1" t="s">
        <v>22</v>
      </c>
      <c r="D313" s="1" t="s">
        <v>40</v>
      </c>
      <c r="E313" s="1" t="s">
        <v>240</v>
      </c>
      <c r="F313" s="1" t="s">
        <v>43</v>
      </c>
      <c r="G313" s="1" t="b">
        <v>1</v>
      </c>
      <c r="H313" s="1" t="b">
        <v>1</v>
      </c>
      <c r="I313" s="1" t="b">
        <v>0</v>
      </c>
      <c r="J313" s="1" t="b">
        <v>1</v>
      </c>
      <c r="K313" s="1" t="b">
        <v>1</v>
      </c>
      <c r="L313" s="1">
        <v>500</v>
      </c>
      <c r="M313" s="1">
        <v>2</v>
      </c>
      <c r="N313" s="1">
        <v>0</v>
      </c>
      <c r="O313" s="1">
        <v>1</v>
      </c>
      <c r="P313" s="1">
        <v>2</v>
      </c>
      <c r="Q313" s="1">
        <v>100</v>
      </c>
      <c r="R313" s="1">
        <v>100</v>
      </c>
      <c r="S313" s="1">
        <v>1</v>
      </c>
      <c r="T313" s="1">
        <v>1</v>
      </c>
      <c r="U313" s="1" t="b">
        <v>1</v>
      </c>
      <c r="V313" s="1">
        <v>323</v>
      </c>
      <c r="W313" s="50">
        <v>144650.64000000001</v>
      </c>
      <c r="X313" s="50">
        <v>149846.79</v>
      </c>
      <c r="Y313" s="50">
        <v>481.14</v>
      </c>
      <c r="Z313" s="50">
        <v>480.39</v>
      </c>
      <c r="AA313" s="50">
        <v>461.73</v>
      </c>
      <c r="AB313" s="50">
        <v>460.8</v>
      </c>
      <c r="AC313" s="16">
        <v>1.0420438720674201</v>
      </c>
      <c r="AD313" s="16">
        <v>1.0425231814015199</v>
      </c>
      <c r="AE313" s="50">
        <v>2560.0100000000002</v>
      </c>
      <c r="AF313" s="50">
        <v>2523.9899999999998</v>
      </c>
      <c r="AG313" s="50">
        <v>2521.0500000000002</v>
      </c>
      <c r="AH313" s="50">
        <v>2562.9499999999998</v>
      </c>
      <c r="AI313" s="16">
        <v>1.01677888351277</v>
      </c>
      <c r="AJ313" s="16">
        <v>0.98608239490189098</v>
      </c>
      <c r="AK313" s="1">
        <v>-15</v>
      </c>
      <c r="AL313" s="1">
        <v>4</v>
      </c>
      <c r="AN313" s="6">
        <v>-5.7139199545301889E-3</v>
      </c>
      <c r="AP313" s="6">
        <v>-6.7764287175910987E-3</v>
      </c>
      <c r="AR313" s="6">
        <v>8.7300300562587196E-5</v>
      </c>
      <c r="AT313" s="6">
        <v>1.3324283923843439E-4</v>
      </c>
      <c r="AV313" s="6">
        <v>7.6293191266163518E-4</v>
      </c>
      <c r="AX313" s="6">
        <v>6.1235391450487064E-4</v>
      </c>
      <c r="AZ313" s="6">
        <v>4.7422710315769834E-4</v>
      </c>
      <c r="BA313" s="20"/>
      <c r="BB313" s="6">
        <v>-1.1876385712615845E-3</v>
      </c>
      <c r="BC313" s="20"/>
      <c r="BD313" s="6">
        <v>-1.073841425774047E-3</v>
      </c>
      <c r="BE313" s="23"/>
      <c r="BF313" s="6">
        <v>1.0915272576406121E-3</v>
      </c>
      <c r="BG313" s="23"/>
      <c r="BH313" s="6">
        <v>2.0023751873998741E-3</v>
      </c>
      <c r="BI313" s="23"/>
      <c r="BJ313" s="6">
        <v>-1.9618471737408161E-3</v>
      </c>
      <c r="BK313" s="23"/>
      <c r="BL313" s="6">
        <v>-3.2712278702174968E-3</v>
      </c>
      <c r="BM313" s="20"/>
      <c r="BN313" s="6">
        <v>2.8891303760063547E-3</v>
      </c>
      <c r="BO313" s="20"/>
      <c r="BR313">
        <v>4</v>
      </c>
      <c r="BS313">
        <f t="shared" si="54"/>
        <v>19</v>
      </c>
      <c r="BT313">
        <v>149846.79</v>
      </c>
    </row>
    <row r="314" spans="1:72" x14ac:dyDescent="0.25">
      <c r="A314" s="1">
        <v>85</v>
      </c>
      <c r="B314" s="1" t="s">
        <v>21</v>
      </c>
      <c r="C314" s="1" t="s">
        <v>22</v>
      </c>
      <c r="D314" s="1" t="s">
        <v>40</v>
      </c>
      <c r="E314" s="1" t="s">
        <v>240</v>
      </c>
      <c r="F314" s="1" t="s">
        <v>43</v>
      </c>
      <c r="G314" s="1" t="b">
        <v>1</v>
      </c>
      <c r="H314" s="1" t="b">
        <v>1</v>
      </c>
      <c r="I314" s="1" t="b">
        <v>0</v>
      </c>
      <c r="J314" s="1" t="b">
        <v>1</v>
      </c>
      <c r="K314" s="1" t="b">
        <v>1</v>
      </c>
      <c r="L314" s="1">
        <v>500</v>
      </c>
      <c r="M314" s="1">
        <v>2</v>
      </c>
      <c r="N314" s="1">
        <v>0</v>
      </c>
      <c r="O314" s="1">
        <v>1</v>
      </c>
      <c r="P314" s="1">
        <v>2</v>
      </c>
      <c r="Q314" s="1">
        <v>100</v>
      </c>
      <c r="R314" s="1">
        <v>100</v>
      </c>
      <c r="S314" s="1">
        <v>1</v>
      </c>
      <c r="T314" s="1">
        <v>1</v>
      </c>
      <c r="U314" s="1" t="b">
        <v>1</v>
      </c>
      <c r="V314" s="1">
        <v>358</v>
      </c>
      <c r="W314" s="50">
        <v>145404.18</v>
      </c>
      <c r="X314" s="50">
        <v>151091.94</v>
      </c>
      <c r="Y314" s="50">
        <v>481.18</v>
      </c>
      <c r="Z314" s="50">
        <v>480.37</v>
      </c>
      <c r="AA314" s="50">
        <v>461.23</v>
      </c>
      <c r="AB314" s="50">
        <v>460.5</v>
      </c>
      <c r="AC314" s="16">
        <v>1.0432620654118101</v>
      </c>
      <c r="AD314" s="16">
        <v>1.04385633003991</v>
      </c>
      <c r="AE314" s="50">
        <v>2567.58</v>
      </c>
      <c r="AF314" s="50">
        <v>2516.42</v>
      </c>
      <c r="AG314" s="50">
        <v>2507.7399999999998</v>
      </c>
      <c r="AH314" s="50">
        <v>2576.2600000000002</v>
      </c>
      <c r="AI314" s="16">
        <v>1.0252042997830799</v>
      </c>
      <c r="AJ314" s="16">
        <v>0.97797823112085402</v>
      </c>
      <c r="AK314" s="1">
        <v>-15</v>
      </c>
      <c r="AL314" s="1">
        <v>4</v>
      </c>
      <c r="AN314" s="6">
        <v>-5.3430697281475759E-4</v>
      </c>
      <c r="AP314" s="6">
        <v>1.4767499443093524E-3</v>
      </c>
      <c r="AR314" s="6">
        <v>1.7044344395533706E-4</v>
      </c>
      <c r="AT314" s="6">
        <v>9.1604451976534662E-5</v>
      </c>
      <c r="AV314" s="6">
        <v>-3.2077819055098544E-4</v>
      </c>
      <c r="AX314" s="6">
        <v>-3.9086420074885275E-5</v>
      </c>
      <c r="AZ314" s="6">
        <v>1.6438237750067142E-3</v>
      </c>
      <c r="BA314" s="20"/>
      <c r="BB314" s="6">
        <v>8.961392863571227E-5</v>
      </c>
      <c r="BC314" s="20"/>
      <c r="BD314" s="6">
        <v>1.88000290311785E-3</v>
      </c>
      <c r="BE314" s="23"/>
      <c r="BF314" s="6">
        <v>-1.9109659619600539E-3</v>
      </c>
      <c r="BG314" s="23"/>
      <c r="BH314" s="6">
        <v>-3.2877426657742514E-3</v>
      </c>
      <c r="BI314" s="23"/>
      <c r="BJ314" s="6">
        <v>3.2211988529540214E-3</v>
      </c>
      <c r="BK314" s="23"/>
      <c r="BL314" s="6">
        <v>4.9880455568380722E-3</v>
      </c>
      <c r="BM314" s="20"/>
      <c r="BN314" s="6">
        <v>-5.3531603380445603E-3</v>
      </c>
      <c r="BO314" s="20"/>
      <c r="BR314">
        <v>4</v>
      </c>
      <c r="BS314">
        <f t="shared" si="54"/>
        <v>19</v>
      </c>
      <c r="BT314">
        <v>151091.94</v>
      </c>
    </row>
    <row r="315" spans="1:72" x14ac:dyDescent="0.25">
      <c r="A315" s="3">
        <v>86</v>
      </c>
      <c r="B315" s="3" t="s">
        <v>21</v>
      </c>
      <c r="C315" s="3" t="s">
        <v>22</v>
      </c>
      <c r="D315" s="3" t="s">
        <v>40</v>
      </c>
      <c r="E315" s="3" t="s">
        <v>241</v>
      </c>
      <c r="F315" s="3" t="s">
        <v>43</v>
      </c>
      <c r="G315" s="3" t="b">
        <v>1</v>
      </c>
      <c r="H315" s="3" t="b">
        <v>1</v>
      </c>
      <c r="I315" s="3" t="b">
        <v>0</v>
      </c>
      <c r="J315" s="3" t="b">
        <v>1</v>
      </c>
      <c r="K315" s="3" t="b">
        <v>1</v>
      </c>
      <c r="L315" s="3">
        <v>500</v>
      </c>
      <c r="M315" s="3">
        <v>2</v>
      </c>
      <c r="N315" s="3">
        <v>0</v>
      </c>
      <c r="O315" s="3">
        <v>1</v>
      </c>
      <c r="P315" s="3">
        <v>2</v>
      </c>
      <c r="Q315" s="3">
        <v>100</v>
      </c>
      <c r="R315" s="3">
        <v>100</v>
      </c>
      <c r="S315" s="3">
        <v>1</v>
      </c>
      <c r="T315" s="3">
        <v>1</v>
      </c>
      <c r="U315" s="3" t="b">
        <v>1</v>
      </c>
      <c r="V315" s="3">
        <v>363</v>
      </c>
      <c r="W315" s="51">
        <v>137887.75</v>
      </c>
      <c r="X315" s="51">
        <v>150409.79</v>
      </c>
      <c r="Y315" s="51">
        <v>480.95</v>
      </c>
      <c r="Z315" s="51">
        <v>479.94</v>
      </c>
      <c r="AA315" s="51">
        <v>463.62</v>
      </c>
      <c r="AB315" s="51">
        <v>462.06</v>
      </c>
      <c r="AC315" s="17">
        <v>1.03538931709329</v>
      </c>
      <c r="AD315" s="17">
        <v>1.03870490085245</v>
      </c>
      <c r="AE315" s="51">
        <v>2505.52</v>
      </c>
      <c r="AF315" s="51">
        <v>2578.48</v>
      </c>
      <c r="AG315" s="51">
        <v>2480.66</v>
      </c>
      <c r="AH315" s="51">
        <v>2603.34</v>
      </c>
      <c r="AI315" s="17">
        <v>1.0119021196967499</v>
      </c>
      <c r="AJ315" s="17">
        <v>0.99208504173463496</v>
      </c>
      <c r="AK315" s="3">
        <v>-15</v>
      </c>
      <c r="AL315" s="3">
        <v>3</v>
      </c>
      <c r="AN315" s="6" cm="1">
        <f t="array" ref="AN315:AN319">W315:W319/AO315-1</f>
        <v>1.1139998127118744E-3</v>
      </c>
      <c r="AO315" s="23">
        <f>AVERAGE(W315:W319)</f>
        <v>137734.31400000001</v>
      </c>
      <c r="AP315" s="6" cm="1">
        <f t="array" ref="AP315:AP319">X315:X319/AQ315-1</f>
        <v>-3.7621427628525828E-3</v>
      </c>
      <c r="AQ315" s="23">
        <f t="shared" ref="AQ315" si="58">AVERAGE(X315:X319)</f>
        <v>150977.78999999998</v>
      </c>
      <c r="AR315" s="6" cm="1">
        <f t="array" ref="AR315:AR319">Y315:Y319/AS315-1</f>
        <v>-1.6633469034688098E-5</v>
      </c>
      <c r="AS315" s="23">
        <f>AVERAGE(Y315:Y319)</f>
        <v>480.95799999999997</v>
      </c>
      <c r="AT315" s="6" cm="1">
        <f t="array" ref="AT315:AT319">Z315:Z319/AU315-1</f>
        <v>-7.0837170346726985E-5</v>
      </c>
      <c r="AU315" s="23">
        <f>AVERAGE(Z315:Z319)</f>
        <v>479.97399999999999</v>
      </c>
      <c r="AV315" s="6" cm="1">
        <f t="array" ref="AV315:AV319">AA315:AA319/AW315-1</f>
        <v>4.7043387814449389E-4</v>
      </c>
      <c r="AW315" s="23">
        <f>AVERAGE(AA315:AA319)</f>
        <v>463.40200000000004</v>
      </c>
      <c r="AX315" s="6" cm="1">
        <f t="array" ref="AX315:AX319">AB315:AB319/AY315-1</f>
        <v>-2.1641742593114799E-5</v>
      </c>
      <c r="AY315" s="23">
        <f>AVERAGE(AB315:AB319)</f>
        <v>462.07</v>
      </c>
      <c r="AZ315" s="6" cm="1">
        <f t="array" ref="AZ315:AZ319">AC315:AC319/BA315-1</f>
        <v>-1.4521934582358842E-3</v>
      </c>
      <c r="BA315" s="20">
        <f>AVERAGE(AC315:AC319)</f>
        <v>1.0368950893589339</v>
      </c>
      <c r="BB315" s="6" cm="1">
        <f t="array" ref="BB315:BB319">AD315:AD319/BC315-1</f>
        <v>-4.3300317489269879E-4</v>
      </c>
      <c r="BC315" s="20">
        <f>AVERAGE(AD315:AD319)</f>
        <v>1.0391548582052581</v>
      </c>
      <c r="BD315" s="6" cm="1">
        <f t="array" ref="BD315:BD319">AE315:AE319/BE315-1</f>
        <v>1.3284331043612596E-3</v>
      </c>
      <c r="BE315" s="23">
        <f>AVERAGE(AE315:AE319)</f>
        <v>2502.1959999999999</v>
      </c>
      <c r="BF315" s="6" cm="1">
        <f t="array" ref="BF315:BF319">AF315:AF319/BG315-1</f>
        <v>-1.287471860760947E-3</v>
      </c>
      <c r="BG315" s="23">
        <f>AVERAGE(AF315:AF319)</f>
        <v>2581.8040000000001</v>
      </c>
      <c r="BH315" s="6" cm="1">
        <f t="array" ref="BH315:BH319">AG315:AG319/BI315-1</f>
        <v>6.4991183303699795E-3</v>
      </c>
      <c r="BI315" s="23">
        <f>AVERAGE(AG315:AG319)</f>
        <v>2464.6420000000003</v>
      </c>
      <c r="BJ315" s="6" cm="1">
        <f t="array" ref="BJ315:BJ319">AH315:AH319/BK315-1</f>
        <v>-6.1152389249577999E-3</v>
      </c>
      <c r="BK315" s="23">
        <f>AVERAGE(AH315:AH319)</f>
        <v>2619.3579999999997</v>
      </c>
      <c r="BL315" s="6" cm="1">
        <f t="array" ref="BL315:BL319">AI315:AI319/BM315-1</f>
        <v>-5.2929857010567405E-3</v>
      </c>
      <c r="BM315" s="20">
        <f>AVERAGE(AI315:AI319)</f>
        <v>1.0172866031410521</v>
      </c>
      <c r="BN315" s="6" cm="1">
        <f t="array" ref="BN315:BN319">AJ315:AJ319/BO315-1</f>
        <v>4.7580174891757032E-3</v>
      </c>
      <c r="BO315" s="20">
        <f>AVERAGE(AJ315:AJ319)</f>
        <v>0.98738703694426877</v>
      </c>
      <c r="BR315">
        <v>3</v>
      </c>
      <c r="BS315">
        <f t="shared" si="54"/>
        <v>18</v>
      </c>
      <c r="BT315">
        <v>150409.79</v>
      </c>
    </row>
    <row r="316" spans="1:72" x14ac:dyDescent="0.25">
      <c r="A316" s="3">
        <v>87</v>
      </c>
      <c r="B316" s="3" t="s">
        <v>21</v>
      </c>
      <c r="C316" s="3" t="s">
        <v>22</v>
      </c>
      <c r="D316" s="3" t="s">
        <v>40</v>
      </c>
      <c r="E316" s="3" t="s">
        <v>241</v>
      </c>
      <c r="F316" s="3" t="s">
        <v>43</v>
      </c>
      <c r="G316" s="3" t="b">
        <v>1</v>
      </c>
      <c r="H316" s="3" t="b">
        <v>1</v>
      </c>
      <c r="I316" s="3" t="b">
        <v>0</v>
      </c>
      <c r="J316" s="3" t="b">
        <v>1</v>
      </c>
      <c r="K316" s="3" t="b">
        <v>1</v>
      </c>
      <c r="L316" s="3">
        <v>500</v>
      </c>
      <c r="M316" s="3">
        <v>2</v>
      </c>
      <c r="N316" s="3">
        <v>0</v>
      </c>
      <c r="O316" s="3">
        <v>1</v>
      </c>
      <c r="P316" s="3">
        <v>2</v>
      </c>
      <c r="Q316" s="3">
        <v>100</v>
      </c>
      <c r="R316" s="3">
        <v>100</v>
      </c>
      <c r="S316" s="3">
        <v>1</v>
      </c>
      <c r="T316" s="3">
        <v>1</v>
      </c>
      <c r="U316" s="3" t="b">
        <v>1</v>
      </c>
      <c r="V316" s="3">
        <v>373</v>
      </c>
      <c r="W316" s="51">
        <v>136983.56</v>
      </c>
      <c r="X316" s="51">
        <v>150630.73000000001</v>
      </c>
      <c r="Y316" s="51">
        <v>480.97</v>
      </c>
      <c r="Z316" s="51">
        <v>480.01</v>
      </c>
      <c r="AA316" s="51">
        <v>463.51</v>
      </c>
      <c r="AB316" s="51">
        <v>462.34</v>
      </c>
      <c r="AC316" s="17">
        <v>1.0366787348853499</v>
      </c>
      <c r="AD316" s="17">
        <v>1.0402269130569499</v>
      </c>
      <c r="AE316" s="51">
        <v>2499.08</v>
      </c>
      <c r="AF316" s="51">
        <v>2584.92</v>
      </c>
      <c r="AG316" s="51">
        <v>2453.75</v>
      </c>
      <c r="AH316" s="51">
        <v>2630.25</v>
      </c>
      <c r="AI316" s="17">
        <v>1.02080621581308</v>
      </c>
      <c r="AJ316" s="17">
        <v>0.98467294877918798</v>
      </c>
      <c r="AK316" s="3">
        <v>-15</v>
      </c>
      <c r="AL316" s="3">
        <v>3</v>
      </c>
      <c r="AN316" s="6">
        <v>-5.4507404741567234E-3</v>
      </c>
      <c r="AP316" s="6">
        <v>-2.2987487099921378E-3</v>
      </c>
      <c r="AR316" s="6">
        <v>2.4950203552087657E-5</v>
      </c>
      <c r="AT316" s="6">
        <v>7.5004062719985498E-5</v>
      </c>
      <c r="AV316" s="6">
        <v>2.330589855028542E-4</v>
      </c>
      <c r="AX316" s="6">
        <v>5.8432705001409957E-4</v>
      </c>
      <c r="AZ316" s="6">
        <v>-2.0865608855158424E-4</v>
      </c>
      <c r="BA316" s="20"/>
      <c r="BB316" s="6">
        <v>1.0316603374624922E-3</v>
      </c>
      <c r="BC316" s="20"/>
      <c r="BD316" s="6">
        <v>-1.245306123101475E-3</v>
      </c>
      <c r="BE316" s="23"/>
      <c r="BF316" s="6">
        <v>1.2069080379455421E-3</v>
      </c>
      <c r="BG316" s="23"/>
      <c r="BH316" s="6">
        <v>-4.4193030874262185E-3</v>
      </c>
      <c r="BI316" s="23"/>
      <c r="BJ316" s="6">
        <v>4.1582708434664273E-3</v>
      </c>
      <c r="BK316" s="23"/>
      <c r="BL316" s="6">
        <v>3.4598044063103295E-3</v>
      </c>
      <c r="BM316" s="20"/>
      <c r="BN316" s="6">
        <v>-2.7487581500768021E-3</v>
      </c>
      <c r="BO316" s="20"/>
      <c r="BR316">
        <v>3</v>
      </c>
      <c r="BS316">
        <f t="shared" si="54"/>
        <v>18</v>
      </c>
      <c r="BT316">
        <v>150630.73000000001</v>
      </c>
    </row>
    <row r="317" spans="1:72" x14ac:dyDescent="0.25">
      <c r="A317" s="3">
        <v>88</v>
      </c>
      <c r="B317" s="3" t="s">
        <v>21</v>
      </c>
      <c r="C317" s="3" t="s">
        <v>22</v>
      </c>
      <c r="D317" s="3" t="s">
        <v>40</v>
      </c>
      <c r="E317" s="3" t="s">
        <v>241</v>
      </c>
      <c r="F317" s="3" t="s">
        <v>43</v>
      </c>
      <c r="G317" s="3" t="b">
        <v>1</v>
      </c>
      <c r="H317" s="3" t="b">
        <v>1</v>
      </c>
      <c r="I317" s="3" t="b">
        <v>0</v>
      </c>
      <c r="J317" s="3" t="b">
        <v>1</v>
      </c>
      <c r="K317" s="3" t="b">
        <v>1</v>
      </c>
      <c r="L317" s="3">
        <v>500</v>
      </c>
      <c r="M317" s="3">
        <v>2</v>
      </c>
      <c r="N317" s="3">
        <v>0</v>
      </c>
      <c r="O317" s="3">
        <v>1</v>
      </c>
      <c r="P317" s="3">
        <v>2</v>
      </c>
      <c r="Q317" s="3">
        <v>100</v>
      </c>
      <c r="R317" s="3">
        <v>100</v>
      </c>
      <c r="S317" s="3">
        <v>1</v>
      </c>
      <c r="T317" s="3">
        <v>1</v>
      </c>
      <c r="U317" s="3" t="b">
        <v>1</v>
      </c>
      <c r="V317" s="3">
        <v>368</v>
      </c>
      <c r="W317" s="51">
        <v>138238.97</v>
      </c>
      <c r="X317" s="51">
        <v>151175.04999999999</v>
      </c>
      <c r="Y317" s="51">
        <v>480.96</v>
      </c>
      <c r="Z317" s="51">
        <v>479.97</v>
      </c>
      <c r="AA317" s="51">
        <v>463.33</v>
      </c>
      <c r="AB317" s="51">
        <v>461.87</v>
      </c>
      <c r="AC317" s="17">
        <v>1.03805994356662</v>
      </c>
      <c r="AD317" s="17">
        <v>1.0391958953464699</v>
      </c>
      <c r="AE317" s="51">
        <v>2503</v>
      </c>
      <c r="AF317" s="51">
        <v>2581</v>
      </c>
      <c r="AG317" s="51">
        <v>2473.1799999999998</v>
      </c>
      <c r="AH317" s="51">
        <v>2610.8200000000002</v>
      </c>
      <c r="AI317" s="17">
        <v>1.0139453506574601</v>
      </c>
      <c r="AJ317" s="17">
        <v>0.99015690579691695</v>
      </c>
      <c r="AK317" s="3">
        <v>-15</v>
      </c>
      <c r="AL317" s="3">
        <v>3</v>
      </c>
      <c r="AN317" s="6">
        <v>3.66398165674231E-3</v>
      </c>
      <c r="AP317" s="6">
        <v>1.3065497911979307E-3</v>
      </c>
      <c r="AR317" s="6">
        <v>4.1583672587552911E-6</v>
      </c>
      <c r="AT317" s="6">
        <v>-8.3337847466280479E-6</v>
      </c>
      <c r="AV317" s="6">
        <v>-1.5537265700205083E-4</v>
      </c>
      <c r="AX317" s="6">
        <v>-4.3283485186229598E-4</v>
      </c>
      <c r="AZ317" s="6">
        <v>1.123406041402264E-3</v>
      </c>
      <c r="BA317" s="20"/>
      <c r="BB317" s="6">
        <v>3.94908813521333E-5</v>
      </c>
      <c r="BC317" s="20"/>
      <c r="BD317" s="6">
        <v>3.2131775448451805E-4</v>
      </c>
      <c r="BE317" s="23"/>
      <c r="BF317" s="6">
        <v>-3.1141016126712273E-4</v>
      </c>
      <c r="BG317" s="23"/>
      <c r="BH317" s="6">
        <v>3.4641947998936828E-3</v>
      </c>
      <c r="BI317" s="23"/>
      <c r="BJ317" s="6">
        <v>-3.2595773468153677E-3</v>
      </c>
      <c r="BK317" s="23"/>
      <c r="BL317" s="6">
        <v>-3.284475066589243E-3</v>
      </c>
      <c r="BM317" s="20"/>
      <c r="BN317" s="6">
        <v>2.8052513847258709E-3</v>
      </c>
      <c r="BO317" s="20"/>
      <c r="BR317">
        <v>3</v>
      </c>
      <c r="BS317">
        <f t="shared" si="54"/>
        <v>18</v>
      </c>
      <c r="BT317">
        <v>151175.04999999999</v>
      </c>
    </row>
    <row r="318" spans="1:72" x14ac:dyDescent="0.25">
      <c r="A318" s="3">
        <v>89</v>
      </c>
      <c r="B318" s="3" t="s">
        <v>21</v>
      </c>
      <c r="C318" s="3" t="s">
        <v>22</v>
      </c>
      <c r="D318" s="3" t="s">
        <v>40</v>
      </c>
      <c r="E318" s="3" t="s">
        <v>241</v>
      </c>
      <c r="F318" s="3" t="s">
        <v>43</v>
      </c>
      <c r="G318" s="3" t="b">
        <v>1</v>
      </c>
      <c r="H318" s="3" t="b">
        <v>1</v>
      </c>
      <c r="I318" s="3" t="b">
        <v>0</v>
      </c>
      <c r="J318" s="3" t="b">
        <v>1</v>
      </c>
      <c r="K318" s="3" t="b">
        <v>1</v>
      </c>
      <c r="L318" s="3">
        <v>500</v>
      </c>
      <c r="M318" s="3">
        <v>2</v>
      </c>
      <c r="N318" s="3">
        <v>0</v>
      </c>
      <c r="O318" s="3">
        <v>1</v>
      </c>
      <c r="P318" s="3">
        <v>2</v>
      </c>
      <c r="Q318" s="3">
        <v>100</v>
      </c>
      <c r="R318" s="3">
        <v>100</v>
      </c>
      <c r="S318" s="3">
        <v>1</v>
      </c>
      <c r="T318" s="3">
        <v>1</v>
      </c>
      <c r="U318" s="3" t="b">
        <v>1</v>
      </c>
      <c r="V318" s="3">
        <v>369</v>
      </c>
      <c r="W318" s="51">
        <v>137946.65</v>
      </c>
      <c r="X318" s="51">
        <v>151708.54999999999</v>
      </c>
      <c r="Y318" s="51">
        <v>480.95</v>
      </c>
      <c r="Z318" s="51">
        <v>479.99</v>
      </c>
      <c r="AA318" s="51">
        <v>463.15</v>
      </c>
      <c r="AB318" s="51">
        <v>461.95</v>
      </c>
      <c r="AC318" s="17">
        <v>1.0364417108564401</v>
      </c>
      <c r="AD318" s="17">
        <v>1.0390564921582299</v>
      </c>
      <c r="AE318" s="51">
        <v>2499.09</v>
      </c>
      <c r="AF318" s="51">
        <v>2584.91</v>
      </c>
      <c r="AG318" s="51">
        <v>2454.9499999999998</v>
      </c>
      <c r="AH318" s="51">
        <v>2629.05</v>
      </c>
      <c r="AI318" s="17">
        <v>1.01983315533528</v>
      </c>
      <c r="AJ318" s="17">
        <v>0.98479536836607495</v>
      </c>
      <c r="AK318" s="3">
        <v>-15</v>
      </c>
      <c r="AL318" s="3">
        <v>3</v>
      </c>
      <c r="AN318" s="6">
        <v>1.5416347156598231E-3</v>
      </c>
      <c r="AP318" s="6">
        <v>4.8401821221519814E-3</v>
      </c>
      <c r="AR318" s="6">
        <v>-1.6633469034688098E-5</v>
      </c>
      <c r="AT318" s="6">
        <v>3.3335138986734236E-5</v>
      </c>
      <c r="AV318" s="6">
        <v>-5.4380429950684483E-4</v>
      </c>
      <c r="AX318" s="6">
        <v>-2.5970091111737759E-4</v>
      </c>
      <c r="AZ318" s="6">
        <v>-4.3724626256469445E-4</v>
      </c>
      <c r="BA318" s="20"/>
      <c r="BB318" s="6">
        <v>-9.4659661407980877E-5</v>
      </c>
      <c r="BC318" s="20"/>
      <c r="BD318" s="6">
        <v>-1.2413096336176821E-3</v>
      </c>
      <c r="BE318" s="23"/>
      <c r="BF318" s="6">
        <v>1.2030347772331584E-3</v>
      </c>
      <c r="BG318" s="23"/>
      <c r="BH318" s="6">
        <v>-3.9324169595423841E-3</v>
      </c>
      <c r="BI318" s="23"/>
      <c r="BJ318" s="6">
        <v>3.7001433175611886E-3</v>
      </c>
      <c r="BK318" s="23"/>
      <c r="BL318" s="6">
        <v>2.5032790035421915E-3</v>
      </c>
      <c r="BM318" s="20"/>
      <c r="BN318" s="6">
        <v>-2.6247747653386222E-3</v>
      </c>
      <c r="BO318" s="20"/>
      <c r="BR318">
        <v>3</v>
      </c>
      <c r="BS318">
        <f t="shared" si="54"/>
        <v>18</v>
      </c>
      <c r="BT318">
        <v>151708.54999999999</v>
      </c>
    </row>
    <row r="319" spans="1:72" x14ac:dyDescent="0.25">
      <c r="A319" s="3">
        <v>90</v>
      </c>
      <c r="B319" s="3" t="s">
        <v>21</v>
      </c>
      <c r="C319" s="3" t="s">
        <v>22</v>
      </c>
      <c r="D319" s="3" t="s">
        <v>40</v>
      </c>
      <c r="E319" s="3" t="s">
        <v>241</v>
      </c>
      <c r="F319" s="3" t="s">
        <v>43</v>
      </c>
      <c r="G319" s="3" t="b">
        <v>1</v>
      </c>
      <c r="H319" s="3" t="b">
        <v>1</v>
      </c>
      <c r="I319" s="3" t="b">
        <v>0</v>
      </c>
      <c r="J319" s="3" t="b">
        <v>1</v>
      </c>
      <c r="K319" s="3" t="b">
        <v>1</v>
      </c>
      <c r="L319" s="3">
        <v>500</v>
      </c>
      <c r="M319" s="3">
        <v>2</v>
      </c>
      <c r="N319" s="3">
        <v>0</v>
      </c>
      <c r="O319" s="3">
        <v>1</v>
      </c>
      <c r="P319" s="3">
        <v>2</v>
      </c>
      <c r="Q319" s="3">
        <v>100</v>
      </c>
      <c r="R319" s="3">
        <v>100</v>
      </c>
      <c r="S319" s="3">
        <v>1</v>
      </c>
      <c r="T319" s="3">
        <v>1</v>
      </c>
      <c r="U319" s="3" t="b">
        <v>1</v>
      </c>
      <c r="V319" s="3">
        <v>372</v>
      </c>
      <c r="W319" s="51">
        <v>137614.64000000001</v>
      </c>
      <c r="X319" s="51">
        <v>150964.82999999999</v>
      </c>
      <c r="Y319" s="51">
        <v>480.96</v>
      </c>
      <c r="Z319" s="51">
        <v>479.96</v>
      </c>
      <c r="AA319" s="51">
        <v>463.4</v>
      </c>
      <c r="AB319" s="51">
        <v>462.13</v>
      </c>
      <c r="AC319" s="17">
        <v>1.0379057403929699</v>
      </c>
      <c r="AD319" s="17">
        <v>1.03859008961219</v>
      </c>
      <c r="AE319" s="51">
        <v>2504.29</v>
      </c>
      <c r="AF319" s="51">
        <v>2579.71</v>
      </c>
      <c r="AG319" s="51">
        <v>2460.67</v>
      </c>
      <c r="AH319" s="51">
        <v>2623.33</v>
      </c>
      <c r="AI319" s="17">
        <v>1.0199461742026901</v>
      </c>
      <c r="AJ319" s="17">
        <v>0.985224920044529</v>
      </c>
      <c r="AK319" s="3">
        <v>-15</v>
      </c>
      <c r="AL319" s="3">
        <v>3</v>
      </c>
      <c r="AN319" s="6">
        <v>-8.6887571095750626E-4</v>
      </c>
      <c r="AP319" s="6">
        <v>-8.5840440504525439E-5</v>
      </c>
      <c r="AR319" s="6">
        <v>4.1583672587552911E-6</v>
      </c>
      <c r="AT319" s="6">
        <v>-2.9168246613364701E-5</v>
      </c>
      <c r="AV319" s="6">
        <v>-4.3159071391185577E-6</v>
      </c>
      <c r="AX319" s="6">
        <v>1.2985045555868879E-4</v>
      </c>
      <c r="AZ319" s="6">
        <v>9.7468976795012097E-4</v>
      </c>
      <c r="BA319" s="20"/>
      <c r="BB319" s="6">
        <v>-5.4348838251450093E-4</v>
      </c>
      <c r="BC319" s="20"/>
      <c r="BD319" s="6">
        <v>8.3686489787382357E-4</v>
      </c>
      <c r="BE319" s="23"/>
      <c r="BF319" s="6">
        <v>-8.1106079315085289E-4</v>
      </c>
      <c r="BG319" s="23"/>
      <c r="BH319" s="6">
        <v>-1.6115930832957259E-3</v>
      </c>
      <c r="BI319" s="23"/>
      <c r="BJ319" s="6">
        <v>1.5164021107463288E-3</v>
      </c>
      <c r="BK319" s="23"/>
      <c r="BL319" s="6">
        <v>2.6143773577929075E-3</v>
      </c>
      <c r="BM319" s="20"/>
      <c r="BN319" s="6">
        <v>-2.1897359584859277E-3</v>
      </c>
      <c r="BO319" s="20"/>
      <c r="BR319">
        <v>3</v>
      </c>
      <c r="BS319">
        <f t="shared" si="54"/>
        <v>18</v>
      </c>
      <c r="BT319">
        <v>150964.82999999999</v>
      </c>
    </row>
    <row r="320" spans="1:72" x14ac:dyDescent="0.25">
      <c r="A320" s="1">
        <v>91</v>
      </c>
      <c r="B320" s="1" t="s">
        <v>21</v>
      </c>
      <c r="C320" s="1" t="s">
        <v>22</v>
      </c>
      <c r="D320" s="1" t="s">
        <v>40</v>
      </c>
      <c r="E320" s="1" t="s">
        <v>242</v>
      </c>
      <c r="F320" s="1" t="s">
        <v>43</v>
      </c>
      <c r="G320" s="1" t="b">
        <v>1</v>
      </c>
      <c r="H320" s="1" t="b">
        <v>1</v>
      </c>
      <c r="I320" s="1" t="b">
        <v>0</v>
      </c>
      <c r="J320" s="1" t="b">
        <v>1</v>
      </c>
      <c r="K320" s="1" t="b">
        <v>1</v>
      </c>
      <c r="L320" s="1">
        <v>500</v>
      </c>
      <c r="M320" s="1">
        <v>2</v>
      </c>
      <c r="N320" s="1">
        <v>0</v>
      </c>
      <c r="O320" s="1">
        <v>1</v>
      </c>
      <c r="P320" s="1">
        <v>2</v>
      </c>
      <c r="Q320" s="1">
        <v>100</v>
      </c>
      <c r="R320" s="1">
        <v>100</v>
      </c>
      <c r="S320" s="1">
        <v>1</v>
      </c>
      <c r="T320" s="1">
        <v>1</v>
      </c>
      <c r="U320" s="1" t="b">
        <v>1</v>
      </c>
      <c r="V320" s="1">
        <v>451</v>
      </c>
      <c r="W320" s="50">
        <v>133305.23000000001</v>
      </c>
      <c r="X320" s="50">
        <v>148085.20000000001</v>
      </c>
      <c r="Y320" s="50">
        <v>480.96</v>
      </c>
      <c r="Z320" s="50">
        <v>480.61</v>
      </c>
      <c r="AA320" s="50">
        <v>464.29</v>
      </c>
      <c r="AB320" s="50">
        <v>462.78</v>
      </c>
      <c r="AC320" s="16">
        <v>1.0342140486315301</v>
      </c>
      <c r="AD320" s="16">
        <v>1.0385023414658601</v>
      </c>
      <c r="AE320" s="50">
        <v>2428.66</v>
      </c>
      <c r="AF320" s="50">
        <v>2655.34</v>
      </c>
      <c r="AG320" s="50">
        <v>2440.15</v>
      </c>
      <c r="AH320" s="50">
        <v>2643.85</v>
      </c>
      <c r="AI320" s="16">
        <v>0.99723799824838399</v>
      </c>
      <c r="AJ320" s="16">
        <v>1.0060308016070101</v>
      </c>
      <c r="AK320" s="1">
        <v>-15</v>
      </c>
      <c r="AL320" s="1">
        <v>2</v>
      </c>
      <c r="AN320" s="6" cm="1">
        <f t="array" ref="AN320:AN324">W320:W324/AO320-1</f>
        <v>3.6973955986652207E-4</v>
      </c>
      <c r="AO320" s="23">
        <f>AVERAGE(W320:W324)</f>
        <v>133255.96000000002</v>
      </c>
      <c r="AP320" s="6" cm="1">
        <f t="array" ref="AP320:AP324">X320:X324/AQ320-1</f>
        <v>-7.1058632309266567E-3</v>
      </c>
      <c r="AQ320" s="23">
        <f t="shared" ref="AQ320" si="59">AVERAGE(X320:X324)</f>
        <v>149145.00400000002</v>
      </c>
      <c r="AR320" s="6" cm="1">
        <f t="array" ref="AR320:AR324">Y320:Y324/AS320-1</f>
        <v>-1.0810541109174121E-4</v>
      </c>
      <c r="AS320" s="23">
        <f>AVERAGE(Y320:Y324)</f>
        <v>481.01200000000006</v>
      </c>
      <c r="AT320" s="6" cm="1">
        <f t="array" ref="AT320:AT324">Z320:Z324/AU320-1</f>
        <v>1.3318183899158065E-4</v>
      </c>
      <c r="AU320" s="23">
        <f>AVERAGE(Z320:Z324)</f>
        <v>480.54599999999999</v>
      </c>
      <c r="AV320" s="6" cm="1">
        <f t="array" ref="AV320:AV324">AA320:AA324/AW320-1</f>
        <v>3.3610983035070596E-4</v>
      </c>
      <c r="AW320" s="23">
        <f>AVERAGE(AA320:AA324)</f>
        <v>464.13400000000001</v>
      </c>
      <c r="AX320" s="6" cm="1">
        <f t="array" ref="AX320:AX324">AB320:AB324/AY320-1</f>
        <v>5.6213785349812362E-4</v>
      </c>
      <c r="AY320" s="23">
        <f>AVERAGE(AB320:AB324)</f>
        <v>462.52</v>
      </c>
      <c r="AZ320" s="6" cm="1">
        <f t="array" ref="AZ320:AZ324">AC320:AC324/BA320-1</f>
        <v>-1.5664440426762516E-3</v>
      </c>
      <c r="BA320" s="20">
        <f>AVERAGE(AC320:AC324)</f>
        <v>1.035836628747818</v>
      </c>
      <c r="BB320" s="6" cm="1">
        <f t="array" ref="BB320:BB324">AD320:AD324/BC320-1</f>
        <v>2.4770908157689675E-4</v>
      </c>
      <c r="BC320" s="20">
        <f>AVERAGE(AD320:AD324)</f>
        <v>1.0382451587111441</v>
      </c>
      <c r="BD320" s="6" cm="1">
        <f t="array" ref="BD320:BD324">AE320:AE324/BE320-1</f>
        <v>-2.5627335824880415E-3</v>
      </c>
      <c r="BE320" s="23">
        <f>AVERAGE(AE320:AE324)</f>
        <v>2434.9</v>
      </c>
      <c r="BF320" s="6" cm="1">
        <f t="array" ref="BF320:BF324">AF320:AF324/BG320-1</f>
        <v>2.3555169680269383E-3</v>
      </c>
      <c r="BG320" s="23">
        <f>AVERAGE(AF320:AF324)</f>
        <v>2649.1</v>
      </c>
      <c r="BH320" s="6" cm="1">
        <f t="array" ref="BH320:BH324">AG320:AG324/BI320-1</f>
        <v>4.7847875051987288E-3</v>
      </c>
      <c r="BI320" s="23">
        <f>AVERAGE(AG320:AG324)</f>
        <v>2428.5299999999997</v>
      </c>
      <c r="BJ320" s="6" cm="1">
        <f t="array" ref="BJ320:BJ324">AH320:AH324/BK320-1</f>
        <v>-4.3758731975884757E-3</v>
      </c>
      <c r="BK320" s="23">
        <f>AVERAGE(AH320:AH324)</f>
        <v>2655.4700000000003</v>
      </c>
      <c r="BL320" s="6" cm="1">
        <f t="array" ref="BL320:BL324">AI320:AI324/BM320-1</f>
        <v>-7.3142071806164832E-3</v>
      </c>
      <c r="BM320" s="20">
        <f>AVERAGE(AI320:AI324)</f>
        <v>1.0045857465291927</v>
      </c>
      <c r="BN320" s="6" cm="1">
        <f t="array" ref="BN320:BN324">AJ320:AJ324/BO320-1</f>
        <v>6.7807739658898303E-3</v>
      </c>
      <c r="BO320" s="20">
        <f>AVERAGE(AJ320:AJ324)</f>
        <v>0.99925507878351161</v>
      </c>
      <c r="BR320">
        <v>2</v>
      </c>
      <c r="BS320">
        <f t="shared" si="54"/>
        <v>17</v>
      </c>
      <c r="BT320">
        <v>148085.20000000001</v>
      </c>
    </row>
    <row r="321" spans="1:72" x14ac:dyDescent="0.25">
      <c r="A321" s="1">
        <v>92</v>
      </c>
      <c r="B321" s="1" t="s">
        <v>21</v>
      </c>
      <c r="C321" s="1" t="s">
        <v>22</v>
      </c>
      <c r="D321" s="1" t="s">
        <v>40</v>
      </c>
      <c r="E321" s="1" t="s">
        <v>242</v>
      </c>
      <c r="F321" s="1" t="s">
        <v>43</v>
      </c>
      <c r="G321" s="1" t="b">
        <v>1</v>
      </c>
      <c r="H321" s="1" t="b">
        <v>1</v>
      </c>
      <c r="I321" s="1" t="b">
        <v>0</v>
      </c>
      <c r="J321" s="1" t="b">
        <v>1</v>
      </c>
      <c r="K321" s="1" t="b">
        <v>1</v>
      </c>
      <c r="L321" s="1">
        <v>500</v>
      </c>
      <c r="M321" s="1">
        <v>2</v>
      </c>
      <c r="N321" s="1">
        <v>0</v>
      </c>
      <c r="O321" s="1">
        <v>1</v>
      </c>
      <c r="P321" s="1">
        <v>2</v>
      </c>
      <c r="Q321" s="1">
        <v>100</v>
      </c>
      <c r="R321" s="1">
        <v>100</v>
      </c>
      <c r="S321" s="1">
        <v>1</v>
      </c>
      <c r="T321" s="1">
        <v>1</v>
      </c>
      <c r="U321" s="1" t="b">
        <v>1</v>
      </c>
      <c r="V321" s="1">
        <v>450</v>
      </c>
      <c r="W321" s="50">
        <v>132539.88</v>
      </c>
      <c r="X321" s="50">
        <v>149229.76000000001</v>
      </c>
      <c r="Y321" s="50">
        <v>480.93</v>
      </c>
      <c r="Z321" s="50">
        <v>480.56</v>
      </c>
      <c r="AA321" s="50">
        <v>464.64</v>
      </c>
      <c r="AB321" s="50">
        <v>462.57</v>
      </c>
      <c r="AC321" s="16">
        <v>1.0335724818062799</v>
      </c>
      <c r="AD321" s="16">
        <v>1.0362781831291901</v>
      </c>
      <c r="AE321" s="50">
        <v>2434.0500000000002</v>
      </c>
      <c r="AF321" s="50">
        <v>2649.95</v>
      </c>
      <c r="AG321" s="50">
        <v>2437.41</v>
      </c>
      <c r="AH321" s="50">
        <v>2646.59</v>
      </c>
      <c r="AI321" s="16">
        <v>1.00030481036626</v>
      </c>
      <c r="AJ321" s="16">
        <v>1.0027113825348399</v>
      </c>
      <c r="AK321" s="1">
        <v>-15</v>
      </c>
      <c r="AL321" s="1">
        <v>2</v>
      </c>
      <c r="AN321" s="6">
        <v>-5.3737183687695422E-3</v>
      </c>
      <c r="AP321" s="6">
        <v>5.6827917614987733E-4</v>
      </c>
      <c r="AR321" s="6">
        <v>-1.7047391749069885E-4</v>
      </c>
      <c r="AT321" s="6">
        <v>2.913352727951235E-5</v>
      </c>
      <c r="AV321" s="6">
        <v>1.0902023984451503E-3</v>
      </c>
      <c r="AX321" s="6">
        <v>1.0810343336498107E-4</v>
      </c>
      <c r="AZ321" s="6">
        <v>-2.1858147112205906E-3</v>
      </c>
      <c r="BA321" s="20"/>
      <c r="BB321" s="6">
        <v>-1.8945193873052268E-3</v>
      </c>
      <c r="BC321" s="20"/>
      <c r="BD321" s="6">
        <v>-3.4909031171703742E-4</v>
      </c>
      <c r="BE321" s="23"/>
      <c r="BF321" s="6">
        <v>3.2086368955486222E-4</v>
      </c>
      <c r="BG321" s="23"/>
      <c r="BH321" s="6">
        <v>3.6565329643858391E-3</v>
      </c>
      <c r="BI321" s="23"/>
      <c r="BJ321" s="6">
        <v>-3.3440407912723735E-3</v>
      </c>
      <c r="BK321" s="23"/>
      <c r="BL321" s="6">
        <v>-4.2613944879501542E-3</v>
      </c>
      <c r="BM321" s="20"/>
      <c r="BN321" s="6">
        <v>3.4588803446824468E-3</v>
      </c>
      <c r="BO321" s="20"/>
      <c r="BR321">
        <v>2</v>
      </c>
      <c r="BS321">
        <f t="shared" si="54"/>
        <v>17</v>
      </c>
      <c r="BT321">
        <v>149229.76000000001</v>
      </c>
    </row>
    <row r="322" spans="1:72" x14ac:dyDescent="0.25">
      <c r="A322" s="1">
        <v>93</v>
      </c>
      <c r="B322" s="1" t="s">
        <v>21</v>
      </c>
      <c r="C322" s="1" t="s">
        <v>22</v>
      </c>
      <c r="D322" s="1" t="s">
        <v>40</v>
      </c>
      <c r="E322" s="1" t="s">
        <v>242</v>
      </c>
      <c r="F322" s="1" t="s">
        <v>43</v>
      </c>
      <c r="G322" s="1" t="b">
        <v>1</v>
      </c>
      <c r="H322" s="1" t="b">
        <v>1</v>
      </c>
      <c r="I322" s="1" t="b">
        <v>0</v>
      </c>
      <c r="J322" s="1" t="b">
        <v>1</v>
      </c>
      <c r="K322" s="1" t="b">
        <v>1</v>
      </c>
      <c r="L322" s="1">
        <v>500</v>
      </c>
      <c r="M322" s="1">
        <v>2</v>
      </c>
      <c r="N322" s="1">
        <v>0</v>
      </c>
      <c r="O322" s="1">
        <v>1</v>
      </c>
      <c r="P322" s="1">
        <v>2</v>
      </c>
      <c r="Q322" s="1">
        <v>100</v>
      </c>
      <c r="R322" s="1">
        <v>100</v>
      </c>
      <c r="S322" s="1">
        <v>1</v>
      </c>
      <c r="T322" s="1">
        <v>1</v>
      </c>
      <c r="U322" s="1" t="b">
        <v>1</v>
      </c>
      <c r="V322" s="1">
        <v>443</v>
      </c>
      <c r="W322" s="50">
        <v>133371.6</v>
      </c>
      <c r="X322" s="50">
        <v>150402.13</v>
      </c>
      <c r="Y322" s="50">
        <v>481.07</v>
      </c>
      <c r="Z322" s="50">
        <v>480.49</v>
      </c>
      <c r="AA322" s="50">
        <v>464.06</v>
      </c>
      <c r="AB322" s="50">
        <v>462.75</v>
      </c>
      <c r="AC322" s="16">
        <v>1.0371653157374101</v>
      </c>
      <c r="AD322" s="16">
        <v>1.03857014920517</v>
      </c>
      <c r="AE322" s="50">
        <v>2443.31</v>
      </c>
      <c r="AF322" s="50">
        <v>2640.69</v>
      </c>
      <c r="AG322" s="50">
        <v>2426.06</v>
      </c>
      <c r="AH322" s="50">
        <v>2657.94</v>
      </c>
      <c r="AI322" s="16">
        <v>1.00898782820052</v>
      </c>
      <c r="AJ322" s="16">
        <v>0.99510301201806095</v>
      </c>
      <c r="AK322" s="1">
        <v>-15</v>
      </c>
      <c r="AL322" s="1">
        <v>2</v>
      </c>
      <c r="AN322" s="6">
        <v>8.678035864211342E-4</v>
      </c>
      <c r="AP322" s="6">
        <v>8.428884416403104E-3</v>
      </c>
      <c r="AR322" s="6">
        <v>1.2057911237128849E-4</v>
      </c>
      <c r="AT322" s="6">
        <v>-1.1653410911749429E-4</v>
      </c>
      <c r="AV322" s="6">
        <v>-1.5943671439710982E-4</v>
      </c>
      <c r="AX322" s="6">
        <v>4.9727579347913498E-4</v>
      </c>
      <c r="AZ322" s="6">
        <v>1.2827186765911325E-3</v>
      </c>
      <c r="BA322" s="20"/>
      <c r="BB322" s="6">
        <v>3.1301903148706067E-4</v>
      </c>
      <c r="BC322" s="20"/>
      <c r="BD322" s="6">
        <v>3.4539406135773998E-3</v>
      </c>
      <c r="BE322" s="23"/>
      <c r="BF322" s="6">
        <v>-3.1746630931258624E-3</v>
      </c>
      <c r="BG322" s="23"/>
      <c r="BH322" s="6">
        <v>-1.0170761736523204E-3</v>
      </c>
      <c r="BI322" s="23"/>
      <c r="BJ322" s="6">
        <v>9.3015549036512546E-4</v>
      </c>
      <c r="BK322" s="23"/>
      <c r="BL322" s="6">
        <v>4.3819869896983832E-3</v>
      </c>
      <c r="BM322" s="20"/>
      <c r="BN322" s="6">
        <v>-4.1551620338076134E-3</v>
      </c>
      <c r="BO322" s="20"/>
      <c r="BR322">
        <v>2</v>
      </c>
      <c r="BS322">
        <f t="shared" si="54"/>
        <v>17</v>
      </c>
      <c r="BT322">
        <v>150402.13</v>
      </c>
    </row>
    <row r="323" spans="1:72" x14ac:dyDescent="0.25">
      <c r="A323" s="1">
        <v>94</v>
      </c>
      <c r="B323" s="1" t="s">
        <v>21</v>
      </c>
      <c r="C323" s="1" t="s">
        <v>22</v>
      </c>
      <c r="D323" s="1" t="s">
        <v>40</v>
      </c>
      <c r="E323" s="1" t="s">
        <v>242</v>
      </c>
      <c r="F323" s="1" t="s">
        <v>43</v>
      </c>
      <c r="G323" s="1" t="b">
        <v>1</v>
      </c>
      <c r="H323" s="1" t="b">
        <v>1</v>
      </c>
      <c r="I323" s="1" t="b">
        <v>0</v>
      </c>
      <c r="J323" s="1" t="b">
        <v>1</v>
      </c>
      <c r="K323" s="1" t="b">
        <v>1</v>
      </c>
      <c r="L323" s="1">
        <v>500</v>
      </c>
      <c r="M323" s="1">
        <v>2</v>
      </c>
      <c r="N323" s="1">
        <v>0</v>
      </c>
      <c r="O323" s="1">
        <v>1</v>
      </c>
      <c r="P323" s="1">
        <v>2</v>
      </c>
      <c r="Q323" s="1">
        <v>100</v>
      </c>
      <c r="R323" s="1">
        <v>100</v>
      </c>
      <c r="S323" s="1">
        <v>1</v>
      </c>
      <c r="T323" s="1">
        <v>1</v>
      </c>
      <c r="U323" s="1" t="b">
        <v>1</v>
      </c>
      <c r="V323" s="1">
        <v>376</v>
      </c>
      <c r="W323" s="50">
        <v>134440.39000000001</v>
      </c>
      <c r="X323" s="50">
        <v>148646.29</v>
      </c>
      <c r="Y323" s="50">
        <v>481.13</v>
      </c>
      <c r="Z323" s="50">
        <v>480.62</v>
      </c>
      <c r="AA323" s="50">
        <v>463.5</v>
      </c>
      <c r="AB323" s="50">
        <v>461.64</v>
      </c>
      <c r="AC323" s="16">
        <v>1.03804427455647</v>
      </c>
      <c r="AD323" s="16">
        <v>1.0399529308683999</v>
      </c>
      <c r="AE323" s="50">
        <v>2436.9699999999998</v>
      </c>
      <c r="AF323" s="50">
        <v>2647.03</v>
      </c>
      <c r="AG323" s="50">
        <v>2425</v>
      </c>
      <c r="AH323" s="50">
        <v>2659</v>
      </c>
      <c r="AI323" s="16">
        <v>1.0065902207191699</v>
      </c>
      <c r="AJ323" s="16">
        <v>0.99683566508562804</v>
      </c>
      <c r="AK323" s="1">
        <v>-15</v>
      </c>
      <c r="AL323" s="1">
        <v>2</v>
      </c>
      <c r="AN323" s="6">
        <v>8.8883829286134919E-3</v>
      </c>
      <c r="AP323" s="6">
        <v>-3.3438196830247735E-3</v>
      </c>
      <c r="AR323" s="6">
        <v>2.4531612516920376E-4</v>
      </c>
      <c r="AT323" s="6">
        <v>1.5399150133399431E-4</v>
      </c>
      <c r="AV323" s="6">
        <v>-1.3659848233484873E-3</v>
      </c>
      <c r="AX323" s="6">
        <v>-1.9026204272247771E-3</v>
      </c>
      <c r="AZ323" s="6">
        <v>2.1312683365142249E-3</v>
      </c>
      <c r="BA323" s="20"/>
      <c r="BB323" s="6">
        <v>1.6448640698463191E-3</v>
      </c>
      <c r="BC323" s="20"/>
      <c r="BD323" s="6">
        <v>8.5013758265217731E-4</v>
      </c>
      <c r="BE323" s="23"/>
      <c r="BF323" s="6">
        <v>-7.813974557395742E-4</v>
      </c>
      <c r="BG323" s="23"/>
      <c r="BH323" s="6">
        <v>-1.4535542076893337E-3</v>
      </c>
      <c r="BI323" s="23"/>
      <c r="BJ323" s="6">
        <v>1.3293315307647546E-3</v>
      </c>
      <c r="BK323" s="23"/>
      <c r="BL323" s="6">
        <v>1.9953241392309806E-3</v>
      </c>
      <c r="BM323" s="20"/>
      <c r="BN323" s="6">
        <v>-2.4212173140305548E-3</v>
      </c>
      <c r="BO323" s="20"/>
      <c r="BR323">
        <v>2</v>
      </c>
      <c r="BS323">
        <f t="shared" si="54"/>
        <v>17</v>
      </c>
      <c r="BT323">
        <v>148646.29</v>
      </c>
    </row>
    <row r="324" spans="1:72" x14ac:dyDescent="0.25">
      <c r="A324" s="1">
        <v>95</v>
      </c>
      <c r="B324" s="1" t="s">
        <v>21</v>
      </c>
      <c r="C324" s="1" t="s">
        <v>22</v>
      </c>
      <c r="D324" s="1" t="s">
        <v>40</v>
      </c>
      <c r="E324" s="1" t="s">
        <v>242</v>
      </c>
      <c r="F324" s="1" t="s">
        <v>43</v>
      </c>
      <c r="G324" s="1" t="b">
        <v>1</v>
      </c>
      <c r="H324" s="1" t="b">
        <v>1</v>
      </c>
      <c r="I324" s="1" t="b">
        <v>0</v>
      </c>
      <c r="J324" s="1" t="b">
        <v>1</v>
      </c>
      <c r="K324" s="1" t="b">
        <v>1</v>
      </c>
      <c r="L324" s="1">
        <v>500</v>
      </c>
      <c r="M324" s="1">
        <v>2</v>
      </c>
      <c r="N324" s="1">
        <v>0</v>
      </c>
      <c r="O324" s="1">
        <v>1</v>
      </c>
      <c r="P324" s="1">
        <v>2</v>
      </c>
      <c r="Q324" s="1">
        <v>100</v>
      </c>
      <c r="R324" s="1">
        <v>100</v>
      </c>
      <c r="S324" s="1">
        <v>1</v>
      </c>
      <c r="T324" s="1">
        <v>1</v>
      </c>
      <c r="U324" s="1" t="b">
        <v>1</v>
      </c>
      <c r="V324" s="1">
        <v>433</v>
      </c>
      <c r="W324" s="50">
        <v>132622.70000000001</v>
      </c>
      <c r="X324" s="50">
        <v>149361.64000000001</v>
      </c>
      <c r="Y324" s="50">
        <v>480.97</v>
      </c>
      <c r="Z324" s="50">
        <v>480.45</v>
      </c>
      <c r="AA324" s="50">
        <v>464.18</v>
      </c>
      <c r="AB324" s="50">
        <v>462.86</v>
      </c>
      <c r="AC324" s="16">
        <v>1.0361870230074</v>
      </c>
      <c r="AD324" s="16">
        <v>1.0379221888871</v>
      </c>
      <c r="AE324" s="50">
        <v>2431.5100000000002</v>
      </c>
      <c r="AF324" s="50">
        <v>2652.49</v>
      </c>
      <c r="AG324" s="50">
        <v>2414.0300000000002</v>
      </c>
      <c r="AH324" s="50">
        <v>2669.97</v>
      </c>
      <c r="AI324" s="16">
        <v>1.0098078751116299</v>
      </c>
      <c r="AJ324" s="16">
        <v>0.99559453267201903</v>
      </c>
      <c r="AK324" s="1">
        <v>-15</v>
      </c>
      <c r="AL324" s="1">
        <v>2</v>
      </c>
      <c r="AN324" s="6">
        <v>-4.752207706131939E-3</v>
      </c>
      <c r="AP324" s="6">
        <v>1.4525193213981158E-3</v>
      </c>
      <c r="AR324" s="6">
        <v>-8.7315908958718325E-5</v>
      </c>
      <c r="AT324" s="6">
        <v>-1.9977275848725995E-4</v>
      </c>
      <c r="AV324" s="6">
        <v>9.9109308949518748E-5</v>
      </c>
      <c r="AX324" s="6">
        <v>7.3510334688231538E-4</v>
      </c>
      <c r="AZ324" s="6">
        <v>3.3827174079137379E-4</v>
      </c>
      <c r="BA324" s="20"/>
      <c r="BB324" s="6">
        <v>-3.1107279560549372E-4</v>
      </c>
      <c r="BC324" s="20"/>
      <c r="BD324" s="6">
        <v>-1.3922543020247202E-3</v>
      </c>
      <c r="BE324" s="23"/>
      <c r="BF324" s="6">
        <v>1.279679891283747E-3</v>
      </c>
      <c r="BG324" s="23"/>
      <c r="BH324" s="6">
        <v>-5.9706900882424696E-3</v>
      </c>
      <c r="BI324" s="23"/>
      <c r="BJ324" s="6">
        <v>5.460426967730525E-3</v>
      </c>
      <c r="BK324" s="23"/>
      <c r="BL324" s="6">
        <v>5.1982905396372736E-3</v>
      </c>
      <c r="BM324" s="20"/>
      <c r="BN324" s="6">
        <v>-3.6632749627341088E-3</v>
      </c>
      <c r="BO324" s="20"/>
      <c r="BR324">
        <v>2</v>
      </c>
      <c r="BS324">
        <f t="shared" si="54"/>
        <v>17</v>
      </c>
      <c r="BT324">
        <v>149361.64000000001</v>
      </c>
    </row>
    <row r="325" spans="1:72" x14ac:dyDescent="0.25">
      <c r="A325" s="3">
        <v>96</v>
      </c>
      <c r="B325" s="3" t="s">
        <v>21</v>
      </c>
      <c r="C325" s="3" t="s">
        <v>22</v>
      </c>
      <c r="D325" s="3" t="s">
        <v>40</v>
      </c>
      <c r="E325" s="3" t="s">
        <v>243</v>
      </c>
      <c r="F325" s="3" t="s">
        <v>43</v>
      </c>
      <c r="G325" s="3" t="b">
        <v>1</v>
      </c>
      <c r="H325" s="3" t="b">
        <v>1</v>
      </c>
      <c r="I325" s="3" t="b">
        <v>0</v>
      </c>
      <c r="J325" s="3" t="b">
        <v>1</v>
      </c>
      <c r="K325" s="3" t="b">
        <v>1</v>
      </c>
      <c r="L325" s="3">
        <v>500</v>
      </c>
      <c r="M325" s="3">
        <v>2</v>
      </c>
      <c r="N325" s="3">
        <v>0</v>
      </c>
      <c r="O325" s="3">
        <v>1</v>
      </c>
      <c r="P325" s="3">
        <v>2</v>
      </c>
      <c r="Q325" s="3">
        <v>100</v>
      </c>
      <c r="R325" s="3">
        <v>100</v>
      </c>
      <c r="S325" s="3">
        <v>1</v>
      </c>
      <c r="T325" s="3">
        <v>1</v>
      </c>
      <c r="U325" s="3" t="b">
        <v>1</v>
      </c>
      <c r="V325" s="3">
        <v>448</v>
      </c>
      <c r="W325" s="51">
        <v>122343.08</v>
      </c>
      <c r="X325" s="51">
        <v>145633.69</v>
      </c>
      <c r="Y325" s="51">
        <v>482.95</v>
      </c>
      <c r="Z325" s="51">
        <v>480.97</v>
      </c>
      <c r="AA325" s="51">
        <v>466.74</v>
      </c>
      <c r="AB325" s="51">
        <v>464.05</v>
      </c>
      <c r="AC325" s="17">
        <v>1.03473832060229</v>
      </c>
      <c r="AD325" s="17">
        <v>1.04146946331597</v>
      </c>
      <c r="AE325" s="51">
        <v>2493.14</v>
      </c>
      <c r="AF325" s="51">
        <v>2590.86</v>
      </c>
      <c r="AG325" s="51">
        <v>2402.54</v>
      </c>
      <c r="AH325" s="51">
        <v>2681.46</v>
      </c>
      <c r="AI325" s="17">
        <v>1.0395548702974899</v>
      </c>
      <c r="AJ325" s="17">
        <v>0.96760434397617301</v>
      </c>
      <c r="AK325" s="3">
        <v>-15</v>
      </c>
      <c r="AL325" s="3">
        <v>1</v>
      </c>
      <c r="AN325" s="6" cm="1">
        <f t="array" ref="AN325:AN329">W325:W329/AO325-1</f>
        <v>-6.1028170093526679E-3</v>
      </c>
      <c r="AO325" s="23">
        <f>AVERAGE(W325:W329)</f>
        <v>123094.302</v>
      </c>
      <c r="AP325" s="6" cm="1">
        <f t="array" ref="AP325:AP329">X325:X329/AQ325-1</f>
        <v>-6.7959135505643031E-3</v>
      </c>
      <c r="AQ325" s="23">
        <f t="shared" ref="AQ325" si="60">AVERAGE(X325:X329)</f>
        <v>146630.17600000004</v>
      </c>
      <c r="AR325" s="6" cm="1">
        <f t="array" ref="AR325:AR329">Y325:Y329/AS325-1</f>
        <v>2.8989348485053412E-5</v>
      </c>
      <c r="AS325" s="23">
        <f>AVERAGE(Y325:Y329)</f>
        <v>482.93599999999998</v>
      </c>
      <c r="AT325" s="6" cm="1">
        <f t="array" ref="AT325:AT329">Z325:Z329/AU325-1</f>
        <v>-1.2474634908943294E-5</v>
      </c>
      <c r="AU325" s="23">
        <f>AVERAGE(Z325:Z329)</f>
        <v>480.976</v>
      </c>
      <c r="AV325" s="6" cm="1">
        <f t="array" ref="AV325:AV329">AA325:AA329/AW325-1</f>
        <v>7.6761109991396737E-4</v>
      </c>
      <c r="AW325" s="23">
        <f>AVERAGE(AA325:AA329)</f>
        <v>466.38199999999995</v>
      </c>
      <c r="AX325" s="6" cm="1">
        <f t="array" ref="AX325:AX329">AB325:AB329/AY325-1</f>
        <v>6.9868844964493526E-4</v>
      </c>
      <c r="AY325" s="23">
        <f>AVERAGE(AB325:AB329)</f>
        <v>463.726</v>
      </c>
      <c r="AZ325" s="6" cm="1">
        <f t="array" ref="AZ325:AZ329">AC325:AC329/BA325-1</f>
        <v>2.2628403905877725E-4</v>
      </c>
      <c r="BA325" s="20">
        <f>AVERAGE(AC325:AC329)</f>
        <v>1.0345042288069721</v>
      </c>
      <c r="BB325" s="6" cm="1">
        <f t="array" ref="BB325:BB329">AD325:AD329/BC325-1</f>
        <v>2.1958799086012615E-3</v>
      </c>
      <c r="BC325" s="20">
        <f>AVERAGE(AD325:AD329)</f>
        <v>1.0391875322925399</v>
      </c>
      <c r="BD325" s="6" cm="1">
        <f t="array" ref="BD325:BD329">AE325:AE329/BE325-1</f>
        <v>1.1532895254646736E-3</v>
      </c>
      <c r="BE325" s="23">
        <f>AVERAGE(AE325:AE329)</f>
        <v>2490.268</v>
      </c>
      <c r="BF325" s="6" cm="1">
        <f t="array" ref="BF325:BF329">AF325:AF329/BG325-1</f>
        <v>-1.1072847927233731E-3</v>
      </c>
      <c r="BG325" s="23">
        <f>AVERAGE(AF325:AF329)</f>
        <v>2593.732</v>
      </c>
      <c r="BH325" s="6" cm="1">
        <f t="array" ref="BH325:BH329">AG325:AG329/BI325-1</f>
        <v>9.8659596062278254E-4</v>
      </c>
      <c r="BI325" s="23">
        <f>AVERAGE(AG325:AG329)</f>
        <v>2400.172</v>
      </c>
      <c r="BJ325" s="6" cm="1">
        <f t="array" ref="BJ325:BJ329">AH325:AH329/BK325-1</f>
        <v>-8.8232181794056785E-4</v>
      </c>
      <c r="BK325" s="23">
        <f>AVERAGE(AH325:AH329)</f>
        <v>2683.828</v>
      </c>
      <c r="BL325" s="6" cm="1">
        <f t="array" ref="BL325:BL329">AI325:AI329/BM325-1</f>
        <v>1.6391465538978522E-4</v>
      </c>
      <c r="BM325" s="20">
        <f>AVERAGE(AI325:AI329)</f>
        <v>1.0393844999453639</v>
      </c>
      <c r="BN325" s="6" cm="1">
        <f t="array" ref="BN325:BN329">AJ325:AJ329/BO325-1</f>
        <v>-2.088879305417457E-4</v>
      </c>
      <c r="BO325" s="20">
        <f>AVERAGE(AJ325:AJ329)</f>
        <v>0.9678065070746007</v>
      </c>
      <c r="BR325">
        <v>1</v>
      </c>
      <c r="BS325">
        <f t="shared" si="54"/>
        <v>16</v>
      </c>
      <c r="BT325">
        <v>145633.69</v>
      </c>
    </row>
    <row r="326" spans="1:72" x14ac:dyDescent="0.25">
      <c r="A326" s="3">
        <v>97</v>
      </c>
      <c r="B326" s="3" t="s">
        <v>21</v>
      </c>
      <c r="C326" s="3" t="s">
        <v>22</v>
      </c>
      <c r="D326" s="3" t="s">
        <v>40</v>
      </c>
      <c r="E326" s="3" t="s">
        <v>243</v>
      </c>
      <c r="F326" s="3" t="s">
        <v>43</v>
      </c>
      <c r="G326" s="3" t="b">
        <v>1</v>
      </c>
      <c r="H326" s="3" t="b">
        <v>1</v>
      </c>
      <c r="I326" s="3" t="b">
        <v>0</v>
      </c>
      <c r="J326" s="3" t="b">
        <v>1</v>
      </c>
      <c r="K326" s="3" t="b">
        <v>1</v>
      </c>
      <c r="L326" s="3">
        <v>500</v>
      </c>
      <c r="M326" s="3">
        <v>2</v>
      </c>
      <c r="N326" s="3">
        <v>0</v>
      </c>
      <c r="O326" s="3">
        <v>1</v>
      </c>
      <c r="P326" s="3">
        <v>2</v>
      </c>
      <c r="Q326" s="3">
        <v>100</v>
      </c>
      <c r="R326" s="3">
        <v>100</v>
      </c>
      <c r="S326" s="3">
        <v>1</v>
      </c>
      <c r="T326" s="3">
        <v>1</v>
      </c>
      <c r="U326" s="3" t="b">
        <v>1</v>
      </c>
      <c r="V326" s="3">
        <v>397</v>
      </c>
      <c r="W326" s="51">
        <v>123121.23</v>
      </c>
      <c r="X326" s="51">
        <v>146274.54</v>
      </c>
      <c r="Y326" s="51">
        <v>482.93</v>
      </c>
      <c r="Z326" s="51">
        <v>480.97</v>
      </c>
      <c r="AA326" s="51">
        <v>466.52</v>
      </c>
      <c r="AB326" s="51">
        <v>463.72</v>
      </c>
      <c r="AC326" s="17">
        <v>1.0321877314938599</v>
      </c>
      <c r="AD326" s="17">
        <v>1.03821117056096</v>
      </c>
      <c r="AE326" s="51">
        <v>2490.2600000000002</v>
      </c>
      <c r="AF326" s="51">
        <v>2593.7399999999998</v>
      </c>
      <c r="AG326" s="51">
        <v>2410.7600000000002</v>
      </c>
      <c r="AH326" s="51">
        <v>2673.24</v>
      </c>
      <c r="AI326" s="17">
        <v>1.0349491578012</v>
      </c>
      <c r="AJ326" s="17">
        <v>0.97174821314789095</v>
      </c>
      <c r="AK326" s="3">
        <v>-15</v>
      </c>
      <c r="AL326" s="3">
        <v>1</v>
      </c>
      <c r="AN326" s="6">
        <v>2.187591103932629E-4</v>
      </c>
      <c r="AP326" s="6">
        <v>-2.4253943472046791E-3</v>
      </c>
      <c r="AR326" s="6">
        <v>-1.242400649359432E-5</v>
      </c>
      <c r="AT326" s="6">
        <v>-1.2474634908943294E-5</v>
      </c>
      <c r="AV326" s="6">
        <v>2.9589478153102533E-4</v>
      </c>
      <c r="AX326" s="6">
        <v>-1.2938674993412391E-5</v>
      </c>
      <c r="AZ326" s="6">
        <v>-2.2392342617909566E-3</v>
      </c>
      <c r="BA326" s="20"/>
      <c r="BB326" s="6">
        <v>-9.3954334635437675E-4</v>
      </c>
      <c r="BC326" s="20"/>
      <c r="BD326" s="6">
        <v>-3.212505641836394E-6</v>
      </c>
      <c r="BE326" s="23"/>
      <c r="BF326" s="6">
        <v>3.0843587539575168E-6</v>
      </c>
      <c r="BG326" s="23"/>
      <c r="BH326" s="6">
        <v>4.4113505198795089E-3</v>
      </c>
      <c r="BI326" s="23"/>
      <c r="BJ326" s="6">
        <v>-3.9451112366366559E-3</v>
      </c>
      <c r="BK326" s="23"/>
      <c r="BL326" s="6">
        <v>-4.2672775516635619E-3</v>
      </c>
      <c r="BM326" s="20"/>
      <c r="BN326" s="6">
        <v>4.0728245206833602E-3</v>
      </c>
      <c r="BO326" s="20"/>
      <c r="BR326">
        <v>1</v>
      </c>
      <c r="BS326">
        <f t="shared" si="54"/>
        <v>16</v>
      </c>
      <c r="BT326">
        <v>146274.54</v>
      </c>
    </row>
    <row r="327" spans="1:72" x14ac:dyDescent="0.25">
      <c r="A327" s="3">
        <v>98</v>
      </c>
      <c r="B327" s="3" t="s">
        <v>21</v>
      </c>
      <c r="C327" s="3" t="s">
        <v>22</v>
      </c>
      <c r="D327" s="3" t="s">
        <v>40</v>
      </c>
      <c r="E327" s="3" t="s">
        <v>243</v>
      </c>
      <c r="F327" s="3" t="s">
        <v>43</v>
      </c>
      <c r="G327" s="3" t="b">
        <v>1</v>
      </c>
      <c r="H327" s="3" t="b">
        <v>1</v>
      </c>
      <c r="I327" s="3" t="b">
        <v>0</v>
      </c>
      <c r="J327" s="3" t="b">
        <v>1</v>
      </c>
      <c r="K327" s="3" t="b">
        <v>1</v>
      </c>
      <c r="L327" s="3">
        <v>500</v>
      </c>
      <c r="M327" s="3">
        <v>2</v>
      </c>
      <c r="N327" s="3">
        <v>0</v>
      </c>
      <c r="O327" s="3">
        <v>1</v>
      </c>
      <c r="P327" s="3">
        <v>2</v>
      </c>
      <c r="Q327" s="3">
        <v>100</v>
      </c>
      <c r="R327" s="3">
        <v>100</v>
      </c>
      <c r="S327" s="3">
        <v>1</v>
      </c>
      <c r="T327" s="3">
        <v>1</v>
      </c>
      <c r="U327" s="3" t="b">
        <v>1</v>
      </c>
      <c r="V327" s="3">
        <v>356</v>
      </c>
      <c r="W327" s="51">
        <v>123963.03</v>
      </c>
      <c r="X327" s="51">
        <v>148081.66</v>
      </c>
      <c r="Y327" s="51">
        <v>482.9</v>
      </c>
      <c r="Z327" s="51">
        <v>480.95</v>
      </c>
      <c r="AA327" s="51">
        <v>465.87</v>
      </c>
      <c r="AB327" s="51">
        <v>463.39</v>
      </c>
      <c r="AC327" s="17">
        <v>1.0345612123543499</v>
      </c>
      <c r="AD327" s="17">
        <v>1.03780245981162</v>
      </c>
      <c r="AE327" s="51">
        <v>2488.83</v>
      </c>
      <c r="AF327" s="51">
        <v>2595.17</v>
      </c>
      <c r="AG327" s="51">
        <v>2387.2800000000002</v>
      </c>
      <c r="AH327" s="51">
        <v>2696.72</v>
      </c>
      <c r="AI327" s="17">
        <v>1.0444749855795299</v>
      </c>
      <c r="AJ327" s="17">
        <v>0.96373495400419895</v>
      </c>
      <c r="AK327" s="3">
        <v>-15</v>
      </c>
      <c r="AL327" s="3">
        <v>1</v>
      </c>
      <c r="AN327" s="6">
        <v>7.0574184660472383E-3</v>
      </c>
      <c r="AP327" s="6">
        <v>9.8989446756168054E-3</v>
      </c>
      <c r="AR327" s="6">
        <v>-7.4544038961676939E-5</v>
      </c>
      <c r="AT327" s="6">
        <v>-5.4056751272457682E-5</v>
      </c>
      <c r="AV327" s="6">
        <v>-1.0978125227816271E-3</v>
      </c>
      <c r="AX327" s="6">
        <v>-7.2456579963176004E-4</v>
      </c>
      <c r="AZ327" s="6">
        <v>5.50829525787222E-5</v>
      </c>
      <c r="BA327" s="20"/>
      <c r="BB327" s="6">
        <v>-1.3328417036184703E-3</v>
      </c>
      <c r="BC327" s="20"/>
      <c r="BD327" s="6">
        <v>-5.7744788914293466E-4</v>
      </c>
      <c r="BE327" s="23"/>
      <c r="BF327" s="6">
        <v>5.5441348605023144E-4</v>
      </c>
      <c r="BG327" s="23"/>
      <c r="BH327" s="6">
        <v>-5.3712817248096068E-3</v>
      </c>
      <c r="BI327" s="23"/>
      <c r="BJ327" s="6">
        <v>4.8035865189572924E-3</v>
      </c>
      <c r="BK327" s="23"/>
      <c r="BL327" s="6">
        <v>4.8975962547388452E-3</v>
      </c>
      <c r="BM327" s="20"/>
      <c r="BN327" s="6">
        <v>-4.2069907989241706E-3</v>
      </c>
      <c r="BO327" s="20"/>
      <c r="BR327">
        <v>1</v>
      </c>
      <c r="BS327">
        <f t="shared" si="54"/>
        <v>16</v>
      </c>
      <c r="BT327">
        <v>148081.66</v>
      </c>
    </row>
    <row r="328" spans="1:72" x14ac:dyDescent="0.25">
      <c r="A328" s="3">
        <v>99</v>
      </c>
      <c r="B328" s="3" t="s">
        <v>21</v>
      </c>
      <c r="C328" s="3" t="s">
        <v>22</v>
      </c>
      <c r="D328" s="3" t="s">
        <v>40</v>
      </c>
      <c r="E328" s="3" t="s">
        <v>243</v>
      </c>
      <c r="F328" s="3" t="s">
        <v>43</v>
      </c>
      <c r="G328" s="3" t="b">
        <v>1</v>
      </c>
      <c r="H328" s="3" t="b">
        <v>1</v>
      </c>
      <c r="I328" s="3" t="b">
        <v>0</v>
      </c>
      <c r="J328" s="3" t="b">
        <v>1</v>
      </c>
      <c r="K328" s="3" t="b">
        <v>1</v>
      </c>
      <c r="L328" s="3">
        <v>500</v>
      </c>
      <c r="M328" s="3">
        <v>2</v>
      </c>
      <c r="N328" s="3">
        <v>0</v>
      </c>
      <c r="O328" s="3">
        <v>1</v>
      </c>
      <c r="P328" s="3">
        <v>2</v>
      </c>
      <c r="Q328" s="3">
        <v>100</v>
      </c>
      <c r="R328" s="3">
        <v>100</v>
      </c>
      <c r="S328" s="3">
        <v>1</v>
      </c>
      <c r="T328" s="3">
        <v>1</v>
      </c>
      <c r="U328" s="3" t="b">
        <v>1</v>
      </c>
      <c r="V328" s="3">
        <v>403</v>
      </c>
      <c r="W328" s="51">
        <v>123671.66</v>
      </c>
      <c r="X328" s="51">
        <v>146994.29</v>
      </c>
      <c r="Y328" s="51">
        <v>482.94</v>
      </c>
      <c r="Z328" s="51">
        <v>480.98</v>
      </c>
      <c r="AA328" s="51">
        <v>466.25</v>
      </c>
      <c r="AB328" s="51">
        <v>463.48</v>
      </c>
      <c r="AC328" s="17">
        <v>1.0358065138232799</v>
      </c>
      <c r="AD328" s="17">
        <v>1.0387651774780999</v>
      </c>
      <c r="AE328" s="51">
        <v>2490.2800000000002</v>
      </c>
      <c r="AF328" s="51">
        <v>2593.7199999999998</v>
      </c>
      <c r="AG328" s="51">
        <v>2408.44</v>
      </c>
      <c r="AH328" s="51">
        <v>2675.56</v>
      </c>
      <c r="AI328" s="17">
        <v>1.0357437925269499</v>
      </c>
      <c r="AJ328" s="17">
        <v>0.97075085064062305</v>
      </c>
      <c r="AK328" s="3">
        <v>-15</v>
      </c>
      <c r="AL328" s="3">
        <v>1</v>
      </c>
      <c r="AN328" s="6">
        <v>4.6903714519621609E-3</v>
      </c>
      <c r="AP328" s="6">
        <v>2.4832132780088223E-3</v>
      </c>
      <c r="AR328" s="6">
        <v>8.2826709957295463E-6</v>
      </c>
      <c r="AT328" s="6">
        <v>8.3164232727028775E-6</v>
      </c>
      <c r="AV328" s="6">
        <v>-2.8302979102956538E-4</v>
      </c>
      <c r="AX328" s="6">
        <v>-5.3048567473024111E-4</v>
      </c>
      <c r="AZ328" s="6">
        <v>1.2588493889575947E-3</v>
      </c>
      <c r="BA328" s="20"/>
      <c r="BB328" s="6">
        <v>-4.0642790768308235E-4</v>
      </c>
      <c r="BC328" s="20"/>
      <c r="BD328" s="6">
        <v>4.8187584629211244E-6</v>
      </c>
      <c r="BE328" s="23"/>
      <c r="BF328" s="6">
        <v>-4.6265381312693421E-6</v>
      </c>
      <c r="BG328" s="23"/>
      <c r="BH328" s="6">
        <v>3.44475312602599E-3</v>
      </c>
      <c r="BI328" s="23"/>
      <c r="BJ328" s="6">
        <v>-3.0806743204110365E-3</v>
      </c>
      <c r="BK328" s="23"/>
      <c r="BL328" s="6">
        <v>-3.5027532338660627E-3</v>
      </c>
      <c r="BM328" s="20"/>
      <c r="BN328" s="6">
        <v>3.0422853581779652E-3</v>
      </c>
      <c r="BO328" s="20"/>
      <c r="BR328">
        <v>1</v>
      </c>
      <c r="BS328">
        <f t="shared" si="54"/>
        <v>16</v>
      </c>
      <c r="BT328">
        <v>146994.29</v>
      </c>
    </row>
    <row r="329" spans="1:72" x14ac:dyDescent="0.25">
      <c r="A329" s="3">
        <v>100</v>
      </c>
      <c r="B329" s="3" t="s">
        <v>21</v>
      </c>
      <c r="C329" s="3" t="s">
        <v>22</v>
      </c>
      <c r="D329" s="3" t="s">
        <v>40</v>
      </c>
      <c r="E329" s="3" t="s">
        <v>243</v>
      </c>
      <c r="F329" s="3" t="s">
        <v>43</v>
      </c>
      <c r="G329" s="3" t="b">
        <v>1</v>
      </c>
      <c r="H329" s="3" t="b">
        <v>1</v>
      </c>
      <c r="I329" s="3" t="b">
        <v>0</v>
      </c>
      <c r="J329" s="3" t="b">
        <v>1</v>
      </c>
      <c r="K329" s="3" t="b">
        <v>1</v>
      </c>
      <c r="L329" s="3">
        <v>500</v>
      </c>
      <c r="M329" s="3">
        <v>2</v>
      </c>
      <c r="N329" s="3">
        <v>0</v>
      </c>
      <c r="O329" s="3">
        <v>1</v>
      </c>
      <c r="P329" s="3">
        <v>2</v>
      </c>
      <c r="Q329" s="3">
        <v>100</v>
      </c>
      <c r="R329" s="3">
        <v>100</v>
      </c>
      <c r="S329" s="3">
        <v>1</v>
      </c>
      <c r="T329" s="3">
        <v>1</v>
      </c>
      <c r="U329" s="3" t="b">
        <v>1</v>
      </c>
      <c r="V329" s="3">
        <v>376</v>
      </c>
      <c r="W329" s="51">
        <v>122372.51</v>
      </c>
      <c r="X329" s="51">
        <v>146166.70000000001</v>
      </c>
      <c r="Y329" s="51">
        <v>482.96</v>
      </c>
      <c r="Z329" s="51">
        <v>481.01</v>
      </c>
      <c r="AA329" s="51">
        <v>466.53</v>
      </c>
      <c r="AB329" s="51">
        <v>463.99</v>
      </c>
      <c r="AC329" s="17">
        <v>1.03522736576108</v>
      </c>
      <c r="AD329" s="17">
        <v>1.03968939029605</v>
      </c>
      <c r="AE329" s="51">
        <v>2488.83</v>
      </c>
      <c r="AF329" s="51">
        <v>2595.17</v>
      </c>
      <c r="AG329" s="51">
        <v>2391.84</v>
      </c>
      <c r="AH329" s="51">
        <v>2692.16</v>
      </c>
      <c r="AI329" s="17">
        <v>1.04219969352165</v>
      </c>
      <c r="AJ329" s="17">
        <v>0.96519417360411697</v>
      </c>
      <c r="AK329" s="3">
        <v>-15</v>
      </c>
      <c r="AL329" s="3">
        <v>1</v>
      </c>
      <c r="AN329" s="6">
        <v>-5.8637320190498832E-3</v>
      </c>
      <c r="AP329" s="6">
        <v>-3.1608500558576447E-3</v>
      </c>
      <c r="AR329" s="6">
        <v>4.9696025974377278E-5</v>
      </c>
      <c r="AT329" s="6">
        <v>7.0689597817752414E-5</v>
      </c>
      <c r="AV329" s="6">
        <v>3.1733643236675491E-4</v>
      </c>
      <c r="AX329" s="6">
        <v>5.693016997105893E-4</v>
      </c>
      <c r="AZ329" s="6">
        <v>6.9901788119497432E-4</v>
      </c>
      <c r="BA329" s="20"/>
      <c r="BB329" s="6">
        <v>4.8293304905522305E-4</v>
      </c>
      <c r="BC329" s="20"/>
      <c r="BD329" s="6">
        <v>-5.7744788914293466E-4</v>
      </c>
      <c r="BE329" s="23"/>
      <c r="BF329" s="6">
        <v>5.5441348605023144E-4</v>
      </c>
      <c r="BG329" s="23"/>
      <c r="BH329" s="6">
        <v>-3.4714178817184527E-3</v>
      </c>
      <c r="BI329" s="23"/>
      <c r="BJ329" s="6">
        <v>3.1045208560309678E-3</v>
      </c>
      <c r="BK329" s="23"/>
      <c r="BL329" s="6">
        <v>2.7085198754013273E-3</v>
      </c>
      <c r="BM329" s="20"/>
      <c r="BN329" s="6">
        <v>-2.6992311493958532E-3</v>
      </c>
      <c r="BO329" s="20"/>
      <c r="BR329">
        <v>1</v>
      </c>
      <c r="BS329">
        <f t="shared" si="54"/>
        <v>16</v>
      </c>
      <c r="BT329">
        <v>146166.70000000001</v>
      </c>
    </row>
  </sheetData>
  <conditionalFormatting sqref="AN2:AN6">
    <cfRule type="cellIs" dxfId="1035" priority="657" operator="between">
      <formula>-0.05</formula>
      <formula>0.05</formula>
    </cfRule>
  </conditionalFormatting>
  <conditionalFormatting sqref="AP2:AP6">
    <cfRule type="cellIs" dxfId="1034" priority="656" operator="between">
      <formula>-0.05</formula>
      <formula>0.05</formula>
    </cfRule>
  </conditionalFormatting>
  <conditionalFormatting sqref="AR2:AR6">
    <cfRule type="cellIs" dxfId="1033" priority="655" operator="between">
      <formula>-0.05</formula>
      <formula>0.05</formula>
    </cfRule>
  </conditionalFormatting>
  <conditionalFormatting sqref="AT2:AT6">
    <cfRule type="cellIs" dxfId="1032" priority="654" operator="between">
      <formula>-0.05</formula>
      <formula>0.05</formula>
    </cfRule>
  </conditionalFormatting>
  <conditionalFormatting sqref="AV2:AV6">
    <cfRule type="cellIs" dxfId="1031" priority="653" operator="between">
      <formula>-0.05</formula>
      <formula>0.05</formula>
    </cfRule>
  </conditionalFormatting>
  <conditionalFormatting sqref="AX2:AX6">
    <cfRule type="cellIs" dxfId="1030" priority="652" operator="between">
      <formula>-0.05</formula>
      <formula>0.05</formula>
    </cfRule>
  </conditionalFormatting>
  <conditionalFormatting sqref="AZ2:AZ6">
    <cfRule type="cellIs" dxfId="1029" priority="651" operator="between">
      <formula>-0.05</formula>
      <formula>0.05</formula>
    </cfRule>
  </conditionalFormatting>
  <conditionalFormatting sqref="BB2:BB6">
    <cfRule type="cellIs" dxfId="1028" priority="650" operator="between">
      <formula>-0.05</formula>
      <formula>0.05</formula>
    </cfRule>
  </conditionalFormatting>
  <conditionalFormatting sqref="BD2:BD6">
    <cfRule type="cellIs" dxfId="1027" priority="649" operator="between">
      <formula>-0.05</formula>
      <formula>0.05</formula>
    </cfRule>
  </conditionalFormatting>
  <conditionalFormatting sqref="BF2:BF6">
    <cfRule type="cellIs" dxfId="1026" priority="648" operator="between">
      <formula>-0.05</formula>
      <formula>0.05</formula>
    </cfRule>
  </conditionalFormatting>
  <conditionalFormatting sqref="BH2:BH6">
    <cfRule type="cellIs" dxfId="1025" priority="647" operator="between">
      <formula>-0.05</formula>
      <formula>0.05</formula>
    </cfRule>
  </conditionalFormatting>
  <conditionalFormatting sqref="BJ2:BJ6">
    <cfRule type="cellIs" dxfId="1024" priority="646" operator="between">
      <formula>-0.05</formula>
      <formula>0.05</formula>
    </cfRule>
  </conditionalFormatting>
  <conditionalFormatting sqref="BL2:BL6">
    <cfRule type="cellIs" dxfId="1023" priority="645" operator="between">
      <formula>-0.05</formula>
      <formula>0.05</formula>
    </cfRule>
  </conditionalFormatting>
  <conditionalFormatting sqref="BN2:BN6">
    <cfRule type="cellIs" dxfId="1022" priority="644" operator="between">
      <formula>-0.05</formula>
      <formula>0.05</formula>
    </cfRule>
  </conditionalFormatting>
  <conditionalFormatting sqref="AN7:AN11">
    <cfRule type="cellIs" dxfId="1021" priority="643" operator="between">
      <formula>-0.05</formula>
      <formula>0.05</formula>
    </cfRule>
  </conditionalFormatting>
  <conditionalFormatting sqref="AP7:AP11">
    <cfRule type="cellIs" dxfId="1020" priority="642" operator="between">
      <formula>-0.05</formula>
      <formula>0.05</formula>
    </cfRule>
  </conditionalFormatting>
  <conditionalFormatting sqref="AR7:AR11">
    <cfRule type="cellIs" dxfId="1019" priority="641" operator="between">
      <formula>-0.05</formula>
      <formula>0.05</formula>
    </cfRule>
  </conditionalFormatting>
  <conditionalFormatting sqref="AT7:AT11">
    <cfRule type="cellIs" dxfId="1018" priority="640" operator="between">
      <formula>-0.05</formula>
      <formula>0.05</formula>
    </cfRule>
  </conditionalFormatting>
  <conditionalFormatting sqref="AV7:AV11">
    <cfRule type="cellIs" dxfId="1017" priority="639" operator="between">
      <formula>-0.05</formula>
      <formula>0.05</formula>
    </cfRule>
  </conditionalFormatting>
  <conditionalFormatting sqref="AX7:AX11">
    <cfRule type="cellIs" dxfId="1016" priority="638" operator="between">
      <formula>-0.05</formula>
      <formula>0.05</formula>
    </cfRule>
  </conditionalFormatting>
  <conditionalFormatting sqref="AZ7:AZ11">
    <cfRule type="cellIs" dxfId="1015" priority="637" operator="between">
      <formula>-0.05</formula>
      <formula>0.05</formula>
    </cfRule>
  </conditionalFormatting>
  <conditionalFormatting sqref="BB7:BB11">
    <cfRule type="cellIs" dxfId="1014" priority="636" operator="between">
      <formula>-0.05</formula>
      <formula>0.05</formula>
    </cfRule>
  </conditionalFormatting>
  <conditionalFormatting sqref="BD7:BD11">
    <cfRule type="cellIs" dxfId="1013" priority="635" operator="between">
      <formula>-0.05</formula>
      <formula>0.05</formula>
    </cfRule>
  </conditionalFormatting>
  <conditionalFormatting sqref="BF7:BF11">
    <cfRule type="cellIs" dxfId="1012" priority="634" operator="between">
      <formula>-0.05</formula>
      <formula>0.05</formula>
    </cfRule>
  </conditionalFormatting>
  <conditionalFormatting sqref="BH7:BH11">
    <cfRule type="cellIs" dxfId="1011" priority="633" operator="between">
      <formula>-0.05</formula>
      <formula>0.05</formula>
    </cfRule>
  </conditionalFormatting>
  <conditionalFormatting sqref="BJ7:BJ11">
    <cfRule type="cellIs" dxfId="1010" priority="632" operator="between">
      <formula>-0.05</formula>
      <formula>0.05</formula>
    </cfRule>
  </conditionalFormatting>
  <conditionalFormatting sqref="BL7:BL11">
    <cfRule type="cellIs" dxfId="1009" priority="631" operator="between">
      <formula>-0.05</formula>
      <formula>0.05</formula>
    </cfRule>
  </conditionalFormatting>
  <conditionalFormatting sqref="BN7:BN11">
    <cfRule type="cellIs" dxfId="1008" priority="630" operator="between">
      <formula>-0.05</formula>
      <formula>0.05</formula>
    </cfRule>
  </conditionalFormatting>
  <conditionalFormatting sqref="AN12:AN16">
    <cfRule type="cellIs" dxfId="1007" priority="629" operator="between">
      <formula>-0.05</formula>
      <formula>0.05</formula>
    </cfRule>
  </conditionalFormatting>
  <conditionalFormatting sqref="AP12:AP16">
    <cfRule type="cellIs" dxfId="1006" priority="628" operator="between">
      <formula>-0.05</formula>
      <formula>0.05</formula>
    </cfRule>
  </conditionalFormatting>
  <conditionalFormatting sqref="AR12:AR16">
    <cfRule type="cellIs" dxfId="1005" priority="627" operator="between">
      <formula>-0.05</formula>
      <formula>0.05</formula>
    </cfRule>
  </conditionalFormatting>
  <conditionalFormatting sqref="AT12:AT16">
    <cfRule type="cellIs" dxfId="1004" priority="626" operator="between">
      <formula>-0.05</formula>
      <formula>0.05</formula>
    </cfRule>
  </conditionalFormatting>
  <conditionalFormatting sqref="AV12:AV16">
    <cfRule type="cellIs" dxfId="1003" priority="625" operator="between">
      <formula>-0.05</formula>
      <formula>0.05</formula>
    </cfRule>
  </conditionalFormatting>
  <conditionalFormatting sqref="AX12:AX16">
    <cfRule type="cellIs" dxfId="1002" priority="624" operator="between">
      <formula>-0.05</formula>
      <formula>0.05</formula>
    </cfRule>
  </conditionalFormatting>
  <conditionalFormatting sqref="AZ12:AZ16">
    <cfRule type="cellIs" dxfId="1001" priority="623" operator="between">
      <formula>-0.05</formula>
      <formula>0.05</formula>
    </cfRule>
  </conditionalFormatting>
  <conditionalFormatting sqref="BB12:BB16">
    <cfRule type="cellIs" dxfId="1000" priority="622" operator="between">
      <formula>-0.05</formula>
      <formula>0.05</formula>
    </cfRule>
  </conditionalFormatting>
  <conditionalFormatting sqref="BD12:BD16">
    <cfRule type="cellIs" dxfId="999" priority="621" operator="between">
      <formula>-0.05</formula>
      <formula>0.05</formula>
    </cfRule>
  </conditionalFormatting>
  <conditionalFormatting sqref="BF12:BF16">
    <cfRule type="cellIs" dxfId="998" priority="620" operator="between">
      <formula>-0.05</formula>
      <formula>0.05</formula>
    </cfRule>
  </conditionalFormatting>
  <conditionalFormatting sqref="BH12:BH16">
    <cfRule type="cellIs" dxfId="997" priority="619" operator="between">
      <formula>-0.05</formula>
      <formula>0.05</formula>
    </cfRule>
  </conditionalFormatting>
  <conditionalFormatting sqref="BJ12:BJ16">
    <cfRule type="cellIs" dxfId="996" priority="618" operator="between">
      <formula>-0.05</formula>
      <formula>0.05</formula>
    </cfRule>
  </conditionalFormatting>
  <conditionalFormatting sqref="BL12:BL16">
    <cfRule type="cellIs" dxfId="995" priority="617" operator="between">
      <formula>-0.05</formula>
      <formula>0.05</formula>
    </cfRule>
  </conditionalFormatting>
  <conditionalFormatting sqref="BN12:BN16">
    <cfRule type="cellIs" dxfId="994" priority="616" operator="between">
      <formula>-0.05</formula>
      <formula>0.05</formula>
    </cfRule>
  </conditionalFormatting>
  <conditionalFormatting sqref="V2:V226">
    <cfRule type="cellIs" dxfId="993" priority="614" operator="lessThan">
      <formula>990</formula>
    </cfRule>
    <cfRule type="cellIs" dxfId="992" priority="615" operator="greaterThan">
      <formula>990</formula>
    </cfRule>
  </conditionalFormatting>
  <conditionalFormatting sqref="AN17:AN21">
    <cfRule type="cellIs" dxfId="991" priority="613" operator="between">
      <formula>-0.05</formula>
      <formula>0.05</formula>
    </cfRule>
  </conditionalFormatting>
  <conditionalFormatting sqref="AP17:AP21">
    <cfRule type="cellIs" dxfId="990" priority="612" operator="between">
      <formula>-0.05</formula>
      <formula>0.05</formula>
    </cfRule>
  </conditionalFormatting>
  <conditionalFormatting sqref="AR17:AR21">
    <cfRule type="cellIs" dxfId="989" priority="611" operator="between">
      <formula>-0.05</formula>
      <formula>0.05</formula>
    </cfRule>
  </conditionalFormatting>
  <conditionalFormatting sqref="AT17:AT21">
    <cfRule type="cellIs" dxfId="988" priority="610" operator="between">
      <formula>-0.05</formula>
      <formula>0.05</formula>
    </cfRule>
  </conditionalFormatting>
  <conditionalFormatting sqref="AV17:AV21">
    <cfRule type="cellIs" dxfId="987" priority="609" operator="between">
      <formula>-0.05</formula>
      <formula>0.05</formula>
    </cfRule>
  </conditionalFormatting>
  <conditionalFormatting sqref="AX17:AX21">
    <cfRule type="cellIs" dxfId="986" priority="608" operator="between">
      <formula>-0.05</formula>
      <formula>0.05</formula>
    </cfRule>
  </conditionalFormatting>
  <conditionalFormatting sqref="AZ17:AZ21">
    <cfRule type="cellIs" dxfId="985" priority="607" operator="between">
      <formula>-0.05</formula>
      <formula>0.05</formula>
    </cfRule>
  </conditionalFormatting>
  <conditionalFormatting sqref="BB17:BB21">
    <cfRule type="cellIs" dxfId="984" priority="606" operator="between">
      <formula>-0.05</formula>
      <formula>0.05</formula>
    </cfRule>
  </conditionalFormatting>
  <conditionalFormatting sqref="BD17:BD21">
    <cfRule type="cellIs" dxfId="983" priority="605" operator="between">
      <formula>-0.05</formula>
      <formula>0.05</formula>
    </cfRule>
  </conditionalFormatting>
  <conditionalFormatting sqref="BF17:BF21">
    <cfRule type="cellIs" dxfId="982" priority="604" operator="between">
      <formula>-0.05</formula>
      <formula>0.05</formula>
    </cfRule>
  </conditionalFormatting>
  <conditionalFormatting sqref="BH17:BH21">
    <cfRule type="cellIs" dxfId="981" priority="603" operator="between">
      <formula>-0.05</formula>
      <formula>0.05</formula>
    </cfRule>
  </conditionalFormatting>
  <conditionalFormatting sqref="BJ17:BJ21">
    <cfRule type="cellIs" dxfId="980" priority="602" operator="between">
      <formula>-0.05</formula>
      <formula>0.05</formula>
    </cfRule>
  </conditionalFormatting>
  <conditionalFormatting sqref="BL17:BL21">
    <cfRule type="cellIs" dxfId="979" priority="601" operator="between">
      <formula>-0.05</formula>
      <formula>0.05</formula>
    </cfRule>
  </conditionalFormatting>
  <conditionalFormatting sqref="BN17:BN21">
    <cfRule type="cellIs" dxfId="978" priority="600" operator="between">
      <formula>-0.05</formula>
      <formula>0.05</formula>
    </cfRule>
  </conditionalFormatting>
  <conditionalFormatting sqref="AN22:AN26">
    <cfRule type="cellIs" dxfId="977" priority="599" operator="between">
      <formula>-0.05</formula>
      <formula>0.05</formula>
    </cfRule>
  </conditionalFormatting>
  <conditionalFormatting sqref="AP22:AP26">
    <cfRule type="cellIs" dxfId="976" priority="598" operator="between">
      <formula>-0.05</formula>
      <formula>0.05</formula>
    </cfRule>
  </conditionalFormatting>
  <conditionalFormatting sqref="AR22:AR26">
    <cfRule type="cellIs" dxfId="975" priority="597" operator="between">
      <formula>-0.05</formula>
      <formula>0.05</formula>
    </cfRule>
  </conditionalFormatting>
  <conditionalFormatting sqref="AT22:AT26">
    <cfRule type="cellIs" dxfId="974" priority="596" operator="between">
      <formula>-0.05</formula>
      <formula>0.05</formula>
    </cfRule>
  </conditionalFormatting>
  <conditionalFormatting sqref="AV22:AV26">
    <cfRule type="cellIs" dxfId="973" priority="595" operator="between">
      <formula>-0.05</formula>
      <formula>0.05</formula>
    </cfRule>
  </conditionalFormatting>
  <conditionalFormatting sqref="AX22:AX26">
    <cfRule type="cellIs" dxfId="972" priority="594" operator="between">
      <formula>-0.05</formula>
      <formula>0.05</formula>
    </cfRule>
  </conditionalFormatting>
  <conditionalFormatting sqref="AZ22:AZ26">
    <cfRule type="cellIs" dxfId="971" priority="593" operator="between">
      <formula>-0.05</formula>
      <formula>0.05</formula>
    </cfRule>
  </conditionalFormatting>
  <conditionalFormatting sqref="BB22:BB26">
    <cfRule type="cellIs" dxfId="970" priority="592" operator="between">
      <formula>-0.05</formula>
      <formula>0.05</formula>
    </cfRule>
  </conditionalFormatting>
  <conditionalFormatting sqref="BD22:BD26">
    <cfRule type="cellIs" dxfId="969" priority="591" operator="between">
      <formula>-0.05</formula>
      <formula>0.05</formula>
    </cfRule>
  </conditionalFormatting>
  <conditionalFormatting sqref="BF22:BF26">
    <cfRule type="cellIs" dxfId="968" priority="590" operator="between">
      <formula>-0.05</formula>
      <formula>0.05</formula>
    </cfRule>
  </conditionalFormatting>
  <conditionalFormatting sqref="BH22:BH26">
    <cfRule type="cellIs" dxfId="967" priority="589" operator="between">
      <formula>-0.05</formula>
      <formula>0.05</formula>
    </cfRule>
  </conditionalFormatting>
  <conditionalFormatting sqref="BJ22:BJ26">
    <cfRule type="cellIs" dxfId="966" priority="588" operator="between">
      <formula>-0.05</formula>
      <formula>0.05</formula>
    </cfRule>
  </conditionalFormatting>
  <conditionalFormatting sqref="BL22:BL26">
    <cfRule type="cellIs" dxfId="965" priority="587" operator="between">
      <formula>-0.05</formula>
      <formula>0.05</formula>
    </cfRule>
  </conditionalFormatting>
  <conditionalFormatting sqref="BN22:BN26">
    <cfRule type="cellIs" dxfId="964" priority="586" operator="between">
      <formula>-0.05</formula>
      <formula>0.05</formula>
    </cfRule>
  </conditionalFormatting>
  <conditionalFormatting sqref="AN27:AN31">
    <cfRule type="cellIs" dxfId="963" priority="585" operator="between">
      <formula>-0.05</formula>
      <formula>0.05</formula>
    </cfRule>
  </conditionalFormatting>
  <conditionalFormatting sqref="AP27:AP31">
    <cfRule type="cellIs" dxfId="962" priority="584" operator="between">
      <formula>-0.05</formula>
      <formula>0.05</formula>
    </cfRule>
  </conditionalFormatting>
  <conditionalFormatting sqref="AR27:AR31">
    <cfRule type="cellIs" dxfId="961" priority="583" operator="between">
      <formula>-0.05</formula>
      <formula>0.05</formula>
    </cfRule>
  </conditionalFormatting>
  <conditionalFormatting sqref="AT27:AT31">
    <cfRule type="cellIs" dxfId="960" priority="582" operator="between">
      <formula>-0.05</formula>
      <formula>0.05</formula>
    </cfRule>
  </conditionalFormatting>
  <conditionalFormatting sqref="AV27:AV31">
    <cfRule type="cellIs" dxfId="959" priority="581" operator="between">
      <formula>-0.05</formula>
      <formula>0.05</formula>
    </cfRule>
  </conditionalFormatting>
  <conditionalFormatting sqref="AX27:AX31">
    <cfRule type="cellIs" dxfId="958" priority="580" operator="between">
      <formula>-0.05</formula>
      <formula>0.05</formula>
    </cfRule>
  </conditionalFormatting>
  <conditionalFormatting sqref="AZ27:AZ31">
    <cfRule type="cellIs" dxfId="957" priority="579" operator="between">
      <formula>-0.05</formula>
      <formula>0.05</formula>
    </cfRule>
  </conditionalFormatting>
  <conditionalFormatting sqref="BB27:BB31">
    <cfRule type="cellIs" dxfId="956" priority="578" operator="between">
      <formula>-0.05</formula>
      <formula>0.05</formula>
    </cfRule>
  </conditionalFormatting>
  <conditionalFormatting sqref="BD27:BD31">
    <cfRule type="cellIs" dxfId="955" priority="577" operator="between">
      <formula>-0.05</formula>
      <formula>0.05</formula>
    </cfRule>
  </conditionalFormatting>
  <conditionalFormatting sqref="BF27:BF31">
    <cfRule type="cellIs" dxfId="954" priority="576" operator="between">
      <formula>-0.05</formula>
      <formula>0.05</formula>
    </cfRule>
  </conditionalFormatting>
  <conditionalFormatting sqref="BH27:BH31">
    <cfRule type="cellIs" dxfId="953" priority="575" operator="between">
      <formula>-0.05</formula>
      <formula>0.05</formula>
    </cfRule>
  </conditionalFormatting>
  <conditionalFormatting sqref="BJ27:BJ31">
    <cfRule type="cellIs" dxfId="952" priority="574" operator="between">
      <formula>-0.05</formula>
      <formula>0.05</formula>
    </cfRule>
  </conditionalFormatting>
  <conditionalFormatting sqref="BL27:BL31">
    <cfRule type="cellIs" dxfId="951" priority="573" operator="between">
      <formula>-0.05</formula>
      <formula>0.05</formula>
    </cfRule>
  </conditionalFormatting>
  <conditionalFormatting sqref="BN27:BN31">
    <cfRule type="cellIs" dxfId="950" priority="572" operator="between">
      <formula>-0.05</formula>
      <formula>0.05</formula>
    </cfRule>
  </conditionalFormatting>
  <conditionalFormatting sqref="AN32:AN36">
    <cfRule type="cellIs" dxfId="949" priority="571" operator="between">
      <formula>-0.05</formula>
      <formula>0.05</formula>
    </cfRule>
  </conditionalFormatting>
  <conditionalFormatting sqref="AP32:AP36">
    <cfRule type="cellIs" dxfId="948" priority="570" operator="between">
      <formula>-0.05</formula>
      <formula>0.05</formula>
    </cfRule>
  </conditionalFormatting>
  <conditionalFormatting sqref="AR32:AR36">
    <cfRule type="cellIs" dxfId="947" priority="569" operator="between">
      <formula>-0.05</formula>
      <formula>0.05</formula>
    </cfRule>
  </conditionalFormatting>
  <conditionalFormatting sqref="AT32:AT36">
    <cfRule type="cellIs" dxfId="946" priority="568" operator="between">
      <formula>-0.05</formula>
      <formula>0.05</formula>
    </cfRule>
  </conditionalFormatting>
  <conditionalFormatting sqref="AV32:AV36">
    <cfRule type="cellIs" dxfId="945" priority="567" operator="between">
      <formula>-0.05</formula>
      <formula>0.05</formula>
    </cfRule>
  </conditionalFormatting>
  <conditionalFormatting sqref="AX32:AX36">
    <cfRule type="cellIs" dxfId="944" priority="566" operator="between">
      <formula>-0.05</formula>
      <formula>0.05</formula>
    </cfRule>
  </conditionalFormatting>
  <conditionalFormatting sqref="AZ32:AZ36">
    <cfRule type="cellIs" dxfId="943" priority="565" operator="between">
      <formula>-0.05</formula>
      <formula>0.05</formula>
    </cfRule>
  </conditionalFormatting>
  <conditionalFormatting sqref="BB32:BB36">
    <cfRule type="cellIs" dxfId="942" priority="564" operator="between">
      <formula>-0.05</formula>
      <formula>0.05</formula>
    </cfRule>
  </conditionalFormatting>
  <conditionalFormatting sqref="BD32:BD36">
    <cfRule type="cellIs" dxfId="941" priority="563" operator="between">
      <formula>-0.05</formula>
      <formula>0.05</formula>
    </cfRule>
  </conditionalFormatting>
  <conditionalFormatting sqref="BF32:BF36">
    <cfRule type="cellIs" dxfId="940" priority="562" operator="between">
      <formula>-0.05</formula>
      <formula>0.05</formula>
    </cfRule>
  </conditionalFormatting>
  <conditionalFormatting sqref="BH32:BH36">
    <cfRule type="cellIs" dxfId="939" priority="561" operator="between">
      <formula>-0.05</formula>
      <formula>0.05</formula>
    </cfRule>
  </conditionalFormatting>
  <conditionalFormatting sqref="BJ32:BJ36">
    <cfRule type="cellIs" dxfId="938" priority="560" operator="between">
      <formula>-0.05</formula>
      <formula>0.05</formula>
    </cfRule>
  </conditionalFormatting>
  <conditionalFormatting sqref="BL32:BL36">
    <cfRule type="cellIs" dxfId="937" priority="559" operator="between">
      <formula>-0.05</formula>
      <formula>0.05</formula>
    </cfRule>
  </conditionalFormatting>
  <conditionalFormatting sqref="BN32:BN36">
    <cfRule type="cellIs" dxfId="936" priority="558" operator="between">
      <formula>-0.05</formula>
      <formula>0.05</formula>
    </cfRule>
  </conditionalFormatting>
  <conditionalFormatting sqref="AN37:AN41">
    <cfRule type="cellIs" dxfId="935" priority="557" operator="between">
      <formula>-0.05</formula>
      <formula>0.05</formula>
    </cfRule>
  </conditionalFormatting>
  <conditionalFormatting sqref="AP37:AP41">
    <cfRule type="cellIs" dxfId="934" priority="556" operator="between">
      <formula>-0.05</formula>
      <formula>0.05</formula>
    </cfRule>
  </conditionalFormatting>
  <conditionalFormatting sqref="AR37:AR41">
    <cfRule type="cellIs" dxfId="933" priority="555" operator="between">
      <formula>-0.05</formula>
      <formula>0.05</formula>
    </cfRule>
  </conditionalFormatting>
  <conditionalFormatting sqref="AT37:AT41">
    <cfRule type="cellIs" dxfId="932" priority="554" operator="between">
      <formula>-0.05</formula>
      <formula>0.05</formula>
    </cfRule>
  </conditionalFormatting>
  <conditionalFormatting sqref="AV37:AV41">
    <cfRule type="cellIs" dxfId="931" priority="553" operator="between">
      <formula>-0.05</formula>
      <formula>0.05</formula>
    </cfRule>
  </conditionalFormatting>
  <conditionalFormatting sqref="AX37:AX41">
    <cfRule type="cellIs" dxfId="930" priority="552" operator="between">
      <formula>-0.05</formula>
      <formula>0.05</formula>
    </cfRule>
  </conditionalFormatting>
  <conditionalFormatting sqref="AZ37:AZ41">
    <cfRule type="cellIs" dxfId="929" priority="551" operator="between">
      <formula>-0.05</formula>
      <formula>0.05</formula>
    </cfRule>
  </conditionalFormatting>
  <conditionalFormatting sqref="BB37:BB41">
    <cfRule type="cellIs" dxfId="928" priority="550" operator="between">
      <formula>-0.05</formula>
      <formula>0.05</formula>
    </cfRule>
  </conditionalFormatting>
  <conditionalFormatting sqref="BD37:BD41">
    <cfRule type="cellIs" dxfId="927" priority="549" operator="between">
      <formula>-0.05</formula>
      <formula>0.05</formula>
    </cfRule>
  </conditionalFormatting>
  <conditionalFormatting sqref="BF37:BF41">
    <cfRule type="cellIs" dxfId="926" priority="548" operator="between">
      <formula>-0.05</formula>
      <formula>0.05</formula>
    </cfRule>
  </conditionalFormatting>
  <conditionalFormatting sqref="BH37:BH41">
    <cfRule type="cellIs" dxfId="925" priority="547" operator="between">
      <formula>-0.05</formula>
      <formula>0.05</formula>
    </cfRule>
  </conditionalFormatting>
  <conditionalFormatting sqref="BJ37:BJ41">
    <cfRule type="cellIs" dxfId="924" priority="546" operator="between">
      <formula>-0.05</formula>
      <formula>0.05</formula>
    </cfRule>
  </conditionalFormatting>
  <conditionalFormatting sqref="BL37:BL41">
    <cfRule type="cellIs" dxfId="923" priority="545" operator="between">
      <formula>-0.05</formula>
      <formula>0.05</formula>
    </cfRule>
  </conditionalFormatting>
  <conditionalFormatting sqref="BN37:BN41">
    <cfRule type="cellIs" dxfId="922" priority="544" operator="between">
      <formula>-0.05</formula>
      <formula>0.05</formula>
    </cfRule>
  </conditionalFormatting>
  <conditionalFormatting sqref="AN42:AN46">
    <cfRule type="cellIs" dxfId="921" priority="543" operator="between">
      <formula>-0.05</formula>
      <formula>0.05</formula>
    </cfRule>
  </conditionalFormatting>
  <conditionalFormatting sqref="AP42:AP46">
    <cfRule type="cellIs" dxfId="920" priority="542" operator="between">
      <formula>-0.05</formula>
      <formula>0.05</formula>
    </cfRule>
  </conditionalFormatting>
  <conditionalFormatting sqref="AR42:AR46">
    <cfRule type="cellIs" dxfId="919" priority="541" operator="between">
      <formula>-0.05</formula>
      <formula>0.05</formula>
    </cfRule>
  </conditionalFormatting>
  <conditionalFormatting sqref="AT42:AT46">
    <cfRule type="cellIs" dxfId="918" priority="540" operator="between">
      <formula>-0.05</formula>
      <formula>0.05</formula>
    </cfRule>
  </conditionalFormatting>
  <conditionalFormatting sqref="AV42:AV46">
    <cfRule type="cellIs" dxfId="917" priority="539" operator="between">
      <formula>-0.05</formula>
      <formula>0.05</formula>
    </cfRule>
  </conditionalFormatting>
  <conditionalFormatting sqref="AX42:AX46">
    <cfRule type="cellIs" dxfId="916" priority="538" operator="between">
      <formula>-0.05</formula>
      <formula>0.05</formula>
    </cfRule>
  </conditionalFormatting>
  <conditionalFormatting sqref="AZ42:AZ46">
    <cfRule type="cellIs" dxfId="915" priority="537" operator="between">
      <formula>-0.05</formula>
      <formula>0.05</formula>
    </cfRule>
  </conditionalFormatting>
  <conditionalFormatting sqref="BB42:BB46">
    <cfRule type="cellIs" dxfId="914" priority="536" operator="between">
      <formula>-0.05</formula>
      <formula>0.05</formula>
    </cfRule>
  </conditionalFormatting>
  <conditionalFormatting sqref="BD42:BD46">
    <cfRule type="cellIs" dxfId="913" priority="535" operator="between">
      <formula>-0.05</formula>
      <formula>0.05</formula>
    </cfRule>
  </conditionalFormatting>
  <conditionalFormatting sqref="BF42:BF46">
    <cfRule type="cellIs" dxfId="912" priority="534" operator="between">
      <formula>-0.05</formula>
      <formula>0.05</formula>
    </cfRule>
  </conditionalFormatting>
  <conditionalFormatting sqref="BH42:BH46">
    <cfRule type="cellIs" dxfId="911" priority="533" operator="between">
      <formula>-0.05</formula>
      <formula>0.05</formula>
    </cfRule>
  </conditionalFormatting>
  <conditionalFormatting sqref="BJ42:BJ46">
    <cfRule type="cellIs" dxfId="910" priority="532" operator="between">
      <formula>-0.05</formula>
      <formula>0.05</formula>
    </cfRule>
  </conditionalFormatting>
  <conditionalFormatting sqref="BL42:BL46">
    <cfRule type="cellIs" dxfId="909" priority="531" operator="between">
      <formula>-0.05</formula>
      <formula>0.05</formula>
    </cfRule>
  </conditionalFormatting>
  <conditionalFormatting sqref="BN42:BN46">
    <cfRule type="cellIs" dxfId="908" priority="530" operator="between">
      <formula>-0.05</formula>
      <formula>0.05</formula>
    </cfRule>
  </conditionalFormatting>
  <conditionalFormatting sqref="AN47:AN51">
    <cfRule type="cellIs" dxfId="907" priority="529" operator="between">
      <formula>-0.05</formula>
      <formula>0.05</formula>
    </cfRule>
  </conditionalFormatting>
  <conditionalFormatting sqref="AP47:AP51">
    <cfRule type="cellIs" dxfId="906" priority="528" operator="between">
      <formula>-0.05</formula>
      <formula>0.05</formula>
    </cfRule>
  </conditionalFormatting>
  <conditionalFormatting sqref="AR47:AR51">
    <cfRule type="cellIs" dxfId="905" priority="527" operator="between">
      <formula>-0.05</formula>
      <formula>0.05</formula>
    </cfRule>
  </conditionalFormatting>
  <conditionalFormatting sqref="AT47:AT51">
    <cfRule type="cellIs" dxfId="904" priority="526" operator="between">
      <formula>-0.05</formula>
      <formula>0.05</formula>
    </cfRule>
  </conditionalFormatting>
  <conditionalFormatting sqref="AV47:AV51">
    <cfRule type="cellIs" dxfId="903" priority="525" operator="between">
      <formula>-0.05</formula>
      <formula>0.05</formula>
    </cfRule>
  </conditionalFormatting>
  <conditionalFormatting sqref="AX47:AX51">
    <cfRule type="cellIs" dxfId="902" priority="524" operator="between">
      <formula>-0.05</formula>
      <formula>0.05</formula>
    </cfRule>
  </conditionalFormatting>
  <conditionalFormatting sqref="AZ47:AZ51">
    <cfRule type="cellIs" dxfId="901" priority="523" operator="between">
      <formula>-0.05</formula>
      <formula>0.05</formula>
    </cfRule>
  </conditionalFormatting>
  <conditionalFormatting sqref="BB47:BB51">
    <cfRule type="cellIs" dxfId="900" priority="522" operator="between">
      <formula>-0.05</formula>
      <formula>0.05</formula>
    </cfRule>
  </conditionalFormatting>
  <conditionalFormatting sqref="BD47:BD51">
    <cfRule type="cellIs" dxfId="899" priority="521" operator="between">
      <formula>-0.05</formula>
      <formula>0.05</formula>
    </cfRule>
  </conditionalFormatting>
  <conditionalFormatting sqref="BF47:BF51">
    <cfRule type="cellIs" dxfId="898" priority="520" operator="between">
      <formula>-0.05</formula>
      <formula>0.05</formula>
    </cfRule>
  </conditionalFormatting>
  <conditionalFormatting sqref="BH47:BH51">
    <cfRule type="cellIs" dxfId="897" priority="519" operator="between">
      <formula>-0.05</formula>
      <formula>0.05</formula>
    </cfRule>
  </conditionalFormatting>
  <conditionalFormatting sqref="BJ47:BJ51">
    <cfRule type="cellIs" dxfId="896" priority="518" operator="between">
      <formula>-0.05</formula>
      <formula>0.05</formula>
    </cfRule>
  </conditionalFormatting>
  <conditionalFormatting sqref="BL47:BL51">
    <cfRule type="cellIs" dxfId="895" priority="517" operator="between">
      <formula>-0.05</formula>
      <formula>0.05</formula>
    </cfRule>
  </conditionalFormatting>
  <conditionalFormatting sqref="BN47:BN51">
    <cfRule type="cellIs" dxfId="894" priority="516" operator="between">
      <formula>-0.05</formula>
      <formula>0.05</formula>
    </cfRule>
  </conditionalFormatting>
  <conditionalFormatting sqref="AN52:AN56">
    <cfRule type="cellIs" dxfId="893" priority="515" operator="between">
      <formula>-0.05</formula>
      <formula>0.05</formula>
    </cfRule>
  </conditionalFormatting>
  <conditionalFormatting sqref="AP52:AP56">
    <cfRule type="cellIs" dxfId="892" priority="514" operator="between">
      <formula>-0.05</formula>
      <formula>0.05</formula>
    </cfRule>
  </conditionalFormatting>
  <conditionalFormatting sqref="AR52:AR56">
    <cfRule type="cellIs" dxfId="891" priority="513" operator="between">
      <formula>-0.05</formula>
      <formula>0.05</formula>
    </cfRule>
  </conditionalFormatting>
  <conditionalFormatting sqref="AT52:AT56">
    <cfRule type="cellIs" dxfId="890" priority="512" operator="between">
      <formula>-0.05</formula>
      <formula>0.05</formula>
    </cfRule>
  </conditionalFormatting>
  <conditionalFormatting sqref="AV52:AV56">
    <cfRule type="cellIs" dxfId="889" priority="511" operator="between">
      <formula>-0.05</formula>
      <formula>0.05</formula>
    </cfRule>
  </conditionalFormatting>
  <conditionalFormatting sqref="AX52:AX56">
    <cfRule type="cellIs" dxfId="888" priority="510" operator="between">
      <formula>-0.05</formula>
      <formula>0.05</formula>
    </cfRule>
  </conditionalFormatting>
  <conditionalFormatting sqref="AZ52:AZ56">
    <cfRule type="cellIs" dxfId="887" priority="509" operator="between">
      <formula>-0.05</formula>
      <formula>0.05</formula>
    </cfRule>
  </conditionalFormatting>
  <conditionalFormatting sqref="BB52:BB56">
    <cfRule type="cellIs" dxfId="886" priority="508" operator="between">
      <formula>-0.05</formula>
      <formula>0.05</formula>
    </cfRule>
  </conditionalFormatting>
  <conditionalFormatting sqref="BD52:BD56">
    <cfRule type="cellIs" dxfId="885" priority="507" operator="between">
      <formula>-0.05</formula>
      <formula>0.05</formula>
    </cfRule>
  </conditionalFormatting>
  <conditionalFormatting sqref="BF52:BF56">
    <cfRule type="cellIs" dxfId="884" priority="506" operator="between">
      <formula>-0.05</formula>
      <formula>0.05</formula>
    </cfRule>
  </conditionalFormatting>
  <conditionalFormatting sqref="BH52:BH56">
    <cfRule type="cellIs" dxfId="883" priority="505" operator="between">
      <formula>-0.05</formula>
      <formula>0.05</formula>
    </cfRule>
  </conditionalFormatting>
  <conditionalFormatting sqref="BJ52:BJ56">
    <cfRule type="cellIs" dxfId="882" priority="504" operator="between">
      <formula>-0.05</formula>
      <formula>0.05</formula>
    </cfRule>
  </conditionalFormatting>
  <conditionalFormatting sqref="BL52:BL56">
    <cfRule type="cellIs" dxfId="881" priority="503" operator="between">
      <formula>-0.05</formula>
      <formula>0.05</formula>
    </cfRule>
  </conditionalFormatting>
  <conditionalFormatting sqref="BN52:BN56">
    <cfRule type="cellIs" dxfId="880" priority="502" operator="between">
      <formula>-0.05</formula>
      <formula>0.05</formula>
    </cfRule>
  </conditionalFormatting>
  <conditionalFormatting sqref="AN57:AN61">
    <cfRule type="cellIs" dxfId="879" priority="501" operator="between">
      <formula>-0.05</formula>
      <formula>0.05</formula>
    </cfRule>
  </conditionalFormatting>
  <conditionalFormatting sqref="AP57:AP61">
    <cfRule type="cellIs" dxfId="878" priority="500" operator="between">
      <formula>-0.05</formula>
      <formula>0.05</formula>
    </cfRule>
  </conditionalFormatting>
  <conditionalFormatting sqref="AR57:AR61">
    <cfRule type="cellIs" dxfId="877" priority="499" operator="between">
      <formula>-0.05</formula>
      <formula>0.05</formula>
    </cfRule>
  </conditionalFormatting>
  <conditionalFormatting sqref="AT57:AT61">
    <cfRule type="cellIs" dxfId="876" priority="498" operator="between">
      <formula>-0.05</formula>
      <formula>0.05</formula>
    </cfRule>
  </conditionalFormatting>
  <conditionalFormatting sqref="AV57:AV61">
    <cfRule type="cellIs" dxfId="875" priority="497" operator="between">
      <formula>-0.05</formula>
      <formula>0.05</formula>
    </cfRule>
  </conditionalFormatting>
  <conditionalFormatting sqref="AX57:AX61">
    <cfRule type="cellIs" dxfId="874" priority="496" operator="between">
      <formula>-0.05</formula>
      <formula>0.05</formula>
    </cfRule>
  </conditionalFormatting>
  <conditionalFormatting sqref="AZ57:AZ61">
    <cfRule type="cellIs" dxfId="873" priority="495" operator="between">
      <formula>-0.05</formula>
      <formula>0.05</formula>
    </cfRule>
  </conditionalFormatting>
  <conditionalFormatting sqref="BB57:BB61">
    <cfRule type="cellIs" dxfId="872" priority="494" operator="between">
      <formula>-0.05</formula>
      <formula>0.05</formula>
    </cfRule>
  </conditionalFormatting>
  <conditionalFormatting sqref="BD57:BD61">
    <cfRule type="cellIs" dxfId="871" priority="493" operator="between">
      <formula>-0.05</formula>
      <formula>0.05</formula>
    </cfRule>
  </conditionalFormatting>
  <conditionalFormatting sqref="BF57:BF61">
    <cfRule type="cellIs" dxfId="870" priority="492" operator="between">
      <formula>-0.05</formula>
      <formula>0.05</formula>
    </cfRule>
  </conditionalFormatting>
  <conditionalFormatting sqref="BH57:BH61">
    <cfRule type="cellIs" dxfId="869" priority="491" operator="between">
      <formula>-0.05</formula>
      <formula>0.05</formula>
    </cfRule>
  </conditionalFormatting>
  <conditionalFormatting sqref="BJ57:BJ61">
    <cfRule type="cellIs" dxfId="868" priority="490" operator="between">
      <formula>-0.05</formula>
      <formula>0.05</formula>
    </cfRule>
  </conditionalFormatting>
  <conditionalFormatting sqref="BL57:BL61">
    <cfRule type="cellIs" dxfId="867" priority="489" operator="between">
      <formula>-0.05</formula>
      <formula>0.05</formula>
    </cfRule>
  </conditionalFormatting>
  <conditionalFormatting sqref="BN57:BN61">
    <cfRule type="cellIs" dxfId="866" priority="488" operator="between">
      <formula>-0.05</formula>
      <formula>0.05</formula>
    </cfRule>
  </conditionalFormatting>
  <conditionalFormatting sqref="AN62:AN66">
    <cfRule type="cellIs" dxfId="865" priority="487" operator="between">
      <formula>-0.05</formula>
      <formula>0.05</formula>
    </cfRule>
  </conditionalFormatting>
  <conditionalFormatting sqref="AP62:AP66">
    <cfRule type="cellIs" dxfId="864" priority="486" operator="between">
      <formula>-0.05</formula>
      <formula>0.05</formula>
    </cfRule>
  </conditionalFormatting>
  <conditionalFormatting sqref="AR62:AR66">
    <cfRule type="cellIs" dxfId="863" priority="485" operator="between">
      <formula>-0.05</formula>
      <formula>0.05</formula>
    </cfRule>
  </conditionalFormatting>
  <conditionalFormatting sqref="AT62:AT66">
    <cfRule type="cellIs" dxfId="862" priority="484" operator="between">
      <formula>-0.05</formula>
      <formula>0.05</formula>
    </cfRule>
  </conditionalFormatting>
  <conditionalFormatting sqref="AV62:AV66">
    <cfRule type="cellIs" dxfId="861" priority="483" operator="between">
      <formula>-0.05</formula>
      <formula>0.05</formula>
    </cfRule>
  </conditionalFormatting>
  <conditionalFormatting sqref="AX62:AX66">
    <cfRule type="cellIs" dxfId="860" priority="482" operator="between">
      <formula>-0.05</formula>
      <formula>0.05</formula>
    </cfRule>
  </conditionalFormatting>
  <conditionalFormatting sqref="AZ62:AZ66">
    <cfRule type="cellIs" dxfId="859" priority="481" operator="between">
      <formula>-0.05</formula>
      <formula>0.05</formula>
    </cfRule>
  </conditionalFormatting>
  <conditionalFormatting sqref="BB62:BB66">
    <cfRule type="cellIs" dxfId="858" priority="480" operator="between">
      <formula>-0.05</formula>
      <formula>0.05</formula>
    </cfRule>
  </conditionalFormatting>
  <conditionalFormatting sqref="BD62:BD66">
    <cfRule type="cellIs" dxfId="857" priority="479" operator="between">
      <formula>-0.05</formula>
      <formula>0.05</formula>
    </cfRule>
  </conditionalFormatting>
  <conditionalFormatting sqref="BF62:BF66">
    <cfRule type="cellIs" dxfId="856" priority="478" operator="between">
      <formula>-0.05</formula>
      <formula>0.05</formula>
    </cfRule>
  </conditionalFormatting>
  <conditionalFormatting sqref="BH62:BH66">
    <cfRule type="cellIs" dxfId="855" priority="477" operator="between">
      <formula>-0.05</formula>
      <formula>0.05</formula>
    </cfRule>
  </conditionalFormatting>
  <conditionalFormatting sqref="BJ62:BJ66">
    <cfRule type="cellIs" dxfId="854" priority="476" operator="between">
      <formula>-0.05</formula>
      <formula>0.05</formula>
    </cfRule>
  </conditionalFormatting>
  <conditionalFormatting sqref="BL62:BL66">
    <cfRule type="cellIs" dxfId="853" priority="475" operator="between">
      <formula>-0.05</formula>
      <formula>0.05</formula>
    </cfRule>
  </conditionalFormatting>
  <conditionalFormatting sqref="BN62:BN66">
    <cfRule type="cellIs" dxfId="852" priority="474" operator="between">
      <formula>-0.05</formula>
      <formula>0.05</formula>
    </cfRule>
  </conditionalFormatting>
  <conditionalFormatting sqref="AN67:AN71">
    <cfRule type="cellIs" dxfId="851" priority="473" operator="between">
      <formula>-0.05</formula>
      <formula>0.05</formula>
    </cfRule>
  </conditionalFormatting>
  <conditionalFormatting sqref="AP67:AP71">
    <cfRule type="cellIs" dxfId="850" priority="472" operator="between">
      <formula>-0.05</formula>
      <formula>0.05</formula>
    </cfRule>
  </conditionalFormatting>
  <conditionalFormatting sqref="AR67:AR71">
    <cfRule type="cellIs" dxfId="849" priority="471" operator="between">
      <formula>-0.05</formula>
      <formula>0.05</formula>
    </cfRule>
  </conditionalFormatting>
  <conditionalFormatting sqref="AT67:AT71">
    <cfRule type="cellIs" dxfId="848" priority="470" operator="between">
      <formula>-0.05</formula>
      <formula>0.05</formula>
    </cfRule>
  </conditionalFormatting>
  <conditionalFormatting sqref="AV67:AV71">
    <cfRule type="cellIs" dxfId="847" priority="469" operator="between">
      <formula>-0.05</formula>
      <formula>0.05</formula>
    </cfRule>
  </conditionalFormatting>
  <conditionalFormatting sqref="AX67:AX71">
    <cfRule type="cellIs" dxfId="846" priority="468" operator="between">
      <formula>-0.05</formula>
      <formula>0.05</formula>
    </cfRule>
  </conditionalFormatting>
  <conditionalFormatting sqref="AZ67:AZ71">
    <cfRule type="cellIs" dxfId="845" priority="467" operator="between">
      <formula>-0.05</formula>
      <formula>0.05</formula>
    </cfRule>
  </conditionalFormatting>
  <conditionalFormatting sqref="BB67:BB71">
    <cfRule type="cellIs" dxfId="844" priority="466" operator="between">
      <formula>-0.05</formula>
      <formula>0.05</formula>
    </cfRule>
  </conditionalFormatting>
  <conditionalFormatting sqref="BD67:BD71">
    <cfRule type="cellIs" dxfId="843" priority="465" operator="between">
      <formula>-0.05</formula>
      <formula>0.05</formula>
    </cfRule>
  </conditionalFormatting>
  <conditionalFormatting sqref="BF67:BF71">
    <cfRule type="cellIs" dxfId="842" priority="464" operator="between">
      <formula>-0.05</formula>
      <formula>0.05</formula>
    </cfRule>
  </conditionalFormatting>
  <conditionalFormatting sqref="BH67:BH71">
    <cfRule type="cellIs" dxfId="841" priority="463" operator="between">
      <formula>-0.05</formula>
      <formula>0.05</formula>
    </cfRule>
  </conditionalFormatting>
  <conditionalFormatting sqref="BJ67:BJ71">
    <cfRule type="cellIs" dxfId="840" priority="462" operator="between">
      <formula>-0.05</formula>
      <formula>0.05</formula>
    </cfRule>
  </conditionalFormatting>
  <conditionalFormatting sqref="BL67:BL71">
    <cfRule type="cellIs" dxfId="839" priority="461" operator="between">
      <formula>-0.05</formula>
      <formula>0.05</formula>
    </cfRule>
  </conditionalFormatting>
  <conditionalFormatting sqref="BN67:BN71">
    <cfRule type="cellIs" dxfId="838" priority="460" operator="between">
      <formula>-0.05</formula>
      <formula>0.05</formula>
    </cfRule>
  </conditionalFormatting>
  <conditionalFormatting sqref="AN72:AN76">
    <cfRule type="cellIs" dxfId="837" priority="459" operator="between">
      <formula>-0.05</formula>
      <formula>0.05</formula>
    </cfRule>
  </conditionalFormatting>
  <conditionalFormatting sqref="AP72:AP76">
    <cfRule type="cellIs" dxfId="836" priority="458" operator="between">
      <formula>-0.05</formula>
      <formula>0.05</formula>
    </cfRule>
  </conditionalFormatting>
  <conditionalFormatting sqref="AR72:AR76">
    <cfRule type="cellIs" dxfId="835" priority="457" operator="between">
      <formula>-0.05</formula>
      <formula>0.05</formula>
    </cfRule>
  </conditionalFormatting>
  <conditionalFormatting sqref="AT72:AT76">
    <cfRule type="cellIs" dxfId="834" priority="456" operator="between">
      <formula>-0.05</formula>
      <formula>0.05</formula>
    </cfRule>
  </conditionalFormatting>
  <conditionalFormatting sqref="AV72:AV76">
    <cfRule type="cellIs" dxfId="833" priority="455" operator="between">
      <formula>-0.05</formula>
      <formula>0.05</formula>
    </cfRule>
  </conditionalFormatting>
  <conditionalFormatting sqref="AX72:AX76">
    <cfRule type="cellIs" dxfId="832" priority="454" operator="between">
      <formula>-0.05</formula>
      <formula>0.05</formula>
    </cfRule>
  </conditionalFormatting>
  <conditionalFormatting sqref="AZ72:AZ76">
    <cfRule type="cellIs" dxfId="831" priority="453" operator="between">
      <formula>-0.05</formula>
      <formula>0.05</formula>
    </cfRule>
  </conditionalFormatting>
  <conditionalFormatting sqref="BB72:BB76">
    <cfRule type="cellIs" dxfId="830" priority="452" operator="between">
      <formula>-0.05</formula>
      <formula>0.05</formula>
    </cfRule>
  </conditionalFormatting>
  <conditionalFormatting sqref="BD72:BD76">
    <cfRule type="cellIs" dxfId="829" priority="451" operator="between">
      <formula>-0.05</formula>
      <formula>0.05</formula>
    </cfRule>
  </conditionalFormatting>
  <conditionalFormatting sqref="BF72:BF76">
    <cfRule type="cellIs" dxfId="828" priority="450" operator="between">
      <formula>-0.05</formula>
      <formula>0.05</formula>
    </cfRule>
  </conditionalFormatting>
  <conditionalFormatting sqref="BH72:BH76">
    <cfRule type="cellIs" dxfId="827" priority="449" operator="between">
      <formula>-0.05</formula>
      <formula>0.05</formula>
    </cfRule>
  </conditionalFormatting>
  <conditionalFormatting sqref="BJ72:BJ76">
    <cfRule type="cellIs" dxfId="826" priority="448" operator="between">
      <formula>-0.05</formula>
      <formula>0.05</formula>
    </cfRule>
  </conditionalFormatting>
  <conditionalFormatting sqref="BL72:BL76">
    <cfRule type="cellIs" dxfId="825" priority="447" operator="between">
      <formula>-0.05</formula>
      <formula>0.05</formula>
    </cfRule>
  </conditionalFormatting>
  <conditionalFormatting sqref="BN72:BN76">
    <cfRule type="cellIs" dxfId="824" priority="446" operator="between">
      <formula>-0.05</formula>
      <formula>0.05</formula>
    </cfRule>
  </conditionalFormatting>
  <conditionalFormatting sqref="AN77:AN81">
    <cfRule type="cellIs" dxfId="823" priority="445" operator="between">
      <formula>-0.05</formula>
      <formula>0.05</formula>
    </cfRule>
  </conditionalFormatting>
  <conditionalFormatting sqref="AP77:AP81">
    <cfRule type="cellIs" dxfId="822" priority="444" operator="between">
      <formula>-0.05</formula>
      <formula>0.05</formula>
    </cfRule>
  </conditionalFormatting>
  <conditionalFormatting sqref="AR77:AR81">
    <cfRule type="cellIs" dxfId="821" priority="443" operator="between">
      <formula>-0.05</formula>
      <formula>0.05</formula>
    </cfRule>
  </conditionalFormatting>
  <conditionalFormatting sqref="AT77:AT81">
    <cfRule type="cellIs" dxfId="820" priority="442" operator="between">
      <formula>-0.05</formula>
      <formula>0.05</formula>
    </cfRule>
  </conditionalFormatting>
  <conditionalFormatting sqref="AV77:AV81">
    <cfRule type="cellIs" dxfId="819" priority="441" operator="between">
      <formula>-0.05</formula>
      <formula>0.05</formula>
    </cfRule>
  </conditionalFormatting>
  <conditionalFormatting sqref="AX77:AX81">
    <cfRule type="cellIs" dxfId="818" priority="440" operator="between">
      <formula>-0.05</formula>
      <formula>0.05</formula>
    </cfRule>
  </conditionalFormatting>
  <conditionalFormatting sqref="AZ77:AZ81">
    <cfRule type="cellIs" dxfId="817" priority="439" operator="between">
      <formula>-0.05</formula>
      <formula>0.05</formula>
    </cfRule>
  </conditionalFormatting>
  <conditionalFormatting sqref="BB77:BB81">
    <cfRule type="cellIs" dxfId="816" priority="438" operator="between">
      <formula>-0.05</formula>
      <formula>0.05</formula>
    </cfRule>
  </conditionalFormatting>
  <conditionalFormatting sqref="BD77:BD81">
    <cfRule type="cellIs" dxfId="815" priority="437" operator="between">
      <formula>-0.05</formula>
      <formula>0.05</formula>
    </cfRule>
  </conditionalFormatting>
  <conditionalFormatting sqref="BF77:BF81">
    <cfRule type="cellIs" dxfId="814" priority="436" operator="between">
      <formula>-0.05</formula>
      <formula>0.05</formula>
    </cfRule>
  </conditionalFormatting>
  <conditionalFormatting sqref="BH77:BH81">
    <cfRule type="cellIs" dxfId="813" priority="435" operator="between">
      <formula>-0.05</formula>
      <formula>0.05</formula>
    </cfRule>
  </conditionalFormatting>
  <conditionalFormatting sqref="BJ77:BJ81">
    <cfRule type="cellIs" dxfId="812" priority="434" operator="between">
      <formula>-0.05</formula>
      <formula>0.05</formula>
    </cfRule>
  </conditionalFormatting>
  <conditionalFormatting sqref="BL77:BL81">
    <cfRule type="cellIs" dxfId="811" priority="433" operator="between">
      <formula>-0.05</formula>
      <formula>0.05</formula>
    </cfRule>
  </conditionalFormatting>
  <conditionalFormatting sqref="BN77:BN81">
    <cfRule type="cellIs" dxfId="810" priority="432" operator="between">
      <formula>-0.05</formula>
      <formula>0.05</formula>
    </cfRule>
  </conditionalFormatting>
  <conditionalFormatting sqref="AN82:AN86">
    <cfRule type="cellIs" dxfId="809" priority="431" operator="between">
      <formula>-0.05</formula>
      <formula>0.05</formula>
    </cfRule>
  </conditionalFormatting>
  <conditionalFormatting sqref="AP82:AP86">
    <cfRule type="cellIs" dxfId="808" priority="430" operator="between">
      <formula>-0.05</formula>
      <formula>0.05</formula>
    </cfRule>
  </conditionalFormatting>
  <conditionalFormatting sqref="AR82:AR86">
    <cfRule type="cellIs" dxfId="807" priority="429" operator="between">
      <formula>-0.05</formula>
      <formula>0.05</formula>
    </cfRule>
  </conditionalFormatting>
  <conditionalFormatting sqref="AT82:AT86">
    <cfRule type="cellIs" dxfId="806" priority="428" operator="between">
      <formula>-0.05</formula>
      <formula>0.05</formula>
    </cfRule>
  </conditionalFormatting>
  <conditionalFormatting sqref="AV82:AV86">
    <cfRule type="cellIs" dxfId="805" priority="427" operator="between">
      <formula>-0.05</formula>
      <formula>0.05</formula>
    </cfRule>
  </conditionalFormatting>
  <conditionalFormatting sqref="AX82:AX86">
    <cfRule type="cellIs" dxfId="804" priority="426" operator="between">
      <formula>-0.05</formula>
      <formula>0.05</formula>
    </cfRule>
  </conditionalFormatting>
  <conditionalFormatting sqref="AZ82:AZ86">
    <cfRule type="cellIs" dxfId="803" priority="425" operator="between">
      <formula>-0.05</formula>
      <formula>0.05</formula>
    </cfRule>
  </conditionalFormatting>
  <conditionalFormatting sqref="BB82:BB86">
    <cfRule type="cellIs" dxfId="802" priority="424" operator="between">
      <formula>-0.05</formula>
      <formula>0.05</formula>
    </cfRule>
  </conditionalFormatting>
  <conditionalFormatting sqref="BD82:BD86">
    <cfRule type="cellIs" dxfId="801" priority="423" operator="between">
      <formula>-0.05</formula>
      <formula>0.05</formula>
    </cfRule>
  </conditionalFormatting>
  <conditionalFormatting sqref="BF82:BF86">
    <cfRule type="cellIs" dxfId="800" priority="422" operator="between">
      <formula>-0.05</formula>
      <formula>0.05</formula>
    </cfRule>
  </conditionalFormatting>
  <conditionalFormatting sqref="BH82:BH86">
    <cfRule type="cellIs" dxfId="799" priority="421" operator="between">
      <formula>-0.05</formula>
      <formula>0.05</formula>
    </cfRule>
  </conditionalFormatting>
  <conditionalFormatting sqref="BJ82:BJ86">
    <cfRule type="cellIs" dxfId="798" priority="420" operator="between">
      <formula>-0.05</formula>
      <formula>0.05</formula>
    </cfRule>
  </conditionalFormatting>
  <conditionalFormatting sqref="BL82:BL86">
    <cfRule type="cellIs" dxfId="797" priority="419" operator="between">
      <formula>-0.05</formula>
      <formula>0.05</formula>
    </cfRule>
  </conditionalFormatting>
  <conditionalFormatting sqref="BN82:BN86">
    <cfRule type="cellIs" dxfId="796" priority="418" operator="between">
      <formula>-0.05</formula>
      <formula>0.05</formula>
    </cfRule>
  </conditionalFormatting>
  <conditionalFormatting sqref="AN87:AN91">
    <cfRule type="cellIs" dxfId="795" priority="417" operator="between">
      <formula>-0.05</formula>
      <formula>0.05</formula>
    </cfRule>
  </conditionalFormatting>
  <conditionalFormatting sqref="AP87:AP91">
    <cfRule type="cellIs" dxfId="794" priority="416" operator="between">
      <formula>-0.05</formula>
      <formula>0.05</formula>
    </cfRule>
  </conditionalFormatting>
  <conditionalFormatting sqref="AR87:AR91">
    <cfRule type="cellIs" dxfId="793" priority="415" operator="between">
      <formula>-0.05</formula>
      <formula>0.05</formula>
    </cfRule>
  </conditionalFormatting>
  <conditionalFormatting sqref="AT87:AT91">
    <cfRule type="cellIs" dxfId="792" priority="414" operator="between">
      <formula>-0.05</formula>
      <formula>0.05</formula>
    </cfRule>
  </conditionalFormatting>
  <conditionalFormatting sqref="AV87:AV91">
    <cfRule type="cellIs" dxfId="791" priority="413" operator="between">
      <formula>-0.05</formula>
      <formula>0.05</formula>
    </cfRule>
  </conditionalFormatting>
  <conditionalFormatting sqref="AX87:AX91">
    <cfRule type="cellIs" dxfId="790" priority="412" operator="between">
      <formula>-0.05</formula>
      <formula>0.05</formula>
    </cfRule>
  </conditionalFormatting>
  <conditionalFormatting sqref="AZ87:AZ91">
    <cfRule type="cellIs" dxfId="789" priority="411" operator="between">
      <formula>-0.05</formula>
      <formula>0.05</formula>
    </cfRule>
  </conditionalFormatting>
  <conditionalFormatting sqref="BB87:BB91">
    <cfRule type="cellIs" dxfId="788" priority="410" operator="between">
      <formula>-0.05</formula>
      <formula>0.05</formula>
    </cfRule>
  </conditionalFormatting>
  <conditionalFormatting sqref="BD87:BD91">
    <cfRule type="cellIs" dxfId="787" priority="409" operator="between">
      <formula>-0.05</formula>
      <formula>0.05</formula>
    </cfRule>
  </conditionalFormatting>
  <conditionalFormatting sqref="BF87:BF91">
    <cfRule type="cellIs" dxfId="786" priority="408" operator="between">
      <formula>-0.05</formula>
      <formula>0.05</formula>
    </cfRule>
  </conditionalFormatting>
  <conditionalFormatting sqref="BH87:BH91">
    <cfRule type="cellIs" dxfId="785" priority="407" operator="between">
      <formula>-0.05</formula>
      <formula>0.05</formula>
    </cfRule>
  </conditionalFormatting>
  <conditionalFormatting sqref="BJ87:BJ91">
    <cfRule type="cellIs" dxfId="784" priority="406" operator="between">
      <formula>-0.05</formula>
      <formula>0.05</formula>
    </cfRule>
  </conditionalFormatting>
  <conditionalFormatting sqref="BL87:BL91">
    <cfRule type="cellIs" dxfId="783" priority="405" operator="between">
      <formula>-0.05</formula>
      <formula>0.05</formula>
    </cfRule>
  </conditionalFormatting>
  <conditionalFormatting sqref="BN87:BN91">
    <cfRule type="cellIs" dxfId="782" priority="404" operator="between">
      <formula>-0.05</formula>
      <formula>0.05</formula>
    </cfRule>
  </conditionalFormatting>
  <conditionalFormatting sqref="AN92:AN96">
    <cfRule type="cellIs" dxfId="781" priority="403" operator="between">
      <formula>-0.05</formula>
      <formula>0.05</formula>
    </cfRule>
  </conditionalFormatting>
  <conditionalFormatting sqref="AP92:AP96">
    <cfRule type="cellIs" dxfId="780" priority="402" operator="between">
      <formula>-0.05</formula>
      <formula>0.05</formula>
    </cfRule>
  </conditionalFormatting>
  <conditionalFormatting sqref="AR92:AR96">
    <cfRule type="cellIs" dxfId="779" priority="401" operator="between">
      <formula>-0.05</formula>
      <formula>0.05</formula>
    </cfRule>
  </conditionalFormatting>
  <conditionalFormatting sqref="AT92:AT96">
    <cfRule type="cellIs" dxfId="778" priority="400" operator="between">
      <formula>-0.05</formula>
      <formula>0.05</formula>
    </cfRule>
  </conditionalFormatting>
  <conditionalFormatting sqref="AV92:AV96">
    <cfRule type="cellIs" dxfId="777" priority="399" operator="between">
      <formula>-0.05</formula>
      <formula>0.05</formula>
    </cfRule>
  </conditionalFormatting>
  <conditionalFormatting sqref="AX92:AX96">
    <cfRule type="cellIs" dxfId="776" priority="398" operator="between">
      <formula>-0.05</formula>
      <formula>0.05</formula>
    </cfRule>
  </conditionalFormatting>
  <conditionalFormatting sqref="AZ92:AZ96">
    <cfRule type="cellIs" dxfId="775" priority="397" operator="between">
      <formula>-0.05</formula>
      <formula>0.05</formula>
    </cfRule>
  </conditionalFormatting>
  <conditionalFormatting sqref="BB92:BB96">
    <cfRule type="cellIs" dxfId="774" priority="396" operator="between">
      <formula>-0.05</formula>
      <formula>0.05</formula>
    </cfRule>
  </conditionalFormatting>
  <conditionalFormatting sqref="BD92:BD96">
    <cfRule type="cellIs" dxfId="773" priority="395" operator="between">
      <formula>-0.05</formula>
      <formula>0.05</formula>
    </cfRule>
  </conditionalFormatting>
  <conditionalFormatting sqref="BF92:BF96">
    <cfRule type="cellIs" dxfId="772" priority="394" operator="between">
      <formula>-0.05</formula>
      <formula>0.05</formula>
    </cfRule>
  </conditionalFormatting>
  <conditionalFormatting sqref="BH92:BH96">
    <cfRule type="cellIs" dxfId="771" priority="393" operator="between">
      <formula>-0.05</formula>
      <formula>0.05</formula>
    </cfRule>
  </conditionalFormatting>
  <conditionalFormatting sqref="BJ92:BJ96">
    <cfRule type="cellIs" dxfId="770" priority="392" operator="between">
      <formula>-0.05</formula>
      <formula>0.05</formula>
    </cfRule>
  </conditionalFormatting>
  <conditionalFormatting sqref="BL92:BL96">
    <cfRule type="cellIs" dxfId="769" priority="391" operator="between">
      <formula>-0.05</formula>
      <formula>0.05</formula>
    </cfRule>
  </conditionalFormatting>
  <conditionalFormatting sqref="BN92:BN96">
    <cfRule type="cellIs" dxfId="768" priority="390" operator="between">
      <formula>-0.05</formula>
      <formula>0.05</formula>
    </cfRule>
  </conditionalFormatting>
  <conditionalFormatting sqref="AN97:AN101">
    <cfRule type="cellIs" dxfId="767" priority="389" operator="between">
      <formula>-0.05</formula>
      <formula>0.05</formula>
    </cfRule>
  </conditionalFormatting>
  <conditionalFormatting sqref="AP97:AP101">
    <cfRule type="cellIs" dxfId="766" priority="388" operator="between">
      <formula>-0.05</formula>
      <formula>0.05</formula>
    </cfRule>
  </conditionalFormatting>
  <conditionalFormatting sqref="AR97:AR101">
    <cfRule type="cellIs" dxfId="765" priority="387" operator="between">
      <formula>-0.05</formula>
      <formula>0.05</formula>
    </cfRule>
  </conditionalFormatting>
  <conditionalFormatting sqref="AT97:AT101">
    <cfRule type="cellIs" dxfId="764" priority="386" operator="between">
      <formula>-0.05</formula>
      <formula>0.05</formula>
    </cfRule>
  </conditionalFormatting>
  <conditionalFormatting sqref="AV97:AV101">
    <cfRule type="cellIs" dxfId="763" priority="385" operator="between">
      <formula>-0.05</formula>
      <formula>0.05</formula>
    </cfRule>
  </conditionalFormatting>
  <conditionalFormatting sqref="AX97:AX101">
    <cfRule type="cellIs" dxfId="762" priority="384" operator="between">
      <formula>-0.05</formula>
      <formula>0.05</formula>
    </cfRule>
  </conditionalFormatting>
  <conditionalFormatting sqref="AZ97:AZ101">
    <cfRule type="cellIs" dxfId="761" priority="383" operator="between">
      <formula>-0.05</formula>
      <formula>0.05</formula>
    </cfRule>
  </conditionalFormatting>
  <conditionalFormatting sqref="BB97:BB101">
    <cfRule type="cellIs" dxfId="760" priority="382" operator="between">
      <formula>-0.05</formula>
      <formula>0.05</formula>
    </cfRule>
  </conditionalFormatting>
  <conditionalFormatting sqref="BD97:BD101">
    <cfRule type="cellIs" dxfId="759" priority="381" operator="between">
      <formula>-0.05</formula>
      <formula>0.05</formula>
    </cfRule>
  </conditionalFormatting>
  <conditionalFormatting sqref="BF97:BF101">
    <cfRule type="cellIs" dxfId="758" priority="380" operator="between">
      <formula>-0.05</formula>
      <formula>0.05</formula>
    </cfRule>
  </conditionalFormatting>
  <conditionalFormatting sqref="BH97:BH101">
    <cfRule type="cellIs" dxfId="757" priority="379" operator="between">
      <formula>-0.05</formula>
      <formula>0.05</formula>
    </cfRule>
  </conditionalFormatting>
  <conditionalFormatting sqref="BJ97:BJ101">
    <cfRule type="cellIs" dxfId="756" priority="378" operator="between">
      <formula>-0.05</formula>
      <formula>0.05</formula>
    </cfRule>
  </conditionalFormatting>
  <conditionalFormatting sqref="BL97:BL101">
    <cfRule type="cellIs" dxfId="755" priority="377" operator="between">
      <formula>-0.05</formula>
      <formula>0.05</formula>
    </cfRule>
  </conditionalFormatting>
  <conditionalFormatting sqref="BN97:BN101">
    <cfRule type="cellIs" dxfId="754" priority="376" operator="between">
      <formula>-0.05</formula>
      <formula>0.05</formula>
    </cfRule>
  </conditionalFormatting>
  <conditionalFormatting sqref="AN122:AN126">
    <cfRule type="cellIs" dxfId="753" priority="375" operator="between">
      <formula>-0.05</formula>
      <formula>0.05</formula>
    </cfRule>
  </conditionalFormatting>
  <conditionalFormatting sqref="AP122:AP126">
    <cfRule type="cellIs" dxfId="752" priority="374" operator="between">
      <formula>-0.05</formula>
      <formula>0.05</formula>
    </cfRule>
  </conditionalFormatting>
  <conditionalFormatting sqref="AR122:AR126">
    <cfRule type="cellIs" dxfId="751" priority="373" operator="between">
      <formula>-0.05</formula>
      <formula>0.05</formula>
    </cfRule>
  </conditionalFormatting>
  <conditionalFormatting sqref="AT122:AT126">
    <cfRule type="cellIs" dxfId="750" priority="372" operator="between">
      <formula>-0.05</formula>
      <formula>0.05</formula>
    </cfRule>
  </conditionalFormatting>
  <conditionalFormatting sqref="AV122:AV126">
    <cfRule type="cellIs" dxfId="749" priority="371" operator="between">
      <formula>-0.05</formula>
      <formula>0.05</formula>
    </cfRule>
  </conditionalFormatting>
  <conditionalFormatting sqref="AX122:AX126">
    <cfRule type="cellIs" dxfId="748" priority="370" operator="between">
      <formula>-0.05</formula>
      <formula>0.05</formula>
    </cfRule>
  </conditionalFormatting>
  <conditionalFormatting sqref="AZ122:AZ126">
    <cfRule type="cellIs" dxfId="747" priority="369" operator="between">
      <formula>-0.05</formula>
      <formula>0.05</formula>
    </cfRule>
  </conditionalFormatting>
  <conditionalFormatting sqref="BB122:BB126">
    <cfRule type="cellIs" dxfId="746" priority="368" operator="between">
      <formula>-0.05</formula>
      <formula>0.05</formula>
    </cfRule>
  </conditionalFormatting>
  <conditionalFormatting sqref="BD122:BD126">
    <cfRule type="cellIs" dxfId="745" priority="367" operator="between">
      <formula>-0.05</formula>
      <formula>0.05</formula>
    </cfRule>
  </conditionalFormatting>
  <conditionalFormatting sqref="BF122:BF126">
    <cfRule type="cellIs" dxfId="744" priority="366" operator="between">
      <formula>-0.05</formula>
      <formula>0.05</formula>
    </cfRule>
  </conditionalFormatting>
  <conditionalFormatting sqref="BH122:BH126">
    <cfRule type="cellIs" dxfId="743" priority="365" operator="between">
      <formula>-0.05</formula>
      <formula>0.05</formula>
    </cfRule>
  </conditionalFormatting>
  <conditionalFormatting sqref="BJ122:BJ126">
    <cfRule type="cellIs" dxfId="742" priority="364" operator="between">
      <formula>-0.05</formula>
      <formula>0.05</formula>
    </cfRule>
  </conditionalFormatting>
  <conditionalFormatting sqref="BL122:BL126">
    <cfRule type="cellIs" dxfId="741" priority="363" operator="between">
      <formula>-0.05</formula>
      <formula>0.05</formula>
    </cfRule>
  </conditionalFormatting>
  <conditionalFormatting sqref="BN122:BN126">
    <cfRule type="cellIs" dxfId="740" priority="362" operator="between">
      <formula>-0.05</formula>
      <formula>0.05</formula>
    </cfRule>
  </conditionalFormatting>
  <conditionalFormatting sqref="AN127:AN131">
    <cfRule type="cellIs" dxfId="739" priority="361" operator="between">
      <formula>-0.05</formula>
      <formula>0.05</formula>
    </cfRule>
  </conditionalFormatting>
  <conditionalFormatting sqref="AP127:AP131">
    <cfRule type="cellIs" dxfId="738" priority="360" operator="between">
      <formula>-0.05</formula>
      <formula>0.05</formula>
    </cfRule>
  </conditionalFormatting>
  <conditionalFormatting sqref="AR127:AR131">
    <cfRule type="cellIs" dxfId="737" priority="359" operator="between">
      <formula>-0.05</formula>
      <formula>0.05</formula>
    </cfRule>
  </conditionalFormatting>
  <conditionalFormatting sqref="AT127:AT131">
    <cfRule type="cellIs" dxfId="736" priority="358" operator="between">
      <formula>-0.05</formula>
      <formula>0.05</formula>
    </cfRule>
  </conditionalFormatting>
  <conditionalFormatting sqref="AV127:AV131">
    <cfRule type="cellIs" dxfId="735" priority="357" operator="between">
      <formula>-0.05</formula>
      <formula>0.05</formula>
    </cfRule>
  </conditionalFormatting>
  <conditionalFormatting sqref="AX127:AX131">
    <cfRule type="cellIs" dxfId="734" priority="356" operator="between">
      <formula>-0.05</formula>
      <formula>0.05</formula>
    </cfRule>
  </conditionalFormatting>
  <conditionalFormatting sqref="AZ127:AZ131">
    <cfRule type="cellIs" dxfId="733" priority="355" operator="between">
      <formula>-0.05</formula>
      <formula>0.05</formula>
    </cfRule>
  </conditionalFormatting>
  <conditionalFormatting sqref="BB127:BB131">
    <cfRule type="cellIs" dxfId="732" priority="354" operator="between">
      <formula>-0.05</formula>
      <formula>0.05</formula>
    </cfRule>
  </conditionalFormatting>
  <conditionalFormatting sqref="BD127:BD131">
    <cfRule type="cellIs" dxfId="731" priority="353" operator="between">
      <formula>-0.05</formula>
      <formula>0.05</formula>
    </cfRule>
  </conditionalFormatting>
  <conditionalFormatting sqref="BF127:BF131">
    <cfRule type="cellIs" dxfId="730" priority="352" operator="between">
      <formula>-0.05</formula>
      <formula>0.05</formula>
    </cfRule>
  </conditionalFormatting>
  <conditionalFormatting sqref="BH127:BH131">
    <cfRule type="cellIs" dxfId="729" priority="351" operator="between">
      <formula>-0.05</formula>
      <formula>0.05</formula>
    </cfRule>
  </conditionalFormatting>
  <conditionalFormatting sqref="BJ127:BJ131">
    <cfRule type="cellIs" dxfId="728" priority="350" operator="between">
      <formula>-0.05</formula>
      <formula>0.05</formula>
    </cfRule>
  </conditionalFormatting>
  <conditionalFormatting sqref="BL127:BL131">
    <cfRule type="cellIs" dxfId="727" priority="349" operator="between">
      <formula>-0.05</formula>
      <formula>0.05</formula>
    </cfRule>
  </conditionalFormatting>
  <conditionalFormatting sqref="BN127:BN131">
    <cfRule type="cellIs" dxfId="726" priority="348" operator="between">
      <formula>-0.05</formula>
      <formula>0.05</formula>
    </cfRule>
  </conditionalFormatting>
  <conditionalFormatting sqref="AN132:AN136">
    <cfRule type="cellIs" dxfId="725" priority="347" operator="between">
      <formula>-0.05</formula>
      <formula>0.05</formula>
    </cfRule>
  </conditionalFormatting>
  <conditionalFormatting sqref="AP132:AP136">
    <cfRule type="cellIs" dxfId="724" priority="346" operator="between">
      <formula>-0.05</formula>
      <formula>0.05</formula>
    </cfRule>
  </conditionalFormatting>
  <conditionalFormatting sqref="AR132:AR136">
    <cfRule type="cellIs" dxfId="723" priority="345" operator="between">
      <formula>-0.05</formula>
      <formula>0.05</formula>
    </cfRule>
  </conditionalFormatting>
  <conditionalFormatting sqref="AT132:AT136">
    <cfRule type="cellIs" dxfId="722" priority="344" operator="between">
      <formula>-0.05</formula>
      <formula>0.05</formula>
    </cfRule>
  </conditionalFormatting>
  <conditionalFormatting sqref="AV132:AV136">
    <cfRule type="cellIs" dxfId="721" priority="343" operator="between">
      <formula>-0.05</formula>
      <formula>0.05</formula>
    </cfRule>
  </conditionalFormatting>
  <conditionalFormatting sqref="AX132:AX136">
    <cfRule type="cellIs" dxfId="720" priority="342" operator="between">
      <formula>-0.05</formula>
      <formula>0.05</formula>
    </cfRule>
  </conditionalFormatting>
  <conditionalFormatting sqref="AZ132:AZ136">
    <cfRule type="cellIs" dxfId="719" priority="341" operator="between">
      <formula>-0.05</formula>
      <formula>0.05</formula>
    </cfRule>
  </conditionalFormatting>
  <conditionalFormatting sqref="AN137:AN141">
    <cfRule type="cellIs" dxfId="718" priority="340" operator="between">
      <formula>-0.05</formula>
      <formula>0.05</formula>
    </cfRule>
  </conditionalFormatting>
  <conditionalFormatting sqref="AP137:AP141">
    <cfRule type="cellIs" dxfId="717" priority="339" operator="between">
      <formula>-0.05</formula>
      <formula>0.05</formula>
    </cfRule>
  </conditionalFormatting>
  <conditionalFormatting sqref="AR137:AR141">
    <cfRule type="cellIs" dxfId="716" priority="338" operator="between">
      <formula>-0.05</formula>
      <formula>0.05</formula>
    </cfRule>
  </conditionalFormatting>
  <conditionalFormatting sqref="AT137:AT141">
    <cfRule type="cellIs" dxfId="715" priority="337" operator="between">
      <formula>-0.05</formula>
      <formula>0.05</formula>
    </cfRule>
  </conditionalFormatting>
  <conditionalFormatting sqref="AV137:AV141">
    <cfRule type="cellIs" dxfId="714" priority="336" operator="between">
      <formula>-0.05</formula>
      <formula>0.05</formula>
    </cfRule>
  </conditionalFormatting>
  <conditionalFormatting sqref="AX137:AX141">
    <cfRule type="cellIs" dxfId="713" priority="335" operator="between">
      <formula>-0.05</formula>
      <formula>0.05</formula>
    </cfRule>
  </conditionalFormatting>
  <conditionalFormatting sqref="AZ137:AZ141">
    <cfRule type="cellIs" dxfId="712" priority="334" operator="between">
      <formula>-0.05</formula>
      <formula>0.05</formula>
    </cfRule>
  </conditionalFormatting>
  <conditionalFormatting sqref="BB156">
    <cfRule type="cellIs" dxfId="711" priority="312" operator="between">
      <formula>-0.05</formula>
      <formula>0.05</formula>
    </cfRule>
  </conditionalFormatting>
  <conditionalFormatting sqref="BD156">
    <cfRule type="cellIs" dxfId="710" priority="311" operator="between">
      <formula>-0.05</formula>
      <formula>0.05</formula>
    </cfRule>
  </conditionalFormatting>
  <conditionalFormatting sqref="BF156">
    <cfRule type="cellIs" dxfId="709" priority="310" operator="between">
      <formula>-0.05</formula>
      <formula>0.05</formula>
    </cfRule>
  </conditionalFormatting>
  <conditionalFormatting sqref="BH156">
    <cfRule type="cellIs" dxfId="708" priority="309" operator="between">
      <formula>-0.05</formula>
      <formula>0.05</formula>
    </cfRule>
  </conditionalFormatting>
  <conditionalFormatting sqref="BJ156">
    <cfRule type="cellIs" dxfId="707" priority="308" operator="between">
      <formula>-0.05</formula>
      <formula>0.05</formula>
    </cfRule>
  </conditionalFormatting>
  <conditionalFormatting sqref="BL156">
    <cfRule type="cellIs" dxfId="706" priority="307" operator="between">
      <formula>-0.05</formula>
      <formula>0.05</formula>
    </cfRule>
  </conditionalFormatting>
  <conditionalFormatting sqref="BN156">
    <cfRule type="cellIs" dxfId="705" priority="306" operator="between">
      <formula>-0.05</formula>
      <formula>0.05</formula>
    </cfRule>
  </conditionalFormatting>
  <conditionalFormatting sqref="AN142:AN146">
    <cfRule type="cellIs" dxfId="704" priority="333" operator="between">
      <formula>-0.05</formula>
      <formula>0.05</formula>
    </cfRule>
  </conditionalFormatting>
  <conditionalFormatting sqref="AP142:AP146">
    <cfRule type="cellIs" dxfId="703" priority="332" operator="between">
      <formula>-0.05</formula>
      <formula>0.05</formula>
    </cfRule>
  </conditionalFormatting>
  <conditionalFormatting sqref="AR142:AR146">
    <cfRule type="cellIs" dxfId="702" priority="331" operator="between">
      <formula>-0.05</formula>
      <formula>0.05</formula>
    </cfRule>
  </conditionalFormatting>
  <conditionalFormatting sqref="AT142:AT146">
    <cfRule type="cellIs" dxfId="701" priority="330" operator="between">
      <formula>-0.05</formula>
      <formula>0.05</formula>
    </cfRule>
  </conditionalFormatting>
  <conditionalFormatting sqref="AV142:AV146">
    <cfRule type="cellIs" dxfId="700" priority="329" operator="between">
      <formula>-0.05</formula>
      <formula>0.05</formula>
    </cfRule>
  </conditionalFormatting>
  <conditionalFormatting sqref="AX142:AX146">
    <cfRule type="cellIs" dxfId="699" priority="328" operator="between">
      <formula>-0.05</formula>
      <formula>0.05</formula>
    </cfRule>
  </conditionalFormatting>
  <conditionalFormatting sqref="AZ142:AZ146">
    <cfRule type="cellIs" dxfId="698" priority="327" operator="between">
      <formula>-0.05</formula>
      <formula>0.05</formula>
    </cfRule>
  </conditionalFormatting>
  <conditionalFormatting sqref="AN147:AN151">
    <cfRule type="cellIs" dxfId="697" priority="326" operator="between">
      <formula>-0.05</formula>
      <formula>0.05</formula>
    </cfRule>
  </conditionalFormatting>
  <conditionalFormatting sqref="AP147:AP151">
    <cfRule type="cellIs" dxfId="696" priority="325" operator="between">
      <formula>-0.05</formula>
      <formula>0.05</formula>
    </cfRule>
  </conditionalFormatting>
  <conditionalFormatting sqref="AR147:AR151">
    <cfRule type="cellIs" dxfId="695" priority="324" operator="between">
      <formula>-0.05</formula>
      <formula>0.05</formula>
    </cfRule>
  </conditionalFormatting>
  <conditionalFormatting sqref="AT147:AT151">
    <cfRule type="cellIs" dxfId="694" priority="323" operator="between">
      <formula>-0.05</formula>
      <formula>0.05</formula>
    </cfRule>
  </conditionalFormatting>
  <conditionalFormatting sqref="AV147:AV151">
    <cfRule type="cellIs" dxfId="693" priority="322" operator="between">
      <formula>-0.05</formula>
      <formula>0.05</formula>
    </cfRule>
  </conditionalFormatting>
  <conditionalFormatting sqref="AX147:AX151">
    <cfRule type="cellIs" dxfId="692" priority="321" operator="between">
      <formula>-0.05</formula>
      <formula>0.05</formula>
    </cfRule>
  </conditionalFormatting>
  <conditionalFormatting sqref="AZ147:AZ151">
    <cfRule type="cellIs" dxfId="691" priority="320" operator="between">
      <formula>-0.05</formula>
      <formula>0.05</formula>
    </cfRule>
  </conditionalFormatting>
  <conditionalFormatting sqref="AN152:AN156">
    <cfRule type="cellIs" dxfId="690" priority="319" operator="between">
      <formula>-0.05</formula>
      <formula>0.05</formula>
    </cfRule>
  </conditionalFormatting>
  <conditionalFormatting sqref="AP152:AP156">
    <cfRule type="cellIs" dxfId="689" priority="318" operator="between">
      <formula>-0.05</formula>
      <formula>0.05</formula>
    </cfRule>
  </conditionalFormatting>
  <conditionalFormatting sqref="AR152:AR156">
    <cfRule type="cellIs" dxfId="688" priority="317" operator="between">
      <formula>-0.05</formula>
      <formula>0.05</formula>
    </cfRule>
  </conditionalFormatting>
  <conditionalFormatting sqref="AT152:AT156">
    <cfRule type="cellIs" dxfId="687" priority="316" operator="between">
      <formula>-0.05</formula>
      <formula>0.05</formula>
    </cfRule>
  </conditionalFormatting>
  <conditionalFormatting sqref="AV152:AV156">
    <cfRule type="cellIs" dxfId="686" priority="315" operator="between">
      <formula>-0.05</formula>
      <formula>0.05</formula>
    </cfRule>
  </conditionalFormatting>
  <conditionalFormatting sqref="AX152:AX156">
    <cfRule type="cellIs" dxfId="685" priority="314" operator="between">
      <formula>-0.05</formula>
      <formula>0.05</formula>
    </cfRule>
  </conditionalFormatting>
  <conditionalFormatting sqref="AZ152:AZ156">
    <cfRule type="cellIs" dxfId="684" priority="313" operator="between">
      <formula>-0.05</formula>
      <formula>0.05</formula>
    </cfRule>
  </conditionalFormatting>
  <conditionalFormatting sqref="AN157:AN161">
    <cfRule type="cellIs" dxfId="683" priority="305" operator="between">
      <formula>-0.05</formula>
      <formula>0.05</formula>
    </cfRule>
  </conditionalFormatting>
  <conditionalFormatting sqref="AP157:AP161">
    <cfRule type="cellIs" dxfId="682" priority="304" operator="between">
      <formula>-0.05</formula>
      <formula>0.05</formula>
    </cfRule>
  </conditionalFormatting>
  <conditionalFormatting sqref="AR157:AR161">
    <cfRule type="cellIs" dxfId="681" priority="303" operator="between">
      <formula>-0.05</formula>
      <formula>0.05</formula>
    </cfRule>
  </conditionalFormatting>
  <conditionalFormatting sqref="AT157:AT161">
    <cfRule type="cellIs" dxfId="680" priority="302" operator="between">
      <formula>-0.05</formula>
      <formula>0.05</formula>
    </cfRule>
  </conditionalFormatting>
  <conditionalFormatting sqref="AV157:AV161">
    <cfRule type="cellIs" dxfId="679" priority="301" operator="between">
      <formula>-0.05</formula>
      <formula>0.05</formula>
    </cfRule>
  </conditionalFormatting>
  <conditionalFormatting sqref="AX157:AX161">
    <cfRule type="cellIs" dxfId="678" priority="300" operator="between">
      <formula>-0.05</formula>
      <formula>0.05</formula>
    </cfRule>
  </conditionalFormatting>
  <conditionalFormatting sqref="AZ157:AZ161">
    <cfRule type="cellIs" dxfId="677" priority="299" operator="between">
      <formula>-0.05</formula>
      <formula>0.05</formula>
    </cfRule>
  </conditionalFormatting>
  <conditionalFormatting sqref="AN172:AN176">
    <cfRule type="cellIs" dxfId="676" priority="284" operator="between">
      <formula>-0.05</formula>
      <formula>0.05</formula>
    </cfRule>
  </conditionalFormatting>
  <conditionalFormatting sqref="AP172:AP176">
    <cfRule type="cellIs" dxfId="675" priority="283" operator="between">
      <formula>-0.05</formula>
      <formula>0.05</formula>
    </cfRule>
  </conditionalFormatting>
  <conditionalFormatting sqref="AR172:AR176">
    <cfRule type="cellIs" dxfId="674" priority="282" operator="between">
      <formula>-0.05</formula>
      <formula>0.05</formula>
    </cfRule>
  </conditionalFormatting>
  <conditionalFormatting sqref="AT172:AT176">
    <cfRule type="cellIs" dxfId="673" priority="281" operator="between">
      <formula>-0.05</formula>
      <formula>0.05</formula>
    </cfRule>
  </conditionalFormatting>
  <conditionalFormatting sqref="AV172:AV176">
    <cfRule type="cellIs" dxfId="672" priority="280" operator="between">
      <formula>-0.05</formula>
      <formula>0.05</formula>
    </cfRule>
  </conditionalFormatting>
  <conditionalFormatting sqref="AX172:AX176">
    <cfRule type="cellIs" dxfId="671" priority="279" operator="between">
      <formula>-0.05</formula>
      <formula>0.05</formula>
    </cfRule>
  </conditionalFormatting>
  <conditionalFormatting sqref="AZ172:AZ176">
    <cfRule type="cellIs" dxfId="670" priority="278" operator="between">
      <formula>-0.05</formula>
      <formula>0.05</formula>
    </cfRule>
  </conditionalFormatting>
  <conditionalFormatting sqref="AN162:AN166">
    <cfRule type="cellIs" dxfId="669" priority="298" operator="between">
      <formula>-0.05</formula>
      <formula>0.05</formula>
    </cfRule>
  </conditionalFormatting>
  <conditionalFormatting sqref="AP162:AP166">
    <cfRule type="cellIs" dxfId="668" priority="297" operator="between">
      <formula>-0.05</formula>
      <formula>0.05</formula>
    </cfRule>
  </conditionalFormatting>
  <conditionalFormatting sqref="AR162:AR166">
    <cfRule type="cellIs" dxfId="667" priority="296" operator="between">
      <formula>-0.05</formula>
      <formula>0.05</formula>
    </cfRule>
  </conditionalFormatting>
  <conditionalFormatting sqref="AT162:AT166">
    <cfRule type="cellIs" dxfId="666" priority="295" operator="between">
      <formula>-0.05</formula>
      <formula>0.05</formula>
    </cfRule>
  </conditionalFormatting>
  <conditionalFormatting sqref="AV162:AV166">
    <cfRule type="cellIs" dxfId="665" priority="294" operator="between">
      <formula>-0.05</formula>
      <formula>0.05</formula>
    </cfRule>
  </conditionalFormatting>
  <conditionalFormatting sqref="AX162:AX166">
    <cfRule type="cellIs" dxfId="664" priority="293" operator="between">
      <formula>-0.05</formula>
      <formula>0.05</formula>
    </cfRule>
  </conditionalFormatting>
  <conditionalFormatting sqref="AZ162:AZ166">
    <cfRule type="cellIs" dxfId="663" priority="292" operator="between">
      <formula>-0.05</formula>
      <formula>0.05</formula>
    </cfRule>
  </conditionalFormatting>
  <conditionalFormatting sqref="AN177:AN181">
    <cfRule type="cellIs" dxfId="662" priority="277" operator="between">
      <formula>-0.05</formula>
      <formula>0.05</formula>
    </cfRule>
  </conditionalFormatting>
  <conditionalFormatting sqref="AP177:AP181">
    <cfRule type="cellIs" dxfId="661" priority="276" operator="between">
      <formula>-0.05</formula>
      <formula>0.05</formula>
    </cfRule>
  </conditionalFormatting>
  <conditionalFormatting sqref="AR177:AR181">
    <cfRule type="cellIs" dxfId="660" priority="275" operator="between">
      <formula>-0.05</formula>
      <formula>0.05</formula>
    </cfRule>
  </conditionalFormatting>
  <conditionalFormatting sqref="AT177:AT181">
    <cfRule type="cellIs" dxfId="659" priority="274" operator="between">
      <formula>-0.05</formula>
      <formula>0.05</formula>
    </cfRule>
  </conditionalFormatting>
  <conditionalFormatting sqref="AV177:AV181">
    <cfRule type="cellIs" dxfId="658" priority="273" operator="between">
      <formula>-0.05</formula>
      <formula>0.05</formula>
    </cfRule>
  </conditionalFormatting>
  <conditionalFormatting sqref="AX177:AX181">
    <cfRule type="cellIs" dxfId="657" priority="272" operator="between">
      <formula>-0.05</formula>
      <formula>0.05</formula>
    </cfRule>
  </conditionalFormatting>
  <conditionalFormatting sqref="AZ177:AZ181">
    <cfRule type="cellIs" dxfId="656" priority="271" operator="between">
      <formula>-0.05</formula>
      <formula>0.05</formula>
    </cfRule>
  </conditionalFormatting>
  <conditionalFormatting sqref="AN167:AN171">
    <cfRule type="cellIs" dxfId="655" priority="291" operator="between">
      <formula>-0.05</formula>
      <formula>0.05</formula>
    </cfRule>
  </conditionalFormatting>
  <conditionalFormatting sqref="AP167:AP171">
    <cfRule type="cellIs" dxfId="654" priority="290" operator="between">
      <formula>-0.05</formula>
      <formula>0.05</formula>
    </cfRule>
  </conditionalFormatting>
  <conditionalFormatting sqref="AR167:AR171">
    <cfRule type="cellIs" dxfId="653" priority="289" operator="between">
      <formula>-0.05</formula>
      <formula>0.05</formula>
    </cfRule>
  </conditionalFormatting>
  <conditionalFormatting sqref="AT167:AT171">
    <cfRule type="cellIs" dxfId="652" priority="288" operator="between">
      <formula>-0.05</formula>
      <formula>0.05</formula>
    </cfRule>
  </conditionalFormatting>
  <conditionalFormatting sqref="AV167:AV171">
    <cfRule type="cellIs" dxfId="651" priority="287" operator="between">
      <formula>-0.05</formula>
      <formula>0.05</formula>
    </cfRule>
  </conditionalFormatting>
  <conditionalFormatting sqref="AX167:AX171">
    <cfRule type="cellIs" dxfId="650" priority="286" operator="between">
      <formula>-0.05</formula>
      <formula>0.05</formula>
    </cfRule>
  </conditionalFormatting>
  <conditionalFormatting sqref="AZ167:AZ171">
    <cfRule type="cellIs" dxfId="649" priority="285" operator="between">
      <formula>-0.05</formula>
      <formula>0.05</formula>
    </cfRule>
  </conditionalFormatting>
  <conditionalFormatting sqref="AN182:AN186">
    <cfRule type="cellIs" dxfId="648" priority="263" operator="between">
      <formula>-0.05</formula>
      <formula>0.05</formula>
    </cfRule>
  </conditionalFormatting>
  <conditionalFormatting sqref="AP182:AP186">
    <cfRule type="cellIs" dxfId="647" priority="262" operator="between">
      <formula>-0.05</formula>
      <formula>0.05</formula>
    </cfRule>
  </conditionalFormatting>
  <conditionalFormatting sqref="AR182:AR186">
    <cfRule type="cellIs" dxfId="646" priority="261" operator="between">
      <formula>-0.05</formula>
      <formula>0.05</formula>
    </cfRule>
  </conditionalFormatting>
  <conditionalFormatting sqref="AT182:AT186">
    <cfRule type="cellIs" dxfId="645" priority="260" operator="between">
      <formula>-0.05</formula>
      <formula>0.05</formula>
    </cfRule>
  </conditionalFormatting>
  <conditionalFormatting sqref="AV182:AV186">
    <cfRule type="cellIs" dxfId="644" priority="259" operator="between">
      <formula>-0.05</formula>
      <formula>0.05</formula>
    </cfRule>
  </conditionalFormatting>
  <conditionalFormatting sqref="AX182:AX186">
    <cfRule type="cellIs" dxfId="643" priority="258" operator="between">
      <formula>-0.05</formula>
      <formula>0.05</formula>
    </cfRule>
  </conditionalFormatting>
  <conditionalFormatting sqref="AZ182:AZ186">
    <cfRule type="cellIs" dxfId="642" priority="257" operator="between">
      <formula>-0.05</formula>
      <formula>0.05</formula>
    </cfRule>
  </conditionalFormatting>
  <conditionalFormatting sqref="AN187:AN191">
    <cfRule type="cellIs" dxfId="641" priority="256" operator="between">
      <formula>-0.05</formula>
      <formula>0.05</formula>
    </cfRule>
  </conditionalFormatting>
  <conditionalFormatting sqref="AP187:AP191">
    <cfRule type="cellIs" dxfId="640" priority="255" operator="between">
      <formula>-0.05</formula>
      <formula>0.05</formula>
    </cfRule>
  </conditionalFormatting>
  <conditionalFormatting sqref="AR187:AR191">
    <cfRule type="cellIs" dxfId="639" priority="254" operator="between">
      <formula>-0.05</formula>
      <formula>0.05</formula>
    </cfRule>
  </conditionalFormatting>
  <conditionalFormatting sqref="AT187:AT191">
    <cfRule type="cellIs" dxfId="638" priority="253" operator="between">
      <formula>-0.05</formula>
      <formula>0.05</formula>
    </cfRule>
  </conditionalFormatting>
  <conditionalFormatting sqref="AV187:AV191">
    <cfRule type="cellIs" dxfId="637" priority="252" operator="between">
      <formula>-0.05</formula>
      <formula>0.05</formula>
    </cfRule>
  </conditionalFormatting>
  <conditionalFormatting sqref="AX187:AX191">
    <cfRule type="cellIs" dxfId="636" priority="251" operator="between">
      <formula>-0.05</formula>
      <formula>0.05</formula>
    </cfRule>
  </conditionalFormatting>
  <conditionalFormatting sqref="AZ187:AZ191">
    <cfRule type="cellIs" dxfId="635" priority="250" operator="between">
      <formula>-0.05</formula>
      <formula>0.05</formula>
    </cfRule>
  </conditionalFormatting>
  <conditionalFormatting sqref="BB178:BB181">
    <cfRule type="cellIs" dxfId="634" priority="270" operator="between">
      <formula>-0.05</formula>
      <formula>0.05</formula>
    </cfRule>
  </conditionalFormatting>
  <conditionalFormatting sqref="BD178:BD181">
    <cfRule type="cellIs" dxfId="633" priority="269" operator="between">
      <formula>-0.05</formula>
      <formula>0.05</formula>
    </cfRule>
  </conditionalFormatting>
  <conditionalFormatting sqref="BF178:BF181">
    <cfRule type="cellIs" dxfId="632" priority="268" operator="between">
      <formula>-0.05</formula>
      <formula>0.05</formula>
    </cfRule>
  </conditionalFormatting>
  <conditionalFormatting sqref="BH178:BH181">
    <cfRule type="cellIs" dxfId="631" priority="267" operator="between">
      <formula>-0.05</formula>
      <formula>0.05</formula>
    </cfRule>
  </conditionalFormatting>
  <conditionalFormatting sqref="BJ178:BJ181">
    <cfRule type="cellIs" dxfId="630" priority="266" operator="between">
      <formula>-0.05</formula>
      <formula>0.05</formula>
    </cfRule>
  </conditionalFormatting>
  <conditionalFormatting sqref="BL178:BL181">
    <cfRule type="cellIs" dxfId="629" priority="265" operator="between">
      <formula>-0.05</formula>
      <formula>0.05</formula>
    </cfRule>
  </conditionalFormatting>
  <conditionalFormatting sqref="BN178:BN181">
    <cfRule type="cellIs" dxfId="628" priority="264" operator="between">
      <formula>-0.05</formula>
      <formula>0.05</formula>
    </cfRule>
  </conditionalFormatting>
  <conditionalFormatting sqref="AN192:AN196">
    <cfRule type="cellIs" dxfId="627" priority="249" operator="between">
      <formula>-0.05</formula>
      <formula>0.05</formula>
    </cfRule>
  </conditionalFormatting>
  <conditionalFormatting sqref="AP192:AP196">
    <cfRule type="cellIs" dxfId="626" priority="248" operator="between">
      <formula>-0.05</formula>
      <formula>0.05</formula>
    </cfRule>
  </conditionalFormatting>
  <conditionalFormatting sqref="AR192:AR196">
    <cfRule type="cellIs" dxfId="625" priority="247" operator="between">
      <formula>-0.05</formula>
      <formula>0.05</formula>
    </cfRule>
  </conditionalFormatting>
  <conditionalFormatting sqref="AT192:AT196">
    <cfRule type="cellIs" dxfId="624" priority="246" operator="between">
      <formula>-0.05</formula>
      <formula>0.05</formula>
    </cfRule>
  </conditionalFormatting>
  <conditionalFormatting sqref="AV192:AV196">
    <cfRule type="cellIs" dxfId="623" priority="245" operator="between">
      <formula>-0.05</formula>
      <formula>0.05</formula>
    </cfRule>
  </conditionalFormatting>
  <conditionalFormatting sqref="AX192:AX196">
    <cfRule type="cellIs" dxfId="622" priority="244" operator="between">
      <formula>-0.05</formula>
      <formula>0.05</formula>
    </cfRule>
  </conditionalFormatting>
  <conditionalFormatting sqref="AZ192:AZ196">
    <cfRule type="cellIs" dxfId="621" priority="243" operator="between">
      <formula>-0.05</formula>
      <formula>0.05</formula>
    </cfRule>
  </conditionalFormatting>
  <conditionalFormatting sqref="BB203:BB206">
    <cfRule type="cellIs" dxfId="620" priority="228" operator="between">
      <formula>-0.05</formula>
      <formula>0.05</formula>
    </cfRule>
  </conditionalFormatting>
  <conditionalFormatting sqref="BD203:BD206">
    <cfRule type="cellIs" dxfId="619" priority="227" operator="between">
      <formula>-0.05</formula>
      <formula>0.05</formula>
    </cfRule>
  </conditionalFormatting>
  <conditionalFormatting sqref="BF203:BF206">
    <cfRule type="cellIs" dxfId="618" priority="226" operator="between">
      <formula>-0.05</formula>
      <formula>0.05</formula>
    </cfRule>
  </conditionalFormatting>
  <conditionalFormatting sqref="BH203:BH206">
    <cfRule type="cellIs" dxfId="617" priority="225" operator="between">
      <formula>-0.05</formula>
      <formula>0.05</formula>
    </cfRule>
  </conditionalFormatting>
  <conditionalFormatting sqref="BJ203:BJ206">
    <cfRule type="cellIs" dxfId="616" priority="224" operator="between">
      <formula>-0.05</formula>
      <formula>0.05</formula>
    </cfRule>
  </conditionalFormatting>
  <conditionalFormatting sqref="BL203:BL206">
    <cfRule type="cellIs" dxfId="615" priority="223" operator="between">
      <formula>-0.05</formula>
      <formula>0.05</formula>
    </cfRule>
  </conditionalFormatting>
  <conditionalFormatting sqref="BN203:BN206">
    <cfRule type="cellIs" dxfId="614" priority="222" operator="between">
      <formula>-0.05</formula>
      <formula>0.05</formula>
    </cfRule>
  </conditionalFormatting>
  <conditionalFormatting sqref="AN197:AN201">
    <cfRule type="cellIs" dxfId="613" priority="242" operator="between">
      <formula>-0.05</formula>
      <formula>0.05</formula>
    </cfRule>
  </conditionalFormatting>
  <conditionalFormatting sqref="AP197:AP201">
    <cfRule type="cellIs" dxfId="612" priority="241" operator="between">
      <formula>-0.05</formula>
      <formula>0.05</formula>
    </cfRule>
  </conditionalFormatting>
  <conditionalFormatting sqref="AR197:AR201">
    <cfRule type="cellIs" dxfId="611" priority="240" operator="between">
      <formula>-0.05</formula>
      <formula>0.05</formula>
    </cfRule>
  </conditionalFormatting>
  <conditionalFormatting sqref="AT197:AT201">
    <cfRule type="cellIs" dxfId="610" priority="239" operator="between">
      <formula>-0.05</formula>
      <formula>0.05</formula>
    </cfRule>
  </conditionalFormatting>
  <conditionalFormatting sqref="AV197:AV201">
    <cfRule type="cellIs" dxfId="609" priority="238" operator="between">
      <formula>-0.05</formula>
      <formula>0.05</formula>
    </cfRule>
  </conditionalFormatting>
  <conditionalFormatting sqref="AX197:AX201">
    <cfRule type="cellIs" dxfId="608" priority="237" operator="between">
      <formula>-0.05</formula>
      <formula>0.05</formula>
    </cfRule>
  </conditionalFormatting>
  <conditionalFormatting sqref="AZ197:AZ201">
    <cfRule type="cellIs" dxfId="607" priority="236" operator="between">
      <formula>-0.05</formula>
      <formula>0.05</formula>
    </cfRule>
  </conditionalFormatting>
  <conditionalFormatting sqref="AN202:AN206">
    <cfRule type="cellIs" dxfId="606" priority="235" operator="between">
      <formula>-0.05</formula>
      <formula>0.05</formula>
    </cfRule>
  </conditionalFormatting>
  <conditionalFormatting sqref="AP202:AP206">
    <cfRule type="cellIs" dxfId="605" priority="234" operator="between">
      <formula>-0.05</formula>
      <formula>0.05</formula>
    </cfRule>
  </conditionalFormatting>
  <conditionalFormatting sqref="AR202:AR206">
    <cfRule type="cellIs" dxfId="604" priority="233" operator="between">
      <formula>-0.05</formula>
      <formula>0.05</formula>
    </cfRule>
  </conditionalFormatting>
  <conditionalFormatting sqref="AT202:AT206">
    <cfRule type="cellIs" dxfId="603" priority="232" operator="between">
      <formula>-0.05</formula>
      <formula>0.05</formula>
    </cfRule>
  </conditionalFormatting>
  <conditionalFormatting sqref="AV202:AV206">
    <cfRule type="cellIs" dxfId="602" priority="231" operator="between">
      <formula>-0.05</formula>
      <formula>0.05</formula>
    </cfRule>
  </conditionalFormatting>
  <conditionalFormatting sqref="AX202:AX206">
    <cfRule type="cellIs" dxfId="601" priority="230" operator="between">
      <formula>-0.05</formula>
      <formula>0.05</formula>
    </cfRule>
  </conditionalFormatting>
  <conditionalFormatting sqref="AZ202:AZ206">
    <cfRule type="cellIs" dxfId="600" priority="229" operator="between">
      <formula>-0.05</formula>
      <formula>0.05</formula>
    </cfRule>
  </conditionalFormatting>
  <conditionalFormatting sqref="AN207:AN211">
    <cfRule type="cellIs" dxfId="599" priority="221" operator="between">
      <formula>-0.05</formula>
      <formula>0.05</formula>
    </cfRule>
  </conditionalFormatting>
  <conditionalFormatting sqref="AP207:AP211">
    <cfRule type="cellIs" dxfId="598" priority="220" operator="between">
      <formula>-0.05</formula>
      <formula>0.05</formula>
    </cfRule>
  </conditionalFormatting>
  <conditionalFormatting sqref="AR207:AR211">
    <cfRule type="cellIs" dxfId="597" priority="219" operator="between">
      <formula>-0.05</formula>
      <formula>0.05</formula>
    </cfRule>
  </conditionalFormatting>
  <conditionalFormatting sqref="AT207:AT211">
    <cfRule type="cellIs" dxfId="596" priority="218" operator="between">
      <formula>-0.05</formula>
      <formula>0.05</formula>
    </cfRule>
  </conditionalFormatting>
  <conditionalFormatting sqref="AV207:AV211">
    <cfRule type="cellIs" dxfId="595" priority="217" operator="between">
      <formula>-0.05</formula>
      <formula>0.05</formula>
    </cfRule>
  </conditionalFormatting>
  <conditionalFormatting sqref="AX207:AX211">
    <cfRule type="cellIs" dxfId="594" priority="216" operator="between">
      <formula>-0.05</formula>
      <formula>0.05</formula>
    </cfRule>
  </conditionalFormatting>
  <conditionalFormatting sqref="AZ207:AZ211">
    <cfRule type="cellIs" dxfId="593" priority="215" operator="between">
      <formula>-0.05</formula>
      <formula>0.05</formula>
    </cfRule>
  </conditionalFormatting>
  <conditionalFormatting sqref="AN217:AN221">
    <cfRule type="cellIs" dxfId="592" priority="207" operator="between">
      <formula>-0.05</formula>
      <formula>0.05</formula>
    </cfRule>
  </conditionalFormatting>
  <conditionalFormatting sqref="AP217:AP221">
    <cfRule type="cellIs" dxfId="591" priority="206" operator="between">
      <formula>-0.05</formula>
      <formula>0.05</formula>
    </cfRule>
  </conditionalFormatting>
  <conditionalFormatting sqref="AR217:AR221">
    <cfRule type="cellIs" dxfId="590" priority="205" operator="between">
      <formula>-0.05</formula>
      <formula>0.05</formula>
    </cfRule>
  </conditionalFormatting>
  <conditionalFormatting sqref="AT217:AT221">
    <cfRule type="cellIs" dxfId="589" priority="204" operator="between">
      <formula>-0.05</formula>
      <formula>0.05</formula>
    </cfRule>
  </conditionalFormatting>
  <conditionalFormatting sqref="AV217:AV221">
    <cfRule type="cellIs" dxfId="588" priority="203" operator="between">
      <formula>-0.05</formula>
      <formula>0.05</formula>
    </cfRule>
  </conditionalFormatting>
  <conditionalFormatting sqref="AX217:AX221">
    <cfRule type="cellIs" dxfId="587" priority="202" operator="between">
      <formula>-0.05</formula>
      <formula>0.05</formula>
    </cfRule>
  </conditionalFormatting>
  <conditionalFormatting sqref="AZ217:AZ221">
    <cfRule type="cellIs" dxfId="586" priority="201" operator="between">
      <formula>-0.05</formula>
      <formula>0.05</formula>
    </cfRule>
  </conditionalFormatting>
  <conditionalFormatting sqref="AN212:AN216">
    <cfRule type="cellIs" dxfId="585" priority="214" operator="between">
      <formula>-0.05</formula>
      <formula>0.05</formula>
    </cfRule>
  </conditionalFormatting>
  <conditionalFormatting sqref="AP212:AP216">
    <cfRule type="cellIs" dxfId="584" priority="213" operator="between">
      <formula>-0.05</formula>
      <formula>0.05</formula>
    </cfRule>
  </conditionalFormatting>
  <conditionalFormatting sqref="AR212:AR216">
    <cfRule type="cellIs" dxfId="583" priority="212" operator="between">
      <formula>-0.05</formula>
      <formula>0.05</formula>
    </cfRule>
  </conditionalFormatting>
  <conditionalFormatting sqref="AT212:AT216">
    <cfRule type="cellIs" dxfId="582" priority="211" operator="between">
      <formula>-0.05</formula>
      <formula>0.05</formula>
    </cfRule>
  </conditionalFormatting>
  <conditionalFormatting sqref="AV212:AV216">
    <cfRule type="cellIs" dxfId="581" priority="210" operator="between">
      <formula>-0.05</formula>
      <formula>0.05</formula>
    </cfRule>
  </conditionalFormatting>
  <conditionalFormatting sqref="AX212:AX216">
    <cfRule type="cellIs" dxfId="580" priority="209" operator="between">
      <formula>-0.05</formula>
      <formula>0.05</formula>
    </cfRule>
  </conditionalFormatting>
  <conditionalFormatting sqref="AZ212:AZ216">
    <cfRule type="cellIs" dxfId="579" priority="208" operator="between">
      <formula>-0.05</formula>
      <formula>0.05</formula>
    </cfRule>
  </conditionalFormatting>
  <conditionalFormatting sqref="AN222:AN226">
    <cfRule type="cellIs" dxfId="578" priority="200" operator="between">
      <formula>-0.05</formula>
      <formula>0.05</formula>
    </cfRule>
  </conditionalFormatting>
  <conditionalFormatting sqref="AP222:AP226">
    <cfRule type="cellIs" dxfId="577" priority="199" operator="between">
      <formula>-0.05</formula>
      <formula>0.05</formula>
    </cfRule>
  </conditionalFormatting>
  <conditionalFormatting sqref="AR222:AR226">
    <cfRule type="cellIs" dxfId="576" priority="198" operator="between">
      <formula>-0.05</formula>
      <formula>0.05</formula>
    </cfRule>
  </conditionalFormatting>
  <conditionalFormatting sqref="AT222:AT226">
    <cfRule type="cellIs" dxfId="575" priority="197" operator="between">
      <formula>-0.05</formula>
      <formula>0.05</formula>
    </cfRule>
  </conditionalFormatting>
  <conditionalFormatting sqref="AV222:AV226">
    <cfRule type="cellIs" dxfId="574" priority="196" operator="between">
      <formula>-0.05</formula>
      <formula>0.05</formula>
    </cfRule>
  </conditionalFormatting>
  <conditionalFormatting sqref="AX222:AX226">
    <cfRule type="cellIs" dxfId="573" priority="195" operator="between">
      <formula>-0.05</formula>
      <formula>0.05</formula>
    </cfRule>
  </conditionalFormatting>
  <conditionalFormatting sqref="AZ222:AZ226">
    <cfRule type="cellIs" dxfId="572" priority="194" operator="between">
      <formula>-0.05</formula>
      <formula>0.05</formula>
    </cfRule>
  </conditionalFormatting>
  <conditionalFormatting sqref="AN230:AN234">
    <cfRule type="cellIs" dxfId="571" priority="191" operator="between">
      <formula>-0.05</formula>
      <formula>0.05</formula>
    </cfRule>
  </conditionalFormatting>
  <conditionalFormatting sqref="BD231:BD234">
    <cfRule type="cellIs" dxfId="570" priority="183" operator="between">
      <formula>-0.05</formula>
      <formula>0.05</formula>
    </cfRule>
  </conditionalFormatting>
  <conditionalFormatting sqref="BF231:BF234">
    <cfRule type="cellIs" dxfId="569" priority="182" operator="between">
      <formula>-0.05</formula>
      <formula>0.05</formula>
    </cfRule>
  </conditionalFormatting>
  <conditionalFormatting sqref="BH231:BH234">
    <cfRule type="cellIs" dxfId="568" priority="181" operator="between">
      <formula>-0.05</formula>
      <formula>0.05</formula>
    </cfRule>
  </conditionalFormatting>
  <conditionalFormatting sqref="BJ231:BJ234">
    <cfRule type="cellIs" dxfId="567" priority="180" operator="between">
      <formula>-0.05</formula>
      <formula>0.05</formula>
    </cfRule>
  </conditionalFormatting>
  <conditionalFormatting sqref="BL231:BL234">
    <cfRule type="cellIs" dxfId="566" priority="179" operator="between">
      <formula>-0.05</formula>
      <formula>0.05</formula>
    </cfRule>
  </conditionalFormatting>
  <conditionalFormatting sqref="BN231:BN234">
    <cfRule type="cellIs" dxfId="565" priority="178" operator="between">
      <formula>-0.05</formula>
      <formula>0.05</formula>
    </cfRule>
  </conditionalFormatting>
  <conditionalFormatting sqref="AN235:AN239">
    <cfRule type="cellIs" dxfId="564" priority="177" operator="between">
      <formula>-0.05</formula>
      <formula>0.05</formula>
    </cfRule>
  </conditionalFormatting>
  <conditionalFormatting sqref="V230:V264">
    <cfRule type="cellIs" dxfId="563" priority="192" operator="lessThan">
      <formula>990</formula>
    </cfRule>
    <cfRule type="cellIs" dxfId="562" priority="193" operator="greaterThan">
      <formula>990</formula>
    </cfRule>
  </conditionalFormatting>
  <conditionalFormatting sqref="AP230:AP234">
    <cfRule type="cellIs" dxfId="561" priority="190" operator="between">
      <formula>-0.05</formula>
      <formula>0.05</formula>
    </cfRule>
  </conditionalFormatting>
  <conditionalFormatting sqref="AR230:AR234">
    <cfRule type="cellIs" dxfId="560" priority="189" operator="between">
      <formula>-0.05</formula>
      <formula>0.05</formula>
    </cfRule>
  </conditionalFormatting>
  <conditionalFormatting sqref="AT230:AT234">
    <cfRule type="cellIs" dxfId="559" priority="188" operator="between">
      <formula>-0.05</formula>
      <formula>0.05</formula>
    </cfRule>
  </conditionalFormatting>
  <conditionalFormatting sqref="AV230:AV234">
    <cfRule type="cellIs" dxfId="558" priority="187" operator="between">
      <formula>-0.05</formula>
      <formula>0.05</formula>
    </cfRule>
  </conditionalFormatting>
  <conditionalFormatting sqref="AX230:AX234">
    <cfRule type="cellIs" dxfId="557" priority="186" operator="between">
      <formula>-0.05</formula>
      <formula>0.05</formula>
    </cfRule>
  </conditionalFormatting>
  <conditionalFormatting sqref="AZ230:AZ234">
    <cfRule type="cellIs" dxfId="556" priority="185" operator="between">
      <formula>-0.05</formula>
      <formula>0.05</formula>
    </cfRule>
  </conditionalFormatting>
  <conditionalFormatting sqref="BB231:BB234">
    <cfRule type="cellIs" dxfId="555" priority="184" operator="between">
      <formula>-0.05</formula>
      <formula>0.05</formula>
    </cfRule>
  </conditionalFormatting>
  <conditionalFormatting sqref="AP235:AP239">
    <cfRule type="cellIs" dxfId="554" priority="176" operator="between">
      <formula>-0.05</formula>
      <formula>0.05</formula>
    </cfRule>
  </conditionalFormatting>
  <conditionalFormatting sqref="AR235:AR239">
    <cfRule type="cellIs" dxfId="553" priority="175" operator="between">
      <formula>-0.05</formula>
      <formula>0.05</formula>
    </cfRule>
  </conditionalFormatting>
  <conditionalFormatting sqref="AT235:AT239">
    <cfRule type="cellIs" dxfId="552" priority="174" operator="between">
      <formula>-0.05</formula>
      <formula>0.05</formula>
    </cfRule>
  </conditionalFormatting>
  <conditionalFormatting sqref="AV235:AV239">
    <cfRule type="cellIs" dxfId="551" priority="173" operator="between">
      <formula>-0.05</formula>
      <formula>0.05</formula>
    </cfRule>
  </conditionalFormatting>
  <conditionalFormatting sqref="AX235:AX239">
    <cfRule type="cellIs" dxfId="550" priority="172" operator="between">
      <formula>-0.05</formula>
      <formula>0.05</formula>
    </cfRule>
  </conditionalFormatting>
  <conditionalFormatting sqref="AZ235:AZ239">
    <cfRule type="cellIs" dxfId="549" priority="171" operator="between">
      <formula>-0.05</formula>
      <formula>0.05</formula>
    </cfRule>
  </conditionalFormatting>
  <conditionalFormatting sqref="AN240:AN244">
    <cfRule type="cellIs" dxfId="548" priority="170" operator="between">
      <formula>-0.05</formula>
      <formula>0.05</formula>
    </cfRule>
  </conditionalFormatting>
  <conditionalFormatting sqref="AP240:AP244">
    <cfRule type="cellIs" dxfId="547" priority="169" operator="between">
      <formula>-0.05</formula>
      <formula>0.05</formula>
    </cfRule>
  </conditionalFormatting>
  <conditionalFormatting sqref="AR240:AR244">
    <cfRule type="cellIs" dxfId="546" priority="168" operator="between">
      <formula>-0.05</formula>
      <formula>0.05</formula>
    </cfRule>
  </conditionalFormatting>
  <conditionalFormatting sqref="AT240:AT244">
    <cfRule type="cellIs" dxfId="545" priority="167" operator="between">
      <formula>-0.05</formula>
      <formula>0.05</formula>
    </cfRule>
  </conditionalFormatting>
  <conditionalFormatting sqref="AV240:AV244">
    <cfRule type="cellIs" dxfId="544" priority="166" operator="between">
      <formula>-0.05</formula>
      <formula>0.05</formula>
    </cfRule>
  </conditionalFormatting>
  <conditionalFormatting sqref="AX240:AX244">
    <cfRule type="cellIs" dxfId="543" priority="165" operator="between">
      <formula>-0.05</formula>
      <formula>0.05</formula>
    </cfRule>
  </conditionalFormatting>
  <conditionalFormatting sqref="AZ240:AZ244">
    <cfRule type="cellIs" dxfId="542" priority="164" operator="between">
      <formula>-0.05</formula>
      <formula>0.05</formula>
    </cfRule>
  </conditionalFormatting>
  <conditionalFormatting sqref="AN245:AN249">
    <cfRule type="cellIs" dxfId="541" priority="163" operator="between">
      <formula>-0.05</formula>
      <formula>0.05</formula>
    </cfRule>
  </conditionalFormatting>
  <conditionalFormatting sqref="AP245:AP249">
    <cfRule type="cellIs" dxfId="540" priority="162" operator="between">
      <formula>-0.05</formula>
      <formula>0.05</formula>
    </cfRule>
  </conditionalFormatting>
  <conditionalFormatting sqref="AR245:AR249">
    <cfRule type="cellIs" dxfId="539" priority="161" operator="between">
      <formula>-0.05</formula>
      <formula>0.05</formula>
    </cfRule>
  </conditionalFormatting>
  <conditionalFormatting sqref="AT245:AT249">
    <cfRule type="cellIs" dxfId="538" priority="160" operator="between">
      <formula>-0.05</formula>
      <formula>0.05</formula>
    </cfRule>
  </conditionalFormatting>
  <conditionalFormatting sqref="AV245:AV249">
    <cfRule type="cellIs" dxfId="537" priority="159" operator="between">
      <formula>-0.05</formula>
      <formula>0.05</formula>
    </cfRule>
  </conditionalFormatting>
  <conditionalFormatting sqref="AX245:AX249">
    <cfRule type="cellIs" dxfId="536" priority="158" operator="between">
      <formula>-0.05</formula>
      <formula>0.05</formula>
    </cfRule>
  </conditionalFormatting>
  <conditionalFormatting sqref="AZ245:AZ249">
    <cfRule type="cellIs" dxfId="535" priority="157" operator="between">
      <formula>-0.05</formula>
      <formula>0.05</formula>
    </cfRule>
  </conditionalFormatting>
  <conditionalFormatting sqref="AN250:AN254">
    <cfRule type="cellIs" dxfId="534" priority="156" operator="between">
      <formula>-0.05</formula>
      <formula>0.05</formula>
    </cfRule>
  </conditionalFormatting>
  <conditionalFormatting sqref="AP250:AP254">
    <cfRule type="cellIs" dxfId="533" priority="155" operator="between">
      <formula>-0.05</formula>
      <formula>0.05</formula>
    </cfRule>
  </conditionalFormatting>
  <conditionalFormatting sqref="AR250:AR254">
    <cfRule type="cellIs" dxfId="532" priority="154" operator="between">
      <formula>-0.05</formula>
      <formula>0.05</formula>
    </cfRule>
  </conditionalFormatting>
  <conditionalFormatting sqref="AT250:AT254">
    <cfRule type="cellIs" dxfId="531" priority="153" operator="between">
      <formula>-0.05</formula>
      <formula>0.05</formula>
    </cfRule>
  </conditionalFormatting>
  <conditionalFormatting sqref="AV250:AV254">
    <cfRule type="cellIs" dxfId="530" priority="152" operator="between">
      <formula>-0.05</formula>
      <formula>0.05</formula>
    </cfRule>
  </conditionalFormatting>
  <conditionalFormatting sqref="AX250:AX254">
    <cfRule type="cellIs" dxfId="529" priority="151" operator="between">
      <formula>-0.05</formula>
      <formula>0.05</formula>
    </cfRule>
  </conditionalFormatting>
  <conditionalFormatting sqref="AZ250:AZ254">
    <cfRule type="cellIs" dxfId="528" priority="150" operator="between">
      <formula>-0.05</formula>
      <formula>0.05</formula>
    </cfRule>
  </conditionalFormatting>
  <conditionalFormatting sqref="AN255:AN259">
    <cfRule type="cellIs" dxfId="527" priority="149" operator="between">
      <formula>-0.05</formula>
      <formula>0.05</formula>
    </cfRule>
  </conditionalFormatting>
  <conditionalFormatting sqref="AP255:AP259">
    <cfRule type="cellIs" dxfId="526" priority="148" operator="between">
      <formula>-0.05</formula>
      <formula>0.05</formula>
    </cfRule>
  </conditionalFormatting>
  <conditionalFormatting sqref="AR255:AR259">
    <cfRule type="cellIs" dxfId="525" priority="147" operator="between">
      <formula>-0.05</formula>
      <formula>0.05</formula>
    </cfRule>
  </conditionalFormatting>
  <conditionalFormatting sqref="AT255:AT259">
    <cfRule type="cellIs" dxfId="524" priority="146" operator="between">
      <formula>-0.05</formula>
      <formula>0.05</formula>
    </cfRule>
  </conditionalFormatting>
  <conditionalFormatting sqref="AV255:AV259">
    <cfRule type="cellIs" dxfId="523" priority="145" operator="between">
      <formula>-0.05</formula>
      <formula>0.05</formula>
    </cfRule>
  </conditionalFormatting>
  <conditionalFormatting sqref="AX255:AX259">
    <cfRule type="cellIs" dxfId="522" priority="144" operator="between">
      <formula>-0.05</formula>
      <formula>0.05</formula>
    </cfRule>
  </conditionalFormatting>
  <conditionalFormatting sqref="AZ255:AZ259">
    <cfRule type="cellIs" dxfId="521" priority="143" operator="between">
      <formula>-0.05</formula>
      <formula>0.05</formula>
    </cfRule>
  </conditionalFormatting>
  <conditionalFormatting sqref="AN260:AN264">
    <cfRule type="cellIs" dxfId="520" priority="142" operator="between">
      <formula>-0.05</formula>
      <formula>0.05</formula>
    </cfRule>
  </conditionalFormatting>
  <conditionalFormatting sqref="AP260:AP264">
    <cfRule type="cellIs" dxfId="519" priority="141" operator="between">
      <formula>-0.05</formula>
      <formula>0.05</formula>
    </cfRule>
  </conditionalFormatting>
  <conditionalFormatting sqref="AR260:AR264">
    <cfRule type="cellIs" dxfId="518" priority="140" operator="between">
      <formula>-0.05</formula>
      <formula>0.05</formula>
    </cfRule>
  </conditionalFormatting>
  <conditionalFormatting sqref="AT260:AT264">
    <cfRule type="cellIs" dxfId="517" priority="139" operator="between">
      <formula>-0.05</formula>
      <formula>0.05</formula>
    </cfRule>
  </conditionalFormatting>
  <conditionalFormatting sqref="AV260:AV264">
    <cfRule type="cellIs" dxfId="516" priority="138" operator="between">
      <formula>-0.05</formula>
      <formula>0.05</formula>
    </cfRule>
  </conditionalFormatting>
  <conditionalFormatting sqref="AX260:AX264">
    <cfRule type="cellIs" dxfId="515" priority="137" operator="between">
      <formula>-0.05</formula>
      <formula>0.05</formula>
    </cfRule>
  </conditionalFormatting>
  <conditionalFormatting sqref="AZ260:AZ264">
    <cfRule type="cellIs" dxfId="514" priority="136" operator="between">
      <formula>-0.05</formula>
      <formula>0.05</formula>
    </cfRule>
  </conditionalFormatting>
  <conditionalFormatting sqref="AN265:AN269">
    <cfRule type="cellIs" dxfId="513" priority="135" operator="between">
      <formula>-0.05</formula>
      <formula>0.05</formula>
    </cfRule>
  </conditionalFormatting>
  <conditionalFormatting sqref="AP265:AP269">
    <cfRule type="cellIs" dxfId="512" priority="134" operator="between">
      <formula>-0.05</formula>
      <formula>0.05</formula>
    </cfRule>
  </conditionalFormatting>
  <conditionalFormatting sqref="AR265:AR269">
    <cfRule type="cellIs" dxfId="511" priority="133" operator="between">
      <formula>-0.05</formula>
      <formula>0.05</formula>
    </cfRule>
  </conditionalFormatting>
  <conditionalFormatting sqref="AT265:AT269">
    <cfRule type="cellIs" dxfId="510" priority="132" operator="between">
      <formula>-0.05</formula>
      <formula>0.05</formula>
    </cfRule>
  </conditionalFormatting>
  <conditionalFormatting sqref="AV265:AV269">
    <cfRule type="cellIs" dxfId="509" priority="131" operator="between">
      <formula>-0.05</formula>
      <formula>0.05</formula>
    </cfRule>
  </conditionalFormatting>
  <conditionalFormatting sqref="AX265:AX269">
    <cfRule type="cellIs" dxfId="508" priority="130" operator="between">
      <formula>-0.05</formula>
      <formula>0.05</formula>
    </cfRule>
  </conditionalFormatting>
  <conditionalFormatting sqref="AZ265:AZ269">
    <cfRule type="cellIs" dxfId="507" priority="129" operator="between">
      <formula>-0.05</formula>
      <formula>0.05</formula>
    </cfRule>
  </conditionalFormatting>
  <conditionalFormatting sqref="AN270:AN274">
    <cfRule type="cellIs" dxfId="506" priority="128" operator="between">
      <formula>-0.05</formula>
      <formula>0.05</formula>
    </cfRule>
  </conditionalFormatting>
  <conditionalFormatting sqref="AP270:AP274">
    <cfRule type="cellIs" dxfId="505" priority="127" operator="between">
      <formula>-0.05</formula>
      <formula>0.05</formula>
    </cfRule>
  </conditionalFormatting>
  <conditionalFormatting sqref="AR270:AR274">
    <cfRule type="cellIs" dxfId="504" priority="126" operator="between">
      <formula>-0.05</formula>
      <formula>0.05</formula>
    </cfRule>
  </conditionalFormatting>
  <conditionalFormatting sqref="AT270:AT274">
    <cfRule type="cellIs" dxfId="503" priority="125" operator="between">
      <formula>-0.05</formula>
      <formula>0.05</formula>
    </cfRule>
  </conditionalFormatting>
  <conditionalFormatting sqref="AV270:AV274">
    <cfRule type="cellIs" dxfId="502" priority="124" operator="between">
      <formula>-0.05</formula>
      <formula>0.05</formula>
    </cfRule>
  </conditionalFormatting>
  <conditionalFormatting sqref="AX270:AX274">
    <cfRule type="cellIs" dxfId="501" priority="123" operator="between">
      <formula>-0.05</formula>
      <formula>0.05</formula>
    </cfRule>
  </conditionalFormatting>
  <conditionalFormatting sqref="AZ270:AZ274">
    <cfRule type="cellIs" dxfId="500" priority="122" operator="between">
      <formula>-0.05</formula>
      <formula>0.05</formula>
    </cfRule>
  </conditionalFormatting>
  <conditionalFormatting sqref="AN275:AN279">
    <cfRule type="cellIs" dxfId="499" priority="121" operator="between">
      <formula>-0.05</formula>
      <formula>0.05</formula>
    </cfRule>
  </conditionalFormatting>
  <conditionalFormatting sqref="AP275:AP279">
    <cfRule type="cellIs" dxfId="498" priority="120" operator="between">
      <formula>-0.05</formula>
      <formula>0.05</formula>
    </cfRule>
  </conditionalFormatting>
  <conditionalFormatting sqref="AR275:AR279">
    <cfRule type="cellIs" dxfId="497" priority="119" operator="between">
      <formula>-0.05</formula>
      <formula>0.05</formula>
    </cfRule>
  </conditionalFormatting>
  <conditionalFormatting sqref="AT275:AT279">
    <cfRule type="cellIs" dxfId="496" priority="118" operator="between">
      <formula>-0.05</formula>
      <formula>0.05</formula>
    </cfRule>
  </conditionalFormatting>
  <conditionalFormatting sqref="AV275:AV279">
    <cfRule type="cellIs" dxfId="495" priority="117" operator="between">
      <formula>-0.05</formula>
      <formula>0.05</formula>
    </cfRule>
  </conditionalFormatting>
  <conditionalFormatting sqref="AX275:AX279">
    <cfRule type="cellIs" dxfId="494" priority="116" operator="between">
      <formula>-0.05</formula>
      <formula>0.05</formula>
    </cfRule>
  </conditionalFormatting>
  <conditionalFormatting sqref="AZ275:AZ279">
    <cfRule type="cellIs" dxfId="493" priority="115" operator="between">
      <formula>-0.05</formula>
      <formula>0.05</formula>
    </cfRule>
  </conditionalFormatting>
  <conditionalFormatting sqref="AN280:AN284">
    <cfRule type="cellIs" dxfId="492" priority="114" operator="between">
      <formula>-0.05</formula>
      <formula>0.05</formula>
    </cfRule>
  </conditionalFormatting>
  <conditionalFormatting sqref="AP280:AP284">
    <cfRule type="cellIs" dxfId="491" priority="113" operator="between">
      <formula>-0.05</formula>
      <formula>0.05</formula>
    </cfRule>
  </conditionalFormatting>
  <conditionalFormatting sqref="AR280:AR284">
    <cfRule type="cellIs" dxfId="490" priority="112" operator="between">
      <formula>-0.05</formula>
      <formula>0.05</formula>
    </cfRule>
  </conditionalFormatting>
  <conditionalFormatting sqref="AT280:AT284">
    <cfRule type="cellIs" dxfId="489" priority="111" operator="between">
      <formula>-0.05</formula>
      <formula>0.05</formula>
    </cfRule>
  </conditionalFormatting>
  <conditionalFormatting sqref="AV280:AV284">
    <cfRule type="cellIs" dxfId="488" priority="110" operator="between">
      <formula>-0.05</formula>
      <formula>0.05</formula>
    </cfRule>
  </conditionalFormatting>
  <conditionalFormatting sqref="AX280:AX284">
    <cfRule type="cellIs" dxfId="487" priority="109" operator="between">
      <formula>-0.05</formula>
      <formula>0.05</formula>
    </cfRule>
  </conditionalFormatting>
  <conditionalFormatting sqref="AZ280:AZ284">
    <cfRule type="cellIs" dxfId="486" priority="108" operator="between">
      <formula>-0.05</formula>
      <formula>0.05</formula>
    </cfRule>
  </conditionalFormatting>
  <conditionalFormatting sqref="AN285:AN289">
    <cfRule type="cellIs" dxfId="485" priority="107" operator="between">
      <formula>-0.05</formula>
      <formula>0.05</formula>
    </cfRule>
  </conditionalFormatting>
  <conditionalFormatting sqref="AP285:AP289">
    <cfRule type="cellIs" dxfId="484" priority="106" operator="between">
      <formula>-0.05</formula>
      <formula>0.05</formula>
    </cfRule>
  </conditionalFormatting>
  <conditionalFormatting sqref="AR285:AR289">
    <cfRule type="cellIs" dxfId="483" priority="105" operator="between">
      <formula>-0.05</formula>
      <formula>0.05</formula>
    </cfRule>
  </conditionalFormatting>
  <conditionalFormatting sqref="AT285:AT289">
    <cfRule type="cellIs" dxfId="482" priority="104" operator="between">
      <formula>-0.05</formula>
      <formula>0.05</formula>
    </cfRule>
  </conditionalFormatting>
  <conditionalFormatting sqref="AV285:AV289">
    <cfRule type="cellIs" dxfId="481" priority="103" operator="between">
      <formula>-0.05</formula>
      <formula>0.05</formula>
    </cfRule>
  </conditionalFormatting>
  <conditionalFormatting sqref="AX285:AX289">
    <cfRule type="cellIs" dxfId="480" priority="102" operator="between">
      <formula>-0.05</formula>
      <formula>0.05</formula>
    </cfRule>
  </conditionalFormatting>
  <conditionalFormatting sqref="AZ285:AZ289">
    <cfRule type="cellIs" dxfId="479" priority="101" operator="between">
      <formula>-0.05</formula>
      <formula>0.05</formula>
    </cfRule>
  </conditionalFormatting>
  <conditionalFormatting sqref="AN290:AN294">
    <cfRule type="cellIs" dxfId="478" priority="100" operator="between">
      <formula>-0.05</formula>
      <formula>0.05</formula>
    </cfRule>
  </conditionalFormatting>
  <conditionalFormatting sqref="AP290:AP294">
    <cfRule type="cellIs" dxfId="477" priority="99" operator="between">
      <formula>-0.05</formula>
      <formula>0.05</formula>
    </cfRule>
  </conditionalFormatting>
  <conditionalFormatting sqref="AR290:AR294">
    <cfRule type="cellIs" dxfId="476" priority="98" operator="between">
      <formula>-0.05</formula>
      <formula>0.05</formula>
    </cfRule>
  </conditionalFormatting>
  <conditionalFormatting sqref="AT290:AT294">
    <cfRule type="cellIs" dxfId="475" priority="97" operator="between">
      <formula>-0.05</formula>
      <formula>0.05</formula>
    </cfRule>
  </conditionalFormatting>
  <conditionalFormatting sqref="AV290:AV294">
    <cfRule type="cellIs" dxfId="474" priority="96" operator="between">
      <formula>-0.05</formula>
      <formula>0.05</formula>
    </cfRule>
  </conditionalFormatting>
  <conditionalFormatting sqref="AX290:AX294">
    <cfRule type="cellIs" dxfId="473" priority="95" operator="between">
      <formula>-0.05</formula>
      <formula>0.05</formula>
    </cfRule>
  </conditionalFormatting>
  <conditionalFormatting sqref="AZ290:AZ294">
    <cfRule type="cellIs" dxfId="472" priority="94" operator="between">
      <formula>-0.05</formula>
      <formula>0.05</formula>
    </cfRule>
  </conditionalFormatting>
  <conditionalFormatting sqref="AN295:AN299">
    <cfRule type="cellIs" dxfId="471" priority="93" operator="between">
      <formula>-0.05</formula>
      <formula>0.05</formula>
    </cfRule>
  </conditionalFormatting>
  <conditionalFormatting sqref="AP295:AP299">
    <cfRule type="cellIs" dxfId="470" priority="92" operator="between">
      <formula>-0.05</formula>
      <formula>0.05</formula>
    </cfRule>
  </conditionalFormatting>
  <conditionalFormatting sqref="AR295:AR299">
    <cfRule type="cellIs" dxfId="469" priority="91" operator="between">
      <formula>-0.05</formula>
      <formula>0.05</formula>
    </cfRule>
  </conditionalFormatting>
  <conditionalFormatting sqref="AT295:AT299">
    <cfRule type="cellIs" dxfId="468" priority="90" operator="between">
      <formula>-0.05</formula>
      <formula>0.05</formula>
    </cfRule>
  </conditionalFormatting>
  <conditionalFormatting sqref="AV295:AV299">
    <cfRule type="cellIs" dxfId="467" priority="89" operator="between">
      <formula>-0.05</formula>
      <formula>0.05</formula>
    </cfRule>
  </conditionalFormatting>
  <conditionalFormatting sqref="AX295:AX299">
    <cfRule type="cellIs" dxfId="466" priority="88" operator="between">
      <formula>-0.05</formula>
      <formula>0.05</formula>
    </cfRule>
  </conditionalFormatting>
  <conditionalFormatting sqref="AZ295:AZ299">
    <cfRule type="cellIs" dxfId="465" priority="87" operator="between">
      <formula>-0.05</formula>
      <formula>0.05</formula>
    </cfRule>
  </conditionalFormatting>
  <conditionalFormatting sqref="AN300:AN304">
    <cfRule type="cellIs" dxfId="464" priority="86" operator="between">
      <formula>-0.05</formula>
      <formula>0.05</formula>
    </cfRule>
  </conditionalFormatting>
  <conditionalFormatting sqref="AP300:AP304">
    <cfRule type="cellIs" dxfId="463" priority="85" operator="between">
      <formula>-0.05</formula>
      <formula>0.05</formula>
    </cfRule>
  </conditionalFormatting>
  <conditionalFormatting sqref="AR300:AR304">
    <cfRule type="cellIs" dxfId="462" priority="84" operator="between">
      <formula>-0.05</formula>
      <formula>0.05</formula>
    </cfRule>
  </conditionalFormatting>
  <conditionalFormatting sqref="AT300:AT304">
    <cfRule type="cellIs" dxfId="461" priority="83" operator="between">
      <formula>-0.05</formula>
      <formula>0.05</formula>
    </cfRule>
  </conditionalFormatting>
  <conditionalFormatting sqref="AV300:AV304">
    <cfRule type="cellIs" dxfId="460" priority="82" operator="between">
      <formula>-0.05</formula>
      <formula>0.05</formula>
    </cfRule>
  </conditionalFormatting>
  <conditionalFormatting sqref="AX300:AX304">
    <cfRule type="cellIs" dxfId="459" priority="81" operator="between">
      <formula>-0.05</formula>
      <formula>0.05</formula>
    </cfRule>
  </conditionalFormatting>
  <conditionalFormatting sqref="AZ300:AZ304">
    <cfRule type="cellIs" dxfId="458" priority="80" operator="between">
      <formula>-0.05</formula>
      <formula>0.05</formula>
    </cfRule>
  </conditionalFormatting>
  <conditionalFormatting sqref="AN305:AN309">
    <cfRule type="cellIs" dxfId="457" priority="79" operator="between">
      <formula>-0.05</formula>
      <formula>0.05</formula>
    </cfRule>
  </conditionalFormatting>
  <conditionalFormatting sqref="AP305:AP309">
    <cfRule type="cellIs" dxfId="456" priority="78" operator="between">
      <formula>-0.05</formula>
      <formula>0.05</formula>
    </cfRule>
  </conditionalFormatting>
  <conditionalFormatting sqref="AR305:AR309">
    <cfRule type="cellIs" dxfId="455" priority="77" operator="between">
      <formula>-0.05</formula>
      <formula>0.05</formula>
    </cfRule>
  </conditionalFormatting>
  <conditionalFormatting sqref="AT305:AT309">
    <cfRule type="cellIs" dxfId="454" priority="76" operator="between">
      <formula>-0.05</formula>
      <formula>0.05</formula>
    </cfRule>
  </conditionalFormatting>
  <conditionalFormatting sqref="AV305:AV309">
    <cfRule type="cellIs" dxfId="453" priority="75" operator="between">
      <formula>-0.05</formula>
      <formula>0.05</formula>
    </cfRule>
  </conditionalFormatting>
  <conditionalFormatting sqref="AX305:AX309">
    <cfRule type="cellIs" dxfId="452" priority="74" operator="between">
      <formula>-0.05</formula>
      <formula>0.05</formula>
    </cfRule>
  </conditionalFormatting>
  <conditionalFormatting sqref="AZ305:AZ309">
    <cfRule type="cellIs" dxfId="451" priority="73" operator="between">
      <formula>-0.05</formula>
      <formula>0.05</formula>
    </cfRule>
  </conditionalFormatting>
  <conditionalFormatting sqref="AN310:AN314">
    <cfRule type="cellIs" dxfId="450" priority="72" operator="between">
      <formula>-0.05</formula>
      <formula>0.05</formula>
    </cfRule>
  </conditionalFormatting>
  <conditionalFormatting sqref="AP310:AP314">
    <cfRule type="cellIs" dxfId="449" priority="71" operator="between">
      <formula>-0.05</formula>
      <formula>0.05</formula>
    </cfRule>
  </conditionalFormatting>
  <conditionalFormatting sqref="AR310:AR314">
    <cfRule type="cellIs" dxfId="448" priority="70" operator="between">
      <formula>-0.05</formula>
      <formula>0.05</formula>
    </cfRule>
  </conditionalFormatting>
  <conditionalFormatting sqref="AT310:AT314">
    <cfRule type="cellIs" dxfId="447" priority="69" operator="between">
      <formula>-0.05</formula>
      <formula>0.05</formula>
    </cfRule>
  </conditionalFormatting>
  <conditionalFormatting sqref="AV310:AV314">
    <cfRule type="cellIs" dxfId="446" priority="68" operator="between">
      <formula>-0.05</formula>
      <formula>0.05</formula>
    </cfRule>
  </conditionalFormatting>
  <conditionalFormatting sqref="AX310:AX314">
    <cfRule type="cellIs" dxfId="445" priority="67" operator="between">
      <formula>-0.05</formula>
      <formula>0.05</formula>
    </cfRule>
  </conditionalFormatting>
  <conditionalFormatting sqref="AZ310:AZ314">
    <cfRule type="cellIs" dxfId="444" priority="66" operator="between">
      <formula>-0.05</formula>
      <formula>0.05</formula>
    </cfRule>
  </conditionalFormatting>
  <conditionalFormatting sqref="AN315:AN319">
    <cfRule type="cellIs" dxfId="443" priority="65" operator="between">
      <formula>-0.05</formula>
      <formula>0.05</formula>
    </cfRule>
  </conditionalFormatting>
  <conditionalFormatting sqref="AP315:AP319">
    <cfRule type="cellIs" dxfId="442" priority="64" operator="between">
      <formula>-0.05</formula>
      <formula>0.05</formula>
    </cfRule>
  </conditionalFormatting>
  <conditionalFormatting sqref="AR315:AR319">
    <cfRule type="cellIs" dxfId="441" priority="63" operator="between">
      <formula>-0.05</formula>
      <formula>0.05</formula>
    </cfRule>
  </conditionalFormatting>
  <conditionalFormatting sqref="AT315:AT319">
    <cfRule type="cellIs" dxfId="440" priority="62" operator="between">
      <formula>-0.05</formula>
      <formula>0.05</formula>
    </cfRule>
  </conditionalFormatting>
  <conditionalFormatting sqref="AV315:AV319">
    <cfRule type="cellIs" dxfId="439" priority="61" operator="between">
      <formula>-0.05</formula>
      <formula>0.05</formula>
    </cfRule>
  </conditionalFormatting>
  <conditionalFormatting sqref="AX315:AX319">
    <cfRule type="cellIs" dxfId="438" priority="60" operator="between">
      <formula>-0.05</formula>
      <formula>0.05</formula>
    </cfRule>
  </conditionalFormatting>
  <conditionalFormatting sqref="AZ315:AZ319">
    <cfRule type="cellIs" dxfId="437" priority="59" operator="between">
      <formula>-0.05</formula>
      <formula>0.05</formula>
    </cfRule>
  </conditionalFormatting>
  <conditionalFormatting sqref="AN320:AN324">
    <cfRule type="cellIs" dxfId="436" priority="58" operator="between">
      <formula>-0.05</formula>
      <formula>0.05</formula>
    </cfRule>
  </conditionalFormatting>
  <conditionalFormatting sqref="AP320:AP324">
    <cfRule type="cellIs" dxfId="435" priority="57" operator="between">
      <formula>-0.05</formula>
      <formula>0.05</formula>
    </cfRule>
  </conditionalFormatting>
  <conditionalFormatting sqref="AR320:AR324">
    <cfRule type="cellIs" dxfId="434" priority="56" operator="between">
      <formula>-0.05</formula>
      <formula>0.05</formula>
    </cfRule>
  </conditionalFormatting>
  <conditionalFormatting sqref="AT320:AT324">
    <cfRule type="cellIs" dxfId="433" priority="55" operator="between">
      <formula>-0.05</formula>
      <formula>0.05</formula>
    </cfRule>
  </conditionalFormatting>
  <conditionalFormatting sqref="AV320:AV324">
    <cfRule type="cellIs" dxfId="432" priority="54" operator="between">
      <formula>-0.05</formula>
      <formula>0.05</formula>
    </cfRule>
  </conditionalFormatting>
  <conditionalFormatting sqref="AX320:AX324">
    <cfRule type="cellIs" dxfId="431" priority="53" operator="between">
      <formula>-0.05</formula>
      <formula>0.05</formula>
    </cfRule>
  </conditionalFormatting>
  <conditionalFormatting sqref="AZ320:AZ324">
    <cfRule type="cellIs" dxfId="430" priority="52" operator="between">
      <formula>-0.05</formula>
      <formula>0.05</formula>
    </cfRule>
  </conditionalFormatting>
  <conditionalFormatting sqref="AN325:AN329">
    <cfRule type="cellIs" dxfId="429" priority="51" operator="between">
      <formula>-0.05</formula>
      <formula>0.05</formula>
    </cfRule>
  </conditionalFormatting>
  <conditionalFormatting sqref="AP325:AP329">
    <cfRule type="cellIs" dxfId="428" priority="50" operator="between">
      <formula>-0.05</formula>
      <formula>0.05</formula>
    </cfRule>
  </conditionalFormatting>
  <conditionalFormatting sqref="AR325:AR329">
    <cfRule type="cellIs" dxfId="427" priority="49" operator="between">
      <formula>-0.05</formula>
      <formula>0.05</formula>
    </cfRule>
  </conditionalFormatting>
  <conditionalFormatting sqref="AT325:AT329">
    <cfRule type="cellIs" dxfId="426" priority="48" operator="between">
      <formula>-0.05</formula>
      <formula>0.05</formula>
    </cfRule>
  </conditionalFormatting>
  <conditionalFormatting sqref="AV325:AV329">
    <cfRule type="cellIs" dxfId="425" priority="47" operator="between">
      <formula>-0.05</formula>
      <formula>0.05</formula>
    </cfRule>
  </conditionalFormatting>
  <conditionalFormatting sqref="AX325:AX329">
    <cfRule type="cellIs" dxfId="424" priority="46" operator="between">
      <formula>-0.05</formula>
      <formula>0.05</formula>
    </cfRule>
  </conditionalFormatting>
  <conditionalFormatting sqref="AZ325:AZ329">
    <cfRule type="cellIs" dxfId="423" priority="45" operator="between">
      <formula>-0.05</formula>
      <formula>0.05</formula>
    </cfRule>
  </conditionalFormatting>
  <conditionalFormatting sqref="BB132:BB155">
    <cfRule type="cellIs" dxfId="422" priority="42" operator="between">
      <formula>-0.05</formula>
      <formula>0.05</formula>
    </cfRule>
  </conditionalFormatting>
  <conditionalFormatting sqref="BD132:BD155">
    <cfRule type="cellIs" dxfId="421" priority="41" operator="between">
      <formula>-0.05</formula>
      <formula>0.05</formula>
    </cfRule>
  </conditionalFormatting>
  <conditionalFormatting sqref="BF132:BF155">
    <cfRule type="cellIs" dxfId="420" priority="40" operator="between">
      <formula>-0.05</formula>
      <formula>0.05</formula>
    </cfRule>
  </conditionalFormatting>
  <conditionalFormatting sqref="BH132:BH155">
    <cfRule type="cellIs" dxfId="419" priority="39" operator="between">
      <formula>-0.05</formula>
      <formula>0.05</formula>
    </cfRule>
  </conditionalFormatting>
  <conditionalFormatting sqref="BJ132:BJ155">
    <cfRule type="cellIs" dxfId="418" priority="38" operator="between">
      <formula>-0.05</formula>
      <formula>0.05</formula>
    </cfRule>
  </conditionalFormatting>
  <conditionalFormatting sqref="V265:V329">
    <cfRule type="cellIs" dxfId="417" priority="43" operator="lessThan">
      <formula>990</formula>
    </cfRule>
    <cfRule type="cellIs" dxfId="416" priority="44" operator="greaterThan">
      <formula>990</formula>
    </cfRule>
  </conditionalFormatting>
  <conditionalFormatting sqref="BL132:BL155">
    <cfRule type="cellIs" dxfId="415" priority="37" operator="between">
      <formula>-0.05</formula>
      <formula>0.05</formula>
    </cfRule>
  </conditionalFormatting>
  <conditionalFormatting sqref="BN132:BN155">
    <cfRule type="cellIs" dxfId="414" priority="36" operator="between">
      <formula>-0.05</formula>
      <formula>0.05</formula>
    </cfRule>
  </conditionalFormatting>
  <conditionalFormatting sqref="BB157:BB177">
    <cfRule type="cellIs" dxfId="413" priority="35" operator="between">
      <formula>-0.05</formula>
      <formula>0.05</formula>
    </cfRule>
  </conditionalFormatting>
  <conditionalFormatting sqref="BD157:BD177">
    <cfRule type="cellIs" dxfId="412" priority="34" operator="between">
      <formula>-0.05</formula>
      <formula>0.05</formula>
    </cfRule>
  </conditionalFormatting>
  <conditionalFormatting sqref="BF157:BF177">
    <cfRule type="cellIs" dxfId="411" priority="33" operator="between">
      <formula>-0.05</formula>
      <formula>0.05</formula>
    </cfRule>
  </conditionalFormatting>
  <conditionalFormatting sqref="BH157:BH177">
    <cfRule type="cellIs" dxfId="410" priority="32" operator="between">
      <formula>-0.05</formula>
      <formula>0.05</formula>
    </cfRule>
  </conditionalFormatting>
  <conditionalFormatting sqref="BJ157:BJ177">
    <cfRule type="cellIs" dxfId="409" priority="31" operator="between">
      <formula>-0.05</formula>
      <formula>0.05</formula>
    </cfRule>
  </conditionalFormatting>
  <conditionalFormatting sqref="BL157:BL177">
    <cfRule type="cellIs" dxfId="408" priority="30" operator="between">
      <formula>-0.05</formula>
      <formula>0.05</formula>
    </cfRule>
  </conditionalFormatting>
  <conditionalFormatting sqref="BN157:BN177">
    <cfRule type="cellIs" dxfId="407" priority="29" operator="between">
      <formula>-0.05</formula>
      <formula>0.05</formula>
    </cfRule>
  </conditionalFormatting>
  <conditionalFormatting sqref="BB182:BB202">
    <cfRule type="cellIs" dxfId="406" priority="28" operator="between">
      <formula>-0.05</formula>
      <formula>0.05</formula>
    </cfRule>
  </conditionalFormatting>
  <conditionalFormatting sqref="BD182:BD202">
    <cfRule type="cellIs" dxfId="405" priority="27" operator="between">
      <formula>-0.05</formula>
      <formula>0.05</formula>
    </cfRule>
  </conditionalFormatting>
  <conditionalFormatting sqref="BF182:BF202">
    <cfRule type="cellIs" dxfId="404" priority="26" operator="between">
      <formula>-0.05</formula>
      <formula>0.05</formula>
    </cfRule>
  </conditionalFormatting>
  <conditionalFormatting sqref="BH182:BH202">
    <cfRule type="cellIs" dxfId="403" priority="25" operator="between">
      <formula>-0.05</formula>
      <formula>0.05</formula>
    </cfRule>
  </conditionalFormatting>
  <conditionalFormatting sqref="BJ182:BJ202">
    <cfRule type="cellIs" dxfId="402" priority="24" operator="between">
      <formula>-0.05</formula>
      <formula>0.05</formula>
    </cfRule>
  </conditionalFormatting>
  <conditionalFormatting sqref="BL182:BL202">
    <cfRule type="cellIs" dxfId="401" priority="23" operator="between">
      <formula>-0.05</formula>
      <formula>0.05</formula>
    </cfRule>
  </conditionalFormatting>
  <conditionalFormatting sqref="BN182:BN202">
    <cfRule type="cellIs" dxfId="400" priority="22" operator="between">
      <formula>-0.05</formula>
      <formula>0.05</formula>
    </cfRule>
  </conditionalFormatting>
  <conditionalFormatting sqref="BB207:BB226">
    <cfRule type="cellIs" dxfId="399" priority="21" operator="between">
      <formula>-0.05</formula>
      <formula>0.05</formula>
    </cfRule>
  </conditionalFormatting>
  <conditionalFormatting sqref="BD207:BD226">
    <cfRule type="cellIs" dxfId="398" priority="20" operator="between">
      <formula>-0.05</formula>
      <formula>0.05</formula>
    </cfRule>
  </conditionalFormatting>
  <conditionalFormatting sqref="BF207:BF226">
    <cfRule type="cellIs" dxfId="397" priority="19" operator="between">
      <formula>-0.05</formula>
      <formula>0.05</formula>
    </cfRule>
  </conditionalFormatting>
  <conditionalFormatting sqref="BH207:BH226">
    <cfRule type="cellIs" dxfId="396" priority="18" operator="between">
      <formula>-0.05</formula>
      <formula>0.05</formula>
    </cfRule>
  </conditionalFormatting>
  <conditionalFormatting sqref="BJ207:BJ226">
    <cfRule type="cellIs" dxfId="395" priority="17" operator="between">
      <formula>-0.05</formula>
      <formula>0.05</formula>
    </cfRule>
  </conditionalFormatting>
  <conditionalFormatting sqref="BL207:BL226">
    <cfRule type="cellIs" dxfId="394" priority="16" operator="between">
      <formula>-0.05</formula>
      <formula>0.05</formula>
    </cfRule>
  </conditionalFormatting>
  <conditionalFormatting sqref="BN207:BN226">
    <cfRule type="cellIs" dxfId="393" priority="15" operator="between">
      <formula>-0.05</formula>
      <formula>0.05</formula>
    </cfRule>
  </conditionalFormatting>
  <conditionalFormatting sqref="BB230">
    <cfRule type="cellIs" dxfId="392" priority="14" operator="between">
      <formula>-0.05</formula>
      <formula>0.05</formula>
    </cfRule>
  </conditionalFormatting>
  <conditionalFormatting sqref="BD230">
    <cfRule type="cellIs" dxfId="391" priority="13" operator="between">
      <formula>-0.05</formula>
      <formula>0.05</formula>
    </cfRule>
  </conditionalFormatting>
  <conditionalFormatting sqref="BF230">
    <cfRule type="cellIs" dxfId="390" priority="12" operator="between">
      <formula>-0.05</formula>
      <formula>0.05</formula>
    </cfRule>
  </conditionalFormatting>
  <conditionalFormatting sqref="BH230">
    <cfRule type="cellIs" dxfId="389" priority="11" operator="between">
      <formula>-0.05</formula>
      <formula>0.05</formula>
    </cfRule>
  </conditionalFormatting>
  <conditionalFormatting sqref="BJ230">
    <cfRule type="cellIs" dxfId="388" priority="10" operator="between">
      <formula>-0.05</formula>
      <formula>0.05</formula>
    </cfRule>
  </conditionalFormatting>
  <conditionalFormatting sqref="BL230">
    <cfRule type="cellIs" dxfId="387" priority="9" operator="between">
      <formula>-0.05</formula>
      <formula>0.05</formula>
    </cfRule>
  </conditionalFormatting>
  <conditionalFormatting sqref="BN230">
    <cfRule type="cellIs" dxfId="386" priority="8" operator="between">
      <formula>-0.05</formula>
      <formula>0.05</formula>
    </cfRule>
  </conditionalFormatting>
  <conditionalFormatting sqref="BB235:BB329">
    <cfRule type="cellIs" dxfId="385" priority="7" operator="between">
      <formula>-0.05</formula>
      <formula>0.05</formula>
    </cfRule>
  </conditionalFormatting>
  <conditionalFormatting sqref="BD235:BD329">
    <cfRule type="cellIs" dxfId="384" priority="6" operator="between">
      <formula>-0.05</formula>
      <formula>0.05</formula>
    </cfRule>
  </conditionalFormatting>
  <conditionalFormatting sqref="BF235:BF329">
    <cfRule type="cellIs" dxfId="383" priority="5" operator="between">
      <formula>-0.05</formula>
      <formula>0.05</formula>
    </cfRule>
  </conditionalFormatting>
  <conditionalFormatting sqref="BH235:BH329">
    <cfRule type="cellIs" dxfId="382" priority="4" operator="between">
      <formula>-0.05</formula>
      <formula>0.05</formula>
    </cfRule>
  </conditionalFormatting>
  <conditionalFormatting sqref="BJ235:BJ329">
    <cfRule type="cellIs" dxfId="381" priority="3" operator="between">
      <formula>-0.05</formula>
      <formula>0.05</formula>
    </cfRule>
  </conditionalFormatting>
  <conditionalFormatting sqref="BL235:BL329">
    <cfRule type="cellIs" dxfId="380" priority="2" operator="between">
      <formula>-0.05</formula>
      <formula>0.05</formula>
    </cfRule>
  </conditionalFormatting>
  <conditionalFormatting sqref="BN235:BN329">
    <cfRule type="cellIs" dxfId="379" priority="1" operator="between">
      <formula>-0.05</formula>
      <formula>0.05</formula>
    </cfRule>
  </conditionalFormatting>
  <pageMargins left="0.7" right="0.7" top="0.75" bottom="0.75" header="0.3" footer="0.3"/>
  <drawing r:id="rId1"/>
  <tableParts count="2"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0BAAE-E889-430F-8E03-E5C9C1D0AF25}">
  <dimension ref="A1:BW164"/>
  <sheetViews>
    <sheetView topLeftCell="AG10" zoomScale="30" zoomScaleNormal="30" workbookViewId="0">
      <selection activeCell="X139" sqref="X139"/>
    </sheetView>
  </sheetViews>
  <sheetFormatPr defaultRowHeight="15" x14ac:dyDescent="0.25"/>
  <cols>
    <col min="1" max="1" width="15.140625" bestFit="1" customWidth="1"/>
    <col min="2" max="2" width="11.5703125" bestFit="1" customWidth="1"/>
    <col min="3" max="3" width="21.28515625" bestFit="1" customWidth="1"/>
    <col min="4" max="4" width="15.85546875" bestFit="1" customWidth="1"/>
    <col min="5" max="5" width="19" bestFit="1" customWidth="1"/>
    <col min="6" max="6" width="13.7109375" bestFit="1" customWidth="1"/>
    <col min="7" max="7" width="13.42578125" bestFit="1" customWidth="1"/>
    <col min="8" max="8" width="16.140625" bestFit="1" customWidth="1"/>
    <col min="9" max="9" width="12" bestFit="1" customWidth="1"/>
    <col min="10" max="10" width="20.7109375" bestFit="1" customWidth="1"/>
    <col min="11" max="11" width="21.85546875" bestFit="1" customWidth="1"/>
    <col min="12" max="12" width="19.85546875" bestFit="1" customWidth="1"/>
    <col min="13" max="13" width="23.85546875" bestFit="1" customWidth="1"/>
    <col min="14" max="14" width="19" bestFit="1" customWidth="1"/>
    <col min="15" max="15" width="15.42578125" bestFit="1" customWidth="1"/>
    <col min="16" max="16" width="14.42578125" bestFit="1" customWidth="1"/>
    <col min="17" max="17" width="17.42578125" bestFit="1" customWidth="1"/>
    <col min="18" max="18" width="16.5703125" bestFit="1" customWidth="1"/>
    <col min="19" max="19" width="18" bestFit="1" customWidth="1"/>
    <col min="20" max="20" width="32.140625" bestFit="1" customWidth="1"/>
    <col min="21" max="21" width="14.140625" bestFit="1" customWidth="1"/>
    <col min="22" max="22" width="8.5703125" bestFit="1" customWidth="1"/>
    <col min="23" max="23" width="13.42578125" bestFit="1" customWidth="1"/>
    <col min="24" max="24" width="13.5703125" bestFit="1" customWidth="1"/>
    <col min="25" max="25" width="15" bestFit="1" customWidth="1"/>
    <col min="26" max="26" width="15.140625" bestFit="1" customWidth="1"/>
    <col min="27" max="27" width="14.140625" bestFit="1" customWidth="1"/>
    <col min="28" max="28" width="14.28515625" bestFit="1" customWidth="1"/>
    <col min="29" max="29" width="24" bestFit="1" customWidth="1"/>
    <col min="30" max="30" width="24.140625" bestFit="1" customWidth="1"/>
    <col min="31" max="31" width="15.42578125" bestFit="1" customWidth="1"/>
    <col min="32" max="32" width="15.5703125" bestFit="1" customWidth="1"/>
    <col min="33" max="33" width="14.42578125" bestFit="1" customWidth="1"/>
    <col min="34" max="34" width="14.5703125" bestFit="1" customWidth="1"/>
    <col min="35" max="35" width="25.5703125" bestFit="1" customWidth="1"/>
    <col min="36" max="36" width="25.7109375" bestFit="1" customWidth="1"/>
    <col min="37" max="37" width="12.140625" bestFit="1" customWidth="1"/>
    <col min="38" max="38" width="26.140625" bestFit="1" customWidth="1"/>
    <col min="41" max="41" width="11.42578125" bestFit="1" customWidth="1"/>
    <col min="43" max="43" width="11.42578125" bestFit="1" customWidth="1"/>
    <col min="72" max="72" width="11.7109375" bestFit="1" customWidth="1"/>
  </cols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74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250</v>
      </c>
      <c r="X1" t="s">
        <v>251</v>
      </c>
      <c r="Y1" t="s">
        <v>252</v>
      </c>
      <c r="Z1" t="s">
        <v>253</v>
      </c>
      <c r="AA1" t="s">
        <v>254</v>
      </c>
      <c r="AB1" t="s">
        <v>255</v>
      </c>
      <c r="AC1" t="s">
        <v>256</v>
      </c>
      <c r="AD1" t="s">
        <v>257</v>
      </c>
      <c r="AE1" t="s">
        <v>258</v>
      </c>
      <c r="AF1" t="s">
        <v>259</v>
      </c>
      <c r="AG1" t="s">
        <v>260</v>
      </c>
      <c r="AH1" t="s">
        <v>261</v>
      </c>
      <c r="AI1" t="s">
        <v>262</v>
      </c>
      <c r="AJ1" t="s">
        <v>263</v>
      </c>
      <c r="AK1" t="s">
        <v>264</v>
      </c>
      <c r="AL1" t="s">
        <v>265</v>
      </c>
      <c r="AO1" t="s">
        <v>250</v>
      </c>
      <c r="AQ1" t="s">
        <v>251</v>
      </c>
      <c r="AS1" t="s">
        <v>252</v>
      </c>
      <c r="AU1" t="s">
        <v>253</v>
      </c>
      <c r="AW1" t="s">
        <v>254</v>
      </c>
      <c r="AY1" t="s">
        <v>255</v>
      </c>
      <c r="BA1" t="s">
        <v>256</v>
      </c>
      <c r="BC1" t="s">
        <v>257</v>
      </c>
      <c r="BE1" t="s">
        <v>258</v>
      </c>
      <c r="BG1" t="s">
        <v>259</v>
      </c>
      <c r="BI1" t="s">
        <v>260</v>
      </c>
      <c r="BK1" t="s">
        <v>261</v>
      </c>
      <c r="BM1" t="s">
        <v>262</v>
      </c>
      <c r="BO1" t="s">
        <v>263</v>
      </c>
      <c r="BR1" t="s">
        <v>265</v>
      </c>
      <c r="BS1" t="s">
        <v>266</v>
      </c>
      <c r="BT1" t="s">
        <v>250</v>
      </c>
      <c r="BU1" t="s">
        <v>251</v>
      </c>
      <c r="BV1" t="s">
        <v>256</v>
      </c>
      <c r="BW1" t="s">
        <v>257</v>
      </c>
    </row>
    <row r="2" spans="1:75" x14ac:dyDescent="0.25">
      <c r="A2" s="1">
        <v>1</v>
      </c>
      <c r="B2" s="1" t="s">
        <v>21</v>
      </c>
      <c r="C2" s="1" t="s">
        <v>22</v>
      </c>
      <c r="D2" s="1" t="s">
        <v>40</v>
      </c>
      <c r="E2" s="1" t="s">
        <v>68</v>
      </c>
      <c r="F2" s="1" t="s">
        <v>73</v>
      </c>
      <c r="G2" s="1" t="b">
        <v>1</v>
      </c>
      <c r="H2" s="1" t="b">
        <v>1</v>
      </c>
      <c r="I2" s="1" t="b">
        <v>0</v>
      </c>
      <c r="J2" s="1" t="b">
        <v>1</v>
      </c>
      <c r="K2" s="1" t="b">
        <v>1</v>
      </c>
      <c r="L2" s="1">
        <v>500</v>
      </c>
      <c r="M2" s="1">
        <v>5</v>
      </c>
      <c r="N2" s="1">
        <v>0</v>
      </c>
      <c r="O2" s="1">
        <v>4</v>
      </c>
      <c r="P2" s="1">
        <v>8</v>
      </c>
      <c r="Q2" s="1">
        <v>200</v>
      </c>
      <c r="R2" s="1">
        <v>200</v>
      </c>
      <c r="S2" s="1">
        <v>1</v>
      </c>
      <c r="T2" s="1">
        <v>1</v>
      </c>
      <c r="U2" s="1" t="b">
        <v>1</v>
      </c>
      <c r="V2" s="1">
        <v>251</v>
      </c>
      <c r="W2" s="50">
        <v>218797.86</v>
      </c>
      <c r="X2" s="50">
        <v>67393.81</v>
      </c>
      <c r="Y2" s="54">
        <v>466.47</v>
      </c>
      <c r="Z2" s="54">
        <v>469.81</v>
      </c>
      <c r="AA2" s="50">
        <v>430.62</v>
      </c>
      <c r="AB2" s="50">
        <v>438</v>
      </c>
      <c r="AC2" s="16">
        <v>1.0835584768098001</v>
      </c>
      <c r="AD2" s="16">
        <v>1.07288266125608</v>
      </c>
      <c r="AE2" s="50">
        <v>2166.67</v>
      </c>
      <c r="AF2" s="50">
        <v>735.18</v>
      </c>
      <c r="AG2" s="50">
        <v>2132.58</v>
      </c>
      <c r="AH2" s="50">
        <v>741.45</v>
      </c>
      <c r="AI2" s="16">
        <v>1.0269075446777101</v>
      </c>
      <c r="AJ2" s="16">
        <v>1.01231124492889</v>
      </c>
      <c r="AK2" s="1">
        <v>0</v>
      </c>
      <c r="AL2" s="1">
        <v>-20</v>
      </c>
      <c r="AN2" s="6" cm="1">
        <f t="array" ref="AN2:AN11">W2:W11/AO2-1</f>
        <v>3.4634319581203776E-3</v>
      </c>
      <c r="AO2" s="23">
        <f>AVERAGE(W2:W11)</f>
        <v>218042.68400000004</v>
      </c>
      <c r="AP2" s="6" cm="1">
        <f t="array" ref="AP2:AP11">X2:X11/AQ2-1</f>
        <v>2.4843069277222796E-3</v>
      </c>
      <c r="AQ2" s="23">
        <f>AVERAGE(X2:X11)</f>
        <v>67226.79800000001</v>
      </c>
      <c r="AR2" s="6" cm="1">
        <f t="array" ref="AR2:AR11">Y2:Y11/AS2-1</f>
        <v>1.1675673819446786E-3</v>
      </c>
      <c r="AS2" s="23">
        <f>AVERAGE(Y2:Y11)</f>
        <v>465.92600000000004</v>
      </c>
      <c r="AT2" s="6" cm="1">
        <f t="array" ref="AT2:AT11">Z2:Z11/AU2-1</f>
        <v>-3.383201870760244E-4</v>
      </c>
      <c r="AU2" s="23">
        <f>AVERAGE(Z2:Z11)</f>
        <v>469.96899999999994</v>
      </c>
      <c r="AV2" s="6" cm="1">
        <f t="array" ref="AV2:AV11">AA2:AA11/AW2-1</f>
        <v>-1.6206102675747625E-3</v>
      </c>
      <c r="AW2" s="23">
        <f>AVERAGE(AA2:AA11)</f>
        <v>431.31900000000007</v>
      </c>
      <c r="AX2" s="6" cm="1">
        <f t="array" ref="AX2:AX11">AB2:AB11/AY2-1</f>
        <v>-1.7526306553108384E-3</v>
      </c>
      <c r="AY2" s="23">
        <f>AVERAGE(AB2:AB11)</f>
        <v>438.76900000000006</v>
      </c>
      <c r="AZ2" s="6" cm="1">
        <f t="array" ref="AZ2:AZ11">AC2:AC11/BA2-1</f>
        <v>2.8641771942254923E-3</v>
      </c>
      <c r="BA2" s="23">
        <f>AVERAGE(AC2:AC11)</f>
        <v>1.080463836928883</v>
      </c>
      <c r="BB2" s="6" cm="1">
        <f t="array" ref="BB2:BB11">AD2:AD11/BC2-1</f>
        <v>1.3762385832811752E-3</v>
      </c>
      <c r="BC2" s="23">
        <f>AVERAGE(AD2:AD11)</f>
        <v>1.0714081480243272</v>
      </c>
      <c r="BD2" s="6" cm="1">
        <f t="array" ref="BD2:BD11">AE2:AE11/BE2-1</f>
        <v>1.964443955015871E-2</v>
      </c>
      <c r="BE2" s="23">
        <f>AVERAGE(AE2:AE11)</f>
        <v>2124.9270000000001</v>
      </c>
      <c r="BF2" s="6" cm="1">
        <f t="array" ref="BF2:BF11">AF2:AF11/BG2-1</f>
        <v>-1.6936642035927152E-2</v>
      </c>
      <c r="BG2" s="23">
        <f>AVERAGE(AF2:AF11)</f>
        <v>747.84599999999989</v>
      </c>
      <c r="BH2" s="6" cm="1">
        <f t="array" ref="BH2:BH11">AG2:AG11/BI2-1</f>
        <v>-4.8980974552012002E-3</v>
      </c>
      <c r="BI2" s="23">
        <f t="shared" ref="BI2" si="0">AVERAGE(AG2:AG11)</f>
        <v>2143.0770000000002</v>
      </c>
      <c r="BJ2" s="6" cm="1">
        <f t="array" ref="BJ2:BJ11">AH2:AH11/BK2-1</f>
        <v>-2.7988073126742341E-3</v>
      </c>
      <c r="BK2" s="23">
        <f t="shared" ref="BK2" si="1">AVERAGE(AH2:AH11)</f>
        <v>743.53100000000006</v>
      </c>
      <c r="BL2" s="6" cm="1">
        <f t="array" ref="BL2:BL11">AI2:AI11/BM2-1</f>
        <v>2.6658136963767731E-2</v>
      </c>
      <c r="BM2" s="22">
        <f t="shared" ref="BM2" si="2">AVERAGE(AI2:AI11)</f>
        <v>1.0002429316098151</v>
      </c>
      <c r="BN2" s="6" cm="1">
        <f t="array" ref="BN2:BN11">AJ2:AJ11/BO2-1</f>
        <v>-1.1642075050944722E-2</v>
      </c>
      <c r="BO2" s="22">
        <f t="shared" ref="BO2" si="3">AVERAGE(AJ2:AJ11)</f>
        <v>1.0242354711539035</v>
      </c>
      <c r="BR2">
        <f t="array" ref="BR2:BR111">AL2:AL111</f>
        <v>-20</v>
      </c>
      <c r="BS2">
        <f>0-BR2</f>
        <v>20</v>
      </c>
      <c r="BT2" s="23">
        <f t="array" ref="BT2:BT111">W2:W111</f>
        <v>218797.86</v>
      </c>
      <c r="BU2">
        <f t="array" ref="BU2:BU111">X2:X111</f>
        <v>67393.81</v>
      </c>
      <c r="BV2">
        <f t="array" ref="BV2:BV111">AC2:AC111</f>
        <v>1.0835584768098001</v>
      </c>
      <c r="BW2">
        <f t="array" ref="BW2:BW111">AD2:AD111</f>
        <v>1.07288266125608</v>
      </c>
    </row>
    <row r="3" spans="1:75" x14ac:dyDescent="0.25">
      <c r="A3" s="1">
        <v>2</v>
      </c>
      <c r="B3" s="1" t="s">
        <v>21</v>
      </c>
      <c r="C3" s="1" t="s">
        <v>22</v>
      </c>
      <c r="D3" s="1" t="s">
        <v>40</v>
      </c>
      <c r="E3" s="1" t="s">
        <v>68</v>
      </c>
      <c r="F3" s="1" t="s">
        <v>73</v>
      </c>
      <c r="G3" s="1" t="b">
        <v>1</v>
      </c>
      <c r="H3" s="1" t="b">
        <v>1</v>
      </c>
      <c r="I3" s="1" t="b">
        <v>0</v>
      </c>
      <c r="J3" s="1" t="b">
        <v>1</v>
      </c>
      <c r="K3" s="1" t="b">
        <v>1</v>
      </c>
      <c r="L3" s="1">
        <v>500</v>
      </c>
      <c r="M3" s="1">
        <v>5</v>
      </c>
      <c r="N3" s="1">
        <v>0</v>
      </c>
      <c r="O3" s="1">
        <v>4</v>
      </c>
      <c r="P3" s="1">
        <v>8</v>
      </c>
      <c r="Q3" s="1">
        <v>200</v>
      </c>
      <c r="R3" s="1">
        <v>200</v>
      </c>
      <c r="S3" s="1">
        <v>1</v>
      </c>
      <c r="T3" s="1">
        <v>1</v>
      </c>
      <c r="U3" s="1" t="b">
        <v>1</v>
      </c>
      <c r="V3" s="1">
        <v>251</v>
      </c>
      <c r="W3" s="50">
        <v>217434.22</v>
      </c>
      <c r="X3" s="50">
        <v>67147.19</v>
      </c>
      <c r="Y3" s="54">
        <v>465.52</v>
      </c>
      <c r="Z3" s="54">
        <v>469.78</v>
      </c>
      <c r="AA3" s="50">
        <v>431.47</v>
      </c>
      <c r="AB3" s="50">
        <v>439.11</v>
      </c>
      <c r="AC3" s="16">
        <v>1.0791498492977001</v>
      </c>
      <c r="AD3" s="16">
        <v>1.0700960701195701</v>
      </c>
      <c r="AE3" s="50">
        <v>2114.37</v>
      </c>
      <c r="AF3" s="50">
        <v>747.84</v>
      </c>
      <c r="AG3" s="50">
        <v>2131</v>
      </c>
      <c r="AH3" s="50">
        <v>743.15</v>
      </c>
      <c r="AI3" s="16">
        <v>1.0002810251246801</v>
      </c>
      <c r="AJ3" s="16">
        <v>1.0234912084148799</v>
      </c>
      <c r="AK3" s="1">
        <v>0</v>
      </c>
      <c r="AL3" s="1">
        <v>-20</v>
      </c>
      <c r="AN3" s="6">
        <v>-2.7905728770062366E-3</v>
      </c>
      <c r="AP3" s="6">
        <v>-1.1841706338595603E-3</v>
      </c>
      <c r="AR3" s="6">
        <v>-8.7138300931921542E-4</v>
      </c>
      <c r="AT3" s="6">
        <v>-4.0215418463762642E-4</v>
      </c>
      <c r="AV3" s="6">
        <v>3.5008891330989833E-4</v>
      </c>
      <c r="AX3" s="6">
        <v>7.7717432179569279E-4</v>
      </c>
      <c r="AZ3" s="6">
        <v>-1.216132910952239E-3</v>
      </c>
      <c r="BB3" s="6">
        <v>-1.2246293881342796E-3</v>
      </c>
      <c r="BD3" s="6">
        <v>-4.968170671274974E-3</v>
      </c>
      <c r="BF3" s="6">
        <v>-8.0230421769522664E-6</v>
      </c>
      <c r="BH3" s="6">
        <v>-5.6353551458954154E-3</v>
      </c>
      <c r="BJ3" s="6">
        <v>-5.1241979150851158E-4</v>
      </c>
      <c r="BL3" s="6">
        <v>3.8084262993676177E-5</v>
      </c>
      <c r="BN3" s="6">
        <v>-7.2665198578314438E-4</v>
      </c>
      <c r="BR3">
        <v>-20</v>
      </c>
      <c r="BS3">
        <f t="shared" ref="BS3:BS66" si="4">0-BR3</f>
        <v>20</v>
      </c>
      <c r="BT3">
        <v>217434.22</v>
      </c>
      <c r="BU3">
        <v>67147.19</v>
      </c>
      <c r="BV3">
        <v>1.0791498492977001</v>
      </c>
      <c r="BW3">
        <v>1.0700960701195701</v>
      </c>
    </row>
    <row r="4" spans="1:75" x14ac:dyDescent="0.25">
      <c r="A4" s="1">
        <v>3</v>
      </c>
      <c r="B4" s="1" t="s">
        <v>21</v>
      </c>
      <c r="C4" s="1" t="s">
        <v>22</v>
      </c>
      <c r="D4" s="1" t="s">
        <v>40</v>
      </c>
      <c r="E4" s="1" t="s">
        <v>68</v>
      </c>
      <c r="F4" s="1" t="s">
        <v>73</v>
      </c>
      <c r="G4" s="1" t="b">
        <v>1</v>
      </c>
      <c r="H4" s="1" t="b">
        <v>1</v>
      </c>
      <c r="I4" s="1" t="b">
        <v>0</v>
      </c>
      <c r="J4" s="1" t="b">
        <v>1</v>
      </c>
      <c r="K4" s="1" t="b">
        <v>1</v>
      </c>
      <c r="L4" s="1">
        <v>500</v>
      </c>
      <c r="M4" s="1">
        <v>5</v>
      </c>
      <c r="N4" s="1">
        <v>0</v>
      </c>
      <c r="O4" s="1">
        <v>4</v>
      </c>
      <c r="P4" s="1">
        <v>8</v>
      </c>
      <c r="Q4" s="1">
        <v>200</v>
      </c>
      <c r="R4" s="1">
        <v>200</v>
      </c>
      <c r="S4" s="1">
        <v>1</v>
      </c>
      <c r="T4" s="1">
        <v>1</v>
      </c>
      <c r="U4" s="1" t="b">
        <v>1</v>
      </c>
      <c r="V4" s="1">
        <v>251</v>
      </c>
      <c r="W4" s="50">
        <v>218367.14</v>
      </c>
      <c r="X4" s="50">
        <v>66536.350000000006</v>
      </c>
      <c r="Y4" s="54">
        <v>465.44</v>
      </c>
      <c r="Z4" s="54">
        <v>469.91</v>
      </c>
      <c r="AA4" s="50">
        <v>433.53</v>
      </c>
      <c r="AB4" s="50">
        <v>438.56</v>
      </c>
      <c r="AC4" s="16">
        <v>1.07381165546827</v>
      </c>
      <c r="AD4" s="16">
        <v>1.0716938153127999</v>
      </c>
      <c r="AE4" s="50">
        <v>2102.4499999999998</v>
      </c>
      <c r="AF4" s="50">
        <v>758.64</v>
      </c>
      <c r="AG4" s="50">
        <v>2215.85</v>
      </c>
      <c r="AH4" s="50">
        <v>722.95</v>
      </c>
      <c r="AI4" s="16">
        <v>0.95776009884994895</v>
      </c>
      <c r="AJ4" s="16">
        <v>1.0695416001148801</v>
      </c>
      <c r="AK4" s="1">
        <v>0</v>
      </c>
      <c r="AL4" s="1">
        <v>-20</v>
      </c>
      <c r="AN4" s="6">
        <v>1.4880389199389832E-3</v>
      </c>
      <c r="AP4" s="6">
        <v>-1.0270428170623291E-2</v>
      </c>
      <c r="AR4" s="6">
        <v>-1.0430840948992826E-3</v>
      </c>
      <c r="AT4" s="6">
        <v>-1.2554019520416571E-4</v>
      </c>
      <c r="AV4" s="6">
        <v>5.1261363399244253E-3</v>
      </c>
      <c r="AX4" s="6">
        <v>-4.7633264884272553E-4</v>
      </c>
      <c r="AZ4" s="6">
        <v>-6.1567830715383298E-3</v>
      </c>
      <c r="BB4" s="6">
        <v>2.666278849936532E-4</v>
      </c>
      <c r="BD4" s="6">
        <v>-1.057777514239322E-2</v>
      </c>
      <c r="BF4" s="6">
        <v>1.4433452876661867E-2</v>
      </c>
      <c r="BH4" s="6">
        <v>3.3957249319553018E-2</v>
      </c>
      <c r="BJ4" s="6">
        <v>-2.768008327830318E-2</v>
      </c>
      <c r="BL4" s="6">
        <v>-4.2472514843462372E-2</v>
      </c>
      <c r="BN4" s="6">
        <v>4.423409483166485E-2</v>
      </c>
      <c r="BR4">
        <v>-20</v>
      </c>
      <c r="BS4">
        <f t="shared" si="4"/>
        <v>20</v>
      </c>
      <c r="BT4">
        <v>218367.14</v>
      </c>
      <c r="BU4">
        <v>66536.350000000006</v>
      </c>
      <c r="BV4">
        <v>1.07381165546827</v>
      </c>
      <c r="BW4">
        <v>1.0716938153127999</v>
      </c>
    </row>
    <row r="5" spans="1:75" x14ac:dyDescent="0.25">
      <c r="A5" s="1">
        <v>4</v>
      </c>
      <c r="B5" s="1" t="s">
        <v>21</v>
      </c>
      <c r="C5" s="1" t="s">
        <v>22</v>
      </c>
      <c r="D5" s="1" t="s">
        <v>40</v>
      </c>
      <c r="E5" s="1" t="s">
        <v>68</v>
      </c>
      <c r="F5" s="1" t="s">
        <v>73</v>
      </c>
      <c r="G5" s="1" t="b">
        <v>1</v>
      </c>
      <c r="H5" s="1" t="b">
        <v>1</v>
      </c>
      <c r="I5" s="1" t="b">
        <v>0</v>
      </c>
      <c r="J5" s="1" t="b">
        <v>1</v>
      </c>
      <c r="K5" s="1" t="b">
        <v>1</v>
      </c>
      <c r="L5" s="1">
        <v>500</v>
      </c>
      <c r="M5" s="1">
        <v>5</v>
      </c>
      <c r="N5" s="1">
        <v>0</v>
      </c>
      <c r="O5" s="1">
        <v>4</v>
      </c>
      <c r="P5" s="1">
        <v>8</v>
      </c>
      <c r="Q5" s="1">
        <v>200</v>
      </c>
      <c r="R5" s="1">
        <v>200</v>
      </c>
      <c r="S5" s="1">
        <v>1</v>
      </c>
      <c r="T5" s="1">
        <v>1</v>
      </c>
      <c r="U5" s="1" t="b">
        <v>1</v>
      </c>
      <c r="V5" s="1">
        <v>273</v>
      </c>
      <c r="W5" s="50">
        <v>218741.65</v>
      </c>
      <c r="X5" s="50">
        <v>67167.66</v>
      </c>
      <c r="Y5" s="54">
        <v>466.19</v>
      </c>
      <c r="Z5" s="54">
        <v>469.07</v>
      </c>
      <c r="AA5" s="50">
        <v>431.11</v>
      </c>
      <c r="AB5" s="50">
        <v>438.87</v>
      </c>
      <c r="AC5" s="16">
        <v>1.0815456212724399</v>
      </c>
      <c r="AD5" s="16">
        <v>1.06905457185694</v>
      </c>
      <c r="AE5" s="50">
        <v>2178.84</v>
      </c>
      <c r="AF5" s="50">
        <v>728.14</v>
      </c>
      <c r="AG5" s="50">
        <v>2125.31</v>
      </c>
      <c r="AH5" s="50">
        <v>742.08</v>
      </c>
      <c r="AI5" s="16">
        <v>1.0331158205967499</v>
      </c>
      <c r="AJ5" s="16">
        <v>0.99907835130407796</v>
      </c>
      <c r="AK5" s="1">
        <v>0</v>
      </c>
      <c r="AL5" s="1">
        <v>-20</v>
      </c>
      <c r="AN5" s="6">
        <v>3.2056383969294444E-3</v>
      </c>
      <c r="AP5" s="6">
        <v>-8.7967896373719601E-4</v>
      </c>
      <c r="AR5" s="6">
        <v>5.6661358241427706E-4</v>
      </c>
      <c r="AT5" s="6">
        <v>-1.9128921269273569E-3</v>
      </c>
      <c r="AV5" s="6">
        <v>-4.8456015153530707E-4</v>
      </c>
      <c r="AX5" s="6">
        <v>2.3018946188080314E-4</v>
      </c>
      <c r="AZ5" s="6">
        <v>1.0012221664279508E-3</v>
      </c>
      <c r="BB5" s="6">
        <v>-2.1967129629610893E-3</v>
      </c>
      <c r="BD5" s="6">
        <v>2.5371695121761739E-2</v>
      </c>
      <c r="BF5" s="6">
        <v>-2.6350344857096086E-2</v>
      </c>
      <c r="BH5" s="6">
        <v>-8.290416069978046E-3</v>
      </c>
      <c r="BJ5" s="6">
        <v>-1.951498996006884E-3</v>
      </c>
      <c r="BL5" s="6">
        <v>3.2864905062641503E-2</v>
      </c>
      <c r="BN5" s="6">
        <v>-2.4561851799062895E-2</v>
      </c>
      <c r="BR5">
        <v>-20</v>
      </c>
      <c r="BS5">
        <f t="shared" si="4"/>
        <v>20</v>
      </c>
      <c r="BT5">
        <v>218741.65</v>
      </c>
      <c r="BU5">
        <v>67167.66</v>
      </c>
      <c r="BV5">
        <v>1.0815456212724399</v>
      </c>
      <c r="BW5">
        <v>1.06905457185694</v>
      </c>
    </row>
    <row r="6" spans="1:75" x14ac:dyDescent="0.25">
      <c r="A6" s="1">
        <v>5</v>
      </c>
      <c r="B6" s="1" t="s">
        <v>21</v>
      </c>
      <c r="C6" s="1" t="s">
        <v>22</v>
      </c>
      <c r="D6" s="1" t="s">
        <v>40</v>
      </c>
      <c r="E6" s="1" t="s">
        <v>68</v>
      </c>
      <c r="F6" s="1" t="s">
        <v>73</v>
      </c>
      <c r="G6" s="1" t="b">
        <v>1</v>
      </c>
      <c r="H6" s="1" t="b">
        <v>1</v>
      </c>
      <c r="I6" s="1" t="b">
        <v>0</v>
      </c>
      <c r="J6" s="1" t="b">
        <v>1</v>
      </c>
      <c r="K6" s="1" t="b">
        <v>1</v>
      </c>
      <c r="L6" s="1">
        <v>500</v>
      </c>
      <c r="M6" s="1">
        <v>5</v>
      </c>
      <c r="N6" s="1">
        <v>0</v>
      </c>
      <c r="O6" s="1">
        <v>4</v>
      </c>
      <c r="P6" s="1">
        <v>8</v>
      </c>
      <c r="Q6" s="1">
        <v>200</v>
      </c>
      <c r="R6" s="1">
        <v>200</v>
      </c>
      <c r="S6" s="1">
        <v>1</v>
      </c>
      <c r="T6" s="1">
        <v>1</v>
      </c>
      <c r="U6" s="1" t="b">
        <v>1</v>
      </c>
      <c r="V6" s="1">
        <v>315</v>
      </c>
      <c r="W6" s="50">
        <v>218447.6</v>
      </c>
      <c r="X6" s="50">
        <v>67787.89</v>
      </c>
      <c r="Y6" s="54">
        <v>465.69</v>
      </c>
      <c r="Z6" s="54">
        <v>470.28</v>
      </c>
      <c r="AA6" s="50">
        <v>430.44</v>
      </c>
      <c r="AB6" s="50">
        <v>437.89</v>
      </c>
      <c r="AC6" s="16">
        <v>1.08210428845531</v>
      </c>
      <c r="AD6" s="16">
        <v>1.0741844447577999</v>
      </c>
      <c r="AE6" s="50">
        <v>2078.0500000000002</v>
      </c>
      <c r="AF6" s="50">
        <v>752.47</v>
      </c>
      <c r="AG6" s="50">
        <v>2136.14</v>
      </c>
      <c r="AH6" s="50">
        <v>739.88</v>
      </c>
      <c r="AI6" s="16">
        <v>0.97841581528037402</v>
      </c>
      <c r="AJ6" s="16">
        <v>1.03032233866951</v>
      </c>
      <c r="AK6" s="1">
        <v>0</v>
      </c>
      <c r="AL6" s="1">
        <v>-20</v>
      </c>
      <c r="AN6" s="6">
        <v>1.8570492372034231E-3</v>
      </c>
      <c r="AP6" s="6">
        <v>8.3462550157451521E-3</v>
      </c>
      <c r="AR6" s="6">
        <v>-5.0651820246139234E-4</v>
      </c>
      <c r="AT6" s="6">
        <v>6.61745774721334E-4</v>
      </c>
      <c r="AV6" s="6">
        <v>-2.0379347999973652E-3</v>
      </c>
      <c r="AX6" s="6">
        <v>-2.0033320494384776E-3</v>
      </c>
      <c r="AZ6" s="6">
        <v>1.5182845277725843E-3</v>
      </c>
      <c r="BB6" s="6">
        <v>2.591259678762281E-3</v>
      </c>
      <c r="BD6" s="6">
        <v>-2.20605225497158E-2</v>
      </c>
      <c r="BF6" s="6">
        <v>6.1830911711771019E-3</v>
      </c>
      <c r="BH6" s="6">
        <v>-3.2369345571812147E-3</v>
      </c>
      <c r="BJ6" s="6">
        <v>-4.9103534351628841E-3</v>
      </c>
      <c r="BL6" s="6">
        <v>-2.1821815120764754E-2</v>
      </c>
      <c r="BN6" s="6">
        <v>5.9428399884930982E-3</v>
      </c>
      <c r="BR6">
        <v>-20</v>
      </c>
      <c r="BS6">
        <f t="shared" si="4"/>
        <v>20</v>
      </c>
      <c r="BT6">
        <v>218447.6</v>
      </c>
      <c r="BU6">
        <v>67787.89</v>
      </c>
      <c r="BV6">
        <v>1.08210428845531</v>
      </c>
      <c r="BW6">
        <v>1.0741844447577999</v>
      </c>
    </row>
    <row r="7" spans="1:75" x14ac:dyDescent="0.25">
      <c r="A7" s="1">
        <v>6</v>
      </c>
      <c r="B7" s="1" t="s">
        <v>21</v>
      </c>
      <c r="C7" s="1" t="s">
        <v>22</v>
      </c>
      <c r="D7" s="1" t="s">
        <v>40</v>
      </c>
      <c r="E7" s="1" t="s">
        <v>68</v>
      </c>
      <c r="F7" s="1" t="s">
        <v>73</v>
      </c>
      <c r="G7" s="1" t="b">
        <v>1</v>
      </c>
      <c r="H7" s="1" t="b">
        <v>1</v>
      </c>
      <c r="I7" s="1" t="b">
        <v>0</v>
      </c>
      <c r="J7" s="1" t="b">
        <v>1</v>
      </c>
      <c r="K7" s="1" t="b">
        <v>1</v>
      </c>
      <c r="L7" s="1">
        <v>500</v>
      </c>
      <c r="M7" s="1">
        <v>5</v>
      </c>
      <c r="N7" s="1">
        <v>0</v>
      </c>
      <c r="O7" s="1">
        <v>4</v>
      </c>
      <c r="P7" s="1">
        <v>8</v>
      </c>
      <c r="Q7" s="1">
        <v>200</v>
      </c>
      <c r="R7" s="1">
        <v>200</v>
      </c>
      <c r="S7" s="1">
        <v>1</v>
      </c>
      <c r="T7" s="1">
        <v>1</v>
      </c>
      <c r="U7" s="1" t="b">
        <v>1</v>
      </c>
      <c r="V7" s="1">
        <v>251</v>
      </c>
      <c r="W7" s="50">
        <v>218796.55</v>
      </c>
      <c r="X7" s="50">
        <v>67465.5</v>
      </c>
      <c r="Y7" s="54">
        <v>465.94</v>
      </c>
      <c r="Z7" s="54">
        <v>470.96</v>
      </c>
      <c r="AA7" s="50">
        <v>431.5</v>
      </c>
      <c r="AB7" s="50">
        <v>439.17</v>
      </c>
      <c r="AC7" s="16">
        <v>1.07998232635684</v>
      </c>
      <c r="AD7" s="16">
        <v>1.0726544394533799</v>
      </c>
      <c r="AE7" s="50">
        <v>2097.9299999999998</v>
      </c>
      <c r="AF7" s="50">
        <v>769.99</v>
      </c>
      <c r="AG7" s="50">
        <v>2169.21</v>
      </c>
      <c r="AH7" s="50">
        <v>751.75</v>
      </c>
      <c r="AI7" s="16">
        <v>0.97243076822214902</v>
      </c>
      <c r="AJ7" s="16">
        <v>1.03866483297632</v>
      </c>
      <c r="AK7" s="1">
        <v>0</v>
      </c>
      <c r="AL7" s="1">
        <v>-20</v>
      </c>
      <c r="AN7" s="6">
        <v>3.4574239601634638E-3</v>
      </c>
      <c r="AP7" s="6">
        <v>3.550697149074189E-3</v>
      </c>
      <c r="AR7" s="6">
        <v>3.0047689976386849E-5</v>
      </c>
      <c r="AT7" s="6">
        <v>2.1086497194495735E-3</v>
      </c>
      <c r="AV7" s="6">
        <v>4.196430020471098E-4</v>
      </c>
      <c r="AX7" s="6">
        <v>9.1392053677430418E-4</v>
      </c>
      <c r="AZ7" s="6">
        <v>-4.4565172436650258E-4</v>
      </c>
      <c r="BB7" s="6">
        <v>1.1632275070438958E-3</v>
      </c>
      <c r="BD7" s="6">
        <v>-1.2704907039159608E-2</v>
      </c>
      <c r="BF7" s="6">
        <v>2.9610374328404632E-2</v>
      </c>
      <c r="BH7" s="6">
        <v>1.2194148880324773E-2</v>
      </c>
      <c r="BJ7" s="6">
        <v>1.1054011197918934E-2</v>
      </c>
      <c r="BL7" s="6">
        <v>-2.7805408574999468E-2</v>
      </c>
      <c r="BN7" s="6">
        <v>1.4087934101872479E-2</v>
      </c>
      <c r="BR7">
        <v>-20</v>
      </c>
      <c r="BS7">
        <f t="shared" si="4"/>
        <v>20</v>
      </c>
      <c r="BT7">
        <v>218796.55</v>
      </c>
      <c r="BU7">
        <v>67465.5</v>
      </c>
      <c r="BV7">
        <v>1.07998232635684</v>
      </c>
      <c r="BW7">
        <v>1.0726544394533799</v>
      </c>
    </row>
    <row r="8" spans="1:75" x14ac:dyDescent="0.25">
      <c r="A8" s="1">
        <v>7</v>
      </c>
      <c r="B8" s="1" t="s">
        <v>21</v>
      </c>
      <c r="C8" s="1" t="s">
        <v>22</v>
      </c>
      <c r="D8" s="1" t="s">
        <v>40</v>
      </c>
      <c r="E8" s="1" t="s">
        <v>68</v>
      </c>
      <c r="F8" s="1" t="s">
        <v>73</v>
      </c>
      <c r="G8" s="1" t="b">
        <v>1</v>
      </c>
      <c r="H8" s="1" t="b">
        <v>1</v>
      </c>
      <c r="I8" s="1" t="b">
        <v>0</v>
      </c>
      <c r="J8" s="1" t="b">
        <v>1</v>
      </c>
      <c r="K8" s="1" t="b">
        <v>1</v>
      </c>
      <c r="L8" s="1">
        <v>500</v>
      </c>
      <c r="M8" s="1">
        <v>5</v>
      </c>
      <c r="N8" s="1">
        <v>0</v>
      </c>
      <c r="O8" s="1">
        <v>4</v>
      </c>
      <c r="P8" s="1">
        <v>8</v>
      </c>
      <c r="Q8" s="1">
        <v>200</v>
      </c>
      <c r="R8" s="1">
        <v>200</v>
      </c>
      <c r="S8" s="1">
        <v>1</v>
      </c>
      <c r="T8" s="1">
        <v>1</v>
      </c>
      <c r="U8" s="1" t="b">
        <v>1</v>
      </c>
      <c r="V8" s="1">
        <v>308</v>
      </c>
      <c r="W8" s="50">
        <v>216484.32</v>
      </c>
      <c r="X8" s="50">
        <v>67101.960000000006</v>
      </c>
      <c r="Y8" s="54">
        <v>466.02</v>
      </c>
      <c r="Z8" s="54">
        <v>469.97</v>
      </c>
      <c r="AA8" s="50">
        <v>430.85</v>
      </c>
      <c r="AB8" s="50">
        <v>438.65</v>
      </c>
      <c r="AC8" s="16">
        <v>1.08185629842664</v>
      </c>
      <c r="AD8" s="16">
        <v>1.0718010418397299</v>
      </c>
      <c r="AE8" s="50">
        <v>2099.3200000000002</v>
      </c>
      <c r="AF8" s="50">
        <v>741</v>
      </c>
      <c r="AG8" s="50">
        <v>2120.48</v>
      </c>
      <c r="AH8" s="50">
        <v>745.93</v>
      </c>
      <c r="AI8" s="16">
        <v>0.99859095874278103</v>
      </c>
      <c r="AJ8" s="16">
        <v>1.0162398401377</v>
      </c>
      <c r="AK8" s="1">
        <v>0</v>
      </c>
      <c r="AL8" s="1">
        <v>-20</v>
      </c>
      <c r="AN8" s="6">
        <v>-7.1470593344926669E-3</v>
      </c>
      <c r="AP8" s="6">
        <v>-1.8569678121513888E-3</v>
      </c>
      <c r="AR8" s="6">
        <v>2.0174877555656501E-4</v>
      </c>
      <c r="AT8" s="6">
        <v>2.1277999189273089E-6</v>
      </c>
      <c r="AV8" s="6">
        <v>-1.087362253923585E-3</v>
      </c>
      <c r="AX8" s="6">
        <v>-2.7121332637469742E-4</v>
      </c>
      <c r="AZ8" s="6">
        <v>1.2887627055755413E-3</v>
      </c>
      <c r="BB8" s="6">
        <v>3.6670788450443581E-4</v>
      </c>
      <c r="BD8" s="6">
        <v>-1.2050766920463585E-2</v>
      </c>
      <c r="BF8" s="6">
        <v>-9.1542911241082603E-3</v>
      </c>
      <c r="BH8" s="6">
        <v>-1.0544184833302883E-2</v>
      </c>
      <c r="BJ8" s="6">
        <v>3.2264962725156998E-3</v>
      </c>
      <c r="BL8" s="6">
        <v>-1.6515716480749454E-3</v>
      </c>
      <c r="BN8" s="6">
        <v>-7.8064383058278342E-3</v>
      </c>
      <c r="BR8">
        <v>-20</v>
      </c>
      <c r="BS8">
        <f t="shared" si="4"/>
        <v>20</v>
      </c>
      <c r="BT8">
        <v>216484.32</v>
      </c>
      <c r="BU8">
        <v>67101.960000000006</v>
      </c>
      <c r="BV8">
        <v>1.08185629842664</v>
      </c>
      <c r="BW8">
        <v>1.0718010418397299</v>
      </c>
    </row>
    <row r="9" spans="1:75" x14ac:dyDescent="0.25">
      <c r="A9" s="1">
        <v>8</v>
      </c>
      <c r="B9" s="1" t="s">
        <v>21</v>
      </c>
      <c r="C9" s="1" t="s">
        <v>22</v>
      </c>
      <c r="D9" s="1" t="s">
        <v>40</v>
      </c>
      <c r="E9" s="1" t="s">
        <v>68</v>
      </c>
      <c r="F9" s="1" t="s">
        <v>73</v>
      </c>
      <c r="G9" s="1" t="b">
        <v>1</v>
      </c>
      <c r="H9" s="1" t="b">
        <v>1</v>
      </c>
      <c r="I9" s="1" t="b">
        <v>0</v>
      </c>
      <c r="J9" s="1" t="b">
        <v>1</v>
      </c>
      <c r="K9" s="1" t="b">
        <v>1</v>
      </c>
      <c r="L9" s="1">
        <v>500</v>
      </c>
      <c r="M9" s="1">
        <v>5</v>
      </c>
      <c r="N9" s="1">
        <v>0</v>
      </c>
      <c r="O9" s="1">
        <v>4</v>
      </c>
      <c r="P9" s="1">
        <v>8</v>
      </c>
      <c r="Q9" s="1">
        <v>200</v>
      </c>
      <c r="R9" s="1">
        <v>200</v>
      </c>
      <c r="S9" s="1">
        <v>1</v>
      </c>
      <c r="T9" s="1">
        <v>1</v>
      </c>
      <c r="U9" s="1" t="b">
        <v>1</v>
      </c>
      <c r="V9" s="1">
        <v>251</v>
      </c>
      <c r="W9" s="50">
        <v>218065.41</v>
      </c>
      <c r="X9" s="50">
        <v>67742.720000000001</v>
      </c>
      <c r="Y9" s="54">
        <v>466.04</v>
      </c>
      <c r="Z9" s="54">
        <v>470.26</v>
      </c>
      <c r="AA9" s="50">
        <v>430.38</v>
      </c>
      <c r="AB9" s="50">
        <v>439.13</v>
      </c>
      <c r="AC9" s="16">
        <v>1.08310114446512</v>
      </c>
      <c r="AD9" s="16">
        <v>1.07128422521126</v>
      </c>
      <c r="AE9" s="50">
        <v>2128.4499999999998</v>
      </c>
      <c r="AF9" s="50">
        <v>753.67</v>
      </c>
      <c r="AG9" s="50">
        <v>2116.2199999999998</v>
      </c>
      <c r="AH9" s="50">
        <v>759.45</v>
      </c>
      <c r="AI9" s="16">
        <v>1.0175703432716501</v>
      </c>
      <c r="AJ9" s="16">
        <v>1.01023486297026</v>
      </c>
      <c r="AK9" s="1">
        <v>0</v>
      </c>
      <c r="AL9" s="1">
        <v>-20</v>
      </c>
      <c r="AN9" s="6">
        <v>1.0422729890802174E-4</v>
      </c>
      <c r="AP9" s="6">
        <v>7.6743503386846879E-3</v>
      </c>
      <c r="AR9" s="6">
        <v>2.4467404695172057E-4</v>
      </c>
      <c r="AT9" s="6">
        <v>6.1918977634700667E-4</v>
      </c>
      <c r="AV9" s="6">
        <v>-2.1770429774715661E-3</v>
      </c>
      <c r="AX9" s="6">
        <v>8.2275639345508189E-4</v>
      </c>
      <c r="AZ9" s="6">
        <v>2.4409031067000875E-3</v>
      </c>
      <c r="BB9" s="6">
        <v>-1.1566349695557587E-4</v>
      </c>
      <c r="BD9" s="6">
        <v>1.6579393080324856E-3</v>
      </c>
      <c r="BF9" s="6">
        <v>7.7876996066035264E-3</v>
      </c>
      <c r="BH9" s="6">
        <v>-1.2531980885428062E-2</v>
      </c>
      <c r="BJ9" s="6">
        <v>2.1410001734964546E-2</v>
      </c>
      <c r="BL9" s="6">
        <v>1.7323203308168056E-2</v>
      </c>
      <c r="BN9" s="6">
        <v>-1.366932563648704E-2</v>
      </c>
      <c r="BR9">
        <v>-20</v>
      </c>
      <c r="BS9">
        <f t="shared" si="4"/>
        <v>20</v>
      </c>
      <c r="BT9">
        <v>218065.41</v>
      </c>
      <c r="BU9">
        <v>67742.720000000001</v>
      </c>
      <c r="BV9">
        <v>1.08310114446512</v>
      </c>
      <c r="BW9">
        <v>1.07128422521126</v>
      </c>
    </row>
    <row r="10" spans="1:75" x14ac:dyDescent="0.25">
      <c r="A10" s="1">
        <v>9</v>
      </c>
      <c r="B10" s="1" t="s">
        <v>21</v>
      </c>
      <c r="C10" s="1" t="s">
        <v>22</v>
      </c>
      <c r="D10" s="1" t="s">
        <v>40</v>
      </c>
      <c r="E10" s="1" t="s">
        <v>68</v>
      </c>
      <c r="F10" s="1" t="s">
        <v>73</v>
      </c>
      <c r="G10" s="1" t="b">
        <v>1</v>
      </c>
      <c r="H10" s="1" t="b">
        <v>1</v>
      </c>
      <c r="I10" s="1" t="b">
        <v>0</v>
      </c>
      <c r="J10" s="1" t="b">
        <v>1</v>
      </c>
      <c r="K10" s="1" t="b">
        <v>1</v>
      </c>
      <c r="L10" s="1">
        <v>500</v>
      </c>
      <c r="M10" s="1">
        <v>5</v>
      </c>
      <c r="N10" s="1">
        <v>0</v>
      </c>
      <c r="O10" s="1">
        <v>4</v>
      </c>
      <c r="P10" s="1">
        <v>8</v>
      </c>
      <c r="Q10" s="1">
        <v>200</v>
      </c>
      <c r="R10" s="1">
        <v>200</v>
      </c>
      <c r="S10" s="1">
        <v>1</v>
      </c>
      <c r="T10" s="1">
        <v>1</v>
      </c>
      <c r="U10" s="1" t="b">
        <v>1</v>
      </c>
      <c r="V10" s="1">
        <v>251</v>
      </c>
      <c r="W10" s="50">
        <v>216981.39</v>
      </c>
      <c r="X10" s="50">
        <v>66968.63</v>
      </c>
      <c r="Y10" s="54">
        <v>466.24</v>
      </c>
      <c r="Z10" s="54">
        <v>469.69</v>
      </c>
      <c r="AA10" s="50">
        <v>431.49</v>
      </c>
      <c r="AB10" s="50">
        <v>439.84</v>
      </c>
      <c r="AC10" s="16">
        <v>1.0807367716791401</v>
      </c>
      <c r="AD10" s="16">
        <v>1.0680818434488999</v>
      </c>
      <c r="AE10" s="50">
        <v>2157.5</v>
      </c>
      <c r="AF10" s="50">
        <v>739.86</v>
      </c>
      <c r="AG10" s="50">
        <v>2127.81</v>
      </c>
      <c r="AH10" s="50">
        <v>750.24</v>
      </c>
      <c r="AI10" s="16">
        <v>1.02151509391443</v>
      </c>
      <c r="AJ10" s="16">
        <v>0.99826881859348704</v>
      </c>
      <c r="AK10" s="1">
        <v>0</v>
      </c>
      <c r="AL10" s="1">
        <v>-20</v>
      </c>
      <c r="AN10" s="6">
        <v>-4.8673680791785356E-3</v>
      </c>
      <c r="AP10" s="6">
        <v>-3.8402542985909172E-3</v>
      </c>
      <c r="AR10" s="6">
        <v>6.7392676090194392E-4</v>
      </c>
      <c r="AT10" s="6">
        <v>-5.9365617732221043E-4</v>
      </c>
      <c r="AV10" s="6">
        <v>3.9645830580137265E-4</v>
      </c>
      <c r="AX10" s="6">
        <v>2.4409199373700563E-3</v>
      </c>
      <c r="AZ10" s="6">
        <v>2.526088712351271E-4</v>
      </c>
      <c r="BB10" s="6">
        <v>-3.1046101166590789E-3</v>
      </c>
      <c r="BD10" s="6">
        <v>1.5328997184373749E-2</v>
      </c>
      <c r="BF10" s="6">
        <v>-1.0678669137763497E-2</v>
      </c>
      <c r="BH10" s="6">
        <v>-7.123869091031354E-3</v>
      </c>
      <c r="BJ10" s="6">
        <v>9.0231611055893168E-3</v>
      </c>
      <c r="BL10" s="6">
        <v>2.1266995879069883E-2</v>
      </c>
      <c r="BN10" s="6">
        <v>-2.5352229337617493E-2</v>
      </c>
      <c r="BR10">
        <v>-20</v>
      </c>
      <c r="BS10">
        <f t="shared" si="4"/>
        <v>20</v>
      </c>
      <c r="BT10">
        <v>216981.39</v>
      </c>
      <c r="BU10">
        <v>66968.63</v>
      </c>
      <c r="BV10">
        <v>1.0807367716791401</v>
      </c>
      <c r="BW10">
        <v>1.0680818434488999</v>
      </c>
    </row>
    <row r="11" spans="1:75" x14ac:dyDescent="0.25">
      <c r="A11" s="1">
        <v>10</v>
      </c>
      <c r="B11" s="1" t="s">
        <v>21</v>
      </c>
      <c r="C11" s="1" t="s">
        <v>22</v>
      </c>
      <c r="D11" s="1" t="s">
        <v>40</v>
      </c>
      <c r="E11" s="1" t="s">
        <v>68</v>
      </c>
      <c r="F11" s="1" t="s">
        <v>73</v>
      </c>
      <c r="G11" s="1" t="b">
        <v>1</v>
      </c>
      <c r="H11" s="1" t="b">
        <v>1</v>
      </c>
      <c r="I11" s="1" t="b">
        <v>0</v>
      </c>
      <c r="J11" s="1" t="b">
        <v>1</v>
      </c>
      <c r="K11" s="1" t="b">
        <v>1</v>
      </c>
      <c r="L11" s="1">
        <v>500</v>
      </c>
      <c r="M11" s="1">
        <v>5</v>
      </c>
      <c r="N11" s="1">
        <v>0</v>
      </c>
      <c r="O11" s="1">
        <v>4</v>
      </c>
      <c r="P11" s="1">
        <v>8</v>
      </c>
      <c r="Q11" s="1">
        <v>200</v>
      </c>
      <c r="R11" s="1">
        <v>200</v>
      </c>
      <c r="S11" s="1">
        <v>1</v>
      </c>
      <c r="T11" s="1">
        <v>1</v>
      </c>
      <c r="U11" s="1" t="b">
        <v>1</v>
      </c>
      <c r="V11" s="1">
        <v>260</v>
      </c>
      <c r="W11" s="50">
        <v>218310.7</v>
      </c>
      <c r="X11" s="50">
        <v>66956.27</v>
      </c>
      <c r="Y11" s="54">
        <v>465.71</v>
      </c>
      <c r="Z11" s="54">
        <v>469.96</v>
      </c>
      <c r="AA11" s="50">
        <v>431.8</v>
      </c>
      <c r="AB11" s="50">
        <v>438.47</v>
      </c>
      <c r="AC11" s="16">
        <v>1.07879193705757</v>
      </c>
      <c r="AD11" s="16">
        <v>1.0723483669868099</v>
      </c>
      <c r="AE11" s="50">
        <v>2125.69</v>
      </c>
      <c r="AF11" s="50">
        <v>751.67</v>
      </c>
      <c r="AG11" s="50">
        <v>2156.17</v>
      </c>
      <c r="AH11" s="50">
        <v>738.43</v>
      </c>
      <c r="AI11" s="16">
        <v>0.99584184741767801</v>
      </c>
      <c r="AJ11" s="16">
        <v>1.04420161342903</v>
      </c>
      <c r="AK11" s="1">
        <v>0</v>
      </c>
      <c r="AL11" s="1">
        <v>-20</v>
      </c>
      <c r="AN11" s="6">
        <v>1.2291905194121711E-3</v>
      </c>
      <c r="AP11" s="6">
        <v>-4.024109552265287E-3</v>
      </c>
      <c r="AR11" s="6">
        <v>-4.6359293106645882E-4</v>
      </c>
      <c r="AT11" s="6">
        <v>-1.9150199268347379E-5</v>
      </c>
      <c r="AV11" s="6">
        <v>1.1151838894181143E-3</v>
      </c>
      <c r="AX11" s="6">
        <v>-6.8145197131075363E-4</v>
      </c>
      <c r="AZ11" s="6">
        <v>-1.547390865079934E-3</v>
      </c>
      <c r="BB11" s="6">
        <v>8.7755442612280632E-4</v>
      </c>
      <c r="BD11" s="6">
        <v>3.5907115867983563E-4</v>
      </c>
      <c r="BF11" s="6">
        <v>5.1133522142259302E-3</v>
      </c>
      <c r="BH11" s="6">
        <v>6.1094398381391635E-3</v>
      </c>
      <c r="BJ11" s="6">
        <v>-6.8605074973338009E-3</v>
      </c>
      <c r="BL11" s="6">
        <v>-4.4000152893396427E-3</v>
      </c>
      <c r="BN11" s="6">
        <v>1.9493703193693035E-2</v>
      </c>
      <c r="BR11">
        <v>-20</v>
      </c>
      <c r="BS11">
        <f t="shared" si="4"/>
        <v>20</v>
      </c>
      <c r="BT11">
        <v>218310.7</v>
      </c>
      <c r="BU11">
        <v>66956.27</v>
      </c>
      <c r="BV11">
        <v>1.07879193705757</v>
      </c>
      <c r="BW11">
        <v>1.0723483669868099</v>
      </c>
    </row>
    <row r="12" spans="1:75" x14ac:dyDescent="0.25">
      <c r="A12" s="3">
        <v>11</v>
      </c>
      <c r="B12" s="3" t="s">
        <v>21</v>
      </c>
      <c r="C12" s="3" t="s">
        <v>22</v>
      </c>
      <c r="D12" s="3" t="s">
        <v>40</v>
      </c>
      <c r="E12" s="3" t="s">
        <v>69</v>
      </c>
      <c r="F12" s="3" t="s">
        <v>73</v>
      </c>
      <c r="G12" s="3" t="b">
        <v>1</v>
      </c>
      <c r="H12" s="3" t="b">
        <v>1</v>
      </c>
      <c r="I12" s="3" t="b">
        <v>0</v>
      </c>
      <c r="J12" s="3" t="b">
        <v>1</v>
      </c>
      <c r="K12" s="3" t="b">
        <v>1</v>
      </c>
      <c r="L12" s="3">
        <v>500</v>
      </c>
      <c r="M12" s="3">
        <v>5</v>
      </c>
      <c r="N12" s="3">
        <v>0</v>
      </c>
      <c r="O12" s="3">
        <v>4</v>
      </c>
      <c r="P12" s="3">
        <v>8</v>
      </c>
      <c r="Q12" s="3">
        <v>200</v>
      </c>
      <c r="R12" s="3">
        <v>200</v>
      </c>
      <c r="S12" s="3">
        <v>1</v>
      </c>
      <c r="T12" s="3">
        <v>1</v>
      </c>
      <c r="U12" s="3" t="b">
        <v>1</v>
      </c>
      <c r="V12" s="3">
        <v>251</v>
      </c>
      <c r="W12" s="51">
        <v>193656.38</v>
      </c>
      <c r="X12" s="51">
        <v>69680.58</v>
      </c>
      <c r="Y12" s="53">
        <v>467.48</v>
      </c>
      <c r="Z12" s="53">
        <v>470.12</v>
      </c>
      <c r="AA12" s="51">
        <v>434.32</v>
      </c>
      <c r="AB12" s="51">
        <v>439.75</v>
      </c>
      <c r="AC12" s="17">
        <v>1.0765361871894501</v>
      </c>
      <c r="AD12" s="17">
        <v>1.06915135233531</v>
      </c>
      <c r="AE12" s="51">
        <v>2003.08</v>
      </c>
      <c r="AF12" s="51">
        <v>780.22</v>
      </c>
      <c r="AG12" s="51">
        <v>1981.08</v>
      </c>
      <c r="AH12" s="51">
        <v>776.66</v>
      </c>
      <c r="AI12" s="17">
        <v>1.01786805963418</v>
      </c>
      <c r="AJ12" s="17">
        <v>1.01341633480398</v>
      </c>
      <c r="AK12" s="3">
        <v>0</v>
      </c>
      <c r="AL12" s="3">
        <v>-19</v>
      </c>
      <c r="AN12" s="6" cm="1">
        <f t="array" ref="AN12:AN21">W12:W21/AO12-1</f>
        <v>-5.9434461898288937E-3</v>
      </c>
      <c r="AO12" s="23">
        <f>AVERAGE(W12:W21)</f>
        <v>194814.24799999999</v>
      </c>
      <c r="AP12" s="6" cm="1">
        <f t="array" ref="AP12:AP21">X12:X21/AQ12-1</f>
        <v>1.4866664112187511E-3</v>
      </c>
      <c r="AQ12" s="23">
        <f t="shared" ref="AQ12" si="5">AVERAGE(X12:X21)</f>
        <v>69577.142000000007</v>
      </c>
      <c r="AR12" s="6" cm="1">
        <f t="array" ref="AR12:AR21">Y12:Y21/AS12-1</f>
        <v>-1.8606959002664958E-4</v>
      </c>
      <c r="AS12" s="23">
        <f>AVERAGE(Y12:Y21)</f>
        <v>467.56700000000001</v>
      </c>
      <c r="AT12" s="6" cm="1">
        <f t="array" ref="AT12:AT21">Z12:Z21/AU12-1</f>
        <v>8.9418777943373051E-4</v>
      </c>
      <c r="AU12" s="23">
        <f>AVERAGE(Z12:Z21)</f>
        <v>469.7</v>
      </c>
      <c r="AV12" s="6" cm="1">
        <f t="array" ref="AV12:AV21">AA12:AA21/AW12-1</f>
        <v>-1.2808219335583848E-3</v>
      </c>
      <c r="AW12" s="23">
        <f>AVERAGE(AA12:AA21)</f>
        <v>434.87700000000007</v>
      </c>
      <c r="AX12" s="6" cm="1">
        <f t="array" ref="AX12:AX21">AB12:AB21/AY12-1</f>
        <v>6.9405727679239249E-4</v>
      </c>
      <c r="AY12" s="23">
        <f>AVERAGE(AB12:AB21)</f>
        <v>439.44499999999999</v>
      </c>
      <c r="AZ12" s="6" cm="1">
        <f t="array" ref="AZ12:AZ21">AC12:AC21/BA12-1</f>
        <v>1.0800950188925018E-3</v>
      </c>
      <c r="BA12" s="23">
        <f>AVERAGE(AC12:AC21)</f>
        <v>1.0753746803537569</v>
      </c>
      <c r="BB12" s="6" cm="1">
        <f t="array" ref="BB12:BB21">AD12:AD21/BC12-1</f>
        <v>1.1585170445038706E-4</v>
      </c>
      <c r="BC12" s="23">
        <f>AVERAGE(AD12:AD21)</f>
        <v>1.0690275036769048</v>
      </c>
      <c r="BD12" s="6" cm="1">
        <f t="array" ref="BD12:BD21">AE12:AE21/BE12-1</f>
        <v>-5.8361983265163841E-3</v>
      </c>
      <c r="BE12" s="23">
        <f>AVERAGE(AE12:AE21)</f>
        <v>2014.8389999999999</v>
      </c>
      <c r="BF12" s="6" cm="1">
        <f t="array" ref="BF12:BF21">AF12:AF21/BG12-1</f>
        <v>1.1386557018340016E-2</v>
      </c>
      <c r="BG12" s="23">
        <f>AVERAGE(AF12:AF21)</f>
        <v>771.43599999999992</v>
      </c>
      <c r="BH12" s="6" cm="1">
        <f t="array" ref="BH12:BH21">AG12:AG21/BI12-1</f>
        <v>-1.4680714235622672E-2</v>
      </c>
      <c r="BI12" s="23">
        <f t="shared" ref="BI12" si="6">AVERAGE(AG12:AG21)</f>
        <v>2010.5970000000002</v>
      </c>
      <c r="BJ12" s="6" cm="1">
        <f t="array" ref="BJ12:BJ21">AH12:AH21/BK12-1</f>
        <v>5.3317558550289856E-3</v>
      </c>
      <c r="BK12" s="23">
        <f t="shared" ref="BK12" si="7">AVERAGE(AH12:AH21)</f>
        <v>772.54099999999994</v>
      </c>
      <c r="BL12" s="6" cm="1">
        <f t="array" ref="BL12:BL21">AI12:AI21/BM12-1</f>
        <v>7.1940345887706592E-3</v>
      </c>
      <c r="BM12" s="22">
        <f t="shared" ref="BM12" si="8">AVERAGE(AI12:AI21)</f>
        <v>1.0105977842191722</v>
      </c>
      <c r="BN12" s="6" cm="1">
        <f t="array" ref="BN12:BN21">AJ12:AJ21/BO12-1</f>
        <v>2.3449706386680091E-3</v>
      </c>
      <c r="BO12" s="22">
        <f t="shared" ref="BO12" si="9">AVERAGE(AJ12:AJ21)</f>
        <v>1.0110454628791699</v>
      </c>
      <c r="BR12">
        <v>-19</v>
      </c>
      <c r="BS12">
        <f t="shared" si="4"/>
        <v>19</v>
      </c>
      <c r="BT12">
        <v>193656.38</v>
      </c>
      <c r="BU12">
        <v>69680.58</v>
      </c>
      <c r="BV12">
        <v>1.0765361871894501</v>
      </c>
      <c r="BW12">
        <v>1.06915135233531</v>
      </c>
    </row>
    <row r="13" spans="1:75" x14ac:dyDescent="0.25">
      <c r="A13" s="3">
        <v>12</v>
      </c>
      <c r="B13" s="3" t="s">
        <v>21</v>
      </c>
      <c r="C13" s="3" t="s">
        <v>22</v>
      </c>
      <c r="D13" s="3" t="s">
        <v>40</v>
      </c>
      <c r="E13" s="3" t="s">
        <v>69</v>
      </c>
      <c r="F13" s="3" t="s">
        <v>73</v>
      </c>
      <c r="G13" s="3" t="b">
        <v>1</v>
      </c>
      <c r="H13" s="3" t="b">
        <v>1</v>
      </c>
      <c r="I13" s="3" t="b">
        <v>0</v>
      </c>
      <c r="J13" s="3" t="b">
        <v>1</v>
      </c>
      <c r="K13" s="3" t="b">
        <v>1</v>
      </c>
      <c r="L13" s="3">
        <v>500</v>
      </c>
      <c r="M13" s="3">
        <v>5</v>
      </c>
      <c r="N13" s="3">
        <v>0</v>
      </c>
      <c r="O13" s="3">
        <v>4</v>
      </c>
      <c r="P13" s="3">
        <v>8</v>
      </c>
      <c r="Q13" s="3">
        <v>200</v>
      </c>
      <c r="R13" s="3">
        <v>200</v>
      </c>
      <c r="S13" s="3">
        <v>1</v>
      </c>
      <c r="T13" s="3">
        <v>1</v>
      </c>
      <c r="U13" s="3" t="b">
        <v>1</v>
      </c>
      <c r="V13" s="3">
        <v>251</v>
      </c>
      <c r="W13" s="51">
        <v>193656.41</v>
      </c>
      <c r="X13" s="51">
        <v>68626.25</v>
      </c>
      <c r="Y13" s="53">
        <v>468.24</v>
      </c>
      <c r="Z13" s="53">
        <v>470.05</v>
      </c>
      <c r="AA13" s="51">
        <v>435.77</v>
      </c>
      <c r="AB13" s="51">
        <v>440.83</v>
      </c>
      <c r="AC13" s="17">
        <v>1.07481620292292</v>
      </c>
      <c r="AD13" s="17">
        <v>1.06648893551948</v>
      </c>
      <c r="AE13" s="51">
        <v>2039.88</v>
      </c>
      <c r="AF13" s="51">
        <v>763.15</v>
      </c>
      <c r="AG13" s="51">
        <v>2034.53</v>
      </c>
      <c r="AH13" s="51">
        <v>782.17</v>
      </c>
      <c r="AI13" s="17">
        <v>1.0141339229667199</v>
      </c>
      <c r="AJ13" s="17">
        <v>0.98815625455422995</v>
      </c>
      <c r="AK13" s="3">
        <v>0</v>
      </c>
      <c r="AL13" s="3">
        <v>-19</v>
      </c>
      <c r="AN13" s="6">
        <v>-5.9432921969854169E-3</v>
      </c>
      <c r="AP13" s="6">
        <v>-1.3666729800427935E-2</v>
      </c>
      <c r="AR13" s="6">
        <v>1.4393659090568001E-3</v>
      </c>
      <c r="AT13" s="6">
        <v>7.4515648286155312E-4</v>
      </c>
      <c r="AV13" s="6">
        <v>2.0534541950940621E-3</v>
      </c>
      <c r="AX13" s="6">
        <v>3.1517027159257971E-3</v>
      </c>
      <c r="AZ13" s="6">
        <v>-5.193328809389719E-4</v>
      </c>
      <c r="BB13" s="6">
        <v>-2.3746518669477412E-3</v>
      </c>
      <c r="BD13" s="6">
        <v>1.2428288314848102E-2</v>
      </c>
      <c r="BF13" s="6">
        <v>-1.0741007679185288E-2</v>
      </c>
      <c r="BH13" s="6">
        <v>1.190342967785174E-2</v>
      </c>
      <c r="BJ13" s="6">
        <v>1.2464063395988045E-2</v>
      </c>
      <c r="BL13" s="6">
        <v>3.4990565017711805E-3</v>
      </c>
      <c r="BN13" s="6">
        <v>-2.2639148451107149E-2</v>
      </c>
      <c r="BR13">
        <v>-19</v>
      </c>
      <c r="BS13">
        <f t="shared" si="4"/>
        <v>19</v>
      </c>
      <c r="BT13">
        <v>193656.41</v>
      </c>
      <c r="BU13">
        <v>68626.25</v>
      </c>
      <c r="BV13">
        <v>1.07481620292292</v>
      </c>
      <c r="BW13">
        <v>1.06648893551948</v>
      </c>
    </row>
    <row r="14" spans="1:75" x14ac:dyDescent="0.25">
      <c r="A14" s="3">
        <v>13</v>
      </c>
      <c r="B14" s="3" t="s">
        <v>21</v>
      </c>
      <c r="C14" s="3" t="s">
        <v>22</v>
      </c>
      <c r="D14" s="3" t="s">
        <v>40</v>
      </c>
      <c r="E14" s="3" t="s">
        <v>69</v>
      </c>
      <c r="F14" s="3" t="s">
        <v>73</v>
      </c>
      <c r="G14" s="3" t="b">
        <v>1</v>
      </c>
      <c r="H14" s="3" t="b">
        <v>1</v>
      </c>
      <c r="I14" s="3" t="b">
        <v>0</v>
      </c>
      <c r="J14" s="3" t="b">
        <v>1</v>
      </c>
      <c r="K14" s="3" t="b">
        <v>1</v>
      </c>
      <c r="L14" s="3">
        <v>500</v>
      </c>
      <c r="M14" s="3">
        <v>5</v>
      </c>
      <c r="N14" s="3">
        <v>0</v>
      </c>
      <c r="O14" s="3">
        <v>4</v>
      </c>
      <c r="P14" s="3">
        <v>8</v>
      </c>
      <c r="Q14" s="3">
        <v>200</v>
      </c>
      <c r="R14" s="3">
        <v>200</v>
      </c>
      <c r="S14" s="3">
        <v>1</v>
      </c>
      <c r="T14" s="3">
        <v>1</v>
      </c>
      <c r="U14" s="3" t="b">
        <v>1</v>
      </c>
      <c r="V14" s="3">
        <v>251</v>
      </c>
      <c r="W14" s="51">
        <v>193858.4</v>
      </c>
      <c r="X14" s="51">
        <v>69655.759999999995</v>
      </c>
      <c r="Y14" s="53">
        <v>467.71</v>
      </c>
      <c r="Z14" s="53">
        <v>470.68</v>
      </c>
      <c r="AA14" s="51">
        <v>434.79</v>
      </c>
      <c r="AB14" s="51">
        <v>440.01</v>
      </c>
      <c r="AC14" s="17">
        <v>1.07587441153008</v>
      </c>
      <c r="AD14" s="17">
        <v>1.0699033967315099</v>
      </c>
      <c r="AE14" s="51">
        <v>2001.26</v>
      </c>
      <c r="AF14" s="51">
        <v>792.28</v>
      </c>
      <c r="AG14" s="51">
        <v>1999.9</v>
      </c>
      <c r="AH14" s="51">
        <v>782.85</v>
      </c>
      <c r="AI14" s="17">
        <v>1.00709056039084</v>
      </c>
      <c r="AJ14" s="17">
        <v>1.0229070065870001</v>
      </c>
      <c r="AK14" s="3">
        <v>0</v>
      </c>
      <c r="AL14" s="3">
        <v>-19</v>
      </c>
      <c r="AN14" s="6">
        <v>-4.906458381832568E-3</v>
      </c>
      <c r="AP14" s="6">
        <v>1.1299400599120712E-3</v>
      </c>
      <c r="AR14" s="6">
        <v>3.0583852153798219E-4</v>
      </c>
      <c r="AT14" s="6">
        <v>2.0864381520120379E-3</v>
      </c>
      <c r="AV14" s="6">
        <v>-2.000565677192645E-4</v>
      </c>
      <c r="AX14" s="6">
        <v>1.2857126602874303E-3</v>
      </c>
      <c r="AZ14" s="6">
        <v>4.6470424257960552E-4</v>
      </c>
      <c r="BB14" s="6">
        <v>8.1933631416641894E-4</v>
      </c>
      <c r="BD14" s="6">
        <v>-6.7394963071490954E-3</v>
      </c>
      <c r="BF14" s="6">
        <v>2.7019739809913013E-2</v>
      </c>
      <c r="BH14" s="6">
        <v>-5.3203103356864734E-3</v>
      </c>
      <c r="BJ14" s="6">
        <v>1.3344275578901499E-2</v>
      </c>
      <c r="BL14" s="6">
        <v>-3.4704448031637192E-3</v>
      </c>
      <c r="BN14" s="6">
        <v>1.1731958792487784E-2</v>
      </c>
      <c r="BR14">
        <v>-19</v>
      </c>
      <c r="BS14">
        <f t="shared" si="4"/>
        <v>19</v>
      </c>
      <c r="BT14">
        <v>193858.4</v>
      </c>
      <c r="BU14">
        <v>69655.759999999995</v>
      </c>
      <c r="BV14">
        <v>1.07587441153008</v>
      </c>
      <c r="BW14">
        <v>1.0699033967315099</v>
      </c>
    </row>
    <row r="15" spans="1:75" x14ac:dyDescent="0.25">
      <c r="A15" s="3">
        <v>14</v>
      </c>
      <c r="B15" s="3" t="s">
        <v>21</v>
      </c>
      <c r="C15" s="3" t="s">
        <v>22</v>
      </c>
      <c r="D15" s="3" t="s">
        <v>40</v>
      </c>
      <c r="E15" s="3" t="s">
        <v>69</v>
      </c>
      <c r="F15" s="3" t="s">
        <v>73</v>
      </c>
      <c r="G15" s="3" t="b">
        <v>1</v>
      </c>
      <c r="H15" s="3" t="b">
        <v>1</v>
      </c>
      <c r="I15" s="3" t="b">
        <v>0</v>
      </c>
      <c r="J15" s="3" t="b">
        <v>1</v>
      </c>
      <c r="K15" s="3" t="b">
        <v>1</v>
      </c>
      <c r="L15" s="3">
        <v>500</v>
      </c>
      <c r="M15" s="3">
        <v>5</v>
      </c>
      <c r="N15" s="3">
        <v>0</v>
      </c>
      <c r="O15" s="3">
        <v>4</v>
      </c>
      <c r="P15" s="3">
        <v>8</v>
      </c>
      <c r="Q15" s="3">
        <v>200</v>
      </c>
      <c r="R15" s="3">
        <v>200</v>
      </c>
      <c r="S15" s="3">
        <v>1</v>
      </c>
      <c r="T15" s="3">
        <v>1</v>
      </c>
      <c r="U15" s="3" t="b">
        <v>1</v>
      </c>
      <c r="V15" s="3">
        <v>251</v>
      </c>
      <c r="W15" s="51">
        <v>195165.49</v>
      </c>
      <c r="X15" s="51">
        <v>69282.8</v>
      </c>
      <c r="Y15" s="53">
        <v>467.79</v>
      </c>
      <c r="Z15" s="53">
        <v>469.48</v>
      </c>
      <c r="AA15" s="51">
        <v>434.94</v>
      </c>
      <c r="AB15" s="51">
        <v>438.3</v>
      </c>
      <c r="AC15" s="17">
        <v>1.0757613981811101</v>
      </c>
      <c r="AD15" s="17">
        <v>1.0713273899556399</v>
      </c>
      <c r="AE15" s="51">
        <v>2035.29</v>
      </c>
      <c r="AF15" s="51">
        <v>765.11</v>
      </c>
      <c r="AG15" s="51">
        <v>2015.84</v>
      </c>
      <c r="AH15" s="51">
        <v>754.97</v>
      </c>
      <c r="AI15" s="17">
        <v>1.01841298877271</v>
      </c>
      <c r="AJ15" s="17">
        <v>1.0269987691201099</v>
      </c>
      <c r="AK15" s="3">
        <v>0</v>
      </c>
      <c r="AL15" s="3">
        <v>-19</v>
      </c>
      <c r="AN15" s="6">
        <v>1.8029584776571017E-3</v>
      </c>
      <c r="AP15" s="6">
        <v>-4.2304410836536688E-3</v>
      </c>
      <c r="AR15" s="6">
        <v>4.7693699512585397E-4</v>
      </c>
      <c r="AT15" s="6">
        <v>-4.6838407494143031E-4</v>
      </c>
      <c r="AV15" s="6">
        <v>1.4486854903794644E-4</v>
      </c>
      <c r="AX15" s="6">
        <v>-2.605559285007164E-3</v>
      </c>
      <c r="AZ15" s="6">
        <v>3.5961217463831296E-4</v>
      </c>
      <c r="BB15" s="6">
        <v>2.1513817659739587E-3</v>
      </c>
      <c r="BD15" s="6">
        <v>1.0150190660395131E-2</v>
      </c>
      <c r="BF15" s="6">
        <v>-8.2002914046012121E-3</v>
      </c>
      <c r="BH15" s="6">
        <v>2.6076831906143294E-3</v>
      </c>
      <c r="BJ15" s="6">
        <v>-2.2744423920542656E-2</v>
      </c>
      <c r="BL15" s="6">
        <v>7.7332492467081515E-3</v>
      </c>
      <c r="BN15" s="6">
        <v>1.577901966496098E-2</v>
      </c>
      <c r="BR15">
        <v>-19</v>
      </c>
      <c r="BS15">
        <f t="shared" si="4"/>
        <v>19</v>
      </c>
      <c r="BT15">
        <v>195165.49</v>
      </c>
      <c r="BU15">
        <v>69282.8</v>
      </c>
      <c r="BV15">
        <v>1.0757613981811101</v>
      </c>
      <c r="BW15">
        <v>1.0713273899556399</v>
      </c>
    </row>
    <row r="16" spans="1:75" x14ac:dyDescent="0.25">
      <c r="A16" s="3">
        <v>15</v>
      </c>
      <c r="B16" s="3" t="s">
        <v>21</v>
      </c>
      <c r="C16" s="3" t="s">
        <v>22</v>
      </c>
      <c r="D16" s="3" t="s">
        <v>40</v>
      </c>
      <c r="E16" s="3" t="s">
        <v>69</v>
      </c>
      <c r="F16" s="3" t="s">
        <v>73</v>
      </c>
      <c r="G16" s="3" t="b">
        <v>1</v>
      </c>
      <c r="H16" s="3" t="b">
        <v>1</v>
      </c>
      <c r="I16" s="3" t="b">
        <v>0</v>
      </c>
      <c r="J16" s="3" t="b">
        <v>1</v>
      </c>
      <c r="K16" s="3" t="b">
        <v>1</v>
      </c>
      <c r="L16" s="3">
        <v>500</v>
      </c>
      <c r="M16" s="3">
        <v>5</v>
      </c>
      <c r="N16" s="3">
        <v>0</v>
      </c>
      <c r="O16" s="3">
        <v>4</v>
      </c>
      <c r="P16" s="3">
        <v>8</v>
      </c>
      <c r="Q16" s="3">
        <v>200</v>
      </c>
      <c r="R16" s="3">
        <v>200</v>
      </c>
      <c r="S16" s="3">
        <v>1</v>
      </c>
      <c r="T16" s="3">
        <v>1</v>
      </c>
      <c r="U16" s="3" t="b">
        <v>1</v>
      </c>
      <c r="V16" s="3">
        <v>251</v>
      </c>
      <c r="W16" s="51">
        <v>194438.09</v>
      </c>
      <c r="X16" s="51">
        <v>69559.600000000006</v>
      </c>
      <c r="Y16" s="53">
        <v>466.9</v>
      </c>
      <c r="Z16" s="53">
        <v>469.57</v>
      </c>
      <c r="AA16" s="51">
        <v>435.1</v>
      </c>
      <c r="AB16" s="51">
        <v>438.65</v>
      </c>
      <c r="AC16" s="17">
        <v>1.0733039221090701</v>
      </c>
      <c r="AD16" s="17">
        <v>1.0707282922644199</v>
      </c>
      <c r="AE16" s="51">
        <v>1992.79</v>
      </c>
      <c r="AF16" s="51">
        <v>783</v>
      </c>
      <c r="AG16" s="51">
        <v>2004.05</v>
      </c>
      <c r="AH16" s="51">
        <v>758.19</v>
      </c>
      <c r="AI16" s="17">
        <v>1.0031782204430799</v>
      </c>
      <c r="AJ16" s="17">
        <v>1.05349462345222</v>
      </c>
      <c r="AK16" s="3">
        <v>0</v>
      </c>
      <c r="AL16" s="3">
        <v>-19</v>
      </c>
      <c r="AN16" s="6">
        <v>-1.9308546672622828E-3</v>
      </c>
      <c r="AP16" s="6">
        <v>-2.5212303201538333E-4</v>
      </c>
      <c r="AR16" s="6">
        <v>-1.4265335235378318E-3</v>
      </c>
      <c r="AT16" s="6">
        <v>-2.7677240791990076E-4</v>
      </c>
      <c r="AV16" s="6">
        <v>5.1278867357895663E-4</v>
      </c>
      <c r="AX16" s="6">
        <v>-1.8091001149177499E-3</v>
      </c>
      <c r="AZ16" s="6">
        <v>-1.9256155854493473E-3</v>
      </c>
      <c r="BB16" s="6">
        <v>1.590968035588558E-3</v>
      </c>
      <c r="BD16" s="6">
        <v>-1.0943306140093534E-2</v>
      </c>
      <c r="BF16" s="6">
        <v>1.4990226020045849E-2</v>
      </c>
      <c r="BH16" s="6">
        <v>-3.2562467764550851E-3</v>
      </c>
      <c r="BJ16" s="6">
        <v>-1.8576360348512067E-2</v>
      </c>
      <c r="BL16" s="6">
        <v>-7.3417574152163656E-3</v>
      </c>
      <c r="BN16" s="6">
        <v>4.1985412260460597E-2</v>
      </c>
      <c r="BR16">
        <v>-19</v>
      </c>
      <c r="BS16">
        <f t="shared" si="4"/>
        <v>19</v>
      </c>
      <c r="BT16">
        <v>194438.09</v>
      </c>
      <c r="BU16">
        <v>69559.600000000006</v>
      </c>
      <c r="BV16">
        <v>1.0733039221090701</v>
      </c>
      <c r="BW16">
        <v>1.0707282922644199</v>
      </c>
    </row>
    <row r="17" spans="1:75" x14ac:dyDescent="0.25">
      <c r="A17" s="3">
        <v>16</v>
      </c>
      <c r="B17" s="3" t="s">
        <v>21</v>
      </c>
      <c r="C17" s="3" t="s">
        <v>22</v>
      </c>
      <c r="D17" s="3" t="s">
        <v>40</v>
      </c>
      <c r="E17" s="3" t="s">
        <v>69</v>
      </c>
      <c r="F17" s="3" t="s">
        <v>73</v>
      </c>
      <c r="G17" s="3" t="b">
        <v>1</v>
      </c>
      <c r="H17" s="3" t="b">
        <v>1</v>
      </c>
      <c r="I17" s="3" t="b">
        <v>0</v>
      </c>
      <c r="J17" s="3" t="b">
        <v>1</v>
      </c>
      <c r="K17" s="3" t="b">
        <v>1</v>
      </c>
      <c r="L17" s="3">
        <v>500</v>
      </c>
      <c r="M17" s="3">
        <v>5</v>
      </c>
      <c r="N17" s="3">
        <v>0</v>
      </c>
      <c r="O17" s="3">
        <v>4</v>
      </c>
      <c r="P17" s="3">
        <v>8</v>
      </c>
      <c r="Q17" s="3">
        <v>200</v>
      </c>
      <c r="R17" s="3">
        <v>200</v>
      </c>
      <c r="S17" s="3">
        <v>1</v>
      </c>
      <c r="T17" s="3">
        <v>1</v>
      </c>
      <c r="U17" s="3" t="b">
        <v>1</v>
      </c>
      <c r="V17" s="3">
        <v>251</v>
      </c>
      <c r="W17" s="51">
        <v>196187.99</v>
      </c>
      <c r="X17" s="51">
        <v>70466.149999999994</v>
      </c>
      <c r="Y17" s="53">
        <v>467.4</v>
      </c>
      <c r="Z17" s="53">
        <v>469.33</v>
      </c>
      <c r="AA17" s="51">
        <v>433.7</v>
      </c>
      <c r="AB17" s="51">
        <v>439.4</v>
      </c>
      <c r="AC17" s="17">
        <v>1.0778962930192699</v>
      </c>
      <c r="AD17" s="17">
        <v>1.068262409261</v>
      </c>
      <c r="AE17" s="51">
        <v>2013.21</v>
      </c>
      <c r="AF17" s="51">
        <v>766.56</v>
      </c>
      <c r="AG17" s="51">
        <v>1990.36</v>
      </c>
      <c r="AH17" s="51">
        <v>783.53</v>
      </c>
      <c r="AI17" s="17">
        <v>1.02076475536403</v>
      </c>
      <c r="AJ17" s="17">
        <v>0.99081426877107404</v>
      </c>
      <c r="AK17" s="3">
        <v>0</v>
      </c>
      <c r="AL17" s="3">
        <v>-19</v>
      </c>
      <c r="AN17" s="6">
        <v>7.0515478929447095E-3</v>
      </c>
      <c r="AP17" s="6">
        <v>1.2777299763189198E-2</v>
      </c>
      <c r="AR17" s="6">
        <v>-3.5716806361452136E-4</v>
      </c>
      <c r="AT17" s="6">
        <v>-7.8773685331068322E-4</v>
      </c>
      <c r="AV17" s="6">
        <v>-2.706512416154605E-3</v>
      </c>
      <c r="AX17" s="6">
        <v>-1.024018932972437E-4</v>
      </c>
      <c r="AZ17" s="6">
        <v>2.3448689201828188E-3</v>
      </c>
      <c r="BB17" s="6">
        <v>-7.1569198479293217E-4</v>
      </c>
      <c r="BD17" s="6">
        <v>-8.0850132442333855E-4</v>
      </c>
      <c r="BF17" s="6">
        <v>-6.3206798749344539E-3</v>
      </c>
      <c r="BH17" s="6">
        <v>-1.0065169698353471E-2</v>
      </c>
      <c r="BJ17" s="6">
        <v>1.422448776181473E-2</v>
      </c>
      <c r="BL17" s="6">
        <v>1.0060353687311174E-2</v>
      </c>
      <c r="BN17" s="6">
        <v>-2.0010172490644629E-2</v>
      </c>
      <c r="BR17">
        <v>-19</v>
      </c>
      <c r="BS17">
        <f t="shared" si="4"/>
        <v>19</v>
      </c>
      <c r="BT17">
        <v>196187.99</v>
      </c>
      <c r="BU17">
        <v>70466.149999999994</v>
      </c>
      <c r="BV17">
        <v>1.0778962930192699</v>
      </c>
      <c r="BW17">
        <v>1.068262409261</v>
      </c>
    </row>
    <row r="18" spans="1:75" x14ac:dyDescent="0.25">
      <c r="A18" s="3">
        <v>17</v>
      </c>
      <c r="B18" s="3" t="s">
        <v>21</v>
      </c>
      <c r="C18" s="3" t="s">
        <v>22</v>
      </c>
      <c r="D18" s="3" t="s">
        <v>40</v>
      </c>
      <c r="E18" s="3" t="s">
        <v>69</v>
      </c>
      <c r="F18" s="3" t="s">
        <v>73</v>
      </c>
      <c r="G18" s="3" t="b">
        <v>1</v>
      </c>
      <c r="H18" s="3" t="b">
        <v>1</v>
      </c>
      <c r="I18" s="3" t="b">
        <v>0</v>
      </c>
      <c r="J18" s="3" t="b">
        <v>1</v>
      </c>
      <c r="K18" s="3" t="b">
        <v>1</v>
      </c>
      <c r="L18" s="3">
        <v>500</v>
      </c>
      <c r="M18" s="3">
        <v>5</v>
      </c>
      <c r="N18" s="3">
        <v>0</v>
      </c>
      <c r="O18" s="3">
        <v>4</v>
      </c>
      <c r="P18" s="3">
        <v>8</v>
      </c>
      <c r="Q18" s="3">
        <v>200</v>
      </c>
      <c r="R18" s="3">
        <v>200</v>
      </c>
      <c r="S18" s="3">
        <v>1</v>
      </c>
      <c r="T18" s="3">
        <v>1</v>
      </c>
      <c r="U18" s="3" t="b">
        <v>1</v>
      </c>
      <c r="V18" s="3">
        <v>251</v>
      </c>
      <c r="W18" s="51">
        <v>195211.86</v>
      </c>
      <c r="X18" s="51">
        <v>70106.03</v>
      </c>
      <c r="Y18" s="53">
        <v>467.56</v>
      </c>
      <c r="Z18" s="53">
        <v>469.35</v>
      </c>
      <c r="AA18" s="51">
        <v>434.45</v>
      </c>
      <c r="AB18" s="51">
        <v>440</v>
      </c>
      <c r="AC18" s="17">
        <v>1.0763776747332201</v>
      </c>
      <c r="AD18" s="17">
        <v>1.066805519683</v>
      </c>
      <c r="AE18" s="51">
        <v>2024.01</v>
      </c>
      <c r="AF18" s="51">
        <v>767.77</v>
      </c>
      <c r="AG18" s="51">
        <v>1994.62</v>
      </c>
      <c r="AH18" s="51">
        <v>784.08</v>
      </c>
      <c r="AI18" s="17">
        <v>1.02322980048948</v>
      </c>
      <c r="AJ18" s="17">
        <v>0.987922761702138</v>
      </c>
      <c r="AK18" s="3">
        <v>0</v>
      </c>
      <c r="AL18" s="3">
        <v>-19</v>
      </c>
      <c r="AN18" s="6">
        <v>2.0409800827299041E-3</v>
      </c>
      <c r="AP18" s="6">
        <v>7.6014619858917332E-3</v>
      </c>
      <c r="AR18" s="6">
        <v>-1.4971116438888821E-5</v>
      </c>
      <c r="AT18" s="6">
        <v>-7.4515648286133107E-4</v>
      </c>
      <c r="AV18" s="6">
        <v>-9.8188683236888341E-4</v>
      </c>
      <c r="AX18" s="6">
        <v>1.2629566839992279E-3</v>
      </c>
      <c r="AZ18" s="6">
        <v>9.326929467348144E-4</v>
      </c>
      <c r="BB18" s="6">
        <v>-2.078509660661032E-3</v>
      </c>
      <c r="BD18" s="6">
        <v>4.5517284507596845E-3</v>
      </c>
      <c r="BF18" s="6">
        <v>-4.75217646052295E-3</v>
      </c>
      <c r="BH18" s="6">
        <v>-7.9463960206845874E-3</v>
      </c>
      <c r="BJ18" s="6">
        <v>1.4936424086229749E-2</v>
      </c>
      <c r="BL18" s="6">
        <v>1.2499548749820066E-2</v>
      </c>
      <c r="BN18" s="6">
        <v>-2.2870090442011382E-2</v>
      </c>
      <c r="BR18">
        <v>-19</v>
      </c>
      <c r="BS18">
        <f t="shared" si="4"/>
        <v>19</v>
      </c>
      <c r="BT18">
        <v>195211.86</v>
      </c>
      <c r="BU18">
        <v>70106.03</v>
      </c>
      <c r="BV18">
        <v>1.0763776747332201</v>
      </c>
      <c r="BW18">
        <v>1.066805519683</v>
      </c>
    </row>
    <row r="19" spans="1:75" x14ac:dyDescent="0.25">
      <c r="A19" s="3">
        <v>18</v>
      </c>
      <c r="B19" s="3" t="s">
        <v>21</v>
      </c>
      <c r="C19" s="3" t="s">
        <v>22</v>
      </c>
      <c r="D19" s="3" t="s">
        <v>40</v>
      </c>
      <c r="E19" s="3" t="s">
        <v>69</v>
      </c>
      <c r="F19" s="3" t="s">
        <v>73</v>
      </c>
      <c r="G19" s="3" t="b">
        <v>1</v>
      </c>
      <c r="H19" s="3" t="b">
        <v>1</v>
      </c>
      <c r="I19" s="3" t="b">
        <v>0</v>
      </c>
      <c r="J19" s="3" t="b">
        <v>1</v>
      </c>
      <c r="K19" s="3" t="b">
        <v>1</v>
      </c>
      <c r="L19" s="3">
        <v>500</v>
      </c>
      <c r="M19" s="3">
        <v>5</v>
      </c>
      <c r="N19" s="3">
        <v>0</v>
      </c>
      <c r="O19" s="3">
        <v>4</v>
      </c>
      <c r="P19" s="3">
        <v>8</v>
      </c>
      <c r="Q19" s="3">
        <v>200</v>
      </c>
      <c r="R19" s="3">
        <v>200</v>
      </c>
      <c r="S19" s="3">
        <v>1</v>
      </c>
      <c r="T19" s="3">
        <v>1</v>
      </c>
      <c r="U19" s="3" t="b">
        <v>1</v>
      </c>
      <c r="V19" s="3">
        <v>251</v>
      </c>
      <c r="W19" s="51">
        <v>195142.73</v>
      </c>
      <c r="X19" s="51">
        <v>70036.14</v>
      </c>
      <c r="Y19" s="53">
        <v>467.43</v>
      </c>
      <c r="Z19" s="53">
        <v>468.85</v>
      </c>
      <c r="AA19" s="51">
        <v>434.55</v>
      </c>
      <c r="AB19" s="51">
        <v>439.67</v>
      </c>
      <c r="AC19" s="17">
        <v>1.07587281430505</v>
      </c>
      <c r="AD19" s="17">
        <v>1.0665309377498999</v>
      </c>
      <c r="AE19" s="51">
        <v>2013.86</v>
      </c>
      <c r="AF19" s="51">
        <v>752.38</v>
      </c>
      <c r="AG19" s="51">
        <v>2001.28</v>
      </c>
      <c r="AH19" s="51">
        <v>781.04</v>
      </c>
      <c r="AI19" s="17">
        <v>1.01463022545326</v>
      </c>
      <c r="AJ19" s="17">
        <v>0.97549115500695605</v>
      </c>
      <c r="AK19" s="3">
        <v>0</v>
      </c>
      <c r="AL19" s="3">
        <v>-19</v>
      </c>
      <c r="AN19" s="6">
        <v>1.6861292404035666E-3</v>
      </c>
      <c r="AP19" s="6">
        <v>6.5969654229256491E-3</v>
      </c>
      <c r="AR19" s="6">
        <v>-2.9300613601901393E-4</v>
      </c>
      <c r="AT19" s="6">
        <v>-1.8096657440919151E-3</v>
      </c>
      <c r="AV19" s="6">
        <v>-7.5193675453066877E-4</v>
      </c>
      <c r="AX19" s="6">
        <v>5.1200946648610746E-4</v>
      </c>
      <c r="AZ19" s="6">
        <v>4.6321896953083197E-4</v>
      </c>
      <c r="BB19" s="6">
        <v>-2.3353617361742129E-3</v>
      </c>
      <c r="BD19" s="6">
        <v>-4.8589490276895742E-4</v>
      </c>
      <c r="BF19" s="6">
        <v>-2.4701984351261697E-2</v>
      </c>
      <c r="BH19" s="6">
        <v>-4.6339470316528741E-3</v>
      </c>
      <c r="BJ19" s="6">
        <v>1.1001357856735172E-2</v>
      </c>
      <c r="BL19" s="6">
        <v>3.9901544383489362E-3</v>
      </c>
      <c r="BN19" s="6">
        <v>-3.5165884401444525E-2</v>
      </c>
      <c r="BR19">
        <v>-19</v>
      </c>
      <c r="BS19">
        <f t="shared" si="4"/>
        <v>19</v>
      </c>
      <c r="BT19">
        <v>195142.73</v>
      </c>
      <c r="BU19">
        <v>70036.14</v>
      </c>
      <c r="BV19">
        <v>1.07587281430505</v>
      </c>
      <c r="BW19">
        <v>1.0665309377498999</v>
      </c>
    </row>
    <row r="20" spans="1:75" x14ac:dyDescent="0.25">
      <c r="A20" s="3">
        <v>19</v>
      </c>
      <c r="B20" s="3" t="s">
        <v>21</v>
      </c>
      <c r="C20" s="3" t="s">
        <v>22</v>
      </c>
      <c r="D20" s="3" t="s">
        <v>40</v>
      </c>
      <c r="E20" s="3" t="s">
        <v>69</v>
      </c>
      <c r="F20" s="3" t="s">
        <v>73</v>
      </c>
      <c r="G20" s="3" t="b">
        <v>1</v>
      </c>
      <c r="H20" s="3" t="b">
        <v>1</v>
      </c>
      <c r="I20" s="3" t="b">
        <v>0</v>
      </c>
      <c r="J20" s="3" t="b">
        <v>1</v>
      </c>
      <c r="K20" s="3" t="b">
        <v>1</v>
      </c>
      <c r="L20" s="3">
        <v>500</v>
      </c>
      <c r="M20" s="3">
        <v>5</v>
      </c>
      <c r="N20" s="3">
        <v>0</v>
      </c>
      <c r="O20" s="3">
        <v>4</v>
      </c>
      <c r="P20" s="3">
        <v>8</v>
      </c>
      <c r="Q20" s="3">
        <v>200</v>
      </c>
      <c r="R20" s="3">
        <v>200</v>
      </c>
      <c r="S20" s="3">
        <v>1</v>
      </c>
      <c r="T20" s="3">
        <v>1</v>
      </c>
      <c r="U20" s="3" t="b">
        <v>1</v>
      </c>
      <c r="V20" s="3">
        <v>251</v>
      </c>
      <c r="W20" s="51">
        <v>195469.7</v>
      </c>
      <c r="X20" s="51">
        <v>69090.45</v>
      </c>
      <c r="Y20" s="53">
        <v>467.73</v>
      </c>
      <c r="Z20" s="53">
        <v>469.41</v>
      </c>
      <c r="AA20" s="51">
        <v>435.57</v>
      </c>
      <c r="AB20" s="51">
        <v>438.29</v>
      </c>
      <c r="AC20" s="17">
        <v>1.0740058824057599</v>
      </c>
      <c r="AD20" s="17">
        <v>1.07124478755279</v>
      </c>
      <c r="AE20" s="51">
        <v>2016.74</v>
      </c>
      <c r="AF20" s="51">
        <v>756.07</v>
      </c>
      <c r="AG20" s="51">
        <v>2046.22</v>
      </c>
      <c r="AH20" s="51">
        <v>755.58</v>
      </c>
      <c r="AI20" s="17">
        <v>0.99396101916040203</v>
      </c>
      <c r="AJ20" s="17">
        <v>1.0149690838682</v>
      </c>
      <c r="AK20" s="3">
        <v>0</v>
      </c>
      <c r="AL20" s="3">
        <v>-19</v>
      </c>
      <c r="AN20" s="6">
        <v>3.3644972414954566E-3</v>
      </c>
      <c r="AP20" s="6">
        <v>-6.9949984435981882E-3</v>
      </c>
      <c r="AR20" s="6">
        <v>3.4861313993506116E-4</v>
      </c>
      <c r="AT20" s="6">
        <v>-6.174153715136077E-4</v>
      </c>
      <c r="AV20" s="6">
        <v>1.5935540394178549E-3</v>
      </c>
      <c r="AX20" s="6">
        <v>-2.6283152612954774E-3</v>
      </c>
      <c r="AZ20" s="6">
        <v>-1.2728567754141107E-3</v>
      </c>
      <c r="BB20" s="6">
        <v>2.0741130310106826E-3</v>
      </c>
      <c r="BD20" s="6">
        <v>9.43499703946582E-4</v>
      </c>
      <c r="BF20" s="6">
        <v>-1.9918697079213121E-2</v>
      </c>
      <c r="BH20" s="6">
        <v>1.7717623173614472E-2</v>
      </c>
      <c r="BJ20" s="6">
        <v>-2.1954821815282188E-2</v>
      </c>
      <c r="BL20" s="6">
        <v>-1.6462301143500335E-2</v>
      </c>
      <c r="BN20" s="6">
        <v>3.8807562400375861E-3</v>
      </c>
      <c r="BR20">
        <v>-19</v>
      </c>
      <c r="BS20">
        <f t="shared" si="4"/>
        <v>19</v>
      </c>
      <c r="BT20">
        <v>195469.7</v>
      </c>
      <c r="BU20">
        <v>69090.45</v>
      </c>
      <c r="BV20">
        <v>1.0740058824057599</v>
      </c>
      <c r="BW20">
        <v>1.07124478755279</v>
      </c>
    </row>
    <row r="21" spans="1:75" x14ac:dyDescent="0.25">
      <c r="A21" s="3">
        <v>20</v>
      </c>
      <c r="B21" s="3" t="s">
        <v>21</v>
      </c>
      <c r="C21" s="3" t="s">
        <v>22</v>
      </c>
      <c r="D21" s="3" t="s">
        <v>40</v>
      </c>
      <c r="E21" s="3" t="s">
        <v>69</v>
      </c>
      <c r="F21" s="3" t="s">
        <v>73</v>
      </c>
      <c r="G21" s="3" t="b">
        <v>1</v>
      </c>
      <c r="H21" s="3" t="b">
        <v>1</v>
      </c>
      <c r="I21" s="3" t="b">
        <v>0</v>
      </c>
      <c r="J21" s="3" t="b">
        <v>1</v>
      </c>
      <c r="K21" s="3" t="b">
        <v>1</v>
      </c>
      <c r="L21" s="3">
        <v>500</v>
      </c>
      <c r="M21" s="3">
        <v>5</v>
      </c>
      <c r="N21" s="3">
        <v>0</v>
      </c>
      <c r="O21" s="3">
        <v>4</v>
      </c>
      <c r="P21" s="3">
        <v>8</v>
      </c>
      <c r="Q21" s="3">
        <v>200</v>
      </c>
      <c r="R21" s="3">
        <v>200</v>
      </c>
      <c r="S21" s="3">
        <v>1</v>
      </c>
      <c r="T21" s="3">
        <v>1</v>
      </c>
      <c r="U21" s="3" t="b">
        <v>1</v>
      </c>
      <c r="V21" s="3">
        <v>251</v>
      </c>
      <c r="W21" s="51">
        <v>195355.43</v>
      </c>
      <c r="X21" s="51">
        <v>69267.66</v>
      </c>
      <c r="Y21" s="53">
        <v>467.43</v>
      </c>
      <c r="Z21" s="53">
        <v>470.16</v>
      </c>
      <c r="AA21" s="51">
        <v>435.58</v>
      </c>
      <c r="AB21" s="51">
        <v>439.55</v>
      </c>
      <c r="AC21" s="17">
        <v>1.0733020171416401</v>
      </c>
      <c r="AD21" s="17">
        <v>1.069832015716</v>
      </c>
      <c r="AE21" s="51">
        <v>2008.27</v>
      </c>
      <c r="AF21" s="51">
        <v>787.82</v>
      </c>
      <c r="AG21" s="51">
        <v>2038.09</v>
      </c>
      <c r="AH21" s="51">
        <v>766.34</v>
      </c>
      <c r="AI21" s="17">
        <v>0.99270828951702095</v>
      </c>
      <c r="AJ21" s="17">
        <v>1.0362843709257901</v>
      </c>
      <c r="AK21" s="3">
        <v>0</v>
      </c>
      <c r="AL21" s="3">
        <v>-19</v>
      </c>
      <c r="AN21" s="6">
        <v>2.777938500678756E-3</v>
      </c>
      <c r="AP21" s="6">
        <v>-4.4480412834434491E-3</v>
      </c>
      <c r="AR21" s="6">
        <v>-2.9300613601901393E-4</v>
      </c>
      <c r="AT21" s="6">
        <v>9.7934852033221276E-4</v>
      </c>
      <c r="AV21" s="6">
        <v>1.6165490472017652E-3</v>
      </c>
      <c r="AX21" s="6">
        <v>2.3893775102701298E-4</v>
      </c>
      <c r="AZ21" s="6">
        <v>-1.9273870307556784E-3</v>
      </c>
      <c r="BB21" s="6">
        <v>7.5256439738735637E-4</v>
      </c>
      <c r="BD21" s="6">
        <v>-3.2603101289978564E-3</v>
      </c>
      <c r="BF21" s="6">
        <v>2.1238314001420955E-2</v>
      </c>
      <c r="BH21" s="6">
        <v>1.3674048056373067E-2</v>
      </c>
      <c r="BJ21" s="6">
        <v>-8.0267584503604938E-3</v>
      </c>
      <c r="BL21" s="6">
        <v>-1.7701893850849304E-2</v>
      </c>
      <c r="BN21" s="6">
        <v>2.496317818859195E-2</v>
      </c>
      <c r="BR21">
        <v>-19</v>
      </c>
      <c r="BS21">
        <f t="shared" si="4"/>
        <v>19</v>
      </c>
      <c r="BT21">
        <v>195355.43</v>
      </c>
      <c r="BU21">
        <v>69267.66</v>
      </c>
      <c r="BV21">
        <v>1.0733020171416401</v>
      </c>
      <c r="BW21">
        <v>1.069832015716</v>
      </c>
    </row>
    <row r="22" spans="1:75" x14ac:dyDescent="0.25">
      <c r="A22" s="1">
        <v>21</v>
      </c>
      <c r="B22" s="1" t="s">
        <v>21</v>
      </c>
      <c r="C22" s="1" t="s">
        <v>22</v>
      </c>
      <c r="D22" s="1" t="s">
        <v>40</v>
      </c>
      <c r="E22" s="1" t="s">
        <v>70</v>
      </c>
      <c r="F22" s="1" t="s">
        <v>73</v>
      </c>
      <c r="G22" s="1" t="b">
        <v>1</v>
      </c>
      <c r="H22" s="1" t="b">
        <v>1</v>
      </c>
      <c r="I22" s="1" t="b">
        <v>0</v>
      </c>
      <c r="J22" s="1" t="b">
        <v>1</v>
      </c>
      <c r="K22" s="1" t="b">
        <v>1</v>
      </c>
      <c r="L22" s="1">
        <v>500</v>
      </c>
      <c r="M22" s="1">
        <v>5</v>
      </c>
      <c r="N22" s="1">
        <v>0</v>
      </c>
      <c r="O22" s="1">
        <v>4</v>
      </c>
      <c r="P22" s="1">
        <v>8</v>
      </c>
      <c r="Q22" s="1">
        <v>200</v>
      </c>
      <c r="R22" s="1">
        <v>200</v>
      </c>
      <c r="S22" s="1">
        <v>1</v>
      </c>
      <c r="T22" s="1">
        <v>1</v>
      </c>
      <c r="U22" s="1" t="b">
        <v>1</v>
      </c>
      <c r="V22" s="1">
        <v>251</v>
      </c>
      <c r="W22" s="50">
        <v>176240.25</v>
      </c>
      <c r="X22" s="50">
        <v>73787.490000000005</v>
      </c>
      <c r="Y22" s="54">
        <v>468.57</v>
      </c>
      <c r="Z22" s="54">
        <v>469.75</v>
      </c>
      <c r="AA22" s="50">
        <v>436.56</v>
      </c>
      <c r="AB22" s="50">
        <v>440</v>
      </c>
      <c r="AC22" s="16">
        <v>1.07346267198997</v>
      </c>
      <c r="AD22" s="16">
        <v>1.0677897102537901</v>
      </c>
      <c r="AE22" s="50">
        <v>1882.82</v>
      </c>
      <c r="AF22" s="50">
        <v>814.77</v>
      </c>
      <c r="AG22" s="50">
        <v>1861.95</v>
      </c>
      <c r="AH22" s="50">
        <v>827.62</v>
      </c>
      <c r="AI22" s="16">
        <v>1.01810232874546</v>
      </c>
      <c r="AJ22" s="16">
        <v>0.99381451946536303</v>
      </c>
      <c r="AK22" s="1">
        <v>0</v>
      </c>
      <c r="AL22" s="1">
        <v>-18</v>
      </c>
      <c r="AN22" s="6" cm="1">
        <f t="array" ref="AN22:AN31">W22:W31/AO22-1</f>
        <v>-5.6734811806680163E-3</v>
      </c>
      <c r="AO22" s="23">
        <f>AVERAGE(W22:W31)</f>
        <v>177245.851</v>
      </c>
      <c r="AP22" s="6" cm="1">
        <f t="array" ref="AP22:AP31">X22:X31/AQ22-1</f>
        <v>-1.1188958981708241E-3</v>
      </c>
      <c r="AQ22" s="23">
        <f t="shared" ref="AQ22" si="10">AVERAGE(X22:X31)</f>
        <v>73870.142999999996</v>
      </c>
      <c r="AR22" s="6" cm="1">
        <f t="array" ref="AR22:AR31">Y22:Y31/AS22-1</f>
        <v>-2.688309693278379E-4</v>
      </c>
      <c r="AS22" s="23">
        <f>AVERAGE(Y22:Y31)</f>
        <v>468.69600000000008</v>
      </c>
      <c r="AT22" s="6" cm="1">
        <f t="array" ref="AT22:AT31">Z22:Z31/AU22-1</f>
        <v>2.9598965952670753E-4</v>
      </c>
      <c r="AU22" s="23">
        <f>AVERAGE(Z22:Z31)</f>
        <v>469.61100000000005</v>
      </c>
      <c r="AV22" s="6" cm="1">
        <f t="array" ref="AV22:AV31">AA22:AA31/AW22-1</f>
        <v>-3.8467879320758236E-4</v>
      </c>
      <c r="AW22" s="23">
        <f>AVERAGE(AA22:AA31)</f>
        <v>436.72799999999995</v>
      </c>
      <c r="AX22" s="6" cm="1">
        <f t="array" ref="AX22:AX31">AB22:AB31/AY22-1</f>
        <v>1.9081796694613296E-3</v>
      </c>
      <c r="AY22" s="23">
        <f>AVERAGE(AB22:AB31)</f>
        <v>439.16199999999998</v>
      </c>
      <c r="AZ22" s="6" cm="1">
        <f t="array" ref="AZ22:AZ31">AC22:AC31/BA22-1</f>
        <v>6.0295565482038072E-5</v>
      </c>
      <c r="BA22" s="23">
        <f>AVERAGE(AC22:AC31)</f>
        <v>1.0733979508535361</v>
      </c>
      <c r="BB22" s="6" cm="1">
        <f t="array" ref="BB22:BB31">AD22:AD31/BC22-1</f>
        <v>-1.5975289994676345E-3</v>
      </c>
      <c r="BC22" s="23">
        <f>AVERAGE(AD22:AD31)</f>
        <v>1.0694982647466031</v>
      </c>
      <c r="BD22" s="6" cm="1">
        <f t="array" ref="BD22:BD31">AE22:AE31/BE22-1</f>
        <v>-3.5585305237665343E-3</v>
      </c>
      <c r="BE22" s="23">
        <f>AVERAGE(AE22:AE31)</f>
        <v>1889.5439999999999</v>
      </c>
      <c r="BF22" s="6" cm="1">
        <f t="array" ref="BF22:BF31">AF22:AF31/BG22-1</f>
        <v>6.7265848372595194E-3</v>
      </c>
      <c r="BG22" s="23">
        <f>AVERAGE(AF22:AF31)</f>
        <v>809.32600000000002</v>
      </c>
      <c r="BH22" s="6" cm="1">
        <f t="array" ref="BH22:BH31">AG22:AG31/BI22-1</f>
        <v>-1.3030781862814034E-2</v>
      </c>
      <c r="BI22" s="23">
        <f t="shared" ref="BI22" si="11">AVERAGE(AG22:AG31)</f>
        <v>1886.5330000000001</v>
      </c>
      <c r="BJ22" s="6" cm="1">
        <f t="array" ref="BJ22:BJ31">AH22:AH31/BK22-1</f>
        <v>1.20251508340814E-2</v>
      </c>
      <c r="BK22" s="23">
        <f t="shared" ref="BK22" si="12">AVERAGE(AH22:AH31)</f>
        <v>817.78599999999983</v>
      </c>
      <c r="BL22" s="6" cm="1">
        <f t="array" ref="BL22:BL31">AI22:AI31/BM22-1</f>
        <v>7.5980070156993484E-3</v>
      </c>
      <c r="BM22" s="22">
        <f t="shared" ref="BM22" si="13">AVERAGE(AI22:AI31)</f>
        <v>1.0104251116582419</v>
      </c>
      <c r="BN22" s="6" cm="1">
        <f t="array" ref="BN22:BN31">AJ22:AJ31/BO22-1</f>
        <v>-5.3558271692160098E-3</v>
      </c>
      <c r="BO22" s="22">
        <f t="shared" ref="BO22" si="14">AVERAGE(AJ22:AJ31)</f>
        <v>0.99916587922788536</v>
      </c>
      <c r="BR22">
        <v>-18</v>
      </c>
      <c r="BS22">
        <f t="shared" si="4"/>
        <v>18</v>
      </c>
      <c r="BT22">
        <v>176240.25</v>
      </c>
      <c r="BU22">
        <v>73787.490000000005</v>
      </c>
      <c r="BV22">
        <v>1.07346267198997</v>
      </c>
      <c r="BW22">
        <v>1.0677897102537901</v>
      </c>
    </row>
    <row r="23" spans="1:75" x14ac:dyDescent="0.25">
      <c r="A23" s="1">
        <v>22</v>
      </c>
      <c r="B23" s="1" t="s">
        <v>21</v>
      </c>
      <c r="C23" s="1" t="s">
        <v>22</v>
      </c>
      <c r="D23" s="1" t="s">
        <v>40</v>
      </c>
      <c r="E23" s="1" t="s">
        <v>70</v>
      </c>
      <c r="F23" s="1" t="s">
        <v>73</v>
      </c>
      <c r="G23" s="1" t="b">
        <v>1</v>
      </c>
      <c r="H23" s="1" t="b">
        <v>1</v>
      </c>
      <c r="I23" s="1" t="b">
        <v>0</v>
      </c>
      <c r="J23" s="1" t="b">
        <v>1</v>
      </c>
      <c r="K23" s="1" t="b">
        <v>1</v>
      </c>
      <c r="L23" s="1">
        <v>500</v>
      </c>
      <c r="M23" s="1">
        <v>5</v>
      </c>
      <c r="N23" s="1">
        <v>0</v>
      </c>
      <c r="O23" s="1">
        <v>4</v>
      </c>
      <c r="P23" s="1">
        <v>8</v>
      </c>
      <c r="Q23" s="1">
        <v>200</v>
      </c>
      <c r="R23" s="1">
        <v>200</v>
      </c>
      <c r="S23" s="1">
        <v>1</v>
      </c>
      <c r="T23" s="1">
        <v>1</v>
      </c>
      <c r="U23" s="1" t="b">
        <v>1</v>
      </c>
      <c r="V23" s="1">
        <v>251</v>
      </c>
      <c r="W23" s="50">
        <v>176216.54</v>
      </c>
      <c r="X23" s="50">
        <v>73187.47</v>
      </c>
      <c r="Y23" s="54">
        <v>469.1</v>
      </c>
      <c r="Z23" s="54">
        <v>469.94</v>
      </c>
      <c r="AA23" s="50">
        <v>437.3</v>
      </c>
      <c r="AB23" s="50">
        <v>440.23</v>
      </c>
      <c r="AC23" s="16">
        <v>1.07292062319302</v>
      </c>
      <c r="AD23" s="16">
        <v>1.0676271892951901</v>
      </c>
      <c r="AE23" s="50">
        <v>1892.36</v>
      </c>
      <c r="AF23" s="50">
        <v>808.31</v>
      </c>
      <c r="AG23" s="50">
        <v>1899.18</v>
      </c>
      <c r="AH23" s="50">
        <v>824.57</v>
      </c>
      <c r="AI23" s="16">
        <v>1.00641337109921</v>
      </c>
      <c r="AJ23" s="16">
        <v>0.98963003385651904</v>
      </c>
      <c r="AK23" s="1">
        <v>0</v>
      </c>
      <c r="AL23" s="1">
        <v>-18</v>
      </c>
      <c r="AN23" s="6">
        <v>-5.8072501793002829E-3</v>
      </c>
      <c r="AP23" s="6">
        <v>-9.2415280690603119E-3</v>
      </c>
      <c r="AR23" s="6">
        <v>8.6196596514565016E-4</v>
      </c>
      <c r="AT23" s="6">
        <v>7.0057984161353559E-4</v>
      </c>
      <c r="AV23" s="6">
        <v>1.3097397006833766E-3</v>
      </c>
      <c r="AX23" s="6">
        <v>2.4319043997431677E-3</v>
      </c>
      <c r="AZ23" s="6">
        <v>-4.4468844023459742E-4</v>
      </c>
      <c r="BB23" s="6">
        <v>-1.7494890016080955E-3</v>
      </c>
      <c r="BD23" s="6">
        <v>1.4903066559974754E-3</v>
      </c>
      <c r="BF23" s="6">
        <v>-1.2553655758001936E-3</v>
      </c>
      <c r="BH23" s="6">
        <v>6.7038318439167632E-3</v>
      </c>
      <c r="BJ23" s="6">
        <v>8.2955687673795797E-3</v>
      </c>
      <c r="BL23" s="6">
        <v>-3.970349225038583E-3</v>
      </c>
      <c r="BN23" s="6">
        <v>-9.5438060582445639E-3</v>
      </c>
      <c r="BR23">
        <v>-18</v>
      </c>
      <c r="BS23">
        <f t="shared" si="4"/>
        <v>18</v>
      </c>
      <c r="BT23">
        <v>176216.54</v>
      </c>
      <c r="BU23">
        <v>73187.47</v>
      </c>
      <c r="BV23">
        <v>1.07292062319302</v>
      </c>
      <c r="BW23">
        <v>1.0676271892951901</v>
      </c>
    </row>
    <row r="24" spans="1:75" x14ac:dyDescent="0.25">
      <c r="A24" s="1">
        <v>23</v>
      </c>
      <c r="B24" s="1" t="s">
        <v>21</v>
      </c>
      <c r="C24" s="1" t="s">
        <v>22</v>
      </c>
      <c r="D24" s="1" t="s">
        <v>40</v>
      </c>
      <c r="E24" s="1" t="s">
        <v>70</v>
      </c>
      <c r="F24" s="1" t="s">
        <v>73</v>
      </c>
      <c r="G24" s="1" t="b">
        <v>1</v>
      </c>
      <c r="H24" s="1" t="b">
        <v>1</v>
      </c>
      <c r="I24" s="1" t="b">
        <v>0</v>
      </c>
      <c r="J24" s="1" t="b">
        <v>1</v>
      </c>
      <c r="K24" s="1" t="b">
        <v>1</v>
      </c>
      <c r="L24" s="1">
        <v>500</v>
      </c>
      <c r="M24" s="1">
        <v>5</v>
      </c>
      <c r="N24" s="1">
        <v>0</v>
      </c>
      <c r="O24" s="1">
        <v>4</v>
      </c>
      <c r="P24" s="1">
        <v>8</v>
      </c>
      <c r="Q24" s="1">
        <v>200</v>
      </c>
      <c r="R24" s="1">
        <v>200</v>
      </c>
      <c r="S24" s="1">
        <v>1</v>
      </c>
      <c r="T24" s="1">
        <v>1</v>
      </c>
      <c r="U24" s="1" t="b">
        <v>1</v>
      </c>
      <c r="V24" s="1">
        <v>251</v>
      </c>
      <c r="W24" s="50">
        <v>176658.8</v>
      </c>
      <c r="X24" s="50">
        <v>73825.72</v>
      </c>
      <c r="Y24" s="54">
        <v>468.27</v>
      </c>
      <c r="Z24" s="54">
        <v>469.56</v>
      </c>
      <c r="AA24" s="50">
        <v>437.01</v>
      </c>
      <c r="AB24" s="50">
        <v>439.49</v>
      </c>
      <c r="AC24" s="16">
        <v>1.07175978296731</v>
      </c>
      <c r="AD24" s="16">
        <v>1.0685524069538901</v>
      </c>
      <c r="AE24" s="50">
        <v>1888.32</v>
      </c>
      <c r="AF24" s="50">
        <v>815.56</v>
      </c>
      <c r="AG24" s="50">
        <v>1877.65</v>
      </c>
      <c r="AH24" s="50">
        <v>816.74</v>
      </c>
      <c r="AI24" s="16">
        <v>1.01479325209893</v>
      </c>
      <c r="AJ24" s="16">
        <v>1.0070673993525801</v>
      </c>
      <c r="AK24" s="1">
        <v>0</v>
      </c>
      <c r="AL24" s="1">
        <v>-18</v>
      </c>
      <c r="AN24" s="6">
        <v>-3.3120718859591669E-3</v>
      </c>
      <c r="AP24" s="6">
        <v>-6.0136610267558233E-4</v>
      </c>
      <c r="AR24" s="6">
        <v>-9.0890470582227767E-4</v>
      </c>
      <c r="AT24" s="6">
        <v>-1.0860052256023156E-4</v>
      </c>
      <c r="AV24" s="6">
        <v>6.4571083145592567E-4</v>
      </c>
      <c r="AX24" s="6">
        <v>7.4687700666276058E-4</v>
      </c>
      <c r="AZ24" s="6">
        <v>-1.5261514938830212E-3</v>
      </c>
      <c r="BB24" s="6">
        <v>-8.8439394797634741E-4</v>
      </c>
      <c r="BD24" s="6">
        <v>-6.4777533627158324E-4</v>
      </c>
      <c r="BF24" s="6">
        <v>7.7027057082064143E-3</v>
      </c>
      <c r="BH24" s="6">
        <v>-4.7086374847405965E-3</v>
      </c>
      <c r="BJ24" s="6">
        <v>-1.2790632268097069E-3</v>
      </c>
      <c r="BL24" s="6">
        <v>4.3230719330791256E-3</v>
      </c>
      <c r="BN24" s="6">
        <v>7.9081164488929989E-3</v>
      </c>
      <c r="BR24">
        <v>-18</v>
      </c>
      <c r="BS24">
        <f t="shared" si="4"/>
        <v>18</v>
      </c>
      <c r="BT24">
        <v>176658.8</v>
      </c>
      <c r="BU24">
        <v>73825.72</v>
      </c>
      <c r="BV24">
        <v>1.07175978296731</v>
      </c>
      <c r="BW24">
        <v>1.0685524069538901</v>
      </c>
    </row>
    <row r="25" spans="1:75" x14ac:dyDescent="0.25">
      <c r="A25" s="1">
        <v>24</v>
      </c>
      <c r="B25" s="1" t="s">
        <v>21</v>
      </c>
      <c r="C25" s="1" t="s">
        <v>22</v>
      </c>
      <c r="D25" s="1" t="s">
        <v>40</v>
      </c>
      <c r="E25" s="1" t="s">
        <v>70</v>
      </c>
      <c r="F25" s="1" t="s">
        <v>73</v>
      </c>
      <c r="G25" s="1" t="b">
        <v>1</v>
      </c>
      <c r="H25" s="1" t="b">
        <v>1</v>
      </c>
      <c r="I25" s="1" t="b">
        <v>0</v>
      </c>
      <c r="J25" s="1" t="b">
        <v>1</v>
      </c>
      <c r="K25" s="1" t="b">
        <v>1</v>
      </c>
      <c r="L25" s="1">
        <v>500</v>
      </c>
      <c r="M25" s="1">
        <v>5</v>
      </c>
      <c r="N25" s="1">
        <v>0</v>
      </c>
      <c r="O25" s="1">
        <v>4</v>
      </c>
      <c r="P25" s="1">
        <v>8</v>
      </c>
      <c r="Q25" s="1">
        <v>200</v>
      </c>
      <c r="R25" s="1">
        <v>200</v>
      </c>
      <c r="S25" s="1">
        <v>1</v>
      </c>
      <c r="T25" s="1">
        <v>1</v>
      </c>
      <c r="U25" s="1" t="b">
        <v>1</v>
      </c>
      <c r="V25" s="1">
        <v>251</v>
      </c>
      <c r="W25" s="50">
        <v>176345.25</v>
      </c>
      <c r="X25" s="50">
        <v>74292.28</v>
      </c>
      <c r="Y25" s="54">
        <v>468.69</v>
      </c>
      <c r="Z25" s="54">
        <v>469.73</v>
      </c>
      <c r="AA25" s="50">
        <v>435.75</v>
      </c>
      <c r="AB25" s="50">
        <v>438.22</v>
      </c>
      <c r="AC25" s="16">
        <v>1.07588672181571</v>
      </c>
      <c r="AD25" s="16">
        <v>1.0721021074638299</v>
      </c>
      <c r="AE25" s="50">
        <v>1889.54</v>
      </c>
      <c r="AF25" s="50">
        <v>817.16</v>
      </c>
      <c r="AG25" s="50">
        <v>1846.85</v>
      </c>
      <c r="AH25" s="50">
        <v>808.82</v>
      </c>
      <c r="AI25" s="16">
        <v>1.0349479593536799</v>
      </c>
      <c r="AJ25" s="16">
        <v>1.0191587494533201</v>
      </c>
      <c r="AK25" s="1">
        <v>0</v>
      </c>
      <c r="AL25" s="1">
        <v>-18</v>
      </c>
      <c r="AN25" s="6">
        <v>-5.0810836751264965E-3</v>
      </c>
      <c r="AP25" s="6">
        <v>5.7145821417998732E-3</v>
      </c>
      <c r="AR25" s="6">
        <v>-1.2801474730039786E-5</v>
      </c>
      <c r="AT25" s="6">
        <v>2.5340121930694792E-4</v>
      </c>
      <c r="AV25" s="6">
        <v>-2.2393801176017192E-3</v>
      </c>
      <c r="AX25" s="6">
        <v>-2.1449943301103946E-3</v>
      </c>
      <c r="AZ25" s="6">
        <v>2.3185911247500801E-3</v>
      </c>
      <c r="BB25" s="6">
        <v>2.434639496908142E-3</v>
      </c>
      <c r="BD25" s="6">
        <v>-2.1169128635589729E-6</v>
      </c>
      <c r="BF25" s="6">
        <v>9.6796593708838863E-3</v>
      </c>
      <c r="BH25" s="6">
        <v>-2.1034882506693608E-2</v>
      </c>
      <c r="BJ25" s="6">
        <v>-1.0963748462311407E-2</v>
      </c>
      <c r="BL25" s="6">
        <v>2.4269831987046242E-2</v>
      </c>
      <c r="BN25" s="6">
        <v>2.0009560615585009E-2</v>
      </c>
      <c r="BR25">
        <v>-18</v>
      </c>
      <c r="BS25">
        <f t="shared" si="4"/>
        <v>18</v>
      </c>
      <c r="BT25">
        <v>176345.25</v>
      </c>
      <c r="BU25">
        <v>74292.28</v>
      </c>
      <c r="BV25">
        <v>1.07588672181571</v>
      </c>
      <c r="BW25">
        <v>1.0721021074638299</v>
      </c>
    </row>
    <row r="26" spans="1:75" x14ac:dyDescent="0.25">
      <c r="A26" s="1">
        <v>25</v>
      </c>
      <c r="B26" s="1" t="s">
        <v>21</v>
      </c>
      <c r="C26" s="1" t="s">
        <v>22</v>
      </c>
      <c r="D26" s="1" t="s">
        <v>40</v>
      </c>
      <c r="E26" s="1" t="s">
        <v>70</v>
      </c>
      <c r="F26" s="1" t="s">
        <v>73</v>
      </c>
      <c r="G26" s="1" t="b">
        <v>1</v>
      </c>
      <c r="H26" s="1" t="b">
        <v>1</v>
      </c>
      <c r="I26" s="1" t="b">
        <v>0</v>
      </c>
      <c r="J26" s="1" t="b">
        <v>1</v>
      </c>
      <c r="K26" s="1" t="b">
        <v>1</v>
      </c>
      <c r="L26" s="1">
        <v>500</v>
      </c>
      <c r="M26" s="1">
        <v>5</v>
      </c>
      <c r="N26" s="1">
        <v>0</v>
      </c>
      <c r="O26" s="1">
        <v>4</v>
      </c>
      <c r="P26" s="1">
        <v>8</v>
      </c>
      <c r="Q26" s="1">
        <v>200</v>
      </c>
      <c r="R26" s="1">
        <v>200</v>
      </c>
      <c r="S26" s="1">
        <v>1</v>
      </c>
      <c r="T26" s="1">
        <v>1</v>
      </c>
      <c r="U26" s="1" t="b">
        <v>1</v>
      </c>
      <c r="V26" s="1">
        <v>251</v>
      </c>
      <c r="W26" s="50">
        <v>178132.76</v>
      </c>
      <c r="X26" s="50">
        <v>74235.86</v>
      </c>
      <c r="Y26" s="54">
        <v>469.36</v>
      </c>
      <c r="Z26" s="54">
        <v>470.3</v>
      </c>
      <c r="AA26" s="50">
        <v>435.63</v>
      </c>
      <c r="AB26" s="50">
        <v>438.72</v>
      </c>
      <c r="AC26" s="16">
        <v>1.0776291615706499</v>
      </c>
      <c r="AD26" s="16">
        <v>1.0721275845523499</v>
      </c>
      <c r="AE26" s="50">
        <v>1911.36</v>
      </c>
      <c r="AF26" s="50">
        <v>814.45</v>
      </c>
      <c r="AG26" s="50">
        <v>1880.64</v>
      </c>
      <c r="AH26" s="50">
        <v>825.42</v>
      </c>
      <c r="AI26" s="16">
        <v>1.0273209860099199</v>
      </c>
      <c r="AJ26" s="16">
        <v>0.99954175740707796</v>
      </c>
      <c r="AK26" s="1">
        <v>0</v>
      </c>
      <c r="AL26" s="1">
        <v>-18</v>
      </c>
      <c r="AN26" s="6">
        <v>5.0038350404040255E-3</v>
      </c>
      <c r="AP26" s="6">
        <v>4.9508094224213206E-3</v>
      </c>
      <c r="AR26" s="6">
        <v>1.4166965367741202E-3</v>
      </c>
      <c r="AT26" s="6">
        <v>1.4671717655676542E-3</v>
      </c>
      <c r="AV26" s="6">
        <v>-2.5141506841785954E-3</v>
      </c>
      <c r="AX26" s="6">
        <v>-1.0064623077588042E-3</v>
      </c>
      <c r="AZ26" s="6">
        <v>3.9418844742058479E-3</v>
      </c>
      <c r="BB26" s="6">
        <v>2.4584610302007537E-3</v>
      </c>
      <c r="BD26" s="6">
        <v>1.1545642758252761E-2</v>
      </c>
      <c r="BF26" s="6">
        <v>6.3311941047241582E-3</v>
      </c>
      <c r="BH26" s="6">
        <v>-3.1237195426743192E-3</v>
      </c>
      <c r="BJ26" s="6">
        <v>9.3349604908865569E-3</v>
      </c>
      <c r="BL26" s="6">
        <v>1.672155032246736E-2</v>
      </c>
      <c r="BN26" s="6">
        <v>3.761919687279569E-4</v>
      </c>
      <c r="BR26">
        <v>-18</v>
      </c>
      <c r="BS26">
        <f t="shared" si="4"/>
        <v>18</v>
      </c>
      <c r="BT26">
        <v>178132.76</v>
      </c>
      <c r="BU26">
        <v>74235.86</v>
      </c>
      <c r="BV26">
        <v>1.0776291615706499</v>
      </c>
      <c r="BW26">
        <v>1.0721275845523499</v>
      </c>
    </row>
    <row r="27" spans="1:75" x14ac:dyDescent="0.25">
      <c r="A27" s="1">
        <v>26</v>
      </c>
      <c r="B27" s="1" t="s">
        <v>21</v>
      </c>
      <c r="C27" s="1" t="s">
        <v>22</v>
      </c>
      <c r="D27" s="1" t="s">
        <v>40</v>
      </c>
      <c r="E27" s="1" t="s">
        <v>70</v>
      </c>
      <c r="F27" s="1" t="s">
        <v>73</v>
      </c>
      <c r="G27" s="1" t="b">
        <v>1</v>
      </c>
      <c r="H27" s="1" t="b">
        <v>1</v>
      </c>
      <c r="I27" s="1" t="b">
        <v>0</v>
      </c>
      <c r="J27" s="1" t="b">
        <v>1</v>
      </c>
      <c r="K27" s="1" t="b">
        <v>1</v>
      </c>
      <c r="L27" s="1">
        <v>500</v>
      </c>
      <c r="M27" s="1">
        <v>5</v>
      </c>
      <c r="N27" s="1">
        <v>0</v>
      </c>
      <c r="O27" s="1">
        <v>4</v>
      </c>
      <c r="P27" s="1">
        <v>8</v>
      </c>
      <c r="Q27" s="1">
        <v>200</v>
      </c>
      <c r="R27" s="1">
        <v>200</v>
      </c>
      <c r="S27" s="1">
        <v>1</v>
      </c>
      <c r="T27" s="1">
        <v>1</v>
      </c>
      <c r="U27" s="1" t="b">
        <v>1</v>
      </c>
      <c r="V27" s="1">
        <v>251</v>
      </c>
      <c r="W27" s="50">
        <v>176000.69</v>
      </c>
      <c r="X27" s="50">
        <v>73265.490000000005</v>
      </c>
      <c r="Y27" s="54">
        <v>467.8</v>
      </c>
      <c r="Z27" s="54">
        <v>468.82</v>
      </c>
      <c r="AA27" s="50">
        <v>438.41</v>
      </c>
      <c r="AB27" s="50">
        <v>440.67</v>
      </c>
      <c r="AC27" s="16">
        <v>1.0672211133215099</v>
      </c>
      <c r="AD27" s="16">
        <v>1.0640185852196899</v>
      </c>
      <c r="AE27" s="50">
        <v>1867.28</v>
      </c>
      <c r="AF27" s="50">
        <v>803.95</v>
      </c>
      <c r="AG27" s="50">
        <v>1903.09</v>
      </c>
      <c r="AH27" s="50">
        <v>819.58</v>
      </c>
      <c r="AI27" s="16">
        <v>0.99096157153912101</v>
      </c>
      <c r="AJ27" s="16">
        <v>0.988903088227581</v>
      </c>
      <c r="AK27" s="1">
        <v>0</v>
      </c>
      <c r="AL27" s="1">
        <v>-18</v>
      </c>
      <c r="AN27" s="6">
        <v>-7.0250501942636934E-3</v>
      </c>
      <c r="AP27" s="6">
        <v>-8.1853503383632065E-3</v>
      </c>
      <c r="AR27" s="6">
        <v>-1.9116868929969222E-3</v>
      </c>
      <c r="AT27" s="6">
        <v>-1.6843728106881173E-3</v>
      </c>
      <c r="AV27" s="6">
        <v>3.8513674415199262E-3</v>
      </c>
      <c r="AX27" s="6">
        <v>3.433812579412665E-3</v>
      </c>
      <c r="AZ27" s="6">
        <v>-5.7544711419604822E-3</v>
      </c>
      <c r="BB27" s="6">
        <v>-5.1235983334778634E-3</v>
      </c>
      <c r="BD27" s="6">
        <v>-1.1782736998979582E-2</v>
      </c>
      <c r="BF27" s="6">
        <v>-6.6425643065958218E-3</v>
      </c>
      <c r="BH27" s="6">
        <v>8.7764168450803481E-3</v>
      </c>
      <c r="BJ27" s="6">
        <v>2.1937279434964818E-3</v>
      </c>
      <c r="BL27" s="6">
        <v>-1.9262724069850745E-2</v>
      </c>
      <c r="BN27" s="6">
        <v>-1.0271358553831988E-2</v>
      </c>
      <c r="BR27">
        <v>-18</v>
      </c>
      <c r="BS27">
        <f t="shared" si="4"/>
        <v>18</v>
      </c>
      <c r="BT27">
        <v>176000.69</v>
      </c>
      <c r="BU27">
        <v>73265.490000000005</v>
      </c>
      <c r="BV27">
        <v>1.0672211133215099</v>
      </c>
      <c r="BW27">
        <v>1.0640185852196899</v>
      </c>
    </row>
    <row r="28" spans="1:75" x14ac:dyDescent="0.25">
      <c r="A28" s="1">
        <v>27</v>
      </c>
      <c r="B28" s="1" t="s">
        <v>21</v>
      </c>
      <c r="C28" s="1" t="s">
        <v>22</v>
      </c>
      <c r="D28" s="1" t="s">
        <v>40</v>
      </c>
      <c r="E28" s="1" t="s">
        <v>70</v>
      </c>
      <c r="F28" s="1" t="s">
        <v>73</v>
      </c>
      <c r="G28" s="1" t="b">
        <v>1</v>
      </c>
      <c r="H28" s="1" t="b">
        <v>1</v>
      </c>
      <c r="I28" s="1" t="b">
        <v>0</v>
      </c>
      <c r="J28" s="1" t="b">
        <v>1</v>
      </c>
      <c r="K28" s="1" t="b">
        <v>1</v>
      </c>
      <c r="L28" s="1">
        <v>500</v>
      </c>
      <c r="M28" s="1">
        <v>5</v>
      </c>
      <c r="N28" s="1">
        <v>0</v>
      </c>
      <c r="O28" s="1">
        <v>4</v>
      </c>
      <c r="P28" s="1">
        <v>8</v>
      </c>
      <c r="Q28" s="1">
        <v>200</v>
      </c>
      <c r="R28" s="1">
        <v>200</v>
      </c>
      <c r="S28" s="1">
        <v>1</v>
      </c>
      <c r="T28" s="1">
        <v>1</v>
      </c>
      <c r="U28" s="1" t="b">
        <v>1</v>
      </c>
      <c r="V28" s="1">
        <v>251</v>
      </c>
      <c r="W28" s="50">
        <v>178115.23</v>
      </c>
      <c r="X28" s="50">
        <v>73959.97</v>
      </c>
      <c r="Y28" s="54">
        <v>468.66</v>
      </c>
      <c r="Z28" s="54">
        <v>469.72</v>
      </c>
      <c r="AA28" s="50">
        <v>436.82</v>
      </c>
      <c r="AB28" s="50">
        <v>437.69</v>
      </c>
      <c r="AC28" s="16">
        <v>1.0730934838044699</v>
      </c>
      <c r="AD28" s="16">
        <v>1.0733380804849999</v>
      </c>
      <c r="AE28" s="50">
        <v>1870.16</v>
      </c>
      <c r="AF28" s="50">
        <v>807.09</v>
      </c>
      <c r="AG28" s="50">
        <v>1908.74</v>
      </c>
      <c r="AH28" s="50">
        <v>801.98</v>
      </c>
      <c r="AI28" s="16">
        <v>0.986919672587657</v>
      </c>
      <c r="AJ28" s="16">
        <v>1.0172834664094501</v>
      </c>
      <c r="AK28" s="1">
        <v>0</v>
      </c>
      <c r="AL28" s="1">
        <v>-18</v>
      </c>
      <c r="AN28" s="6">
        <v>4.9049328663834935E-3</v>
      </c>
      <c r="AP28" s="6">
        <v>1.216012266282096E-3</v>
      </c>
      <c r="AR28" s="6">
        <v>-7.6808848379461558E-5</v>
      </c>
      <c r="AT28" s="6">
        <v>2.3210699919706812E-4</v>
      </c>
      <c r="AV28" s="6">
        <v>2.1065743437564954E-4</v>
      </c>
      <c r="AX28" s="6">
        <v>-3.3518382738032537E-3</v>
      </c>
      <c r="AZ28" s="6">
        <v>-2.8364787618984089E-4</v>
      </c>
      <c r="BB28" s="6">
        <v>3.5902963707066249E-3</v>
      </c>
      <c r="BD28" s="6">
        <v>-1.0258559737163941E-2</v>
      </c>
      <c r="BF28" s="6">
        <v>-2.7627927435915911E-3</v>
      </c>
      <c r="BH28" s="6">
        <v>1.1771328675406201E-2</v>
      </c>
      <c r="BJ28" s="6">
        <v>-1.9327794802062925E-2</v>
      </c>
      <c r="BL28" s="6">
        <v>-2.3262920526598285E-2</v>
      </c>
      <c r="BN28" s="6">
        <v>1.8132712053343214E-2</v>
      </c>
      <c r="BR28">
        <v>-18</v>
      </c>
      <c r="BS28">
        <f t="shared" si="4"/>
        <v>18</v>
      </c>
      <c r="BT28">
        <v>178115.23</v>
      </c>
      <c r="BU28">
        <v>73959.97</v>
      </c>
      <c r="BV28">
        <v>1.0730934838044699</v>
      </c>
      <c r="BW28">
        <v>1.0733380804849999</v>
      </c>
    </row>
    <row r="29" spans="1:75" x14ac:dyDescent="0.25">
      <c r="A29" s="1">
        <v>28</v>
      </c>
      <c r="B29" s="1" t="s">
        <v>21</v>
      </c>
      <c r="C29" s="1" t="s">
        <v>22</v>
      </c>
      <c r="D29" s="1" t="s">
        <v>40</v>
      </c>
      <c r="E29" s="1" t="s">
        <v>70</v>
      </c>
      <c r="F29" s="1" t="s">
        <v>73</v>
      </c>
      <c r="G29" s="1" t="b">
        <v>1</v>
      </c>
      <c r="H29" s="1" t="b">
        <v>1</v>
      </c>
      <c r="I29" s="1" t="b">
        <v>0</v>
      </c>
      <c r="J29" s="1" t="b">
        <v>1</v>
      </c>
      <c r="K29" s="1" t="b">
        <v>1</v>
      </c>
      <c r="L29" s="1">
        <v>500</v>
      </c>
      <c r="M29" s="1">
        <v>5</v>
      </c>
      <c r="N29" s="1">
        <v>0</v>
      </c>
      <c r="O29" s="1">
        <v>4</v>
      </c>
      <c r="P29" s="1">
        <v>8</v>
      </c>
      <c r="Q29" s="1">
        <v>200</v>
      </c>
      <c r="R29" s="1">
        <v>200</v>
      </c>
      <c r="S29" s="1">
        <v>1</v>
      </c>
      <c r="T29" s="1">
        <v>1</v>
      </c>
      <c r="U29" s="1" t="b">
        <v>1</v>
      </c>
      <c r="V29" s="1">
        <v>251</v>
      </c>
      <c r="W29" s="50">
        <v>177917.99</v>
      </c>
      <c r="X29" s="50">
        <v>73727.179999999993</v>
      </c>
      <c r="Y29" s="54">
        <v>468.9</v>
      </c>
      <c r="Z29" s="54">
        <v>469.5</v>
      </c>
      <c r="AA29" s="50">
        <v>436.83</v>
      </c>
      <c r="AB29" s="50">
        <v>437.73</v>
      </c>
      <c r="AC29" s="16">
        <v>1.0736035322135999</v>
      </c>
      <c r="AD29" s="16">
        <v>1.07274351908878</v>
      </c>
      <c r="AE29" s="50">
        <v>1905.57</v>
      </c>
      <c r="AF29" s="50">
        <v>806.55</v>
      </c>
      <c r="AG29" s="50">
        <v>1897.59</v>
      </c>
      <c r="AH29" s="50">
        <v>798.61</v>
      </c>
      <c r="AI29" s="16">
        <v>1.01205044418751</v>
      </c>
      <c r="AJ29" s="16">
        <v>1.02203073486434</v>
      </c>
      <c r="AK29" s="1">
        <v>0</v>
      </c>
      <c r="AL29" s="1">
        <v>-18</v>
      </c>
      <c r="AN29" s="6">
        <v>3.7921282569259862E-3</v>
      </c>
      <c r="AP29" s="6">
        <v>-1.9353285941250409E-3</v>
      </c>
      <c r="AR29" s="6">
        <v>4.3525014081602365E-4</v>
      </c>
      <c r="AT29" s="6">
        <v>-2.3636584321928833E-4</v>
      </c>
      <c r="AV29" s="6">
        <v>2.3355498159038923E-4</v>
      </c>
      <c r="AX29" s="6">
        <v>-3.2607557120151176E-3</v>
      </c>
      <c r="AZ29" s="6">
        <v>1.9152389838317241E-4</v>
      </c>
      <c r="BB29" s="6">
        <v>3.0343708345761389E-3</v>
      </c>
      <c r="BD29" s="6">
        <v>8.4814113881443998E-3</v>
      </c>
      <c r="BF29" s="6">
        <v>-3.4300146047452351E-3</v>
      </c>
      <c r="BH29" s="6">
        <v>5.8610159483030166E-3</v>
      </c>
      <c r="BJ29" s="6">
        <v>-2.3448677282320585E-2</v>
      </c>
      <c r="BL29" s="6">
        <v>1.6085630795543704E-3</v>
      </c>
      <c r="BN29" s="6">
        <v>2.2883943609167012E-2</v>
      </c>
      <c r="BR29">
        <v>-18</v>
      </c>
      <c r="BS29">
        <f t="shared" si="4"/>
        <v>18</v>
      </c>
      <c r="BT29">
        <v>177917.99</v>
      </c>
      <c r="BU29">
        <v>73727.179999999993</v>
      </c>
      <c r="BV29">
        <v>1.0736035322135999</v>
      </c>
      <c r="BW29">
        <v>1.07274351908878</v>
      </c>
    </row>
    <row r="30" spans="1:75" x14ac:dyDescent="0.25">
      <c r="A30" s="1">
        <v>29</v>
      </c>
      <c r="B30" s="1" t="s">
        <v>21</v>
      </c>
      <c r="C30" s="1" t="s">
        <v>22</v>
      </c>
      <c r="D30" s="1" t="s">
        <v>40</v>
      </c>
      <c r="E30" s="1" t="s">
        <v>70</v>
      </c>
      <c r="F30" s="1" t="s">
        <v>73</v>
      </c>
      <c r="G30" s="1" t="b">
        <v>1</v>
      </c>
      <c r="H30" s="1" t="b">
        <v>1</v>
      </c>
      <c r="I30" s="1" t="b">
        <v>0</v>
      </c>
      <c r="J30" s="1" t="b">
        <v>1</v>
      </c>
      <c r="K30" s="1" t="b">
        <v>1</v>
      </c>
      <c r="L30" s="1">
        <v>500</v>
      </c>
      <c r="M30" s="1">
        <v>5</v>
      </c>
      <c r="N30" s="1">
        <v>0</v>
      </c>
      <c r="O30" s="1">
        <v>4</v>
      </c>
      <c r="P30" s="1">
        <v>8</v>
      </c>
      <c r="Q30" s="1">
        <v>200</v>
      </c>
      <c r="R30" s="1">
        <v>200</v>
      </c>
      <c r="S30" s="1">
        <v>1</v>
      </c>
      <c r="T30" s="1">
        <v>1</v>
      </c>
      <c r="U30" s="1" t="b">
        <v>1</v>
      </c>
      <c r="V30" s="1">
        <v>251</v>
      </c>
      <c r="W30" s="50">
        <v>177992.78</v>
      </c>
      <c r="X30" s="50">
        <v>74608.33</v>
      </c>
      <c r="Y30" s="54">
        <v>469.06</v>
      </c>
      <c r="Z30" s="54">
        <v>469.85</v>
      </c>
      <c r="AA30" s="50">
        <v>435.79</v>
      </c>
      <c r="AB30" s="50">
        <v>440.26</v>
      </c>
      <c r="AC30" s="16">
        <v>1.0765100713889499</v>
      </c>
      <c r="AD30" s="16">
        <v>1.0673747472531701</v>
      </c>
      <c r="AE30" s="50">
        <v>1893.07</v>
      </c>
      <c r="AF30" s="50">
        <v>809.18</v>
      </c>
      <c r="AG30" s="50">
        <v>1877.74</v>
      </c>
      <c r="AH30" s="50">
        <v>847.62</v>
      </c>
      <c r="AI30" s="16">
        <v>1.0161504460777699</v>
      </c>
      <c r="AJ30" s="16">
        <v>0.960661057539967</v>
      </c>
      <c r="AK30" s="1">
        <v>0</v>
      </c>
      <c r="AL30" s="1">
        <v>-18</v>
      </c>
      <c r="AN30" s="6">
        <v>4.2140845373017655E-3</v>
      </c>
      <c r="AP30" s="6">
        <v>9.99303602268653E-3</v>
      </c>
      <c r="AR30" s="6">
        <v>7.7662280027968045E-4</v>
      </c>
      <c r="AT30" s="6">
        <v>5.0893186062506146E-4</v>
      </c>
      <c r="AV30" s="6">
        <v>-2.1477899287426494E-3</v>
      </c>
      <c r="AX30" s="6">
        <v>2.5002163210843253E-3</v>
      </c>
      <c r="AZ30" s="6">
        <v>2.8993166354931432E-3</v>
      </c>
      <c r="BB30" s="6">
        <v>-1.9855268245210222E-3</v>
      </c>
      <c r="BD30" s="6">
        <v>1.8660586892922382E-3</v>
      </c>
      <c r="BF30" s="6">
        <v>-1.8039702171934735E-4</v>
      </c>
      <c r="BH30" s="6">
        <v>-4.660930924611506E-3</v>
      </c>
      <c r="BJ30" s="6">
        <v>3.6481426681308049E-2</v>
      </c>
      <c r="BL30" s="6">
        <v>5.6662629951189647E-3</v>
      </c>
      <c r="BN30" s="6">
        <v>-3.8536966171896614E-2</v>
      </c>
      <c r="BR30">
        <v>-18</v>
      </c>
      <c r="BS30">
        <f t="shared" si="4"/>
        <v>18</v>
      </c>
      <c r="BT30">
        <v>177992.78</v>
      </c>
      <c r="BU30">
        <v>74608.33</v>
      </c>
      <c r="BV30">
        <v>1.0765100713889499</v>
      </c>
      <c r="BW30">
        <v>1.0673747472531701</v>
      </c>
    </row>
    <row r="31" spans="1:75" x14ac:dyDescent="0.25">
      <c r="A31" s="1">
        <v>30</v>
      </c>
      <c r="B31" s="1" t="s">
        <v>21</v>
      </c>
      <c r="C31" s="1" t="s">
        <v>22</v>
      </c>
      <c r="D31" s="1" t="s">
        <v>40</v>
      </c>
      <c r="E31" s="1" t="s">
        <v>70</v>
      </c>
      <c r="F31" s="1" t="s">
        <v>73</v>
      </c>
      <c r="G31" s="1" t="b">
        <v>1</v>
      </c>
      <c r="H31" s="1" t="b">
        <v>1</v>
      </c>
      <c r="I31" s="1" t="b">
        <v>0</v>
      </c>
      <c r="J31" s="1" t="b">
        <v>1</v>
      </c>
      <c r="K31" s="1" t="b">
        <v>1</v>
      </c>
      <c r="L31" s="1">
        <v>500</v>
      </c>
      <c r="M31" s="1">
        <v>5</v>
      </c>
      <c r="N31" s="1">
        <v>0</v>
      </c>
      <c r="O31" s="1">
        <v>4</v>
      </c>
      <c r="P31" s="1">
        <v>8</v>
      </c>
      <c r="Q31" s="1">
        <v>200</v>
      </c>
      <c r="R31" s="1">
        <v>200</v>
      </c>
      <c r="S31" s="1">
        <v>1</v>
      </c>
      <c r="T31" s="1">
        <v>1</v>
      </c>
      <c r="U31" s="1" t="b">
        <v>1</v>
      </c>
      <c r="V31" s="1">
        <v>251</v>
      </c>
      <c r="W31" s="50">
        <v>178838.22</v>
      </c>
      <c r="X31" s="50">
        <v>73811.64</v>
      </c>
      <c r="Y31" s="54">
        <v>468.55</v>
      </c>
      <c r="Z31" s="54">
        <v>468.94</v>
      </c>
      <c r="AA31" s="50">
        <v>437.18</v>
      </c>
      <c r="AB31" s="50">
        <v>438.61</v>
      </c>
      <c r="AC31" s="16">
        <v>1.0718923462701699</v>
      </c>
      <c r="AD31" s="16">
        <v>1.0693087169003399</v>
      </c>
      <c r="AE31" s="50">
        <v>1894.96</v>
      </c>
      <c r="AF31" s="50">
        <v>796.24</v>
      </c>
      <c r="AG31" s="50">
        <v>1911.9</v>
      </c>
      <c r="AH31" s="50">
        <v>806.9</v>
      </c>
      <c r="AI31" s="16">
        <v>0.99659108488316095</v>
      </c>
      <c r="AJ31" s="16">
        <v>0.99356798570265503</v>
      </c>
      <c r="AK31" s="1">
        <v>0</v>
      </c>
      <c r="AL31" s="1">
        <v>-18</v>
      </c>
      <c r="AN31" s="6">
        <v>8.9839564143028294E-3</v>
      </c>
      <c r="AP31" s="6">
        <v>-7.9197085079418805E-4</v>
      </c>
      <c r="AR31" s="6">
        <v>-3.1150255176082275E-4</v>
      </c>
      <c r="AT31" s="6">
        <v>-1.4288421693701148E-3</v>
      </c>
      <c r="AV31" s="6">
        <v>1.0349691341065004E-3</v>
      </c>
      <c r="AX31" s="6">
        <v>-1.256939352676123E-3</v>
      </c>
      <c r="AZ31" s="6">
        <v>-1.4026527460472282E-3</v>
      </c>
      <c r="BB31" s="6">
        <v>-1.772306253420286E-4</v>
      </c>
      <c r="BD31" s="6">
        <v>2.8663000173587694E-3</v>
      </c>
      <c r="BF31" s="6">
        <v>-1.6169009768622344E-2</v>
      </c>
      <c r="BH31" s="6">
        <v>1.344635900882718E-2</v>
      </c>
      <c r="BJ31" s="6">
        <v>-1.3311550943645223E-2</v>
      </c>
      <c r="BL31" s="6">
        <v>-1.369129351147802E-2</v>
      </c>
      <c r="BN31" s="6">
        <v>-5.6025667425274595E-3</v>
      </c>
      <c r="BR31">
        <v>-18</v>
      </c>
      <c r="BS31">
        <f t="shared" si="4"/>
        <v>18</v>
      </c>
      <c r="BT31">
        <v>178838.22</v>
      </c>
      <c r="BU31">
        <v>73811.64</v>
      </c>
      <c r="BV31">
        <v>1.0718923462701699</v>
      </c>
      <c r="BW31">
        <v>1.0693087169003399</v>
      </c>
    </row>
    <row r="32" spans="1:75" x14ac:dyDescent="0.25">
      <c r="A32" s="3">
        <v>31</v>
      </c>
      <c r="B32" s="3" t="s">
        <v>21</v>
      </c>
      <c r="C32" s="3" t="s">
        <v>22</v>
      </c>
      <c r="D32" s="3" t="s">
        <v>40</v>
      </c>
      <c r="E32" s="3" t="s">
        <v>71</v>
      </c>
      <c r="F32" s="3" t="s">
        <v>73</v>
      </c>
      <c r="G32" s="3" t="b">
        <v>1</v>
      </c>
      <c r="H32" s="3" t="b">
        <v>1</v>
      </c>
      <c r="I32" s="3" t="b">
        <v>0</v>
      </c>
      <c r="J32" s="3" t="b">
        <v>1</v>
      </c>
      <c r="K32" s="3" t="b">
        <v>1</v>
      </c>
      <c r="L32" s="3">
        <v>500</v>
      </c>
      <c r="M32" s="3">
        <v>5</v>
      </c>
      <c r="N32" s="3">
        <v>0</v>
      </c>
      <c r="O32" s="3">
        <v>4</v>
      </c>
      <c r="P32" s="3">
        <v>8</v>
      </c>
      <c r="Q32" s="3">
        <v>200</v>
      </c>
      <c r="R32" s="3">
        <v>200</v>
      </c>
      <c r="S32" s="3">
        <v>1</v>
      </c>
      <c r="T32" s="3">
        <v>1</v>
      </c>
      <c r="U32" s="3" t="b">
        <v>1</v>
      </c>
      <c r="V32" s="3">
        <v>251</v>
      </c>
      <c r="W32" s="51">
        <v>161525.37</v>
      </c>
      <c r="X32" s="51">
        <v>78232.289999999994</v>
      </c>
      <c r="Y32" s="53">
        <v>469.74</v>
      </c>
      <c r="Z32" s="53">
        <v>469.66</v>
      </c>
      <c r="AA32" s="51">
        <v>437.99</v>
      </c>
      <c r="AB32" s="51">
        <v>438.61</v>
      </c>
      <c r="AC32" s="17">
        <v>1.07267779180317</v>
      </c>
      <c r="AD32" s="17">
        <v>1.0709389656894299</v>
      </c>
      <c r="AE32" s="51">
        <v>1765.12</v>
      </c>
      <c r="AF32" s="51">
        <v>854.36</v>
      </c>
      <c r="AG32" s="51">
        <v>1765.54</v>
      </c>
      <c r="AH32" s="51">
        <v>859.83</v>
      </c>
      <c r="AI32" s="17">
        <v>1.0095157581096099</v>
      </c>
      <c r="AJ32" s="17">
        <v>1.0043439165574799</v>
      </c>
      <c r="AK32" s="3">
        <v>0</v>
      </c>
      <c r="AL32" s="3">
        <v>-17</v>
      </c>
      <c r="AN32" s="6" cm="1">
        <f t="array" ref="AN32:AN41">W32:W41/AO32-1</f>
        <v>1.5906481827165919E-3</v>
      </c>
      <c r="AO32" s="23">
        <f>AVERAGE(W32:W41)</f>
        <v>161268.848</v>
      </c>
      <c r="AP32" s="6" cm="1">
        <f t="array" ref="AP32:AP41">X32:X41/AQ32-1</f>
        <v>4.4929682221908074E-3</v>
      </c>
      <c r="AQ32" s="23">
        <f t="shared" ref="AQ32" si="15">AVERAGE(X32:X41)</f>
        <v>77882.366999999998</v>
      </c>
      <c r="AR32" s="6" cm="1">
        <f t="array" ref="AR32:AR41">Y32:Y41/AS32-1</f>
        <v>-2.8943806451042775E-4</v>
      </c>
      <c r="AS32" s="23">
        <f>AVERAGE(Y32:Y41)</f>
        <v>469.87599999999992</v>
      </c>
      <c r="AT32" s="6" cm="1">
        <f t="array" ref="AT32:AT41">Z32:Z41/AU32-1</f>
        <v>1.00599333316298E-3</v>
      </c>
      <c r="AU32" s="23">
        <f>AVERAGE(Z32:Z41)</f>
        <v>469.18799999999999</v>
      </c>
      <c r="AV32" s="6" cm="1">
        <f t="array" ref="AV32:AV41">AA32:AA41/AW32-1</f>
        <v>-1.7481202579102684E-3</v>
      </c>
      <c r="AW32" s="23">
        <f>AVERAGE(AA32:AA41)</f>
        <v>438.75699999999995</v>
      </c>
      <c r="AX32" s="6" cm="1">
        <f t="array" ref="AX32:AX41">AB32:AB41/AY32-1</f>
        <v>2.2828493799287308E-3</v>
      </c>
      <c r="AY32" s="23">
        <f>AVERAGE(AB32:AB41)</f>
        <v>437.61099999999999</v>
      </c>
      <c r="AZ32" s="6" cm="1">
        <f t="array" ref="AZ32:AZ41">AC32:AC41/BA32-1</f>
        <v>1.4773188168015761E-3</v>
      </c>
      <c r="BA32" s="23">
        <f>AVERAGE(AC32:AC41)</f>
        <v>1.0710954423515937</v>
      </c>
      <c r="BB32" s="6" cm="1">
        <f t="array" ref="BB32:BB41">AD32:AD41/BC32-1</f>
        <v>-1.2699903474860941E-3</v>
      </c>
      <c r="BC32" s="23">
        <f>AVERAGE(AD32:AD41)</f>
        <v>1.0723007773262361</v>
      </c>
      <c r="BD32" s="6" cm="1">
        <f t="array" ref="BD32:BD41">AE32:AE41/BE32-1</f>
        <v>-4.0029025839994903E-3</v>
      </c>
      <c r="BE32" s="23">
        <f>AVERAGE(AE32:AE41)</f>
        <v>1772.2139999999999</v>
      </c>
      <c r="BF32" s="6" cm="1">
        <f t="array" ref="BF32:BF41">AF32:AF41/BG32-1</f>
        <v>2.1332552315260322E-2</v>
      </c>
      <c r="BG32" s="23">
        <f>AVERAGE(AF32:AF41)</f>
        <v>836.51499999999999</v>
      </c>
      <c r="BH32" s="6" cm="1">
        <f t="array" ref="BH32:BH41">AG32:AG41/BI32-1</f>
        <v>-9.2034524170286902E-3</v>
      </c>
      <c r="BI32" s="23">
        <f t="shared" ref="BI32" si="16">AVERAGE(AG32:AG41)</f>
        <v>1781.94</v>
      </c>
      <c r="BJ32" s="6" cm="1">
        <f t="array" ref="BJ32:BJ41">AH32:AH41/BK32-1</f>
        <v>2.081448608449743E-2</v>
      </c>
      <c r="BK32" s="23">
        <f t="shared" ref="BK32" si="17">AVERAGE(AH32:AH41)</f>
        <v>842.298</v>
      </c>
      <c r="BL32" s="6" cm="1">
        <f t="array" ref="BL32:BL41">AI32:AI41/BM32-1</f>
        <v>7.1824188396851785E-3</v>
      </c>
      <c r="BM32" s="22">
        <f t="shared" ref="BM32" si="18">AVERAGE(AI32:AI41)</f>
        <v>1.0023166997619088</v>
      </c>
      <c r="BN32" s="6" cm="1">
        <f t="array" ref="BN32:BN41">AJ32:AJ41/BO32-1</f>
        <v>3.063661047558508E-3</v>
      </c>
      <c r="BO32" s="22">
        <f t="shared" ref="BO32" si="19">AVERAGE(AJ32:AJ41)</f>
        <v>1.0012763452207851</v>
      </c>
      <c r="BR32">
        <v>-17</v>
      </c>
      <c r="BS32">
        <f t="shared" si="4"/>
        <v>17</v>
      </c>
      <c r="BT32">
        <v>161525.37</v>
      </c>
      <c r="BU32">
        <v>78232.289999999994</v>
      </c>
      <c r="BV32">
        <v>1.07267779180317</v>
      </c>
      <c r="BW32">
        <v>1.0709389656894299</v>
      </c>
    </row>
    <row r="33" spans="1:75" x14ac:dyDescent="0.25">
      <c r="A33" s="3">
        <v>32</v>
      </c>
      <c r="B33" s="3" t="s">
        <v>21</v>
      </c>
      <c r="C33" s="3" t="s">
        <v>22</v>
      </c>
      <c r="D33" s="3" t="s">
        <v>40</v>
      </c>
      <c r="E33" s="3" t="s">
        <v>71</v>
      </c>
      <c r="F33" s="3" t="s">
        <v>73</v>
      </c>
      <c r="G33" s="3" t="b">
        <v>1</v>
      </c>
      <c r="H33" s="3" t="b">
        <v>1</v>
      </c>
      <c r="I33" s="3" t="b">
        <v>0</v>
      </c>
      <c r="J33" s="3" t="b">
        <v>1</v>
      </c>
      <c r="K33" s="3" t="b">
        <v>1</v>
      </c>
      <c r="L33" s="3">
        <v>500</v>
      </c>
      <c r="M33" s="3">
        <v>5</v>
      </c>
      <c r="N33" s="3">
        <v>0</v>
      </c>
      <c r="O33" s="3">
        <v>4</v>
      </c>
      <c r="P33" s="3">
        <v>8</v>
      </c>
      <c r="Q33" s="3">
        <v>200</v>
      </c>
      <c r="R33" s="3">
        <v>200</v>
      </c>
      <c r="S33" s="3">
        <v>1</v>
      </c>
      <c r="T33" s="3">
        <v>1</v>
      </c>
      <c r="U33" s="3" t="b">
        <v>1</v>
      </c>
      <c r="V33" s="3">
        <v>251</v>
      </c>
      <c r="W33" s="51">
        <v>160563.62</v>
      </c>
      <c r="X33" s="51">
        <v>77628.960000000006</v>
      </c>
      <c r="Y33" s="53">
        <v>470.17</v>
      </c>
      <c r="Z33" s="53">
        <v>469.22</v>
      </c>
      <c r="AA33" s="51">
        <v>439.12</v>
      </c>
      <c r="AB33" s="51">
        <v>437.47</v>
      </c>
      <c r="AC33" s="17">
        <v>1.0708304981800301</v>
      </c>
      <c r="AD33" s="17">
        <v>1.0726692113732901</v>
      </c>
      <c r="AE33" s="51">
        <v>1775.66</v>
      </c>
      <c r="AF33" s="51">
        <v>830.22</v>
      </c>
      <c r="AG33" s="51">
        <v>1783.52</v>
      </c>
      <c r="AH33" s="51">
        <v>837.97</v>
      </c>
      <c r="AI33" s="17">
        <v>1.0024125001726001</v>
      </c>
      <c r="AJ33" s="17">
        <v>0.99779484845085697</v>
      </c>
      <c r="AK33" s="3">
        <v>0</v>
      </c>
      <c r="AL33" s="3">
        <v>-17</v>
      </c>
      <c r="AN33" s="6">
        <v>-4.3729958311601314E-3</v>
      </c>
      <c r="AP33" s="6">
        <v>-3.2537146694577856E-3</v>
      </c>
      <c r="AR33" s="6">
        <v>6.2569699239811705E-4</v>
      </c>
      <c r="AT33" s="6">
        <v>6.8202937841599365E-5</v>
      </c>
      <c r="AV33" s="6">
        <v>8.273372276683677E-4</v>
      </c>
      <c r="AX33" s="6">
        <v>-3.2220396653637184E-4</v>
      </c>
      <c r="AZ33" s="6">
        <v>-2.4735813550091912E-4</v>
      </c>
      <c r="BB33" s="6">
        <v>3.4359207308676254E-4</v>
      </c>
      <c r="BD33" s="6">
        <v>1.9444604319795999E-3</v>
      </c>
      <c r="BF33" s="6">
        <v>-7.5252685247724216E-3</v>
      </c>
      <c r="BH33" s="6">
        <v>8.866740743234125E-4</v>
      </c>
      <c r="BJ33" s="6">
        <v>-5.1383239661022539E-3</v>
      </c>
      <c r="BL33" s="6">
        <v>9.5578982884259034E-5</v>
      </c>
      <c r="BN33" s="6">
        <v>-3.4770588424921645E-3</v>
      </c>
      <c r="BR33">
        <v>-17</v>
      </c>
      <c r="BS33">
        <f t="shared" si="4"/>
        <v>17</v>
      </c>
      <c r="BT33">
        <v>160563.62</v>
      </c>
      <c r="BU33">
        <v>77628.960000000006</v>
      </c>
      <c r="BV33">
        <v>1.0708304981800301</v>
      </c>
      <c r="BW33">
        <v>1.0726692113732901</v>
      </c>
    </row>
    <row r="34" spans="1:75" x14ac:dyDescent="0.25">
      <c r="A34" s="3">
        <v>33</v>
      </c>
      <c r="B34" s="3" t="s">
        <v>21</v>
      </c>
      <c r="C34" s="3" t="s">
        <v>22</v>
      </c>
      <c r="D34" s="3" t="s">
        <v>40</v>
      </c>
      <c r="E34" s="3" t="s">
        <v>71</v>
      </c>
      <c r="F34" s="3" t="s">
        <v>73</v>
      </c>
      <c r="G34" s="3" t="b">
        <v>1</v>
      </c>
      <c r="H34" s="3" t="b">
        <v>1</v>
      </c>
      <c r="I34" s="3" t="b">
        <v>0</v>
      </c>
      <c r="J34" s="3" t="b">
        <v>1</v>
      </c>
      <c r="K34" s="3" t="b">
        <v>1</v>
      </c>
      <c r="L34" s="3">
        <v>500</v>
      </c>
      <c r="M34" s="3">
        <v>5</v>
      </c>
      <c r="N34" s="3">
        <v>0</v>
      </c>
      <c r="O34" s="3">
        <v>4</v>
      </c>
      <c r="P34" s="3">
        <v>8</v>
      </c>
      <c r="Q34" s="3">
        <v>200</v>
      </c>
      <c r="R34" s="3">
        <v>200</v>
      </c>
      <c r="S34" s="3">
        <v>1</v>
      </c>
      <c r="T34" s="3">
        <v>1</v>
      </c>
      <c r="U34" s="3" t="b">
        <v>1</v>
      </c>
      <c r="V34" s="3">
        <v>251</v>
      </c>
      <c r="W34" s="51">
        <v>162750.64000000001</v>
      </c>
      <c r="X34" s="51">
        <v>78318.31</v>
      </c>
      <c r="Y34" s="53">
        <v>470.47</v>
      </c>
      <c r="Z34" s="53">
        <v>469</v>
      </c>
      <c r="AA34" s="51">
        <v>438.04</v>
      </c>
      <c r="AB34" s="51">
        <v>436.45</v>
      </c>
      <c r="AC34" s="17">
        <v>1.07419108331902</v>
      </c>
      <c r="AD34" s="17">
        <v>1.0747410710155201</v>
      </c>
      <c r="AE34" s="51">
        <v>1805.45</v>
      </c>
      <c r="AF34" s="51">
        <v>822.69</v>
      </c>
      <c r="AG34" s="51">
        <v>1784.72</v>
      </c>
      <c r="AH34" s="51">
        <v>837.22</v>
      </c>
      <c r="AI34" s="17">
        <v>1.01821901502592</v>
      </c>
      <c r="AJ34" s="17">
        <v>0.98689579103405001</v>
      </c>
      <c r="AK34" s="3">
        <v>0</v>
      </c>
      <c r="AL34" s="3">
        <v>-17</v>
      </c>
      <c r="AN34" s="6">
        <v>9.1883337568083867E-3</v>
      </c>
      <c r="AP34" s="6">
        <v>5.5974544276498062E-3</v>
      </c>
      <c r="AR34" s="6">
        <v>1.2641633111716288E-3</v>
      </c>
      <c r="AT34" s="6">
        <v>-4.0069225981909096E-4</v>
      </c>
      <c r="AV34" s="6">
        <v>-1.6341619620882097E-3</v>
      </c>
      <c r="AX34" s="6">
        <v>-2.653041171268522E-3</v>
      </c>
      <c r="AZ34" s="6">
        <v>2.8901635139346737E-3</v>
      </c>
      <c r="BB34" s="6">
        <v>2.2757548449874321E-3</v>
      </c>
      <c r="BD34" s="6">
        <v>1.8753942808261259E-2</v>
      </c>
      <c r="BF34" s="6">
        <v>-1.6526900294674851E-2</v>
      </c>
      <c r="BH34" s="6">
        <v>1.5600974219109887E-3</v>
      </c>
      <c r="BJ34" s="6">
        <v>-6.0287451709489792E-3</v>
      </c>
      <c r="BL34" s="6">
        <v>1.5865559526034634E-2</v>
      </c>
      <c r="BN34" s="6">
        <v>-1.4362223032008403E-2</v>
      </c>
      <c r="BR34">
        <v>-17</v>
      </c>
      <c r="BS34">
        <f t="shared" si="4"/>
        <v>17</v>
      </c>
      <c r="BT34">
        <v>162750.64000000001</v>
      </c>
      <c r="BU34">
        <v>78318.31</v>
      </c>
      <c r="BV34">
        <v>1.07419108331902</v>
      </c>
      <c r="BW34">
        <v>1.0747410710155201</v>
      </c>
    </row>
    <row r="35" spans="1:75" x14ac:dyDescent="0.25">
      <c r="A35" s="3">
        <v>34</v>
      </c>
      <c r="B35" s="3" t="s">
        <v>21</v>
      </c>
      <c r="C35" s="3" t="s">
        <v>22</v>
      </c>
      <c r="D35" s="3" t="s">
        <v>40</v>
      </c>
      <c r="E35" s="3" t="s">
        <v>71</v>
      </c>
      <c r="F35" s="3" t="s">
        <v>73</v>
      </c>
      <c r="G35" s="3" t="b">
        <v>1</v>
      </c>
      <c r="H35" s="3" t="b">
        <v>1</v>
      </c>
      <c r="I35" s="3" t="b">
        <v>0</v>
      </c>
      <c r="J35" s="3" t="b">
        <v>1</v>
      </c>
      <c r="K35" s="3" t="b">
        <v>1</v>
      </c>
      <c r="L35" s="3">
        <v>500</v>
      </c>
      <c r="M35" s="3">
        <v>5</v>
      </c>
      <c r="N35" s="3">
        <v>0</v>
      </c>
      <c r="O35" s="3">
        <v>4</v>
      </c>
      <c r="P35" s="3">
        <v>8</v>
      </c>
      <c r="Q35" s="3">
        <v>200</v>
      </c>
      <c r="R35" s="3">
        <v>200</v>
      </c>
      <c r="S35" s="3">
        <v>1</v>
      </c>
      <c r="T35" s="3">
        <v>1</v>
      </c>
      <c r="U35" s="3" t="b">
        <v>1</v>
      </c>
      <c r="V35" s="3">
        <v>251</v>
      </c>
      <c r="W35" s="51">
        <v>160753.64000000001</v>
      </c>
      <c r="X35" s="51">
        <v>77411.33</v>
      </c>
      <c r="Y35" s="53">
        <v>470.44</v>
      </c>
      <c r="Z35" s="53">
        <v>470.01</v>
      </c>
      <c r="AA35" s="51">
        <v>438.85</v>
      </c>
      <c r="AB35" s="51">
        <v>437.95</v>
      </c>
      <c r="AC35" s="17">
        <v>1.0721167257313799</v>
      </c>
      <c r="AD35" s="17">
        <v>1.07334882492399</v>
      </c>
      <c r="AE35" s="51">
        <v>1761.05</v>
      </c>
      <c r="AF35" s="51">
        <v>842.83</v>
      </c>
      <c r="AG35" s="51">
        <v>1795.44</v>
      </c>
      <c r="AH35" s="51">
        <v>847.76</v>
      </c>
      <c r="AI35" s="17">
        <v>0.98683227196673196</v>
      </c>
      <c r="AJ35" s="17">
        <v>1.00320941069945</v>
      </c>
      <c r="AK35" s="3">
        <v>0</v>
      </c>
      <c r="AL35" s="3">
        <v>-17</v>
      </c>
      <c r="AN35" s="6">
        <v>-3.1947149520159535E-3</v>
      </c>
      <c r="AP35" s="6">
        <v>-6.0480570653431709E-3</v>
      </c>
      <c r="AR35" s="6">
        <v>1.200316679294211E-3</v>
      </c>
      <c r="AT35" s="6">
        <v>1.7519629658047098E-3</v>
      </c>
      <c r="AV35" s="6">
        <v>2.119624302292511E-4</v>
      </c>
      <c r="AX35" s="6">
        <v>7.7466060039621532E-4</v>
      </c>
      <c r="AZ35" s="6">
        <v>9.5349428202595732E-4</v>
      </c>
      <c r="BB35" s="6">
        <v>9.7738211135789399E-4</v>
      </c>
      <c r="BD35" s="6">
        <v>-6.2994649630349064E-3</v>
      </c>
      <c r="BF35" s="6">
        <v>7.5491772412927816E-3</v>
      </c>
      <c r="BH35" s="6">
        <v>7.5760126603590106E-3</v>
      </c>
      <c r="BJ35" s="6">
        <v>6.4846408278305123E-3</v>
      </c>
      <c r="BL35" s="6">
        <v>-1.5448637939341037E-2</v>
      </c>
      <c r="BN35" s="6">
        <v>1.9306013648396902E-3</v>
      </c>
      <c r="BR35">
        <v>-17</v>
      </c>
      <c r="BS35">
        <f t="shared" si="4"/>
        <v>17</v>
      </c>
      <c r="BT35">
        <v>160753.64000000001</v>
      </c>
      <c r="BU35">
        <v>77411.33</v>
      </c>
      <c r="BV35">
        <v>1.0721167257313799</v>
      </c>
      <c r="BW35">
        <v>1.07334882492399</v>
      </c>
    </row>
    <row r="36" spans="1:75" x14ac:dyDescent="0.25">
      <c r="A36" s="3">
        <v>35</v>
      </c>
      <c r="B36" s="3" t="s">
        <v>21</v>
      </c>
      <c r="C36" s="3" t="s">
        <v>22</v>
      </c>
      <c r="D36" s="3" t="s">
        <v>40</v>
      </c>
      <c r="E36" s="3" t="s">
        <v>71</v>
      </c>
      <c r="F36" s="3" t="s">
        <v>73</v>
      </c>
      <c r="G36" s="3" t="b">
        <v>1</v>
      </c>
      <c r="H36" s="3" t="b">
        <v>1</v>
      </c>
      <c r="I36" s="3" t="b">
        <v>0</v>
      </c>
      <c r="J36" s="3" t="b">
        <v>1</v>
      </c>
      <c r="K36" s="3" t="b">
        <v>1</v>
      </c>
      <c r="L36" s="3">
        <v>500</v>
      </c>
      <c r="M36" s="3">
        <v>5</v>
      </c>
      <c r="N36" s="3">
        <v>0</v>
      </c>
      <c r="O36" s="3">
        <v>4</v>
      </c>
      <c r="P36" s="3">
        <v>8</v>
      </c>
      <c r="Q36" s="3">
        <v>200</v>
      </c>
      <c r="R36" s="3">
        <v>200</v>
      </c>
      <c r="S36" s="3">
        <v>1</v>
      </c>
      <c r="T36" s="3">
        <v>1</v>
      </c>
      <c r="U36" s="3" t="b">
        <v>1</v>
      </c>
      <c r="V36" s="3">
        <v>251</v>
      </c>
      <c r="W36" s="51">
        <v>162682.65</v>
      </c>
      <c r="X36" s="51">
        <v>79065.279999999999</v>
      </c>
      <c r="Y36" s="53">
        <v>470.04</v>
      </c>
      <c r="Z36" s="53">
        <v>469.62</v>
      </c>
      <c r="AA36" s="51">
        <v>437.37</v>
      </c>
      <c r="AB36" s="51">
        <v>437.04</v>
      </c>
      <c r="AC36" s="17">
        <v>1.0748705305890101</v>
      </c>
      <c r="AD36" s="17">
        <v>1.07469848423259</v>
      </c>
      <c r="AE36" s="51">
        <v>1783.81</v>
      </c>
      <c r="AF36" s="51">
        <v>844.44</v>
      </c>
      <c r="AG36" s="51">
        <v>1766.98</v>
      </c>
      <c r="AH36" s="51">
        <v>856.08</v>
      </c>
      <c r="AI36" s="17">
        <v>1.01862002704654</v>
      </c>
      <c r="AJ36" s="17">
        <v>0.99530305015979703</v>
      </c>
      <c r="AK36" s="3">
        <v>0</v>
      </c>
      <c r="AL36" s="3">
        <v>-17</v>
      </c>
      <c r="AN36" s="6">
        <v>8.7667396247537166E-3</v>
      </c>
      <c r="AP36" s="6">
        <v>1.518845722806561E-2</v>
      </c>
      <c r="AR36" s="6">
        <v>3.4902825426308404E-4</v>
      </c>
      <c r="AT36" s="6">
        <v>9.2073966086103631E-4</v>
      </c>
      <c r="AV36" s="6">
        <v>-3.1612031261037954E-3</v>
      </c>
      <c r="AX36" s="6">
        <v>-1.3048118077469972E-3</v>
      </c>
      <c r="AZ36" s="6">
        <v>3.5245115310436059E-3</v>
      </c>
      <c r="BB36" s="6">
        <v>2.236039511537502E-3</v>
      </c>
      <c r="BD36" s="6">
        <v>6.5432278494583773E-3</v>
      </c>
      <c r="BF36" s="6">
        <v>9.4738289211790949E-3</v>
      </c>
      <c r="BH36" s="6">
        <v>-8.395344399923732E-3</v>
      </c>
      <c r="BJ36" s="6">
        <v>1.6362380060263693E-2</v>
      </c>
      <c r="BL36" s="6">
        <v>1.6265644669497981E-2</v>
      </c>
      <c r="BN36" s="6">
        <v>-5.96568079281945E-3</v>
      </c>
      <c r="BR36">
        <v>-17</v>
      </c>
      <c r="BS36">
        <f t="shared" si="4"/>
        <v>17</v>
      </c>
      <c r="BT36">
        <v>162682.65</v>
      </c>
      <c r="BU36">
        <v>79065.279999999999</v>
      </c>
      <c r="BV36">
        <v>1.0748705305890101</v>
      </c>
      <c r="BW36">
        <v>1.07469848423259</v>
      </c>
    </row>
    <row r="37" spans="1:75" x14ac:dyDescent="0.25">
      <c r="A37" s="3">
        <v>36</v>
      </c>
      <c r="B37" s="3" t="s">
        <v>21</v>
      </c>
      <c r="C37" s="3" t="s">
        <v>22</v>
      </c>
      <c r="D37" s="3" t="s">
        <v>40</v>
      </c>
      <c r="E37" s="3" t="s">
        <v>71</v>
      </c>
      <c r="F37" s="3" t="s">
        <v>73</v>
      </c>
      <c r="G37" s="3" t="b">
        <v>1</v>
      </c>
      <c r="H37" s="3" t="b">
        <v>1</v>
      </c>
      <c r="I37" s="3" t="b">
        <v>0</v>
      </c>
      <c r="J37" s="3" t="b">
        <v>1</v>
      </c>
      <c r="K37" s="3" t="b">
        <v>1</v>
      </c>
      <c r="L37" s="3">
        <v>500</v>
      </c>
      <c r="M37" s="3">
        <v>5</v>
      </c>
      <c r="N37" s="3">
        <v>0</v>
      </c>
      <c r="O37" s="3">
        <v>4</v>
      </c>
      <c r="P37" s="3">
        <v>8</v>
      </c>
      <c r="Q37" s="3">
        <v>200</v>
      </c>
      <c r="R37" s="3">
        <v>200</v>
      </c>
      <c r="S37" s="3">
        <v>1</v>
      </c>
      <c r="T37" s="3">
        <v>1</v>
      </c>
      <c r="U37" s="3" t="b">
        <v>1</v>
      </c>
      <c r="V37" s="3">
        <v>251</v>
      </c>
      <c r="W37" s="51">
        <v>162378.29</v>
      </c>
      <c r="X37" s="51">
        <v>78274.679999999993</v>
      </c>
      <c r="Y37" s="53">
        <v>468.91</v>
      </c>
      <c r="Z37" s="53">
        <v>468.19</v>
      </c>
      <c r="AA37" s="51">
        <v>438.96</v>
      </c>
      <c r="AB37" s="51">
        <v>436.61</v>
      </c>
      <c r="AC37" s="17">
        <v>1.06838015048795</v>
      </c>
      <c r="AD37" s="17">
        <v>1.07247980915932</v>
      </c>
      <c r="AE37" s="51">
        <v>1754.67</v>
      </c>
      <c r="AF37" s="51">
        <v>828.86</v>
      </c>
      <c r="AG37" s="51">
        <v>1786.65</v>
      </c>
      <c r="AH37" s="51">
        <v>826.34</v>
      </c>
      <c r="AI37" s="17">
        <v>0.988743118813182</v>
      </c>
      <c r="AJ37" s="17">
        <v>1.0108356648727099</v>
      </c>
      <c r="AK37" s="3">
        <v>0</v>
      </c>
      <c r="AL37" s="3">
        <v>-17</v>
      </c>
      <c r="AN37" s="6">
        <v>6.8794563473288939E-3</v>
      </c>
      <c r="AP37" s="6">
        <v>5.0372506012816842E-3</v>
      </c>
      <c r="AR37" s="6">
        <v>-2.0558615464503216E-3</v>
      </c>
      <c r="AT37" s="6">
        <v>-2.1270791239332842E-3</v>
      </c>
      <c r="AV37" s="6">
        <v>4.6267068103755804E-4</v>
      </c>
      <c r="AX37" s="6">
        <v>-2.2874196489576226E-3</v>
      </c>
      <c r="AZ37" s="6">
        <v>-2.535060608307993E-3</v>
      </c>
      <c r="BB37" s="6">
        <v>1.6696046190545211E-4</v>
      </c>
      <c r="BD37" s="6">
        <v>-9.8994816653067419E-3</v>
      </c>
      <c r="BF37" s="6">
        <v>-9.1510612481545683E-3</v>
      </c>
      <c r="BH37" s="6">
        <v>2.6431866392808701E-3</v>
      </c>
      <c r="BJ37" s="6">
        <v>-1.8945788782592343E-2</v>
      </c>
      <c r="BL37" s="6">
        <v>-1.3542207719327792E-2</v>
      </c>
      <c r="BN37" s="6">
        <v>9.547134212800179E-3</v>
      </c>
      <c r="BR37">
        <v>-17</v>
      </c>
      <c r="BS37">
        <f t="shared" si="4"/>
        <v>17</v>
      </c>
      <c r="BT37">
        <v>162378.29</v>
      </c>
      <c r="BU37">
        <v>78274.679999999993</v>
      </c>
      <c r="BV37">
        <v>1.06838015048795</v>
      </c>
      <c r="BW37">
        <v>1.07247980915932</v>
      </c>
    </row>
    <row r="38" spans="1:75" x14ac:dyDescent="0.25">
      <c r="A38" s="3">
        <v>37</v>
      </c>
      <c r="B38" s="3" t="s">
        <v>21</v>
      </c>
      <c r="C38" s="3" t="s">
        <v>22</v>
      </c>
      <c r="D38" s="3" t="s">
        <v>40</v>
      </c>
      <c r="E38" s="3" t="s">
        <v>71</v>
      </c>
      <c r="F38" s="3" t="s">
        <v>73</v>
      </c>
      <c r="G38" s="3" t="b">
        <v>1</v>
      </c>
      <c r="H38" s="3" t="b">
        <v>1</v>
      </c>
      <c r="I38" s="3" t="b">
        <v>0</v>
      </c>
      <c r="J38" s="3" t="b">
        <v>1</v>
      </c>
      <c r="K38" s="3" t="b">
        <v>1</v>
      </c>
      <c r="L38" s="3">
        <v>500</v>
      </c>
      <c r="M38" s="3">
        <v>5</v>
      </c>
      <c r="N38" s="3">
        <v>0</v>
      </c>
      <c r="O38" s="3">
        <v>4</v>
      </c>
      <c r="P38" s="3">
        <v>8</v>
      </c>
      <c r="Q38" s="3">
        <v>200</v>
      </c>
      <c r="R38" s="3">
        <v>200</v>
      </c>
      <c r="S38" s="3">
        <v>1</v>
      </c>
      <c r="T38" s="3">
        <v>1</v>
      </c>
      <c r="U38" s="3" t="b">
        <v>1</v>
      </c>
      <c r="V38" s="3">
        <v>251</v>
      </c>
      <c r="W38" s="51">
        <v>162160.79999999999</v>
      </c>
      <c r="X38" s="51">
        <v>77721.52</v>
      </c>
      <c r="Y38" s="53">
        <v>469.31</v>
      </c>
      <c r="Z38" s="53">
        <v>468</v>
      </c>
      <c r="AA38" s="51">
        <v>439.5</v>
      </c>
      <c r="AB38" s="51">
        <v>437.87</v>
      </c>
      <c r="AC38" s="17">
        <v>1.0679965422387101</v>
      </c>
      <c r="AD38" s="17">
        <v>1.0689450828971401</v>
      </c>
      <c r="AE38" s="51">
        <v>1770.18</v>
      </c>
      <c r="AF38" s="51">
        <v>817.25</v>
      </c>
      <c r="AG38" s="51">
        <v>1803.59</v>
      </c>
      <c r="AH38" s="51">
        <v>836.48</v>
      </c>
      <c r="AI38" s="17">
        <v>0.98777539755959198</v>
      </c>
      <c r="AJ38" s="17">
        <v>0.98598574663222904</v>
      </c>
      <c r="AK38" s="3">
        <v>0</v>
      </c>
      <c r="AL38" s="3">
        <v>-17</v>
      </c>
      <c r="AN38" s="6">
        <v>5.5308387891503941E-3</v>
      </c>
      <c r="AP38" s="6">
        <v>-2.0652556694892299E-3</v>
      </c>
      <c r="AR38" s="6">
        <v>-1.2045731214190836E-3</v>
      </c>
      <c r="AT38" s="6">
        <v>-2.5320340673674613E-3</v>
      </c>
      <c r="AV38" s="6">
        <v>1.6934202759160133E-3</v>
      </c>
      <c r="AX38" s="6">
        <v>5.9184983924076562E-4</v>
      </c>
      <c r="AZ38" s="6">
        <v>-2.8932063291017274E-3</v>
      </c>
      <c r="BB38" s="6">
        <v>-3.1294339238132629E-3</v>
      </c>
      <c r="BD38" s="6">
        <v>-1.147716923576847E-3</v>
      </c>
      <c r="BF38" s="6">
        <v>-2.3030071188203438E-2</v>
      </c>
      <c r="BH38" s="6">
        <v>1.2149679562723614E-2</v>
      </c>
      <c r="BJ38" s="6">
        <v>-6.9072940930644533E-3</v>
      </c>
      <c r="BL38" s="6">
        <v>-1.4507692235169789E-2</v>
      </c>
      <c r="BN38" s="6">
        <v>-1.5271107383630911E-2</v>
      </c>
      <c r="BR38">
        <v>-17</v>
      </c>
      <c r="BS38">
        <f t="shared" si="4"/>
        <v>17</v>
      </c>
      <c r="BT38">
        <v>162160.79999999999</v>
      </c>
      <c r="BU38">
        <v>77721.52</v>
      </c>
      <c r="BV38">
        <v>1.0679965422387101</v>
      </c>
      <c r="BW38">
        <v>1.0689450828971401</v>
      </c>
    </row>
    <row r="39" spans="1:75" x14ac:dyDescent="0.25">
      <c r="A39" s="3">
        <v>38</v>
      </c>
      <c r="B39" s="3" t="s">
        <v>21</v>
      </c>
      <c r="C39" s="3" t="s">
        <v>22</v>
      </c>
      <c r="D39" s="3" t="s">
        <v>40</v>
      </c>
      <c r="E39" s="3" t="s">
        <v>71</v>
      </c>
      <c r="F39" s="3" t="s">
        <v>73</v>
      </c>
      <c r="G39" s="3" t="b">
        <v>1</v>
      </c>
      <c r="H39" s="3" t="b">
        <v>1</v>
      </c>
      <c r="I39" s="3" t="b">
        <v>0</v>
      </c>
      <c r="J39" s="3" t="b">
        <v>1</v>
      </c>
      <c r="K39" s="3" t="b">
        <v>1</v>
      </c>
      <c r="L39" s="3">
        <v>500</v>
      </c>
      <c r="M39" s="3">
        <v>5</v>
      </c>
      <c r="N39" s="3">
        <v>0</v>
      </c>
      <c r="O39" s="3">
        <v>4</v>
      </c>
      <c r="P39" s="3">
        <v>8</v>
      </c>
      <c r="Q39" s="3">
        <v>200</v>
      </c>
      <c r="R39" s="3">
        <v>200</v>
      </c>
      <c r="S39" s="3">
        <v>1</v>
      </c>
      <c r="T39" s="3">
        <v>1</v>
      </c>
      <c r="U39" s="3" t="b">
        <v>1</v>
      </c>
      <c r="V39" s="3">
        <v>251</v>
      </c>
      <c r="W39" s="51">
        <v>159820.5</v>
      </c>
      <c r="X39" s="51">
        <v>77412.66</v>
      </c>
      <c r="Y39" s="53">
        <v>469.98</v>
      </c>
      <c r="Z39" s="53">
        <v>469.2</v>
      </c>
      <c r="AA39" s="51">
        <v>439.56</v>
      </c>
      <c r="AB39" s="51">
        <v>438.34</v>
      </c>
      <c r="AC39" s="17">
        <v>1.06938849440814</v>
      </c>
      <c r="AD39" s="17">
        <v>1.07055040519545</v>
      </c>
      <c r="AE39" s="51">
        <v>1778.39</v>
      </c>
      <c r="AF39" s="51">
        <v>835.24</v>
      </c>
      <c r="AG39" s="51">
        <v>1779.28</v>
      </c>
      <c r="AH39" s="51">
        <v>844.2</v>
      </c>
      <c r="AI39" s="17">
        <v>1.0060559199641601</v>
      </c>
      <c r="AJ39" s="17">
        <v>0.99731917956154803</v>
      </c>
      <c r="AK39" s="3">
        <v>0</v>
      </c>
      <c r="AL39" s="3">
        <v>-17</v>
      </c>
      <c r="AN39" s="6">
        <v>-8.9809533456827184E-3</v>
      </c>
      <c r="AP39" s="6">
        <v>-6.030980029150812E-3</v>
      </c>
      <c r="AR39" s="6">
        <v>2.2133499050824845E-4</v>
      </c>
      <c r="AT39" s="6">
        <v>2.5576101690516495E-5</v>
      </c>
      <c r="AV39" s="6">
        <v>1.8301702309024837E-3</v>
      </c>
      <c r="AX39" s="6">
        <v>1.6658630610291159E-3</v>
      </c>
      <c r="AZ39" s="6">
        <v>-1.5936469113397855E-3</v>
      </c>
      <c r="BB39" s="6">
        <v>-1.6323518249707902E-3</v>
      </c>
      <c r="BD39" s="6">
        <v>3.4849064503497118E-3</v>
      </c>
      <c r="BF39" s="6">
        <v>-1.5241806781707279E-3</v>
      </c>
      <c r="BH39" s="6">
        <v>-1.4927550871522977E-3</v>
      </c>
      <c r="BJ39" s="6">
        <v>2.2581081754913246E-3</v>
      </c>
      <c r="BL39" s="6">
        <v>3.7305775740736902E-3</v>
      </c>
      <c r="BN39" s="6">
        <v>-3.9521213879916139E-3</v>
      </c>
      <c r="BR39">
        <v>-17</v>
      </c>
      <c r="BS39">
        <f t="shared" si="4"/>
        <v>17</v>
      </c>
      <c r="BT39">
        <v>159820.5</v>
      </c>
      <c r="BU39">
        <v>77412.66</v>
      </c>
      <c r="BV39">
        <v>1.06938849440814</v>
      </c>
      <c r="BW39">
        <v>1.07055040519545</v>
      </c>
    </row>
    <row r="40" spans="1:75" x14ac:dyDescent="0.25">
      <c r="A40" s="3">
        <v>39</v>
      </c>
      <c r="B40" s="3" t="s">
        <v>21</v>
      </c>
      <c r="C40" s="3" t="s">
        <v>22</v>
      </c>
      <c r="D40" s="3" t="s">
        <v>40</v>
      </c>
      <c r="E40" s="3" t="s">
        <v>71</v>
      </c>
      <c r="F40" s="3" t="s">
        <v>73</v>
      </c>
      <c r="G40" s="3" t="b">
        <v>1</v>
      </c>
      <c r="H40" s="3" t="b">
        <v>1</v>
      </c>
      <c r="I40" s="3" t="b">
        <v>0</v>
      </c>
      <c r="J40" s="3" t="b">
        <v>1</v>
      </c>
      <c r="K40" s="3" t="b">
        <v>1</v>
      </c>
      <c r="L40" s="3">
        <v>500</v>
      </c>
      <c r="M40" s="3">
        <v>5</v>
      </c>
      <c r="N40" s="3">
        <v>0</v>
      </c>
      <c r="O40" s="3">
        <v>4</v>
      </c>
      <c r="P40" s="3">
        <v>8</v>
      </c>
      <c r="Q40" s="3">
        <v>200</v>
      </c>
      <c r="R40" s="3">
        <v>200</v>
      </c>
      <c r="S40" s="3">
        <v>1</v>
      </c>
      <c r="T40" s="3">
        <v>1</v>
      </c>
      <c r="U40" s="3" t="b">
        <v>1</v>
      </c>
      <c r="V40" s="3">
        <v>251</v>
      </c>
      <c r="W40" s="51">
        <v>161041.75</v>
      </c>
      <c r="X40" s="51">
        <v>78031.14</v>
      </c>
      <c r="Y40" s="53">
        <v>469.51</v>
      </c>
      <c r="Z40" s="53">
        <v>469.59</v>
      </c>
      <c r="AA40" s="51">
        <v>438.44</v>
      </c>
      <c r="AB40" s="51">
        <v>437.16</v>
      </c>
      <c r="AC40" s="17">
        <v>1.07108207531593</v>
      </c>
      <c r="AD40" s="17">
        <v>1.0743365114708301</v>
      </c>
      <c r="AE40" s="51">
        <v>1741.66</v>
      </c>
      <c r="AF40" s="51">
        <v>852.14</v>
      </c>
      <c r="AG40" s="51">
        <v>1777.68</v>
      </c>
      <c r="AH40" s="51">
        <v>837.4</v>
      </c>
      <c r="AI40" s="17">
        <v>0.98996536053770301</v>
      </c>
      <c r="AJ40" s="17">
        <v>1.0263360343933901</v>
      </c>
      <c r="AK40" s="3">
        <v>0</v>
      </c>
      <c r="AL40" s="3">
        <v>-17</v>
      </c>
      <c r="AN40" s="6">
        <v>-1.4081950904739626E-3</v>
      </c>
      <c r="AP40" s="6">
        <v>1.9102269965678431E-3</v>
      </c>
      <c r="AR40" s="6">
        <v>-7.7892890890352007E-4</v>
      </c>
      <c r="AT40" s="6">
        <v>8.5679940663441201E-4</v>
      </c>
      <c r="AV40" s="6">
        <v>-7.224955955117407E-4</v>
      </c>
      <c r="AX40" s="6">
        <v>-1.0305956660138227E-3</v>
      </c>
      <c r="AZ40" s="6">
        <v>-1.2479780171936738E-5</v>
      </c>
      <c r="BB40" s="6">
        <v>1.8984730661766314E-3</v>
      </c>
      <c r="BD40" s="6">
        <v>-1.724058155504915E-2</v>
      </c>
      <c r="BF40" s="6">
        <v>1.867868478150414E-2</v>
      </c>
      <c r="BH40" s="6">
        <v>-2.3906528839354735E-3</v>
      </c>
      <c r="BJ40" s="6">
        <v>-5.8150440817857918E-3</v>
      </c>
      <c r="BL40" s="6">
        <v>-1.2322791017190249E-2</v>
      </c>
      <c r="BN40" s="6">
        <v>2.5027745129721612E-2</v>
      </c>
      <c r="BR40">
        <v>-17</v>
      </c>
      <c r="BS40">
        <f t="shared" si="4"/>
        <v>17</v>
      </c>
      <c r="BT40">
        <v>161041.75</v>
      </c>
      <c r="BU40">
        <v>78031.14</v>
      </c>
      <c r="BV40">
        <v>1.07108207531593</v>
      </c>
      <c r="BW40">
        <v>1.0743365114708301</v>
      </c>
    </row>
    <row r="41" spans="1:75" x14ac:dyDescent="0.25">
      <c r="A41" s="3">
        <v>40</v>
      </c>
      <c r="B41" s="3" t="s">
        <v>21</v>
      </c>
      <c r="C41" s="3" t="s">
        <v>22</v>
      </c>
      <c r="D41" s="3" t="s">
        <v>40</v>
      </c>
      <c r="E41" s="3" t="s">
        <v>71</v>
      </c>
      <c r="F41" s="3" t="s">
        <v>73</v>
      </c>
      <c r="G41" s="3" t="b">
        <v>1</v>
      </c>
      <c r="H41" s="3" t="b">
        <v>1</v>
      </c>
      <c r="I41" s="3" t="b">
        <v>0</v>
      </c>
      <c r="J41" s="3" t="b">
        <v>1</v>
      </c>
      <c r="K41" s="3" t="b">
        <v>1</v>
      </c>
      <c r="L41" s="3">
        <v>500</v>
      </c>
      <c r="M41" s="3">
        <v>5</v>
      </c>
      <c r="N41" s="3">
        <v>0</v>
      </c>
      <c r="O41" s="3">
        <v>4</v>
      </c>
      <c r="P41" s="3">
        <v>8</v>
      </c>
      <c r="Q41" s="3">
        <v>200</v>
      </c>
      <c r="R41" s="3">
        <v>200</v>
      </c>
      <c r="S41" s="3">
        <v>1</v>
      </c>
      <c r="T41" s="3">
        <v>1</v>
      </c>
      <c r="U41" s="3" t="b">
        <v>1</v>
      </c>
      <c r="V41" s="3">
        <v>251</v>
      </c>
      <c r="W41" s="51">
        <v>159011.22</v>
      </c>
      <c r="X41" s="51">
        <v>76727.5</v>
      </c>
      <c r="Y41" s="53">
        <v>470.19</v>
      </c>
      <c r="Z41" s="53">
        <v>469.39</v>
      </c>
      <c r="AA41" s="51">
        <v>439.74</v>
      </c>
      <c r="AB41" s="51">
        <v>438.61</v>
      </c>
      <c r="AC41" s="17">
        <v>1.0694205314426</v>
      </c>
      <c r="AD41" s="17">
        <v>1.0702994073048</v>
      </c>
      <c r="AE41" s="51">
        <v>1786.15</v>
      </c>
      <c r="AF41" s="51">
        <v>837.12</v>
      </c>
      <c r="AG41" s="51">
        <v>1776</v>
      </c>
      <c r="AH41" s="51">
        <v>839.7</v>
      </c>
      <c r="AI41" s="17">
        <v>1.0150276284230499</v>
      </c>
      <c r="AJ41" s="17">
        <v>1.00473980984634</v>
      </c>
      <c r="AK41" s="3">
        <v>0</v>
      </c>
      <c r="AL41" s="3">
        <v>-17</v>
      </c>
      <c r="AN41" s="6">
        <v>-1.3999157481424995E-2</v>
      </c>
      <c r="AP41" s="6">
        <v>-1.482835004231442E-2</v>
      </c>
      <c r="AR41" s="6">
        <v>6.6826141364972891E-4</v>
      </c>
      <c r="AT41" s="6">
        <v>4.3053104512469353E-4</v>
      </c>
      <c r="AV41" s="6">
        <v>2.2404200958618947E-3</v>
      </c>
      <c r="AX41" s="6">
        <v>2.2828493799287308E-3</v>
      </c>
      <c r="AZ41" s="6">
        <v>-1.5637363793804537E-3</v>
      </c>
      <c r="BB41" s="6">
        <v>-1.866425972782082E-3</v>
      </c>
      <c r="BD41" s="6">
        <v>7.8636101509186318E-3</v>
      </c>
      <c r="BF41" s="6">
        <v>7.2323867473977899E-4</v>
      </c>
      <c r="BH41" s="6">
        <v>-3.3334455705579247E-3</v>
      </c>
      <c r="BJ41" s="6">
        <v>-3.084419053589027E-3</v>
      </c>
      <c r="BL41" s="6">
        <v>1.2681549318853458E-2</v>
      </c>
      <c r="BN41" s="6">
        <v>3.4590496840223306E-3</v>
      </c>
      <c r="BR41">
        <v>-17</v>
      </c>
      <c r="BS41">
        <f t="shared" si="4"/>
        <v>17</v>
      </c>
      <c r="BT41">
        <v>159011.22</v>
      </c>
      <c r="BU41">
        <v>76727.5</v>
      </c>
      <c r="BV41">
        <v>1.0694205314426</v>
      </c>
      <c r="BW41">
        <v>1.0702994073048</v>
      </c>
    </row>
    <row r="42" spans="1:75" x14ac:dyDescent="0.25">
      <c r="A42" s="1">
        <v>41</v>
      </c>
      <c r="B42" s="1" t="s">
        <v>21</v>
      </c>
      <c r="C42" s="1" t="s">
        <v>22</v>
      </c>
      <c r="D42" s="1" t="s">
        <v>40</v>
      </c>
      <c r="E42" s="1" t="s">
        <v>72</v>
      </c>
      <c r="F42" s="1" t="s">
        <v>73</v>
      </c>
      <c r="G42" s="1" t="b">
        <v>1</v>
      </c>
      <c r="H42" s="1" t="b">
        <v>1</v>
      </c>
      <c r="I42" s="1" t="b">
        <v>0</v>
      </c>
      <c r="J42" s="1" t="b">
        <v>1</v>
      </c>
      <c r="K42" s="1" t="b">
        <v>1</v>
      </c>
      <c r="L42" s="1">
        <v>500</v>
      </c>
      <c r="M42" s="1">
        <v>5</v>
      </c>
      <c r="N42" s="1">
        <v>0</v>
      </c>
      <c r="O42" s="1">
        <v>4</v>
      </c>
      <c r="P42" s="1">
        <v>8</v>
      </c>
      <c r="Q42" s="1">
        <v>200</v>
      </c>
      <c r="R42" s="1">
        <v>200</v>
      </c>
      <c r="S42" s="1">
        <v>1</v>
      </c>
      <c r="T42" s="1">
        <v>1</v>
      </c>
      <c r="U42" s="1" t="b">
        <v>1</v>
      </c>
      <c r="V42" s="1">
        <v>251</v>
      </c>
      <c r="W42" s="50">
        <v>143403.59</v>
      </c>
      <c r="X42" s="50">
        <v>81626.37</v>
      </c>
      <c r="Y42" s="54">
        <v>470.53</v>
      </c>
      <c r="Z42" s="54">
        <v>469.63</v>
      </c>
      <c r="AA42" s="50">
        <v>440.7</v>
      </c>
      <c r="AB42" s="50">
        <v>437.69</v>
      </c>
      <c r="AC42" s="16">
        <v>1.0678670062573401</v>
      </c>
      <c r="AD42" s="16">
        <v>1.0731282487793501</v>
      </c>
      <c r="AE42" s="50">
        <v>1611.47</v>
      </c>
      <c r="AF42" s="50">
        <v>891.75</v>
      </c>
      <c r="AG42" s="50">
        <v>1638.6</v>
      </c>
      <c r="AH42" s="50">
        <v>882.9</v>
      </c>
      <c r="AI42" s="16">
        <v>0.99436041592587499</v>
      </c>
      <c r="AJ42" s="16">
        <v>1.01981352791414</v>
      </c>
      <c r="AK42" s="1">
        <v>0</v>
      </c>
      <c r="AL42" s="1">
        <v>-16</v>
      </c>
      <c r="AN42" s="6" cm="1">
        <f t="array" ref="AN42:AN51">W42:W51/AO42-1</f>
        <v>5.4064483430507071E-3</v>
      </c>
      <c r="AO42" s="23">
        <f>AVERAGE(W42:W51)</f>
        <v>142632.45499999999</v>
      </c>
      <c r="AP42" s="6" cm="1">
        <f t="array" ref="AP42:AP51">X42:X51/AQ42-1</f>
        <v>1.2161193174736962E-2</v>
      </c>
      <c r="AQ42" s="23">
        <f t="shared" ref="AQ42" si="20">AVERAGE(X42:X51)</f>
        <v>80645.622999999992</v>
      </c>
      <c r="AR42" s="6" cm="1">
        <f t="array" ref="AR42:AR51">Y42:Y51/AS42-1</f>
        <v>-7.4116705140825356E-4</v>
      </c>
      <c r="AS42" s="23">
        <f>AVERAGE(Y42:Y51)</f>
        <v>470.87900000000002</v>
      </c>
      <c r="AT42" s="6" cm="1">
        <f t="array" ref="AT42:AT51">Z42:Z51/AU42-1</f>
        <v>1.0828739645549756E-3</v>
      </c>
      <c r="AU42" s="23">
        <f>AVERAGE(Z42:Z51)</f>
        <v>469.12200000000001</v>
      </c>
      <c r="AV42" s="6" cm="1">
        <f t="array" ref="AV42:AV51">AA42:AA51/AW42-1</f>
        <v>-1.7713066444384751E-3</v>
      </c>
      <c r="AW42" s="23">
        <f>AVERAGE(AA42:AA51)</f>
        <v>441.48199999999997</v>
      </c>
      <c r="AX42" s="6" cm="1">
        <f t="array" ref="AX42:AX51">AB42:AB51/AY42-1</f>
        <v>-6.4844031837518745E-4</v>
      </c>
      <c r="AY42" s="23">
        <f>AVERAGE(AB42:AB51)</f>
        <v>437.97400000000005</v>
      </c>
      <c r="AZ42" s="6" cm="1">
        <f t="array" ref="AZ42:AZ51">AC42:AC51/BA42-1</f>
        <v>1.0440417894961307E-3</v>
      </c>
      <c r="BA42" s="23">
        <f>AVERAGE(AC42:AC51)</f>
        <v>1.0667532712630599</v>
      </c>
      <c r="BB42" s="6" cm="1">
        <f t="array" ref="BB42:BB51">AD42:AD51/BC42-1</f>
        <v>1.7341840799343089E-3</v>
      </c>
      <c r="BC42" s="23">
        <f>AVERAGE(AD42:AD51)</f>
        <v>1.0712704685874219</v>
      </c>
      <c r="BD42" s="6" cm="1">
        <f t="array" ref="BD42:BD51">AE42:AE51/BE42-1</f>
        <v>-1.34422903502881E-2</v>
      </c>
      <c r="BE42" s="23">
        <f>AVERAGE(AE42:AE51)</f>
        <v>1633.4270000000001</v>
      </c>
      <c r="BF42" s="6" cm="1">
        <f t="array" ref="BF42:BF51">AF42:AF51/BG42-1</f>
        <v>2.4621949832303258E-2</v>
      </c>
      <c r="BG42" s="23">
        <f>AVERAGE(AF42:AF51)</f>
        <v>870.32099999999991</v>
      </c>
      <c r="BH42" s="6" cm="1">
        <f t="array" ref="BH42:BH51">AG42:AG51/BI42-1</f>
        <v>-4.1127602534873908E-3</v>
      </c>
      <c r="BI42" s="23">
        <f t="shared" ref="BI42" si="21">AVERAGE(AG42:AG51)</f>
        <v>1645.3669999999997</v>
      </c>
      <c r="BJ42" s="6" cm="1">
        <f t="array" ref="BJ42:BJ51">AH42:AH51/BK42-1</f>
        <v>9.5835539307893569E-3</v>
      </c>
      <c r="BK42" s="23">
        <f t="shared" ref="BK42" si="22">AVERAGE(AH42:AH51)</f>
        <v>874.51900000000001</v>
      </c>
      <c r="BL42" s="6" cm="1">
        <f t="array" ref="BL42:BL51">AI42:AI51/BM42-1</f>
        <v>-8.3429394581413518E-3</v>
      </c>
      <c r="BM42" s="22">
        <f t="shared" ref="BM42" si="23">AVERAGE(AI42:AI51)</f>
        <v>1.0027260990634597</v>
      </c>
      <c r="BN42" s="6" cm="1">
        <f t="array" ref="BN42:BN51">AJ42:AJ51/BO42-1</f>
        <v>1.5406149917216228E-2</v>
      </c>
      <c r="BO42" s="22">
        <f t="shared" ref="BO42" si="24">AVERAGE(AJ42:AJ51)</f>
        <v>1.0043405074878493</v>
      </c>
      <c r="BR42">
        <v>-16</v>
      </c>
      <c r="BS42">
        <f t="shared" si="4"/>
        <v>16</v>
      </c>
      <c r="BT42">
        <v>143403.59</v>
      </c>
      <c r="BU42">
        <v>81626.37</v>
      </c>
      <c r="BV42">
        <v>1.0678670062573401</v>
      </c>
      <c r="BW42">
        <v>1.0731282487793501</v>
      </c>
    </row>
    <row r="43" spans="1:75" x14ac:dyDescent="0.25">
      <c r="A43" s="1">
        <v>42</v>
      </c>
      <c r="B43" s="1" t="s">
        <v>21</v>
      </c>
      <c r="C43" s="1" t="s">
        <v>22</v>
      </c>
      <c r="D43" s="1" t="s">
        <v>40</v>
      </c>
      <c r="E43" s="1" t="s">
        <v>72</v>
      </c>
      <c r="F43" s="1" t="s">
        <v>73</v>
      </c>
      <c r="G43" s="1" t="b">
        <v>1</v>
      </c>
      <c r="H43" s="1" t="b">
        <v>1</v>
      </c>
      <c r="I43" s="1" t="b">
        <v>0</v>
      </c>
      <c r="J43" s="1" t="b">
        <v>1</v>
      </c>
      <c r="K43" s="1" t="b">
        <v>1</v>
      </c>
      <c r="L43" s="1">
        <v>500</v>
      </c>
      <c r="M43" s="1">
        <v>5</v>
      </c>
      <c r="N43" s="1">
        <v>0</v>
      </c>
      <c r="O43" s="1">
        <v>4</v>
      </c>
      <c r="P43" s="1">
        <v>8</v>
      </c>
      <c r="Q43" s="1">
        <v>200</v>
      </c>
      <c r="R43" s="1">
        <v>200</v>
      </c>
      <c r="S43" s="1">
        <v>1</v>
      </c>
      <c r="T43" s="1">
        <v>1</v>
      </c>
      <c r="U43" s="1" t="b">
        <v>1</v>
      </c>
      <c r="V43" s="1">
        <v>251</v>
      </c>
      <c r="W43" s="50">
        <v>143184.10999999999</v>
      </c>
      <c r="X43" s="50">
        <v>80940.259999999995</v>
      </c>
      <c r="Y43" s="54">
        <v>470.61</v>
      </c>
      <c r="Z43" s="54">
        <v>468.53</v>
      </c>
      <c r="AA43" s="50">
        <v>441.88</v>
      </c>
      <c r="AB43" s="50">
        <v>437.41</v>
      </c>
      <c r="AC43" s="16">
        <v>1.0652154458755201</v>
      </c>
      <c r="AD43" s="16">
        <v>1.07123700192383</v>
      </c>
      <c r="AE43" s="50">
        <v>1629.4</v>
      </c>
      <c r="AF43" s="50">
        <v>857.99</v>
      </c>
      <c r="AG43" s="50">
        <v>1664.05</v>
      </c>
      <c r="AH43" s="50">
        <v>867.64</v>
      </c>
      <c r="AI43" s="16">
        <v>0.99140452405711599</v>
      </c>
      <c r="AJ43" s="16">
        <v>0.99680704561087097</v>
      </c>
      <c r="AK43" s="1">
        <v>0</v>
      </c>
      <c r="AL43" s="1">
        <v>-16</v>
      </c>
      <c r="AN43" s="6">
        <v>3.8676681264442347E-3</v>
      </c>
      <c r="AP43" s="6">
        <v>3.6534778831085468E-3</v>
      </c>
      <c r="AR43" s="6">
        <v>-5.7127202529738685E-4</v>
      </c>
      <c r="AT43" s="6">
        <v>-1.2619318642059785E-3</v>
      </c>
      <c r="AV43" s="6">
        <v>9.0150900829488734E-4</v>
      </c>
      <c r="AX43" s="6">
        <v>-1.2877476745195571E-3</v>
      </c>
      <c r="AZ43" s="6">
        <v>-1.4415942551729843E-3</v>
      </c>
      <c r="BB43" s="6">
        <v>-3.124016256705886E-5</v>
      </c>
      <c r="BD43" s="6">
        <v>-2.4653688227267434E-3</v>
      </c>
      <c r="BF43" s="6">
        <v>-1.4168335591120851E-2</v>
      </c>
      <c r="BH43" s="6">
        <v>1.1354913523852206E-2</v>
      </c>
      <c r="BJ43" s="6">
        <v>-7.8660383593723848E-3</v>
      </c>
      <c r="BL43" s="6">
        <v>-1.1290795180177282E-2</v>
      </c>
      <c r="BN43" s="6">
        <v>-7.5009041463653947E-3</v>
      </c>
      <c r="BR43">
        <v>-16</v>
      </c>
      <c r="BS43">
        <f t="shared" si="4"/>
        <v>16</v>
      </c>
      <c r="BT43">
        <v>143184.10999999999</v>
      </c>
      <c r="BU43">
        <v>80940.259999999995</v>
      </c>
      <c r="BV43">
        <v>1.0652154458755201</v>
      </c>
      <c r="BW43">
        <v>1.07123700192383</v>
      </c>
    </row>
    <row r="44" spans="1:75" x14ac:dyDescent="0.25">
      <c r="A44" s="1">
        <v>43</v>
      </c>
      <c r="B44" s="1" t="s">
        <v>21</v>
      </c>
      <c r="C44" s="1" t="s">
        <v>22</v>
      </c>
      <c r="D44" s="1" t="s">
        <v>40</v>
      </c>
      <c r="E44" s="1" t="s">
        <v>72</v>
      </c>
      <c r="F44" s="1" t="s">
        <v>73</v>
      </c>
      <c r="G44" s="1" t="b">
        <v>1</v>
      </c>
      <c r="H44" s="1" t="b">
        <v>1</v>
      </c>
      <c r="I44" s="1" t="b">
        <v>0</v>
      </c>
      <c r="J44" s="1" t="b">
        <v>1</v>
      </c>
      <c r="K44" s="1" t="b">
        <v>1</v>
      </c>
      <c r="L44" s="1">
        <v>500</v>
      </c>
      <c r="M44" s="1">
        <v>5</v>
      </c>
      <c r="N44" s="1">
        <v>0</v>
      </c>
      <c r="O44" s="1">
        <v>4</v>
      </c>
      <c r="P44" s="1">
        <v>8</v>
      </c>
      <c r="Q44" s="1">
        <v>200</v>
      </c>
      <c r="R44" s="1">
        <v>200</v>
      </c>
      <c r="S44" s="1">
        <v>1</v>
      </c>
      <c r="T44" s="1">
        <v>1</v>
      </c>
      <c r="U44" s="1" t="b">
        <v>1</v>
      </c>
      <c r="V44" s="1">
        <v>251</v>
      </c>
      <c r="W44" s="50">
        <v>141989.66</v>
      </c>
      <c r="X44" s="50">
        <v>79410.89</v>
      </c>
      <c r="Y44" s="54">
        <v>471.46</v>
      </c>
      <c r="Z44" s="54">
        <v>469.82</v>
      </c>
      <c r="AA44" s="50">
        <v>442.61</v>
      </c>
      <c r="AB44" s="50">
        <v>438.37</v>
      </c>
      <c r="AC44" s="16">
        <v>1.06532885914211</v>
      </c>
      <c r="AD44" s="16">
        <v>1.07191881610824</v>
      </c>
      <c r="AE44" s="50">
        <v>1655.34</v>
      </c>
      <c r="AF44" s="50">
        <v>877.78</v>
      </c>
      <c r="AG44" s="50">
        <v>1669.04</v>
      </c>
      <c r="AH44" s="50">
        <v>867.36</v>
      </c>
      <c r="AI44" s="16">
        <v>0.99936852937670395</v>
      </c>
      <c r="AJ44" s="16">
        <v>1.0205447234884799</v>
      </c>
      <c r="AK44" s="1">
        <v>0</v>
      </c>
      <c r="AL44" s="1">
        <v>-16</v>
      </c>
      <c r="AN44" s="6">
        <v>-4.5066531316451108E-3</v>
      </c>
      <c r="AP44" s="6">
        <v>-1.5310601543743974E-2</v>
      </c>
      <c r="AR44" s="6">
        <v>1.2338626271291009E-3</v>
      </c>
      <c r="AT44" s="6">
        <v>1.4878858804319162E-3</v>
      </c>
      <c r="AV44" s="6">
        <v>2.5550305561723441E-3</v>
      </c>
      <c r="AX44" s="6">
        <v>9.0416326083264664E-4</v>
      </c>
      <c r="AZ44" s="6">
        <v>-1.3352779497580736E-3</v>
      </c>
      <c r="BB44" s="6">
        <v>6.052136596961244E-4</v>
      </c>
      <c r="BD44" s="6">
        <v>1.3415353119545559E-2</v>
      </c>
      <c r="BF44" s="6">
        <v>8.5704010359397564E-3</v>
      </c>
      <c r="BH44" s="6">
        <v>1.4387671565067484E-2</v>
      </c>
      <c r="BJ44" s="6">
        <v>-8.1862143646964647E-3</v>
      </c>
      <c r="BL44" s="6">
        <v>-3.3484415035089921E-3</v>
      </c>
      <c r="BN44" s="6">
        <v>1.6134185447883809E-2</v>
      </c>
      <c r="BR44">
        <v>-16</v>
      </c>
      <c r="BS44">
        <f t="shared" si="4"/>
        <v>16</v>
      </c>
      <c r="BT44">
        <v>141989.66</v>
      </c>
      <c r="BU44">
        <v>79410.89</v>
      </c>
      <c r="BV44">
        <v>1.06532885914211</v>
      </c>
      <c r="BW44">
        <v>1.07191881610824</v>
      </c>
    </row>
    <row r="45" spans="1:75" x14ac:dyDescent="0.25">
      <c r="A45" s="1">
        <v>44</v>
      </c>
      <c r="B45" s="1" t="s">
        <v>21</v>
      </c>
      <c r="C45" s="1" t="s">
        <v>22</v>
      </c>
      <c r="D45" s="1" t="s">
        <v>40</v>
      </c>
      <c r="E45" s="1" t="s">
        <v>72</v>
      </c>
      <c r="F45" s="1" t="s">
        <v>73</v>
      </c>
      <c r="G45" s="1" t="b">
        <v>1</v>
      </c>
      <c r="H45" s="1" t="b">
        <v>1</v>
      </c>
      <c r="I45" s="1" t="b">
        <v>0</v>
      </c>
      <c r="J45" s="1" t="b">
        <v>1</v>
      </c>
      <c r="K45" s="1" t="b">
        <v>1</v>
      </c>
      <c r="L45" s="1">
        <v>500</v>
      </c>
      <c r="M45" s="1">
        <v>5</v>
      </c>
      <c r="N45" s="1">
        <v>0</v>
      </c>
      <c r="O45" s="1">
        <v>4</v>
      </c>
      <c r="P45" s="1">
        <v>8</v>
      </c>
      <c r="Q45" s="1">
        <v>200</v>
      </c>
      <c r="R45" s="1">
        <v>200</v>
      </c>
      <c r="S45" s="1">
        <v>1</v>
      </c>
      <c r="T45" s="1">
        <v>1</v>
      </c>
      <c r="U45" s="1" t="b">
        <v>1</v>
      </c>
      <c r="V45" s="1">
        <v>251</v>
      </c>
      <c r="W45" s="50">
        <v>143405.60999999999</v>
      </c>
      <c r="X45" s="50">
        <v>81088.72</v>
      </c>
      <c r="Y45" s="54">
        <v>470.95</v>
      </c>
      <c r="Z45" s="54">
        <v>468.88</v>
      </c>
      <c r="AA45" s="50">
        <v>440.86</v>
      </c>
      <c r="AB45" s="50">
        <v>437.02</v>
      </c>
      <c r="AC45" s="16">
        <v>1.0683991611002699</v>
      </c>
      <c r="AD45" s="16">
        <v>1.0730005316905999</v>
      </c>
      <c r="AE45" s="50">
        <v>1650.93</v>
      </c>
      <c r="AF45" s="50">
        <v>864.91</v>
      </c>
      <c r="AG45" s="50">
        <v>1635.1</v>
      </c>
      <c r="AH45" s="50">
        <v>864.96</v>
      </c>
      <c r="AI45" s="16">
        <v>1.01850293767713</v>
      </c>
      <c r="AJ45" s="16">
        <v>1.00559954549747</v>
      </c>
      <c r="AK45" s="1">
        <v>0</v>
      </c>
      <c r="AL45" s="1">
        <v>-16</v>
      </c>
      <c r="AN45" s="6">
        <v>5.4206106176886149E-3</v>
      </c>
      <c r="AP45" s="6">
        <v>5.4943713436252928E-3</v>
      </c>
      <c r="AR45" s="6">
        <v>1.5078183567318604E-4</v>
      </c>
      <c r="AT45" s="6">
        <v>-5.1585728232750316E-4</v>
      </c>
      <c r="AV45" s="6">
        <v>-1.4088909627119062E-3</v>
      </c>
      <c r="AX45" s="6">
        <v>-2.1782114920064766E-3</v>
      </c>
      <c r="AZ45" s="6">
        <v>1.5428964518302557E-3</v>
      </c>
      <c r="BB45" s="6">
        <v>1.6149638713174319E-3</v>
      </c>
      <c r="BD45" s="6">
        <v>1.0715507947401282E-2</v>
      </c>
      <c r="BF45" s="6">
        <v>-6.2172462803953277E-3</v>
      </c>
      <c r="BH45" s="6">
        <v>-6.2399452523357324E-3</v>
      </c>
      <c r="BJ45" s="6">
        <v>-1.0930580124617006E-2</v>
      </c>
      <c r="BL45" s="6">
        <v>1.5733946317350034E-2</v>
      </c>
      <c r="BN45" s="6">
        <v>1.2535967634821343E-3</v>
      </c>
      <c r="BR45">
        <v>-16</v>
      </c>
      <c r="BS45">
        <f t="shared" si="4"/>
        <v>16</v>
      </c>
      <c r="BT45">
        <v>143405.60999999999</v>
      </c>
      <c r="BU45">
        <v>81088.72</v>
      </c>
      <c r="BV45">
        <v>1.0683991611002699</v>
      </c>
      <c r="BW45">
        <v>1.0730005316905999</v>
      </c>
    </row>
    <row r="46" spans="1:75" x14ac:dyDescent="0.25">
      <c r="A46" s="1">
        <v>45</v>
      </c>
      <c r="B46" s="1" t="s">
        <v>21</v>
      </c>
      <c r="C46" s="1" t="s">
        <v>22</v>
      </c>
      <c r="D46" s="1" t="s">
        <v>40</v>
      </c>
      <c r="E46" s="1" t="s">
        <v>72</v>
      </c>
      <c r="F46" s="1" t="s">
        <v>73</v>
      </c>
      <c r="G46" s="1" t="b">
        <v>1</v>
      </c>
      <c r="H46" s="1" t="b">
        <v>1</v>
      </c>
      <c r="I46" s="1" t="b">
        <v>0</v>
      </c>
      <c r="J46" s="1" t="b">
        <v>1</v>
      </c>
      <c r="K46" s="1" t="b">
        <v>1</v>
      </c>
      <c r="L46" s="1">
        <v>500</v>
      </c>
      <c r="M46" s="1">
        <v>5</v>
      </c>
      <c r="N46" s="1">
        <v>0</v>
      </c>
      <c r="O46" s="1">
        <v>4</v>
      </c>
      <c r="P46" s="1">
        <v>8</v>
      </c>
      <c r="Q46" s="1">
        <v>200</v>
      </c>
      <c r="R46" s="1">
        <v>200</v>
      </c>
      <c r="S46" s="1">
        <v>1</v>
      </c>
      <c r="T46" s="1">
        <v>1</v>
      </c>
      <c r="U46" s="1" t="b">
        <v>1</v>
      </c>
      <c r="V46" s="1">
        <v>251</v>
      </c>
      <c r="W46" s="50">
        <v>142469.10999999999</v>
      </c>
      <c r="X46" s="50">
        <v>80443.360000000001</v>
      </c>
      <c r="Y46" s="54">
        <v>470.78</v>
      </c>
      <c r="Z46" s="54">
        <v>469.17</v>
      </c>
      <c r="AA46" s="50">
        <v>441.91</v>
      </c>
      <c r="AB46" s="50">
        <v>438.37</v>
      </c>
      <c r="AC46" s="16">
        <v>1.06547593328622</v>
      </c>
      <c r="AD46" s="16">
        <v>1.07043401689664</v>
      </c>
      <c r="AE46" s="50">
        <v>1628.02</v>
      </c>
      <c r="AF46" s="50">
        <v>875.08</v>
      </c>
      <c r="AG46" s="50">
        <v>1653.9</v>
      </c>
      <c r="AH46" s="50">
        <v>876.62</v>
      </c>
      <c r="AI46" s="16">
        <v>0.99227126234350005</v>
      </c>
      <c r="AJ46" s="16">
        <v>1.00616776552646</v>
      </c>
      <c r="AK46" s="1">
        <v>0</v>
      </c>
      <c r="AL46" s="1">
        <v>-16</v>
      </c>
      <c r="AN46" s="6">
        <v>-1.1452162132384869E-3</v>
      </c>
      <c r="AP46" s="6">
        <v>-2.5080468409300893E-3</v>
      </c>
      <c r="AR46" s="6">
        <v>-2.1024509481215592E-4</v>
      </c>
      <c r="AT46" s="6">
        <v>1.0231879980038272E-4</v>
      </c>
      <c r="AV46" s="6">
        <v>9.694619486186884E-4</v>
      </c>
      <c r="AX46" s="6">
        <v>9.0416326083264664E-4</v>
      </c>
      <c r="AZ46" s="6">
        <v>-1.1974071336359193E-3</v>
      </c>
      <c r="BB46" s="6">
        <v>-7.8080346215914087E-4</v>
      </c>
      <c r="BD46" s="6">
        <v>-3.3102183323773238E-3</v>
      </c>
      <c r="BF46" s="6">
        <v>5.4680974031422469E-3</v>
      </c>
      <c r="BH46" s="6">
        <v>5.1860770271923151E-3</v>
      </c>
      <c r="BJ46" s="6">
        <v>2.4024635256638671E-3</v>
      </c>
      <c r="BL46" s="6">
        <v>-1.0426413284469582E-2</v>
      </c>
      <c r="BN46" s="6">
        <v>1.819361088184257E-3</v>
      </c>
      <c r="BR46">
        <v>-16</v>
      </c>
      <c r="BS46">
        <f t="shared" si="4"/>
        <v>16</v>
      </c>
      <c r="BT46">
        <v>142469.10999999999</v>
      </c>
      <c r="BU46">
        <v>80443.360000000001</v>
      </c>
      <c r="BV46">
        <v>1.06547593328622</v>
      </c>
      <c r="BW46">
        <v>1.07043401689664</v>
      </c>
    </row>
    <row r="47" spans="1:75" x14ac:dyDescent="0.25">
      <c r="A47" s="1">
        <v>46</v>
      </c>
      <c r="B47" s="1" t="s">
        <v>21</v>
      </c>
      <c r="C47" s="1" t="s">
        <v>22</v>
      </c>
      <c r="D47" s="1" t="s">
        <v>40</v>
      </c>
      <c r="E47" s="1" t="s">
        <v>72</v>
      </c>
      <c r="F47" s="1" t="s">
        <v>73</v>
      </c>
      <c r="G47" s="1" t="b">
        <v>1</v>
      </c>
      <c r="H47" s="1" t="b">
        <v>1</v>
      </c>
      <c r="I47" s="1" t="b">
        <v>0</v>
      </c>
      <c r="J47" s="1" t="b">
        <v>1</v>
      </c>
      <c r="K47" s="1" t="b">
        <v>1</v>
      </c>
      <c r="L47" s="1">
        <v>500</v>
      </c>
      <c r="M47" s="1">
        <v>5</v>
      </c>
      <c r="N47" s="1">
        <v>0</v>
      </c>
      <c r="O47" s="1">
        <v>4</v>
      </c>
      <c r="P47" s="1">
        <v>8</v>
      </c>
      <c r="Q47" s="1">
        <v>200</v>
      </c>
      <c r="R47" s="1">
        <v>200</v>
      </c>
      <c r="S47" s="1">
        <v>1</v>
      </c>
      <c r="T47" s="1">
        <v>1</v>
      </c>
      <c r="U47" s="1" t="b">
        <v>1</v>
      </c>
      <c r="V47" s="1">
        <v>251</v>
      </c>
      <c r="W47" s="50">
        <v>140744.97</v>
      </c>
      <c r="X47" s="50">
        <v>79489.27</v>
      </c>
      <c r="Y47" s="54">
        <v>470.62</v>
      </c>
      <c r="Z47" s="54">
        <v>469.46</v>
      </c>
      <c r="AA47" s="50">
        <v>443.5</v>
      </c>
      <c r="AB47" s="50">
        <v>438.75</v>
      </c>
      <c r="AC47" s="16">
        <v>1.0613248938324</v>
      </c>
      <c r="AD47" s="16">
        <v>1.0702150774616701</v>
      </c>
      <c r="AE47" s="50">
        <v>1589.69</v>
      </c>
      <c r="AF47" s="50">
        <v>879.38</v>
      </c>
      <c r="AG47" s="50">
        <v>1682.76</v>
      </c>
      <c r="AH47" s="50">
        <v>867.45</v>
      </c>
      <c r="AI47" s="16">
        <v>0.95305140976092595</v>
      </c>
      <c r="AJ47" s="16">
        <v>1.0235269078653699</v>
      </c>
      <c r="AK47" s="1">
        <v>0</v>
      </c>
      <c r="AL47" s="1">
        <v>-16</v>
      </c>
      <c r="AN47" s="6">
        <v>-1.3233208388651718E-2</v>
      </c>
      <c r="AP47" s="6">
        <v>-1.4338695108102595E-2</v>
      </c>
      <c r="AR47" s="6">
        <v>-5.5003514703355627E-4</v>
      </c>
      <c r="AT47" s="6">
        <v>7.2049488192837963E-4</v>
      </c>
      <c r="AV47" s="6">
        <v>4.5709677857761477E-3</v>
      </c>
      <c r="AX47" s="6">
        <v>1.7717946727431322E-3</v>
      </c>
      <c r="AZ47" s="6">
        <v>-5.0886906812411814E-3</v>
      </c>
      <c r="BB47" s="6">
        <v>-9.8517709271261911E-4</v>
      </c>
      <c r="BD47" s="6">
        <v>-2.6776219567816617E-2</v>
      </c>
      <c r="BF47" s="6">
        <v>1.0408803188708626E-2</v>
      </c>
      <c r="BH47" s="6">
        <v>2.2726236760552743E-2</v>
      </c>
      <c r="BJ47" s="6">
        <v>-8.083300648699443E-3</v>
      </c>
      <c r="BL47" s="6">
        <v>-4.9539639338129882E-2</v>
      </c>
      <c r="BN47" s="6">
        <v>1.9103481572710246E-2</v>
      </c>
      <c r="BR47">
        <v>-16</v>
      </c>
      <c r="BS47">
        <f t="shared" si="4"/>
        <v>16</v>
      </c>
      <c r="BT47">
        <v>140744.97</v>
      </c>
      <c r="BU47">
        <v>79489.27</v>
      </c>
      <c r="BV47">
        <v>1.0613248938324</v>
      </c>
      <c r="BW47">
        <v>1.0702150774616701</v>
      </c>
    </row>
    <row r="48" spans="1:75" x14ac:dyDescent="0.25">
      <c r="A48" s="1">
        <v>47</v>
      </c>
      <c r="B48" s="1" t="s">
        <v>21</v>
      </c>
      <c r="C48" s="1" t="s">
        <v>22</v>
      </c>
      <c r="D48" s="1" t="s">
        <v>40</v>
      </c>
      <c r="E48" s="1" t="s">
        <v>72</v>
      </c>
      <c r="F48" s="1" t="s">
        <v>73</v>
      </c>
      <c r="G48" s="1" t="b">
        <v>1</v>
      </c>
      <c r="H48" s="1" t="b">
        <v>1</v>
      </c>
      <c r="I48" s="1" t="b">
        <v>0</v>
      </c>
      <c r="J48" s="1" t="b">
        <v>1</v>
      </c>
      <c r="K48" s="1" t="b">
        <v>1</v>
      </c>
      <c r="L48" s="1">
        <v>500</v>
      </c>
      <c r="M48" s="1">
        <v>5</v>
      </c>
      <c r="N48" s="1">
        <v>0</v>
      </c>
      <c r="O48" s="1">
        <v>4</v>
      </c>
      <c r="P48" s="1">
        <v>8</v>
      </c>
      <c r="Q48" s="1">
        <v>200</v>
      </c>
      <c r="R48" s="1">
        <v>200</v>
      </c>
      <c r="S48" s="1">
        <v>1</v>
      </c>
      <c r="T48" s="1">
        <v>1</v>
      </c>
      <c r="U48" s="1" t="b">
        <v>1</v>
      </c>
      <c r="V48" s="1">
        <v>251</v>
      </c>
      <c r="W48" s="50">
        <v>143245.20000000001</v>
      </c>
      <c r="X48" s="50">
        <v>80768.36</v>
      </c>
      <c r="Y48" s="54">
        <v>471.34</v>
      </c>
      <c r="Z48" s="54">
        <v>469.05</v>
      </c>
      <c r="AA48" s="50">
        <v>440.7</v>
      </c>
      <c r="AB48" s="50">
        <v>437.86</v>
      </c>
      <c r="AC48" s="16">
        <v>1.06966057775765</v>
      </c>
      <c r="AD48" s="16">
        <v>1.0714025229122</v>
      </c>
      <c r="AE48" s="50">
        <v>1658.75</v>
      </c>
      <c r="AF48" s="50">
        <v>862.36</v>
      </c>
      <c r="AG48" s="50">
        <v>1630.23</v>
      </c>
      <c r="AH48" s="50">
        <v>879.85</v>
      </c>
      <c r="AI48" s="16">
        <v>1.0279990521220199</v>
      </c>
      <c r="AJ48" s="16">
        <v>0.99203411619634396</v>
      </c>
      <c r="AK48" s="1">
        <v>0</v>
      </c>
      <c r="AL48" s="1">
        <v>-16</v>
      </c>
      <c r="AN48" s="6">
        <v>4.2959717688377808E-3</v>
      </c>
      <c r="AP48" s="6">
        <v>1.5219300866460284E-3</v>
      </c>
      <c r="AR48" s="6">
        <v>9.7902008796313389E-4</v>
      </c>
      <c r="AT48" s="6">
        <v>-1.534781997006851E-4</v>
      </c>
      <c r="AV48" s="6">
        <v>-1.7713066444384751E-3</v>
      </c>
      <c r="AX48" s="6">
        <v>-2.6028942357314566E-4</v>
      </c>
      <c r="AZ48" s="6">
        <v>2.725378560262337E-3</v>
      </c>
      <c r="BB48" s="6">
        <v>1.2326889301084165E-4</v>
      </c>
      <c r="BD48" s="6">
        <v>1.5502988502087867E-2</v>
      </c>
      <c r="BF48" s="6">
        <v>-9.1471997113707904E-3</v>
      </c>
      <c r="BH48" s="6">
        <v>-9.1997712364473294E-3</v>
      </c>
      <c r="BJ48" s="6">
        <v>6.0959224442236337E-3</v>
      </c>
      <c r="BL48" s="6">
        <v>2.5204243793160552E-2</v>
      </c>
      <c r="BN48" s="6">
        <v>-1.2253206158424512E-2</v>
      </c>
      <c r="BR48">
        <v>-16</v>
      </c>
      <c r="BS48">
        <f t="shared" si="4"/>
        <v>16</v>
      </c>
      <c r="BT48">
        <v>143245.20000000001</v>
      </c>
      <c r="BU48">
        <v>80768.36</v>
      </c>
      <c r="BV48">
        <v>1.06966057775765</v>
      </c>
      <c r="BW48">
        <v>1.0714025229122</v>
      </c>
    </row>
    <row r="49" spans="1:75" x14ac:dyDescent="0.25">
      <c r="A49" s="1">
        <v>48</v>
      </c>
      <c r="B49" s="1" t="s">
        <v>21</v>
      </c>
      <c r="C49" s="1" t="s">
        <v>22</v>
      </c>
      <c r="D49" s="1" t="s">
        <v>40</v>
      </c>
      <c r="E49" s="1" t="s">
        <v>72</v>
      </c>
      <c r="F49" s="1" t="s">
        <v>73</v>
      </c>
      <c r="G49" s="1" t="b">
        <v>1</v>
      </c>
      <c r="H49" s="1" t="b">
        <v>1</v>
      </c>
      <c r="I49" s="1" t="b">
        <v>0</v>
      </c>
      <c r="J49" s="1" t="b">
        <v>1</v>
      </c>
      <c r="K49" s="1" t="b">
        <v>1</v>
      </c>
      <c r="L49" s="1">
        <v>500</v>
      </c>
      <c r="M49" s="1">
        <v>5</v>
      </c>
      <c r="N49" s="1">
        <v>0</v>
      </c>
      <c r="O49" s="1">
        <v>4</v>
      </c>
      <c r="P49" s="1">
        <v>8</v>
      </c>
      <c r="Q49" s="1">
        <v>200</v>
      </c>
      <c r="R49" s="1">
        <v>200</v>
      </c>
      <c r="S49" s="1">
        <v>1</v>
      </c>
      <c r="T49" s="1">
        <v>1</v>
      </c>
      <c r="U49" s="1" t="b">
        <v>1</v>
      </c>
      <c r="V49" s="1">
        <v>251</v>
      </c>
      <c r="W49" s="50">
        <v>143181.88</v>
      </c>
      <c r="X49" s="50">
        <v>80980.88</v>
      </c>
      <c r="Y49" s="54">
        <v>470.44</v>
      </c>
      <c r="Z49" s="54">
        <v>468.8</v>
      </c>
      <c r="AA49" s="50">
        <v>441.67</v>
      </c>
      <c r="AB49" s="50">
        <v>438.34</v>
      </c>
      <c r="AC49" s="16">
        <v>1.0653290489112199</v>
      </c>
      <c r="AD49" s="16">
        <v>1.0696357448320499</v>
      </c>
      <c r="AE49" s="50">
        <v>1627.62</v>
      </c>
      <c r="AF49" s="50">
        <v>871.23</v>
      </c>
      <c r="AG49" s="50">
        <v>1653.8</v>
      </c>
      <c r="AH49" s="50">
        <v>879.43</v>
      </c>
      <c r="AI49" s="16">
        <v>0.99568118320094601</v>
      </c>
      <c r="AJ49" s="16">
        <v>1.0015066071543799</v>
      </c>
      <c r="AK49" s="1">
        <v>0</v>
      </c>
      <c r="AL49" s="1">
        <v>-16</v>
      </c>
      <c r="AN49" s="6">
        <v>3.852033536126287E-3</v>
      </c>
      <c r="AP49" s="6">
        <v>4.1571629994106019E-3</v>
      </c>
      <c r="AR49" s="6">
        <v>-9.3229895578272881E-4</v>
      </c>
      <c r="AT49" s="6">
        <v>-6.8638861532821505E-4</v>
      </c>
      <c r="AV49" s="6">
        <v>4.2583842602872402E-4</v>
      </c>
      <c r="AX49" s="6">
        <v>8.3566604410290068E-4</v>
      </c>
      <c r="AZ49" s="6">
        <v>-1.3351000556610648E-3</v>
      </c>
      <c r="BB49" s="6">
        <v>-1.5259673474687929E-3</v>
      </c>
      <c r="BD49" s="6">
        <v>-3.5551022482182004E-3</v>
      </c>
      <c r="BF49" s="6">
        <v>1.0444422230420081E-3</v>
      </c>
      <c r="BH49" s="6">
        <v>5.1253003129394514E-3</v>
      </c>
      <c r="BJ49" s="6">
        <v>5.6156584362374584E-3</v>
      </c>
      <c r="BL49" s="6">
        <v>-7.0257629367517227E-3</v>
      </c>
      <c r="BN49" s="6">
        <v>-2.8216529278081159E-3</v>
      </c>
      <c r="BR49">
        <v>-16</v>
      </c>
      <c r="BS49">
        <f t="shared" si="4"/>
        <v>16</v>
      </c>
      <c r="BT49">
        <v>143181.88</v>
      </c>
      <c r="BU49">
        <v>80980.88</v>
      </c>
      <c r="BV49">
        <v>1.0653290489112199</v>
      </c>
      <c r="BW49">
        <v>1.0696357448320499</v>
      </c>
    </row>
    <row r="50" spans="1:75" x14ac:dyDescent="0.25">
      <c r="A50" s="1">
        <v>49</v>
      </c>
      <c r="B50" s="1" t="s">
        <v>21</v>
      </c>
      <c r="C50" s="1" t="s">
        <v>22</v>
      </c>
      <c r="D50" s="1" t="s">
        <v>40</v>
      </c>
      <c r="E50" s="1" t="s">
        <v>72</v>
      </c>
      <c r="F50" s="1" t="s">
        <v>73</v>
      </c>
      <c r="G50" s="1" t="b">
        <v>1</v>
      </c>
      <c r="H50" s="1" t="b">
        <v>1</v>
      </c>
      <c r="I50" s="1" t="b">
        <v>0</v>
      </c>
      <c r="J50" s="1" t="b">
        <v>1</v>
      </c>
      <c r="K50" s="1" t="b">
        <v>1</v>
      </c>
      <c r="L50" s="1">
        <v>500</v>
      </c>
      <c r="M50" s="1">
        <v>5</v>
      </c>
      <c r="N50" s="1">
        <v>0</v>
      </c>
      <c r="O50" s="1">
        <v>4</v>
      </c>
      <c r="P50" s="1">
        <v>8</v>
      </c>
      <c r="Q50" s="1">
        <v>200</v>
      </c>
      <c r="R50" s="1">
        <v>200</v>
      </c>
      <c r="S50" s="1">
        <v>1</v>
      </c>
      <c r="T50" s="1">
        <v>1</v>
      </c>
      <c r="U50" s="1" t="b">
        <v>1</v>
      </c>
      <c r="V50" s="1">
        <v>251</v>
      </c>
      <c r="W50" s="50">
        <v>142148.26999999999</v>
      </c>
      <c r="X50" s="50">
        <v>81536.960000000006</v>
      </c>
      <c r="Y50" s="54">
        <v>470.67</v>
      </c>
      <c r="Z50" s="54">
        <v>468.59</v>
      </c>
      <c r="AA50" s="50">
        <v>439.85</v>
      </c>
      <c r="AB50" s="50">
        <v>437.96</v>
      </c>
      <c r="AC50" s="16">
        <v>1.07022855561276</v>
      </c>
      <c r="AD50" s="16">
        <v>1.07004700446621</v>
      </c>
      <c r="AE50" s="50">
        <v>1633.81</v>
      </c>
      <c r="AF50" s="50">
        <v>857.18</v>
      </c>
      <c r="AG50" s="50">
        <v>1588.28</v>
      </c>
      <c r="AH50" s="50">
        <v>886.39</v>
      </c>
      <c r="AI50" s="16">
        <v>1.0401899048230101</v>
      </c>
      <c r="AJ50" s="16">
        <v>0.97532999973578904</v>
      </c>
      <c r="AK50" s="1">
        <v>0</v>
      </c>
      <c r="AL50" s="1">
        <v>-16</v>
      </c>
      <c r="AN50" s="6">
        <v>-3.3946341314814443E-3</v>
      </c>
      <c r="AP50" s="6">
        <v>1.1052515522138373E-2</v>
      </c>
      <c r="AR50" s="6">
        <v>-4.4385075571429233E-4</v>
      </c>
      <c r="AT50" s="6">
        <v>-1.134033364455389E-3</v>
      </c>
      <c r="AV50" s="6">
        <v>-3.696639953610692E-3</v>
      </c>
      <c r="AX50" s="6">
        <v>-3.196536780736281E-5</v>
      </c>
      <c r="AZ50" s="6">
        <v>3.2578145699850847E-3</v>
      </c>
      <c r="BB50" s="6">
        <v>-1.1420683731020453E-3</v>
      </c>
      <c r="BD50" s="6">
        <v>2.3447634941731188E-4</v>
      </c>
      <c r="BF50" s="6">
        <v>-1.5099026680960193E-2</v>
      </c>
      <c r="BH50" s="6">
        <v>-3.469560286550033E-2</v>
      </c>
      <c r="BJ50" s="6">
        <v>1.3574319140007285E-2</v>
      </c>
      <c r="BL50" s="6">
        <v>3.7361953373450163E-2</v>
      </c>
      <c r="BN50" s="6">
        <v>-2.8885131621967597E-2</v>
      </c>
      <c r="BR50">
        <v>-16</v>
      </c>
      <c r="BS50">
        <f t="shared" si="4"/>
        <v>16</v>
      </c>
      <c r="BT50">
        <v>142148.26999999999</v>
      </c>
      <c r="BU50">
        <v>81536.960000000006</v>
      </c>
      <c r="BV50">
        <v>1.07022855561276</v>
      </c>
      <c r="BW50">
        <v>1.07004700446621</v>
      </c>
    </row>
    <row r="51" spans="1:75" x14ac:dyDescent="0.25">
      <c r="A51" s="1">
        <v>50</v>
      </c>
      <c r="B51" s="1" t="s">
        <v>21</v>
      </c>
      <c r="C51" s="1" t="s">
        <v>22</v>
      </c>
      <c r="D51" s="1" t="s">
        <v>40</v>
      </c>
      <c r="E51" s="1" t="s">
        <v>72</v>
      </c>
      <c r="F51" s="1" t="s">
        <v>73</v>
      </c>
      <c r="G51" s="1" t="b">
        <v>1</v>
      </c>
      <c r="H51" s="1" t="b">
        <v>1</v>
      </c>
      <c r="I51" s="1" t="b">
        <v>0</v>
      </c>
      <c r="J51" s="1" t="b">
        <v>1</v>
      </c>
      <c r="K51" s="1" t="b">
        <v>1</v>
      </c>
      <c r="L51" s="1">
        <v>500</v>
      </c>
      <c r="M51" s="1">
        <v>5</v>
      </c>
      <c r="N51" s="1">
        <v>0</v>
      </c>
      <c r="O51" s="1">
        <v>4</v>
      </c>
      <c r="P51" s="1">
        <v>8</v>
      </c>
      <c r="Q51" s="1">
        <v>200</v>
      </c>
      <c r="R51" s="1">
        <v>200</v>
      </c>
      <c r="S51" s="1">
        <v>1</v>
      </c>
      <c r="T51" s="1">
        <v>1</v>
      </c>
      <c r="U51" s="1" t="b">
        <v>1</v>
      </c>
      <c r="V51" s="1">
        <v>251</v>
      </c>
      <c r="W51" s="50">
        <v>142552.15</v>
      </c>
      <c r="X51" s="50">
        <v>80171.16</v>
      </c>
      <c r="Y51" s="54">
        <v>471.39</v>
      </c>
      <c r="Z51" s="54">
        <v>469.29</v>
      </c>
      <c r="AA51" s="50">
        <v>441.14</v>
      </c>
      <c r="AB51" s="50">
        <v>437.97</v>
      </c>
      <c r="AC51" s="16">
        <v>1.0687032308551101</v>
      </c>
      <c r="AD51" s="16">
        <v>1.0716857208034301</v>
      </c>
      <c r="AE51" s="50">
        <v>1649.24</v>
      </c>
      <c r="AF51" s="50">
        <v>865.55</v>
      </c>
      <c r="AG51" s="50">
        <v>1637.91</v>
      </c>
      <c r="AH51" s="50">
        <v>872.59</v>
      </c>
      <c r="AI51" s="16">
        <v>1.0144317713473701</v>
      </c>
      <c r="AJ51" s="16">
        <v>1.00207483588919</v>
      </c>
      <c r="AK51" s="1">
        <v>0</v>
      </c>
      <c r="AL51" s="1">
        <v>-16</v>
      </c>
      <c r="AN51" s="6">
        <v>-5.6302052713030903E-4</v>
      </c>
      <c r="AP51" s="6">
        <v>-5.8833075168877036E-3</v>
      </c>
      <c r="AR51" s="6">
        <v>1.0852044792823978E-3</v>
      </c>
      <c r="AT51" s="6">
        <v>3.5811579930178361E-4</v>
      </c>
      <c r="AV51" s="6">
        <v>-7.746635196904661E-4</v>
      </c>
      <c r="AX51" s="6">
        <v>-9.1329622307068092E-6</v>
      </c>
      <c r="AZ51" s="6">
        <v>1.8279387038968586E-3</v>
      </c>
      <c r="BB51" s="6">
        <v>3.8762593405161638E-4</v>
      </c>
      <c r="BD51" s="6">
        <v>9.6808734029740773E-3</v>
      </c>
      <c r="BF51" s="6">
        <v>-5.4818854192877353E-3</v>
      </c>
      <c r="BH51" s="6">
        <v>-4.5321195818316395E-3</v>
      </c>
      <c r="BJ51" s="6">
        <v>-2.2057839795361911E-3</v>
      </c>
      <c r="BL51" s="6">
        <v>1.1673848217218508E-2</v>
      </c>
      <c r="BN51" s="6">
        <v>-2.2558799349101655E-3</v>
      </c>
      <c r="BR51">
        <v>-16</v>
      </c>
      <c r="BS51">
        <f t="shared" si="4"/>
        <v>16</v>
      </c>
      <c r="BT51">
        <v>142552.15</v>
      </c>
      <c r="BU51">
        <v>80171.16</v>
      </c>
      <c r="BV51">
        <v>1.0687032308551101</v>
      </c>
      <c r="BW51">
        <v>1.0716857208034301</v>
      </c>
    </row>
    <row r="52" spans="1:75" x14ac:dyDescent="0.25">
      <c r="A52" s="3">
        <v>51</v>
      </c>
      <c r="B52" s="3" t="s">
        <v>21</v>
      </c>
      <c r="C52" s="3" t="s">
        <v>22</v>
      </c>
      <c r="D52" s="3" t="s">
        <v>40</v>
      </c>
      <c r="E52" s="3" t="s">
        <v>244</v>
      </c>
      <c r="F52" s="3" t="s">
        <v>73</v>
      </c>
      <c r="G52" s="3" t="b">
        <v>1</v>
      </c>
      <c r="H52" s="3" t="b">
        <v>1</v>
      </c>
      <c r="I52" s="3" t="b">
        <v>0</v>
      </c>
      <c r="J52" s="3" t="b">
        <v>1</v>
      </c>
      <c r="K52" s="3" t="b">
        <v>1</v>
      </c>
      <c r="L52" s="3">
        <v>500</v>
      </c>
      <c r="M52" s="3">
        <v>5</v>
      </c>
      <c r="N52" s="3">
        <v>0</v>
      </c>
      <c r="O52" s="3">
        <v>4</v>
      </c>
      <c r="P52" s="3">
        <v>8</v>
      </c>
      <c r="Q52" s="3">
        <v>200</v>
      </c>
      <c r="R52" s="3">
        <v>200</v>
      </c>
      <c r="S52" s="3">
        <v>1</v>
      </c>
      <c r="T52" s="3">
        <v>1</v>
      </c>
      <c r="U52" s="3" t="b">
        <v>1</v>
      </c>
      <c r="V52" s="3">
        <v>251</v>
      </c>
      <c r="W52" s="51">
        <v>126164.4</v>
      </c>
      <c r="X52" s="51">
        <v>82629.09</v>
      </c>
      <c r="Y52" s="53">
        <v>472.41</v>
      </c>
      <c r="Z52" s="53">
        <v>468.45</v>
      </c>
      <c r="AA52" s="51">
        <v>444.23</v>
      </c>
      <c r="AB52" s="51">
        <v>438.44</v>
      </c>
      <c r="AC52" s="17">
        <v>1.0635708745282</v>
      </c>
      <c r="AD52" s="17">
        <v>1.0686142991686001</v>
      </c>
      <c r="AE52" s="51">
        <v>1549.86</v>
      </c>
      <c r="AF52" s="51">
        <v>879.53</v>
      </c>
      <c r="AG52" s="51">
        <v>1515.79</v>
      </c>
      <c r="AH52" s="51">
        <v>899.39</v>
      </c>
      <c r="AI52" s="17">
        <v>1.0303619016177501</v>
      </c>
      <c r="AJ52" s="17">
        <v>0.98470081121492103</v>
      </c>
      <c r="AK52" s="3">
        <v>0</v>
      </c>
      <c r="AL52" s="3">
        <v>-15</v>
      </c>
      <c r="AN52" s="6" cm="1">
        <f t="array" ref="AN52:AN61">W52:W61/AO52-1</f>
        <v>3.5757423011735234E-3</v>
      </c>
      <c r="AO52" s="23">
        <f>AVERAGE(W52:W61)</f>
        <v>125714.876</v>
      </c>
      <c r="AP52" s="6" cm="1">
        <f t="array" ref="AP52:AP61">X52:X61/AQ52-1</f>
        <v>-3.4626045796890548E-3</v>
      </c>
      <c r="AQ52" s="23">
        <f t="shared" ref="AQ52" si="25">AVERAGE(X52:X61)</f>
        <v>82916.195999999996</v>
      </c>
      <c r="AR52" s="6" cm="1">
        <f t="array" ref="AR52:AR61">Y52:Y61/AS52-1</f>
        <v>5.3795779361065499E-4</v>
      </c>
      <c r="AS52" s="23">
        <f>AVERAGE(Y52:Y61)</f>
        <v>472.15599999999995</v>
      </c>
      <c r="AT52" s="6" cm="1">
        <f t="array" ref="AT52:AT61">Z52:Z61/AU52-1</f>
        <v>-1.3515702944462138E-3</v>
      </c>
      <c r="AU52" s="23">
        <f>AVERAGE(Z52:Z61)</f>
        <v>469.084</v>
      </c>
      <c r="AV52" s="6" cm="1">
        <f t="array" ref="AV52:AV61">AA52:AA61/AW52-1</f>
        <v>-6.2541056628917513E-4</v>
      </c>
      <c r="AW52" s="23">
        <f>AVERAGE(AA52:AA61)</f>
        <v>444.5080000000001</v>
      </c>
      <c r="AX52" s="6" cm="1">
        <f t="array" ref="AX52:AX61">AB52:AB61/AY52-1</f>
        <v>5.4997843445558914E-4</v>
      </c>
      <c r="AY52" s="23">
        <f>AVERAGE(AB52:AB61)</f>
        <v>438.19899999999996</v>
      </c>
      <c r="AZ52" s="6" cm="1">
        <f t="array" ref="AZ52:AZ61">AC52:AC61/BA52-1</f>
        <v>1.1481954149397122E-3</v>
      </c>
      <c r="BA52" s="23">
        <f>AVERAGE(AC52:AC61)</f>
        <v>1.06235108788004</v>
      </c>
      <c r="BB52" s="6" cm="1">
        <f t="array" ref="BB52:BB61">AD52:AD61/BC52-1</f>
        <v>-1.8686696187301122E-3</v>
      </c>
      <c r="BC52" s="23">
        <f>AVERAGE(AD52:AD61)</f>
        <v>1.0706149247518428</v>
      </c>
      <c r="BD52" s="6" cm="1">
        <f t="array" ref="BD52:BD61">AE52:AE61/BE52-1</f>
        <v>2.0011806880502414E-2</v>
      </c>
      <c r="BE52" s="23">
        <f>AVERAGE(AE52:AE61)</f>
        <v>1519.453</v>
      </c>
      <c r="BF52" s="6" cm="1">
        <f t="array" ref="BF52:BF61">AF52:AF61/BG52-1</f>
        <v>-2.3121085537020858E-2</v>
      </c>
      <c r="BG52" s="23">
        <f>AVERAGE(AF52:AF61)</f>
        <v>900.34700000000009</v>
      </c>
      <c r="BH52" s="6" cm="1">
        <f t="array" ref="BH52:BH61">AG52:AG61/BI52-1</f>
        <v>-4.8889306128987453E-3</v>
      </c>
      <c r="BI52" s="23">
        <f t="shared" ref="BI52" si="26">AVERAGE(AG52:AG61)</f>
        <v>1523.2370000000001</v>
      </c>
      <c r="BJ52" s="6" cm="1">
        <f t="array" ref="BJ52:BJ61">AH52:AH61/BK52-1</f>
        <v>1.1242458647788833E-3</v>
      </c>
      <c r="BK52" s="23">
        <f t="shared" ref="BK52" si="27">AVERAGE(AH52:AH61)</f>
        <v>898.37999999999988</v>
      </c>
      <c r="BL52" s="6" cm="1">
        <f t="array" ref="BL52:BL61">AI52:AI61/BM52-1</f>
        <v>2.2684932973522809E-2</v>
      </c>
      <c r="BM52" s="22">
        <f t="shared" ref="BM52" si="28">AVERAGE(AI52:AI61)</f>
        <v>1.0075066801090986</v>
      </c>
      <c r="BN52" s="6" cm="1">
        <f t="array" ref="BN52:BN61">AJ52:AJ61/BO52-1</f>
        <v>-2.41003359802614E-2</v>
      </c>
      <c r="BO52" s="22">
        <f t="shared" ref="BO52" si="29">AVERAGE(AJ52:AJ61)</f>
        <v>1.009018495978296</v>
      </c>
      <c r="BR52">
        <v>-15</v>
      </c>
      <c r="BS52">
        <f t="shared" si="4"/>
        <v>15</v>
      </c>
      <c r="BT52">
        <v>126164.4</v>
      </c>
      <c r="BU52">
        <v>82629.09</v>
      </c>
      <c r="BV52">
        <v>1.0635708745282</v>
      </c>
      <c r="BW52">
        <v>1.0686142991686001</v>
      </c>
    </row>
    <row r="53" spans="1:75" x14ac:dyDescent="0.25">
      <c r="A53" s="3">
        <v>52</v>
      </c>
      <c r="B53" s="3" t="s">
        <v>21</v>
      </c>
      <c r="C53" s="3" t="s">
        <v>22</v>
      </c>
      <c r="D53" s="3" t="s">
        <v>40</v>
      </c>
      <c r="E53" s="3" t="s">
        <v>244</v>
      </c>
      <c r="F53" s="3" t="s">
        <v>73</v>
      </c>
      <c r="G53" s="3" t="b">
        <v>1</v>
      </c>
      <c r="H53" s="3" t="b">
        <v>1</v>
      </c>
      <c r="I53" s="3" t="b">
        <v>0</v>
      </c>
      <c r="J53" s="3" t="b">
        <v>1</v>
      </c>
      <c r="K53" s="3" t="b">
        <v>1</v>
      </c>
      <c r="L53" s="3">
        <v>500</v>
      </c>
      <c r="M53" s="3">
        <v>5</v>
      </c>
      <c r="N53" s="3">
        <v>0</v>
      </c>
      <c r="O53" s="3">
        <v>4</v>
      </c>
      <c r="P53" s="3">
        <v>8</v>
      </c>
      <c r="Q53" s="3">
        <v>200</v>
      </c>
      <c r="R53" s="3">
        <v>200</v>
      </c>
      <c r="S53" s="3">
        <v>1</v>
      </c>
      <c r="T53" s="3">
        <v>1</v>
      </c>
      <c r="U53" s="3" t="b">
        <v>1</v>
      </c>
      <c r="V53" s="3">
        <v>251</v>
      </c>
      <c r="W53" s="51">
        <v>124838.07</v>
      </c>
      <c r="X53" s="51">
        <v>82642.98</v>
      </c>
      <c r="Y53" s="53">
        <v>472.25</v>
      </c>
      <c r="Z53" s="53">
        <v>469.88</v>
      </c>
      <c r="AA53" s="51">
        <v>444.99</v>
      </c>
      <c r="AB53" s="51">
        <v>439.06</v>
      </c>
      <c r="AC53" s="17">
        <v>1.0614019576123499</v>
      </c>
      <c r="AD53" s="17">
        <v>1.0702977529689399</v>
      </c>
      <c r="AE53" s="51">
        <v>1515.77</v>
      </c>
      <c r="AF53" s="51">
        <v>920.12</v>
      </c>
      <c r="AG53" s="51">
        <v>1527.43</v>
      </c>
      <c r="AH53" s="51">
        <v>907.84</v>
      </c>
      <c r="AI53" s="17">
        <v>1.0029089948991501</v>
      </c>
      <c r="AJ53" s="17">
        <v>1.0196484218828801</v>
      </c>
      <c r="AK53" s="3">
        <v>0</v>
      </c>
      <c r="AL53" s="3">
        <v>-15</v>
      </c>
      <c r="AN53" s="6">
        <v>-6.9745604330866406E-3</v>
      </c>
      <c r="AP53" s="6">
        <v>-3.2950860408501592E-3</v>
      </c>
      <c r="AR53" s="6">
        <v>1.990867425174514E-4</v>
      </c>
      <c r="AT53" s="6">
        <v>1.6969242182636179E-3</v>
      </c>
      <c r="AV53" s="6">
        <v>1.0843449386734871E-3</v>
      </c>
      <c r="AX53" s="6">
        <v>1.964860713967953E-3</v>
      </c>
      <c r="AZ53" s="6">
        <v>-8.9342429119554367E-4</v>
      </c>
      <c r="BB53" s="6">
        <v>-2.9625197217986177E-4</v>
      </c>
      <c r="BD53" s="6">
        <v>-2.4238986003515262E-3</v>
      </c>
      <c r="BF53" s="6">
        <v>2.1961532609094059E-2</v>
      </c>
      <c r="BH53" s="6">
        <v>2.7526904874290992E-3</v>
      </c>
      <c r="BJ53" s="6">
        <v>1.0530065228522512E-2</v>
      </c>
      <c r="BL53" s="6">
        <v>-4.5634290081835172E-3</v>
      </c>
      <c r="BN53" s="6">
        <v>1.0534916799793459E-2</v>
      </c>
      <c r="BR53">
        <v>-15</v>
      </c>
      <c r="BS53">
        <f t="shared" si="4"/>
        <v>15</v>
      </c>
      <c r="BT53">
        <v>124838.07</v>
      </c>
      <c r="BU53">
        <v>82642.98</v>
      </c>
      <c r="BV53">
        <v>1.0614019576123499</v>
      </c>
      <c r="BW53">
        <v>1.0702977529689399</v>
      </c>
    </row>
    <row r="54" spans="1:75" x14ac:dyDescent="0.25">
      <c r="A54" s="3">
        <v>53</v>
      </c>
      <c r="B54" s="3" t="s">
        <v>21</v>
      </c>
      <c r="C54" s="3" t="s">
        <v>22</v>
      </c>
      <c r="D54" s="3" t="s">
        <v>40</v>
      </c>
      <c r="E54" s="3" t="s">
        <v>244</v>
      </c>
      <c r="F54" s="3" t="s">
        <v>73</v>
      </c>
      <c r="G54" s="3" t="b">
        <v>1</v>
      </c>
      <c r="H54" s="3" t="b">
        <v>1</v>
      </c>
      <c r="I54" s="3" t="b">
        <v>0</v>
      </c>
      <c r="J54" s="3" t="b">
        <v>1</v>
      </c>
      <c r="K54" s="3" t="b">
        <v>1</v>
      </c>
      <c r="L54" s="3">
        <v>500</v>
      </c>
      <c r="M54" s="3">
        <v>5</v>
      </c>
      <c r="N54" s="3">
        <v>0</v>
      </c>
      <c r="O54" s="3">
        <v>4</v>
      </c>
      <c r="P54" s="3">
        <v>8</v>
      </c>
      <c r="Q54" s="3">
        <v>200</v>
      </c>
      <c r="R54" s="3">
        <v>200</v>
      </c>
      <c r="S54" s="3">
        <v>1</v>
      </c>
      <c r="T54" s="3">
        <v>1</v>
      </c>
      <c r="U54" s="3" t="b">
        <v>1</v>
      </c>
      <c r="V54" s="3">
        <v>251</v>
      </c>
      <c r="W54" s="51">
        <v>124838.25</v>
      </c>
      <c r="X54" s="51">
        <v>82274.66</v>
      </c>
      <c r="Y54" s="53">
        <v>472</v>
      </c>
      <c r="Z54" s="53">
        <v>469.34</v>
      </c>
      <c r="AA54" s="51">
        <v>445.33</v>
      </c>
      <c r="AB54" s="51">
        <v>439.54</v>
      </c>
      <c r="AC54" s="17">
        <v>1.0600353933925999</v>
      </c>
      <c r="AD54" s="17">
        <v>1.0679278816833599</v>
      </c>
      <c r="AE54" s="51">
        <v>1498.37</v>
      </c>
      <c r="AF54" s="51">
        <v>906.11</v>
      </c>
      <c r="AG54" s="51">
        <v>1537.12</v>
      </c>
      <c r="AH54" s="51">
        <v>909.85</v>
      </c>
      <c r="AI54" s="17">
        <v>0.983529317520212</v>
      </c>
      <c r="AJ54" s="17">
        <v>1.0019266191469001</v>
      </c>
      <c r="AK54" s="3">
        <v>0</v>
      </c>
      <c r="AL54" s="3">
        <v>-15</v>
      </c>
      <c r="AN54" s="6">
        <v>-6.9731286216279109E-3</v>
      </c>
      <c r="AP54" s="6">
        <v>-7.7371615070231936E-3</v>
      </c>
      <c r="AR54" s="6">
        <v>-3.3039927481581799E-4</v>
      </c>
      <c r="AT54" s="6">
        <v>5.4574447220523403E-4</v>
      </c>
      <c r="AV54" s="6">
        <v>1.8492355593147103E-3</v>
      </c>
      <c r="AX54" s="6">
        <v>3.0602534464936326E-3</v>
      </c>
      <c r="AZ54" s="6">
        <v>-2.1797826668217279E-3</v>
      </c>
      <c r="BB54" s="6">
        <v>-2.5098128247238449E-3</v>
      </c>
      <c r="BD54" s="6">
        <v>-1.387538805083155E-2</v>
      </c>
      <c r="BF54" s="6">
        <v>6.4008654441010115E-3</v>
      </c>
      <c r="BH54" s="6">
        <v>9.1141431044543531E-3</v>
      </c>
      <c r="BJ54" s="6">
        <v>1.2767425810904287E-2</v>
      </c>
      <c r="BL54" s="6">
        <v>-2.3798713261424909E-2</v>
      </c>
      <c r="BN54" s="6">
        <v>-7.0284904188202546E-3</v>
      </c>
      <c r="BR54">
        <v>-15</v>
      </c>
      <c r="BS54">
        <f t="shared" si="4"/>
        <v>15</v>
      </c>
      <c r="BT54">
        <v>124838.25</v>
      </c>
      <c r="BU54">
        <v>82274.66</v>
      </c>
      <c r="BV54">
        <v>1.0600353933925999</v>
      </c>
      <c r="BW54">
        <v>1.0679278816833599</v>
      </c>
    </row>
    <row r="55" spans="1:75" x14ac:dyDescent="0.25">
      <c r="A55" s="3">
        <v>54</v>
      </c>
      <c r="B55" s="3" t="s">
        <v>21</v>
      </c>
      <c r="C55" s="3" t="s">
        <v>22</v>
      </c>
      <c r="D55" s="3" t="s">
        <v>40</v>
      </c>
      <c r="E55" s="3" t="s">
        <v>244</v>
      </c>
      <c r="F55" s="3" t="s">
        <v>73</v>
      </c>
      <c r="G55" s="3" t="b">
        <v>1</v>
      </c>
      <c r="H55" s="3" t="b">
        <v>1</v>
      </c>
      <c r="I55" s="3" t="b">
        <v>0</v>
      </c>
      <c r="J55" s="3" t="b">
        <v>1</v>
      </c>
      <c r="K55" s="3" t="b">
        <v>1</v>
      </c>
      <c r="L55" s="3">
        <v>500</v>
      </c>
      <c r="M55" s="3">
        <v>5</v>
      </c>
      <c r="N55" s="3">
        <v>0</v>
      </c>
      <c r="O55" s="3">
        <v>4</v>
      </c>
      <c r="P55" s="3">
        <v>8</v>
      </c>
      <c r="Q55" s="3">
        <v>200</v>
      </c>
      <c r="R55" s="3">
        <v>200</v>
      </c>
      <c r="S55" s="3">
        <v>1</v>
      </c>
      <c r="T55" s="3">
        <v>1</v>
      </c>
      <c r="U55" s="3" t="b">
        <v>1</v>
      </c>
      <c r="V55" s="3">
        <v>251</v>
      </c>
      <c r="W55" s="51">
        <v>126578.51</v>
      </c>
      <c r="X55" s="51">
        <v>83612.78</v>
      </c>
      <c r="Y55" s="53">
        <v>472.78</v>
      </c>
      <c r="Z55" s="53">
        <v>469.18</v>
      </c>
      <c r="AA55" s="51">
        <v>442.97</v>
      </c>
      <c r="AB55" s="51">
        <v>437.3</v>
      </c>
      <c r="AC55" s="17">
        <v>1.0674498705498801</v>
      </c>
      <c r="AD55" s="17">
        <v>1.0730212524588301</v>
      </c>
      <c r="AE55" s="51">
        <v>1538.33</v>
      </c>
      <c r="AF55" s="51">
        <v>890.19</v>
      </c>
      <c r="AG55" s="51">
        <v>1505.04</v>
      </c>
      <c r="AH55" s="51">
        <v>902.81</v>
      </c>
      <c r="AI55" s="17">
        <v>1.03179237562891</v>
      </c>
      <c r="AJ55" s="17">
        <v>0.99239113940218604</v>
      </c>
      <c r="AK55" s="3">
        <v>0</v>
      </c>
      <c r="AL55" s="3">
        <v>-15</v>
      </c>
      <c r="AN55" s="6">
        <v>6.8697836523339273E-3</v>
      </c>
      <c r="AP55" s="6">
        <v>8.4010607529558801E-3</v>
      </c>
      <c r="AR55" s="6">
        <v>1.3215970992639381E-3</v>
      </c>
      <c r="AT55" s="6">
        <v>2.0465417707704603E-4</v>
      </c>
      <c r="AV55" s="6">
        <v>-3.4600052192538255E-3</v>
      </c>
      <c r="AX55" s="6">
        <v>-2.0515793052926501E-3</v>
      </c>
      <c r="AZ55" s="6">
        <v>4.7995269435971988E-3</v>
      </c>
      <c r="BB55" s="6">
        <v>2.2476127049555483E-3</v>
      </c>
      <c r="BD55" s="6">
        <v>1.2423549790615329E-2</v>
      </c>
      <c r="BF55" s="6">
        <v>-1.1281206023899704E-2</v>
      </c>
      <c r="BH55" s="6">
        <v>-1.1946269687514222E-2</v>
      </c>
      <c r="BJ55" s="6">
        <v>4.9310981989805214E-3</v>
      </c>
      <c r="BL55" s="6">
        <v>2.4104748880852789E-2</v>
      </c>
      <c r="BN55" s="6">
        <v>-1.6478743097755433E-2</v>
      </c>
      <c r="BR55">
        <v>-15</v>
      </c>
      <c r="BS55">
        <f t="shared" si="4"/>
        <v>15</v>
      </c>
      <c r="BT55">
        <v>126578.51</v>
      </c>
      <c r="BU55">
        <v>83612.78</v>
      </c>
      <c r="BV55">
        <v>1.0674498705498801</v>
      </c>
      <c r="BW55">
        <v>1.0730212524588301</v>
      </c>
    </row>
    <row r="56" spans="1:75" x14ac:dyDescent="0.25">
      <c r="A56" s="3">
        <v>55</v>
      </c>
      <c r="B56" s="3" t="s">
        <v>21</v>
      </c>
      <c r="C56" s="3" t="s">
        <v>22</v>
      </c>
      <c r="D56" s="3" t="s">
        <v>40</v>
      </c>
      <c r="E56" s="3" t="s">
        <v>244</v>
      </c>
      <c r="F56" s="3" t="s">
        <v>73</v>
      </c>
      <c r="G56" s="3" t="b">
        <v>1</v>
      </c>
      <c r="H56" s="3" t="b">
        <v>1</v>
      </c>
      <c r="I56" s="3" t="b">
        <v>0</v>
      </c>
      <c r="J56" s="3" t="b">
        <v>1</v>
      </c>
      <c r="K56" s="3" t="b">
        <v>1</v>
      </c>
      <c r="L56" s="3">
        <v>500</v>
      </c>
      <c r="M56" s="3">
        <v>5</v>
      </c>
      <c r="N56" s="3">
        <v>0</v>
      </c>
      <c r="O56" s="3">
        <v>4</v>
      </c>
      <c r="P56" s="3">
        <v>8</v>
      </c>
      <c r="Q56" s="3">
        <v>200</v>
      </c>
      <c r="R56" s="3">
        <v>200</v>
      </c>
      <c r="S56" s="3">
        <v>1</v>
      </c>
      <c r="T56" s="3">
        <v>1</v>
      </c>
      <c r="U56" s="3" t="b">
        <v>1</v>
      </c>
      <c r="V56" s="3">
        <v>251</v>
      </c>
      <c r="W56" s="51">
        <v>124685.7</v>
      </c>
      <c r="X56" s="51">
        <v>83259.47</v>
      </c>
      <c r="Y56" s="53">
        <v>471.9</v>
      </c>
      <c r="Z56" s="53">
        <v>469.42</v>
      </c>
      <c r="AA56" s="51">
        <v>443.57</v>
      </c>
      <c r="AB56" s="51">
        <v>438.63</v>
      </c>
      <c r="AC56" s="17">
        <v>1.06404274830843</v>
      </c>
      <c r="AD56" s="17">
        <v>1.0703054443258799</v>
      </c>
      <c r="AE56" s="51">
        <v>1506.85</v>
      </c>
      <c r="AF56" s="51">
        <v>914.76</v>
      </c>
      <c r="AG56" s="51">
        <v>1478.48</v>
      </c>
      <c r="AH56" s="51">
        <v>906.44</v>
      </c>
      <c r="AI56" s="17">
        <v>1.0315500060331499</v>
      </c>
      <c r="AJ56" s="17">
        <v>1.0172206746158301</v>
      </c>
      <c r="AK56" s="3">
        <v>0</v>
      </c>
      <c r="AL56" s="3">
        <v>-15</v>
      </c>
      <c r="AN56" s="6">
        <v>-8.1865888329716308E-3</v>
      </c>
      <c r="AP56" s="6">
        <v>4.1400114399845478E-3</v>
      </c>
      <c r="AR56" s="6">
        <v>-5.4219368174923677E-4</v>
      </c>
      <c r="AT56" s="6">
        <v>7.162896197696611E-4</v>
      </c>
      <c r="AV56" s="6">
        <v>-2.1101982416517062E-3</v>
      </c>
      <c r="AX56" s="6">
        <v>9.835713910804067E-4</v>
      </c>
      <c r="AZ56" s="6">
        <v>1.5923741667793756E-3</v>
      </c>
      <c r="BB56" s="6">
        <v>-2.8906791677185684E-4</v>
      </c>
      <c r="BD56" s="6">
        <v>-8.2944322726665742E-3</v>
      </c>
      <c r="BF56" s="6">
        <v>1.6008272366098808E-2</v>
      </c>
      <c r="BH56" s="6">
        <v>-2.9382820926750153E-2</v>
      </c>
      <c r="BJ56" s="6">
        <v>8.9717046238786402E-3</v>
      </c>
      <c r="BL56" s="6">
        <v>2.3864185120288983E-2</v>
      </c>
      <c r="BN56" s="6">
        <v>8.1288684699298841E-3</v>
      </c>
      <c r="BR56">
        <v>-15</v>
      </c>
      <c r="BS56">
        <f t="shared" si="4"/>
        <v>15</v>
      </c>
      <c r="BT56">
        <v>124685.7</v>
      </c>
      <c r="BU56">
        <v>83259.47</v>
      </c>
      <c r="BV56">
        <v>1.06404274830843</v>
      </c>
      <c r="BW56">
        <v>1.0703054443258799</v>
      </c>
    </row>
    <row r="57" spans="1:75" x14ac:dyDescent="0.25">
      <c r="A57" s="3">
        <v>56</v>
      </c>
      <c r="B57" s="3" t="s">
        <v>21</v>
      </c>
      <c r="C57" s="3" t="s">
        <v>22</v>
      </c>
      <c r="D57" s="3" t="s">
        <v>40</v>
      </c>
      <c r="E57" s="3" t="s">
        <v>244</v>
      </c>
      <c r="F57" s="3" t="s">
        <v>73</v>
      </c>
      <c r="G57" s="3" t="b">
        <v>1</v>
      </c>
      <c r="H57" s="3" t="b">
        <v>1</v>
      </c>
      <c r="I57" s="3" t="b">
        <v>0</v>
      </c>
      <c r="J57" s="3" t="b">
        <v>1</v>
      </c>
      <c r="K57" s="3" t="b">
        <v>1</v>
      </c>
      <c r="L57" s="3">
        <v>500</v>
      </c>
      <c r="M57" s="3">
        <v>5</v>
      </c>
      <c r="N57" s="3">
        <v>0</v>
      </c>
      <c r="O57" s="3">
        <v>4</v>
      </c>
      <c r="P57" s="3">
        <v>8</v>
      </c>
      <c r="Q57" s="3">
        <v>200</v>
      </c>
      <c r="R57" s="3">
        <v>200</v>
      </c>
      <c r="S57" s="3">
        <v>1</v>
      </c>
      <c r="T57" s="3">
        <v>1</v>
      </c>
      <c r="U57" s="3" t="b">
        <v>1</v>
      </c>
      <c r="V57" s="3">
        <v>251</v>
      </c>
      <c r="W57" s="51">
        <v>125728.04</v>
      </c>
      <c r="X57" s="51">
        <v>83361.95</v>
      </c>
      <c r="Y57" s="53">
        <v>473.08</v>
      </c>
      <c r="Z57" s="53">
        <v>470.12</v>
      </c>
      <c r="AA57" s="51">
        <v>443.26</v>
      </c>
      <c r="AB57" s="51">
        <v>436.66</v>
      </c>
      <c r="AC57" s="17">
        <v>1.06743229689726</v>
      </c>
      <c r="AD57" s="17">
        <v>1.0767397788684401</v>
      </c>
      <c r="AE57" s="51">
        <v>1544.73</v>
      </c>
      <c r="AF57" s="51">
        <v>914.78</v>
      </c>
      <c r="AG57" s="51">
        <v>1504.2</v>
      </c>
      <c r="AH57" s="51">
        <v>891.67</v>
      </c>
      <c r="AI57" s="17">
        <v>1.0385161845201401</v>
      </c>
      <c r="AJ57" s="17">
        <v>1.0326840879649399</v>
      </c>
      <c r="AK57" s="3">
        <v>0</v>
      </c>
      <c r="AL57" s="3">
        <v>-15</v>
      </c>
      <c r="AN57" s="6">
        <v>1.0471314468785131E-4</v>
      </c>
      <c r="AP57" s="6">
        <v>5.3759581541825696E-3</v>
      </c>
      <c r="AR57" s="6">
        <v>1.9569803200638614E-3</v>
      </c>
      <c r="AT57" s="6">
        <v>2.208559660956233E-3</v>
      </c>
      <c r="AV57" s="6">
        <v>-2.8075985134128345E-3</v>
      </c>
      <c r="AX57" s="6">
        <v>-3.5121029486601119E-3</v>
      </c>
      <c r="AZ57" s="6">
        <v>4.7829847168132655E-3</v>
      </c>
      <c r="BB57" s="6">
        <v>5.7208749616646237E-3</v>
      </c>
      <c r="BD57" s="6">
        <v>1.6635591887343759E-2</v>
      </c>
      <c r="BF57" s="6">
        <v>1.6030486023721924E-2</v>
      </c>
      <c r="BH57" s="6">
        <v>-1.2497726880321358E-2</v>
      </c>
      <c r="BJ57" s="6">
        <v>-7.4689997551147247E-3</v>
      </c>
      <c r="BL57" s="6">
        <v>3.0778460354906612E-2</v>
      </c>
      <c r="BN57" s="6">
        <v>2.3454071536814558E-2</v>
      </c>
      <c r="BR57">
        <v>-15</v>
      </c>
      <c r="BS57">
        <f t="shared" si="4"/>
        <v>15</v>
      </c>
      <c r="BT57">
        <v>125728.04</v>
      </c>
      <c r="BU57">
        <v>83361.95</v>
      </c>
      <c r="BV57">
        <v>1.06743229689726</v>
      </c>
      <c r="BW57">
        <v>1.0767397788684401</v>
      </c>
    </row>
    <row r="58" spans="1:75" x14ac:dyDescent="0.25">
      <c r="A58" s="3">
        <v>57</v>
      </c>
      <c r="B58" s="3" t="s">
        <v>21</v>
      </c>
      <c r="C58" s="3" t="s">
        <v>22</v>
      </c>
      <c r="D58" s="3" t="s">
        <v>40</v>
      </c>
      <c r="E58" s="3" t="s">
        <v>244</v>
      </c>
      <c r="F58" s="3" t="s">
        <v>73</v>
      </c>
      <c r="G58" s="3" t="b">
        <v>1</v>
      </c>
      <c r="H58" s="3" t="b">
        <v>1</v>
      </c>
      <c r="I58" s="3" t="b">
        <v>0</v>
      </c>
      <c r="J58" s="3" t="b">
        <v>1</v>
      </c>
      <c r="K58" s="3" t="b">
        <v>1</v>
      </c>
      <c r="L58" s="3">
        <v>500</v>
      </c>
      <c r="M58" s="3">
        <v>5</v>
      </c>
      <c r="N58" s="3">
        <v>0</v>
      </c>
      <c r="O58" s="3">
        <v>4</v>
      </c>
      <c r="P58" s="3">
        <v>8</v>
      </c>
      <c r="Q58" s="3">
        <v>200</v>
      </c>
      <c r="R58" s="3">
        <v>200</v>
      </c>
      <c r="S58" s="3">
        <v>1</v>
      </c>
      <c r="T58" s="3">
        <v>1</v>
      </c>
      <c r="U58" s="3" t="b">
        <v>1</v>
      </c>
      <c r="V58" s="3">
        <v>251</v>
      </c>
      <c r="W58" s="51">
        <v>124932.17</v>
      </c>
      <c r="X58" s="51">
        <v>82679</v>
      </c>
      <c r="Y58" s="53">
        <v>471.18</v>
      </c>
      <c r="Z58" s="53">
        <v>468.42</v>
      </c>
      <c r="AA58" s="51">
        <v>445.76</v>
      </c>
      <c r="AB58" s="51">
        <v>439.3</v>
      </c>
      <c r="AC58" s="17">
        <v>1.0571373857913</v>
      </c>
      <c r="AD58" s="17">
        <v>1.06644772479193</v>
      </c>
      <c r="AE58" s="51">
        <v>1477.85</v>
      </c>
      <c r="AF58" s="51">
        <v>896.44</v>
      </c>
      <c r="AG58" s="51">
        <v>1533.52</v>
      </c>
      <c r="AH58" s="51">
        <v>903.03</v>
      </c>
      <c r="AI58" s="17">
        <v>0.96916124080977994</v>
      </c>
      <c r="AJ58" s="17">
        <v>0.99977881338321295</v>
      </c>
      <c r="AK58" s="3">
        <v>0</v>
      </c>
      <c r="AL58" s="3">
        <v>-15</v>
      </c>
      <c r="AN58" s="6">
        <v>-6.2260412204520055E-3</v>
      </c>
      <c r="AP58" s="6">
        <v>-2.8606715146458628E-3</v>
      </c>
      <c r="AR58" s="6">
        <v>-2.067113411668875E-3</v>
      </c>
      <c r="AT58" s="6">
        <v>-1.4155247247827907E-3</v>
      </c>
      <c r="AV58" s="6">
        <v>2.8165972265963291E-3</v>
      </c>
      <c r="AX58" s="6">
        <v>2.5125570802309038E-3</v>
      </c>
      <c r="AZ58" s="6">
        <v>-4.9077015576310945E-3</v>
      </c>
      <c r="BB58" s="6">
        <v>-3.8923424880134005E-3</v>
      </c>
      <c r="BD58" s="6">
        <v>-2.7380248023466391E-2</v>
      </c>
      <c r="BF58" s="6">
        <v>-4.3394380166758006E-3</v>
      </c>
      <c r="BH58" s="6">
        <v>6.7507551352810058E-3</v>
      </c>
      <c r="BJ58" s="6">
        <v>5.1759834368529933E-3</v>
      </c>
      <c r="BL58" s="6">
        <v>-3.8059737028409923E-2</v>
      </c>
      <c r="BN58" s="6">
        <v>-9.1570993315882587E-3</v>
      </c>
      <c r="BR58">
        <v>-15</v>
      </c>
      <c r="BS58">
        <f t="shared" si="4"/>
        <v>15</v>
      </c>
      <c r="BT58">
        <v>124932.17</v>
      </c>
      <c r="BU58">
        <v>82679</v>
      </c>
      <c r="BV58">
        <v>1.0571373857913</v>
      </c>
      <c r="BW58">
        <v>1.06644772479193</v>
      </c>
    </row>
    <row r="59" spans="1:75" x14ac:dyDescent="0.25">
      <c r="A59" s="3">
        <v>58</v>
      </c>
      <c r="B59" s="3" t="s">
        <v>21</v>
      </c>
      <c r="C59" s="3" t="s">
        <v>22</v>
      </c>
      <c r="D59" s="3" t="s">
        <v>40</v>
      </c>
      <c r="E59" s="3" t="s">
        <v>244</v>
      </c>
      <c r="F59" s="3" t="s">
        <v>73</v>
      </c>
      <c r="G59" s="3" t="b">
        <v>1</v>
      </c>
      <c r="H59" s="3" t="b">
        <v>1</v>
      </c>
      <c r="I59" s="3" t="b">
        <v>0</v>
      </c>
      <c r="J59" s="3" t="b">
        <v>1</v>
      </c>
      <c r="K59" s="3" t="b">
        <v>1</v>
      </c>
      <c r="L59" s="3">
        <v>500</v>
      </c>
      <c r="M59" s="3">
        <v>5</v>
      </c>
      <c r="N59" s="3">
        <v>0</v>
      </c>
      <c r="O59" s="3">
        <v>4</v>
      </c>
      <c r="P59" s="3">
        <v>8</v>
      </c>
      <c r="Q59" s="3">
        <v>200</v>
      </c>
      <c r="R59" s="3">
        <v>200</v>
      </c>
      <c r="S59" s="3">
        <v>1</v>
      </c>
      <c r="T59" s="3">
        <v>1</v>
      </c>
      <c r="U59" s="3" t="b">
        <v>1</v>
      </c>
      <c r="V59" s="3">
        <v>251</v>
      </c>
      <c r="W59" s="51">
        <v>127863.46</v>
      </c>
      <c r="X59" s="51">
        <v>83959.79</v>
      </c>
      <c r="Y59" s="53">
        <v>471.6</v>
      </c>
      <c r="Z59" s="53">
        <v>467.84</v>
      </c>
      <c r="AA59" s="51">
        <v>443.62</v>
      </c>
      <c r="AB59" s="51">
        <v>435.9</v>
      </c>
      <c r="AC59" s="17">
        <v>1.0632214060520999</v>
      </c>
      <c r="AD59" s="17">
        <v>1.07340864354099</v>
      </c>
      <c r="AE59" s="51">
        <v>1517.51</v>
      </c>
      <c r="AF59" s="51">
        <v>876.4</v>
      </c>
      <c r="AG59" s="51">
        <v>1522.15</v>
      </c>
      <c r="AH59" s="51">
        <v>876.4</v>
      </c>
      <c r="AI59" s="17">
        <v>1.00683074649913</v>
      </c>
      <c r="AJ59" s="17">
        <v>1.00731399782817</v>
      </c>
      <c r="AK59" s="3">
        <v>0</v>
      </c>
      <c r="AL59" s="3">
        <v>-15</v>
      </c>
      <c r="AN59" s="6">
        <v>1.7090928841229536E-2</v>
      </c>
      <c r="AP59" s="6">
        <v>1.2586129735136398E-2</v>
      </c>
      <c r="AR59" s="6">
        <v>-1.177576902549049E-3</v>
      </c>
      <c r="AT59" s="6">
        <v>-2.6519770446231661E-3</v>
      </c>
      <c r="AV59" s="6">
        <v>-1.9977143268514741E-3</v>
      </c>
      <c r="AX59" s="6">
        <v>-5.2464747751591601E-3</v>
      </c>
      <c r="AZ59" s="6">
        <v>8.1923780376280675E-4</v>
      </c>
      <c r="BB59" s="6">
        <v>2.6094524973998556E-3</v>
      </c>
      <c r="BD59" s="6">
        <v>-1.2787496553036126E-3</v>
      </c>
      <c r="BF59" s="6">
        <v>-2.6597522955038588E-2</v>
      </c>
      <c r="BH59" s="6">
        <v>-7.1361186735874327E-4</v>
      </c>
      <c r="BJ59" s="6">
        <v>-2.4466261492909314E-2</v>
      </c>
      <c r="BL59" s="6">
        <v>-6.7089739781722724E-4</v>
      </c>
      <c r="BN59" s="6">
        <v>-1.6892635337406592E-3</v>
      </c>
      <c r="BR59">
        <v>-15</v>
      </c>
      <c r="BS59">
        <f t="shared" si="4"/>
        <v>15</v>
      </c>
      <c r="BT59">
        <v>127863.46</v>
      </c>
      <c r="BU59">
        <v>83959.79</v>
      </c>
      <c r="BV59">
        <v>1.0632214060520999</v>
      </c>
      <c r="BW59">
        <v>1.07340864354099</v>
      </c>
    </row>
    <row r="60" spans="1:75" x14ac:dyDescent="0.25">
      <c r="A60" s="3">
        <v>59</v>
      </c>
      <c r="B60" s="3" t="s">
        <v>21</v>
      </c>
      <c r="C60" s="3" t="s">
        <v>22</v>
      </c>
      <c r="D60" s="3" t="s">
        <v>40</v>
      </c>
      <c r="E60" s="3" t="s">
        <v>244</v>
      </c>
      <c r="F60" s="3" t="s">
        <v>73</v>
      </c>
      <c r="G60" s="3" t="b">
        <v>1</v>
      </c>
      <c r="H60" s="3" t="b">
        <v>1</v>
      </c>
      <c r="I60" s="3" t="b">
        <v>0</v>
      </c>
      <c r="J60" s="3" t="b">
        <v>1</v>
      </c>
      <c r="K60" s="3" t="b">
        <v>1</v>
      </c>
      <c r="L60" s="3">
        <v>500</v>
      </c>
      <c r="M60" s="3">
        <v>5</v>
      </c>
      <c r="N60" s="3">
        <v>0</v>
      </c>
      <c r="O60" s="3">
        <v>4</v>
      </c>
      <c r="P60" s="3">
        <v>8</v>
      </c>
      <c r="Q60" s="3">
        <v>200</v>
      </c>
      <c r="R60" s="3">
        <v>200</v>
      </c>
      <c r="S60" s="3">
        <v>1</v>
      </c>
      <c r="T60" s="3">
        <v>1</v>
      </c>
      <c r="U60" s="3" t="b">
        <v>1</v>
      </c>
      <c r="V60" s="3">
        <v>251</v>
      </c>
      <c r="W60" s="51">
        <v>126723.23</v>
      </c>
      <c r="X60" s="51">
        <v>82977.009999999995</v>
      </c>
      <c r="Y60" s="53">
        <v>472.37</v>
      </c>
      <c r="Z60" s="53">
        <v>469.44</v>
      </c>
      <c r="AA60" s="51">
        <v>444.42</v>
      </c>
      <c r="AB60" s="51">
        <v>437.88</v>
      </c>
      <c r="AC60" s="17">
        <v>1.063042630128</v>
      </c>
      <c r="AD60" s="17">
        <v>1.0722063368179799</v>
      </c>
      <c r="AE60" s="51">
        <v>1541.81</v>
      </c>
      <c r="AF60" s="51">
        <v>914.14</v>
      </c>
      <c r="AG60" s="51">
        <v>1533.82</v>
      </c>
      <c r="AH60" s="51">
        <v>892.4</v>
      </c>
      <c r="AI60" s="17">
        <v>1.0164736619365</v>
      </c>
      <c r="AJ60" s="17">
        <v>1.03136192136642</v>
      </c>
      <c r="AK60" s="3">
        <v>0</v>
      </c>
      <c r="AL60" s="3">
        <v>-15</v>
      </c>
      <c r="AN60" s="6">
        <v>8.0209600652192403E-3</v>
      </c>
      <c r="AP60" s="6">
        <v>7.3343933916114601E-4</v>
      </c>
      <c r="AR60" s="6">
        <v>4.5324003083746511E-4</v>
      </c>
      <c r="AT60" s="6">
        <v>7.5892590666071236E-4</v>
      </c>
      <c r="AV60" s="6">
        <v>-1.9797169004853732E-4</v>
      </c>
      <c r="AX60" s="6">
        <v>-7.2797975349092603E-4</v>
      </c>
      <c r="AZ60" s="6">
        <v>6.5095452515606667E-4</v>
      </c>
      <c r="BB60" s="6">
        <v>1.4864467413491234E-3</v>
      </c>
      <c r="BD60" s="6">
        <v>1.4713847680711378E-2</v>
      </c>
      <c r="BF60" s="6">
        <v>1.5319648979782219E-2</v>
      </c>
      <c r="BH60" s="6">
        <v>6.9477041327119515E-3</v>
      </c>
      <c r="BJ60" s="6">
        <v>-6.6564260112645934E-3</v>
      </c>
      <c r="BL60" s="6">
        <v>8.9001710901117637E-3</v>
      </c>
      <c r="BN60" s="6">
        <v>2.2143722317459646E-2</v>
      </c>
      <c r="BR60">
        <v>-15</v>
      </c>
      <c r="BS60">
        <f t="shared" si="4"/>
        <v>15</v>
      </c>
      <c r="BT60">
        <v>126723.23</v>
      </c>
      <c r="BU60">
        <v>82977.009999999995</v>
      </c>
      <c r="BV60">
        <v>1.063042630128</v>
      </c>
      <c r="BW60">
        <v>1.0722063368179799</v>
      </c>
    </row>
    <row r="61" spans="1:75" x14ac:dyDescent="0.25">
      <c r="A61" s="3">
        <v>60</v>
      </c>
      <c r="B61" s="3" t="s">
        <v>21</v>
      </c>
      <c r="C61" s="3" t="s">
        <v>22</v>
      </c>
      <c r="D61" s="3" t="s">
        <v>40</v>
      </c>
      <c r="E61" s="3" t="s">
        <v>244</v>
      </c>
      <c r="F61" s="3" t="s">
        <v>73</v>
      </c>
      <c r="G61" s="3" t="b">
        <v>1</v>
      </c>
      <c r="H61" s="3" t="b">
        <v>1</v>
      </c>
      <c r="I61" s="3" t="b">
        <v>0</v>
      </c>
      <c r="J61" s="3" t="b">
        <v>1</v>
      </c>
      <c r="K61" s="3" t="b">
        <v>1</v>
      </c>
      <c r="L61" s="3">
        <v>500</v>
      </c>
      <c r="M61" s="3">
        <v>5</v>
      </c>
      <c r="N61" s="3">
        <v>0</v>
      </c>
      <c r="O61" s="3">
        <v>4</v>
      </c>
      <c r="P61" s="3">
        <v>8</v>
      </c>
      <c r="Q61" s="3">
        <v>200</v>
      </c>
      <c r="R61" s="3">
        <v>200</v>
      </c>
      <c r="S61" s="3">
        <v>1</v>
      </c>
      <c r="T61" s="3">
        <v>1</v>
      </c>
      <c r="U61" s="3" t="b">
        <v>1</v>
      </c>
      <c r="V61" s="3">
        <v>251</v>
      </c>
      <c r="W61" s="51">
        <v>124796.93</v>
      </c>
      <c r="X61" s="51">
        <v>81765.23</v>
      </c>
      <c r="Y61" s="53">
        <v>471.99</v>
      </c>
      <c r="Z61" s="53">
        <v>468.75</v>
      </c>
      <c r="AA61" s="51">
        <v>446.93</v>
      </c>
      <c r="AB61" s="51">
        <v>439.28</v>
      </c>
      <c r="AC61" s="17">
        <v>1.0561763155402799</v>
      </c>
      <c r="AD61" s="17">
        <v>1.06718013289348</v>
      </c>
      <c r="AE61" s="51">
        <v>1503.45</v>
      </c>
      <c r="AF61" s="51">
        <v>891</v>
      </c>
      <c r="AG61" s="51">
        <v>1574.82</v>
      </c>
      <c r="AH61" s="51">
        <v>893.97</v>
      </c>
      <c r="AI61" s="17">
        <v>0.96394237162626495</v>
      </c>
      <c r="AJ61" s="17">
        <v>1.0031584729775</v>
      </c>
      <c r="AK61" s="3">
        <v>0</v>
      </c>
      <c r="AL61" s="3">
        <v>-15</v>
      </c>
      <c r="AN61" s="6">
        <v>-7.3018088965064454E-3</v>
      </c>
      <c r="AP61" s="6">
        <v>-1.3881075779212049E-2</v>
      </c>
      <c r="AR61" s="6">
        <v>-3.5157871550917097E-4</v>
      </c>
      <c r="AT61" s="6">
        <v>-7.1202599108044495E-4</v>
      </c>
      <c r="AV61" s="6">
        <v>5.4487208329205838E-3</v>
      </c>
      <c r="AX61" s="6">
        <v>2.4669157163754729E-3</v>
      </c>
      <c r="AZ61" s="6">
        <v>-5.8123650553999484E-3</v>
      </c>
      <c r="BB61" s="6">
        <v>-3.2082420849485205E-3</v>
      </c>
      <c r="BD61" s="6">
        <v>-1.0532079636553338E-2</v>
      </c>
      <c r="BF61" s="6">
        <v>-1.0381552890163515E-2</v>
      </c>
      <c r="BH61" s="6">
        <v>3.3864067114966145E-2</v>
      </c>
      <c r="BJ61" s="6">
        <v>-4.908835904628206E-3</v>
      </c>
      <c r="BL61" s="6">
        <v>-4.3239721723846269E-2</v>
      </c>
      <c r="BN61" s="6">
        <v>-5.8076467618309868E-3</v>
      </c>
      <c r="BR61">
        <v>-15</v>
      </c>
      <c r="BS61">
        <f t="shared" si="4"/>
        <v>15</v>
      </c>
      <c r="BT61">
        <v>124796.93</v>
      </c>
      <c r="BU61">
        <v>81765.23</v>
      </c>
      <c r="BV61">
        <v>1.0561763155402799</v>
      </c>
      <c r="BW61">
        <v>1.06718013289348</v>
      </c>
    </row>
    <row r="62" spans="1:75" x14ac:dyDescent="0.25">
      <c r="A62" s="1">
        <v>61</v>
      </c>
      <c r="B62" s="1" t="s">
        <v>21</v>
      </c>
      <c r="C62" s="1" t="s">
        <v>22</v>
      </c>
      <c r="D62" s="1" t="s">
        <v>40</v>
      </c>
      <c r="E62" s="1" t="s">
        <v>245</v>
      </c>
      <c r="F62" s="1" t="s">
        <v>73</v>
      </c>
      <c r="G62" s="1" t="b">
        <v>1</v>
      </c>
      <c r="H62" s="1" t="b">
        <v>1</v>
      </c>
      <c r="I62" s="1" t="b">
        <v>0</v>
      </c>
      <c r="J62" s="1" t="b">
        <v>1</v>
      </c>
      <c r="K62" s="1" t="b">
        <v>1</v>
      </c>
      <c r="L62" s="1">
        <v>500</v>
      </c>
      <c r="M62" s="1">
        <v>5</v>
      </c>
      <c r="N62" s="1">
        <v>0</v>
      </c>
      <c r="O62" s="1">
        <v>4</v>
      </c>
      <c r="P62" s="1">
        <v>8</v>
      </c>
      <c r="Q62" s="1">
        <v>200</v>
      </c>
      <c r="R62" s="1">
        <v>200</v>
      </c>
      <c r="S62" s="1">
        <v>1</v>
      </c>
      <c r="T62" s="1">
        <v>1</v>
      </c>
      <c r="U62" s="1" t="b">
        <v>1</v>
      </c>
      <c r="V62" s="1">
        <v>251</v>
      </c>
      <c r="W62" s="50">
        <v>112068.07</v>
      </c>
      <c r="X62" s="50">
        <v>85796.26</v>
      </c>
      <c r="Y62" s="54">
        <v>473.38</v>
      </c>
      <c r="Z62" s="54">
        <v>468.97</v>
      </c>
      <c r="AA62" s="50">
        <v>447.51</v>
      </c>
      <c r="AB62" s="50">
        <v>436.69</v>
      </c>
      <c r="AC62" s="16">
        <v>1.0579441661470399</v>
      </c>
      <c r="AD62" s="16">
        <v>1.07400964471787</v>
      </c>
      <c r="AE62" s="50">
        <v>1419.74</v>
      </c>
      <c r="AF62" s="50">
        <v>928</v>
      </c>
      <c r="AG62" s="50">
        <v>1438.2</v>
      </c>
      <c r="AH62" s="50">
        <v>905.02</v>
      </c>
      <c r="AI62" s="16">
        <v>0.99800006517075701</v>
      </c>
      <c r="AJ62" s="16">
        <v>1.0316344131131301</v>
      </c>
      <c r="AK62" s="1">
        <v>0</v>
      </c>
      <c r="AL62" s="1">
        <v>-14</v>
      </c>
      <c r="AN62" s="6" cm="1">
        <f t="array" ref="AN62:AN71">W62:W71/AO62-1</f>
        <v>1.2179336411674901E-2</v>
      </c>
      <c r="AO62" s="23">
        <f>AVERAGE(W62:W71)</f>
        <v>110719.579</v>
      </c>
      <c r="AP62" s="6" cm="1">
        <f t="array" ref="AP62:AP71">X62:X71/AQ62-1</f>
        <v>7.715881266866953E-3</v>
      </c>
      <c r="AQ62" s="23">
        <f t="shared" ref="AQ62" si="30">AVERAGE(X62:X71)</f>
        <v>85139.334999999992</v>
      </c>
      <c r="AR62" s="6" cm="1">
        <f t="array" ref="AR62:AR71">Y62:Y71/AS62-1</f>
        <v>-5.2572794317917726E-4</v>
      </c>
      <c r="AS62" s="23">
        <f>AVERAGE(Y62:Y71)</f>
        <v>473.62900000000002</v>
      </c>
      <c r="AT62" s="6" cm="1">
        <f t="array" ref="AT62:AT71">Z62:Z71/AU62-1</f>
        <v>-3.8580329147752668E-4</v>
      </c>
      <c r="AU62" s="23">
        <f>AVERAGE(Z62:Z71)</f>
        <v>469.15100000000001</v>
      </c>
      <c r="AV62" s="6" cm="1">
        <f t="array" ref="AV62:AV71">AA62:AA71/AW62-1</f>
        <v>-1.1517188734583295E-3</v>
      </c>
      <c r="AW62" s="23">
        <f>AVERAGE(AA62:AA71)</f>
        <v>448.02600000000001</v>
      </c>
      <c r="AX62" s="6" cm="1">
        <f t="array" ref="AX62:AX71">AB62:AB71/AY62-1</f>
        <v>-2.9999726029900087E-3</v>
      </c>
      <c r="AY62" s="23">
        <f>AVERAGE(AB62:AB71)</f>
        <v>438.00400000000002</v>
      </c>
      <c r="AZ62" s="6" cm="1">
        <f t="array" ref="AZ62:AZ71">AC62:AC71/BA62-1</f>
        <v>6.0251911512931855E-4</v>
      </c>
      <c r="BA62" s="23">
        <f>AVERAGE(AC62:AC71)</f>
        <v>1.057307118397643</v>
      </c>
      <c r="BB62" s="6" cm="1">
        <f t="array" ref="BB62:BB71">AD62:AD71/BC62-1</f>
        <v>2.5860146706844223E-3</v>
      </c>
      <c r="BC62" s="23">
        <f>AVERAGE(AD62:AD71)</f>
        <v>1.0712394039035602</v>
      </c>
      <c r="BD62" s="6" cm="1">
        <f t="array" ref="BD62:BD71">AE62:AE71/BE62-1</f>
        <v>-2.9110496985358392E-3</v>
      </c>
      <c r="BE62" s="23">
        <f>AVERAGE(AE62:AE71)</f>
        <v>1423.8849999999998</v>
      </c>
      <c r="BF62" s="6" cm="1">
        <f t="array" ref="BF62:BF71">AF62:AF71/BG62-1</f>
        <v>-1.1613651799255997E-3</v>
      </c>
      <c r="BG62" s="23">
        <f>AVERAGE(AF62:AF71)</f>
        <v>929.07900000000006</v>
      </c>
      <c r="BH62" s="6" cm="1">
        <f t="array" ref="BH62:BH71">AG62:AG71/BI62-1</f>
        <v>6.9588121498802558E-3</v>
      </c>
      <c r="BI62" s="23">
        <f t="shared" ref="BI62" si="31">AVERAGE(AG62:AG71)</f>
        <v>1428.261</v>
      </c>
      <c r="BJ62" s="6" cm="1">
        <f t="array" ref="BJ62:BJ71">AH62:AH71/BK62-1</f>
        <v>-9.8552779564740067E-3</v>
      </c>
      <c r="BK62" s="23">
        <f t="shared" ref="BK62" si="32">AVERAGE(AH62:AH71)</f>
        <v>914.02800000000002</v>
      </c>
      <c r="BL62" s="6" cm="1">
        <f t="array" ref="BL62:BL71">AI62:AI71/BM62-1</f>
        <v>-1.1002804060458726E-2</v>
      </c>
      <c r="BM62" s="22">
        <f t="shared" ref="BM62" si="33">AVERAGE(AI62:AI71)</f>
        <v>1.0091030280653759</v>
      </c>
      <c r="BN62" s="6" cm="1">
        <f t="array" ref="BN62:BN71">AJ62:AJ71/BO62-1</f>
        <v>8.0769171898602554E-3</v>
      </c>
      <c r="BO62" s="22">
        <f t="shared" ref="BO62" si="34">AVERAGE(AJ62:AJ71)</f>
        <v>1.0233687484769904</v>
      </c>
      <c r="BR62">
        <v>-14</v>
      </c>
      <c r="BS62">
        <f t="shared" si="4"/>
        <v>14</v>
      </c>
      <c r="BT62">
        <v>112068.07</v>
      </c>
      <c r="BU62">
        <v>85796.26</v>
      </c>
      <c r="BV62">
        <v>1.0579441661470399</v>
      </c>
      <c r="BW62">
        <v>1.07400964471787</v>
      </c>
    </row>
    <row r="63" spans="1:75" x14ac:dyDescent="0.25">
      <c r="A63" s="1">
        <v>62</v>
      </c>
      <c r="B63" s="1" t="s">
        <v>21</v>
      </c>
      <c r="C63" s="1" t="s">
        <v>22</v>
      </c>
      <c r="D63" s="1" t="s">
        <v>40</v>
      </c>
      <c r="E63" s="1" t="s">
        <v>245</v>
      </c>
      <c r="F63" s="1" t="s">
        <v>73</v>
      </c>
      <c r="G63" s="1" t="b">
        <v>1</v>
      </c>
      <c r="H63" s="1" t="b">
        <v>1</v>
      </c>
      <c r="I63" s="1" t="b">
        <v>0</v>
      </c>
      <c r="J63" s="1" t="b">
        <v>1</v>
      </c>
      <c r="K63" s="1" t="b">
        <v>1</v>
      </c>
      <c r="L63" s="1">
        <v>500</v>
      </c>
      <c r="M63" s="1">
        <v>5</v>
      </c>
      <c r="N63" s="1">
        <v>0</v>
      </c>
      <c r="O63" s="1">
        <v>4</v>
      </c>
      <c r="P63" s="1">
        <v>8</v>
      </c>
      <c r="Q63" s="1">
        <v>200</v>
      </c>
      <c r="R63" s="1">
        <v>200</v>
      </c>
      <c r="S63" s="1">
        <v>1</v>
      </c>
      <c r="T63" s="1">
        <v>1</v>
      </c>
      <c r="U63" s="1" t="b">
        <v>1</v>
      </c>
      <c r="V63" s="1">
        <v>251</v>
      </c>
      <c r="W63" s="50">
        <v>110351.56</v>
      </c>
      <c r="X63" s="50">
        <v>85239.49</v>
      </c>
      <c r="Y63" s="54">
        <v>473.8</v>
      </c>
      <c r="Z63" s="54">
        <v>469.85</v>
      </c>
      <c r="AA63" s="50">
        <v>447.81</v>
      </c>
      <c r="AB63" s="50">
        <v>437.77</v>
      </c>
      <c r="AC63" s="16">
        <v>1.0581786542285501</v>
      </c>
      <c r="AD63" s="16">
        <v>1.07339952810655</v>
      </c>
      <c r="AE63" s="50">
        <v>1412.45</v>
      </c>
      <c r="AF63" s="50">
        <v>943.92</v>
      </c>
      <c r="AG63" s="50">
        <v>1423.29</v>
      </c>
      <c r="AH63" s="50">
        <v>917.81</v>
      </c>
      <c r="AI63" s="16">
        <v>1.0020954748019</v>
      </c>
      <c r="AJ63" s="16">
        <v>1.0351624589352399</v>
      </c>
      <c r="AK63" s="1">
        <v>0</v>
      </c>
      <c r="AL63" s="1">
        <v>-14</v>
      </c>
      <c r="AN63" s="6">
        <v>-3.3238836646949377E-3</v>
      </c>
      <c r="AP63" s="6">
        <v>1.1763657773462555E-3</v>
      </c>
      <c r="AR63" s="6">
        <v>3.6104208146037209E-4</v>
      </c>
      <c r="AT63" s="6">
        <v>1.4899254184685962E-3</v>
      </c>
      <c r="AV63" s="6">
        <v>-4.8211487726157465E-4</v>
      </c>
      <c r="AX63" s="6">
        <v>-5.3424169642291019E-4</v>
      </c>
      <c r="AZ63" s="6">
        <v>8.2429770474634623E-4</v>
      </c>
      <c r="BB63" s="6">
        <v>2.0164719437303358E-3</v>
      </c>
      <c r="BD63" s="6">
        <v>-8.0308451876378584E-3</v>
      </c>
      <c r="BF63" s="6">
        <v>1.5973883813970469E-2</v>
      </c>
      <c r="BH63" s="6">
        <v>-3.4804563031546332E-3</v>
      </c>
      <c r="BJ63" s="6">
        <v>4.1377288223116704E-3</v>
      </c>
      <c r="BL63" s="6">
        <v>-6.944338752912671E-3</v>
      </c>
      <c r="BN63" s="6">
        <v>1.152439966121821E-2</v>
      </c>
      <c r="BR63">
        <v>-14</v>
      </c>
      <c r="BS63">
        <f t="shared" si="4"/>
        <v>14</v>
      </c>
      <c r="BT63">
        <v>110351.56</v>
      </c>
      <c r="BU63">
        <v>85239.49</v>
      </c>
      <c r="BV63">
        <v>1.0581786542285501</v>
      </c>
      <c r="BW63">
        <v>1.07339952810655</v>
      </c>
    </row>
    <row r="64" spans="1:75" x14ac:dyDescent="0.25">
      <c r="A64" s="1">
        <v>63</v>
      </c>
      <c r="B64" s="1" t="s">
        <v>21</v>
      </c>
      <c r="C64" s="1" t="s">
        <v>22</v>
      </c>
      <c r="D64" s="1" t="s">
        <v>40</v>
      </c>
      <c r="E64" s="1" t="s">
        <v>245</v>
      </c>
      <c r="F64" s="1" t="s">
        <v>73</v>
      </c>
      <c r="G64" s="1" t="b">
        <v>1</v>
      </c>
      <c r="H64" s="1" t="b">
        <v>1</v>
      </c>
      <c r="I64" s="1" t="b">
        <v>0</v>
      </c>
      <c r="J64" s="1" t="b">
        <v>1</v>
      </c>
      <c r="K64" s="1" t="b">
        <v>1</v>
      </c>
      <c r="L64" s="1">
        <v>500</v>
      </c>
      <c r="M64" s="1">
        <v>5</v>
      </c>
      <c r="N64" s="1">
        <v>0</v>
      </c>
      <c r="O64" s="1">
        <v>4</v>
      </c>
      <c r="P64" s="1">
        <v>8</v>
      </c>
      <c r="Q64" s="1">
        <v>200</v>
      </c>
      <c r="R64" s="1">
        <v>200</v>
      </c>
      <c r="S64" s="1">
        <v>1</v>
      </c>
      <c r="T64" s="1">
        <v>1</v>
      </c>
      <c r="U64" s="1" t="b">
        <v>1</v>
      </c>
      <c r="V64" s="1">
        <v>251</v>
      </c>
      <c r="W64" s="50">
        <v>110900.09</v>
      </c>
      <c r="X64" s="50">
        <v>85440.47</v>
      </c>
      <c r="Y64" s="54">
        <v>473.47</v>
      </c>
      <c r="Z64" s="54">
        <v>468.86</v>
      </c>
      <c r="AA64" s="50">
        <v>447.91</v>
      </c>
      <c r="AB64" s="50">
        <v>438.65</v>
      </c>
      <c r="AC64" s="16">
        <v>1.05719571646396</v>
      </c>
      <c r="AD64" s="16">
        <v>1.0690033988649901</v>
      </c>
      <c r="AE64" s="50">
        <v>1424.88</v>
      </c>
      <c r="AF64" s="50">
        <v>931.75</v>
      </c>
      <c r="AG64" s="50">
        <v>1420.97</v>
      </c>
      <c r="AH64" s="50">
        <v>926.94</v>
      </c>
      <c r="AI64" s="16">
        <v>1.01475745345214</v>
      </c>
      <c r="AJ64" s="16">
        <v>1.01338574106171</v>
      </c>
      <c r="AK64" s="1">
        <v>0</v>
      </c>
      <c r="AL64" s="1">
        <v>-14</v>
      </c>
      <c r="AN64" s="6">
        <v>1.6303439882119353E-3</v>
      </c>
      <c r="AP64" s="6">
        <v>3.5369667850941866E-3</v>
      </c>
      <c r="AR64" s="6">
        <v>-3.3570579504205167E-4</v>
      </c>
      <c r="AT64" s="6">
        <v>-6.2026938022086142E-4</v>
      </c>
      <c r="AV64" s="6">
        <v>-2.5891354519602672E-4</v>
      </c>
      <c r="AX64" s="6">
        <v>1.4748723755946269E-3</v>
      </c>
      <c r="AZ64" s="6">
        <v>-1.0536383586612352E-4</v>
      </c>
      <c r="BB64" s="6">
        <v>-2.0873065632408538E-3</v>
      </c>
      <c r="BD64" s="6">
        <v>6.9879238843051361E-4</v>
      </c>
      <c r="BF64" s="6">
        <v>2.8748900793149623E-3</v>
      </c>
      <c r="BH64" s="6">
        <v>-5.1048092750554108E-3</v>
      </c>
      <c r="BJ64" s="6">
        <v>1.4126481902086097E-2</v>
      </c>
      <c r="BL64" s="6">
        <v>5.603417321623283E-3</v>
      </c>
      <c r="BN64" s="6">
        <v>-9.7550442400528015E-3</v>
      </c>
      <c r="BR64">
        <v>-14</v>
      </c>
      <c r="BS64">
        <f t="shared" si="4"/>
        <v>14</v>
      </c>
      <c r="BT64">
        <v>110900.09</v>
      </c>
      <c r="BU64">
        <v>85440.47</v>
      </c>
      <c r="BV64">
        <v>1.05719571646396</v>
      </c>
      <c r="BW64">
        <v>1.0690033988649901</v>
      </c>
    </row>
    <row r="65" spans="1:75" x14ac:dyDescent="0.25">
      <c r="A65" s="1">
        <v>64</v>
      </c>
      <c r="B65" s="1" t="s">
        <v>21</v>
      </c>
      <c r="C65" s="1" t="s">
        <v>22</v>
      </c>
      <c r="D65" s="1" t="s">
        <v>40</v>
      </c>
      <c r="E65" s="1" t="s">
        <v>245</v>
      </c>
      <c r="F65" s="1" t="s">
        <v>73</v>
      </c>
      <c r="G65" s="1" t="b">
        <v>1</v>
      </c>
      <c r="H65" s="1" t="b">
        <v>1</v>
      </c>
      <c r="I65" s="1" t="b">
        <v>0</v>
      </c>
      <c r="J65" s="1" t="b">
        <v>1</v>
      </c>
      <c r="K65" s="1" t="b">
        <v>1</v>
      </c>
      <c r="L65" s="1">
        <v>500</v>
      </c>
      <c r="M65" s="1">
        <v>5</v>
      </c>
      <c r="N65" s="1">
        <v>0</v>
      </c>
      <c r="O65" s="1">
        <v>4</v>
      </c>
      <c r="P65" s="1">
        <v>8</v>
      </c>
      <c r="Q65" s="1">
        <v>200</v>
      </c>
      <c r="R65" s="1">
        <v>200</v>
      </c>
      <c r="S65" s="1">
        <v>1</v>
      </c>
      <c r="T65" s="1">
        <v>1</v>
      </c>
      <c r="U65" s="1" t="b">
        <v>1</v>
      </c>
      <c r="V65" s="1">
        <v>251</v>
      </c>
      <c r="W65" s="50">
        <v>110034.55</v>
      </c>
      <c r="X65" s="50">
        <v>84908.11</v>
      </c>
      <c r="Y65" s="54">
        <v>473.95</v>
      </c>
      <c r="Z65" s="54">
        <v>469.53</v>
      </c>
      <c r="AA65" s="50">
        <v>447.52</v>
      </c>
      <c r="AB65" s="50">
        <v>438.69</v>
      </c>
      <c r="AC65" s="16">
        <v>1.05924761300347</v>
      </c>
      <c r="AD65" s="16">
        <v>1.0704060651283001</v>
      </c>
      <c r="AE65" s="50">
        <v>1427.93</v>
      </c>
      <c r="AF65" s="50">
        <v>930.84</v>
      </c>
      <c r="AG65" s="50">
        <v>1413.55</v>
      </c>
      <c r="AH65" s="50">
        <v>928.39</v>
      </c>
      <c r="AI65" s="16">
        <v>1.0264333055989701</v>
      </c>
      <c r="AJ65" s="16">
        <v>1.0084956399626099</v>
      </c>
      <c r="AK65" s="1">
        <v>0</v>
      </c>
      <c r="AL65" s="1">
        <v>-14</v>
      </c>
      <c r="AN65" s="6">
        <v>-6.1870629042041214E-3</v>
      </c>
      <c r="AP65" s="6">
        <v>-2.7158422132377291E-3</v>
      </c>
      <c r="AR65" s="6">
        <v>6.7774566168865569E-4</v>
      </c>
      <c r="AT65" s="6">
        <v>8.078422512154404E-4</v>
      </c>
      <c r="AV65" s="6">
        <v>-1.1293987402517525E-3</v>
      </c>
      <c r="AX65" s="6">
        <v>1.5661957425046058E-3</v>
      </c>
      <c r="AZ65" s="6">
        <v>1.8353178296650619E-3</v>
      </c>
      <c r="BB65" s="6">
        <v>-7.7792020366640457E-4</v>
      </c>
      <c r="BD65" s="6">
        <v>2.8408193077391619E-3</v>
      </c>
      <c r="BF65" s="6">
        <v>1.8954254697394202E-3</v>
      </c>
      <c r="BH65" s="6">
        <v>-1.0299938176565826E-2</v>
      </c>
      <c r="BJ65" s="6">
        <v>1.571286656426274E-2</v>
      </c>
      <c r="BL65" s="6">
        <v>1.717394265164307E-2</v>
      </c>
      <c r="BN65" s="6">
        <v>-1.4533479292303086E-2</v>
      </c>
      <c r="BR65">
        <v>-14</v>
      </c>
      <c r="BS65">
        <f t="shared" si="4"/>
        <v>14</v>
      </c>
      <c r="BT65">
        <v>110034.55</v>
      </c>
      <c r="BU65">
        <v>84908.11</v>
      </c>
      <c r="BV65">
        <v>1.05924761300347</v>
      </c>
      <c r="BW65">
        <v>1.0704060651283001</v>
      </c>
    </row>
    <row r="66" spans="1:75" x14ac:dyDescent="0.25">
      <c r="A66" s="1">
        <v>65</v>
      </c>
      <c r="B66" s="1" t="s">
        <v>21</v>
      </c>
      <c r="C66" s="1" t="s">
        <v>22</v>
      </c>
      <c r="D66" s="1" t="s">
        <v>40</v>
      </c>
      <c r="E66" s="1" t="s">
        <v>245</v>
      </c>
      <c r="F66" s="1" t="s">
        <v>73</v>
      </c>
      <c r="G66" s="1" t="b">
        <v>1</v>
      </c>
      <c r="H66" s="1" t="b">
        <v>1</v>
      </c>
      <c r="I66" s="1" t="b">
        <v>0</v>
      </c>
      <c r="J66" s="1" t="b">
        <v>1</v>
      </c>
      <c r="K66" s="1" t="b">
        <v>1</v>
      </c>
      <c r="L66" s="1">
        <v>500</v>
      </c>
      <c r="M66" s="1">
        <v>5</v>
      </c>
      <c r="N66" s="1">
        <v>0</v>
      </c>
      <c r="O66" s="1">
        <v>4</v>
      </c>
      <c r="P66" s="1">
        <v>8</v>
      </c>
      <c r="Q66" s="1">
        <v>200</v>
      </c>
      <c r="R66" s="1">
        <v>200</v>
      </c>
      <c r="S66" s="1">
        <v>1</v>
      </c>
      <c r="T66" s="1">
        <v>1</v>
      </c>
      <c r="U66" s="1" t="b">
        <v>1</v>
      </c>
      <c r="V66" s="1">
        <v>251</v>
      </c>
      <c r="W66" s="50">
        <v>110639.69</v>
      </c>
      <c r="X66" s="50">
        <v>84484.02</v>
      </c>
      <c r="Y66" s="54">
        <v>473.64</v>
      </c>
      <c r="Z66" s="54">
        <v>468.79</v>
      </c>
      <c r="AA66" s="50">
        <v>448.89</v>
      </c>
      <c r="AB66" s="50">
        <v>437.91</v>
      </c>
      <c r="AC66" s="16">
        <v>1.05530141378536</v>
      </c>
      <c r="AD66" s="16">
        <v>1.07066130676931</v>
      </c>
      <c r="AE66" s="50">
        <v>1440.8</v>
      </c>
      <c r="AF66" s="50">
        <v>919.78</v>
      </c>
      <c r="AG66" s="50">
        <v>1441.06</v>
      </c>
      <c r="AH66" s="50">
        <v>903.92</v>
      </c>
      <c r="AI66" s="16">
        <v>1.0098163358468</v>
      </c>
      <c r="AJ66" s="16">
        <v>1.0226305228800801</v>
      </c>
      <c r="AK66" s="1">
        <v>0</v>
      </c>
      <c r="AL66" s="1">
        <v>-14</v>
      </c>
      <c r="AN66" s="6">
        <v>-7.215435672853765E-4</v>
      </c>
      <c r="AP66" s="6">
        <v>-7.6969710886276577E-3</v>
      </c>
      <c r="AR66" s="6">
        <v>2.3224929216691947E-5</v>
      </c>
      <c r="AT66" s="6">
        <v>-7.6947507305746843E-4</v>
      </c>
      <c r="AV66" s="6">
        <v>1.9284595090462986E-3</v>
      </c>
      <c r="AX66" s="6">
        <v>-2.1460991223820614E-4</v>
      </c>
      <c r="AZ66" s="6">
        <v>-1.8969933876191725E-3</v>
      </c>
      <c r="BB66" s="6">
        <v>-5.3965260439781115E-4</v>
      </c>
      <c r="BD66" s="6">
        <v>1.187947060331429E-2</v>
      </c>
      <c r="BF66" s="6">
        <v>-1.0008836708180979E-2</v>
      </c>
      <c r="BH66" s="6">
        <v>8.9612472790336906E-3</v>
      </c>
      <c r="BJ66" s="6">
        <v>-1.1058742182952885E-2</v>
      </c>
      <c r="BL66" s="6">
        <v>7.068730957944247E-4</v>
      </c>
      <c r="BN66" s="6">
        <v>-7.2136812660050786E-4</v>
      </c>
      <c r="BR66">
        <v>-14</v>
      </c>
      <c r="BS66">
        <f t="shared" si="4"/>
        <v>14</v>
      </c>
      <c r="BT66">
        <v>110639.69</v>
      </c>
      <c r="BU66">
        <v>84484.02</v>
      </c>
      <c r="BV66">
        <v>1.05530141378536</v>
      </c>
      <c r="BW66">
        <v>1.07066130676931</v>
      </c>
    </row>
    <row r="67" spans="1:75" x14ac:dyDescent="0.25">
      <c r="A67" s="1">
        <v>66</v>
      </c>
      <c r="B67" s="1" t="s">
        <v>21</v>
      </c>
      <c r="C67" s="1" t="s">
        <v>22</v>
      </c>
      <c r="D67" s="1" t="s">
        <v>40</v>
      </c>
      <c r="E67" s="1" t="s">
        <v>245</v>
      </c>
      <c r="F67" s="1" t="s">
        <v>73</v>
      </c>
      <c r="G67" s="1" t="b">
        <v>1</v>
      </c>
      <c r="H67" s="1" t="b">
        <v>1</v>
      </c>
      <c r="I67" s="1" t="b">
        <v>0</v>
      </c>
      <c r="J67" s="1" t="b">
        <v>1</v>
      </c>
      <c r="K67" s="1" t="b">
        <v>1</v>
      </c>
      <c r="L67" s="1">
        <v>500</v>
      </c>
      <c r="M67" s="1">
        <v>5</v>
      </c>
      <c r="N67" s="1">
        <v>0</v>
      </c>
      <c r="O67" s="1">
        <v>4</v>
      </c>
      <c r="P67" s="1">
        <v>8</v>
      </c>
      <c r="Q67" s="1">
        <v>200</v>
      </c>
      <c r="R67" s="1">
        <v>200</v>
      </c>
      <c r="S67" s="1">
        <v>1</v>
      </c>
      <c r="T67" s="1">
        <v>1</v>
      </c>
      <c r="U67" s="1" t="b">
        <v>1</v>
      </c>
      <c r="V67" s="1">
        <v>251</v>
      </c>
      <c r="W67" s="50">
        <v>111756.03</v>
      </c>
      <c r="X67" s="50">
        <v>85470.03</v>
      </c>
      <c r="Y67" s="54">
        <v>473.83</v>
      </c>
      <c r="Z67" s="54">
        <v>468.45</v>
      </c>
      <c r="AA67" s="50">
        <v>446.71</v>
      </c>
      <c r="AB67" s="50">
        <v>438.04</v>
      </c>
      <c r="AC67" s="16">
        <v>1.06088700779648</v>
      </c>
      <c r="AD67" s="16">
        <v>1.0695484189128199</v>
      </c>
      <c r="AE67" s="50">
        <v>1454.31</v>
      </c>
      <c r="AF67" s="50">
        <v>907.68</v>
      </c>
      <c r="AG67" s="50">
        <v>1400.87</v>
      </c>
      <c r="AH67" s="50">
        <v>922.27</v>
      </c>
      <c r="AI67" s="16">
        <v>1.05187859541784</v>
      </c>
      <c r="AJ67" s="16">
        <v>0.98981199600116498</v>
      </c>
      <c r="AK67" s="1">
        <v>0</v>
      </c>
      <c r="AL67" s="1">
        <v>-14</v>
      </c>
      <c r="AN67" s="6">
        <v>9.3610453486279166E-3</v>
      </c>
      <c r="AP67" s="6">
        <v>3.8841623557430704E-3</v>
      </c>
      <c r="AR67" s="6">
        <v>4.2438279750589558E-4</v>
      </c>
      <c r="AT67" s="6">
        <v>-1.4941884382640991E-3</v>
      </c>
      <c r="AV67" s="6">
        <v>-2.9373295299827129E-3</v>
      </c>
      <c r="AX67" s="6">
        <v>8.219103021889218E-5</v>
      </c>
      <c r="AZ67" s="6">
        <v>3.3858557618171581E-3</v>
      </c>
      <c r="BB67" s="6">
        <v>-1.5785313577696414E-3</v>
      </c>
      <c r="BD67" s="6">
        <v>2.1367596399990196E-2</v>
      </c>
      <c r="BF67" s="6">
        <v>-2.3032487011330649E-2</v>
      </c>
      <c r="BH67" s="6">
        <v>-1.9177867350575362E-2</v>
      </c>
      <c r="BJ67" s="6">
        <v>9.0172292314896207E-3</v>
      </c>
      <c r="BL67" s="6">
        <v>4.2389692789320366E-2</v>
      </c>
      <c r="BN67" s="6">
        <v>-3.2790479996350985E-2</v>
      </c>
      <c r="BR67">
        <v>-14</v>
      </c>
      <c r="BS67">
        <f t="shared" ref="BS67:BS111" si="35">0-BR67</f>
        <v>14</v>
      </c>
      <c r="BT67">
        <v>111756.03</v>
      </c>
      <c r="BU67">
        <v>85470.03</v>
      </c>
      <c r="BV67">
        <v>1.06088700779648</v>
      </c>
      <c r="BW67">
        <v>1.0695484189128199</v>
      </c>
    </row>
    <row r="68" spans="1:75" x14ac:dyDescent="0.25">
      <c r="A68" s="1">
        <v>67</v>
      </c>
      <c r="B68" s="1" t="s">
        <v>21</v>
      </c>
      <c r="C68" s="1" t="s">
        <v>22</v>
      </c>
      <c r="D68" s="1" t="s">
        <v>40</v>
      </c>
      <c r="E68" s="1" t="s">
        <v>245</v>
      </c>
      <c r="F68" s="1" t="s">
        <v>73</v>
      </c>
      <c r="G68" s="1" t="b">
        <v>1</v>
      </c>
      <c r="H68" s="1" t="b">
        <v>1</v>
      </c>
      <c r="I68" s="1" t="b">
        <v>0</v>
      </c>
      <c r="J68" s="1" t="b">
        <v>1</v>
      </c>
      <c r="K68" s="1" t="b">
        <v>1</v>
      </c>
      <c r="L68" s="1">
        <v>500</v>
      </c>
      <c r="M68" s="1">
        <v>5</v>
      </c>
      <c r="N68" s="1">
        <v>0</v>
      </c>
      <c r="O68" s="1">
        <v>4</v>
      </c>
      <c r="P68" s="1">
        <v>8</v>
      </c>
      <c r="Q68" s="1">
        <v>200</v>
      </c>
      <c r="R68" s="1">
        <v>200</v>
      </c>
      <c r="S68" s="1">
        <v>1</v>
      </c>
      <c r="T68" s="1">
        <v>1</v>
      </c>
      <c r="U68" s="1" t="b">
        <v>1</v>
      </c>
      <c r="V68" s="1">
        <v>251</v>
      </c>
      <c r="W68" s="50">
        <v>110538.05</v>
      </c>
      <c r="X68" s="50">
        <v>85339.86</v>
      </c>
      <c r="Y68" s="54">
        <v>474.23</v>
      </c>
      <c r="Z68" s="54">
        <v>469.37</v>
      </c>
      <c r="AA68" s="50">
        <v>448.23</v>
      </c>
      <c r="AB68" s="50">
        <v>437.69</v>
      </c>
      <c r="AC68" s="16">
        <v>1.0581618077778201</v>
      </c>
      <c r="AD68" s="16">
        <v>1.0725110248281999</v>
      </c>
      <c r="AE68" s="50">
        <v>1440.06</v>
      </c>
      <c r="AF68" s="50">
        <v>922.14</v>
      </c>
      <c r="AG68" s="50">
        <v>1436.08</v>
      </c>
      <c r="AH68" s="50">
        <v>906.37</v>
      </c>
      <c r="AI68" s="16">
        <v>1.0127388555280501</v>
      </c>
      <c r="AJ68" s="16">
        <v>1.02389788844765</v>
      </c>
      <c r="AK68" s="1">
        <v>0</v>
      </c>
      <c r="AL68" s="1">
        <v>-14</v>
      </c>
      <c r="AN68" s="6">
        <v>-1.6395383873343272E-3</v>
      </c>
      <c r="AP68" s="6">
        <v>2.3552568269415985E-3</v>
      </c>
      <c r="AR68" s="6">
        <v>1.2689256781150959E-3</v>
      </c>
      <c r="AT68" s="6">
        <v>4.6680066758897354E-4</v>
      </c>
      <c r="AV68" s="6">
        <v>4.5533071741377107E-4</v>
      </c>
      <c r="AX68" s="6">
        <v>-7.1688843024264592E-4</v>
      </c>
      <c r="AZ68" s="6">
        <v>8.083643487355463E-4</v>
      </c>
      <c r="BB68" s="6">
        <v>1.187055778573809E-3</v>
      </c>
      <c r="BD68" s="6">
        <v>1.1359765711416392E-2</v>
      </c>
      <c r="BF68" s="6">
        <v>-7.4686867316988703E-3</v>
      </c>
      <c r="BH68" s="6">
        <v>5.4744896065914705E-3</v>
      </c>
      <c r="BJ68" s="6">
        <v>-8.3782991330682011E-3</v>
      </c>
      <c r="BL68" s="6">
        <v>3.6030289886699318E-3</v>
      </c>
      <c r="BN68" s="6">
        <v>5.1705699577686559E-4</v>
      </c>
      <c r="BR68">
        <v>-14</v>
      </c>
      <c r="BS68">
        <f t="shared" si="35"/>
        <v>14</v>
      </c>
      <c r="BT68">
        <v>110538.05</v>
      </c>
      <c r="BU68">
        <v>85339.86</v>
      </c>
      <c r="BV68">
        <v>1.0581618077778201</v>
      </c>
      <c r="BW68">
        <v>1.0725110248281999</v>
      </c>
    </row>
    <row r="69" spans="1:75" x14ac:dyDescent="0.25">
      <c r="A69" s="1">
        <v>68</v>
      </c>
      <c r="B69" s="1" t="s">
        <v>21</v>
      </c>
      <c r="C69" s="1" t="s">
        <v>22</v>
      </c>
      <c r="D69" s="1" t="s">
        <v>40</v>
      </c>
      <c r="E69" s="1" t="s">
        <v>245</v>
      </c>
      <c r="F69" s="1" t="s">
        <v>73</v>
      </c>
      <c r="G69" s="1" t="b">
        <v>1</v>
      </c>
      <c r="H69" s="1" t="b">
        <v>1</v>
      </c>
      <c r="I69" s="1" t="b">
        <v>0</v>
      </c>
      <c r="J69" s="1" t="b">
        <v>1</v>
      </c>
      <c r="K69" s="1" t="b">
        <v>1</v>
      </c>
      <c r="L69" s="1">
        <v>500</v>
      </c>
      <c r="M69" s="1">
        <v>5</v>
      </c>
      <c r="N69" s="1">
        <v>0</v>
      </c>
      <c r="O69" s="1">
        <v>4</v>
      </c>
      <c r="P69" s="1">
        <v>8</v>
      </c>
      <c r="Q69" s="1">
        <v>200</v>
      </c>
      <c r="R69" s="1">
        <v>200</v>
      </c>
      <c r="S69" s="1">
        <v>1</v>
      </c>
      <c r="T69" s="1">
        <v>1</v>
      </c>
      <c r="U69" s="1" t="b">
        <v>1</v>
      </c>
      <c r="V69" s="1">
        <v>251</v>
      </c>
      <c r="W69" s="50">
        <v>111367.42</v>
      </c>
      <c r="X69" s="50">
        <v>85125.05</v>
      </c>
      <c r="Y69" s="54">
        <v>473.23</v>
      </c>
      <c r="Z69" s="54">
        <v>468.88</v>
      </c>
      <c r="AA69" s="50">
        <v>447.92</v>
      </c>
      <c r="AB69" s="50">
        <v>437.83</v>
      </c>
      <c r="AC69" s="16">
        <v>1.05665716675862</v>
      </c>
      <c r="AD69" s="16">
        <v>1.07105688434021</v>
      </c>
      <c r="AE69" s="50">
        <v>1408.99</v>
      </c>
      <c r="AF69" s="50">
        <v>930.75</v>
      </c>
      <c r="AG69" s="50">
        <v>1435.59</v>
      </c>
      <c r="AH69" s="50">
        <v>911.84</v>
      </c>
      <c r="AI69" s="16">
        <v>0.99377322212417496</v>
      </c>
      <c r="AJ69" s="16">
        <v>1.0305221937334399</v>
      </c>
      <c r="AK69" s="1">
        <v>0</v>
      </c>
      <c r="AL69" s="1">
        <v>-14</v>
      </c>
      <c r="AN69" s="6">
        <v>5.8511873496194244E-3</v>
      </c>
      <c r="AP69" s="6">
        <v>-1.6778378642479108E-4</v>
      </c>
      <c r="AR69" s="6">
        <v>-8.4243152340757188E-4</v>
      </c>
      <c r="AT69" s="6">
        <v>-5.7763918226760858E-4</v>
      </c>
      <c r="AV69" s="6">
        <v>-2.3659341198944972E-4</v>
      </c>
      <c r="AX69" s="6">
        <v>-3.9725664605805289E-4</v>
      </c>
      <c r="AZ69" s="6">
        <v>-6.1472360084746658E-4</v>
      </c>
      <c r="BB69" s="6">
        <v>-1.7038167442795515E-4</v>
      </c>
      <c r="BD69" s="6">
        <v>-1.0460816709214393E-2</v>
      </c>
      <c r="BF69" s="6">
        <v>1.7985553435175827E-3</v>
      </c>
      <c r="BH69" s="6">
        <v>5.1314150564918393E-3</v>
      </c>
      <c r="BJ69" s="6">
        <v>-2.3937997523051369E-3</v>
      </c>
      <c r="BL69" s="6">
        <v>-1.5191517134371058E-2</v>
      </c>
      <c r="BN69" s="6">
        <v>6.9900954734991583E-3</v>
      </c>
      <c r="BR69">
        <v>-14</v>
      </c>
      <c r="BS69">
        <f t="shared" si="35"/>
        <v>14</v>
      </c>
      <c r="BT69">
        <v>111367.42</v>
      </c>
      <c r="BU69">
        <v>85125.05</v>
      </c>
      <c r="BV69">
        <v>1.05665716675862</v>
      </c>
      <c r="BW69">
        <v>1.07105688434021</v>
      </c>
    </row>
    <row r="70" spans="1:75" x14ac:dyDescent="0.25">
      <c r="A70" s="1">
        <v>69</v>
      </c>
      <c r="B70" s="1" t="s">
        <v>21</v>
      </c>
      <c r="C70" s="1" t="s">
        <v>22</v>
      </c>
      <c r="D70" s="1" t="s">
        <v>40</v>
      </c>
      <c r="E70" s="1" t="s">
        <v>245</v>
      </c>
      <c r="F70" s="1" t="s">
        <v>73</v>
      </c>
      <c r="G70" s="1" t="b">
        <v>1</v>
      </c>
      <c r="H70" s="1" t="b">
        <v>1</v>
      </c>
      <c r="I70" s="1" t="b">
        <v>0</v>
      </c>
      <c r="J70" s="1" t="b">
        <v>1</v>
      </c>
      <c r="K70" s="1" t="b">
        <v>1</v>
      </c>
      <c r="L70" s="1">
        <v>500</v>
      </c>
      <c r="M70" s="1">
        <v>5</v>
      </c>
      <c r="N70" s="1">
        <v>0</v>
      </c>
      <c r="O70" s="1">
        <v>4</v>
      </c>
      <c r="P70" s="1">
        <v>8</v>
      </c>
      <c r="Q70" s="1">
        <v>200</v>
      </c>
      <c r="R70" s="1">
        <v>200</v>
      </c>
      <c r="S70" s="1">
        <v>1</v>
      </c>
      <c r="T70" s="1">
        <v>1</v>
      </c>
      <c r="U70" s="1" t="b">
        <v>1</v>
      </c>
      <c r="V70" s="1">
        <v>251</v>
      </c>
      <c r="W70" s="50">
        <v>110865.19</v>
      </c>
      <c r="X70" s="50">
        <v>84910.73</v>
      </c>
      <c r="Y70" s="54">
        <v>473.14</v>
      </c>
      <c r="Z70" s="54">
        <v>469.42</v>
      </c>
      <c r="AA70" s="50">
        <v>448.58</v>
      </c>
      <c r="AB70" s="50">
        <v>437.68</v>
      </c>
      <c r="AC70" s="16">
        <v>1.05491041195769</v>
      </c>
      <c r="AD70" s="16">
        <v>1.07267560915586</v>
      </c>
      <c r="AE70" s="50">
        <v>1404.87</v>
      </c>
      <c r="AF70" s="50">
        <v>947.42</v>
      </c>
      <c r="AG70" s="50">
        <v>1440.8</v>
      </c>
      <c r="AH70" s="50">
        <v>904.64</v>
      </c>
      <c r="AI70" s="16">
        <v>0.983637156984288</v>
      </c>
      <c r="AJ70" s="16">
        <v>1.0541848942249501</v>
      </c>
      <c r="AK70" s="1">
        <v>0</v>
      </c>
      <c r="AL70" s="1">
        <v>-14</v>
      </c>
      <c r="AN70" s="6">
        <v>1.3151332520873193E-3</v>
      </c>
      <c r="AP70" s="6">
        <v>-2.6850691281532502E-3</v>
      </c>
      <c r="AR70" s="6">
        <v>-1.0324536715446975E-3</v>
      </c>
      <c r="AT70" s="6">
        <v>5.7337616247221668E-4</v>
      </c>
      <c r="AV70" s="6">
        <v>1.2365353796430778E-3</v>
      </c>
      <c r="AX70" s="6">
        <v>-7.3971927197014065E-4</v>
      </c>
      <c r="AZ70" s="6">
        <v>-2.2668025195794472E-3</v>
      </c>
      <c r="BB70" s="6">
        <v>1.3406949436944871E-3</v>
      </c>
      <c r="BD70" s="6">
        <v>-1.3354308810051285E-2</v>
      </c>
      <c r="BF70" s="6">
        <v>1.974105538926163E-2</v>
      </c>
      <c r="BH70" s="6">
        <v>8.7792077218380449E-3</v>
      </c>
      <c r="BJ70" s="6">
        <v>-1.02710201438031E-2</v>
      </c>
      <c r="BL70" s="6">
        <v>-2.5236145738171345E-2</v>
      </c>
      <c r="BN70" s="6">
        <v>3.0112455352795608E-2</v>
      </c>
      <c r="BR70">
        <v>-14</v>
      </c>
      <c r="BS70">
        <f t="shared" si="35"/>
        <v>14</v>
      </c>
      <c r="BT70">
        <v>110865.19</v>
      </c>
      <c r="BU70">
        <v>84910.73</v>
      </c>
      <c r="BV70">
        <v>1.05491041195769</v>
      </c>
      <c r="BW70">
        <v>1.07267560915586</v>
      </c>
    </row>
    <row r="71" spans="1:75" x14ac:dyDescent="0.25">
      <c r="A71" s="1">
        <v>70</v>
      </c>
      <c r="B71" s="1" t="s">
        <v>21</v>
      </c>
      <c r="C71" s="1" t="s">
        <v>22</v>
      </c>
      <c r="D71" s="1" t="s">
        <v>40</v>
      </c>
      <c r="E71" s="1" t="s">
        <v>245</v>
      </c>
      <c r="F71" s="1" t="s">
        <v>73</v>
      </c>
      <c r="G71" s="1" t="b">
        <v>1</v>
      </c>
      <c r="H71" s="1" t="b">
        <v>1</v>
      </c>
      <c r="I71" s="1" t="b">
        <v>0</v>
      </c>
      <c r="J71" s="1" t="b">
        <v>1</v>
      </c>
      <c r="K71" s="1" t="b">
        <v>1</v>
      </c>
      <c r="L71" s="1">
        <v>500</v>
      </c>
      <c r="M71" s="1">
        <v>5</v>
      </c>
      <c r="N71" s="1">
        <v>0</v>
      </c>
      <c r="O71" s="1">
        <v>4</v>
      </c>
      <c r="P71" s="1">
        <v>8</v>
      </c>
      <c r="Q71" s="1">
        <v>200</v>
      </c>
      <c r="R71" s="1">
        <v>200</v>
      </c>
      <c r="S71" s="1">
        <v>1</v>
      </c>
      <c r="T71" s="1">
        <v>1</v>
      </c>
      <c r="U71" s="1" t="b">
        <v>1</v>
      </c>
      <c r="V71" s="1">
        <v>251</v>
      </c>
      <c r="W71" s="50">
        <v>108675.14</v>
      </c>
      <c r="X71" s="50">
        <v>84679.33</v>
      </c>
      <c r="Y71" s="54">
        <v>473.62</v>
      </c>
      <c r="Z71" s="54">
        <v>469.39</v>
      </c>
      <c r="AA71" s="50">
        <v>449.18</v>
      </c>
      <c r="AB71" s="50">
        <v>439.09</v>
      </c>
      <c r="AC71" s="16">
        <v>1.05458722605744</v>
      </c>
      <c r="AD71" s="16">
        <v>1.06912215821149</v>
      </c>
      <c r="AE71" s="50">
        <v>1404.82</v>
      </c>
      <c r="AF71" s="50">
        <v>928.51</v>
      </c>
      <c r="AG71" s="50">
        <v>1432.2</v>
      </c>
      <c r="AH71" s="50">
        <v>913.08</v>
      </c>
      <c r="AI71" s="16">
        <v>0.99789981572883701</v>
      </c>
      <c r="AJ71" s="16">
        <v>1.02396173640993</v>
      </c>
      <c r="AK71" s="1">
        <v>0</v>
      </c>
      <c r="AL71" s="1">
        <v>-14</v>
      </c>
      <c r="AN71" s="6">
        <v>-1.8465017826702512E-2</v>
      </c>
      <c r="AP71" s="6">
        <v>-5.4029667955474148E-3</v>
      </c>
      <c r="AR71" s="6">
        <v>-1.900221481376807E-5</v>
      </c>
      <c r="AT71" s="6">
        <v>5.0943086554222639E-4</v>
      </c>
      <c r="AV71" s="6">
        <v>2.5757433720363654E-3</v>
      </c>
      <c r="AX71" s="6">
        <v>2.4794294116035065E-3</v>
      </c>
      <c r="AZ71" s="6">
        <v>-2.5724714161813322E-3</v>
      </c>
      <c r="BB71" s="6">
        <v>-1.9764449331820533E-3</v>
      </c>
      <c r="BD71" s="6">
        <v>-1.3389424005449735E-2</v>
      </c>
      <c r="BF71" s="6">
        <v>-6.1243446466885398E-4</v>
      </c>
      <c r="BH71" s="6">
        <v>2.7578992915160416E-3</v>
      </c>
      <c r="BJ71" s="6">
        <v>-1.0371673515472413E-3</v>
      </c>
      <c r="BL71" s="6">
        <v>-1.1102149161139052E-2</v>
      </c>
      <c r="BN71" s="6">
        <v>5.7944698215783852E-4</v>
      </c>
      <c r="BR71">
        <v>-14</v>
      </c>
      <c r="BS71">
        <f t="shared" si="35"/>
        <v>14</v>
      </c>
      <c r="BT71">
        <v>108675.14</v>
      </c>
      <c r="BU71">
        <v>84679.33</v>
      </c>
      <c r="BV71">
        <v>1.05458722605744</v>
      </c>
      <c r="BW71">
        <v>1.06912215821149</v>
      </c>
    </row>
    <row r="72" spans="1:75" x14ac:dyDescent="0.25">
      <c r="A72" s="3">
        <v>71</v>
      </c>
      <c r="B72" s="3" t="s">
        <v>21</v>
      </c>
      <c r="C72" s="3" t="s">
        <v>22</v>
      </c>
      <c r="D72" s="3" t="s">
        <v>40</v>
      </c>
      <c r="E72" s="3" t="s">
        <v>246</v>
      </c>
      <c r="F72" s="3" t="s">
        <v>73</v>
      </c>
      <c r="G72" s="3" t="b">
        <v>1</v>
      </c>
      <c r="H72" s="3" t="b">
        <v>1</v>
      </c>
      <c r="I72" s="3" t="b">
        <v>0</v>
      </c>
      <c r="J72" s="3" t="b">
        <v>1</v>
      </c>
      <c r="K72" s="3" t="b">
        <v>1</v>
      </c>
      <c r="L72" s="3">
        <v>500</v>
      </c>
      <c r="M72" s="3">
        <v>5</v>
      </c>
      <c r="N72" s="3">
        <v>0</v>
      </c>
      <c r="O72" s="3">
        <v>4</v>
      </c>
      <c r="P72" s="3">
        <v>8</v>
      </c>
      <c r="Q72" s="3">
        <v>200</v>
      </c>
      <c r="R72" s="3">
        <v>200</v>
      </c>
      <c r="S72" s="3">
        <v>1</v>
      </c>
      <c r="T72" s="3">
        <v>1</v>
      </c>
      <c r="U72" s="3" t="b">
        <v>1</v>
      </c>
      <c r="V72" s="3">
        <v>251</v>
      </c>
      <c r="W72" s="51">
        <v>95128.76</v>
      </c>
      <c r="X72" s="51">
        <v>87962.1</v>
      </c>
      <c r="Y72" s="53">
        <v>475.4</v>
      </c>
      <c r="Z72" s="53">
        <v>470.22</v>
      </c>
      <c r="AA72" s="51">
        <v>451.28</v>
      </c>
      <c r="AB72" s="51">
        <v>438.91</v>
      </c>
      <c r="AC72" s="17">
        <v>1.0535468207071499</v>
      </c>
      <c r="AD72" s="17">
        <v>1.0714365456795101</v>
      </c>
      <c r="AE72" s="51">
        <v>1302.1300000000001</v>
      </c>
      <c r="AF72" s="51">
        <v>975.6</v>
      </c>
      <c r="AG72" s="51">
        <v>1308.95</v>
      </c>
      <c r="AH72" s="51">
        <v>938.32</v>
      </c>
      <c r="AI72" s="17">
        <v>1.00537036243709</v>
      </c>
      <c r="AJ72" s="17">
        <v>1.0453768226678899</v>
      </c>
      <c r="AK72" s="3">
        <v>0</v>
      </c>
      <c r="AL72" s="3">
        <v>-13</v>
      </c>
      <c r="AN72" s="6" cm="1">
        <f t="array" ref="AN72:AN81">W72:W81/AO72-1</f>
        <v>-3.3760356595928798E-3</v>
      </c>
      <c r="AO72" s="23">
        <f>AVERAGE(W72:W81)</f>
        <v>95451.006000000008</v>
      </c>
      <c r="AP72" s="6" cm="1">
        <f t="array" ref="AP72:AP81">X72:X81/AQ72-1</f>
        <v>2.9341694598072898E-4</v>
      </c>
      <c r="AQ72" s="23">
        <f t="shared" ref="AQ72" si="36">AVERAGE(X72:X81)</f>
        <v>87936.297999999995</v>
      </c>
      <c r="AR72" s="6" cm="1">
        <f t="array" ref="AR72:AR81">Y72:Y81/AS72-1</f>
        <v>4.987762094272874E-4</v>
      </c>
      <c r="AS72" s="23">
        <f>AVERAGE(Y72:Y81)</f>
        <v>475.1629999999999</v>
      </c>
      <c r="AT72" s="6" cm="1">
        <f t="array" ref="AT72:AT81">Z72:Z81/AU72-1</f>
        <v>4.4254189254777643E-4</v>
      </c>
      <c r="AU72" s="23">
        <f>AVERAGE(Z72:Z81)</f>
        <v>470.01199999999989</v>
      </c>
      <c r="AV72" s="6" cm="1">
        <f t="array" ref="AV72:AV81">AA72:AA81/AW72-1</f>
        <v>6.6521796975460568E-4</v>
      </c>
      <c r="AW72" s="23">
        <f>AVERAGE(AA72:AA81)</f>
        <v>450.98</v>
      </c>
      <c r="AX72" s="6" cm="1">
        <f t="array" ref="AX72:AX81">AB72:AB81/AY72-1</f>
        <v>-6.238842945097689E-4</v>
      </c>
      <c r="AY72" s="23">
        <f>AVERAGE(AB72:AB81)</f>
        <v>439.18400000000003</v>
      </c>
      <c r="AZ72" s="6" cm="1">
        <f t="array" ref="AZ72:AZ81">AC72:AC81/BA72-1</f>
        <v>-1.6361954250132538E-4</v>
      </c>
      <c r="BA72" s="23">
        <f>AVERAGE(AC72:AC81)</f>
        <v>1.053719229765449</v>
      </c>
      <c r="BB72" s="6" cm="1">
        <f t="array" ref="BB72:BB81">AD72:AD81/BC72-1</f>
        <v>1.0718585500824052E-3</v>
      </c>
      <c r="BC72" s="23">
        <f>AVERAGE(AD72:AD81)</f>
        <v>1.0702893468919819</v>
      </c>
      <c r="BD72" s="6" cm="1">
        <f t="array" ref="BD72:BD81">AE72:AE81/BE72-1</f>
        <v>3.2529270179395553E-3</v>
      </c>
      <c r="BE72" s="23">
        <f>AVERAGE(AE72:AE81)</f>
        <v>1297.9080000000001</v>
      </c>
      <c r="BF72" s="6" cm="1">
        <f t="array" ref="BF72:BF81">AF72:AF81/BG72-1</f>
        <v>2.8215921180441139E-3</v>
      </c>
      <c r="BG72" s="23">
        <f>AVERAGE(AF72:AF81)</f>
        <v>972.85500000000013</v>
      </c>
      <c r="BH72" s="6" cm="1">
        <f t="array" ref="BH72:BH81">AG72:AG81/BI72-1</f>
        <v>2.8377792385496647E-3</v>
      </c>
      <c r="BI72" s="23">
        <f t="shared" ref="BI72" si="37">AVERAGE(AG72:AG81)</f>
        <v>1305.2460000000001</v>
      </c>
      <c r="BJ72" s="6" cm="1">
        <f t="array" ref="BJ72:BJ81">AH72:AH81/BK72-1</f>
        <v>-8.0795971935480049E-3</v>
      </c>
      <c r="BK72" s="23">
        <f t="shared" ref="BK72" si="38">AVERAGE(AH72:AH81)</f>
        <v>945.96300000000031</v>
      </c>
      <c r="BL72" s="6" cm="1">
        <f t="array" ref="BL72:BL81">AI72:AI81/BM72-1</f>
        <v>1.2234388588361345E-3</v>
      </c>
      <c r="BM72" s="22">
        <f t="shared" ref="BM72" si="39">AVERAGE(AI72:AI81)</f>
        <v>1.004141856270345</v>
      </c>
      <c r="BN72" s="6" cm="1">
        <f t="array" ref="BN72:BN81">AJ72:AJ81/BO72-1</f>
        <v>1.0833490878870533E-2</v>
      </c>
      <c r="BO72" s="22">
        <f t="shared" ref="BO72" si="40">AVERAGE(AJ72:AJ81)</f>
        <v>1.0341731176308628</v>
      </c>
      <c r="BR72">
        <v>-13</v>
      </c>
      <c r="BS72">
        <f t="shared" si="35"/>
        <v>13</v>
      </c>
      <c r="BT72">
        <v>95128.76</v>
      </c>
      <c r="BU72">
        <v>87962.1</v>
      </c>
      <c r="BV72">
        <v>1.0535468207071499</v>
      </c>
      <c r="BW72">
        <v>1.0714365456795101</v>
      </c>
    </row>
    <row r="73" spans="1:75" x14ac:dyDescent="0.25">
      <c r="A73" s="3">
        <v>72</v>
      </c>
      <c r="B73" s="3" t="s">
        <v>21</v>
      </c>
      <c r="C73" s="3" t="s">
        <v>22</v>
      </c>
      <c r="D73" s="3" t="s">
        <v>40</v>
      </c>
      <c r="E73" s="3" t="s">
        <v>246</v>
      </c>
      <c r="F73" s="3" t="s">
        <v>73</v>
      </c>
      <c r="G73" s="3" t="b">
        <v>1</v>
      </c>
      <c r="H73" s="3" t="b">
        <v>1</v>
      </c>
      <c r="I73" s="3" t="b">
        <v>0</v>
      </c>
      <c r="J73" s="3" t="b">
        <v>1</v>
      </c>
      <c r="K73" s="3" t="b">
        <v>1</v>
      </c>
      <c r="L73" s="3">
        <v>500</v>
      </c>
      <c r="M73" s="3">
        <v>5</v>
      </c>
      <c r="N73" s="3">
        <v>0</v>
      </c>
      <c r="O73" s="3">
        <v>4</v>
      </c>
      <c r="P73" s="3">
        <v>8</v>
      </c>
      <c r="Q73" s="3">
        <v>200</v>
      </c>
      <c r="R73" s="3">
        <v>200</v>
      </c>
      <c r="S73" s="3">
        <v>1</v>
      </c>
      <c r="T73" s="3">
        <v>1</v>
      </c>
      <c r="U73" s="3" t="b">
        <v>1</v>
      </c>
      <c r="V73" s="3">
        <v>251</v>
      </c>
      <c r="W73" s="51">
        <v>96310.16</v>
      </c>
      <c r="X73" s="51">
        <v>88044.97</v>
      </c>
      <c r="Y73" s="53">
        <v>474.78</v>
      </c>
      <c r="Z73" s="53">
        <v>469.48</v>
      </c>
      <c r="AA73" s="51">
        <v>450.48</v>
      </c>
      <c r="AB73" s="51">
        <v>439.23</v>
      </c>
      <c r="AC73" s="17">
        <v>1.0540120534625099</v>
      </c>
      <c r="AD73" s="17">
        <v>1.0689552321420901</v>
      </c>
      <c r="AE73" s="51">
        <v>1276.5999999999999</v>
      </c>
      <c r="AF73" s="51">
        <v>960.63</v>
      </c>
      <c r="AG73" s="51">
        <v>1305.99</v>
      </c>
      <c r="AH73" s="51">
        <v>956.27</v>
      </c>
      <c r="AI73" s="17">
        <v>0.98494464293041195</v>
      </c>
      <c r="AJ73" s="17">
        <v>1.00903993555795</v>
      </c>
      <c r="AK73" s="3">
        <v>0</v>
      </c>
      <c r="AL73" s="3">
        <v>-13</v>
      </c>
      <c r="AN73" s="6">
        <v>9.0009947092646314E-3</v>
      </c>
      <c r="AP73" s="6">
        <v>1.2358036723356669E-3</v>
      </c>
      <c r="AR73" s="6">
        <v>-8.0603919076172037E-4</v>
      </c>
      <c r="AT73" s="6">
        <v>-1.1318859943998394E-3</v>
      </c>
      <c r="AV73" s="6">
        <v>-1.1086966162578982E-3</v>
      </c>
      <c r="AX73" s="6">
        <v>1.047396990783156E-4</v>
      </c>
      <c r="AZ73" s="6">
        <v>2.778953717359478E-4</v>
      </c>
      <c r="BB73" s="6">
        <v>-1.2464991394764979E-3</v>
      </c>
      <c r="BD73" s="6">
        <v>-1.6417188275286265E-2</v>
      </c>
      <c r="BF73" s="6">
        <v>-1.2566106973804003E-2</v>
      </c>
      <c r="BH73" s="6">
        <v>5.7000749284030761E-4</v>
      </c>
      <c r="BJ73" s="6">
        <v>1.0895774993313401E-2</v>
      </c>
      <c r="BL73" s="6">
        <v>-1.9118029210769771E-2</v>
      </c>
      <c r="BN73" s="6">
        <v>-2.4302683607256403E-2</v>
      </c>
      <c r="BR73">
        <v>-13</v>
      </c>
      <c r="BS73">
        <f t="shared" si="35"/>
        <v>13</v>
      </c>
      <c r="BT73">
        <v>96310.16</v>
      </c>
      <c r="BU73">
        <v>88044.97</v>
      </c>
      <c r="BV73">
        <v>1.0540120534625099</v>
      </c>
      <c r="BW73">
        <v>1.0689552321420901</v>
      </c>
    </row>
    <row r="74" spans="1:75" x14ac:dyDescent="0.25">
      <c r="A74" s="3">
        <v>73</v>
      </c>
      <c r="B74" s="3" t="s">
        <v>21</v>
      </c>
      <c r="C74" s="3" t="s">
        <v>22</v>
      </c>
      <c r="D74" s="3" t="s">
        <v>40</v>
      </c>
      <c r="E74" s="3" t="s">
        <v>246</v>
      </c>
      <c r="F74" s="3" t="s">
        <v>73</v>
      </c>
      <c r="G74" s="3" t="b">
        <v>1</v>
      </c>
      <c r="H74" s="3" t="b">
        <v>1</v>
      </c>
      <c r="I74" s="3" t="b">
        <v>0</v>
      </c>
      <c r="J74" s="3" t="b">
        <v>1</v>
      </c>
      <c r="K74" s="3" t="b">
        <v>1</v>
      </c>
      <c r="L74" s="3">
        <v>500</v>
      </c>
      <c r="M74" s="3">
        <v>5</v>
      </c>
      <c r="N74" s="3">
        <v>0</v>
      </c>
      <c r="O74" s="3">
        <v>4</v>
      </c>
      <c r="P74" s="3">
        <v>8</v>
      </c>
      <c r="Q74" s="3">
        <v>200</v>
      </c>
      <c r="R74" s="3">
        <v>200</v>
      </c>
      <c r="S74" s="3">
        <v>1</v>
      </c>
      <c r="T74" s="3">
        <v>1</v>
      </c>
      <c r="U74" s="3" t="b">
        <v>1</v>
      </c>
      <c r="V74" s="3">
        <v>251</v>
      </c>
      <c r="W74" s="51">
        <v>95731.45</v>
      </c>
      <c r="X74" s="51">
        <v>87512.95</v>
      </c>
      <c r="Y74" s="53">
        <v>475.14</v>
      </c>
      <c r="Z74" s="53">
        <v>469.88</v>
      </c>
      <c r="AA74" s="51">
        <v>451.32</v>
      </c>
      <c r="AB74" s="51">
        <v>437.88</v>
      </c>
      <c r="AC74" s="17">
        <v>1.05286930450377</v>
      </c>
      <c r="AD74" s="17">
        <v>1.0731576833462799</v>
      </c>
      <c r="AE74" s="51">
        <v>1298.99</v>
      </c>
      <c r="AF74" s="51">
        <v>972.55</v>
      </c>
      <c r="AG74" s="51">
        <v>1317.24</v>
      </c>
      <c r="AH74" s="51">
        <v>925.51</v>
      </c>
      <c r="AI74" s="17">
        <v>0.99368892787295804</v>
      </c>
      <c r="AJ74" s="17">
        <v>1.0547785182101299</v>
      </c>
      <c r="AK74" s="3">
        <v>0</v>
      </c>
      <c r="AL74" s="3">
        <v>-13</v>
      </c>
      <c r="AN74" s="6">
        <v>2.9380937064191759E-3</v>
      </c>
      <c r="AP74" s="6">
        <v>-4.8142577027747713E-3</v>
      </c>
      <c r="AR74" s="6">
        <v>-4.8404442264837755E-5</v>
      </c>
      <c r="AT74" s="6">
        <v>-2.808438933471491E-4</v>
      </c>
      <c r="AV74" s="6">
        <v>7.5391369905530858E-4</v>
      </c>
      <c r="AX74" s="6">
        <v>-2.9691427738716136E-3</v>
      </c>
      <c r="AZ74" s="6">
        <v>-8.0659556898099449E-4</v>
      </c>
      <c r="BB74" s="6">
        <v>2.679963565579202E-3</v>
      </c>
      <c r="BD74" s="6">
        <v>8.3364922629325378E-4</v>
      </c>
      <c r="BF74" s="6">
        <v>-3.1351023533843225E-4</v>
      </c>
      <c r="BH74" s="6">
        <v>9.1890724047420935E-3</v>
      </c>
      <c r="BJ74" s="6">
        <v>-2.1621353055035208E-2</v>
      </c>
      <c r="BL74" s="6">
        <v>-1.0409812450416167E-2</v>
      </c>
      <c r="BN74" s="6">
        <v>1.9924517692425647E-2</v>
      </c>
      <c r="BR74">
        <v>-13</v>
      </c>
      <c r="BS74">
        <f t="shared" si="35"/>
        <v>13</v>
      </c>
      <c r="BT74">
        <v>95731.45</v>
      </c>
      <c r="BU74">
        <v>87512.95</v>
      </c>
      <c r="BV74">
        <v>1.05286930450377</v>
      </c>
      <c r="BW74">
        <v>1.0731576833462799</v>
      </c>
    </row>
    <row r="75" spans="1:75" x14ac:dyDescent="0.25">
      <c r="A75" s="3">
        <v>74</v>
      </c>
      <c r="B75" s="3" t="s">
        <v>21</v>
      </c>
      <c r="C75" s="3" t="s">
        <v>22</v>
      </c>
      <c r="D75" s="3" t="s">
        <v>40</v>
      </c>
      <c r="E75" s="3" t="s">
        <v>246</v>
      </c>
      <c r="F75" s="3" t="s">
        <v>73</v>
      </c>
      <c r="G75" s="3" t="b">
        <v>1</v>
      </c>
      <c r="H75" s="3" t="b">
        <v>1</v>
      </c>
      <c r="I75" s="3" t="b">
        <v>0</v>
      </c>
      <c r="J75" s="3" t="b">
        <v>1</v>
      </c>
      <c r="K75" s="3" t="b">
        <v>1</v>
      </c>
      <c r="L75" s="3">
        <v>500</v>
      </c>
      <c r="M75" s="3">
        <v>5</v>
      </c>
      <c r="N75" s="3">
        <v>0</v>
      </c>
      <c r="O75" s="3">
        <v>4</v>
      </c>
      <c r="P75" s="3">
        <v>8</v>
      </c>
      <c r="Q75" s="3">
        <v>200</v>
      </c>
      <c r="R75" s="3">
        <v>200</v>
      </c>
      <c r="S75" s="3">
        <v>1</v>
      </c>
      <c r="T75" s="3">
        <v>1</v>
      </c>
      <c r="U75" s="3" t="b">
        <v>1</v>
      </c>
      <c r="V75" s="3">
        <v>251</v>
      </c>
      <c r="W75" s="51">
        <v>95545.19</v>
      </c>
      <c r="X75" s="51">
        <v>88440.54</v>
      </c>
      <c r="Y75" s="53">
        <v>475.53</v>
      </c>
      <c r="Z75" s="53">
        <v>470.14</v>
      </c>
      <c r="AA75" s="51">
        <v>452.03</v>
      </c>
      <c r="AB75" s="51">
        <v>438.88</v>
      </c>
      <c r="AC75" s="17">
        <v>1.0520931468683199</v>
      </c>
      <c r="AD75" s="17">
        <v>1.07129921650571</v>
      </c>
      <c r="AE75" s="51">
        <v>1331.42</v>
      </c>
      <c r="AF75" s="51">
        <v>969.49</v>
      </c>
      <c r="AG75" s="51">
        <v>1329.81</v>
      </c>
      <c r="AH75" s="51">
        <v>929.63</v>
      </c>
      <c r="AI75" s="17">
        <v>1.0104698438569399</v>
      </c>
      <c r="AJ75" s="17">
        <v>1.0477711086482799</v>
      </c>
      <c r="AK75" s="3">
        <v>0</v>
      </c>
      <c r="AL75" s="3">
        <v>-13</v>
      </c>
      <c r="AN75" s="6">
        <v>9.8672611161365609E-4</v>
      </c>
      <c r="AP75" s="6">
        <v>5.7341736173610602E-3</v>
      </c>
      <c r="AR75" s="6">
        <v>7.7236653527323895E-4</v>
      </c>
      <c r="AT75" s="6">
        <v>2.7233347233712735E-4</v>
      </c>
      <c r="AV75" s="6">
        <v>2.3282628941414529E-3</v>
      </c>
      <c r="AX75" s="6">
        <v>-6.9219279390875244E-4</v>
      </c>
      <c r="AZ75" s="6">
        <v>-1.5431842289629349E-3</v>
      </c>
      <c r="BB75" s="6">
        <v>9.435482252166949E-4</v>
      </c>
      <c r="BD75" s="6">
        <v>2.582001189606653E-2</v>
      </c>
      <c r="BF75" s="6">
        <v>-3.458891612830417E-3</v>
      </c>
      <c r="BH75" s="6">
        <v>1.8819440932973386E-2</v>
      </c>
      <c r="BJ75" s="6">
        <v>-1.7266003004346109E-2</v>
      </c>
      <c r="BL75" s="6">
        <v>6.3018860802186438E-3</v>
      </c>
      <c r="BN75" s="6">
        <v>1.314866030222106E-2</v>
      </c>
      <c r="BR75">
        <v>-13</v>
      </c>
      <c r="BS75">
        <f t="shared" si="35"/>
        <v>13</v>
      </c>
      <c r="BT75">
        <v>95545.19</v>
      </c>
      <c r="BU75">
        <v>88440.54</v>
      </c>
      <c r="BV75">
        <v>1.0520931468683199</v>
      </c>
      <c r="BW75">
        <v>1.07129921650571</v>
      </c>
    </row>
    <row r="76" spans="1:75" x14ac:dyDescent="0.25">
      <c r="A76" s="3">
        <v>75</v>
      </c>
      <c r="B76" s="3" t="s">
        <v>21</v>
      </c>
      <c r="C76" s="3" t="s">
        <v>22</v>
      </c>
      <c r="D76" s="3" t="s">
        <v>40</v>
      </c>
      <c r="E76" s="3" t="s">
        <v>246</v>
      </c>
      <c r="F76" s="3" t="s">
        <v>73</v>
      </c>
      <c r="G76" s="3" t="b">
        <v>1</v>
      </c>
      <c r="H76" s="3" t="b">
        <v>1</v>
      </c>
      <c r="I76" s="3" t="b">
        <v>0</v>
      </c>
      <c r="J76" s="3" t="b">
        <v>1</v>
      </c>
      <c r="K76" s="3" t="b">
        <v>1</v>
      </c>
      <c r="L76" s="3">
        <v>500</v>
      </c>
      <c r="M76" s="3">
        <v>5</v>
      </c>
      <c r="N76" s="3">
        <v>0</v>
      </c>
      <c r="O76" s="3">
        <v>4</v>
      </c>
      <c r="P76" s="3">
        <v>8</v>
      </c>
      <c r="Q76" s="3">
        <v>200</v>
      </c>
      <c r="R76" s="3">
        <v>200</v>
      </c>
      <c r="S76" s="3">
        <v>1</v>
      </c>
      <c r="T76" s="3">
        <v>1</v>
      </c>
      <c r="U76" s="3" t="b">
        <v>1</v>
      </c>
      <c r="V76" s="3">
        <v>251</v>
      </c>
      <c r="W76" s="51">
        <v>94824.21</v>
      </c>
      <c r="X76" s="51">
        <v>87494.55</v>
      </c>
      <c r="Y76" s="53">
        <v>474.26</v>
      </c>
      <c r="Z76" s="53">
        <v>469.87</v>
      </c>
      <c r="AA76" s="51">
        <v>450.54</v>
      </c>
      <c r="AB76" s="51">
        <v>440.01</v>
      </c>
      <c r="AC76" s="17">
        <v>1.05274107003239</v>
      </c>
      <c r="AD76" s="17">
        <v>1.06792096257243</v>
      </c>
      <c r="AE76" s="51">
        <v>1261.0899999999999</v>
      </c>
      <c r="AF76" s="51">
        <v>982.12</v>
      </c>
      <c r="AG76" s="51">
        <v>1277.77</v>
      </c>
      <c r="AH76" s="51">
        <v>954.46</v>
      </c>
      <c r="AI76" s="17">
        <v>0.99593441135814098</v>
      </c>
      <c r="AJ76" s="17">
        <v>1.0329634259854701</v>
      </c>
      <c r="AK76" s="3">
        <v>0</v>
      </c>
      <c r="AL76" s="3">
        <v>-13</v>
      </c>
      <c r="AN76" s="6">
        <v>-6.5666777781263619E-3</v>
      </c>
      <c r="AP76" s="6">
        <v>-5.0235000795688656E-3</v>
      </c>
      <c r="AR76" s="6">
        <v>-1.9004004941459707E-3</v>
      </c>
      <c r="AT76" s="6">
        <v>-3.0211994587348023E-4</v>
      </c>
      <c r="AV76" s="6">
        <v>-9.7565302230695483E-4</v>
      </c>
      <c r="AX76" s="6">
        <v>1.880760683449223E-3</v>
      </c>
      <c r="AZ76" s="6">
        <v>-9.2829257114024344E-4</v>
      </c>
      <c r="BB76" s="6">
        <v>-2.2128448969706005E-3</v>
      </c>
      <c r="BD76" s="6">
        <v>-2.8367187813003847E-2</v>
      </c>
      <c r="BF76" s="6">
        <v>9.5235158374062934E-3</v>
      </c>
      <c r="BH76" s="6">
        <v>-2.1050438001725458E-2</v>
      </c>
      <c r="BJ76" s="6">
        <v>8.9823809176465819E-3</v>
      </c>
      <c r="BL76" s="6">
        <v>-8.1735910727680494E-3</v>
      </c>
      <c r="BN76" s="6">
        <v>-1.1697187103103523E-3</v>
      </c>
      <c r="BR76">
        <v>-13</v>
      </c>
      <c r="BS76">
        <f t="shared" si="35"/>
        <v>13</v>
      </c>
      <c r="BT76">
        <v>94824.21</v>
      </c>
      <c r="BU76">
        <v>87494.55</v>
      </c>
      <c r="BV76">
        <v>1.05274107003239</v>
      </c>
      <c r="BW76">
        <v>1.06792096257243</v>
      </c>
    </row>
    <row r="77" spans="1:75" x14ac:dyDescent="0.25">
      <c r="A77" s="3">
        <v>76</v>
      </c>
      <c r="B77" s="3" t="s">
        <v>21</v>
      </c>
      <c r="C77" s="3" t="s">
        <v>22</v>
      </c>
      <c r="D77" s="3" t="s">
        <v>40</v>
      </c>
      <c r="E77" s="3" t="s">
        <v>246</v>
      </c>
      <c r="F77" s="3" t="s">
        <v>73</v>
      </c>
      <c r="G77" s="3" t="b">
        <v>1</v>
      </c>
      <c r="H77" s="3" t="b">
        <v>1</v>
      </c>
      <c r="I77" s="3" t="b">
        <v>0</v>
      </c>
      <c r="J77" s="3" t="b">
        <v>1</v>
      </c>
      <c r="K77" s="3" t="b">
        <v>1</v>
      </c>
      <c r="L77" s="3">
        <v>500</v>
      </c>
      <c r="M77" s="3">
        <v>5</v>
      </c>
      <c r="N77" s="3">
        <v>0</v>
      </c>
      <c r="O77" s="3">
        <v>4</v>
      </c>
      <c r="P77" s="3">
        <v>8</v>
      </c>
      <c r="Q77" s="3">
        <v>200</v>
      </c>
      <c r="R77" s="3">
        <v>200</v>
      </c>
      <c r="S77" s="3">
        <v>1</v>
      </c>
      <c r="T77" s="3">
        <v>1</v>
      </c>
      <c r="U77" s="3" t="b">
        <v>1</v>
      </c>
      <c r="V77" s="3">
        <v>251</v>
      </c>
      <c r="W77" s="51">
        <v>95685.17</v>
      </c>
      <c r="X77" s="51">
        <v>87828.04</v>
      </c>
      <c r="Y77" s="53">
        <v>475.66</v>
      </c>
      <c r="Z77" s="53">
        <v>470.1</v>
      </c>
      <c r="AA77" s="51">
        <v>451.09</v>
      </c>
      <c r="AB77" s="51">
        <v>438.65</v>
      </c>
      <c r="AC77" s="17">
        <v>1.0545489216319199</v>
      </c>
      <c r="AD77" s="17">
        <v>1.0718004860177399</v>
      </c>
      <c r="AE77" s="51">
        <v>1317.98</v>
      </c>
      <c r="AF77" s="51">
        <v>967.85</v>
      </c>
      <c r="AG77" s="51">
        <v>1314.88</v>
      </c>
      <c r="AH77" s="51">
        <v>938.44</v>
      </c>
      <c r="AI77" s="17">
        <v>1.01166194622556</v>
      </c>
      <c r="AJ77" s="17">
        <v>1.0391539691436</v>
      </c>
      <c r="AK77" s="3">
        <v>0</v>
      </c>
      <c r="AL77" s="3">
        <v>-13</v>
      </c>
      <c r="AN77" s="6">
        <v>2.4532376327179861E-3</v>
      </c>
      <c r="AP77" s="6">
        <v>-1.231095718857822E-3</v>
      </c>
      <c r="AR77" s="6">
        <v>1.0459568611194126E-3</v>
      </c>
      <c r="AT77" s="6">
        <v>1.8722926223180281E-4</v>
      </c>
      <c r="AV77" s="6">
        <v>2.4391325557671095E-4</v>
      </c>
      <c r="AX77" s="6">
        <v>-1.2158912893002194E-3</v>
      </c>
      <c r="AZ77" s="6">
        <v>7.8739368423175193E-4</v>
      </c>
      <c r="BB77" s="6">
        <v>1.4118977547017408E-3</v>
      </c>
      <c r="BD77" s="6">
        <v>1.5464886571313174E-2</v>
      </c>
      <c r="BF77" s="6">
        <v>-5.144651566780345E-3</v>
      </c>
      <c r="BH77" s="6">
        <v>7.3809841210008553E-3</v>
      </c>
      <c r="BJ77" s="6">
        <v>-7.9527423377027118E-3</v>
      </c>
      <c r="BL77" s="6">
        <v>7.4890712982991214E-3</v>
      </c>
      <c r="BN77" s="6">
        <v>4.8162647315252993E-3</v>
      </c>
      <c r="BR77">
        <v>-13</v>
      </c>
      <c r="BS77">
        <f t="shared" si="35"/>
        <v>13</v>
      </c>
      <c r="BT77">
        <v>95685.17</v>
      </c>
      <c r="BU77">
        <v>87828.04</v>
      </c>
      <c r="BV77">
        <v>1.0545489216319199</v>
      </c>
      <c r="BW77">
        <v>1.0718004860177399</v>
      </c>
    </row>
    <row r="78" spans="1:75" x14ac:dyDescent="0.25">
      <c r="A78" s="3">
        <v>77</v>
      </c>
      <c r="B78" s="3" t="s">
        <v>21</v>
      </c>
      <c r="C78" s="3" t="s">
        <v>22</v>
      </c>
      <c r="D78" s="3" t="s">
        <v>40</v>
      </c>
      <c r="E78" s="3" t="s">
        <v>246</v>
      </c>
      <c r="F78" s="3" t="s">
        <v>73</v>
      </c>
      <c r="G78" s="3" t="b">
        <v>1</v>
      </c>
      <c r="H78" s="3" t="b">
        <v>1</v>
      </c>
      <c r="I78" s="3" t="b">
        <v>0</v>
      </c>
      <c r="J78" s="3" t="b">
        <v>1</v>
      </c>
      <c r="K78" s="3" t="b">
        <v>1</v>
      </c>
      <c r="L78" s="3">
        <v>500</v>
      </c>
      <c r="M78" s="3">
        <v>5</v>
      </c>
      <c r="N78" s="3">
        <v>0</v>
      </c>
      <c r="O78" s="3">
        <v>4</v>
      </c>
      <c r="P78" s="3">
        <v>8</v>
      </c>
      <c r="Q78" s="3">
        <v>200</v>
      </c>
      <c r="R78" s="3">
        <v>200</v>
      </c>
      <c r="S78" s="3">
        <v>1</v>
      </c>
      <c r="T78" s="3">
        <v>1</v>
      </c>
      <c r="U78" s="3" t="b">
        <v>1</v>
      </c>
      <c r="V78" s="3">
        <v>251</v>
      </c>
      <c r="W78" s="51">
        <v>95875.26</v>
      </c>
      <c r="X78" s="51">
        <v>87938.71</v>
      </c>
      <c r="Y78" s="53">
        <v>474.64</v>
      </c>
      <c r="Z78" s="53">
        <v>470.03</v>
      </c>
      <c r="AA78" s="51">
        <v>450.56</v>
      </c>
      <c r="AB78" s="51">
        <v>439.29</v>
      </c>
      <c r="AC78" s="17">
        <v>1.0535667663711801</v>
      </c>
      <c r="AD78" s="17">
        <v>1.07008568083017</v>
      </c>
      <c r="AE78" s="51">
        <v>1271.8599999999999</v>
      </c>
      <c r="AF78" s="51">
        <v>982.13</v>
      </c>
      <c r="AG78" s="51">
        <v>1306.29</v>
      </c>
      <c r="AH78" s="51">
        <v>954.85</v>
      </c>
      <c r="AI78" s="17">
        <v>0.98711051460079002</v>
      </c>
      <c r="AJ78" s="17">
        <v>1.03583900510045</v>
      </c>
      <c r="AK78" s="3">
        <v>0</v>
      </c>
      <c r="AL78" s="3">
        <v>-13</v>
      </c>
      <c r="AN78" s="6">
        <v>4.4447305248933588E-3</v>
      </c>
      <c r="AP78" s="6">
        <v>2.7428946349550287E-5</v>
      </c>
      <c r="AR78" s="6">
        <v>-1.100674926288292E-3</v>
      </c>
      <c r="AT78" s="6">
        <v>3.8296894547595883E-5</v>
      </c>
      <c r="AV78" s="6">
        <v>-9.313051576567144E-4</v>
      </c>
      <c r="AX78" s="6">
        <v>2.4135669787606062E-4</v>
      </c>
      <c r="AZ78" s="6">
        <v>-1.4469072022427198E-4</v>
      </c>
      <c r="BB78" s="6">
        <v>-1.9029065588971328E-4</v>
      </c>
      <c r="BD78" s="6">
        <v>-2.0069219081784051E-2</v>
      </c>
      <c r="BF78" s="6">
        <v>9.533794861515732E-3</v>
      </c>
      <c r="BH78" s="6">
        <v>7.9984922382436707E-4</v>
      </c>
      <c r="BJ78" s="6">
        <v>9.39465919914384E-3</v>
      </c>
      <c r="BL78" s="6">
        <v>-1.6961091267337469E-2</v>
      </c>
      <c r="BN78" s="6">
        <v>1.6108400433028081E-3</v>
      </c>
      <c r="BR78">
        <v>-13</v>
      </c>
      <c r="BS78">
        <f t="shared" si="35"/>
        <v>13</v>
      </c>
      <c r="BT78">
        <v>95875.26</v>
      </c>
      <c r="BU78">
        <v>87938.71</v>
      </c>
      <c r="BV78">
        <v>1.0535667663711801</v>
      </c>
      <c r="BW78">
        <v>1.07008568083017</v>
      </c>
    </row>
    <row r="79" spans="1:75" x14ac:dyDescent="0.25">
      <c r="A79" s="3">
        <v>78</v>
      </c>
      <c r="B79" s="3" t="s">
        <v>21</v>
      </c>
      <c r="C79" s="3" t="s">
        <v>22</v>
      </c>
      <c r="D79" s="3" t="s">
        <v>40</v>
      </c>
      <c r="E79" s="3" t="s">
        <v>246</v>
      </c>
      <c r="F79" s="3" t="s">
        <v>73</v>
      </c>
      <c r="G79" s="3" t="b">
        <v>1</v>
      </c>
      <c r="H79" s="3" t="b">
        <v>1</v>
      </c>
      <c r="I79" s="3" t="b">
        <v>0</v>
      </c>
      <c r="J79" s="3" t="b">
        <v>1</v>
      </c>
      <c r="K79" s="3" t="b">
        <v>1</v>
      </c>
      <c r="L79" s="3">
        <v>500</v>
      </c>
      <c r="M79" s="3">
        <v>5</v>
      </c>
      <c r="N79" s="3">
        <v>0</v>
      </c>
      <c r="O79" s="3">
        <v>4</v>
      </c>
      <c r="P79" s="3">
        <v>8</v>
      </c>
      <c r="Q79" s="3">
        <v>200</v>
      </c>
      <c r="R79" s="3">
        <v>200</v>
      </c>
      <c r="S79" s="3">
        <v>1</v>
      </c>
      <c r="T79" s="3">
        <v>1</v>
      </c>
      <c r="U79" s="3" t="b">
        <v>1</v>
      </c>
      <c r="V79" s="3">
        <v>251</v>
      </c>
      <c r="W79" s="51">
        <v>94945.96</v>
      </c>
      <c r="X79" s="51">
        <v>87455</v>
      </c>
      <c r="Y79" s="53">
        <v>475.28</v>
      </c>
      <c r="Z79" s="53">
        <v>470.09</v>
      </c>
      <c r="AA79" s="51">
        <v>450.16</v>
      </c>
      <c r="AB79" s="51">
        <v>439.06</v>
      </c>
      <c r="AC79" s="17">
        <v>1.0558744921443901</v>
      </c>
      <c r="AD79" s="17">
        <v>1.0707587571447901</v>
      </c>
      <c r="AE79" s="51">
        <v>1270.03</v>
      </c>
      <c r="AF79" s="51">
        <v>959.21</v>
      </c>
      <c r="AG79" s="51">
        <v>1288.49</v>
      </c>
      <c r="AH79" s="51">
        <v>953.01</v>
      </c>
      <c r="AI79" s="17">
        <v>0.99372618122953904</v>
      </c>
      <c r="AJ79" s="17">
        <v>1.0107919763597299</v>
      </c>
      <c r="AK79" s="3">
        <v>0</v>
      </c>
      <c r="AL79" s="3">
        <v>-13</v>
      </c>
      <c r="AN79" s="6">
        <v>-5.2911542912392751E-3</v>
      </c>
      <c r="AP79" s="6">
        <v>-5.4732574709933646E-3</v>
      </c>
      <c r="AR79" s="6">
        <v>2.4623129326162285E-4</v>
      </c>
      <c r="AT79" s="6">
        <v>1.6595320970558269E-4</v>
      </c>
      <c r="AV79" s="6">
        <v>-1.8182624506629663E-3</v>
      </c>
      <c r="AX79" s="6">
        <v>-2.8234179751540633E-4</v>
      </c>
      <c r="AZ79" s="6">
        <v>2.0453858277036385E-3</v>
      </c>
      <c r="BB79" s="6">
        <v>4.3858257037809878E-4</v>
      </c>
      <c r="BD79" s="6">
        <v>-2.1479180342520499E-2</v>
      </c>
      <c r="BF79" s="6">
        <v>-1.402572839734606E-2</v>
      </c>
      <c r="BH79" s="6">
        <v>-1.2837426814562236E-2</v>
      </c>
      <c r="BJ79" s="6">
        <v>7.4495514095156423E-3</v>
      </c>
      <c r="BL79" s="6">
        <v>-1.0372712755439384E-2</v>
      </c>
      <c r="BN79" s="6">
        <v>-2.2608537074233381E-2</v>
      </c>
      <c r="BR79">
        <v>-13</v>
      </c>
      <c r="BS79">
        <f t="shared" si="35"/>
        <v>13</v>
      </c>
      <c r="BT79">
        <v>94945.96</v>
      </c>
      <c r="BU79">
        <v>87455</v>
      </c>
      <c r="BV79">
        <v>1.0558744921443901</v>
      </c>
      <c r="BW79">
        <v>1.0707587571447901</v>
      </c>
    </row>
    <row r="80" spans="1:75" x14ac:dyDescent="0.25">
      <c r="A80" s="3">
        <v>79</v>
      </c>
      <c r="B80" s="3" t="s">
        <v>21</v>
      </c>
      <c r="C80" s="3" t="s">
        <v>22</v>
      </c>
      <c r="D80" s="3" t="s">
        <v>40</v>
      </c>
      <c r="E80" s="3" t="s">
        <v>246</v>
      </c>
      <c r="F80" s="3" t="s">
        <v>73</v>
      </c>
      <c r="G80" s="3" t="b">
        <v>1</v>
      </c>
      <c r="H80" s="3" t="b">
        <v>1</v>
      </c>
      <c r="I80" s="3" t="b">
        <v>0</v>
      </c>
      <c r="J80" s="3" t="b">
        <v>1</v>
      </c>
      <c r="K80" s="3" t="b">
        <v>1</v>
      </c>
      <c r="L80" s="3">
        <v>500</v>
      </c>
      <c r="M80" s="3">
        <v>5</v>
      </c>
      <c r="N80" s="3">
        <v>0</v>
      </c>
      <c r="O80" s="3">
        <v>4</v>
      </c>
      <c r="P80" s="3">
        <v>8</v>
      </c>
      <c r="Q80" s="3">
        <v>200</v>
      </c>
      <c r="R80" s="3">
        <v>200</v>
      </c>
      <c r="S80" s="3">
        <v>1</v>
      </c>
      <c r="T80" s="3">
        <v>1</v>
      </c>
      <c r="U80" s="3" t="b">
        <v>1</v>
      </c>
      <c r="V80" s="3">
        <v>251</v>
      </c>
      <c r="W80" s="51">
        <v>94560.1</v>
      </c>
      <c r="X80" s="51">
        <v>88360.94</v>
      </c>
      <c r="Y80" s="53">
        <v>475.28</v>
      </c>
      <c r="Z80" s="53">
        <v>470.66</v>
      </c>
      <c r="AA80" s="51">
        <v>451.62</v>
      </c>
      <c r="AB80" s="51">
        <v>440.54</v>
      </c>
      <c r="AC80" s="17">
        <v>1.0525070866923301</v>
      </c>
      <c r="AD80" s="17">
        <v>1.06850163227811</v>
      </c>
      <c r="AE80" s="51">
        <v>1307.06</v>
      </c>
      <c r="AF80" s="51">
        <v>996.27</v>
      </c>
      <c r="AG80" s="51">
        <v>1305.27</v>
      </c>
      <c r="AH80" s="51">
        <v>959.52</v>
      </c>
      <c r="AI80" s="17">
        <v>1.01421499464485</v>
      </c>
      <c r="AJ80" s="17">
        <v>1.04636915926387</v>
      </c>
      <c r="AK80" s="3">
        <v>0</v>
      </c>
      <c r="AL80" s="3">
        <v>-13</v>
      </c>
      <c r="AN80" s="6">
        <v>-9.3336470440134045E-3</v>
      </c>
      <c r="AP80" s="6">
        <v>4.8289729003603288E-3</v>
      </c>
      <c r="AR80" s="6">
        <v>2.4623129326162285E-4</v>
      </c>
      <c r="AT80" s="6">
        <v>1.3786882037056802E-3</v>
      </c>
      <c r="AV80" s="6">
        <v>1.4191316688101363E-3</v>
      </c>
      <c r="AX80" s="6">
        <v>3.0875441728295261E-3</v>
      </c>
      <c r="AZ80" s="6">
        <v>-1.1503473020879618E-3</v>
      </c>
      <c r="BB80" s="6">
        <v>-1.6703096401577966E-3</v>
      </c>
      <c r="BD80" s="6">
        <v>7.051347244950934E-3</v>
      </c>
      <c r="BF80" s="6">
        <v>2.4068334952279447E-2</v>
      </c>
      <c r="BH80" s="6">
        <v>1.8387338478698112E-5</v>
      </c>
      <c r="BJ80" s="6">
        <v>1.4331427339123959E-2</v>
      </c>
      <c r="BL80" s="6">
        <v>1.0031588974808159E-2</v>
      </c>
      <c r="BN80" s="6">
        <v>1.1793036799241596E-2</v>
      </c>
      <c r="BR80">
        <v>-13</v>
      </c>
      <c r="BS80">
        <f t="shared" si="35"/>
        <v>13</v>
      </c>
      <c r="BT80">
        <v>94560.1</v>
      </c>
      <c r="BU80">
        <v>88360.94</v>
      </c>
      <c r="BV80">
        <v>1.0525070866923301</v>
      </c>
      <c r="BW80">
        <v>1.06850163227811</v>
      </c>
    </row>
    <row r="81" spans="1:75" x14ac:dyDescent="0.25">
      <c r="A81" s="3">
        <v>80</v>
      </c>
      <c r="B81" s="3" t="s">
        <v>21</v>
      </c>
      <c r="C81" s="3" t="s">
        <v>22</v>
      </c>
      <c r="D81" s="3" t="s">
        <v>40</v>
      </c>
      <c r="E81" s="3" t="s">
        <v>246</v>
      </c>
      <c r="F81" s="3" t="s">
        <v>73</v>
      </c>
      <c r="G81" s="3" t="b">
        <v>1</v>
      </c>
      <c r="H81" s="3" t="b">
        <v>1</v>
      </c>
      <c r="I81" s="3" t="b">
        <v>0</v>
      </c>
      <c r="J81" s="3" t="b">
        <v>1</v>
      </c>
      <c r="K81" s="3" t="b">
        <v>1</v>
      </c>
      <c r="L81" s="3">
        <v>500</v>
      </c>
      <c r="M81" s="3">
        <v>5</v>
      </c>
      <c r="N81" s="3">
        <v>0</v>
      </c>
      <c r="O81" s="3">
        <v>4</v>
      </c>
      <c r="P81" s="3">
        <v>8</v>
      </c>
      <c r="Q81" s="3">
        <v>200</v>
      </c>
      <c r="R81" s="3">
        <v>200</v>
      </c>
      <c r="S81" s="3">
        <v>1</v>
      </c>
      <c r="T81" s="3">
        <v>1</v>
      </c>
      <c r="U81" s="3" t="b">
        <v>1</v>
      </c>
      <c r="V81" s="3">
        <v>251</v>
      </c>
      <c r="W81" s="51">
        <v>95903.8</v>
      </c>
      <c r="X81" s="51">
        <v>88325.18</v>
      </c>
      <c r="Y81" s="53">
        <v>475.66</v>
      </c>
      <c r="Z81" s="53">
        <v>469.65</v>
      </c>
      <c r="AA81" s="51">
        <v>450.72</v>
      </c>
      <c r="AB81" s="51">
        <v>439.39</v>
      </c>
      <c r="AC81" s="17">
        <v>1.0554326352405301</v>
      </c>
      <c r="AD81" s="17">
        <v>1.06897727240299</v>
      </c>
      <c r="AE81" s="51">
        <v>1341.92</v>
      </c>
      <c r="AF81" s="51">
        <v>962.7</v>
      </c>
      <c r="AG81" s="51">
        <v>1297.77</v>
      </c>
      <c r="AH81" s="51">
        <v>949.62</v>
      </c>
      <c r="AI81" s="17">
        <v>1.0442967375471699</v>
      </c>
      <c r="AJ81" s="17">
        <v>1.0196472553712601</v>
      </c>
      <c r="AK81" s="3">
        <v>0</v>
      </c>
      <c r="AL81" s="3">
        <v>-13</v>
      </c>
      <c r="AN81" s="6">
        <v>4.7437320880618916E-3</v>
      </c>
      <c r="AP81" s="6">
        <v>4.4223148898081543E-3</v>
      </c>
      <c r="AR81" s="6">
        <v>1.0459568611194126E-3</v>
      </c>
      <c r="AT81" s="6">
        <v>-7.7019310145254316E-4</v>
      </c>
      <c r="AV81" s="6">
        <v>-5.7652224045412481E-4</v>
      </c>
      <c r="AX81" s="6">
        <v>4.6905169587230233E-4</v>
      </c>
      <c r="AZ81" s="6">
        <v>1.6260550502267268E-3</v>
      </c>
      <c r="BB81" s="6">
        <v>-1.2259063334620901E-3</v>
      </c>
      <c r="BD81" s="6">
        <v>3.3909953556030104E-2</v>
      </c>
      <c r="BF81" s="6">
        <v>-1.0438348983147661E-2</v>
      </c>
      <c r="BH81" s="6">
        <v>-5.7276559361224555E-3</v>
      </c>
      <c r="BJ81" s="6">
        <v>3.8659017318856126E-3</v>
      </c>
      <c r="BL81" s="6">
        <v>3.998925154456856E-2</v>
      </c>
      <c r="BN81" s="6">
        <v>-1.4045871055785475E-2</v>
      </c>
      <c r="BR81">
        <v>-13</v>
      </c>
      <c r="BS81">
        <f t="shared" si="35"/>
        <v>13</v>
      </c>
      <c r="BT81">
        <v>95903.8</v>
      </c>
      <c r="BU81">
        <v>88325.18</v>
      </c>
      <c r="BV81">
        <v>1.0554326352405301</v>
      </c>
      <c r="BW81">
        <v>1.06897727240299</v>
      </c>
    </row>
    <row r="82" spans="1:75" x14ac:dyDescent="0.25">
      <c r="A82" s="1">
        <v>81</v>
      </c>
      <c r="B82" s="1" t="s">
        <v>21</v>
      </c>
      <c r="C82" s="1" t="s">
        <v>22</v>
      </c>
      <c r="D82" s="1" t="s">
        <v>40</v>
      </c>
      <c r="E82" s="1" t="s">
        <v>247</v>
      </c>
      <c r="F82" s="1" t="s">
        <v>73</v>
      </c>
      <c r="G82" s="1" t="b">
        <v>1</v>
      </c>
      <c r="H82" s="1" t="b">
        <v>1</v>
      </c>
      <c r="I82" s="1" t="b">
        <v>0</v>
      </c>
      <c r="J82" s="1" t="b">
        <v>1</v>
      </c>
      <c r="K82" s="1" t="b">
        <v>1</v>
      </c>
      <c r="L82" s="1">
        <v>500</v>
      </c>
      <c r="M82" s="1">
        <v>5</v>
      </c>
      <c r="N82" s="1">
        <v>0</v>
      </c>
      <c r="O82" s="1">
        <v>4</v>
      </c>
      <c r="P82" s="1">
        <v>8</v>
      </c>
      <c r="Q82" s="1">
        <v>200</v>
      </c>
      <c r="R82" s="1">
        <v>200</v>
      </c>
      <c r="S82" s="1">
        <v>1</v>
      </c>
      <c r="T82" s="1">
        <v>1</v>
      </c>
      <c r="U82" s="1" t="b">
        <v>1</v>
      </c>
      <c r="V82" s="1">
        <v>251</v>
      </c>
      <c r="W82" s="50">
        <v>78578.600000000006</v>
      </c>
      <c r="X82" s="50">
        <v>85810.72</v>
      </c>
      <c r="Y82" s="54">
        <v>477.25</v>
      </c>
      <c r="Z82" s="54">
        <v>471.39</v>
      </c>
      <c r="AA82" s="50">
        <v>455.3</v>
      </c>
      <c r="AB82" s="50">
        <v>442.97</v>
      </c>
      <c r="AC82" s="16">
        <v>1.04833963688473</v>
      </c>
      <c r="AD82" s="16">
        <v>1.0642312003127099</v>
      </c>
      <c r="AE82" s="50">
        <v>1165.27</v>
      </c>
      <c r="AF82" s="50">
        <v>1005.45</v>
      </c>
      <c r="AG82" s="50">
        <v>1185.06</v>
      </c>
      <c r="AH82" s="50">
        <v>1005.72</v>
      </c>
      <c r="AI82" s="16">
        <v>0.99935924140512</v>
      </c>
      <c r="AJ82" s="16">
        <v>1.00508462826454</v>
      </c>
      <c r="AK82" s="1">
        <v>0</v>
      </c>
      <c r="AL82" s="1">
        <v>-12</v>
      </c>
      <c r="AN82" s="6" cm="1">
        <f t="array" ref="AN82:AN91">W82:W91/AO82-1</f>
        <v>9.8766810392514337E-4</v>
      </c>
      <c r="AO82" s="23">
        <f>AVERAGE(W82:W91)</f>
        <v>78501.06700000001</v>
      </c>
      <c r="AP82" s="6" cm="1">
        <f t="array" ref="AP82:AP91">X82:X91/AQ82-1</f>
        <v>6.4518641253297204E-3</v>
      </c>
      <c r="AQ82" s="23">
        <f t="shared" ref="AQ82" si="41">AVERAGE(X82:X91)</f>
        <v>85260.62999999999</v>
      </c>
      <c r="AR82" s="6" cm="1">
        <f t="array" ref="AR82:AR91">Y82:Y91/AS82-1</f>
        <v>-3.8958101190522676E-4</v>
      </c>
      <c r="AS82" s="23">
        <f>AVERAGE(Y82:Y91)</f>
        <v>477.43599999999998</v>
      </c>
      <c r="AT82" s="6" cm="1">
        <f t="array" ref="AT82:AT91">Z82:Z91/AU82-1</f>
        <v>7.1116960864436862E-4</v>
      </c>
      <c r="AU82" s="23">
        <f>AVERAGE(Z82:Z91)</f>
        <v>471.05500000000001</v>
      </c>
      <c r="AV82" s="6" cm="1">
        <f t="array" ref="AV82:AV91">AA82:AA91/AW82-1</f>
        <v>-1.3336023934653607E-3</v>
      </c>
      <c r="AW82" s="23">
        <f>AVERAGE(AA82:AA91)</f>
        <v>455.90800000000002</v>
      </c>
      <c r="AX82" s="6" cm="1">
        <f t="array" ref="AX82:AX91">AB82:AB91/AY82-1</f>
        <v>1.4265077237141099E-3</v>
      </c>
      <c r="AY82" s="23">
        <f>AVERAGE(AB82:AB91)</f>
        <v>442.33900000000006</v>
      </c>
      <c r="AZ82" s="6" cm="1">
        <f t="array" ref="AZ82:AZ91">AC82:AC91/BA82-1</f>
        <v>9.5892605960568034E-4</v>
      </c>
      <c r="BA82" s="23">
        <f>AVERAGE(AC82:AC91)</f>
        <v>1.0473353197534729</v>
      </c>
      <c r="BB82" s="6" cm="1">
        <f t="array" ref="BB82:BB91">AD82:AD91/BC82-1</f>
        <v>-7.2750010859701231E-4</v>
      </c>
      <c r="BC82" s="23">
        <f>AVERAGE(AD82:AD91)</f>
        <v>1.0650059922877557</v>
      </c>
      <c r="BD82" s="6" cm="1">
        <f t="array" ref="BD82:BD91">AE82:AE91/BE82-1</f>
        <v>-1.6290340689889105E-2</v>
      </c>
      <c r="BE82" s="23">
        <f>AVERAGE(AE82:AE91)</f>
        <v>1184.5669999999998</v>
      </c>
      <c r="BF82" s="6" cm="1">
        <f t="array" ref="BF82:BF91">AF82:AF91/BG82-1</f>
        <v>1.2661160121223203E-2</v>
      </c>
      <c r="BG82" s="23">
        <f>AVERAGE(AF82:AF91)</f>
        <v>992.87900000000013</v>
      </c>
      <c r="BH82" s="6" cm="1">
        <f t="array" ref="BH82:BH91">AG82:AG91/BI82-1</f>
        <v>-7.0807893685100876E-3</v>
      </c>
      <c r="BI82" s="23">
        <f t="shared" ref="BI82" si="42">AVERAGE(AG82:AG91)</f>
        <v>1193.5109999999997</v>
      </c>
      <c r="BJ82" s="6" cm="1">
        <f t="array" ref="BJ82:BJ91">AH82:AH91/BK82-1</f>
        <v>2.2756047482922925E-2</v>
      </c>
      <c r="BK82" s="23">
        <f t="shared" ref="BK82" si="43">AVERAGE(AH82:AH91)</f>
        <v>983.34300000000007</v>
      </c>
      <c r="BL82" s="6" cm="1">
        <f t="array" ref="BL82:BL91">AI82:AI91/BM82-1</f>
        <v>-5.6458252685351873E-3</v>
      </c>
      <c r="BM82" s="22">
        <f t="shared" ref="BM82" si="44">AVERAGE(AI82:AI91)</f>
        <v>1.0050334848496079</v>
      </c>
      <c r="BN82" s="6" cm="1">
        <f t="array" ref="BN82:BN91">AJ82:AJ91/BO82-1</f>
        <v>-1.0341971242359027E-2</v>
      </c>
      <c r="BO82" s="22">
        <f t="shared" ref="BO82" si="45">AVERAGE(AJ82:AJ91)</f>
        <v>1.0155878081707321</v>
      </c>
      <c r="BR82">
        <v>-12</v>
      </c>
      <c r="BS82">
        <f t="shared" si="35"/>
        <v>12</v>
      </c>
      <c r="BT82">
        <v>78578.600000000006</v>
      </c>
      <c r="BU82">
        <v>85810.72</v>
      </c>
      <c r="BV82">
        <v>1.04833963688473</v>
      </c>
      <c r="BW82">
        <v>1.0642312003127099</v>
      </c>
    </row>
    <row r="83" spans="1:75" x14ac:dyDescent="0.25">
      <c r="A83" s="1">
        <v>82</v>
      </c>
      <c r="B83" s="1" t="s">
        <v>21</v>
      </c>
      <c r="C83" s="1" t="s">
        <v>22</v>
      </c>
      <c r="D83" s="1" t="s">
        <v>40</v>
      </c>
      <c r="E83" s="1" t="s">
        <v>247</v>
      </c>
      <c r="F83" s="1" t="s">
        <v>73</v>
      </c>
      <c r="G83" s="1" t="b">
        <v>1</v>
      </c>
      <c r="H83" s="1" t="b">
        <v>1</v>
      </c>
      <c r="I83" s="1" t="b">
        <v>0</v>
      </c>
      <c r="J83" s="1" t="b">
        <v>1</v>
      </c>
      <c r="K83" s="1" t="b">
        <v>1</v>
      </c>
      <c r="L83" s="1">
        <v>500</v>
      </c>
      <c r="M83" s="1">
        <v>5</v>
      </c>
      <c r="N83" s="1">
        <v>0</v>
      </c>
      <c r="O83" s="1">
        <v>4</v>
      </c>
      <c r="P83" s="1">
        <v>8</v>
      </c>
      <c r="Q83" s="1">
        <v>200</v>
      </c>
      <c r="R83" s="1">
        <v>200</v>
      </c>
      <c r="S83" s="1">
        <v>1</v>
      </c>
      <c r="T83" s="1">
        <v>1</v>
      </c>
      <c r="U83" s="1" t="b">
        <v>1</v>
      </c>
      <c r="V83" s="1">
        <v>251</v>
      </c>
      <c r="W83" s="50">
        <v>78871.69</v>
      </c>
      <c r="X83" s="50">
        <v>85311.15</v>
      </c>
      <c r="Y83" s="54">
        <v>477.52</v>
      </c>
      <c r="Z83" s="54">
        <v>470.82</v>
      </c>
      <c r="AA83" s="50">
        <v>455.93</v>
      </c>
      <c r="AB83" s="50">
        <v>441.64</v>
      </c>
      <c r="AC83" s="16">
        <v>1.04748002964631</v>
      </c>
      <c r="AD83" s="16">
        <v>1.06612809349468</v>
      </c>
      <c r="AE83" s="50">
        <v>1186.4000000000001</v>
      </c>
      <c r="AF83" s="50">
        <v>986.11</v>
      </c>
      <c r="AG83" s="50">
        <v>1203.0899999999999</v>
      </c>
      <c r="AH83" s="50">
        <v>973.45</v>
      </c>
      <c r="AI83" s="16">
        <v>0.99918452724574802</v>
      </c>
      <c r="AJ83" s="16">
        <v>1.0172107244723401</v>
      </c>
      <c r="AK83" s="1">
        <v>0</v>
      </c>
      <c r="AL83" s="1">
        <v>-12</v>
      </c>
      <c r="AN83" s="6">
        <v>4.721247929024841E-3</v>
      </c>
      <c r="AP83" s="6">
        <v>5.9253608611631314E-4</v>
      </c>
      <c r="AR83" s="6">
        <v>1.7593981182817409E-4</v>
      </c>
      <c r="AT83" s="6">
        <v>-4.9888017322818889E-4</v>
      </c>
      <c r="AV83" s="6">
        <v>4.8255349763604016E-5</v>
      </c>
      <c r="AX83" s="6">
        <v>-1.5802359728626092E-3</v>
      </c>
      <c r="AZ83" s="6">
        <v>1.3816959106383031E-4</v>
      </c>
      <c r="BB83" s="6">
        <v>1.0536102285338966E-3</v>
      </c>
      <c r="BD83" s="6">
        <v>1.5474008646199078E-3</v>
      </c>
      <c r="BF83" s="6">
        <v>-6.81754775758181E-3</v>
      </c>
      <c r="BH83" s="6">
        <v>8.0259000545450654E-3</v>
      </c>
      <c r="BJ83" s="6">
        <v>-1.0060579065493958E-2</v>
      </c>
      <c r="BL83" s="6">
        <v>-5.8196644112161744E-3</v>
      </c>
      <c r="BN83" s="6">
        <v>1.5980068769545497E-3</v>
      </c>
      <c r="BR83">
        <v>-12</v>
      </c>
      <c r="BS83">
        <f t="shared" si="35"/>
        <v>12</v>
      </c>
      <c r="BT83">
        <v>78871.69</v>
      </c>
      <c r="BU83">
        <v>85311.15</v>
      </c>
      <c r="BV83">
        <v>1.04748002964631</v>
      </c>
      <c r="BW83">
        <v>1.06612809349468</v>
      </c>
    </row>
    <row r="84" spans="1:75" x14ac:dyDescent="0.25">
      <c r="A84" s="1">
        <v>83</v>
      </c>
      <c r="B84" s="1" t="s">
        <v>21</v>
      </c>
      <c r="C84" s="1" t="s">
        <v>22</v>
      </c>
      <c r="D84" s="1" t="s">
        <v>40</v>
      </c>
      <c r="E84" s="1" t="s">
        <v>247</v>
      </c>
      <c r="F84" s="1" t="s">
        <v>73</v>
      </c>
      <c r="G84" s="1" t="b">
        <v>1</v>
      </c>
      <c r="H84" s="1" t="b">
        <v>1</v>
      </c>
      <c r="I84" s="1" t="b">
        <v>0</v>
      </c>
      <c r="J84" s="1" t="b">
        <v>1</v>
      </c>
      <c r="K84" s="1" t="b">
        <v>1</v>
      </c>
      <c r="L84" s="1">
        <v>500</v>
      </c>
      <c r="M84" s="1">
        <v>5</v>
      </c>
      <c r="N84" s="1">
        <v>0</v>
      </c>
      <c r="O84" s="1">
        <v>4</v>
      </c>
      <c r="P84" s="1">
        <v>8</v>
      </c>
      <c r="Q84" s="1">
        <v>200</v>
      </c>
      <c r="R84" s="1">
        <v>200</v>
      </c>
      <c r="S84" s="1">
        <v>1</v>
      </c>
      <c r="T84" s="1">
        <v>1</v>
      </c>
      <c r="U84" s="1" t="b">
        <v>1</v>
      </c>
      <c r="V84" s="1">
        <v>251</v>
      </c>
      <c r="W84" s="50">
        <v>78078.789999999994</v>
      </c>
      <c r="X84" s="50">
        <v>84692.479999999996</v>
      </c>
      <c r="Y84" s="54">
        <v>477.35</v>
      </c>
      <c r="Z84" s="54">
        <v>470.88</v>
      </c>
      <c r="AA84" s="50">
        <v>456.36</v>
      </c>
      <c r="AB84" s="50">
        <v>442.35</v>
      </c>
      <c r="AC84" s="16">
        <v>1.0461029802199799</v>
      </c>
      <c r="AD84" s="16">
        <v>1.06458636759452</v>
      </c>
      <c r="AE84" s="50">
        <v>1190.3399999999999</v>
      </c>
      <c r="AF84" s="50">
        <v>993.04</v>
      </c>
      <c r="AG84" s="50">
        <v>1192.81</v>
      </c>
      <c r="AH84" s="50">
        <v>975.08</v>
      </c>
      <c r="AI84" s="16">
        <v>1.00921475583196</v>
      </c>
      <c r="AJ84" s="16">
        <v>1.0244375076460399</v>
      </c>
      <c r="AK84" s="1">
        <v>0</v>
      </c>
      <c r="AL84" s="1">
        <v>-12</v>
      </c>
      <c r="AN84" s="6">
        <v>-5.3792517240563997E-3</v>
      </c>
      <c r="AP84" s="6">
        <v>-6.6636852202475172E-3</v>
      </c>
      <c r="AR84" s="6">
        <v>-1.8012885496687669E-4</v>
      </c>
      <c r="AT84" s="6">
        <v>-3.7150651197848106E-4</v>
      </c>
      <c r="AV84" s="6">
        <v>9.9142809514196628E-4</v>
      </c>
      <c r="AX84" s="6">
        <v>2.4867805009209931E-5</v>
      </c>
      <c r="AZ84" s="6">
        <v>-1.1766427716608518E-3</v>
      </c>
      <c r="BB84" s="6">
        <v>-3.9401157953522503E-4</v>
      </c>
      <c r="BD84" s="6">
        <v>4.8735107427440028E-3</v>
      </c>
      <c r="BF84" s="6">
        <v>1.6215470364455697E-4</v>
      </c>
      <c r="BH84" s="6">
        <v>-5.8734272243810004E-4</v>
      </c>
      <c r="BJ84" s="6">
        <v>-8.4029682420071472E-3</v>
      </c>
      <c r="BL84" s="6">
        <v>4.1603300242059049E-3</v>
      </c>
      <c r="BN84" s="6">
        <v>8.7138693514328125E-3</v>
      </c>
      <c r="BR84">
        <v>-12</v>
      </c>
      <c r="BS84">
        <f t="shared" si="35"/>
        <v>12</v>
      </c>
      <c r="BT84">
        <v>78078.789999999994</v>
      </c>
      <c r="BU84">
        <v>84692.479999999996</v>
      </c>
      <c r="BV84">
        <v>1.0461029802199799</v>
      </c>
      <c r="BW84">
        <v>1.06458636759452</v>
      </c>
    </row>
    <row r="85" spans="1:75" x14ac:dyDescent="0.25">
      <c r="A85" s="1">
        <v>84</v>
      </c>
      <c r="B85" s="1" t="s">
        <v>21</v>
      </c>
      <c r="C85" s="1" t="s">
        <v>22</v>
      </c>
      <c r="D85" s="1" t="s">
        <v>40</v>
      </c>
      <c r="E85" s="1" t="s">
        <v>247</v>
      </c>
      <c r="F85" s="1" t="s">
        <v>73</v>
      </c>
      <c r="G85" s="1" t="b">
        <v>1</v>
      </c>
      <c r="H85" s="1" t="b">
        <v>1</v>
      </c>
      <c r="I85" s="1" t="b">
        <v>0</v>
      </c>
      <c r="J85" s="1" t="b">
        <v>1</v>
      </c>
      <c r="K85" s="1" t="b">
        <v>1</v>
      </c>
      <c r="L85" s="1">
        <v>500</v>
      </c>
      <c r="M85" s="1">
        <v>5</v>
      </c>
      <c r="N85" s="1">
        <v>0</v>
      </c>
      <c r="O85" s="1">
        <v>4</v>
      </c>
      <c r="P85" s="1">
        <v>8</v>
      </c>
      <c r="Q85" s="1">
        <v>200</v>
      </c>
      <c r="R85" s="1">
        <v>200</v>
      </c>
      <c r="S85" s="1">
        <v>1</v>
      </c>
      <c r="T85" s="1">
        <v>1</v>
      </c>
      <c r="U85" s="1" t="b">
        <v>1</v>
      </c>
      <c r="V85" s="1">
        <v>251</v>
      </c>
      <c r="W85" s="50">
        <v>78566.27</v>
      </c>
      <c r="X85" s="50">
        <v>85536.47</v>
      </c>
      <c r="Y85" s="54">
        <v>477.76</v>
      </c>
      <c r="Z85" s="54">
        <v>471.22</v>
      </c>
      <c r="AA85" s="50">
        <v>455.95</v>
      </c>
      <c r="AB85" s="50">
        <v>441.41</v>
      </c>
      <c r="AC85" s="16">
        <v>1.04792499134663</v>
      </c>
      <c r="AD85" s="16">
        <v>1.0676287910705899</v>
      </c>
      <c r="AE85" s="50">
        <v>1201.8699999999999</v>
      </c>
      <c r="AF85" s="50">
        <v>994.59</v>
      </c>
      <c r="AG85" s="50">
        <v>1195.18</v>
      </c>
      <c r="AH85" s="50">
        <v>964.23</v>
      </c>
      <c r="AI85" s="16">
        <v>1.0166772952251699</v>
      </c>
      <c r="AJ85" s="16">
        <v>1.0365738771905499</v>
      </c>
      <c r="AK85" s="1">
        <v>0</v>
      </c>
      <c r="AL85" s="1">
        <v>-12</v>
      </c>
      <c r="AN85" s="6">
        <v>8.306001751541281E-4</v>
      </c>
      <c r="AP85" s="6">
        <v>3.2352564131887807E-3</v>
      </c>
      <c r="AR85" s="6">
        <v>6.7862498848025865E-4</v>
      </c>
      <c r="AT85" s="6">
        <v>3.5027756843675206E-4</v>
      </c>
      <c r="AV85" s="6">
        <v>9.2123849548597647E-5</v>
      </c>
      <c r="AX85" s="6">
        <v>-2.1001991685111188E-3</v>
      </c>
      <c r="AZ85" s="6">
        <v>5.6302082249626295E-4</v>
      </c>
      <c r="BB85" s="6">
        <v>2.462708005238623E-3</v>
      </c>
      <c r="BD85" s="6">
        <v>1.4607025183041689E-2</v>
      </c>
      <c r="BF85" s="6">
        <v>1.7232714157515705E-3</v>
      </c>
      <c r="BH85" s="6">
        <v>1.3983951551350682E-3</v>
      </c>
      <c r="BJ85" s="6">
        <v>-1.9436758079327432E-2</v>
      </c>
      <c r="BL85" s="6">
        <v>1.1585494962194742E-2</v>
      </c>
      <c r="BN85" s="6">
        <v>2.0663963126553941E-2</v>
      </c>
      <c r="BR85">
        <v>-12</v>
      </c>
      <c r="BS85">
        <f t="shared" si="35"/>
        <v>12</v>
      </c>
      <c r="BT85">
        <v>78566.27</v>
      </c>
      <c r="BU85">
        <v>85536.47</v>
      </c>
      <c r="BV85">
        <v>1.04792499134663</v>
      </c>
      <c r="BW85">
        <v>1.0676287910705899</v>
      </c>
    </row>
    <row r="86" spans="1:75" x14ac:dyDescent="0.25">
      <c r="A86" s="1">
        <v>85</v>
      </c>
      <c r="B86" s="1" t="s">
        <v>21</v>
      </c>
      <c r="C86" s="1" t="s">
        <v>22</v>
      </c>
      <c r="D86" s="1" t="s">
        <v>40</v>
      </c>
      <c r="E86" s="1" t="s">
        <v>247</v>
      </c>
      <c r="F86" s="1" t="s">
        <v>73</v>
      </c>
      <c r="G86" s="1" t="b">
        <v>1</v>
      </c>
      <c r="H86" s="1" t="b">
        <v>1</v>
      </c>
      <c r="I86" s="1" t="b">
        <v>0</v>
      </c>
      <c r="J86" s="1" t="b">
        <v>1</v>
      </c>
      <c r="K86" s="1" t="b">
        <v>1</v>
      </c>
      <c r="L86" s="1">
        <v>500</v>
      </c>
      <c r="M86" s="1">
        <v>5</v>
      </c>
      <c r="N86" s="1">
        <v>0</v>
      </c>
      <c r="O86" s="1">
        <v>4</v>
      </c>
      <c r="P86" s="1">
        <v>8</v>
      </c>
      <c r="Q86" s="1">
        <v>200</v>
      </c>
      <c r="R86" s="1">
        <v>200</v>
      </c>
      <c r="S86" s="1">
        <v>1</v>
      </c>
      <c r="T86" s="1">
        <v>1</v>
      </c>
      <c r="U86" s="1" t="b">
        <v>1</v>
      </c>
      <c r="V86" s="1">
        <v>251</v>
      </c>
      <c r="W86" s="50">
        <v>77094.240000000005</v>
      </c>
      <c r="X86" s="50">
        <v>83993.91</v>
      </c>
      <c r="Y86" s="54">
        <v>477.77</v>
      </c>
      <c r="Z86" s="54">
        <v>471.68</v>
      </c>
      <c r="AA86" s="50">
        <v>457.79</v>
      </c>
      <c r="AB86" s="50">
        <v>444.3</v>
      </c>
      <c r="AC86" s="16">
        <v>1.0437498392875899</v>
      </c>
      <c r="AD86" s="16">
        <v>1.06171318389636</v>
      </c>
      <c r="AE86" s="50">
        <v>1174.4000000000001</v>
      </c>
      <c r="AF86" s="50">
        <v>1001.87</v>
      </c>
      <c r="AG86" s="50">
        <v>1227.49</v>
      </c>
      <c r="AH86" s="50">
        <v>999.59</v>
      </c>
      <c r="AI86" s="16">
        <v>0.97014630358023302</v>
      </c>
      <c r="AJ86" s="16">
        <v>1.00818106452367</v>
      </c>
      <c r="AK86" s="1">
        <v>0</v>
      </c>
      <c r="AL86" s="1">
        <v>-12</v>
      </c>
      <c r="AN86" s="6">
        <v>-1.7921119467076863E-2</v>
      </c>
      <c r="AP86" s="6">
        <v>-1.4857033076110082E-2</v>
      </c>
      <c r="AR86" s="6">
        <v>6.9957020417388271E-4</v>
      </c>
      <c r="AT86" s="6">
        <v>1.3268089713516229E-3</v>
      </c>
      <c r="AV86" s="6">
        <v>4.1280258297726746E-3</v>
      </c>
      <c r="AX86" s="6">
        <v>4.4332514202907181E-3</v>
      </c>
      <c r="AZ86" s="6">
        <v>-3.4234312528741428E-3</v>
      </c>
      <c r="BB86" s="6">
        <v>-3.0918214688373524E-3</v>
      </c>
      <c r="BD86" s="6">
        <v>-8.5828830281442503E-3</v>
      </c>
      <c r="BF86" s="6">
        <v>9.0554841022922883E-3</v>
      </c>
      <c r="BH86" s="6">
        <v>2.8469783688629846E-2</v>
      </c>
      <c r="BJ86" s="6">
        <v>1.6522210459625875E-2</v>
      </c>
      <c r="BL86" s="6">
        <v>-3.4712456644760747E-2</v>
      </c>
      <c r="BN86" s="6">
        <v>-7.2930608141142939E-3</v>
      </c>
      <c r="BR86">
        <v>-12</v>
      </c>
      <c r="BS86">
        <f t="shared" si="35"/>
        <v>12</v>
      </c>
      <c r="BT86">
        <v>77094.240000000005</v>
      </c>
      <c r="BU86">
        <v>83993.91</v>
      </c>
      <c r="BV86">
        <v>1.0437498392875899</v>
      </c>
      <c r="BW86">
        <v>1.06171318389636</v>
      </c>
    </row>
    <row r="87" spans="1:75" x14ac:dyDescent="0.25">
      <c r="A87" s="1">
        <v>86</v>
      </c>
      <c r="B87" s="1" t="s">
        <v>21</v>
      </c>
      <c r="C87" s="1" t="s">
        <v>22</v>
      </c>
      <c r="D87" s="1" t="s">
        <v>40</v>
      </c>
      <c r="E87" s="1" t="s">
        <v>247</v>
      </c>
      <c r="F87" s="1" t="s">
        <v>73</v>
      </c>
      <c r="G87" s="1" t="b">
        <v>1</v>
      </c>
      <c r="H87" s="1" t="b">
        <v>1</v>
      </c>
      <c r="I87" s="1" t="b">
        <v>0</v>
      </c>
      <c r="J87" s="1" t="b">
        <v>1</v>
      </c>
      <c r="K87" s="1" t="b">
        <v>1</v>
      </c>
      <c r="L87" s="1">
        <v>500</v>
      </c>
      <c r="M87" s="1">
        <v>5</v>
      </c>
      <c r="N87" s="1">
        <v>0</v>
      </c>
      <c r="O87" s="1">
        <v>4</v>
      </c>
      <c r="P87" s="1">
        <v>8</v>
      </c>
      <c r="Q87" s="1">
        <v>200</v>
      </c>
      <c r="R87" s="1">
        <v>200</v>
      </c>
      <c r="S87" s="1">
        <v>1</v>
      </c>
      <c r="T87" s="1">
        <v>1</v>
      </c>
      <c r="U87" s="1" t="b">
        <v>1</v>
      </c>
      <c r="V87" s="1">
        <v>251</v>
      </c>
      <c r="W87" s="50">
        <v>78034.39</v>
      </c>
      <c r="X87" s="50">
        <v>85322.22</v>
      </c>
      <c r="Y87" s="54">
        <v>477.45</v>
      </c>
      <c r="Z87" s="54">
        <v>470.72</v>
      </c>
      <c r="AA87" s="50">
        <v>455.85</v>
      </c>
      <c r="AB87" s="50">
        <v>442.91</v>
      </c>
      <c r="AC87" s="16">
        <v>1.0474965297157399</v>
      </c>
      <c r="AD87" s="16">
        <v>1.0629024084819201</v>
      </c>
      <c r="AE87" s="50">
        <v>1191.99</v>
      </c>
      <c r="AF87" s="50">
        <v>980.23</v>
      </c>
      <c r="AG87" s="50">
        <v>1176.1199999999999</v>
      </c>
      <c r="AH87" s="50">
        <v>987.43</v>
      </c>
      <c r="AI87" s="16">
        <v>1.0247274014504499</v>
      </c>
      <c r="AJ87" s="16">
        <v>0.99849336382183695</v>
      </c>
      <c r="AK87" s="1">
        <v>0</v>
      </c>
      <c r="AL87" s="1">
        <v>-12</v>
      </c>
      <c r="AN87" s="6">
        <v>-5.9448491317960483E-3</v>
      </c>
      <c r="AP87" s="6">
        <v>7.2237326888169306E-4</v>
      </c>
      <c r="AR87" s="6">
        <v>2.932330197147337E-5</v>
      </c>
      <c r="AT87" s="6">
        <v>-7.1116960864436862E-4</v>
      </c>
      <c r="AV87" s="6">
        <v>-1.2721864937659255E-4</v>
      </c>
      <c r="AX87" s="6">
        <v>1.2908651509362379E-3</v>
      </c>
      <c r="AZ87" s="6">
        <v>1.5392392410196187E-4</v>
      </c>
      <c r="BB87" s="6">
        <v>-1.975184948318387E-3</v>
      </c>
      <c r="BD87" s="6">
        <v>6.2664247779993243E-3</v>
      </c>
      <c r="BF87" s="6">
        <v>-1.2739719542864902E-2</v>
      </c>
      <c r="BH87" s="6">
        <v>-1.457129427378534E-2</v>
      </c>
      <c r="BJ87" s="6">
        <v>4.1562303285831437E-3</v>
      </c>
      <c r="BL87" s="6">
        <v>1.9595284035525573E-2</v>
      </c>
      <c r="BN87" s="6">
        <v>-1.68320692818138E-2</v>
      </c>
      <c r="BR87">
        <v>-12</v>
      </c>
      <c r="BS87">
        <f t="shared" si="35"/>
        <v>12</v>
      </c>
      <c r="BT87">
        <v>78034.39</v>
      </c>
      <c r="BU87">
        <v>85322.22</v>
      </c>
      <c r="BV87">
        <v>1.0474965297157399</v>
      </c>
      <c r="BW87">
        <v>1.0629024084819201</v>
      </c>
    </row>
    <row r="88" spans="1:75" x14ac:dyDescent="0.25">
      <c r="A88" s="1">
        <v>87</v>
      </c>
      <c r="B88" s="1" t="s">
        <v>21</v>
      </c>
      <c r="C88" s="1" t="s">
        <v>22</v>
      </c>
      <c r="D88" s="1" t="s">
        <v>40</v>
      </c>
      <c r="E88" s="1" t="s">
        <v>247</v>
      </c>
      <c r="F88" s="1" t="s">
        <v>73</v>
      </c>
      <c r="G88" s="1" t="b">
        <v>1</v>
      </c>
      <c r="H88" s="1" t="b">
        <v>1</v>
      </c>
      <c r="I88" s="1" t="b">
        <v>0</v>
      </c>
      <c r="J88" s="1" t="b">
        <v>1</v>
      </c>
      <c r="K88" s="1" t="b">
        <v>1</v>
      </c>
      <c r="L88" s="1">
        <v>500</v>
      </c>
      <c r="M88" s="1">
        <v>5</v>
      </c>
      <c r="N88" s="1">
        <v>0</v>
      </c>
      <c r="O88" s="1">
        <v>4</v>
      </c>
      <c r="P88" s="1">
        <v>8</v>
      </c>
      <c r="Q88" s="1">
        <v>200</v>
      </c>
      <c r="R88" s="1">
        <v>200</v>
      </c>
      <c r="S88" s="1">
        <v>1</v>
      </c>
      <c r="T88" s="1">
        <v>1</v>
      </c>
      <c r="U88" s="1" t="b">
        <v>1</v>
      </c>
      <c r="V88" s="1">
        <v>251</v>
      </c>
      <c r="W88" s="50">
        <v>79247.009999999995</v>
      </c>
      <c r="X88" s="50">
        <v>85941.6</v>
      </c>
      <c r="Y88" s="54">
        <v>477.5</v>
      </c>
      <c r="Z88" s="54">
        <v>471.08</v>
      </c>
      <c r="AA88" s="50">
        <v>454.63</v>
      </c>
      <c r="AB88" s="50">
        <v>441.48</v>
      </c>
      <c r="AC88" s="16">
        <v>1.05041774367473</v>
      </c>
      <c r="AD88" s="16">
        <v>1.0671120892399399</v>
      </c>
      <c r="AE88" s="50">
        <v>1185.31</v>
      </c>
      <c r="AF88" s="50">
        <v>989.33</v>
      </c>
      <c r="AG88" s="50">
        <v>1180.0999999999999</v>
      </c>
      <c r="AH88" s="50">
        <v>984.88</v>
      </c>
      <c r="AI88" s="16">
        <v>1.0179810145814601</v>
      </c>
      <c r="AJ88" s="16">
        <v>1.0102045916120601</v>
      </c>
      <c r="AK88" s="1">
        <v>0</v>
      </c>
      <c r="AL88" s="1">
        <v>-12</v>
      </c>
      <c r="AN88" s="6">
        <v>9.5023294396747726E-3</v>
      </c>
      <c r="AP88" s="6">
        <v>7.9869219826316229E-3</v>
      </c>
      <c r="AR88" s="6">
        <v>1.3404938044048187E-4</v>
      </c>
      <c r="AT88" s="6">
        <v>5.3072358854100443E-5</v>
      </c>
      <c r="AV88" s="6">
        <v>-2.8031971362644237E-3</v>
      </c>
      <c r="AX88" s="6">
        <v>-1.941949500270268E-3</v>
      </c>
      <c r="AZ88" s="6">
        <v>2.9431108290920438E-3</v>
      </c>
      <c r="BB88" s="6">
        <v>1.9775446968708366E-3</v>
      </c>
      <c r="BD88" s="6">
        <v>6.2723341102710606E-4</v>
      </c>
      <c r="BF88" s="6">
        <v>-3.5744536846887831E-3</v>
      </c>
      <c r="BH88" s="6">
        <v>-1.123659522199616E-2</v>
      </c>
      <c r="BJ88" s="6">
        <v>1.5630354820239667E-3</v>
      </c>
      <c r="BL88" s="6">
        <v>1.2882684932422617E-2</v>
      </c>
      <c r="BN88" s="6">
        <v>-5.3005919481923236E-3</v>
      </c>
      <c r="BR88">
        <v>-12</v>
      </c>
      <c r="BS88">
        <f t="shared" si="35"/>
        <v>12</v>
      </c>
      <c r="BT88">
        <v>79247.009999999995</v>
      </c>
      <c r="BU88">
        <v>85941.6</v>
      </c>
      <c r="BV88">
        <v>1.05041774367473</v>
      </c>
      <c r="BW88">
        <v>1.0671120892399399</v>
      </c>
    </row>
    <row r="89" spans="1:75" x14ac:dyDescent="0.25">
      <c r="A89" s="1">
        <v>88</v>
      </c>
      <c r="B89" s="1" t="s">
        <v>21</v>
      </c>
      <c r="C89" s="1" t="s">
        <v>22</v>
      </c>
      <c r="D89" s="1" t="s">
        <v>40</v>
      </c>
      <c r="E89" s="1" t="s">
        <v>247</v>
      </c>
      <c r="F89" s="1" t="s">
        <v>73</v>
      </c>
      <c r="G89" s="1" t="b">
        <v>1</v>
      </c>
      <c r="H89" s="1" t="b">
        <v>1</v>
      </c>
      <c r="I89" s="1" t="b">
        <v>0</v>
      </c>
      <c r="J89" s="1" t="b">
        <v>1</v>
      </c>
      <c r="K89" s="1" t="b">
        <v>1</v>
      </c>
      <c r="L89" s="1">
        <v>500</v>
      </c>
      <c r="M89" s="1">
        <v>5</v>
      </c>
      <c r="N89" s="1">
        <v>0</v>
      </c>
      <c r="O89" s="1">
        <v>4</v>
      </c>
      <c r="P89" s="1">
        <v>8</v>
      </c>
      <c r="Q89" s="1">
        <v>200</v>
      </c>
      <c r="R89" s="1">
        <v>200</v>
      </c>
      <c r="S89" s="1">
        <v>1</v>
      </c>
      <c r="T89" s="1">
        <v>1</v>
      </c>
      <c r="U89" s="1" t="b">
        <v>1</v>
      </c>
      <c r="V89" s="1">
        <v>251</v>
      </c>
      <c r="W89" s="50">
        <v>78622.53</v>
      </c>
      <c r="X89" s="50">
        <v>85294.45</v>
      </c>
      <c r="Y89" s="54">
        <v>477.07</v>
      </c>
      <c r="Z89" s="54">
        <v>470.76</v>
      </c>
      <c r="AA89" s="50">
        <v>455.51</v>
      </c>
      <c r="AB89" s="50">
        <v>442.96</v>
      </c>
      <c r="AC89" s="16">
        <v>1.0474353858274801</v>
      </c>
      <c r="AD89" s="16">
        <v>1.0628493371832699</v>
      </c>
      <c r="AE89" s="50">
        <v>1174.6300000000001</v>
      </c>
      <c r="AF89" s="50">
        <v>986.92</v>
      </c>
      <c r="AG89" s="50">
        <v>1177.48</v>
      </c>
      <c r="AH89" s="50">
        <v>993.94</v>
      </c>
      <c r="AI89" s="16">
        <v>1.0061635304672001</v>
      </c>
      <c r="AJ89" s="16">
        <v>0.99917962526834603</v>
      </c>
      <c r="AK89" s="1">
        <v>0</v>
      </c>
      <c r="AL89" s="1">
        <v>-12</v>
      </c>
      <c r="AN89" s="6">
        <v>1.5472783318981609E-3</v>
      </c>
      <c r="AP89" s="6">
        <v>3.9666608140254134E-4</v>
      </c>
      <c r="AR89" s="6">
        <v>-7.6659489439423467E-4</v>
      </c>
      <c r="AT89" s="6">
        <v>-6.2625383447800775E-4</v>
      </c>
      <c r="AV89" s="6">
        <v>-8.7298314572248348E-4</v>
      </c>
      <c r="AX89" s="6">
        <v>1.4039006282509092E-3</v>
      </c>
      <c r="AZ89" s="6">
        <v>9.5543492251159989E-5</v>
      </c>
      <c r="BB89" s="6">
        <v>-2.0250168732413032E-3</v>
      </c>
      <c r="BD89" s="6">
        <v>-8.3887192535329058E-3</v>
      </c>
      <c r="BF89" s="6">
        <v>-6.0017383789969792E-3</v>
      </c>
      <c r="BH89" s="6">
        <v>-1.3431799120410037E-2</v>
      </c>
      <c r="BJ89" s="6">
        <v>1.0776504230975315E-2</v>
      </c>
      <c r="BL89" s="6">
        <v>1.1243860375074188E-3</v>
      </c>
      <c r="BN89" s="6">
        <v>-1.6156340958779714E-2</v>
      </c>
      <c r="BR89">
        <v>-12</v>
      </c>
      <c r="BS89">
        <f t="shared" si="35"/>
        <v>12</v>
      </c>
      <c r="BT89">
        <v>78622.53</v>
      </c>
      <c r="BU89">
        <v>85294.45</v>
      </c>
      <c r="BV89">
        <v>1.0474353858274801</v>
      </c>
      <c r="BW89">
        <v>1.0628493371832699</v>
      </c>
    </row>
    <row r="90" spans="1:75" x14ac:dyDescent="0.25">
      <c r="A90" s="1">
        <v>89</v>
      </c>
      <c r="B90" s="1" t="s">
        <v>21</v>
      </c>
      <c r="C90" s="1" t="s">
        <v>22</v>
      </c>
      <c r="D90" s="1" t="s">
        <v>40</v>
      </c>
      <c r="E90" s="1" t="s">
        <v>247</v>
      </c>
      <c r="F90" s="1" t="s">
        <v>73</v>
      </c>
      <c r="G90" s="1" t="b">
        <v>1</v>
      </c>
      <c r="H90" s="1" t="b">
        <v>1</v>
      </c>
      <c r="I90" s="1" t="b">
        <v>0</v>
      </c>
      <c r="J90" s="1" t="b">
        <v>1</v>
      </c>
      <c r="K90" s="1" t="b">
        <v>1</v>
      </c>
      <c r="L90" s="1">
        <v>500</v>
      </c>
      <c r="M90" s="1">
        <v>5</v>
      </c>
      <c r="N90" s="1">
        <v>0</v>
      </c>
      <c r="O90" s="1">
        <v>4</v>
      </c>
      <c r="P90" s="1">
        <v>8</v>
      </c>
      <c r="Q90" s="1">
        <v>200</v>
      </c>
      <c r="R90" s="1">
        <v>200</v>
      </c>
      <c r="S90" s="1">
        <v>1</v>
      </c>
      <c r="T90" s="1">
        <v>1</v>
      </c>
      <c r="U90" s="1" t="b">
        <v>1</v>
      </c>
      <c r="V90" s="1">
        <v>251</v>
      </c>
      <c r="W90" s="50">
        <v>78990.259999999995</v>
      </c>
      <c r="X90" s="50">
        <v>84764.160000000003</v>
      </c>
      <c r="Y90" s="54">
        <v>477.8</v>
      </c>
      <c r="Z90" s="54">
        <v>471.12</v>
      </c>
      <c r="AA90" s="50">
        <v>456.15</v>
      </c>
      <c r="AB90" s="50">
        <v>441</v>
      </c>
      <c r="AC90" s="16">
        <v>1.04756976109704</v>
      </c>
      <c r="AD90" s="16">
        <v>1.0683804115375699</v>
      </c>
      <c r="AE90" s="50">
        <v>1214.6400000000001</v>
      </c>
      <c r="AF90" s="50">
        <v>995.01</v>
      </c>
      <c r="AG90" s="50">
        <v>1203.8699999999999</v>
      </c>
      <c r="AH90" s="50">
        <v>955.27</v>
      </c>
      <c r="AI90" s="16">
        <v>1.0165761825519</v>
      </c>
      <c r="AJ90" s="16">
        <v>1.04682161537758</v>
      </c>
      <c r="AK90" s="1">
        <v>0</v>
      </c>
      <c r="AL90" s="1">
        <v>-12</v>
      </c>
      <c r="AN90" s="6">
        <v>6.2316732586575885E-3</v>
      </c>
      <c r="AP90" s="6">
        <v>-5.8229689365418835E-3</v>
      </c>
      <c r="AR90" s="6">
        <v>7.6240585125542104E-4</v>
      </c>
      <c r="AT90" s="6">
        <v>1.3798813302057233E-4</v>
      </c>
      <c r="AV90" s="6">
        <v>5.3080884739897805E-4</v>
      </c>
      <c r="AX90" s="6">
        <v>-3.0270900824934666E-3</v>
      </c>
      <c r="AZ90" s="6">
        <v>2.2384554320420413E-4</v>
      </c>
      <c r="BB90" s="6">
        <v>3.1684509516847204E-3</v>
      </c>
      <c r="BD90" s="6">
        <v>2.5387335625591811E-2</v>
      </c>
      <c r="BF90" s="6">
        <v>2.1462836861287915E-3</v>
      </c>
      <c r="BH90" s="6">
        <v>8.6794340395690561E-3</v>
      </c>
      <c r="BJ90" s="6">
        <v>-2.8548532912727409E-2</v>
      </c>
      <c r="BL90" s="6">
        <v>1.1484888689076156E-2</v>
      </c>
      <c r="BN90" s="6">
        <v>3.0754413311741002E-2</v>
      </c>
      <c r="BR90">
        <v>-12</v>
      </c>
      <c r="BS90">
        <f t="shared" si="35"/>
        <v>12</v>
      </c>
      <c r="BT90">
        <v>78990.259999999995</v>
      </c>
      <c r="BU90">
        <v>84764.160000000003</v>
      </c>
      <c r="BV90">
        <v>1.04756976109704</v>
      </c>
      <c r="BW90">
        <v>1.0683804115375699</v>
      </c>
    </row>
    <row r="91" spans="1:75" x14ac:dyDescent="0.25">
      <c r="A91" s="1">
        <v>90</v>
      </c>
      <c r="B91" s="1" t="s">
        <v>21</v>
      </c>
      <c r="C91" s="1" t="s">
        <v>22</v>
      </c>
      <c r="D91" s="1" t="s">
        <v>40</v>
      </c>
      <c r="E91" s="1" t="s">
        <v>247</v>
      </c>
      <c r="F91" s="1" t="s">
        <v>73</v>
      </c>
      <c r="G91" s="1" t="b">
        <v>1</v>
      </c>
      <c r="H91" s="1" t="b">
        <v>1</v>
      </c>
      <c r="I91" s="1" t="b">
        <v>0</v>
      </c>
      <c r="J91" s="1" t="b">
        <v>1</v>
      </c>
      <c r="K91" s="1" t="b">
        <v>1</v>
      </c>
      <c r="L91" s="1">
        <v>500</v>
      </c>
      <c r="M91" s="1">
        <v>5</v>
      </c>
      <c r="N91" s="1">
        <v>0</v>
      </c>
      <c r="O91" s="1">
        <v>4</v>
      </c>
      <c r="P91" s="1">
        <v>8</v>
      </c>
      <c r="Q91" s="1">
        <v>200</v>
      </c>
      <c r="R91" s="1">
        <v>200</v>
      </c>
      <c r="S91" s="1">
        <v>1</v>
      </c>
      <c r="T91" s="1">
        <v>1</v>
      </c>
      <c r="U91" s="1" t="b">
        <v>1</v>
      </c>
      <c r="V91" s="1">
        <v>251</v>
      </c>
      <c r="W91" s="50">
        <v>78926.89</v>
      </c>
      <c r="X91" s="50">
        <v>85939.14</v>
      </c>
      <c r="Y91" s="54">
        <v>476.89</v>
      </c>
      <c r="Z91" s="54">
        <v>470.88</v>
      </c>
      <c r="AA91" s="50">
        <v>455.61</v>
      </c>
      <c r="AB91" s="50">
        <v>442.37</v>
      </c>
      <c r="AC91" s="16">
        <v>1.0468362998345</v>
      </c>
      <c r="AD91" s="16">
        <v>1.064528040066</v>
      </c>
      <c r="AE91" s="50">
        <v>1160.82</v>
      </c>
      <c r="AF91" s="50">
        <v>996.24</v>
      </c>
      <c r="AG91" s="50">
        <v>1193.9100000000001</v>
      </c>
      <c r="AH91" s="50">
        <v>993.84</v>
      </c>
      <c r="AI91" s="16">
        <v>0.99030459615683697</v>
      </c>
      <c r="AJ91" s="16">
        <v>1.0096910835303601</v>
      </c>
      <c r="AK91" s="1">
        <v>0</v>
      </c>
      <c r="AL91" s="1">
        <v>-12</v>
      </c>
      <c r="AN91" s="6">
        <v>5.4244230845930108E-3</v>
      </c>
      <c r="AP91" s="6">
        <v>7.9580692753502547E-3</v>
      </c>
      <c r="AR91" s="6">
        <v>-1.1436087768831316E-3</v>
      </c>
      <c r="AT91" s="6">
        <v>-3.7150651197848106E-4</v>
      </c>
      <c r="AV91" s="6">
        <v>-6.5364064679718226E-4</v>
      </c>
      <c r="AX91" s="6">
        <v>7.0081995935167285E-5</v>
      </c>
      <c r="AZ91" s="6">
        <v>-4.7646623727959359E-4</v>
      </c>
      <c r="BB91" s="6">
        <v>-4.4877890379657615E-4</v>
      </c>
      <c r="BD91" s="6">
        <v>-2.0046987633455804E-2</v>
      </c>
      <c r="BF91" s="6">
        <v>3.3851053350910654E-3</v>
      </c>
      <c r="BH91" s="6">
        <v>3.3430776926257622E-4</v>
      </c>
      <c r="BJ91" s="6">
        <v>1.0674810315423944E-2</v>
      </c>
      <c r="BL91" s="6">
        <v>-1.4655122356420747E-2</v>
      </c>
      <c r="BN91" s="6">
        <v>-5.8062184214215939E-3</v>
      </c>
      <c r="BR91">
        <v>-12</v>
      </c>
      <c r="BS91">
        <f t="shared" si="35"/>
        <v>12</v>
      </c>
      <c r="BT91">
        <v>78926.89</v>
      </c>
      <c r="BU91">
        <v>85939.14</v>
      </c>
      <c r="BV91">
        <v>1.0468362998345</v>
      </c>
      <c r="BW91">
        <v>1.064528040066</v>
      </c>
    </row>
    <row r="92" spans="1:75" x14ac:dyDescent="0.25">
      <c r="A92" s="3">
        <v>91</v>
      </c>
      <c r="B92" s="3" t="s">
        <v>21</v>
      </c>
      <c r="C92" s="3" t="s">
        <v>22</v>
      </c>
      <c r="D92" s="3" t="s">
        <v>40</v>
      </c>
      <c r="E92" s="3" t="s">
        <v>248</v>
      </c>
      <c r="F92" s="3" t="s">
        <v>73</v>
      </c>
      <c r="G92" s="3" t="b">
        <v>1</v>
      </c>
      <c r="H92" s="3" t="b">
        <v>1</v>
      </c>
      <c r="I92" s="3" t="b">
        <v>0</v>
      </c>
      <c r="J92" s="3" t="b">
        <v>1</v>
      </c>
      <c r="K92" s="3" t="b">
        <v>1</v>
      </c>
      <c r="L92" s="3">
        <v>500</v>
      </c>
      <c r="M92" s="3">
        <v>5</v>
      </c>
      <c r="N92" s="3">
        <v>0</v>
      </c>
      <c r="O92" s="3">
        <v>4</v>
      </c>
      <c r="P92" s="3">
        <v>8</v>
      </c>
      <c r="Q92" s="3">
        <v>200</v>
      </c>
      <c r="R92" s="3">
        <v>200</v>
      </c>
      <c r="S92" s="3">
        <v>1</v>
      </c>
      <c r="T92" s="3">
        <v>1</v>
      </c>
      <c r="U92" s="3" t="b">
        <v>1</v>
      </c>
      <c r="V92" s="3">
        <v>251</v>
      </c>
      <c r="W92" s="51">
        <v>65869.55</v>
      </c>
      <c r="X92" s="51">
        <v>84906.37</v>
      </c>
      <c r="Y92" s="53">
        <v>479.46</v>
      </c>
      <c r="Z92" s="53">
        <v>471.3</v>
      </c>
      <c r="AA92" s="51">
        <v>460.68</v>
      </c>
      <c r="AB92" s="51">
        <v>444.04</v>
      </c>
      <c r="AC92" s="17">
        <v>1.04089619210082</v>
      </c>
      <c r="AD92" s="17">
        <v>1.06146724741223</v>
      </c>
      <c r="AE92" s="51">
        <v>1109.6099999999999</v>
      </c>
      <c r="AF92" s="51">
        <v>1003.99</v>
      </c>
      <c r="AG92" s="51">
        <v>1117.95</v>
      </c>
      <c r="AH92" s="51">
        <v>1009.06</v>
      </c>
      <c r="AI92" s="17">
        <v>1.0084020942306799</v>
      </c>
      <c r="AJ92" s="17">
        <v>1.00197661030265</v>
      </c>
      <c r="AK92" s="3">
        <v>0</v>
      </c>
      <c r="AL92" s="3">
        <v>-11</v>
      </c>
      <c r="AN92" s="6" cm="1">
        <f t="array" ref="AN92:AN101">W92:W101/AO92-1</f>
        <v>-9.4938415794950659E-3</v>
      </c>
      <c r="AO92" s="23">
        <f>AVERAGE(W92:W101)</f>
        <v>66500.899000000005</v>
      </c>
      <c r="AP92" s="6" cm="1">
        <f t="array" ref="AP92:AP101">X92:X101/AQ92-1</f>
        <v>4.1205872442429126E-4</v>
      </c>
      <c r="AQ92" s="23">
        <f t="shared" ref="AQ92" si="46">AVERAGE(X92:X101)</f>
        <v>84871.398000000001</v>
      </c>
      <c r="AR92" s="6" cm="1">
        <f t="array" ref="AR92:AR101">Y92:Y101/AS92-1</f>
        <v>7.9945394999114683E-4</v>
      </c>
      <c r="AS92" s="23">
        <f>AVERAGE(Y92:Y101)</f>
        <v>479.07700000000006</v>
      </c>
      <c r="AT92" s="6" cm="1">
        <f t="array" ref="AT92:AT101">Z92:Z101/AU92-1</f>
        <v>9.3871188341276834E-4</v>
      </c>
      <c r="AU92" s="23">
        <f>AVERAGE(Z92:Z101)</f>
        <v>470.858</v>
      </c>
      <c r="AV92" s="6" cm="1">
        <f t="array" ref="AV92:AV101">AA92:AA101/AW92-1</f>
        <v>2.4960122559207765E-3</v>
      </c>
      <c r="AW92" s="23">
        <f>AVERAGE(AA92:AA101)</f>
        <v>459.53300000000002</v>
      </c>
      <c r="AX92" s="6" cm="1">
        <f t="array" ref="AX92:AX101">AB92:AB101/AY92-1</f>
        <v>6.3548150117864743E-4</v>
      </c>
      <c r="AY92" s="23">
        <f>AVERAGE(AB92:AB101)</f>
        <v>443.75799999999998</v>
      </c>
      <c r="AZ92" s="6" cm="1">
        <f t="array" ref="AZ92:AZ101">AC92:AC101/BA92-1</f>
        <v>-1.6853650788367647E-3</v>
      </c>
      <c r="BA92" s="23">
        <f>AVERAGE(AC92:AC101)</f>
        <v>1.0426534438043367</v>
      </c>
      <c r="BB92" s="6" cm="1">
        <f t="array" ref="BB92:BB101">AD92:AD101/BC92-1</f>
        <v>3.0668429122604479E-4</v>
      </c>
      <c r="BC92" s="23">
        <f>AVERAGE(AD92:AD101)</f>
        <v>1.0611418118877609</v>
      </c>
      <c r="BD92" s="6" cm="1">
        <f t="array" ref="BD92:BD101">AE92:AE101/BE92-1</f>
        <v>1.1249778996159421E-2</v>
      </c>
      <c r="BE92" s="23">
        <f>AVERAGE(AE92:AE101)</f>
        <v>1097.2660000000001</v>
      </c>
      <c r="BF92" s="6" cm="1">
        <f t="array" ref="BF92:BF101">AF92:AF101/BG92-1</f>
        <v>6.8262294884691155E-3</v>
      </c>
      <c r="BG92" s="23">
        <f>AVERAGE(AF92:AF101)</f>
        <v>997.18299999999999</v>
      </c>
      <c r="BH92" s="6" cm="1">
        <f t="array" ref="BH92:BH101">AG92:AG101/BI92-1</f>
        <v>1.8856988186016332E-2</v>
      </c>
      <c r="BI92" s="23">
        <f t="shared" ref="BI92" si="47">AVERAGE(AG92:AG101)</f>
        <v>1097.259</v>
      </c>
      <c r="BJ92" s="6" cm="1">
        <f t="array" ref="BJ92:BJ101">AH92:AH101/BK92-1</f>
        <v>-6.2497168620236909E-3</v>
      </c>
      <c r="BK92" s="23">
        <f t="shared" ref="BK92" si="48">AVERAGE(AH92:AH101)</f>
        <v>1015.4059999999999</v>
      </c>
      <c r="BL92" s="6" cm="1">
        <f t="array" ref="BL92:BL101">AI92:AI101/BM92-1</f>
        <v>-7.2270935038906137E-3</v>
      </c>
      <c r="BM92" s="22">
        <f t="shared" ref="BM92" si="49">AVERAGE(AI92:AI101)</f>
        <v>1.0157429636045692</v>
      </c>
      <c r="BN92" s="6" cm="1">
        <f t="array" ref="BN92:BN101">AJ92:AJ101/BO92-1</f>
        <v>1.4449033907616871E-2</v>
      </c>
      <c r="BO92" s="22">
        <f t="shared" ref="BO92" si="50">AVERAGE(AJ92:AJ101)</f>
        <v>0.98770522402991134</v>
      </c>
      <c r="BR92">
        <v>-11</v>
      </c>
      <c r="BS92">
        <f t="shared" si="35"/>
        <v>11</v>
      </c>
      <c r="BT92">
        <v>65869.55</v>
      </c>
      <c r="BU92">
        <v>84906.37</v>
      </c>
      <c r="BV92">
        <v>1.04089619210082</v>
      </c>
      <c r="BW92">
        <v>1.06146724741223</v>
      </c>
    </row>
    <row r="93" spans="1:75" x14ac:dyDescent="0.25">
      <c r="A93" s="3">
        <v>92</v>
      </c>
      <c r="B93" s="3" t="s">
        <v>21</v>
      </c>
      <c r="C93" s="3" t="s">
        <v>22</v>
      </c>
      <c r="D93" s="3" t="s">
        <v>40</v>
      </c>
      <c r="E93" s="3" t="s">
        <v>248</v>
      </c>
      <c r="F93" s="3" t="s">
        <v>73</v>
      </c>
      <c r="G93" s="3" t="b">
        <v>1</v>
      </c>
      <c r="H93" s="3" t="b">
        <v>1</v>
      </c>
      <c r="I93" s="3" t="b">
        <v>0</v>
      </c>
      <c r="J93" s="3" t="b">
        <v>1</v>
      </c>
      <c r="K93" s="3" t="b">
        <v>1</v>
      </c>
      <c r="L93" s="3">
        <v>500</v>
      </c>
      <c r="M93" s="3">
        <v>5</v>
      </c>
      <c r="N93" s="3">
        <v>0</v>
      </c>
      <c r="O93" s="3">
        <v>4</v>
      </c>
      <c r="P93" s="3">
        <v>8</v>
      </c>
      <c r="Q93" s="3">
        <v>200</v>
      </c>
      <c r="R93" s="3">
        <v>200</v>
      </c>
      <c r="S93" s="3">
        <v>1</v>
      </c>
      <c r="T93" s="3">
        <v>1</v>
      </c>
      <c r="U93" s="3" t="b">
        <v>1</v>
      </c>
      <c r="V93" s="3">
        <v>251</v>
      </c>
      <c r="W93" s="51">
        <v>67111.02</v>
      </c>
      <c r="X93" s="51">
        <v>84715.79</v>
      </c>
      <c r="Y93" s="53">
        <v>478.97</v>
      </c>
      <c r="Z93" s="53">
        <v>470.61</v>
      </c>
      <c r="AA93" s="51">
        <v>458.98</v>
      </c>
      <c r="AB93" s="51">
        <v>443.22</v>
      </c>
      <c r="AC93" s="17">
        <v>1.0436897414528701</v>
      </c>
      <c r="AD93" s="17">
        <v>1.06187469424939</v>
      </c>
      <c r="AE93" s="51">
        <v>1098.46</v>
      </c>
      <c r="AF93" s="51">
        <v>991.23</v>
      </c>
      <c r="AG93" s="51">
        <v>1094.01</v>
      </c>
      <c r="AH93" s="51">
        <v>1014.13</v>
      </c>
      <c r="AI93" s="17">
        <v>1.0164706051741901</v>
      </c>
      <c r="AJ93" s="17">
        <v>0.98464566308945001</v>
      </c>
      <c r="AK93" s="3">
        <v>0</v>
      </c>
      <c r="AL93" s="3">
        <v>-11</v>
      </c>
      <c r="AN93" s="6">
        <v>9.1746278497677469E-3</v>
      </c>
      <c r="AP93" s="6">
        <v>-1.833456307624437E-3</v>
      </c>
      <c r="AR93" s="6">
        <v>-2.2334614268693098E-4</v>
      </c>
      <c r="AT93" s="6">
        <v>-5.2669807033112193E-4</v>
      </c>
      <c r="AV93" s="6">
        <v>-1.2033956212067487E-3</v>
      </c>
      <c r="AX93" s="6">
        <v>-1.2123725093405868E-3</v>
      </c>
      <c r="AZ93" s="6">
        <v>9.9390421111755778E-4</v>
      </c>
      <c r="BB93" s="6">
        <v>6.9065449445004923E-4</v>
      </c>
      <c r="BD93" s="6">
        <v>1.0881591154743298E-3</v>
      </c>
      <c r="BF93" s="6">
        <v>-5.9698169744168972E-3</v>
      </c>
      <c r="BH93" s="6">
        <v>-2.9610146738372478E-3</v>
      </c>
      <c r="BJ93" s="6">
        <v>-1.25664020106242E-3</v>
      </c>
      <c r="BL93" s="6">
        <v>7.1636387914386646E-4</v>
      </c>
      <c r="BN93" s="6">
        <v>-3.0976458016270803E-3</v>
      </c>
      <c r="BR93">
        <v>-11</v>
      </c>
      <c r="BS93">
        <f t="shared" si="35"/>
        <v>11</v>
      </c>
      <c r="BT93">
        <v>67111.02</v>
      </c>
      <c r="BU93">
        <v>84715.79</v>
      </c>
      <c r="BV93">
        <v>1.0436897414528701</v>
      </c>
      <c r="BW93">
        <v>1.06187469424939</v>
      </c>
    </row>
    <row r="94" spans="1:75" x14ac:dyDescent="0.25">
      <c r="A94" s="3">
        <v>93</v>
      </c>
      <c r="B94" s="3" t="s">
        <v>21</v>
      </c>
      <c r="C94" s="3" t="s">
        <v>22</v>
      </c>
      <c r="D94" s="3" t="s">
        <v>40</v>
      </c>
      <c r="E94" s="3" t="s">
        <v>248</v>
      </c>
      <c r="F94" s="3" t="s">
        <v>73</v>
      </c>
      <c r="G94" s="3" t="b">
        <v>1</v>
      </c>
      <c r="H94" s="3" t="b">
        <v>1</v>
      </c>
      <c r="I94" s="3" t="b">
        <v>0</v>
      </c>
      <c r="J94" s="3" t="b">
        <v>1</v>
      </c>
      <c r="K94" s="3" t="b">
        <v>1</v>
      </c>
      <c r="L94" s="3">
        <v>500</v>
      </c>
      <c r="M94" s="3">
        <v>5</v>
      </c>
      <c r="N94" s="3">
        <v>0</v>
      </c>
      <c r="O94" s="3">
        <v>4</v>
      </c>
      <c r="P94" s="3">
        <v>8</v>
      </c>
      <c r="Q94" s="3">
        <v>200</v>
      </c>
      <c r="R94" s="3">
        <v>200</v>
      </c>
      <c r="S94" s="3">
        <v>1</v>
      </c>
      <c r="T94" s="3">
        <v>1</v>
      </c>
      <c r="U94" s="3" t="b">
        <v>1</v>
      </c>
      <c r="V94" s="3">
        <v>251</v>
      </c>
      <c r="W94" s="51">
        <v>66337.94</v>
      </c>
      <c r="X94" s="51">
        <v>85101.91</v>
      </c>
      <c r="Y94" s="53">
        <v>478.66</v>
      </c>
      <c r="Z94" s="53">
        <v>470.58</v>
      </c>
      <c r="AA94" s="51">
        <v>460.04</v>
      </c>
      <c r="AB94" s="51">
        <v>443.54</v>
      </c>
      <c r="AC94" s="17">
        <v>1.04058901972839</v>
      </c>
      <c r="AD94" s="17">
        <v>1.0610415150392001</v>
      </c>
      <c r="AE94" s="51">
        <v>1074.73</v>
      </c>
      <c r="AF94" s="51">
        <v>991.61</v>
      </c>
      <c r="AG94" s="51">
        <v>1104.42</v>
      </c>
      <c r="AH94" s="51">
        <v>1002.06</v>
      </c>
      <c r="AI94" s="17">
        <v>0.98690225897022799</v>
      </c>
      <c r="AJ94" s="17">
        <v>0.995265859104428</v>
      </c>
      <c r="AK94" s="3">
        <v>0</v>
      </c>
      <c r="AL94" s="3">
        <v>-11</v>
      </c>
      <c r="AN94" s="6">
        <v>-2.450478150678892E-3</v>
      </c>
      <c r="AP94" s="6">
        <v>2.7160151173661884E-3</v>
      </c>
      <c r="AR94" s="6">
        <v>-8.7042375234047675E-4</v>
      </c>
      <c r="AT94" s="6">
        <v>-5.9041154658101558E-4</v>
      </c>
      <c r="AV94" s="6">
        <v>1.1032939962962729E-3</v>
      </c>
      <c r="AX94" s="6">
        <v>-4.9125874913791279E-4</v>
      </c>
      <c r="AZ94" s="6">
        <v>-1.9799714739483498E-3</v>
      </c>
      <c r="BB94" s="6">
        <v>-9.4517855612874513E-5</v>
      </c>
      <c r="BD94" s="6">
        <v>-2.0538319787544723E-2</v>
      </c>
      <c r="BF94" s="6">
        <v>-5.5887434904124955E-3</v>
      </c>
      <c r="BH94" s="6">
        <v>6.5262622589561392E-3</v>
      </c>
      <c r="BJ94" s="6">
        <v>-1.3143511068478997E-2</v>
      </c>
      <c r="BL94" s="6">
        <v>-2.8393703592091923E-2</v>
      </c>
      <c r="BN94" s="6">
        <v>7.6547484923372711E-3</v>
      </c>
      <c r="BR94">
        <v>-11</v>
      </c>
      <c r="BS94">
        <f t="shared" si="35"/>
        <v>11</v>
      </c>
      <c r="BT94">
        <v>66337.94</v>
      </c>
      <c r="BU94">
        <v>85101.91</v>
      </c>
      <c r="BV94">
        <v>1.04058901972839</v>
      </c>
      <c r="BW94">
        <v>1.0610415150392001</v>
      </c>
    </row>
    <row r="95" spans="1:75" x14ac:dyDescent="0.25">
      <c r="A95" s="3">
        <v>94</v>
      </c>
      <c r="B95" s="3" t="s">
        <v>21</v>
      </c>
      <c r="C95" s="3" t="s">
        <v>22</v>
      </c>
      <c r="D95" s="3" t="s">
        <v>40</v>
      </c>
      <c r="E95" s="3" t="s">
        <v>248</v>
      </c>
      <c r="F95" s="3" t="s">
        <v>73</v>
      </c>
      <c r="G95" s="3" t="b">
        <v>1</v>
      </c>
      <c r="H95" s="3" t="b">
        <v>1</v>
      </c>
      <c r="I95" s="3" t="b">
        <v>0</v>
      </c>
      <c r="J95" s="3" t="b">
        <v>1</v>
      </c>
      <c r="K95" s="3" t="b">
        <v>1</v>
      </c>
      <c r="L95" s="3">
        <v>500</v>
      </c>
      <c r="M95" s="3">
        <v>5</v>
      </c>
      <c r="N95" s="3">
        <v>0</v>
      </c>
      <c r="O95" s="3">
        <v>4</v>
      </c>
      <c r="P95" s="3">
        <v>8</v>
      </c>
      <c r="Q95" s="3">
        <v>200</v>
      </c>
      <c r="R95" s="3">
        <v>200</v>
      </c>
      <c r="S95" s="3">
        <v>1</v>
      </c>
      <c r="T95" s="3">
        <v>1</v>
      </c>
      <c r="U95" s="3" t="b">
        <v>1</v>
      </c>
      <c r="V95" s="3">
        <v>251</v>
      </c>
      <c r="W95" s="51">
        <v>66323.59</v>
      </c>
      <c r="X95" s="51">
        <v>85162.3</v>
      </c>
      <c r="Y95" s="53">
        <v>478.95</v>
      </c>
      <c r="Z95" s="53">
        <v>471.38</v>
      </c>
      <c r="AA95" s="51">
        <v>458.86</v>
      </c>
      <c r="AB95" s="51">
        <v>443.24</v>
      </c>
      <c r="AC95" s="17">
        <v>1.0438824741228001</v>
      </c>
      <c r="AD95" s="17">
        <v>1.06353776377292</v>
      </c>
      <c r="AE95" s="51">
        <v>1083.4100000000001</v>
      </c>
      <c r="AF95" s="51">
        <v>1009.45</v>
      </c>
      <c r="AG95" s="51">
        <v>1077.6500000000001</v>
      </c>
      <c r="AH95" s="51">
        <v>1009.99</v>
      </c>
      <c r="AI95" s="17">
        <v>1.0170767608167099</v>
      </c>
      <c r="AJ95" s="17">
        <v>1.0024562436817901</v>
      </c>
      <c r="AK95" s="3">
        <v>0</v>
      </c>
      <c r="AL95" s="3">
        <v>-11</v>
      </c>
      <c r="AN95" s="6">
        <v>-2.6662647071885592E-3</v>
      </c>
      <c r="AP95" s="6">
        <v>3.4275622513015858E-3</v>
      </c>
      <c r="AR95" s="6">
        <v>-2.6509308524536035E-4</v>
      </c>
      <c r="AT95" s="6">
        <v>1.108614486745374E-3</v>
      </c>
      <c r="AV95" s="6">
        <v>-1.464530294886357E-3</v>
      </c>
      <c r="AX95" s="6">
        <v>-1.1673028993279821E-3</v>
      </c>
      <c r="AZ95" s="6">
        <v>1.1787524663795512E-3</v>
      </c>
      <c r="BB95" s="6">
        <v>2.2578998003073281E-3</v>
      </c>
      <c r="BD95" s="6">
        <v>-1.2627749333343097E-2</v>
      </c>
      <c r="BF95" s="6">
        <v>1.2301653758638231E-2</v>
      </c>
      <c r="BH95" s="6">
        <v>-1.7870894656594194E-2</v>
      </c>
      <c r="BJ95" s="6">
        <v>-5.3338270603088267E-3</v>
      </c>
      <c r="BL95" s="6">
        <v>1.3131247371949151E-3</v>
      </c>
      <c r="BN95" s="6">
        <v>1.493463767630332E-2</v>
      </c>
      <c r="BR95">
        <v>-11</v>
      </c>
      <c r="BS95">
        <f t="shared" si="35"/>
        <v>11</v>
      </c>
      <c r="BT95">
        <v>66323.59</v>
      </c>
      <c r="BU95">
        <v>85162.3</v>
      </c>
      <c r="BV95">
        <v>1.0438824741228001</v>
      </c>
      <c r="BW95">
        <v>1.06353776377292</v>
      </c>
    </row>
    <row r="96" spans="1:75" x14ac:dyDescent="0.25">
      <c r="A96" s="3">
        <v>95</v>
      </c>
      <c r="B96" s="3" t="s">
        <v>21</v>
      </c>
      <c r="C96" s="3" t="s">
        <v>22</v>
      </c>
      <c r="D96" s="3" t="s">
        <v>40</v>
      </c>
      <c r="E96" s="3" t="s">
        <v>248</v>
      </c>
      <c r="F96" s="3" t="s">
        <v>73</v>
      </c>
      <c r="G96" s="3" t="b">
        <v>1</v>
      </c>
      <c r="H96" s="3" t="b">
        <v>1</v>
      </c>
      <c r="I96" s="3" t="b">
        <v>0</v>
      </c>
      <c r="J96" s="3" t="b">
        <v>1</v>
      </c>
      <c r="K96" s="3" t="b">
        <v>1</v>
      </c>
      <c r="L96" s="3">
        <v>500</v>
      </c>
      <c r="M96" s="3">
        <v>5</v>
      </c>
      <c r="N96" s="3">
        <v>0</v>
      </c>
      <c r="O96" s="3">
        <v>4</v>
      </c>
      <c r="P96" s="3">
        <v>8</v>
      </c>
      <c r="Q96" s="3">
        <v>200</v>
      </c>
      <c r="R96" s="3">
        <v>200</v>
      </c>
      <c r="S96" s="3">
        <v>1</v>
      </c>
      <c r="T96" s="3">
        <v>1</v>
      </c>
      <c r="U96" s="3" t="b">
        <v>1</v>
      </c>
      <c r="V96" s="3">
        <v>251</v>
      </c>
      <c r="W96" s="51">
        <v>66887.710000000006</v>
      </c>
      <c r="X96" s="51">
        <v>84132.49</v>
      </c>
      <c r="Y96" s="53">
        <v>478.69</v>
      </c>
      <c r="Z96" s="53">
        <v>470.98</v>
      </c>
      <c r="AA96" s="51">
        <v>459.27</v>
      </c>
      <c r="AB96" s="51">
        <v>443.95</v>
      </c>
      <c r="AC96" s="17">
        <v>1.0423816232857299</v>
      </c>
      <c r="AD96" s="17">
        <v>1.0609357477561501</v>
      </c>
      <c r="AE96" s="51">
        <v>1065.6099999999999</v>
      </c>
      <c r="AF96" s="51">
        <v>1001.99</v>
      </c>
      <c r="AG96" s="51">
        <v>1102.83</v>
      </c>
      <c r="AH96" s="51">
        <v>1029.48</v>
      </c>
      <c r="AI96" s="17">
        <v>0.98055975759173197</v>
      </c>
      <c r="AJ96" s="17">
        <v>0.97770382400767497</v>
      </c>
      <c r="AK96" s="3">
        <v>0</v>
      </c>
      <c r="AL96" s="3">
        <v>-11</v>
      </c>
      <c r="AN96" s="6">
        <v>5.8166281331024638E-3</v>
      </c>
      <c r="AP96" s="6">
        <v>-8.706207478755057E-3</v>
      </c>
      <c r="AR96" s="6">
        <v>-8.0780333850316577E-4</v>
      </c>
      <c r="AT96" s="6">
        <v>2.5910147008234574E-4</v>
      </c>
      <c r="AV96" s="6">
        <v>-5.723201598144545E-4</v>
      </c>
      <c r="AX96" s="6">
        <v>4.3266825612153781E-4</v>
      </c>
      <c r="AZ96" s="6">
        <v>-2.6070073447892472E-4</v>
      </c>
      <c r="BB96" s="6">
        <v>-1.9419094535932935E-4</v>
      </c>
      <c r="BD96" s="6">
        <v>-2.8849886900715216E-2</v>
      </c>
      <c r="BF96" s="6">
        <v>4.8205795726561362E-3</v>
      </c>
      <c r="BH96" s="6">
        <v>5.0771969061087496E-3</v>
      </c>
      <c r="BJ96" s="6">
        <v>1.386046566595045E-2</v>
      </c>
      <c r="BL96" s="6">
        <v>-3.4637902770187523E-2</v>
      </c>
      <c r="BN96" s="6">
        <v>-1.0125895640634486E-2</v>
      </c>
      <c r="BR96">
        <v>-11</v>
      </c>
      <c r="BS96">
        <f t="shared" si="35"/>
        <v>11</v>
      </c>
      <c r="BT96">
        <v>66887.710000000006</v>
      </c>
      <c r="BU96">
        <v>84132.49</v>
      </c>
      <c r="BV96">
        <v>1.0423816232857299</v>
      </c>
      <c r="BW96">
        <v>1.0609357477561501</v>
      </c>
    </row>
    <row r="97" spans="1:75" x14ac:dyDescent="0.25">
      <c r="A97" s="3">
        <v>96</v>
      </c>
      <c r="B97" s="3" t="s">
        <v>21</v>
      </c>
      <c r="C97" s="3" t="s">
        <v>22</v>
      </c>
      <c r="D97" s="3" t="s">
        <v>40</v>
      </c>
      <c r="E97" s="3" t="s">
        <v>248</v>
      </c>
      <c r="F97" s="3" t="s">
        <v>73</v>
      </c>
      <c r="G97" s="3" t="b">
        <v>1</v>
      </c>
      <c r="H97" s="3" t="b">
        <v>1</v>
      </c>
      <c r="I97" s="3" t="b">
        <v>0</v>
      </c>
      <c r="J97" s="3" t="b">
        <v>1</v>
      </c>
      <c r="K97" s="3" t="b">
        <v>1</v>
      </c>
      <c r="L97" s="3">
        <v>500</v>
      </c>
      <c r="M97" s="3">
        <v>5</v>
      </c>
      <c r="N97" s="3">
        <v>0</v>
      </c>
      <c r="O97" s="3">
        <v>4</v>
      </c>
      <c r="P97" s="3">
        <v>8</v>
      </c>
      <c r="Q97" s="3">
        <v>200</v>
      </c>
      <c r="R97" s="3">
        <v>200</v>
      </c>
      <c r="S97" s="3">
        <v>1</v>
      </c>
      <c r="T97" s="3">
        <v>1</v>
      </c>
      <c r="U97" s="3" t="b">
        <v>1</v>
      </c>
      <c r="V97" s="3">
        <v>251</v>
      </c>
      <c r="W97" s="51">
        <v>66614.5</v>
      </c>
      <c r="X97" s="51">
        <v>85229.4</v>
      </c>
      <c r="Y97" s="53">
        <v>479.14</v>
      </c>
      <c r="Z97" s="53">
        <v>470.24</v>
      </c>
      <c r="AA97" s="51">
        <v>458.92</v>
      </c>
      <c r="AB97" s="51">
        <v>443.7</v>
      </c>
      <c r="AC97" s="17">
        <v>1.04419542139473</v>
      </c>
      <c r="AD97" s="17">
        <v>1.05990481369754</v>
      </c>
      <c r="AE97" s="51">
        <v>1112.8800000000001</v>
      </c>
      <c r="AF97" s="51">
        <v>977.59</v>
      </c>
      <c r="AG97" s="51">
        <v>1079.6199999999999</v>
      </c>
      <c r="AH97" s="51">
        <v>1021.19</v>
      </c>
      <c r="AI97" s="17">
        <v>1.0517195563049</v>
      </c>
      <c r="AJ97" s="17">
        <v>0.96479478845960098</v>
      </c>
      <c r="AK97" s="3">
        <v>0</v>
      </c>
      <c r="AL97" s="3">
        <v>-11</v>
      </c>
      <c r="AN97" s="6">
        <v>1.7082626206299523E-3</v>
      </c>
      <c r="AP97" s="6">
        <v>4.2181701778964964E-3</v>
      </c>
      <c r="AR97" s="6">
        <v>1.315028690584974E-4</v>
      </c>
      <c r="AT97" s="6">
        <v>-1.3124976107445896E-3</v>
      </c>
      <c r="AV97" s="6">
        <v>-1.3339629580465528E-3</v>
      </c>
      <c r="AX97" s="6">
        <v>-1.307018690367423E-4</v>
      </c>
      <c r="AZ97" s="6">
        <v>1.4788975182080666E-3</v>
      </c>
      <c r="BB97" s="6">
        <v>-1.1657237292538314E-3</v>
      </c>
      <c r="BD97" s="6">
        <v>1.4229913257131743E-2</v>
      </c>
      <c r="BF97" s="6">
        <v>-1.9648349400260501E-2</v>
      </c>
      <c r="BH97" s="6">
        <v>-1.6075511798035014E-2</v>
      </c>
      <c r="BJ97" s="6">
        <v>5.6962436700198626E-3</v>
      </c>
      <c r="BL97" s="6">
        <v>3.5418992785990477E-2</v>
      </c>
      <c r="BN97" s="6">
        <v>-2.3195620528191685E-2</v>
      </c>
      <c r="BR97">
        <v>-11</v>
      </c>
      <c r="BS97">
        <f t="shared" si="35"/>
        <v>11</v>
      </c>
      <c r="BT97">
        <v>66614.5</v>
      </c>
      <c r="BU97">
        <v>85229.4</v>
      </c>
      <c r="BV97">
        <v>1.04419542139473</v>
      </c>
      <c r="BW97">
        <v>1.05990481369754</v>
      </c>
    </row>
    <row r="98" spans="1:75" x14ac:dyDescent="0.25">
      <c r="A98" s="3">
        <v>97</v>
      </c>
      <c r="B98" s="3" t="s">
        <v>21</v>
      </c>
      <c r="C98" s="3" t="s">
        <v>22</v>
      </c>
      <c r="D98" s="3" t="s">
        <v>40</v>
      </c>
      <c r="E98" s="3" t="s">
        <v>248</v>
      </c>
      <c r="F98" s="3" t="s">
        <v>73</v>
      </c>
      <c r="G98" s="3" t="b">
        <v>1</v>
      </c>
      <c r="H98" s="3" t="b">
        <v>1</v>
      </c>
      <c r="I98" s="3" t="b">
        <v>0</v>
      </c>
      <c r="J98" s="3" t="b">
        <v>1</v>
      </c>
      <c r="K98" s="3" t="b">
        <v>1</v>
      </c>
      <c r="L98" s="3">
        <v>500</v>
      </c>
      <c r="M98" s="3">
        <v>5</v>
      </c>
      <c r="N98" s="3">
        <v>0</v>
      </c>
      <c r="O98" s="3">
        <v>4</v>
      </c>
      <c r="P98" s="3">
        <v>8</v>
      </c>
      <c r="Q98" s="3">
        <v>200</v>
      </c>
      <c r="R98" s="3">
        <v>200</v>
      </c>
      <c r="S98" s="3">
        <v>1</v>
      </c>
      <c r="T98" s="3">
        <v>1</v>
      </c>
      <c r="U98" s="3" t="b">
        <v>1</v>
      </c>
      <c r="V98" s="3">
        <v>251</v>
      </c>
      <c r="W98" s="51">
        <v>66938.070000000007</v>
      </c>
      <c r="X98" s="51">
        <v>84892.27</v>
      </c>
      <c r="Y98" s="53">
        <v>478.85</v>
      </c>
      <c r="Z98" s="53">
        <v>470.77</v>
      </c>
      <c r="AA98" s="51">
        <v>458.33</v>
      </c>
      <c r="AB98" s="51">
        <v>444</v>
      </c>
      <c r="AC98" s="17">
        <v>1.0449293114190801</v>
      </c>
      <c r="AD98" s="17">
        <v>1.0603486347069699</v>
      </c>
      <c r="AE98" s="51">
        <v>1088.56</v>
      </c>
      <c r="AF98" s="51">
        <v>1002.08</v>
      </c>
      <c r="AG98" s="51">
        <v>1076.8499999999999</v>
      </c>
      <c r="AH98" s="51">
        <v>1032.29</v>
      </c>
      <c r="AI98" s="17">
        <v>1.03257286977484</v>
      </c>
      <c r="AJ98" s="17">
        <v>0.97463220624685598</v>
      </c>
      <c r="AK98" s="3">
        <v>0</v>
      </c>
      <c r="AL98" s="3">
        <v>-11</v>
      </c>
      <c r="AN98" s="6">
        <v>6.5739111286300389E-3</v>
      </c>
      <c r="AP98" s="6">
        <v>2.4592501704767677E-4</v>
      </c>
      <c r="AR98" s="6">
        <v>-4.7382779803673003E-4</v>
      </c>
      <c r="AT98" s="6">
        <v>-1.8689286366591062E-4</v>
      </c>
      <c r="AV98" s="6">
        <v>-2.6178751036378678E-3</v>
      </c>
      <c r="AX98" s="6">
        <v>5.4534228115321604E-4</v>
      </c>
      <c r="AZ98" s="6">
        <v>2.182765163503797E-3</v>
      </c>
      <c r="BB98" s="6">
        <v>-7.4747519314111166E-4</v>
      </c>
      <c r="BD98" s="6">
        <v>-7.9342657113226078E-3</v>
      </c>
      <c r="BF98" s="6">
        <v>4.9108338188676992E-3</v>
      </c>
      <c r="BH98" s="6">
        <v>-1.8599984142303794E-2</v>
      </c>
      <c r="BJ98" s="6">
        <v>1.6627831625970257E-2</v>
      </c>
      <c r="BL98" s="6">
        <v>1.6569060060772189E-2</v>
      </c>
      <c r="BN98" s="6">
        <v>-1.3235748343738085E-2</v>
      </c>
      <c r="BR98">
        <v>-11</v>
      </c>
      <c r="BS98">
        <f t="shared" si="35"/>
        <v>11</v>
      </c>
      <c r="BT98">
        <v>66938.070000000007</v>
      </c>
      <c r="BU98">
        <v>84892.27</v>
      </c>
      <c r="BV98">
        <v>1.0449293114190801</v>
      </c>
      <c r="BW98">
        <v>1.0603486347069699</v>
      </c>
    </row>
    <row r="99" spans="1:75" x14ac:dyDescent="0.25">
      <c r="A99" s="3">
        <v>98</v>
      </c>
      <c r="B99" s="3" t="s">
        <v>21</v>
      </c>
      <c r="C99" s="3" t="s">
        <v>22</v>
      </c>
      <c r="D99" s="3" t="s">
        <v>40</v>
      </c>
      <c r="E99" s="3" t="s">
        <v>248</v>
      </c>
      <c r="F99" s="3" t="s">
        <v>73</v>
      </c>
      <c r="G99" s="3" t="b">
        <v>1</v>
      </c>
      <c r="H99" s="3" t="b">
        <v>1</v>
      </c>
      <c r="I99" s="3" t="b">
        <v>0</v>
      </c>
      <c r="J99" s="3" t="b">
        <v>1</v>
      </c>
      <c r="K99" s="3" t="b">
        <v>1</v>
      </c>
      <c r="L99" s="3">
        <v>500</v>
      </c>
      <c r="M99" s="3">
        <v>5</v>
      </c>
      <c r="N99" s="3">
        <v>0</v>
      </c>
      <c r="O99" s="3">
        <v>4</v>
      </c>
      <c r="P99" s="3">
        <v>8</v>
      </c>
      <c r="Q99" s="3">
        <v>200</v>
      </c>
      <c r="R99" s="3">
        <v>200</v>
      </c>
      <c r="S99" s="3">
        <v>1</v>
      </c>
      <c r="T99" s="3">
        <v>1</v>
      </c>
      <c r="U99" s="3" t="b">
        <v>1</v>
      </c>
      <c r="V99" s="3">
        <v>251</v>
      </c>
      <c r="W99" s="51">
        <v>66578.16</v>
      </c>
      <c r="X99" s="51">
        <v>84968.86</v>
      </c>
      <c r="Y99" s="53">
        <v>479.36</v>
      </c>
      <c r="Z99" s="53">
        <v>470.69</v>
      </c>
      <c r="AA99" s="51">
        <v>459.72</v>
      </c>
      <c r="AB99" s="51">
        <v>443.67</v>
      </c>
      <c r="AC99" s="17">
        <v>1.0428549807779199</v>
      </c>
      <c r="AD99" s="17">
        <v>1.0609791120177801</v>
      </c>
      <c r="AE99" s="51">
        <v>1113.77</v>
      </c>
      <c r="AF99" s="51">
        <v>990.71</v>
      </c>
      <c r="AG99" s="51">
        <v>1105.07</v>
      </c>
      <c r="AH99" s="51">
        <v>1012.08</v>
      </c>
      <c r="AI99" s="17">
        <v>1.0254560677345099</v>
      </c>
      <c r="AJ99" s="17">
        <v>0.98405011848930002</v>
      </c>
      <c r="AK99" s="3">
        <v>0</v>
      </c>
      <c r="AL99" s="3">
        <v>-11</v>
      </c>
      <c r="AN99" s="6">
        <v>1.161803842681941E-3</v>
      </c>
      <c r="AP99" s="6">
        <v>1.1483491764798792E-3</v>
      </c>
      <c r="AR99" s="6">
        <v>5.9071923719988817E-4</v>
      </c>
      <c r="AT99" s="6">
        <v>-3.5679546699851628E-4</v>
      </c>
      <c r="AV99" s="6">
        <v>4.0693486648413213E-4</v>
      </c>
      <c r="AX99" s="6">
        <v>-1.9830628405559381E-4</v>
      </c>
      <c r="AZ99" s="6">
        <v>1.9329238759135947E-4</v>
      </c>
      <c r="BB99" s="6">
        <v>-1.5332528429112813E-4</v>
      </c>
      <c r="BD99" s="6">
        <v>1.5041020135500238E-2</v>
      </c>
      <c r="BF99" s="6">
        <v>-6.4912859525282363E-3</v>
      </c>
      <c r="BH99" s="6">
        <v>7.1186474660949184E-3</v>
      </c>
      <c r="BJ99" s="6">
        <v>-3.2755370758099644E-3</v>
      </c>
      <c r="BL99" s="6">
        <v>9.5625610789089599E-3</v>
      </c>
      <c r="BN99" s="6">
        <v>-3.7006036332360992E-3</v>
      </c>
      <c r="BR99">
        <v>-11</v>
      </c>
      <c r="BS99">
        <f t="shared" si="35"/>
        <v>11</v>
      </c>
      <c r="BT99">
        <v>66578.16</v>
      </c>
      <c r="BU99">
        <v>84968.86</v>
      </c>
      <c r="BV99">
        <v>1.0428549807779199</v>
      </c>
      <c r="BW99">
        <v>1.0609791120177801</v>
      </c>
    </row>
    <row r="100" spans="1:75" x14ac:dyDescent="0.25">
      <c r="A100" s="3">
        <v>99</v>
      </c>
      <c r="B100" s="3" t="s">
        <v>21</v>
      </c>
      <c r="C100" s="3" t="s">
        <v>22</v>
      </c>
      <c r="D100" s="3" t="s">
        <v>40</v>
      </c>
      <c r="E100" s="3" t="s">
        <v>248</v>
      </c>
      <c r="F100" s="3" t="s">
        <v>73</v>
      </c>
      <c r="G100" s="3" t="b">
        <v>1</v>
      </c>
      <c r="H100" s="3" t="b">
        <v>1</v>
      </c>
      <c r="I100" s="3" t="b">
        <v>0</v>
      </c>
      <c r="J100" s="3" t="b">
        <v>1</v>
      </c>
      <c r="K100" s="3" t="b">
        <v>1</v>
      </c>
      <c r="L100" s="3">
        <v>500</v>
      </c>
      <c r="M100" s="3">
        <v>5</v>
      </c>
      <c r="N100" s="3">
        <v>0</v>
      </c>
      <c r="O100" s="3">
        <v>4</v>
      </c>
      <c r="P100" s="3">
        <v>8</v>
      </c>
      <c r="Q100" s="3">
        <v>200</v>
      </c>
      <c r="R100" s="3">
        <v>200</v>
      </c>
      <c r="S100" s="3">
        <v>1</v>
      </c>
      <c r="T100" s="3">
        <v>1</v>
      </c>
      <c r="U100" s="3" t="b">
        <v>1</v>
      </c>
      <c r="V100" s="3">
        <v>251</v>
      </c>
      <c r="W100" s="51">
        <v>65673.66</v>
      </c>
      <c r="X100" s="51">
        <v>84490.86</v>
      </c>
      <c r="Y100" s="53">
        <v>479.26</v>
      </c>
      <c r="Z100" s="53">
        <v>471.04</v>
      </c>
      <c r="AA100" s="51">
        <v>460.52</v>
      </c>
      <c r="AB100" s="51">
        <v>444.15</v>
      </c>
      <c r="AC100" s="17">
        <v>1.0408049581147401</v>
      </c>
      <c r="AD100" s="17">
        <v>1.06063166356803</v>
      </c>
      <c r="AE100" s="51">
        <v>1099.74</v>
      </c>
      <c r="AF100" s="51">
        <v>1002.51</v>
      </c>
      <c r="AG100" s="51">
        <v>1108.2</v>
      </c>
      <c r="AH100" s="51">
        <v>1007.2</v>
      </c>
      <c r="AI100" s="17">
        <v>1.00693089545841</v>
      </c>
      <c r="AJ100" s="17">
        <v>1.0027141521091001</v>
      </c>
      <c r="AK100" s="3">
        <v>0</v>
      </c>
      <c r="AL100" s="3">
        <v>-11</v>
      </c>
      <c r="AN100" s="6">
        <v>-1.2439516043234233E-2</v>
      </c>
      <c r="AP100" s="6">
        <v>-4.4837013289211747E-3</v>
      </c>
      <c r="AR100" s="6">
        <v>3.8198452440818542E-4</v>
      </c>
      <c r="AT100" s="6">
        <v>3.8652842258168896E-4</v>
      </c>
      <c r="AV100" s="6">
        <v>2.147832691014484E-3</v>
      </c>
      <c r="AX100" s="6">
        <v>8.8336435624825071E-4</v>
      </c>
      <c r="AZ100" s="6">
        <v>-1.7728668145496895E-3</v>
      </c>
      <c r="BB100" s="6">
        <v>-4.8075414050774423E-4</v>
      </c>
      <c r="BD100" s="6">
        <v>2.2546948506561026E-3</v>
      </c>
      <c r="BF100" s="6">
        <v>5.3420485507675863E-3</v>
      </c>
      <c r="BH100" s="6">
        <v>9.9712100789330904E-3</v>
      </c>
      <c r="BJ100" s="6">
        <v>-8.0814964654530863E-3</v>
      </c>
      <c r="BL100" s="6">
        <v>-8.6754902193836303E-3</v>
      </c>
      <c r="BN100" s="6">
        <v>1.5195756501065416E-2</v>
      </c>
      <c r="BR100">
        <v>-11</v>
      </c>
      <c r="BS100">
        <f t="shared" si="35"/>
        <v>11</v>
      </c>
      <c r="BT100">
        <v>65673.66</v>
      </c>
      <c r="BU100">
        <v>84490.86</v>
      </c>
      <c r="BV100">
        <v>1.0408049581147401</v>
      </c>
      <c r="BW100">
        <v>1.06063166356803</v>
      </c>
    </row>
    <row r="101" spans="1:75" x14ac:dyDescent="0.25">
      <c r="A101" s="3">
        <v>100</v>
      </c>
      <c r="B101" s="3" t="s">
        <v>21</v>
      </c>
      <c r="C101" s="3" t="s">
        <v>22</v>
      </c>
      <c r="D101" s="3" t="s">
        <v>40</v>
      </c>
      <c r="E101" s="3" t="s">
        <v>248</v>
      </c>
      <c r="F101" s="3" t="s">
        <v>73</v>
      </c>
      <c r="G101" s="3" t="b">
        <v>1</v>
      </c>
      <c r="H101" s="3" t="b">
        <v>1</v>
      </c>
      <c r="I101" s="3" t="b">
        <v>0</v>
      </c>
      <c r="J101" s="3" t="b">
        <v>1</v>
      </c>
      <c r="K101" s="3" t="b">
        <v>1</v>
      </c>
      <c r="L101" s="3">
        <v>500</v>
      </c>
      <c r="M101" s="3">
        <v>5</v>
      </c>
      <c r="N101" s="3">
        <v>0</v>
      </c>
      <c r="O101" s="3">
        <v>4</v>
      </c>
      <c r="P101" s="3">
        <v>8</v>
      </c>
      <c r="Q101" s="3">
        <v>200</v>
      </c>
      <c r="R101" s="3">
        <v>200</v>
      </c>
      <c r="S101" s="3">
        <v>1</v>
      </c>
      <c r="T101" s="3">
        <v>1</v>
      </c>
      <c r="U101" s="3" t="b">
        <v>1</v>
      </c>
      <c r="V101" s="3">
        <v>251</v>
      </c>
      <c r="W101" s="51">
        <v>66674.789999999994</v>
      </c>
      <c r="X101" s="51">
        <v>85113.73</v>
      </c>
      <c r="Y101" s="53">
        <v>479.43</v>
      </c>
      <c r="Z101" s="53">
        <v>470.99</v>
      </c>
      <c r="AA101" s="51">
        <v>460.01</v>
      </c>
      <c r="AB101" s="51">
        <v>444.07</v>
      </c>
      <c r="AC101" s="17">
        <v>1.0423107156462901</v>
      </c>
      <c r="AD101" s="17">
        <v>1.0606969266574</v>
      </c>
      <c r="AE101" s="51">
        <v>1125.8900000000001</v>
      </c>
      <c r="AF101" s="51">
        <v>1000.67</v>
      </c>
      <c r="AG101" s="51">
        <v>1105.99</v>
      </c>
      <c r="AH101" s="51">
        <v>1016.58</v>
      </c>
      <c r="AI101" s="17">
        <v>1.03133876998949</v>
      </c>
      <c r="AJ101" s="17">
        <v>0.98881277480826302</v>
      </c>
      <c r="AK101" s="3">
        <v>0</v>
      </c>
      <c r="AL101" s="3">
        <v>-11</v>
      </c>
      <c r="AN101" s="6">
        <v>2.6148669057841634E-3</v>
      </c>
      <c r="AP101" s="6">
        <v>2.8552846507841068E-3</v>
      </c>
      <c r="AR101" s="6">
        <v>7.3683353615372482E-4</v>
      </c>
      <c r="AT101" s="6">
        <v>2.8033929549886594E-4</v>
      </c>
      <c r="AV101" s="6">
        <v>1.0380103278762043E-3</v>
      </c>
      <c r="AX101" s="6">
        <v>7.0308591619760996E-4</v>
      </c>
      <c r="AZ101" s="6">
        <v>-3.2870764498327265E-4</v>
      </c>
      <c r="BB101" s="6">
        <v>-4.1925143781629259E-4</v>
      </c>
      <c r="BD101" s="6">
        <v>2.6086655378003254E-2</v>
      </c>
      <c r="BF101" s="6">
        <v>3.4968506282195833E-3</v>
      </c>
      <c r="BH101" s="6">
        <v>7.9571003746607971E-3</v>
      </c>
      <c r="BJ101" s="6">
        <v>1.1561877711969704E-3</v>
      </c>
      <c r="BL101" s="6">
        <v>1.5354087543541617E-2</v>
      </c>
      <c r="BN101" s="6">
        <v>1.121337370104003E-3</v>
      </c>
      <c r="BR101">
        <v>-11</v>
      </c>
      <c r="BS101">
        <f t="shared" si="35"/>
        <v>11</v>
      </c>
      <c r="BT101">
        <v>66674.789999999994</v>
      </c>
      <c r="BU101">
        <v>85113.73</v>
      </c>
      <c r="BV101">
        <v>1.0423107156462901</v>
      </c>
      <c r="BW101">
        <v>1.0606969266574</v>
      </c>
    </row>
    <row r="102" spans="1:75" x14ac:dyDescent="0.25">
      <c r="A102" s="1">
        <v>101</v>
      </c>
      <c r="B102" s="1" t="s">
        <v>21</v>
      </c>
      <c r="C102" s="1" t="s">
        <v>22</v>
      </c>
      <c r="D102" s="1" t="s">
        <v>40</v>
      </c>
      <c r="E102" s="1" t="s">
        <v>249</v>
      </c>
      <c r="F102" s="1" t="s">
        <v>73</v>
      </c>
      <c r="G102" s="1" t="b">
        <v>1</v>
      </c>
      <c r="H102" s="1" t="b">
        <v>1</v>
      </c>
      <c r="I102" s="1" t="b">
        <v>0</v>
      </c>
      <c r="J102" s="1" t="b">
        <v>1</v>
      </c>
      <c r="K102" s="1" t="b">
        <v>1</v>
      </c>
      <c r="L102" s="1">
        <v>500</v>
      </c>
      <c r="M102" s="1">
        <v>5</v>
      </c>
      <c r="N102" s="1">
        <v>0</v>
      </c>
      <c r="O102" s="1">
        <v>4</v>
      </c>
      <c r="P102" s="1">
        <v>8</v>
      </c>
      <c r="Q102" s="1">
        <v>200</v>
      </c>
      <c r="R102" s="1">
        <v>200</v>
      </c>
      <c r="S102" s="1">
        <v>1</v>
      </c>
      <c r="T102" s="1">
        <v>1</v>
      </c>
      <c r="U102" s="1" t="b">
        <v>1</v>
      </c>
      <c r="V102" s="1">
        <v>251</v>
      </c>
      <c r="W102" s="50">
        <v>52992.88</v>
      </c>
      <c r="X102" s="50">
        <v>84228.38</v>
      </c>
      <c r="Y102" s="54">
        <v>481.63</v>
      </c>
      <c r="Z102" s="54">
        <v>472.82</v>
      </c>
      <c r="AA102" s="50">
        <v>462.71</v>
      </c>
      <c r="AB102" s="50">
        <v>445.9</v>
      </c>
      <c r="AC102" s="16">
        <v>1.0409412114472101</v>
      </c>
      <c r="AD102" s="16">
        <v>1.06045090403511</v>
      </c>
      <c r="AE102" s="50">
        <v>967.9</v>
      </c>
      <c r="AF102" s="50">
        <v>1025.03</v>
      </c>
      <c r="AG102" s="50">
        <v>954.43</v>
      </c>
      <c r="AH102" s="50">
        <v>1048.18</v>
      </c>
      <c r="AI102" s="16">
        <v>1.02370660904691</v>
      </c>
      <c r="AJ102" s="16">
        <v>0.98290102319328299</v>
      </c>
      <c r="AK102" s="1">
        <v>0</v>
      </c>
      <c r="AL102" s="1">
        <v>-10</v>
      </c>
      <c r="AN102" s="6" cm="1">
        <f t="array" ref="AN102:AN111">W102:W111/AO102-1</f>
        <v>-3.1064179583393248E-3</v>
      </c>
      <c r="AO102" s="23">
        <f>AVERAGE(W102:W111)</f>
        <v>53158.010999999999</v>
      </c>
      <c r="AP102" s="6" cm="1">
        <f t="array" ref="AP102:AP111">X102:X111/AQ102-1</f>
        <v>4.7445539632695599E-3</v>
      </c>
      <c r="AQ102" s="23">
        <f t="shared" ref="AQ102" si="51">AVERAGE(X102:X111)</f>
        <v>83830.641000000018</v>
      </c>
      <c r="AR102" s="6" cm="1">
        <f t="array" ref="AR102:AR111">Y102:Y111/AS102-1</f>
        <v>-6.8263068020313344E-4</v>
      </c>
      <c r="AS102" s="23">
        <f>AVERAGE(Y102:Y111)</f>
        <v>481.959</v>
      </c>
      <c r="AT102" s="6" cm="1">
        <f t="array" ref="AT102:AT111">Z102:Z111/AU102-1</f>
        <v>-1.712832072674475E-4</v>
      </c>
      <c r="AU102" s="23">
        <f>AVERAGE(Z102:Z111)</f>
        <v>472.90099999999995</v>
      </c>
      <c r="AV102" s="6" cm="1">
        <f t="array" ref="AV102:AV111">AA102:AA111/AW102-1</f>
        <v>-1.2885624434769705E-3</v>
      </c>
      <c r="AW102" s="23">
        <f>AVERAGE(AA102:AA111)</f>
        <v>463.30699999999996</v>
      </c>
      <c r="AX102" s="6" cm="1">
        <f t="array" ref="AX102:AX111">AB102:AB111/AY102-1</f>
        <v>-3.3852631201380934E-4</v>
      </c>
      <c r="AY102" s="23">
        <f>AVERAGE(AB102:AB111)</f>
        <v>446.05100000000004</v>
      </c>
      <c r="AZ102" s="6" cm="1">
        <f t="array" ref="AZ102:AZ111">AC102:AC111/BA102-1</f>
        <v>5.9998206284195277E-4</v>
      </c>
      <c r="BA102" s="23">
        <f>AVERAGE(AC102:AC111)</f>
        <v>1.040317039883611</v>
      </c>
      <c r="BB102" s="6" cm="1">
        <f t="array" ref="BB102:BB111">AD102:AD111/BC102-1</f>
        <v>1.830001811000681E-4</v>
      </c>
      <c r="BC102" s="23">
        <f>AVERAGE(AD102:AD111)</f>
        <v>1.0602568768346368</v>
      </c>
      <c r="BD102" s="6" cm="1">
        <f t="array" ref="BD102:BD111">AE102:AE111/BE102-1</f>
        <v>-1.8250459228334126E-2</v>
      </c>
      <c r="BE102" s="23">
        <f>AVERAGE(AE102:AE111)</f>
        <v>985.89300000000003</v>
      </c>
      <c r="BF102" s="6" cm="1">
        <f t="array" ref="BF102:BF111">AF102:AF111/BG102-1</f>
        <v>-6.5613535302133652E-4</v>
      </c>
      <c r="BG102" s="23">
        <f>AVERAGE(AF102:AF111)</f>
        <v>1025.703</v>
      </c>
      <c r="BH102" s="6" cm="1">
        <f t="array" ref="BH102:BH111">AG102:AG111/BI102-1</f>
        <v>-2.1423628021428831E-2</v>
      </c>
      <c r="BI102" s="23">
        <f t="shared" ref="BI102" si="52">AVERAGE(AG102:AG111)</f>
        <v>975.32500000000005</v>
      </c>
      <c r="BJ102" s="6" cm="1">
        <f t="array" ref="BJ102:BJ111">AH102:AH111/BK102-1</f>
        <v>2.7839696920413104E-3</v>
      </c>
      <c r="BK102" s="23">
        <f t="shared" ref="BK102" si="53">AVERAGE(AH102:AH111)</f>
        <v>1045.27</v>
      </c>
      <c r="BL102" s="6" cm="1">
        <f t="array" ref="BL102:BL111">AI102:AI111/BM102-1</f>
        <v>3.199394511681497E-4</v>
      </c>
      <c r="BM102" s="22">
        <f t="shared" ref="BM102" si="54">AVERAGE(AI102:AI111)</f>
        <v>1.0233791896706299</v>
      </c>
      <c r="BN102" s="6" cm="1">
        <f t="array" ref="BN102:BN111">AJ102:AJ111/BO102-1</f>
        <v>-3.0311711272205111E-3</v>
      </c>
      <c r="BO102" s="22">
        <f t="shared" ref="BO102" si="55">AVERAGE(AJ102:AJ111)</f>
        <v>0.98588942274614322</v>
      </c>
      <c r="BR102">
        <v>-10</v>
      </c>
      <c r="BS102">
        <f t="shared" si="35"/>
        <v>10</v>
      </c>
      <c r="BT102">
        <v>52992.88</v>
      </c>
      <c r="BU102">
        <v>84228.38</v>
      </c>
      <c r="BV102">
        <v>1.0409412114472101</v>
      </c>
      <c r="BW102">
        <v>1.06045090403511</v>
      </c>
    </row>
    <row r="103" spans="1:75" x14ac:dyDescent="0.25">
      <c r="A103" s="1">
        <v>102</v>
      </c>
      <c r="B103" s="1" t="s">
        <v>21</v>
      </c>
      <c r="C103" s="1" t="s">
        <v>22</v>
      </c>
      <c r="D103" s="1" t="s">
        <v>40</v>
      </c>
      <c r="E103" s="1" t="s">
        <v>249</v>
      </c>
      <c r="F103" s="1" t="s">
        <v>73</v>
      </c>
      <c r="G103" s="1" t="b">
        <v>1</v>
      </c>
      <c r="H103" s="1" t="b">
        <v>1</v>
      </c>
      <c r="I103" s="1" t="b">
        <v>0</v>
      </c>
      <c r="J103" s="1" t="b">
        <v>1</v>
      </c>
      <c r="K103" s="1" t="b">
        <v>1</v>
      </c>
      <c r="L103" s="1">
        <v>500</v>
      </c>
      <c r="M103" s="1">
        <v>5</v>
      </c>
      <c r="N103" s="1">
        <v>0</v>
      </c>
      <c r="O103" s="1">
        <v>4</v>
      </c>
      <c r="P103" s="1">
        <v>8</v>
      </c>
      <c r="Q103" s="1">
        <v>200</v>
      </c>
      <c r="R103" s="1">
        <v>200</v>
      </c>
      <c r="S103" s="1">
        <v>1</v>
      </c>
      <c r="T103" s="1">
        <v>1</v>
      </c>
      <c r="U103" s="1" t="b">
        <v>1</v>
      </c>
      <c r="V103" s="1">
        <v>251</v>
      </c>
      <c r="W103" s="50">
        <v>53598.79</v>
      </c>
      <c r="X103" s="50">
        <v>84007.51</v>
      </c>
      <c r="Y103" s="54">
        <v>482.29</v>
      </c>
      <c r="Z103" s="54">
        <v>472.96</v>
      </c>
      <c r="AA103" s="50">
        <v>463</v>
      </c>
      <c r="AB103" s="50">
        <v>445.48</v>
      </c>
      <c r="AC103" s="16">
        <v>1.04170894326324</v>
      </c>
      <c r="AD103" s="16">
        <v>1.0617483211808201</v>
      </c>
      <c r="AE103" s="50">
        <v>1004.1</v>
      </c>
      <c r="AF103" s="50">
        <v>1023.27</v>
      </c>
      <c r="AG103" s="50">
        <v>976.33</v>
      </c>
      <c r="AH103" s="50">
        <v>1038.8699999999999</v>
      </c>
      <c r="AI103" s="16">
        <v>1.0409362327537599</v>
      </c>
      <c r="AJ103" s="16">
        <v>0.989714360121277</v>
      </c>
      <c r="AK103" s="1">
        <v>0</v>
      </c>
      <c r="AL103" s="1">
        <v>-10</v>
      </c>
      <c r="AN103" s="6">
        <v>8.2918640428439883E-3</v>
      </c>
      <c r="AP103" s="6">
        <v>2.109837141767601E-3</v>
      </c>
      <c r="AR103" s="6">
        <v>6.8678041078196195E-4</v>
      </c>
      <c r="AT103" s="6">
        <v>1.2476184233078946E-4</v>
      </c>
      <c r="AV103" s="6">
        <v>-6.6262758818658174E-4</v>
      </c>
      <c r="AX103" s="6">
        <v>-1.2801226765549734E-3</v>
      </c>
      <c r="AZ103" s="6">
        <v>1.3379607622161505E-3</v>
      </c>
      <c r="BB103" s="6">
        <v>1.4066820774942812E-3</v>
      </c>
      <c r="BD103" s="6">
        <v>1.8467521323307867E-2</v>
      </c>
      <c r="BF103" s="6">
        <v>-2.3720316699863409E-3</v>
      </c>
      <c r="BH103" s="6">
        <v>1.0304257555173724E-3</v>
      </c>
      <c r="BJ103" s="6">
        <v>-6.1228199412592943E-3</v>
      </c>
      <c r="BL103" s="6">
        <v>1.7155950854131241E-2</v>
      </c>
      <c r="BN103" s="6">
        <v>3.8796819266806448E-3</v>
      </c>
      <c r="BR103">
        <v>-10</v>
      </c>
      <c r="BS103">
        <f t="shared" si="35"/>
        <v>10</v>
      </c>
      <c r="BT103">
        <v>53598.79</v>
      </c>
      <c r="BU103">
        <v>84007.51</v>
      </c>
      <c r="BV103">
        <v>1.04170894326324</v>
      </c>
      <c r="BW103">
        <v>1.0617483211808201</v>
      </c>
    </row>
    <row r="104" spans="1:75" x14ac:dyDescent="0.25">
      <c r="A104" s="1">
        <v>103</v>
      </c>
      <c r="B104" s="1" t="s">
        <v>21</v>
      </c>
      <c r="C104" s="1" t="s">
        <v>22</v>
      </c>
      <c r="D104" s="1" t="s">
        <v>40</v>
      </c>
      <c r="E104" s="1" t="s">
        <v>249</v>
      </c>
      <c r="F104" s="1" t="s">
        <v>73</v>
      </c>
      <c r="G104" s="1" t="b">
        <v>1</v>
      </c>
      <c r="H104" s="1" t="b">
        <v>1</v>
      </c>
      <c r="I104" s="1" t="b">
        <v>0</v>
      </c>
      <c r="J104" s="1" t="b">
        <v>1</v>
      </c>
      <c r="K104" s="1" t="b">
        <v>1</v>
      </c>
      <c r="L104" s="1">
        <v>500</v>
      </c>
      <c r="M104" s="1">
        <v>5</v>
      </c>
      <c r="N104" s="1">
        <v>0</v>
      </c>
      <c r="O104" s="1">
        <v>4</v>
      </c>
      <c r="P104" s="1">
        <v>8</v>
      </c>
      <c r="Q104" s="1">
        <v>200</v>
      </c>
      <c r="R104" s="1">
        <v>200</v>
      </c>
      <c r="S104" s="1">
        <v>1</v>
      </c>
      <c r="T104" s="1">
        <v>1</v>
      </c>
      <c r="U104" s="1" t="b">
        <v>1</v>
      </c>
      <c r="V104" s="1">
        <v>251</v>
      </c>
      <c r="W104" s="50">
        <v>52899.92</v>
      </c>
      <c r="X104" s="50">
        <v>83435.16</v>
      </c>
      <c r="Y104" s="54">
        <v>481.65</v>
      </c>
      <c r="Z104" s="54">
        <v>473.15</v>
      </c>
      <c r="AA104" s="50">
        <v>463.37</v>
      </c>
      <c r="AB104" s="50">
        <v>446.18</v>
      </c>
      <c r="AC104" s="16">
        <v>1.0395359256454699</v>
      </c>
      <c r="AD104" s="16">
        <v>1.0604980328917599</v>
      </c>
      <c r="AE104" s="50">
        <v>970.98</v>
      </c>
      <c r="AF104" s="50">
        <v>1041.42</v>
      </c>
      <c r="AG104" s="50">
        <v>974.96</v>
      </c>
      <c r="AH104" s="50">
        <v>1041.0999999999999</v>
      </c>
      <c r="AI104" s="16">
        <v>1.01029386236524</v>
      </c>
      <c r="AJ104" s="16">
        <v>1.00450213022686</v>
      </c>
      <c r="AK104" s="1">
        <v>0</v>
      </c>
      <c r="AL104" s="1">
        <v>-10</v>
      </c>
      <c r="AN104" s="6">
        <v>-4.855166608848438E-3</v>
      </c>
      <c r="AP104" s="6">
        <v>-4.717618704597748E-3</v>
      </c>
      <c r="AR104" s="6">
        <v>-6.4113337441573659E-4</v>
      </c>
      <c r="AT104" s="6">
        <v>5.2653726678530965E-4</v>
      </c>
      <c r="AV104" s="6">
        <v>1.3597895132178017E-4</v>
      </c>
      <c r="AX104" s="6">
        <v>2.8920459768055906E-4</v>
      </c>
      <c r="AZ104" s="6">
        <v>-7.508424914662859E-4</v>
      </c>
      <c r="BB104" s="6">
        <v>2.2745059465512085E-4</v>
      </c>
      <c r="BD104" s="6">
        <v>-1.5126387954879528E-2</v>
      </c>
      <c r="BF104" s="6">
        <v>1.5323149098715794E-2</v>
      </c>
      <c r="BH104" s="6">
        <v>-3.7423422961579966E-4</v>
      </c>
      <c r="BJ104" s="6">
        <v>-3.9893998679767506E-3</v>
      </c>
      <c r="BL104" s="6">
        <v>-1.2786391825694077E-2</v>
      </c>
      <c r="BN104" s="6">
        <v>1.8879102515241497E-2</v>
      </c>
      <c r="BR104">
        <v>-10</v>
      </c>
      <c r="BS104">
        <f t="shared" si="35"/>
        <v>10</v>
      </c>
      <c r="BT104">
        <v>52899.92</v>
      </c>
      <c r="BU104">
        <v>83435.16</v>
      </c>
      <c r="BV104">
        <v>1.0395359256454699</v>
      </c>
      <c r="BW104">
        <v>1.0604980328917599</v>
      </c>
    </row>
    <row r="105" spans="1:75" x14ac:dyDescent="0.25">
      <c r="A105" s="1">
        <v>104</v>
      </c>
      <c r="B105" s="1" t="s">
        <v>21</v>
      </c>
      <c r="C105" s="1" t="s">
        <v>22</v>
      </c>
      <c r="D105" s="1" t="s">
        <v>40</v>
      </c>
      <c r="E105" s="1" t="s">
        <v>249</v>
      </c>
      <c r="F105" s="1" t="s">
        <v>73</v>
      </c>
      <c r="G105" s="1" t="b">
        <v>1</v>
      </c>
      <c r="H105" s="1" t="b">
        <v>1</v>
      </c>
      <c r="I105" s="1" t="b">
        <v>0</v>
      </c>
      <c r="J105" s="1" t="b">
        <v>1</v>
      </c>
      <c r="K105" s="1" t="b">
        <v>1</v>
      </c>
      <c r="L105" s="1">
        <v>500</v>
      </c>
      <c r="M105" s="1">
        <v>5</v>
      </c>
      <c r="N105" s="1">
        <v>0</v>
      </c>
      <c r="O105" s="1">
        <v>4</v>
      </c>
      <c r="P105" s="1">
        <v>8</v>
      </c>
      <c r="Q105" s="1">
        <v>200</v>
      </c>
      <c r="R105" s="1">
        <v>200</v>
      </c>
      <c r="S105" s="1">
        <v>1</v>
      </c>
      <c r="T105" s="1">
        <v>1</v>
      </c>
      <c r="U105" s="1" t="b">
        <v>1</v>
      </c>
      <c r="V105" s="1">
        <v>251</v>
      </c>
      <c r="W105" s="50">
        <v>53415.03</v>
      </c>
      <c r="X105" s="50">
        <v>83889.1</v>
      </c>
      <c r="Y105" s="54">
        <v>481.94</v>
      </c>
      <c r="Z105" s="54">
        <v>473.2</v>
      </c>
      <c r="AA105" s="50">
        <v>463.79</v>
      </c>
      <c r="AB105" s="50">
        <v>446.04</v>
      </c>
      <c r="AC105" s="16">
        <v>1.03917063520871</v>
      </c>
      <c r="AD105" s="16">
        <v>1.0609338072644601</v>
      </c>
      <c r="AE105" s="50">
        <v>986.84</v>
      </c>
      <c r="AF105" s="50">
        <v>1038.97</v>
      </c>
      <c r="AG105" s="50">
        <v>991.45</v>
      </c>
      <c r="AH105" s="50">
        <v>1042.8699999999999</v>
      </c>
      <c r="AI105" s="16">
        <v>1.0022954962494199</v>
      </c>
      <c r="AJ105" s="16">
        <v>0.99908343391077403</v>
      </c>
      <c r="AK105" s="1">
        <v>0</v>
      </c>
      <c r="AL105" s="1">
        <v>-10</v>
      </c>
      <c r="AN105" s="6">
        <v>4.8350003163211142E-3</v>
      </c>
      <c r="AP105" s="6">
        <v>6.9734645116192873E-4</v>
      </c>
      <c r="AR105" s="6">
        <v>-3.9422440498038114E-5</v>
      </c>
      <c r="AT105" s="6">
        <v>6.322676416417039E-4</v>
      </c>
      <c r="AV105" s="6">
        <v>1.0425052934663892E-3</v>
      </c>
      <c r="AX105" s="6">
        <v>-2.4660857166569627E-5</v>
      </c>
      <c r="AZ105" s="6">
        <v>-1.1019762543054146E-3</v>
      </c>
      <c r="BB105" s="6">
        <v>6.3845889106062259E-4</v>
      </c>
      <c r="BD105" s="6">
        <v>9.6055048570176105E-4</v>
      </c>
      <c r="BF105" s="6">
        <v>1.2934543430213274E-2</v>
      </c>
      <c r="BH105" s="6">
        <v>1.6532950554943193E-2</v>
      </c>
      <c r="BJ105" s="6">
        <v>-2.2960574779722354E-3</v>
      </c>
      <c r="BL105" s="6">
        <v>-2.0602034547913428E-2</v>
      </c>
      <c r="BN105" s="6">
        <v>1.3382850916362932E-2</v>
      </c>
      <c r="BR105">
        <v>-10</v>
      </c>
      <c r="BS105">
        <f t="shared" si="35"/>
        <v>10</v>
      </c>
      <c r="BT105">
        <v>53415.03</v>
      </c>
      <c r="BU105">
        <v>83889.1</v>
      </c>
      <c r="BV105">
        <v>1.03917063520871</v>
      </c>
      <c r="BW105">
        <v>1.0609338072644601</v>
      </c>
    </row>
    <row r="106" spans="1:75" x14ac:dyDescent="0.25">
      <c r="A106" s="1">
        <v>105</v>
      </c>
      <c r="B106" s="1" t="s">
        <v>21</v>
      </c>
      <c r="C106" s="1" t="s">
        <v>22</v>
      </c>
      <c r="D106" s="1" t="s">
        <v>40</v>
      </c>
      <c r="E106" s="1" t="s">
        <v>249</v>
      </c>
      <c r="F106" s="1" t="s">
        <v>73</v>
      </c>
      <c r="G106" s="1" t="b">
        <v>1</v>
      </c>
      <c r="H106" s="1" t="b">
        <v>1</v>
      </c>
      <c r="I106" s="1" t="b">
        <v>0</v>
      </c>
      <c r="J106" s="1" t="b">
        <v>1</v>
      </c>
      <c r="K106" s="1" t="b">
        <v>1</v>
      </c>
      <c r="L106" s="1">
        <v>500</v>
      </c>
      <c r="M106" s="1">
        <v>5</v>
      </c>
      <c r="N106" s="1">
        <v>0</v>
      </c>
      <c r="O106" s="1">
        <v>4</v>
      </c>
      <c r="P106" s="1">
        <v>8</v>
      </c>
      <c r="Q106" s="1">
        <v>200</v>
      </c>
      <c r="R106" s="1">
        <v>200</v>
      </c>
      <c r="S106" s="1">
        <v>1</v>
      </c>
      <c r="T106" s="1">
        <v>1</v>
      </c>
      <c r="U106" s="1" t="b">
        <v>1</v>
      </c>
      <c r="V106" s="1">
        <v>251</v>
      </c>
      <c r="W106" s="50">
        <v>53361.89</v>
      </c>
      <c r="X106" s="50">
        <v>84300.13</v>
      </c>
      <c r="Y106" s="54">
        <v>482.01</v>
      </c>
      <c r="Z106" s="54">
        <v>472.49</v>
      </c>
      <c r="AA106" s="50">
        <v>462.43</v>
      </c>
      <c r="AB106" s="50">
        <v>446.16</v>
      </c>
      <c r="AC106" s="16">
        <v>1.04240102944399</v>
      </c>
      <c r="AD106" s="16">
        <v>1.059102822012</v>
      </c>
      <c r="AE106" s="50">
        <v>996.93</v>
      </c>
      <c r="AF106" s="50">
        <v>1010.22</v>
      </c>
      <c r="AG106" s="50">
        <v>954.6</v>
      </c>
      <c r="AH106" s="50">
        <v>1056.53</v>
      </c>
      <c r="AI106" s="16">
        <v>1.0610548485960201</v>
      </c>
      <c r="AJ106" s="16">
        <v>0.96273534538526995</v>
      </c>
      <c r="AK106" s="1">
        <v>0</v>
      </c>
      <c r="AL106" s="1">
        <v>-10</v>
      </c>
      <c r="AN106" s="6">
        <v>3.835339136372129E-3</v>
      </c>
      <c r="AP106" s="6">
        <v>5.6004462616476847E-3</v>
      </c>
      <c r="AR106" s="6">
        <v>1.058181297579619E-4</v>
      </c>
      <c r="AT106" s="6">
        <v>-8.6910368132009364E-4</v>
      </c>
      <c r="AV106" s="6">
        <v>-1.8929133382399321E-3</v>
      </c>
      <c r="AX106" s="6">
        <v>2.4436667555938207E-4</v>
      </c>
      <c r="AZ106" s="6">
        <v>2.0032254404025451E-3</v>
      </c>
      <c r="BB106" s="6">
        <v>-1.0884671892741338E-3</v>
      </c>
      <c r="BD106" s="6">
        <v>1.1194926832830632E-2</v>
      </c>
      <c r="BF106" s="6">
        <v>-1.5095012883846404E-2</v>
      </c>
      <c r="BH106" s="6">
        <v>-2.1249327147361163E-2</v>
      </c>
      <c r="BJ106" s="6">
        <v>1.0772336334152977E-2</v>
      </c>
      <c r="BL106" s="6">
        <v>3.6814955107222769E-2</v>
      </c>
      <c r="BN106" s="6">
        <v>-2.3485470912527728E-2</v>
      </c>
      <c r="BR106">
        <v>-10</v>
      </c>
      <c r="BS106">
        <f t="shared" si="35"/>
        <v>10</v>
      </c>
      <c r="BT106">
        <v>53361.89</v>
      </c>
      <c r="BU106">
        <v>84300.13</v>
      </c>
      <c r="BV106">
        <v>1.04240102944399</v>
      </c>
      <c r="BW106">
        <v>1.059102822012</v>
      </c>
    </row>
    <row r="107" spans="1:75" x14ac:dyDescent="0.25">
      <c r="A107" s="1">
        <v>106</v>
      </c>
      <c r="B107" s="1" t="s">
        <v>21</v>
      </c>
      <c r="C107" s="1" t="s">
        <v>22</v>
      </c>
      <c r="D107" s="1" t="s">
        <v>40</v>
      </c>
      <c r="E107" s="1" t="s">
        <v>249</v>
      </c>
      <c r="F107" s="1" t="s">
        <v>73</v>
      </c>
      <c r="G107" s="1" t="b">
        <v>1</v>
      </c>
      <c r="H107" s="1" t="b">
        <v>1</v>
      </c>
      <c r="I107" s="1" t="b">
        <v>0</v>
      </c>
      <c r="J107" s="1" t="b">
        <v>1</v>
      </c>
      <c r="K107" s="1" t="b">
        <v>1</v>
      </c>
      <c r="L107" s="1">
        <v>500</v>
      </c>
      <c r="M107" s="1">
        <v>5</v>
      </c>
      <c r="N107" s="1">
        <v>0</v>
      </c>
      <c r="O107" s="1">
        <v>4</v>
      </c>
      <c r="P107" s="1">
        <v>8</v>
      </c>
      <c r="Q107" s="1">
        <v>200</v>
      </c>
      <c r="R107" s="1">
        <v>200</v>
      </c>
      <c r="S107" s="1">
        <v>1</v>
      </c>
      <c r="T107" s="1">
        <v>1</v>
      </c>
      <c r="U107" s="1" t="b">
        <v>1</v>
      </c>
      <c r="V107" s="1">
        <v>251</v>
      </c>
      <c r="W107" s="50">
        <v>53294.93</v>
      </c>
      <c r="X107" s="50">
        <v>83464.990000000005</v>
      </c>
      <c r="Y107" s="54">
        <v>482.27</v>
      </c>
      <c r="Z107" s="54">
        <v>472.66</v>
      </c>
      <c r="AA107" s="50">
        <v>464</v>
      </c>
      <c r="AB107" s="50">
        <v>445.57</v>
      </c>
      <c r="AC107" s="16">
        <v>1.03941264489626</v>
      </c>
      <c r="AD107" s="16">
        <v>1.0608438159448399</v>
      </c>
      <c r="AE107" s="50">
        <v>997.88</v>
      </c>
      <c r="AF107" s="50">
        <v>1011.06</v>
      </c>
      <c r="AG107" s="50">
        <v>996.81</v>
      </c>
      <c r="AH107" s="50">
        <v>1030.43</v>
      </c>
      <c r="AI107" s="16">
        <v>1.01012530589989</v>
      </c>
      <c r="AJ107" s="16">
        <v>0.98487066737490203</v>
      </c>
      <c r="AK107" s="1">
        <v>0</v>
      </c>
      <c r="AL107" s="1">
        <v>-10</v>
      </c>
      <c r="AN107" s="6">
        <v>2.5756983270122102E-3</v>
      </c>
      <c r="AP107" s="6">
        <v>-4.3617822270977102E-3</v>
      </c>
      <c r="AR107" s="6">
        <v>6.4528310499434305E-4</v>
      </c>
      <c r="AT107" s="6">
        <v>-5.0962040680802012E-4</v>
      </c>
      <c r="AV107" s="6">
        <v>1.4957684645386937E-3</v>
      </c>
      <c r="AX107" s="6">
        <v>-1.0783520270104541E-3</v>
      </c>
      <c r="AZ107" s="6">
        <v>-8.693455482111645E-4</v>
      </c>
      <c r="BB107" s="6">
        <v>5.5358198850408158E-4</v>
      </c>
      <c r="BD107" s="6">
        <v>1.2158520245097559E-2</v>
      </c>
      <c r="BF107" s="6">
        <v>-1.4276062368931419E-2</v>
      </c>
      <c r="BH107" s="6">
        <v>2.2028554584369253E-2</v>
      </c>
      <c r="BJ107" s="6">
        <v>-1.4197288738794667E-2</v>
      </c>
      <c r="BL107" s="6">
        <v>-1.2951097603426498E-2</v>
      </c>
      <c r="BN107" s="6">
        <v>-1.0333363435459653E-3</v>
      </c>
      <c r="BR107">
        <v>-10</v>
      </c>
      <c r="BS107">
        <f t="shared" si="35"/>
        <v>10</v>
      </c>
      <c r="BT107">
        <v>53294.93</v>
      </c>
      <c r="BU107">
        <v>83464.990000000005</v>
      </c>
      <c r="BV107">
        <v>1.03941264489626</v>
      </c>
      <c r="BW107">
        <v>1.0608438159448399</v>
      </c>
    </row>
    <row r="108" spans="1:75" x14ac:dyDescent="0.25">
      <c r="A108" s="1">
        <v>107</v>
      </c>
      <c r="B108" s="1" t="s">
        <v>21</v>
      </c>
      <c r="C108" s="1" t="s">
        <v>22</v>
      </c>
      <c r="D108" s="1" t="s">
        <v>40</v>
      </c>
      <c r="E108" s="1" t="s">
        <v>249</v>
      </c>
      <c r="F108" s="1" t="s">
        <v>73</v>
      </c>
      <c r="G108" s="1" t="b">
        <v>1</v>
      </c>
      <c r="H108" s="1" t="b">
        <v>1</v>
      </c>
      <c r="I108" s="1" t="b">
        <v>0</v>
      </c>
      <c r="J108" s="1" t="b">
        <v>1</v>
      </c>
      <c r="K108" s="1" t="b">
        <v>1</v>
      </c>
      <c r="L108" s="1">
        <v>500</v>
      </c>
      <c r="M108" s="1">
        <v>5</v>
      </c>
      <c r="N108" s="1">
        <v>0</v>
      </c>
      <c r="O108" s="1">
        <v>4</v>
      </c>
      <c r="P108" s="1">
        <v>8</v>
      </c>
      <c r="Q108" s="1">
        <v>200</v>
      </c>
      <c r="R108" s="1">
        <v>200</v>
      </c>
      <c r="S108" s="1">
        <v>1</v>
      </c>
      <c r="T108" s="1">
        <v>1</v>
      </c>
      <c r="U108" s="1" t="b">
        <v>1</v>
      </c>
      <c r="V108" s="1">
        <v>251</v>
      </c>
      <c r="W108" s="50">
        <v>52922.43</v>
      </c>
      <c r="X108" s="50">
        <v>84122.57</v>
      </c>
      <c r="Y108" s="54">
        <v>481.67</v>
      </c>
      <c r="Z108" s="54">
        <v>472.63</v>
      </c>
      <c r="AA108" s="50">
        <v>462.84</v>
      </c>
      <c r="AB108" s="50">
        <v>446.77</v>
      </c>
      <c r="AC108" s="16">
        <v>1.0407679029069701</v>
      </c>
      <c r="AD108" s="16">
        <v>1.0579398644361</v>
      </c>
      <c r="AE108" s="50">
        <v>975.93</v>
      </c>
      <c r="AF108" s="50">
        <v>1020.06</v>
      </c>
      <c r="AG108" s="50">
        <v>956.47</v>
      </c>
      <c r="AH108" s="50">
        <v>1061.23</v>
      </c>
      <c r="AI108" s="16">
        <v>1.03685368238654</v>
      </c>
      <c r="AJ108" s="16">
        <v>0.96662878900322602</v>
      </c>
      <c r="AK108" s="1">
        <v>0</v>
      </c>
      <c r="AL108" s="1">
        <v>-10</v>
      </c>
      <c r="AN108" s="6">
        <v>-4.4317120894534767E-3</v>
      </c>
      <c r="AP108" s="6">
        <v>3.4823663104279756E-3</v>
      </c>
      <c r="AR108" s="6">
        <v>-5.9963606862822871E-4</v>
      </c>
      <c r="AT108" s="6">
        <v>-5.7305863172196769E-4</v>
      </c>
      <c r="AV108" s="6">
        <v>-1.0079709566226391E-3</v>
      </c>
      <c r="AX108" s="6">
        <v>1.6119233002502842E-3</v>
      </c>
      <c r="AZ108" s="6">
        <v>4.3339002061282272E-4</v>
      </c>
      <c r="BB108" s="6">
        <v>-2.1853311675319453E-3</v>
      </c>
      <c r="BD108" s="6">
        <v>-1.0105559122541741E-2</v>
      </c>
      <c r="BF108" s="6">
        <v>-5.5015925662692533E-3</v>
      </c>
      <c r="BH108" s="6">
        <v>-1.9332017532617374E-2</v>
      </c>
      <c r="BJ108" s="6">
        <v>1.5268782228515132E-2</v>
      </c>
      <c r="BL108" s="6">
        <v>1.3166666717394193E-2</v>
      </c>
      <c r="BN108" s="6">
        <v>-1.9536302244999915E-2</v>
      </c>
      <c r="BR108">
        <v>-10</v>
      </c>
      <c r="BS108">
        <f t="shared" si="35"/>
        <v>10</v>
      </c>
      <c r="BT108">
        <v>52922.43</v>
      </c>
      <c r="BU108">
        <v>84122.57</v>
      </c>
      <c r="BV108">
        <v>1.0407679029069701</v>
      </c>
      <c r="BW108">
        <v>1.0579398644361</v>
      </c>
    </row>
    <row r="109" spans="1:75" x14ac:dyDescent="0.25">
      <c r="A109" s="1">
        <v>108</v>
      </c>
      <c r="B109" s="1" t="s">
        <v>21</v>
      </c>
      <c r="C109" s="1" t="s">
        <v>22</v>
      </c>
      <c r="D109" s="1" t="s">
        <v>40</v>
      </c>
      <c r="E109" s="1" t="s">
        <v>249</v>
      </c>
      <c r="F109" s="1" t="s">
        <v>73</v>
      </c>
      <c r="G109" s="1" t="b">
        <v>1</v>
      </c>
      <c r="H109" s="1" t="b">
        <v>1</v>
      </c>
      <c r="I109" s="1" t="b">
        <v>0</v>
      </c>
      <c r="J109" s="1" t="b">
        <v>1</v>
      </c>
      <c r="K109" s="1" t="b">
        <v>1</v>
      </c>
      <c r="L109" s="1">
        <v>500</v>
      </c>
      <c r="M109" s="1">
        <v>5</v>
      </c>
      <c r="N109" s="1">
        <v>0</v>
      </c>
      <c r="O109" s="1">
        <v>4</v>
      </c>
      <c r="P109" s="1">
        <v>8</v>
      </c>
      <c r="Q109" s="1">
        <v>200</v>
      </c>
      <c r="R109" s="1">
        <v>200</v>
      </c>
      <c r="S109" s="1">
        <v>1</v>
      </c>
      <c r="T109" s="1">
        <v>1</v>
      </c>
      <c r="U109" s="1" t="b">
        <v>1</v>
      </c>
      <c r="V109" s="1">
        <v>251</v>
      </c>
      <c r="W109" s="50">
        <v>52780.33</v>
      </c>
      <c r="X109" s="50">
        <v>83509.990000000005</v>
      </c>
      <c r="Y109" s="54">
        <v>482.13</v>
      </c>
      <c r="Z109" s="54">
        <v>473.08</v>
      </c>
      <c r="AA109" s="50">
        <v>463.37</v>
      </c>
      <c r="AB109" s="50">
        <v>446.42</v>
      </c>
      <c r="AC109" s="16">
        <v>1.04054331589073</v>
      </c>
      <c r="AD109" s="16">
        <v>1.0597727361925999</v>
      </c>
      <c r="AE109" s="50">
        <v>985.83</v>
      </c>
      <c r="AF109" s="50">
        <v>1024.6500000000001</v>
      </c>
      <c r="AG109" s="50">
        <v>970.72</v>
      </c>
      <c r="AH109" s="50">
        <v>1048.9000000000001</v>
      </c>
      <c r="AI109" s="16">
        <v>1.02606654152425</v>
      </c>
      <c r="AJ109" s="16">
        <v>0.98029999027802595</v>
      </c>
      <c r="AK109" s="1">
        <v>0</v>
      </c>
      <c r="AL109" s="1">
        <v>-10</v>
      </c>
      <c r="AN109" s="6">
        <v>-7.1048745597347418E-3</v>
      </c>
      <c r="AP109" s="6">
        <v>-3.8249856636550783E-3</v>
      </c>
      <c r="AR109" s="6">
        <v>3.5480196448234302E-4</v>
      </c>
      <c r="AT109" s="6">
        <v>3.7851474198613566E-4</v>
      </c>
      <c r="AV109" s="6">
        <v>1.3597895132178017E-4</v>
      </c>
      <c r="AX109" s="6">
        <v>8.2725966313268451E-4</v>
      </c>
      <c r="AZ109" s="6">
        <v>2.1750677768794802E-4</v>
      </c>
      <c r="BB109" s="6">
        <v>-4.5662579759186972E-4</v>
      </c>
      <c r="BD109" s="6">
        <v>-6.3901457866055722E-5</v>
      </c>
      <c r="BF109" s="6">
        <v>-1.0266129669113111E-3</v>
      </c>
      <c r="BH109" s="6">
        <v>-4.7215030887139964E-3</v>
      </c>
      <c r="BJ109" s="6">
        <v>3.4727869354329588E-3</v>
      </c>
      <c r="BL109" s="6">
        <v>2.6259590587189852E-3</v>
      </c>
      <c r="BN109" s="6">
        <v>-5.6694314181282568E-3</v>
      </c>
      <c r="BR109">
        <v>-10</v>
      </c>
      <c r="BS109">
        <f t="shared" si="35"/>
        <v>10</v>
      </c>
      <c r="BT109">
        <v>52780.33</v>
      </c>
      <c r="BU109">
        <v>83509.990000000005</v>
      </c>
      <c r="BV109">
        <v>1.04054331589073</v>
      </c>
      <c r="BW109">
        <v>1.0597727361925999</v>
      </c>
    </row>
    <row r="110" spans="1:75" x14ac:dyDescent="0.25">
      <c r="A110" s="1">
        <v>109</v>
      </c>
      <c r="B110" s="1" t="s">
        <v>21</v>
      </c>
      <c r="C110" s="1" t="s">
        <v>22</v>
      </c>
      <c r="D110" s="1" t="s">
        <v>40</v>
      </c>
      <c r="E110" s="1" t="s">
        <v>249</v>
      </c>
      <c r="F110" s="1" t="s">
        <v>73</v>
      </c>
      <c r="G110" s="1" t="b">
        <v>1</v>
      </c>
      <c r="H110" s="1" t="b">
        <v>1</v>
      </c>
      <c r="I110" s="1" t="b">
        <v>0</v>
      </c>
      <c r="J110" s="1" t="b">
        <v>1</v>
      </c>
      <c r="K110" s="1" t="b">
        <v>1</v>
      </c>
      <c r="L110" s="1">
        <v>500</v>
      </c>
      <c r="M110" s="1">
        <v>5</v>
      </c>
      <c r="N110" s="1">
        <v>0</v>
      </c>
      <c r="O110" s="1">
        <v>4</v>
      </c>
      <c r="P110" s="1">
        <v>8</v>
      </c>
      <c r="Q110" s="1">
        <v>200</v>
      </c>
      <c r="R110" s="1">
        <v>200</v>
      </c>
      <c r="S110" s="1">
        <v>1</v>
      </c>
      <c r="T110" s="1">
        <v>1</v>
      </c>
      <c r="U110" s="1" t="b">
        <v>1</v>
      </c>
      <c r="V110" s="1">
        <v>251</v>
      </c>
      <c r="W110" s="50">
        <v>53358.85</v>
      </c>
      <c r="X110" s="50">
        <v>84026.27</v>
      </c>
      <c r="Y110" s="54">
        <v>481.89</v>
      </c>
      <c r="Z110" s="54">
        <v>473.12</v>
      </c>
      <c r="AA110" s="50">
        <v>463.94</v>
      </c>
      <c r="AB110" s="50">
        <v>446.27</v>
      </c>
      <c r="AC110" s="16">
        <v>1.0387554465309401</v>
      </c>
      <c r="AD110" s="16">
        <v>1.06022891425125</v>
      </c>
      <c r="AE110" s="50">
        <v>981.72</v>
      </c>
      <c r="AF110" s="50">
        <v>1038</v>
      </c>
      <c r="AG110" s="50">
        <v>999.02</v>
      </c>
      <c r="AH110" s="50">
        <v>1050.4000000000001</v>
      </c>
      <c r="AI110" s="16">
        <v>0.99487508392488</v>
      </c>
      <c r="AJ110" s="16">
        <v>0.99255437755800302</v>
      </c>
      <c r="AK110" s="1">
        <v>0</v>
      </c>
      <c r="AL110" s="1">
        <v>-10</v>
      </c>
      <c r="AN110" s="6">
        <v>3.7781511426377978E-3</v>
      </c>
      <c r="AP110" s="6">
        <v>2.3336216646605568E-3</v>
      </c>
      <c r="AR110" s="6">
        <v>-1.4316570496664127E-4</v>
      </c>
      <c r="AT110" s="6">
        <v>4.630990418714731E-4</v>
      </c>
      <c r="AV110" s="6">
        <v>1.3662647013752416E-3</v>
      </c>
      <c r="AX110" s="6">
        <v>4.909752472248563E-4</v>
      </c>
      <c r="AZ110" s="6">
        <v>-1.5010744732640857E-3</v>
      </c>
      <c r="BB110" s="6">
        <v>-2.6373404405810597E-5</v>
      </c>
      <c r="BD110" s="6">
        <v>-4.2327108519890633E-3</v>
      </c>
      <c r="BF110" s="6">
        <v>1.1988850573704024E-2</v>
      </c>
      <c r="BH110" s="6">
        <v>2.4294465947248378E-2</v>
      </c>
      <c r="BJ110" s="6">
        <v>4.9078228591656892E-3</v>
      </c>
      <c r="BL110" s="6">
        <v>-2.7852926885218232E-2</v>
      </c>
      <c r="BN110" s="6">
        <v>6.7603472134785125E-3</v>
      </c>
      <c r="BR110">
        <v>-10</v>
      </c>
      <c r="BS110">
        <f t="shared" si="35"/>
        <v>10</v>
      </c>
      <c r="BT110">
        <v>53358.85</v>
      </c>
      <c r="BU110">
        <v>84026.27</v>
      </c>
      <c r="BV110">
        <v>1.0387554465309401</v>
      </c>
      <c r="BW110">
        <v>1.06022891425125</v>
      </c>
    </row>
    <row r="111" spans="1:75" x14ac:dyDescent="0.25">
      <c r="A111" s="1">
        <v>110</v>
      </c>
      <c r="B111" s="1" t="s">
        <v>21</v>
      </c>
      <c r="C111" s="1" t="s">
        <v>22</v>
      </c>
      <c r="D111" s="1" t="s">
        <v>40</v>
      </c>
      <c r="E111" s="1" t="s">
        <v>249</v>
      </c>
      <c r="F111" s="1" t="s">
        <v>73</v>
      </c>
      <c r="G111" s="1" t="b">
        <v>1</v>
      </c>
      <c r="H111" s="1" t="b">
        <v>1</v>
      </c>
      <c r="I111" s="1" t="b">
        <v>0</v>
      </c>
      <c r="J111" s="1" t="b">
        <v>1</v>
      </c>
      <c r="K111" s="1" t="b">
        <v>1</v>
      </c>
      <c r="L111" s="1">
        <v>500</v>
      </c>
      <c r="M111" s="1">
        <v>5</v>
      </c>
      <c r="N111" s="1">
        <v>0</v>
      </c>
      <c r="O111" s="1">
        <v>4</v>
      </c>
      <c r="P111" s="1">
        <v>8</v>
      </c>
      <c r="Q111" s="1">
        <v>200</v>
      </c>
      <c r="R111" s="1">
        <v>200</v>
      </c>
      <c r="S111" s="1">
        <v>1</v>
      </c>
      <c r="T111" s="1">
        <v>1</v>
      </c>
      <c r="U111" s="1" t="b">
        <v>1</v>
      </c>
      <c r="V111" s="1">
        <v>251</v>
      </c>
      <c r="W111" s="50">
        <v>52955.06</v>
      </c>
      <c r="X111" s="50">
        <v>83322.31</v>
      </c>
      <c r="Y111" s="54">
        <v>482.11</v>
      </c>
      <c r="Z111" s="54">
        <v>472.9</v>
      </c>
      <c r="AA111" s="50">
        <v>463.62</v>
      </c>
      <c r="AB111" s="50">
        <v>445.72</v>
      </c>
      <c r="AC111" s="16">
        <v>1.0399333436025899</v>
      </c>
      <c r="AD111" s="16">
        <v>1.06104955013743</v>
      </c>
      <c r="AE111" s="50">
        <v>990.82</v>
      </c>
      <c r="AF111" s="50">
        <v>1024.3499999999999</v>
      </c>
      <c r="AG111" s="50">
        <v>978.46</v>
      </c>
      <c r="AH111" s="50">
        <v>1034.19</v>
      </c>
      <c r="AI111" s="16">
        <v>1.0275842339593899</v>
      </c>
      <c r="AJ111" s="16">
        <v>0.995604110409812</v>
      </c>
      <c r="AK111" s="1">
        <v>0</v>
      </c>
      <c r="AL111" s="1">
        <v>-10</v>
      </c>
      <c r="AN111" s="6">
        <v>-3.8178817488111472E-3</v>
      </c>
      <c r="AP111" s="6">
        <v>-6.0637851975868795E-3</v>
      </c>
      <c r="AR111" s="6">
        <v>3.1330465869494617E-4</v>
      </c>
      <c r="AT111" s="6">
        <v>-2.1146074971056805E-6</v>
      </c>
      <c r="AV111" s="6">
        <v>6.7557796450312679E-4</v>
      </c>
      <c r="AX111" s="6">
        <v>-7.4206761110284791E-4</v>
      </c>
      <c r="AZ111" s="6">
        <v>-3.6882629651435739E-4</v>
      </c>
      <c r="BB111" s="6">
        <v>7.4762382599180555E-4</v>
      </c>
      <c r="BD111" s="6">
        <v>4.997499728672361E-3</v>
      </c>
      <c r="BF111" s="6">
        <v>-1.3190952936669165E-3</v>
      </c>
      <c r="BH111" s="6">
        <v>3.2143131776587452E-3</v>
      </c>
      <c r="BJ111" s="6">
        <v>-1.0600132023304898E-2</v>
      </c>
      <c r="BL111" s="6">
        <v>4.1089796736177853E-3</v>
      </c>
      <c r="BN111" s="6">
        <v>9.8537294746596782E-3</v>
      </c>
      <c r="BR111">
        <v>-10</v>
      </c>
      <c r="BS111">
        <f t="shared" si="35"/>
        <v>10</v>
      </c>
      <c r="BT111">
        <v>52955.06</v>
      </c>
      <c r="BU111">
        <v>83322.31</v>
      </c>
      <c r="BV111">
        <v>1.0399333436025899</v>
      </c>
      <c r="BW111">
        <v>1.06104955013743</v>
      </c>
    </row>
    <row r="113" spans="1:67" x14ac:dyDescent="0.25">
      <c r="A113" t="s">
        <v>276</v>
      </c>
    </row>
    <row r="114" spans="1:67" x14ac:dyDescent="0.25">
      <c r="A114" t="s">
        <v>0</v>
      </c>
      <c r="B114" t="s">
        <v>1</v>
      </c>
      <c r="C114" t="s">
        <v>2</v>
      </c>
      <c r="D114" t="s">
        <v>3</v>
      </c>
      <c r="E114" t="s">
        <v>4</v>
      </c>
      <c r="F114" t="s">
        <v>5</v>
      </c>
      <c r="G114" t="s">
        <v>6</v>
      </c>
      <c r="H114" t="s">
        <v>7</v>
      </c>
      <c r="I114" t="s">
        <v>8</v>
      </c>
      <c r="J114" t="s">
        <v>9</v>
      </c>
      <c r="K114" t="s">
        <v>74</v>
      </c>
      <c r="L114" t="s">
        <v>10</v>
      </c>
      <c r="M114" t="s">
        <v>11</v>
      </c>
      <c r="N114" t="s">
        <v>12</v>
      </c>
      <c r="O114" t="s">
        <v>13</v>
      </c>
      <c r="P114" t="s">
        <v>14</v>
      </c>
      <c r="Q114" t="s">
        <v>15</v>
      </c>
      <c r="R114" t="s">
        <v>16</v>
      </c>
      <c r="S114" t="s">
        <v>17</v>
      </c>
      <c r="T114" t="s">
        <v>18</v>
      </c>
      <c r="U114" t="s">
        <v>19</v>
      </c>
      <c r="V114" t="s">
        <v>20</v>
      </c>
      <c r="W114" t="s">
        <v>250</v>
      </c>
      <c r="X114" t="s">
        <v>251</v>
      </c>
      <c r="Y114" t="s">
        <v>252</v>
      </c>
      <c r="Z114" t="s">
        <v>253</v>
      </c>
      <c r="AA114" t="s">
        <v>254</v>
      </c>
      <c r="AB114" t="s">
        <v>255</v>
      </c>
      <c r="AC114" t="s">
        <v>256</v>
      </c>
      <c r="AD114" t="s">
        <v>257</v>
      </c>
      <c r="AE114" t="s">
        <v>258</v>
      </c>
      <c r="AF114" t="s">
        <v>259</v>
      </c>
      <c r="AG114" t="s">
        <v>260</v>
      </c>
      <c r="AH114" t="s">
        <v>261</v>
      </c>
      <c r="AI114" t="s">
        <v>262</v>
      </c>
      <c r="AJ114" t="s">
        <v>263</v>
      </c>
      <c r="AK114" t="s">
        <v>264</v>
      </c>
      <c r="AL114" t="s">
        <v>265</v>
      </c>
      <c r="AO114" t="s">
        <v>250</v>
      </c>
      <c r="AQ114" t="s">
        <v>251</v>
      </c>
      <c r="AS114" t="s">
        <v>252</v>
      </c>
      <c r="AU114" t="s">
        <v>253</v>
      </c>
      <c r="AW114" t="s">
        <v>254</v>
      </c>
      <c r="AY114" t="s">
        <v>255</v>
      </c>
      <c r="BA114" t="s">
        <v>256</v>
      </c>
      <c r="BC114" t="s">
        <v>257</v>
      </c>
      <c r="BE114" t="s">
        <v>258</v>
      </c>
      <c r="BG114" t="s">
        <v>259</v>
      </c>
      <c r="BI114" t="s">
        <v>260</v>
      </c>
      <c r="BK114" t="s">
        <v>261</v>
      </c>
      <c r="BM114" t="s">
        <v>262</v>
      </c>
      <c r="BO114" t="s">
        <v>263</v>
      </c>
    </row>
    <row r="115" spans="1:67" ht="21" x14ac:dyDescent="0.35">
      <c r="A115" s="1">
        <v>1</v>
      </c>
      <c r="B115" s="1" t="s">
        <v>21</v>
      </c>
      <c r="C115" s="1" t="s">
        <v>22</v>
      </c>
      <c r="D115" s="1" t="s">
        <v>40</v>
      </c>
      <c r="E115" s="1" t="s">
        <v>246</v>
      </c>
      <c r="F115" s="1" t="s">
        <v>73</v>
      </c>
      <c r="G115" s="1" t="b">
        <v>1</v>
      </c>
      <c r="H115" s="1" t="b">
        <v>1</v>
      </c>
      <c r="I115" s="1" t="b">
        <v>0</v>
      </c>
      <c r="J115" s="1" t="b">
        <v>1</v>
      </c>
      <c r="K115" s="1" t="b">
        <v>1</v>
      </c>
      <c r="L115" s="1">
        <v>500</v>
      </c>
      <c r="M115" s="1">
        <v>5</v>
      </c>
      <c r="N115" s="1">
        <v>0</v>
      </c>
      <c r="O115" s="1">
        <v>4</v>
      </c>
      <c r="P115" s="1">
        <v>8</v>
      </c>
      <c r="Q115" s="1">
        <v>200</v>
      </c>
      <c r="R115" s="1">
        <v>200</v>
      </c>
      <c r="S115" s="1">
        <v>1</v>
      </c>
      <c r="T115" s="1">
        <v>1</v>
      </c>
      <c r="U115" s="1" t="b">
        <v>1</v>
      </c>
      <c r="V115" s="1">
        <v>251</v>
      </c>
      <c r="W115" s="50">
        <v>96117.1</v>
      </c>
      <c r="X115" s="50">
        <v>87346.33</v>
      </c>
      <c r="Y115" s="50">
        <v>475.01</v>
      </c>
      <c r="Z115" s="50">
        <v>469.62</v>
      </c>
      <c r="AA115" s="50">
        <v>449.56</v>
      </c>
      <c r="AB115" s="50">
        <v>438.95</v>
      </c>
      <c r="AC115" s="16">
        <v>1.0567433790924401</v>
      </c>
      <c r="AD115" s="16">
        <v>1.0699851433004799</v>
      </c>
      <c r="AE115" s="50">
        <v>1302.3499999999999</v>
      </c>
      <c r="AF115" s="50">
        <v>964.31</v>
      </c>
      <c r="AG115" s="50">
        <v>1279.5899999999999</v>
      </c>
      <c r="AH115" s="50">
        <v>958.54</v>
      </c>
      <c r="AI115" s="16">
        <v>1.0343716712220901</v>
      </c>
      <c r="AJ115" s="16">
        <v>1.0151345939183201</v>
      </c>
      <c r="AK115" s="1">
        <v>0</v>
      </c>
      <c r="AL115" s="1">
        <v>-13</v>
      </c>
      <c r="AN115" s="6" cm="1">
        <f t="array" ref="AN115:AN119">W115:W119/AO115-1</f>
        <v>-3.2635289799813894E-3</v>
      </c>
      <c r="AO115" s="70">
        <f>AVERAGE(W115:W119)</f>
        <v>96431.808000000005</v>
      </c>
      <c r="AP115" s="6" cm="1">
        <f t="array" ref="AP115:AP119">X115:X119/AQ115-1</f>
        <v>-6.4689946381422114E-3</v>
      </c>
      <c r="AQ115" s="70">
        <f t="shared" ref="AQ115" si="56">AVERAGE(X115:X119)</f>
        <v>87915.051999999996</v>
      </c>
      <c r="AR115" s="6" cm="1">
        <f t="array" ref="AR115:AR119">Y115:Y119/AS115-1</f>
        <v>4.4229149115415645E-4</v>
      </c>
      <c r="AS115" s="23">
        <f>AVERAGE(Y115:Y119)</f>
        <v>474.8</v>
      </c>
      <c r="AT115" s="6" cm="1">
        <f t="array" ref="AT115:AT119">Z115:Z119/AU115-1</f>
        <v>-7.2393719631858033E-5</v>
      </c>
      <c r="AU115" s="23">
        <f>AVERAGE(Z115:Z119)</f>
        <v>469.654</v>
      </c>
      <c r="AV115" s="6" cm="1">
        <f t="array" ref="AV115:AV119">AA115:AA119/AW115-1</f>
        <v>-1.9359192952542736E-3</v>
      </c>
      <c r="AW115" s="23">
        <f>AVERAGE(AA115:AA119)</f>
        <v>450.43199999999996</v>
      </c>
      <c r="AX115" s="6" cm="1">
        <f t="array" ref="AX115:AX119">AB115:AB119/AY115-1</f>
        <v>1.0262257696693755E-3</v>
      </c>
      <c r="AY115" s="23">
        <f>AVERAGE(AB115:AB119)</f>
        <v>438.5</v>
      </c>
      <c r="AZ115" s="6" cm="1">
        <f t="array" ref="AZ115:AZ119">AC115:AC119/BA115-1</f>
        <v>2.4201738750526669E-3</v>
      </c>
      <c r="BA115" s="20">
        <f>AVERAGE(AC115:AC119)</f>
        <v>1.0541920510312461</v>
      </c>
      <c r="BB115" s="6" cm="1">
        <f t="array" ref="BB115:BB119">AD115:AD119/BC115-1</f>
        <v>-1.1024577023605042E-3</v>
      </c>
      <c r="BC115" s="20">
        <f>AVERAGE(AD115:AD119)</f>
        <v>1.07116605857226</v>
      </c>
      <c r="BD115" s="6" cm="1">
        <f t="array" ref="BD115:BD119">AE115:AE119/BE115-1</f>
        <v>1.3563469222256153E-2</v>
      </c>
      <c r="BE115" s="23">
        <f>AVERAGE(AE115:AE119)</f>
        <v>1284.922</v>
      </c>
      <c r="BF115" s="6" cm="1">
        <f t="array" ref="BF115:BF119">AF115:AF119/BG115-1</f>
        <v>-2.5775701746584279E-3</v>
      </c>
      <c r="BG115" s="23">
        <f>AVERAGE(AF115:AF119)</f>
        <v>966.80200000000002</v>
      </c>
      <c r="BH115" s="6" cm="1">
        <f t="array" ref="BH115:BH119">AG115:AG119/BI115-1</f>
        <v>-2.0454562852615377E-2</v>
      </c>
      <c r="BI115" s="23">
        <f>AVERAGE(AG115:AG119)</f>
        <v>1306.31</v>
      </c>
      <c r="BJ115" s="6" cm="1">
        <f t="array" ref="BJ115:BJ119">AH115:AH119/BK115-1</f>
        <v>1.4255058895232819E-2</v>
      </c>
      <c r="BK115" s="23">
        <f>AVERAGE(AH115:AH119)</f>
        <v>945.06799999999998</v>
      </c>
      <c r="BL115" s="6" cm="1">
        <f t="array" ref="BL115:BL119">AI115:AI119/BM115-1</f>
        <v>4.094803697872984E-2</v>
      </c>
      <c r="BM115" s="20">
        <f>AVERAGE(AI115:AI119)</f>
        <v>0.99368233041129772</v>
      </c>
      <c r="BN115" s="6" cm="1">
        <f t="array" ref="BN115:BN119">AJ115:AJ119/BO115-1</f>
        <v>-1.3928306936250356E-2</v>
      </c>
      <c r="BO115" s="20">
        <f>AVERAGE(AJ115:AJ119)</f>
        <v>1.0294734156339802</v>
      </c>
    </row>
    <row r="116" spans="1:67" x14ac:dyDescent="0.25">
      <c r="A116" s="1">
        <v>2</v>
      </c>
      <c r="B116" s="1" t="s">
        <v>21</v>
      </c>
      <c r="C116" s="1" t="s">
        <v>22</v>
      </c>
      <c r="D116" s="1" t="s">
        <v>40</v>
      </c>
      <c r="E116" s="1" t="s">
        <v>246</v>
      </c>
      <c r="F116" s="1" t="s">
        <v>73</v>
      </c>
      <c r="G116" s="1" t="b">
        <v>1</v>
      </c>
      <c r="H116" s="1" t="b">
        <v>1</v>
      </c>
      <c r="I116" s="1" t="b">
        <v>0</v>
      </c>
      <c r="J116" s="1" t="b">
        <v>1</v>
      </c>
      <c r="K116" s="1" t="b">
        <v>1</v>
      </c>
      <c r="L116" s="1">
        <v>500</v>
      </c>
      <c r="M116" s="1">
        <v>5</v>
      </c>
      <c r="N116" s="1">
        <v>0</v>
      </c>
      <c r="O116" s="1">
        <v>4</v>
      </c>
      <c r="P116" s="1">
        <v>8</v>
      </c>
      <c r="Q116" s="1">
        <v>200</v>
      </c>
      <c r="R116" s="1">
        <v>200</v>
      </c>
      <c r="S116" s="1">
        <v>1</v>
      </c>
      <c r="T116" s="1">
        <v>1</v>
      </c>
      <c r="U116" s="1" t="b">
        <v>1</v>
      </c>
      <c r="V116" s="1">
        <v>251</v>
      </c>
      <c r="W116" s="50">
        <v>95389.98</v>
      </c>
      <c r="X116" s="50">
        <v>88003.76</v>
      </c>
      <c r="Y116" s="50">
        <v>475.1</v>
      </c>
      <c r="Z116" s="50">
        <v>470.01</v>
      </c>
      <c r="AA116" s="50">
        <v>451.16</v>
      </c>
      <c r="AB116" s="50">
        <v>438.06</v>
      </c>
      <c r="AC116" s="16">
        <v>1.0531237278088399</v>
      </c>
      <c r="AD116" s="16">
        <v>1.07305487956854</v>
      </c>
      <c r="AE116" s="50">
        <v>1282.7</v>
      </c>
      <c r="AF116" s="50">
        <v>970.11</v>
      </c>
      <c r="AG116" s="50">
        <v>1309.8399999999999</v>
      </c>
      <c r="AH116" s="50">
        <v>925.09</v>
      </c>
      <c r="AI116" s="16">
        <v>0.98656536898974301</v>
      </c>
      <c r="AJ116" s="16">
        <v>1.05400019239914</v>
      </c>
      <c r="AK116" s="1">
        <v>0</v>
      </c>
      <c r="AL116" s="1">
        <v>-13</v>
      </c>
      <c r="AN116" s="6">
        <v>-1.0803779599362184E-2</v>
      </c>
      <c r="AP116" s="6">
        <v>1.0090194793948015E-3</v>
      </c>
      <c r="AR116" s="6">
        <v>6.318449873630172E-4</v>
      </c>
      <c r="AT116" s="6">
        <v>7.5800482908694455E-4</v>
      </c>
      <c r="AV116" s="6">
        <v>1.6162262006254036E-3</v>
      </c>
      <c r="AX116" s="6">
        <v>-1.0034207525655425E-3</v>
      </c>
      <c r="AZ116" s="6">
        <v>-1.0134047409683378E-3</v>
      </c>
      <c r="BB116" s="6">
        <v>1.7633316339369376E-3</v>
      </c>
      <c r="BD116" s="6">
        <v>-1.7292878478226692E-3</v>
      </c>
      <c r="BF116" s="6">
        <v>3.4215899429252961E-3</v>
      </c>
      <c r="BH116" s="6">
        <v>2.7022682211725879E-3</v>
      </c>
      <c r="BJ116" s="6">
        <v>-2.1139219611710391E-2</v>
      </c>
      <c r="BL116" s="6">
        <v>-7.16220989721017E-3</v>
      </c>
      <c r="BN116" s="6">
        <v>2.3824584872893961E-2</v>
      </c>
    </row>
    <row r="117" spans="1:67" x14ac:dyDescent="0.25">
      <c r="A117" s="1">
        <v>3</v>
      </c>
      <c r="B117" s="1" t="s">
        <v>21</v>
      </c>
      <c r="C117" s="1" t="s">
        <v>22</v>
      </c>
      <c r="D117" s="1" t="s">
        <v>40</v>
      </c>
      <c r="E117" s="1" t="s">
        <v>246</v>
      </c>
      <c r="F117" s="1" t="s">
        <v>73</v>
      </c>
      <c r="G117" s="1" t="b">
        <v>1</v>
      </c>
      <c r="H117" s="1" t="b">
        <v>1</v>
      </c>
      <c r="I117" s="1" t="b">
        <v>0</v>
      </c>
      <c r="J117" s="1" t="b">
        <v>1</v>
      </c>
      <c r="K117" s="1" t="b">
        <v>1</v>
      </c>
      <c r="L117" s="1">
        <v>500</v>
      </c>
      <c r="M117" s="1">
        <v>5</v>
      </c>
      <c r="N117" s="1">
        <v>0</v>
      </c>
      <c r="O117" s="1">
        <v>4</v>
      </c>
      <c r="P117" s="1">
        <v>8</v>
      </c>
      <c r="Q117" s="1">
        <v>200</v>
      </c>
      <c r="R117" s="1">
        <v>200</v>
      </c>
      <c r="S117" s="1">
        <v>1</v>
      </c>
      <c r="T117" s="1">
        <v>1</v>
      </c>
      <c r="U117" s="1" t="b">
        <v>1</v>
      </c>
      <c r="V117" s="1">
        <v>251</v>
      </c>
      <c r="W117" s="50">
        <v>96915.99</v>
      </c>
      <c r="X117" s="50">
        <v>87718.95</v>
      </c>
      <c r="Y117" s="50">
        <v>474.53</v>
      </c>
      <c r="Z117" s="50">
        <v>469.24</v>
      </c>
      <c r="AA117" s="50">
        <v>450.76</v>
      </c>
      <c r="AB117" s="50">
        <v>438.76</v>
      </c>
      <c r="AC117" s="16">
        <v>1.05282673395573</v>
      </c>
      <c r="AD117" s="16">
        <v>1.06958549646782</v>
      </c>
      <c r="AE117" s="50">
        <v>1282.58</v>
      </c>
      <c r="AF117" s="50">
        <v>955.78</v>
      </c>
      <c r="AG117" s="50">
        <v>1317.42</v>
      </c>
      <c r="AH117" s="50">
        <v>952.08</v>
      </c>
      <c r="AI117" s="16">
        <v>0.98108681684618704</v>
      </c>
      <c r="AJ117" s="16">
        <v>1.0088296129587699</v>
      </c>
      <c r="AK117" s="1">
        <v>0</v>
      </c>
      <c r="AL117" s="1">
        <v>-13</v>
      </c>
      <c r="AN117" s="6">
        <v>5.0209781403247611E-3</v>
      </c>
      <c r="AP117" s="6">
        <v>-2.230585042479416E-3</v>
      </c>
      <c r="AR117" s="6">
        <v>-5.6866048862691532E-4</v>
      </c>
      <c r="AT117" s="6">
        <v>-8.8149999787079381E-4</v>
      </c>
      <c r="AV117" s="6">
        <v>7.2818982665534548E-4</v>
      </c>
      <c r="AX117" s="6">
        <v>5.9293044469788114E-4</v>
      </c>
      <c r="AZ117" s="6">
        <v>-1.2951312563782569E-3</v>
      </c>
      <c r="BB117" s="6">
        <v>-1.4755528256251704E-3</v>
      </c>
      <c r="BD117" s="6">
        <v>-1.8226787306934167E-3</v>
      </c>
      <c r="BF117" s="6">
        <v>-1.1400472899311342E-2</v>
      </c>
      <c r="BH117" s="6">
        <v>8.5048725034639894E-3</v>
      </c>
      <c r="BJ117" s="6">
        <v>7.4195719249832148E-3</v>
      </c>
      <c r="BL117" s="6">
        <v>-1.2675593778443517E-2</v>
      </c>
      <c r="BN117" s="6">
        <v>-2.0052778791278647E-2</v>
      </c>
    </row>
    <row r="118" spans="1:67" x14ac:dyDescent="0.25">
      <c r="A118" s="1">
        <v>4</v>
      </c>
      <c r="B118" s="1" t="s">
        <v>21</v>
      </c>
      <c r="C118" s="1" t="s">
        <v>22</v>
      </c>
      <c r="D118" s="1" t="s">
        <v>40</v>
      </c>
      <c r="E118" s="1" t="s">
        <v>246</v>
      </c>
      <c r="F118" s="1" t="s">
        <v>73</v>
      </c>
      <c r="G118" s="1" t="b">
        <v>1</v>
      </c>
      <c r="H118" s="1" t="b">
        <v>1</v>
      </c>
      <c r="I118" s="1" t="b">
        <v>0</v>
      </c>
      <c r="J118" s="1" t="b">
        <v>1</v>
      </c>
      <c r="K118" s="1" t="b">
        <v>1</v>
      </c>
      <c r="L118" s="1">
        <v>500</v>
      </c>
      <c r="M118" s="1">
        <v>5</v>
      </c>
      <c r="N118" s="1">
        <v>0</v>
      </c>
      <c r="O118" s="1">
        <v>4</v>
      </c>
      <c r="P118" s="1">
        <v>8</v>
      </c>
      <c r="Q118" s="1">
        <v>200</v>
      </c>
      <c r="R118" s="1">
        <v>200</v>
      </c>
      <c r="S118" s="1">
        <v>1</v>
      </c>
      <c r="T118" s="1">
        <v>1</v>
      </c>
      <c r="U118" s="1" t="b">
        <v>1</v>
      </c>
      <c r="V118" s="1">
        <v>251</v>
      </c>
      <c r="W118" s="50">
        <v>96503.45</v>
      </c>
      <c r="X118" s="50">
        <v>88254.33</v>
      </c>
      <c r="Y118" s="50">
        <v>474.57</v>
      </c>
      <c r="Z118" s="50">
        <v>469.77</v>
      </c>
      <c r="AA118" s="50">
        <v>450.44</v>
      </c>
      <c r="AB118" s="50">
        <v>438.77</v>
      </c>
      <c r="AC118" s="16">
        <v>1.05365699715395</v>
      </c>
      <c r="AD118" s="16">
        <v>1.0707890357807499</v>
      </c>
      <c r="AE118" s="50">
        <v>1271.27</v>
      </c>
      <c r="AF118" s="50">
        <v>979.06</v>
      </c>
      <c r="AG118" s="50">
        <v>1308.21</v>
      </c>
      <c r="AH118" s="50">
        <v>948.64</v>
      </c>
      <c r="AI118" s="16">
        <v>0.98116682046333104</v>
      </c>
      <c r="AJ118" s="16">
        <v>1.0380367364602501</v>
      </c>
      <c r="AK118" s="1">
        <v>0</v>
      </c>
      <c r="AL118" s="1">
        <v>-13</v>
      </c>
      <c r="AN118" s="6">
        <v>7.4292913807028071E-4</v>
      </c>
      <c r="AP118" s="6">
        <v>3.8591571327286633E-3</v>
      </c>
      <c r="AR118" s="6">
        <v>-4.8441449031177974E-4</v>
      </c>
      <c r="AT118" s="6">
        <v>2.469903375676985E-4</v>
      </c>
      <c r="AV118" s="6">
        <v>1.7760727479387839E-5</v>
      </c>
      <c r="AX118" s="6">
        <v>6.1573546180149208E-4</v>
      </c>
      <c r="AZ118" s="6">
        <v>-5.0754876853109643E-4</v>
      </c>
      <c r="BB118" s="6">
        <v>-3.5197417663945796E-4</v>
      </c>
      <c r="BD118" s="6">
        <v>-1.0624769441257897E-2</v>
      </c>
      <c r="BF118" s="6">
        <v>1.2678914607127334E-2</v>
      </c>
      <c r="BH118" s="6">
        <v>1.4544786459569359E-3</v>
      </c>
      <c r="BJ118" s="6">
        <v>3.7796222070793917E-3</v>
      </c>
      <c r="BL118" s="6">
        <v>-1.2595081511398432E-2</v>
      </c>
      <c r="BN118" s="6">
        <v>8.3181563469478803E-3</v>
      </c>
    </row>
    <row r="119" spans="1:67" ht="15.75" thickBot="1" x14ac:dyDescent="0.3">
      <c r="A119" s="60">
        <v>5</v>
      </c>
      <c r="B119" s="60" t="s">
        <v>21</v>
      </c>
      <c r="C119" s="60" t="s">
        <v>22</v>
      </c>
      <c r="D119" s="60" t="s">
        <v>40</v>
      </c>
      <c r="E119" s="60" t="s">
        <v>246</v>
      </c>
      <c r="F119" s="60" t="s">
        <v>73</v>
      </c>
      <c r="G119" s="60" t="b">
        <v>1</v>
      </c>
      <c r="H119" s="60" t="b">
        <v>1</v>
      </c>
      <c r="I119" s="60" t="b">
        <v>0</v>
      </c>
      <c r="J119" s="60" t="b">
        <v>1</v>
      </c>
      <c r="K119" s="60" t="b">
        <v>1</v>
      </c>
      <c r="L119" s="60">
        <v>500</v>
      </c>
      <c r="M119" s="60">
        <v>5</v>
      </c>
      <c r="N119" s="60">
        <v>0</v>
      </c>
      <c r="O119" s="60">
        <v>4</v>
      </c>
      <c r="P119" s="60">
        <v>8</v>
      </c>
      <c r="Q119" s="60">
        <v>200</v>
      </c>
      <c r="R119" s="60">
        <v>200</v>
      </c>
      <c r="S119" s="60">
        <v>1</v>
      </c>
      <c r="T119" s="60">
        <v>1</v>
      </c>
      <c r="U119" s="60" t="b">
        <v>1</v>
      </c>
      <c r="V119" s="60">
        <v>251</v>
      </c>
      <c r="W119" s="61">
        <v>97232.52</v>
      </c>
      <c r="X119" s="61">
        <v>88251.89</v>
      </c>
      <c r="Y119" s="61">
        <v>474.79</v>
      </c>
      <c r="Z119" s="61">
        <v>469.63</v>
      </c>
      <c r="AA119" s="61">
        <v>450.24</v>
      </c>
      <c r="AB119" s="61">
        <v>437.96</v>
      </c>
      <c r="AC119" s="63">
        <v>1.05460941714527</v>
      </c>
      <c r="AD119" s="63">
        <v>1.07241573774371</v>
      </c>
      <c r="AE119" s="61">
        <v>1285.71</v>
      </c>
      <c r="AF119" s="61">
        <v>964.75</v>
      </c>
      <c r="AG119" s="61">
        <v>1316.49</v>
      </c>
      <c r="AH119" s="61">
        <v>940.99</v>
      </c>
      <c r="AI119" s="63">
        <v>0.98522097453513702</v>
      </c>
      <c r="AJ119" s="63">
        <v>1.0313659424334201</v>
      </c>
      <c r="AK119" s="60">
        <v>0</v>
      </c>
      <c r="AL119" s="60">
        <v>-13</v>
      </c>
      <c r="AM119" s="64"/>
      <c r="AN119" s="59">
        <v>8.3034013009484209E-3</v>
      </c>
      <c r="AO119" s="64"/>
      <c r="AP119" s="59">
        <v>3.8314030684984957E-3</v>
      </c>
      <c r="AQ119" s="64"/>
      <c r="AR119" s="59">
        <v>-2.1061499578700627E-5</v>
      </c>
      <c r="AS119" s="64"/>
      <c r="AT119" s="59">
        <v>-5.1101449151880196E-5</v>
      </c>
      <c r="AU119" s="64"/>
      <c r="AV119" s="59">
        <v>-4.2625745950541916E-4</v>
      </c>
      <c r="AW119" s="64"/>
      <c r="AX119" s="59">
        <v>-1.2314709236032062E-3</v>
      </c>
      <c r="AY119" s="64"/>
      <c r="AZ119" s="59">
        <v>3.9591089082446906E-4</v>
      </c>
      <c r="BA119" s="64"/>
      <c r="BB119" s="59">
        <v>1.166653070687973E-3</v>
      </c>
      <c r="BC119" s="64"/>
      <c r="BD119" s="59">
        <v>6.1326679751760871E-4</v>
      </c>
      <c r="BE119" s="64"/>
      <c r="BF119" s="59">
        <v>-2.1224614760829708E-3</v>
      </c>
      <c r="BG119" s="64"/>
      <c r="BH119" s="59">
        <v>7.7929434820218635E-3</v>
      </c>
      <c r="BI119" s="64"/>
      <c r="BJ119" s="59">
        <v>-4.3150334155849235E-3</v>
      </c>
      <c r="BK119" s="64"/>
      <c r="BL119" s="59">
        <v>-8.515151791678166E-3</v>
      </c>
      <c r="BM119" s="64"/>
      <c r="BN119" s="59">
        <v>1.8383445076863847E-3</v>
      </c>
      <c r="BO119" s="64"/>
    </row>
    <row r="120" spans="1:67" x14ac:dyDescent="0.25">
      <c r="A120" s="3">
        <v>6</v>
      </c>
      <c r="B120" s="3" t="s">
        <v>21</v>
      </c>
      <c r="C120" s="3" t="s">
        <v>22</v>
      </c>
      <c r="D120" s="3" t="s">
        <v>40</v>
      </c>
      <c r="E120" s="3" t="s">
        <v>267</v>
      </c>
      <c r="F120" s="3" t="s">
        <v>73</v>
      </c>
      <c r="G120" s="3" t="b">
        <v>1</v>
      </c>
      <c r="H120" s="3" t="b">
        <v>1</v>
      </c>
      <c r="I120" s="3" t="b">
        <v>0</v>
      </c>
      <c r="J120" s="3" t="b">
        <v>1</v>
      </c>
      <c r="K120" s="3" t="b">
        <v>1</v>
      </c>
      <c r="L120" s="3">
        <v>500</v>
      </c>
      <c r="M120" s="3">
        <v>5</v>
      </c>
      <c r="N120" s="3">
        <v>0</v>
      </c>
      <c r="O120" s="3">
        <v>4</v>
      </c>
      <c r="P120" s="3">
        <v>8</v>
      </c>
      <c r="Q120" s="3">
        <v>200</v>
      </c>
      <c r="R120" s="3">
        <v>200</v>
      </c>
      <c r="S120" s="3">
        <v>1</v>
      </c>
      <c r="T120" s="3">
        <v>1</v>
      </c>
      <c r="U120" s="3" t="b">
        <v>1</v>
      </c>
      <c r="V120" s="3">
        <v>251</v>
      </c>
      <c r="W120" s="51">
        <v>94942.49</v>
      </c>
      <c r="X120" s="51">
        <v>81874.490000000005</v>
      </c>
      <c r="Y120" s="51">
        <v>475.24</v>
      </c>
      <c r="Z120" s="51">
        <v>471.22</v>
      </c>
      <c r="AA120" s="51">
        <v>451.94</v>
      </c>
      <c r="AB120" s="51">
        <v>441.36</v>
      </c>
      <c r="AC120" s="17">
        <v>1.0516318772570199</v>
      </c>
      <c r="AD120" s="17">
        <v>1.06774762311114</v>
      </c>
      <c r="AE120" s="51">
        <v>1290.3</v>
      </c>
      <c r="AF120" s="51">
        <v>962.48</v>
      </c>
      <c r="AG120" s="51">
        <v>1323.26</v>
      </c>
      <c r="AH120" s="51">
        <v>929.51</v>
      </c>
      <c r="AI120" s="17">
        <v>0.98192745179449104</v>
      </c>
      <c r="AJ120" s="17">
        <v>1.04284632376512</v>
      </c>
      <c r="AK120" s="3">
        <v>-1</v>
      </c>
      <c r="AL120" s="3">
        <v>-13</v>
      </c>
      <c r="AN120" s="6" cm="1">
        <f t="array" ref="AN120:AN124">W120:W124/AO120-1</f>
        <v>-2.1056133460993776E-3</v>
      </c>
      <c r="AO120" s="71">
        <f>AVERAGE(W120:W124)</f>
        <v>95142.823999999993</v>
      </c>
      <c r="AP120" s="6" cm="1">
        <f t="array" ref="AP120:AP124">X120:X124/AQ120-1</f>
        <v>2.2568897074126681E-4</v>
      </c>
      <c r="AQ120" s="23">
        <f t="shared" ref="AQ120" si="57">AVERAGE(X120:X124)</f>
        <v>81856.015999999989</v>
      </c>
      <c r="AR120" s="6" cm="1">
        <f t="array" ref="AR120:AR124">Y120:Y124/AS120-1</f>
        <v>-2.3140843588942417E-4</v>
      </c>
      <c r="AS120" s="23">
        <f>AVERAGE(Y120:Y124)</f>
        <v>475.35</v>
      </c>
      <c r="AT120" s="6" cm="1">
        <f t="array" ref="AT120:AT124">Z120:Z124/AU120-1</f>
        <v>1.1642927558894733E-3</v>
      </c>
      <c r="AU120" s="23">
        <f>AVERAGE(Z120:Z124)</f>
        <v>470.67200000000003</v>
      </c>
      <c r="AV120" s="6" cm="1">
        <f t="array" ref="AV120:AV124">AA120:AA124/AW120-1</f>
        <v>-5.7526451104794596E-5</v>
      </c>
      <c r="AW120" s="23">
        <f>AVERAGE(AA120:AA124)</f>
        <v>451.96600000000001</v>
      </c>
      <c r="AX120" s="6" cm="1">
        <f t="array" ref="AX120:AX124">AB120:AB124/AY120-1</f>
        <v>1.5409298151780604E-4</v>
      </c>
      <c r="AY120" s="23">
        <f>AVERAGE(AB120:AB124)</f>
        <v>441.29200000000003</v>
      </c>
      <c r="AZ120" s="6" cm="1">
        <f t="array" ref="AZ120:AZ124">AC120:AC124/BA120-1</f>
        <v>-1.8346153879966742E-4</v>
      </c>
      <c r="BA120" s="20">
        <f>AVERAGE(AC120:AC124)</f>
        <v>1.0518248466619362</v>
      </c>
      <c r="BB120" s="6" cm="1">
        <f t="array" ref="BB120:BB124">AD120:AD124/BC120-1</f>
        <v>1.0105920145220271E-3</v>
      </c>
      <c r="BC120" s="20">
        <f>AVERAGE(AD120:AD124)</f>
        <v>1.0666696552753858</v>
      </c>
      <c r="BD120" s="6" cm="1">
        <f t="array" ref="BD120:BD124">AE120:AE124/BE120-1</f>
        <v>-8.7745309674416294E-3</v>
      </c>
      <c r="BE120" s="23">
        <f>AVERAGE(AE120:AE124)</f>
        <v>1301.722</v>
      </c>
      <c r="BF120" s="6" cm="1">
        <f t="array" ref="BF120:BF124">AF120:AF124/BG120-1</f>
        <v>2.2944184879879703E-2</v>
      </c>
      <c r="BG120" s="23">
        <f>AVERAGE(AF120:AF124)</f>
        <v>940.89200000000017</v>
      </c>
      <c r="BH120" s="6" cm="1">
        <f t="array" ref="BH120:BH124">AG120:AG124/BI120-1</f>
        <v>-1.8420429327254961E-3</v>
      </c>
      <c r="BI120" s="23">
        <f>AVERAGE(AG120:AG124)</f>
        <v>1325.702</v>
      </c>
      <c r="BJ120" s="6" cm="1">
        <f t="array" ref="BJ120:BJ124">AH120:AH124/BK120-1</f>
        <v>9.898667768437619E-5</v>
      </c>
      <c r="BK120" s="23">
        <f>AVERAGE(AH120:AH124)</f>
        <v>929.41800000000001</v>
      </c>
      <c r="BL120" s="6" cm="1">
        <f t="array" ref="BL120:BL124">AI120:AI124/BM120-1</f>
        <v>-6.7385761321714366E-3</v>
      </c>
      <c r="BM120" s="20">
        <f>AVERAGE(AI120:AI124)</f>
        <v>0.98858913494374701</v>
      </c>
      <c r="BN120" s="6" cm="1">
        <f t="array" ref="BN120:BN124">AJ120:AJ124/BO120-1</f>
        <v>2.5130548681448817E-2</v>
      </c>
      <c r="BO120" s="20">
        <f>AVERAGE(AJ120:AJ124)</f>
        <v>1.017281481959988</v>
      </c>
    </row>
    <row r="121" spans="1:67" x14ac:dyDescent="0.25">
      <c r="A121" s="3">
        <v>7</v>
      </c>
      <c r="B121" s="3" t="s">
        <v>21</v>
      </c>
      <c r="C121" s="3" t="s">
        <v>22</v>
      </c>
      <c r="D121" s="3" t="s">
        <v>40</v>
      </c>
      <c r="E121" s="3" t="s">
        <v>267</v>
      </c>
      <c r="F121" s="3" t="s">
        <v>73</v>
      </c>
      <c r="G121" s="3" t="b">
        <v>1</v>
      </c>
      <c r="H121" s="3" t="b">
        <v>1</v>
      </c>
      <c r="I121" s="3" t="b">
        <v>0</v>
      </c>
      <c r="J121" s="3" t="b">
        <v>1</v>
      </c>
      <c r="K121" s="3" t="b">
        <v>1</v>
      </c>
      <c r="L121" s="3">
        <v>500</v>
      </c>
      <c r="M121" s="3">
        <v>5</v>
      </c>
      <c r="N121" s="3">
        <v>0</v>
      </c>
      <c r="O121" s="3">
        <v>4</v>
      </c>
      <c r="P121" s="3">
        <v>8</v>
      </c>
      <c r="Q121" s="3">
        <v>200</v>
      </c>
      <c r="R121" s="3">
        <v>200</v>
      </c>
      <c r="S121" s="3">
        <v>1</v>
      </c>
      <c r="T121" s="3">
        <v>1</v>
      </c>
      <c r="U121" s="3" t="b">
        <v>1</v>
      </c>
      <c r="V121" s="3">
        <v>251</v>
      </c>
      <c r="W121" s="51">
        <v>95554.66</v>
      </c>
      <c r="X121" s="51">
        <v>81456.179999999993</v>
      </c>
      <c r="Y121" s="51">
        <v>475.67</v>
      </c>
      <c r="Z121" s="51">
        <v>470.23</v>
      </c>
      <c r="AA121" s="51">
        <v>452.69</v>
      </c>
      <c r="AB121" s="51">
        <v>441.13</v>
      </c>
      <c r="AC121" s="17">
        <v>1.0508422444012799</v>
      </c>
      <c r="AD121" s="17">
        <v>1.0660454948845399</v>
      </c>
      <c r="AE121" s="51">
        <v>1334.02</v>
      </c>
      <c r="AF121" s="51">
        <v>923.17</v>
      </c>
      <c r="AG121" s="51">
        <v>1346.69</v>
      </c>
      <c r="AH121" s="51">
        <v>920.63</v>
      </c>
      <c r="AI121" s="17">
        <v>0.99553517088147303</v>
      </c>
      <c r="AJ121" s="17">
        <v>1.0056347213336401</v>
      </c>
      <c r="AK121" s="3">
        <v>-1</v>
      </c>
      <c r="AL121" s="3">
        <v>-13</v>
      </c>
      <c r="AN121" s="6">
        <v>4.3286081144702226E-3</v>
      </c>
      <c r="AO121" s="14"/>
      <c r="AP121" s="6">
        <v>-4.8846257066798016E-3</v>
      </c>
      <c r="AR121" s="6">
        <v>6.7318817713268864E-4</v>
      </c>
      <c r="AT121" s="6">
        <v>-9.3908284325394664E-4</v>
      </c>
      <c r="AV121" s="6">
        <v>1.6018904076855467E-3</v>
      </c>
      <c r="AX121" s="6">
        <v>-3.671038677338645E-4</v>
      </c>
      <c r="AZ121" s="6">
        <v>-9.3418810534340313E-4</v>
      </c>
      <c r="BA121" s="20"/>
      <c r="BB121" s="6">
        <v>-5.8514872693626874E-4</v>
      </c>
      <c r="BC121" s="20"/>
      <c r="BD121" s="6">
        <v>2.4811749359694213E-2</v>
      </c>
      <c r="BE121" s="23"/>
      <c r="BF121" s="6">
        <v>-1.8835317974858157E-2</v>
      </c>
      <c r="BG121" s="23"/>
      <c r="BH121" s="6">
        <v>1.5831612232613423E-2</v>
      </c>
      <c r="BI121" s="23"/>
      <c r="BJ121" s="6">
        <v>-9.4553796031494608E-3</v>
      </c>
      <c r="BK121" s="23"/>
      <c r="BL121" s="6">
        <v>7.0262110842653769E-3</v>
      </c>
      <c r="BM121" s="20"/>
      <c r="BN121" s="6">
        <v>-1.1448906554268778E-2</v>
      </c>
      <c r="BO121" s="20"/>
    </row>
    <row r="122" spans="1:67" x14ac:dyDescent="0.25">
      <c r="A122" s="3">
        <v>8</v>
      </c>
      <c r="B122" s="3" t="s">
        <v>21</v>
      </c>
      <c r="C122" s="3" t="s">
        <v>22</v>
      </c>
      <c r="D122" s="3" t="s">
        <v>40</v>
      </c>
      <c r="E122" s="3" t="s">
        <v>267</v>
      </c>
      <c r="F122" s="3" t="s">
        <v>73</v>
      </c>
      <c r="G122" s="3" t="b">
        <v>1</v>
      </c>
      <c r="H122" s="3" t="b">
        <v>1</v>
      </c>
      <c r="I122" s="3" t="b">
        <v>0</v>
      </c>
      <c r="J122" s="3" t="b">
        <v>1</v>
      </c>
      <c r="K122" s="3" t="b">
        <v>1</v>
      </c>
      <c r="L122" s="3">
        <v>500</v>
      </c>
      <c r="M122" s="3">
        <v>5</v>
      </c>
      <c r="N122" s="3">
        <v>0</v>
      </c>
      <c r="O122" s="3">
        <v>4</v>
      </c>
      <c r="P122" s="3">
        <v>8</v>
      </c>
      <c r="Q122" s="3">
        <v>200</v>
      </c>
      <c r="R122" s="3">
        <v>200</v>
      </c>
      <c r="S122" s="3">
        <v>1</v>
      </c>
      <c r="T122" s="3">
        <v>1</v>
      </c>
      <c r="U122" s="3" t="b">
        <v>1</v>
      </c>
      <c r="V122" s="3">
        <v>251</v>
      </c>
      <c r="W122" s="51">
        <v>94714.22</v>
      </c>
      <c r="X122" s="51">
        <v>81888.38</v>
      </c>
      <c r="Y122" s="51">
        <v>475.35</v>
      </c>
      <c r="Z122" s="51">
        <v>470.5</v>
      </c>
      <c r="AA122" s="51">
        <v>451.76</v>
      </c>
      <c r="AB122" s="51">
        <v>441.81</v>
      </c>
      <c r="AC122" s="17">
        <v>1.05229236011222</v>
      </c>
      <c r="AD122" s="17">
        <v>1.0650260613901701</v>
      </c>
      <c r="AE122" s="51">
        <v>1309.74</v>
      </c>
      <c r="AF122" s="51">
        <v>935.03</v>
      </c>
      <c r="AG122" s="51">
        <v>1305.6400000000001</v>
      </c>
      <c r="AH122" s="51">
        <v>937.86</v>
      </c>
      <c r="AI122" s="17">
        <v>1.00691583543364</v>
      </c>
      <c r="AJ122" s="17">
        <v>1.00040625862168</v>
      </c>
      <c r="AK122" s="3">
        <v>-1</v>
      </c>
      <c r="AL122" s="3">
        <v>-13</v>
      </c>
      <c r="AN122" s="6">
        <v>-4.5048484161033242E-3</v>
      </c>
      <c r="AO122" s="14"/>
      <c r="AP122" s="6">
        <v>3.9537717056759014E-4</v>
      </c>
      <c r="AR122" s="6">
        <v>0</v>
      </c>
      <c r="AT122" s="6">
        <v>-3.6543495257845837E-4</v>
      </c>
      <c r="AV122" s="6">
        <v>-4.5578649721444986E-4</v>
      </c>
      <c r="AX122" s="6">
        <v>1.1738259474451951E-3</v>
      </c>
      <c r="AZ122" s="6">
        <v>4.4447842410977323E-4</v>
      </c>
      <c r="BA122" s="20"/>
      <c r="BB122" s="6">
        <v>-1.5408649501624794E-3</v>
      </c>
      <c r="BC122" s="20"/>
      <c r="BD122" s="6">
        <v>6.1595332951276394E-3</v>
      </c>
      <c r="BE122" s="23"/>
      <c r="BF122" s="6">
        <v>-6.2302580955095888E-3</v>
      </c>
      <c r="BG122" s="23"/>
      <c r="BH122" s="6">
        <v>-1.5133114380154744E-2</v>
      </c>
      <c r="BI122" s="23"/>
      <c r="BJ122" s="6">
        <v>9.0831036196845627E-3</v>
      </c>
      <c r="BK122" s="23"/>
      <c r="BL122" s="6">
        <v>1.8538237820038272E-2</v>
      </c>
      <c r="BM122" s="20"/>
      <c r="BN122" s="6">
        <v>-1.6588548634341338E-2</v>
      </c>
      <c r="BO122" s="20"/>
    </row>
    <row r="123" spans="1:67" x14ac:dyDescent="0.25">
      <c r="A123" s="3">
        <v>9</v>
      </c>
      <c r="B123" s="3" t="s">
        <v>21</v>
      </c>
      <c r="C123" s="3" t="s">
        <v>22</v>
      </c>
      <c r="D123" s="3" t="s">
        <v>40</v>
      </c>
      <c r="E123" s="3" t="s">
        <v>267</v>
      </c>
      <c r="F123" s="3" t="s">
        <v>73</v>
      </c>
      <c r="G123" s="3" t="b">
        <v>1</v>
      </c>
      <c r="H123" s="3" t="b">
        <v>1</v>
      </c>
      <c r="I123" s="3" t="b">
        <v>0</v>
      </c>
      <c r="J123" s="3" t="b">
        <v>1</v>
      </c>
      <c r="K123" s="3" t="b">
        <v>1</v>
      </c>
      <c r="L123" s="3">
        <v>500</v>
      </c>
      <c r="M123" s="3">
        <v>5</v>
      </c>
      <c r="N123" s="3">
        <v>0</v>
      </c>
      <c r="O123" s="3">
        <v>4</v>
      </c>
      <c r="P123" s="3">
        <v>8</v>
      </c>
      <c r="Q123" s="3">
        <v>200</v>
      </c>
      <c r="R123" s="3">
        <v>200</v>
      </c>
      <c r="S123" s="3">
        <v>1</v>
      </c>
      <c r="T123" s="3">
        <v>1</v>
      </c>
      <c r="U123" s="3" t="b">
        <v>1</v>
      </c>
      <c r="V123" s="3">
        <v>251</v>
      </c>
      <c r="W123" s="51">
        <v>95807.35</v>
      </c>
      <c r="X123" s="51">
        <v>82245.649999999994</v>
      </c>
      <c r="Y123" s="51">
        <v>475.01</v>
      </c>
      <c r="Z123" s="51">
        <v>470.27</v>
      </c>
      <c r="AA123" s="51">
        <v>451.58</v>
      </c>
      <c r="AB123" s="51">
        <v>440.36</v>
      </c>
      <c r="AC123" s="17">
        <v>1.05200641230411</v>
      </c>
      <c r="AD123" s="17">
        <v>1.06802204554915</v>
      </c>
      <c r="AE123" s="51">
        <v>1277.9100000000001</v>
      </c>
      <c r="AF123" s="51">
        <v>929.34</v>
      </c>
      <c r="AG123" s="51">
        <v>1336.47</v>
      </c>
      <c r="AH123" s="51">
        <v>920.92</v>
      </c>
      <c r="AI123" s="17">
        <v>0.96699058548602801</v>
      </c>
      <c r="AJ123" s="17">
        <v>1.0151246842482999</v>
      </c>
      <c r="AK123" s="3">
        <v>-1</v>
      </c>
      <c r="AL123" s="3">
        <v>-13</v>
      </c>
      <c r="AN123" s="6">
        <v>6.9845099405501099E-3</v>
      </c>
      <c r="AO123" s="14"/>
      <c r="AP123" s="6">
        <v>4.7599922283050322E-3</v>
      </c>
      <c r="AR123" s="6">
        <v>-7.1526243820352331E-4</v>
      </c>
      <c r="AT123" s="6">
        <v>-8.5409797056135162E-4</v>
      </c>
      <c r="AV123" s="6">
        <v>-8.5404654332410512E-4</v>
      </c>
      <c r="AX123" s="6">
        <v>-2.1119802760983797E-3</v>
      </c>
      <c r="AZ123" s="6">
        <v>1.7261965502135546E-4</v>
      </c>
      <c r="BA123" s="20"/>
      <c r="BB123" s="6">
        <v>1.2678623293309599E-3</v>
      </c>
      <c r="BC123" s="20"/>
      <c r="BD123" s="6">
        <v>-1.8292692295282631E-2</v>
      </c>
      <c r="BE123" s="23"/>
      <c r="BF123" s="6">
        <v>-1.2277710938131237E-2</v>
      </c>
      <c r="BG123" s="23"/>
      <c r="BH123" s="6">
        <v>8.122489066170191E-3</v>
      </c>
      <c r="BI123" s="23"/>
      <c r="BJ123" s="6">
        <v>-9.1433563800141782E-3</v>
      </c>
      <c r="BK123" s="23"/>
      <c r="BL123" s="6">
        <v>-2.1847852352684383E-2</v>
      </c>
      <c r="BM123" s="20"/>
      <c r="BN123" s="6">
        <v>-2.1201582353909121E-3</v>
      </c>
      <c r="BO123" s="20"/>
    </row>
    <row r="124" spans="1:67" x14ac:dyDescent="0.25">
      <c r="A124" s="3">
        <v>10</v>
      </c>
      <c r="B124" s="3" t="s">
        <v>21</v>
      </c>
      <c r="C124" s="3" t="s">
        <v>22</v>
      </c>
      <c r="D124" s="3" t="s">
        <v>40</v>
      </c>
      <c r="E124" s="3" t="s">
        <v>267</v>
      </c>
      <c r="F124" s="3" t="s">
        <v>73</v>
      </c>
      <c r="G124" s="3" t="b">
        <v>1</v>
      </c>
      <c r="H124" s="3" t="b">
        <v>1</v>
      </c>
      <c r="I124" s="3" t="b">
        <v>0</v>
      </c>
      <c r="J124" s="3" t="b">
        <v>1</v>
      </c>
      <c r="K124" s="3" t="b">
        <v>1</v>
      </c>
      <c r="L124" s="3">
        <v>500</v>
      </c>
      <c r="M124" s="3">
        <v>5</v>
      </c>
      <c r="N124" s="3">
        <v>0</v>
      </c>
      <c r="O124" s="3">
        <v>4</v>
      </c>
      <c r="P124" s="3">
        <v>8</v>
      </c>
      <c r="Q124" s="3">
        <v>200</v>
      </c>
      <c r="R124" s="3">
        <v>200</v>
      </c>
      <c r="S124" s="3">
        <v>1</v>
      </c>
      <c r="T124" s="3">
        <v>1</v>
      </c>
      <c r="U124" s="3" t="b">
        <v>1</v>
      </c>
      <c r="V124" s="3">
        <v>251</v>
      </c>
      <c r="W124" s="51">
        <v>94695.4</v>
      </c>
      <c r="X124" s="51">
        <v>81815.38</v>
      </c>
      <c r="Y124" s="51">
        <v>475.48</v>
      </c>
      <c r="Z124" s="51">
        <v>471.14</v>
      </c>
      <c r="AA124" s="51">
        <v>451.86</v>
      </c>
      <c r="AB124" s="51">
        <v>441.8</v>
      </c>
      <c r="AC124" s="17">
        <v>1.0523513392350501</v>
      </c>
      <c r="AD124" s="17">
        <v>1.0665070514419299</v>
      </c>
      <c r="AE124" s="51">
        <v>1296.6400000000001</v>
      </c>
      <c r="AF124" s="51">
        <v>954.44</v>
      </c>
      <c r="AG124" s="51">
        <v>1316.45</v>
      </c>
      <c r="AH124" s="51">
        <v>938.17</v>
      </c>
      <c r="AI124" s="17">
        <v>0.99157663112310301</v>
      </c>
      <c r="AJ124" s="17">
        <v>1.0223954218311999</v>
      </c>
      <c r="AK124" s="3">
        <v>-1</v>
      </c>
      <c r="AL124" s="3">
        <v>-13</v>
      </c>
      <c r="AN124" s="6">
        <v>-4.7026562928171867E-3</v>
      </c>
      <c r="AO124" s="14"/>
      <c r="AP124" s="6">
        <v>-4.9643266293319943E-4</v>
      </c>
      <c r="AR124" s="6">
        <v>2.7348269696014782E-4</v>
      </c>
      <c r="AT124" s="6">
        <v>9.9432301050406124E-4</v>
      </c>
      <c r="AV124" s="6">
        <v>-2.3453091604230814E-4</v>
      </c>
      <c r="AX124" s="6">
        <v>1.151165214869021E-3</v>
      </c>
      <c r="AZ124" s="6">
        <v>5.0055156501072062E-4</v>
      </c>
      <c r="BA124" s="20"/>
      <c r="BB124" s="6">
        <v>-1.5244066675346168E-4</v>
      </c>
      <c r="BC124" s="20"/>
      <c r="BD124" s="6">
        <v>-3.9040593920974809E-3</v>
      </c>
      <c r="BE124" s="23"/>
      <c r="BF124" s="6">
        <v>1.439910212861828E-2</v>
      </c>
      <c r="BG124" s="23"/>
      <c r="BH124" s="6">
        <v>-6.9789439859032631E-3</v>
      </c>
      <c r="BI124" s="23"/>
      <c r="BJ124" s="6">
        <v>9.4166456857947001E-3</v>
      </c>
      <c r="BK124" s="23"/>
      <c r="BL124" s="6">
        <v>3.0219795805523919E-3</v>
      </c>
      <c r="BM124" s="20"/>
      <c r="BN124" s="6">
        <v>5.0270647425518789E-3</v>
      </c>
      <c r="BO124" s="20"/>
    </row>
    <row r="125" spans="1:67" x14ac:dyDescent="0.25">
      <c r="A125" s="1">
        <v>11</v>
      </c>
      <c r="B125" s="1" t="s">
        <v>21</v>
      </c>
      <c r="C125" s="1" t="s">
        <v>22</v>
      </c>
      <c r="D125" s="1" t="s">
        <v>40</v>
      </c>
      <c r="E125" s="1" t="s">
        <v>268</v>
      </c>
      <c r="F125" s="1" t="s">
        <v>73</v>
      </c>
      <c r="G125" s="1" t="b">
        <v>1</v>
      </c>
      <c r="H125" s="1" t="b">
        <v>1</v>
      </c>
      <c r="I125" s="1" t="b">
        <v>0</v>
      </c>
      <c r="J125" s="1" t="b">
        <v>1</v>
      </c>
      <c r="K125" s="1" t="b">
        <v>1</v>
      </c>
      <c r="L125" s="1">
        <v>500</v>
      </c>
      <c r="M125" s="1">
        <v>5</v>
      </c>
      <c r="N125" s="1">
        <v>0</v>
      </c>
      <c r="O125" s="1">
        <v>4</v>
      </c>
      <c r="P125" s="1">
        <v>8</v>
      </c>
      <c r="Q125" s="1">
        <v>200</v>
      </c>
      <c r="R125" s="1">
        <v>200</v>
      </c>
      <c r="S125" s="1">
        <v>1</v>
      </c>
      <c r="T125" s="1">
        <v>1</v>
      </c>
      <c r="U125" s="1" t="b">
        <v>1</v>
      </c>
      <c r="V125" s="1">
        <v>251</v>
      </c>
      <c r="W125" s="50">
        <v>94619.71</v>
      </c>
      <c r="X125" s="50">
        <v>76569.990000000005</v>
      </c>
      <c r="Y125" s="50">
        <v>476.27</v>
      </c>
      <c r="Z125" s="50">
        <v>472.31</v>
      </c>
      <c r="AA125" s="50">
        <v>452.8</v>
      </c>
      <c r="AB125" s="50">
        <v>444.17</v>
      </c>
      <c r="AC125" s="16">
        <v>1.05190115903504</v>
      </c>
      <c r="AD125" s="16">
        <v>1.0634340669165001</v>
      </c>
      <c r="AE125" s="50">
        <v>1339.95</v>
      </c>
      <c r="AF125" s="50">
        <v>928.01</v>
      </c>
      <c r="AG125" s="50">
        <v>1344.7</v>
      </c>
      <c r="AH125" s="50">
        <v>916.34</v>
      </c>
      <c r="AI125" s="16">
        <v>1.0023933172164301</v>
      </c>
      <c r="AJ125" s="16">
        <v>1.0183870188292801</v>
      </c>
      <c r="AK125" s="1">
        <v>-2</v>
      </c>
      <c r="AL125" s="1">
        <v>-13</v>
      </c>
      <c r="AN125" s="6" cm="1">
        <f t="array" ref="AN125:AN129">W125:W129/AO125-1</f>
        <v>-2.6382838562966082E-3</v>
      </c>
      <c r="AO125" s="71">
        <f>AVERAGE(W125:W129)</f>
        <v>94870.004000000001</v>
      </c>
      <c r="AP125" s="6" cm="1">
        <f t="array" ref="AP125:AP129">X125:X129/AQ125-1</f>
        <v>-6.4054352186121433E-3</v>
      </c>
      <c r="AQ125" s="23">
        <f t="shared" ref="AQ125" si="58">AVERAGE(X125:X129)</f>
        <v>77063.616000000009</v>
      </c>
      <c r="AR125" s="6" cm="1">
        <f t="array" ref="AR125:AR129">Y125:Y129/AS125-1</f>
        <v>8.2794677605080302E-4</v>
      </c>
      <c r="AS125" s="23">
        <f>AVERAGE(Y125:Y129)</f>
        <v>475.87600000000003</v>
      </c>
      <c r="AT125" s="6" cm="1">
        <f t="array" ref="AT125:AT129">Z125:Z129/AU125-1</f>
        <v>-6.7706239553122494E-4</v>
      </c>
      <c r="AU125" s="23">
        <f>AVERAGE(Z125:Z129)</f>
        <v>472.62999999999994</v>
      </c>
      <c r="AV125" s="6" cm="1">
        <f t="array" ref="AV125:AV129">AA125:AA129/AW125-1</f>
        <v>1.1320220744304166E-3</v>
      </c>
      <c r="AW125" s="23">
        <f>AVERAGE(AA125:AA129)</f>
        <v>452.28800000000001</v>
      </c>
      <c r="AX125" s="6" cm="1">
        <f t="array" ref="AX125:AX129">AB125:AB129/AY125-1</f>
        <v>-8.2782574268114306E-4</v>
      </c>
      <c r="AY125" s="23">
        <f>AVERAGE(AB125:AB129)</f>
        <v>444.53800000000001</v>
      </c>
      <c r="AZ125" s="6" cm="1">
        <f t="array" ref="AZ125:AZ129">AC125:AC129/BA125-1</f>
        <v>-3.287993187325311E-4</v>
      </c>
      <c r="BA125" s="20">
        <f>AVERAGE(AC125:AC129)</f>
        <v>1.052247137176882</v>
      </c>
      <c r="BB125" s="6" cm="1">
        <f t="array" ref="BB125:BB129">AD125:AD129/BC125-1</f>
        <v>1.5161872154223488E-4</v>
      </c>
      <c r="BC125" s="20">
        <f>AVERAGE(AD125:AD129)</f>
        <v>1.0632728548455979</v>
      </c>
      <c r="BD125" s="6" cm="1">
        <f t="array" ref="BD125:BD129">AE125:AE129/BE125-1</f>
        <v>1.7412062705293607E-2</v>
      </c>
      <c r="BE125" s="23">
        <f>AVERAGE(AE125:AE129)</f>
        <v>1317.0179999999998</v>
      </c>
      <c r="BF125" s="6" cm="1">
        <f t="array" ref="BF125:BF129">AF125:AF129/BG125-1</f>
        <v>-1.8535518478408064E-2</v>
      </c>
      <c r="BG125" s="23">
        <f>AVERAGE(AF125:AF129)</f>
        <v>945.53600000000006</v>
      </c>
      <c r="BH125" s="6" cm="1">
        <f t="array" ref="BH125:BH129">AG125:AG129/BI125-1</f>
        <v>5.8027947360468346E-3</v>
      </c>
      <c r="BI125" s="23">
        <f>AVERAGE(AG125:AG129)</f>
        <v>1336.942</v>
      </c>
      <c r="BJ125" s="6" cm="1">
        <f t="array" ref="BJ125:BJ129">AH125:AH129/BK125-1</f>
        <v>-1.297095376687607E-2</v>
      </c>
      <c r="BK125" s="23">
        <f>AVERAGE(AH125:AH129)</f>
        <v>928.38199999999995</v>
      </c>
      <c r="BL125" s="6" cm="1">
        <f t="array" ref="BL125:BL129">AI125:AI129/BM125-1</f>
        <v>9.992993693033636E-3</v>
      </c>
      <c r="BM125" s="20">
        <f>AVERAGE(AI125:AI129)</f>
        <v>0.99247551564806857</v>
      </c>
      <c r="BN125" s="6" cm="1">
        <f t="array" ref="BN125:BN129">AJ125:AJ129/BO125-1</f>
        <v>-5.8008059208818352E-3</v>
      </c>
      <c r="BO125" s="20">
        <f>AVERAGE(AJ125:AJ129)</f>
        <v>1.0243289522806001</v>
      </c>
    </row>
    <row r="126" spans="1:67" x14ac:dyDescent="0.25">
      <c r="A126" s="1">
        <v>12</v>
      </c>
      <c r="B126" s="1" t="s">
        <v>21</v>
      </c>
      <c r="C126" s="1" t="s">
        <v>22</v>
      </c>
      <c r="D126" s="1" t="s">
        <v>40</v>
      </c>
      <c r="E126" s="1" t="s">
        <v>268</v>
      </c>
      <c r="F126" s="1" t="s">
        <v>73</v>
      </c>
      <c r="G126" s="1" t="b">
        <v>1</v>
      </c>
      <c r="H126" s="1" t="b">
        <v>1</v>
      </c>
      <c r="I126" s="1" t="b">
        <v>0</v>
      </c>
      <c r="J126" s="1" t="b">
        <v>1</v>
      </c>
      <c r="K126" s="1" t="b">
        <v>1</v>
      </c>
      <c r="L126" s="1">
        <v>500</v>
      </c>
      <c r="M126" s="1">
        <v>5</v>
      </c>
      <c r="N126" s="1">
        <v>0</v>
      </c>
      <c r="O126" s="1">
        <v>4</v>
      </c>
      <c r="P126" s="1">
        <v>8</v>
      </c>
      <c r="Q126" s="1">
        <v>200</v>
      </c>
      <c r="R126" s="1">
        <v>200</v>
      </c>
      <c r="S126" s="1">
        <v>1</v>
      </c>
      <c r="T126" s="1">
        <v>1</v>
      </c>
      <c r="U126" s="1" t="b">
        <v>1</v>
      </c>
      <c r="V126" s="1">
        <v>251</v>
      </c>
      <c r="W126" s="50">
        <v>93859.17</v>
      </c>
      <c r="X126" s="50">
        <v>76516.14</v>
      </c>
      <c r="Y126" s="50">
        <v>475.89</v>
      </c>
      <c r="Z126" s="50">
        <v>472.67</v>
      </c>
      <c r="AA126" s="50">
        <v>452.77</v>
      </c>
      <c r="AB126" s="50">
        <v>444.97</v>
      </c>
      <c r="AC126" s="16">
        <v>1.0511351764752901</v>
      </c>
      <c r="AD126" s="16">
        <v>1.0623348455813899</v>
      </c>
      <c r="AE126" s="50">
        <v>1316.87</v>
      </c>
      <c r="AF126" s="50">
        <v>944.99</v>
      </c>
      <c r="AG126" s="50">
        <v>1326.58</v>
      </c>
      <c r="AH126" s="50">
        <v>926.18</v>
      </c>
      <c r="AI126" s="16">
        <v>0.99723169345888896</v>
      </c>
      <c r="AJ126" s="16">
        <v>1.02538761358001</v>
      </c>
      <c r="AK126" s="1">
        <v>-2</v>
      </c>
      <c r="AL126" s="1">
        <v>-13</v>
      </c>
      <c r="AN126" s="6">
        <v>-1.0654937887427551E-2</v>
      </c>
      <c r="AO126" s="14"/>
      <c r="AP126" s="6">
        <v>-7.1042085541380695E-3</v>
      </c>
      <c r="AR126" s="6">
        <v>2.9419428590582442E-5</v>
      </c>
      <c r="AT126" s="6">
        <v>8.4632799441486384E-5</v>
      </c>
      <c r="AV126" s="6">
        <v>1.0656926560066449E-3</v>
      </c>
      <c r="AX126" s="6">
        <v>9.7179543706049643E-4</v>
      </c>
      <c r="AZ126" s="6">
        <v>-1.0567486119043012E-3</v>
      </c>
      <c r="BA126" s="20"/>
      <c r="BB126" s="6">
        <v>-8.8219054961591326E-4</v>
      </c>
      <c r="BC126" s="20"/>
      <c r="BD126" s="6">
        <v>-1.123750776373944E-4</v>
      </c>
      <c r="BE126" s="23"/>
      <c r="BF126" s="6">
        <v>-5.7745025043998144E-4</v>
      </c>
      <c r="BG126" s="23"/>
      <c r="BH126" s="6">
        <v>-7.7505232089351006E-3</v>
      </c>
      <c r="BI126" s="23"/>
      <c r="BJ126" s="6">
        <v>-2.3718684765537956E-3</v>
      </c>
      <c r="BK126" s="23"/>
      <c r="BL126" s="6">
        <v>4.7922369225548156E-3</v>
      </c>
      <c r="BM126" s="20"/>
      <c r="BN126" s="6">
        <v>1.0335169156869828E-3</v>
      </c>
      <c r="BO126" s="20"/>
    </row>
    <row r="127" spans="1:67" x14ac:dyDescent="0.25">
      <c r="A127" s="1">
        <v>13</v>
      </c>
      <c r="B127" s="1" t="s">
        <v>21</v>
      </c>
      <c r="C127" s="1" t="s">
        <v>22</v>
      </c>
      <c r="D127" s="1" t="s">
        <v>40</v>
      </c>
      <c r="E127" s="1" t="s">
        <v>268</v>
      </c>
      <c r="F127" s="1" t="s">
        <v>73</v>
      </c>
      <c r="G127" s="1" t="b">
        <v>1</v>
      </c>
      <c r="H127" s="1" t="b">
        <v>1</v>
      </c>
      <c r="I127" s="1" t="b">
        <v>0</v>
      </c>
      <c r="J127" s="1" t="b">
        <v>1</v>
      </c>
      <c r="K127" s="1" t="b">
        <v>1</v>
      </c>
      <c r="L127" s="1">
        <v>500</v>
      </c>
      <c r="M127" s="1">
        <v>5</v>
      </c>
      <c r="N127" s="1">
        <v>0</v>
      </c>
      <c r="O127" s="1">
        <v>4</v>
      </c>
      <c r="P127" s="1">
        <v>8</v>
      </c>
      <c r="Q127" s="1">
        <v>200</v>
      </c>
      <c r="R127" s="1">
        <v>200</v>
      </c>
      <c r="S127" s="1">
        <v>1</v>
      </c>
      <c r="T127" s="1">
        <v>1</v>
      </c>
      <c r="U127" s="1" t="b">
        <v>1</v>
      </c>
      <c r="V127" s="1">
        <v>251</v>
      </c>
      <c r="W127" s="50">
        <v>95484.84</v>
      </c>
      <c r="X127" s="50">
        <v>77758.61</v>
      </c>
      <c r="Y127" s="50">
        <v>475.89</v>
      </c>
      <c r="Z127" s="50">
        <v>473.06</v>
      </c>
      <c r="AA127" s="50">
        <v>451.57</v>
      </c>
      <c r="AB127" s="50">
        <v>444.61</v>
      </c>
      <c r="AC127" s="16">
        <v>1.0539694639839301</v>
      </c>
      <c r="AD127" s="16">
        <v>1.0640362269252499</v>
      </c>
      <c r="AE127" s="50">
        <v>1306.24</v>
      </c>
      <c r="AF127" s="50">
        <v>958.26</v>
      </c>
      <c r="AG127" s="50">
        <v>1337.88</v>
      </c>
      <c r="AH127" s="50">
        <v>942.2</v>
      </c>
      <c r="AI127" s="16">
        <v>0.98589595724202606</v>
      </c>
      <c r="AJ127" s="16">
        <v>1.0228979050290701</v>
      </c>
      <c r="AK127" s="1">
        <v>-2</v>
      </c>
      <c r="AL127" s="1">
        <v>-13</v>
      </c>
      <c r="AN127" s="6">
        <v>6.4808261207620621E-3</v>
      </c>
      <c r="AO127" s="14"/>
      <c r="AP127" s="6">
        <v>9.0184452284201022E-3</v>
      </c>
      <c r="AR127" s="6">
        <v>2.9419428590582442E-5</v>
      </c>
      <c r="AT127" s="6">
        <v>9.0980259399553454E-4</v>
      </c>
      <c r="AV127" s="6">
        <v>-1.5874840809396717E-3</v>
      </c>
      <c r="AX127" s="6">
        <v>1.6196590617667539E-4</v>
      </c>
      <c r="AZ127" s="6">
        <v>1.6368082612883139E-3</v>
      </c>
      <c r="BA127" s="20"/>
      <c r="BB127" s="6">
        <v>7.1794561120719358E-4</v>
      </c>
      <c r="BC127" s="20"/>
      <c r="BD127" s="6">
        <v>-8.183639099845097E-3</v>
      </c>
      <c r="BE127" s="23"/>
      <c r="BF127" s="6">
        <v>1.3456917557871817E-2</v>
      </c>
      <c r="BG127" s="23"/>
      <c r="BH127" s="6">
        <v>7.0160111657813218E-4</v>
      </c>
      <c r="BI127" s="23"/>
      <c r="BJ127" s="6">
        <v>1.4883959404641711E-2</v>
      </c>
      <c r="BK127" s="23"/>
      <c r="BL127" s="6">
        <v>-6.6294415351356717E-3</v>
      </c>
      <c r="BM127" s="20"/>
      <c r="BN127" s="6">
        <v>-1.3970582871292159E-3</v>
      </c>
      <c r="BO127" s="20"/>
    </row>
    <row r="128" spans="1:67" x14ac:dyDescent="0.25">
      <c r="A128" s="1">
        <v>14</v>
      </c>
      <c r="B128" s="1" t="s">
        <v>21</v>
      </c>
      <c r="C128" s="1" t="s">
        <v>22</v>
      </c>
      <c r="D128" s="1" t="s">
        <v>40</v>
      </c>
      <c r="E128" s="1" t="s">
        <v>268</v>
      </c>
      <c r="F128" s="1" t="s">
        <v>73</v>
      </c>
      <c r="G128" s="1" t="b">
        <v>1</v>
      </c>
      <c r="H128" s="1" t="b">
        <v>1</v>
      </c>
      <c r="I128" s="1" t="b">
        <v>0</v>
      </c>
      <c r="J128" s="1" t="b">
        <v>1</v>
      </c>
      <c r="K128" s="1" t="b">
        <v>1</v>
      </c>
      <c r="L128" s="1">
        <v>500</v>
      </c>
      <c r="M128" s="1">
        <v>5</v>
      </c>
      <c r="N128" s="1">
        <v>0</v>
      </c>
      <c r="O128" s="1">
        <v>4</v>
      </c>
      <c r="P128" s="1">
        <v>8</v>
      </c>
      <c r="Q128" s="1">
        <v>200</v>
      </c>
      <c r="R128" s="1">
        <v>200</v>
      </c>
      <c r="S128" s="1">
        <v>1</v>
      </c>
      <c r="T128" s="1">
        <v>1</v>
      </c>
      <c r="U128" s="1" t="b">
        <v>1</v>
      </c>
      <c r="V128" s="1">
        <v>251</v>
      </c>
      <c r="W128" s="50">
        <v>95582.52</v>
      </c>
      <c r="X128" s="50">
        <v>77448.710000000006</v>
      </c>
      <c r="Y128" s="50">
        <v>475.18</v>
      </c>
      <c r="Z128" s="50">
        <v>471.85</v>
      </c>
      <c r="AA128" s="50">
        <v>452.5</v>
      </c>
      <c r="AB128" s="50">
        <v>445.11</v>
      </c>
      <c r="AC128" s="16">
        <v>1.0502370902910001</v>
      </c>
      <c r="AD128" s="16">
        <v>1.0601760049692299</v>
      </c>
      <c r="AE128" s="50">
        <v>1317.37</v>
      </c>
      <c r="AF128" s="50">
        <v>938.42</v>
      </c>
      <c r="AG128" s="50">
        <v>1340.09</v>
      </c>
      <c r="AH128" s="50">
        <v>936.06</v>
      </c>
      <c r="AI128" s="16">
        <v>0.99227513591245398</v>
      </c>
      <c r="AJ128" s="16">
        <v>1.0092048456887801</v>
      </c>
      <c r="AK128" s="1">
        <v>-2</v>
      </c>
      <c r="AL128" s="1">
        <v>-13</v>
      </c>
      <c r="AN128" s="6">
        <v>7.5104455566377126E-3</v>
      </c>
      <c r="AO128" s="14"/>
      <c r="AP128" s="6">
        <v>4.9970922724413835E-3</v>
      </c>
      <c r="AR128" s="6">
        <v>-1.462565878506239E-3</v>
      </c>
      <c r="AT128" s="6">
        <v>-1.6503395891075412E-3</v>
      </c>
      <c r="AV128" s="6">
        <v>4.6872789019380967E-4</v>
      </c>
      <c r="AX128" s="6">
        <v>1.2867291435152417E-3</v>
      </c>
      <c r="AZ128" s="6">
        <v>-1.9102421996364249E-3</v>
      </c>
      <c r="BA128" s="20"/>
      <c r="BB128" s="6">
        <v>-2.9125636587586934E-3</v>
      </c>
      <c r="BC128" s="20"/>
      <c r="BD128" s="6">
        <v>2.6727045492180856E-4</v>
      </c>
      <c r="BE128" s="23"/>
      <c r="BF128" s="6">
        <v>-7.5258900771626447E-3</v>
      </c>
      <c r="BG128" s="23"/>
      <c r="BH128" s="6">
        <v>2.3546272014791647E-3</v>
      </c>
      <c r="BI128" s="23"/>
      <c r="BJ128" s="6">
        <v>8.2703025263306529E-3</v>
      </c>
      <c r="BK128" s="23"/>
      <c r="BL128" s="6">
        <v>-2.0189892088551264E-4</v>
      </c>
      <c r="BM128" s="20"/>
      <c r="BN128" s="6">
        <v>-1.4764892233249061E-2</v>
      </c>
      <c r="BO128" s="20"/>
    </row>
    <row r="129" spans="1:67" x14ac:dyDescent="0.25">
      <c r="A129" s="1">
        <v>15</v>
      </c>
      <c r="B129" s="1" t="s">
        <v>21</v>
      </c>
      <c r="C129" s="1" t="s">
        <v>22</v>
      </c>
      <c r="D129" s="1" t="s">
        <v>40</v>
      </c>
      <c r="E129" s="1" t="s">
        <v>268</v>
      </c>
      <c r="F129" s="1" t="s">
        <v>73</v>
      </c>
      <c r="G129" s="1" t="b">
        <v>1</v>
      </c>
      <c r="H129" s="1" t="b">
        <v>1</v>
      </c>
      <c r="I129" s="1" t="b">
        <v>0</v>
      </c>
      <c r="J129" s="1" t="b">
        <v>1</v>
      </c>
      <c r="K129" s="1" t="b">
        <v>1</v>
      </c>
      <c r="L129" s="1">
        <v>500</v>
      </c>
      <c r="M129" s="1">
        <v>5</v>
      </c>
      <c r="N129" s="1">
        <v>0</v>
      </c>
      <c r="O129" s="1">
        <v>4</v>
      </c>
      <c r="P129" s="1">
        <v>8</v>
      </c>
      <c r="Q129" s="1">
        <v>200</v>
      </c>
      <c r="R129" s="1">
        <v>200</v>
      </c>
      <c r="S129" s="1">
        <v>1</v>
      </c>
      <c r="T129" s="1">
        <v>1</v>
      </c>
      <c r="U129" s="1" t="b">
        <v>1</v>
      </c>
      <c r="V129" s="1">
        <v>251</v>
      </c>
      <c r="W129" s="50">
        <v>94803.78</v>
      </c>
      <c r="X129" s="50">
        <v>77024.63</v>
      </c>
      <c r="Y129" s="50">
        <v>476.15</v>
      </c>
      <c r="Z129" s="50">
        <v>473.26</v>
      </c>
      <c r="AA129" s="50">
        <v>451.8</v>
      </c>
      <c r="AB129" s="50">
        <v>443.83</v>
      </c>
      <c r="AC129" s="16">
        <v>1.05399279609915</v>
      </c>
      <c r="AD129" s="16">
        <v>1.0663831298356199</v>
      </c>
      <c r="AE129" s="50">
        <v>1304.6600000000001</v>
      </c>
      <c r="AF129" s="50">
        <v>958</v>
      </c>
      <c r="AG129" s="50">
        <v>1335.46</v>
      </c>
      <c r="AH129" s="50">
        <v>921.13</v>
      </c>
      <c r="AI129" s="16">
        <v>0.984581474410544</v>
      </c>
      <c r="AJ129" s="16">
        <v>1.0457673782758601</v>
      </c>
      <c r="AK129" s="1">
        <v>-2</v>
      </c>
      <c r="AL129" s="1">
        <v>-13</v>
      </c>
      <c r="AN129" s="6">
        <v>-6.9804993367561519E-4</v>
      </c>
      <c r="AO129" s="14"/>
      <c r="AP129" s="6">
        <v>-5.0589372811160604E-4</v>
      </c>
      <c r="AR129" s="6">
        <v>5.7578024527393801E-4</v>
      </c>
      <c r="AT129" s="6">
        <v>1.3329665912025224E-3</v>
      </c>
      <c r="AV129" s="6">
        <v>-1.0789585396915324E-3</v>
      </c>
      <c r="AX129" s="6">
        <v>-1.5926647440713815E-3</v>
      </c>
      <c r="AZ129" s="6">
        <v>1.6589818689851654E-3</v>
      </c>
      <c r="BA129" s="20"/>
      <c r="BB129" s="6">
        <v>2.9251898756257333E-3</v>
      </c>
      <c r="BC129" s="20"/>
      <c r="BD129" s="6">
        <v>-9.3833189827320362E-3</v>
      </c>
      <c r="BE129" s="23"/>
      <c r="BF129" s="6">
        <v>1.3181941248138651E-2</v>
      </c>
      <c r="BG129" s="23"/>
      <c r="BH129" s="6">
        <v>-1.1084998451690309E-3</v>
      </c>
      <c r="BI129" s="23"/>
      <c r="BJ129" s="6">
        <v>-7.8114396875423875E-3</v>
      </c>
      <c r="BK129" s="23"/>
      <c r="BL129" s="6">
        <v>-7.9538901595672673E-3</v>
      </c>
      <c r="BM129" s="20"/>
      <c r="BN129" s="6">
        <v>2.0929239525573129E-2</v>
      </c>
      <c r="BO129" s="20"/>
    </row>
    <row r="130" spans="1:67" x14ac:dyDescent="0.25">
      <c r="A130" s="3">
        <v>16</v>
      </c>
      <c r="B130" s="3" t="s">
        <v>21</v>
      </c>
      <c r="C130" s="3" t="s">
        <v>22</v>
      </c>
      <c r="D130" s="3" t="s">
        <v>40</v>
      </c>
      <c r="E130" s="3" t="s">
        <v>269</v>
      </c>
      <c r="F130" s="3" t="s">
        <v>73</v>
      </c>
      <c r="G130" s="3" t="b">
        <v>1</v>
      </c>
      <c r="H130" s="3" t="b">
        <v>1</v>
      </c>
      <c r="I130" s="3" t="b">
        <v>0</v>
      </c>
      <c r="J130" s="3" t="b">
        <v>1</v>
      </c>
      <c r="K130" s="3" t="b">
        <v>1</v>
      </c>
      <c r="L130" s="3">
        <v>500</v>
      </c>
      <c r="M130" s="3">
        <v>5</v>
      </c>
      <c r="N130" s="3">
        <v>0</v>
      </c>
      <c r="O130" s="3">
        <v>4</v>
      </c>
      <c r="P130" s="3">
        <v>8</v>
      </c>
      <c r="Q130" s="3">
        <v>200</v>
      </c>
      <c r="R130" s="3">
        <v>200</v>
      </c>
      <c r="S130" s="3">
        <v>1</v>
      </c>
      <c r="T130" s="3">
        <v>1</v>
      </c>
      <c r="U130" s="3" t="b">
        <v>1</v>
      </c>
      <c r="V130" s="3">
        <v>251</v>
      </c>
      <c r="W130" s="51">
        <v>94564.29</v>
      </c>
      <c r="X130" s="51">
        <v>71671.360000000001</v>
      </c>
      <c r="Y130" s="51">
        <v>476.39</v>
      </c>
      <c r="Z130" s="51">
        <v>473.23</v>
      </c>
      <c r="AA130" s="51">
        <v>453.6</v>
      </c>
      <c r="AB130" s="51">
        <v>446.25</v>
      </c>
      <c r="AC130" s="17">
        <v>1.05033036210501</v>
      </c>
      <c r="AD130" s="17">
        <v>1.06050077609032</v>
      </c>
      <c r="AE130" s="51">
        <v>1337.91</v>
      </c>
      <c r="AF130" s="51">
        <v>903.01</v>
      </c>
      <c r="AG130" s="51">
        <v>1373.01</v>
      </c>
      <c r="AH130" s="51">
        <v>888.56</v>
      </c>
      <c r="AI130" s="17">
        <v>0.98380154266580899</v>
      </c>
      <c r="AJ130" s="17">
        <v>1.0215560392624199</v>
      </c>
      <c r="AK130" s="3">
        <v>-3</v>
      </c>
      <c r="AL130" s="3">
        <v>-13</v>
      </c>
      <c r="AN130" s="6" cm="1">
        <f t="array" ref="AN130:AN134">W130:W134/AO130-1</f>
        <v>2.0528435551756541E-3</v>
      </c>
      <c r="AO130" s="71">
        <f>AVERAGE(W130:W134)</f>
        <v>94370.561999999991</v>
      </c>
      <c r="AP130" s="6" cm="1">
        <f t="array" ref="AP130:AP134">X130:X134/AQ130-1</f>
        <v>-2.40228996317704E-3</v>
      </c>
      <c r="AQ130" s="23">
        <f t="shared" ref="AQ130" si="59">AVERAGE(X130:X134)</f>
        <v>71843.95</v>
      </c>
      <c r="AR130" s="6" cm="1">
        <f t="array" ref="AR130:AR134">Y130:Y134/AS130-1</f>
        <v>-1.1333965796622714E-4</v>
      </c>
      <c r="AS130" s="23">
        <f>AVERAGE(Y130:Y134)</f>
        <v>476.44400000000007</v>
      </c>
      <c r="AT130" s="6" cm="1">
        <f t="array" ref="AT130:AT134">Z130:Z134/AU130-1</f>
        <v>-8.4524780552541756E-6</v>
      </c>
      <c r="AU130" s="23">
        <f>AVERAGE(Z130:Z134)</f>
        <v>473.23400000000004</v>
      </c>
      <c r="AV130" s="6" cm="1">
        <f t="array" ref="AV130:AV134">AA130:AA134/AW130-1</f>
        <v>8.8261253309807053E-4</v>
      </c>
      <c r="AW130" s="23">
        <f>AVERAGE(AA130:AA134)</f>
        <v>453.2</v>
      </c>
      <c r="AX130" s="6" cm="1">
        <f t="array" ref="AX130:AX134">AB130:AB134/AY130-1</f>
        <v>-1.6599849661739219E-3</v>
      </c>
      <c r="AY130" s="23">
        <f>AVERAGE(AB130:AB134)</f>
        <v>446.99200000000002</v>
      </c>
      <c r="AZ130" s="6" cm="1">
        <f t="array" ref="AZ130:AZ134">AC130:AC134/BA130-1</f>
        <v>-9.8847038798921538E-4</v>
      </c>
      <c r="BA130" s="20">
        <f>AVERAGE(AC130:AC134)</f>
        <v>1.0513696098311598</v>
      </c>
      <c r="BB130" s="6" cm="1">
        <f t="array" ref="BB130:BB134">AD130:AD134/BC130-1</f>
        <v>1.6276631994147639E-3</v>
      </c>
      <c r="BC130" s="20">
        <f>AVERAGE(AD130:AD134)</f>
        <v>1.0587774430099621</v>
      </c>
      <c r="BD130" s="6" cm="1">
        <f t="array" ref="BD130:BD134">AE130:AE134/BE130-1</f>
        <v>-2.7266601469324581E-3</v>
      </c>
      <c r="BE130" s="23">
        <f>AVERAGE(AE130:AE134)</f>
        <v>1341.568</v>
      </c>
      <c r="BF130" s="6" cm="1">
        <f t="array" ref="BF130:BF134">AF130:AF134/BG130-1</f>
        <v>3.8798470295267062E-3</v>
      </c>
      <c r="BG130" s="23">
        <f>AVERAGE(AF130:AF134)</f>
        <v>899.5200000000001</v>
      </c>
      <c r="BH130" s="6" cm="1">
        <f t="array" ref="BH130:BH134">AG130:AG134/BI130-1</f>
        <v>1.3445586561499301E-2</v>
      </c>
      <c r="BI130" s="23">
        <f>AVERAGE(AG130:AG134)</f>
        <v>1354.7940000000001</v>
      </c>
      <c r="BJ130" s="6" cm="1">
        <f t="array" ref="BJ130:BJ134">AH130:AH134/BK130-1</f>
        <v>-2.0440920646189631E-2</v>
      </c>
      <c r="BK130" s="23">
        <f>AVERAGE(AH130:AH134)</f>
        <v>907.10199999999986</v>
      </c>
      <c r="BL130" s="6" cm="1">
        <f t="array" ref="BL130:BL134">AI130:AI134/BM130-1</f>
        <v>-1.4471421144180874E-2</v>
      </c>
      <c r="BM130" s="20">
        <f>AVERAGE(AI130:AI134)</f>
        <v>0.99824760415165714</v>
      </c>
      <c r="BN130" s="6" cm="1">
        <f t="array" ref="BN130:BN134">AJ130:AJ134/BO130-1</f>
        <v>2.418750645595269E-2</v>
      </c>
      <c r="BO130" s="20">
        <f>AVERAGE(AJ130:AJ134)</f>
        <v>0.99743067829187004</v>
      </c>
    </row>
    <row r="131" spans="1:67" x14ac:dyDescent="0.25">
      <c r="A131" s="3">
        <v>17</v>
      </c>
      <c r="B131" s="3" t="s">
        <v>21</v>
      </c>
      <c r="C131" s="3" t="s">
        <v>22</v>
      </c>
      <c r="D131" s="3" t="s">
        <v>40</v>
      </c>
      <c r="E131" s="3" t="s">
        <v>269</v>
      </c>
      <c r="F131" s="3" t="s">
        <v>73</v>
      </c>
      <c r="G131" s="3" t="b">
        <v>1</v>
      </c>
      <c r="H131" s="3" t="b">
        <v>1</v>
      </c>
      <c r="I131" s="3" t="b">
        <v>0</v>
      </c>
      <c r="J131" s="3" t="b">
        <v>1</v>
      </c>
      <c r="K131" s="3" t="b">
        <v>1</v>
      </c>
      <c r="L131" s="3">
        <v>500</v>
      </c>
      <c r="M131" s="3">
        <v>5</v>
      </c>
      <c r="N131" s="3">
        <v>0</v>
      </c>
      <c r="O131" s="3">
        <v>4</v>
      </c>
      <c r="P131" s="3">
        <v>8</v>
      </c>
      <c r="Q131" s="3">
        <v>200</v>
      </c>
      <c r="R131" s="3">
        <v>200</v>
      </c>
      <c r="S131" s="3">
        <v>1</v>
      </c>
      <c r="T131" s="3">
        <v>1</v>
      </c>
      <c r="U131" s="3" t="b">
        <v>1</v>
      </c>
      <c r="V131" s="3">
        <v>251</v>
      </c>
      <c r="W131" s="51">
        <v>94540.43</v>
      </c>
      <c r="X131" s="51">
        <v>72546.34</v>
      </c>
      <c r="Y131" s="51">
        <v>476.39</v>
      </c>
      <c r="Z131" s="51">
        <v>473.01</v>
      </c>
      <c r="AA131" s="51">
        <v>452.21</v>
      </c>
      <c r="AB131" s="51">
        <v>446.75</v>
      </c>
      <c r="AC131" s="17">
        <v>1.0535596599282</v>
      </c>
      <c r="AD131" s="17">
        <v>1.05884950021977</v>
      </c>
      <c r="AE131" s="51">
        <v>1347.7</v>
      </c>
      <c r="AF131" s="51">
        <v>894.16</v>
      </c>
      <c r="AG131" s="51">
        <v>1325.91</v>
      </c>
      <c r="AH131" s="51">
        <v>914.73</v>
      </c>
      <c r="AI131" s="17">
        <v>1.02392068924518</v>
      </c>
      <c r="AJ131" s="17">
        <v>0.98121454165857103</v>
      </c>
      <c r="AK131" s="3">
        <v>-3</v>
      </c>
      <c r="AL131" s="3">
        <v>-13</v>
      </c>
      <c r="AN131" s="6">
        <v>1.8000104736051181E-3</v>
      </c>
      <c r="AP131" s="6">
        <v>9.7766061025319484E-3</v>
      </c>
      <c r="AR131" s="6">
        <v>-1.1333965796622714E-4</v>
      </c>
      <c r="AT131" s="6">
        <v>-4.7333877109434486E-4</v>
      </c>
      <c r="AV131" s="6">
        <v>-2.1844660194174637E-3</v>
      </c>
      <c r="AX131" s="6">
        <v>-5.4139671403519163E-4</v>
      </c>
      <c r="AZ131" s="6">
        <v>2.0830448935953427E-3</v>
      </c>
      <c r="BA131" s="20"/>
      <c r="BB131" s="6">
        <v>6.8056993737020122E-5</v>
      </c>
      <c r="BC131" s="20"/>
      <c r="BD131" s="6">
        <v>4.5707709188054224E-3</v>
      </c>
      <c r="BE131" s="23"/>
      <c r="BF131" s="6">
        <v>-5.9587335467806701E-3</v>
      </c>
      <c r="BG131" s="23"/>
      <c r="BH131" s="6">
        <v>-2.1319846412074517E-2</v>
      </c>
      <c r="BI131" s="23"/>
      <c r="BJ131" s="6">
        <v>8.4091976426026172E-3</v>
      </c>
      <c r="BK131" s="23"/>
      <c r="BL131" s="6">
        <v>2.571815347890638E-2</v>
      </c>
      <c r="BM131" s="20"/>
      <c r="BN131" s="6">
        <v>-1.6257908430357904E-2</v>
      </c>
      <c r="BO131" s="20"/>
    </row>
    <row r="132" spans="1:67" x14ac:dyDescent="0.25">
      <c r="A132" s="3">
        <v>18</v>
      </c>
      <c r="B132" s="3" t="s">
        <v>21</v>
      </c>
      <c r="C132" s="3" t="s">
        <v>22</v>
      </c>
      <c r="D132" s="3" t="s">
        <v>40</v>
      </c>
      <c r="E132" s="3" t="s">
        <v>269</v>
      </c>
      <c r="F132" s="3" t="s">
        <v>73</v>
      </c>
      <c r="G132" s="3" t="b">
        <v>1</v>
      </c>
      <c r="H132" s="3" t="b">
        <v>1</v>
      </c>
      <c r="I132" s="3" t="b">
        <v>0</v>
      </c>
      <c r="J132" s="3" t="b">
        <v>1</v>
      </c>
      <c r="K132" s="3" t="b">
        <v>1</v>
      </c>
      <c r="L132" s="3">
        <v>500</v>
      </c>
      <c r="M132" s="3">
        <v>5</v>
      </c>
      <c r="N132" s="3">
        <v>0</v>
      </c>
      <c r="O132" s="3">
        <v>4</v>
      </c>
      <c r="P132" s="3">
        <v>8</v>
      </c>
      <c r="Q132" s="3">
        <v>200</v>
      </c>
      <c r="R132" s="3">
        <v>200</v>
      </c>
      <c r="S132" s="3">
        <v>1</v>
      </c>
      <c r="T132" s="3">
        <v>1</v>
      </c>
      <c r="U132" s="3" t="b">
        <v>1</v>
      </c>
      <c r="V132" s="3">
        <v>251</v>
      </c>
      <c r="W132" s="51">
        <v>92694.99</v>
      </c>
      <c r="X132" s="51">
        <v>70613.03</v>
      </c>
      <c r="Y132" s="51">
        <v>476.71</v>
      </c>
      <c r="Z132" s="51">
        <v>473.59</v>
      </c>
      <c r="AA132" s="51">
        <v>454.46</v>
      </c>
      <c r="AB132" s="51">
        <v>448.08</v>
      </c>
      <c r="AC132" s="17">
        <v>1.04903730790936</v>
      </c>
      <c r="AD132" s="17">
        <v>1.05700176577274</v>
      </c>
      <c r="AE132" s="51">
        <v>1352.43</v>
      </c>
      <c r="AF132" s="51">
        <v>906.22</v>
      </c>
      <c r="AG132" s="51">
        <v>1357.75</v>
      </c>
      <c r="AH132" s="51">
        <v>904.49</v>
      </c>
      <c r="AI132" s="17">
        <v>1.00255083687673</v>
      </c>
      <c r="AJ132" s="17">
        <v>1.0070128478893301</v>
      </c>
      <c r="AK132" s="3">
        <v>-3</v>
      </c>
      <c r="AL132" s="3">
        <v>-13</v>
      </c>
      <c r="AN132" s="6">
        <v>-1.775524024112507E-2</v>
      </c>
      <c r="AP132" s="6">
        <v>-1.713324504011815E-2</v>
      </c>
      <c r="AR132" s="6">
        <v>5.5830275961055165E-4</v>
      </c>
      <c r="AT132" s="6">
        <v>7.5227054691739959E-4</v>
      </c>
      <c r="AV132" s="6">
        <v>2.7802294792584892E-3</v>
      </c>
      <c r="AX132" s="6">
        <v>2.4340480366538131E-3</v>
      </c>
      <c r="AZ132" s="6">
        <v>-2.2183463360466726E-3</v>
      </c>
      <c r="BA132" s="20"/>
      <c r="BB132" s="6">
        <v>-1.6771014994181321E-3</v>
      </c>
      <c r="BC132" s="20"/>
      <c r="BD132" s="6">
        <v>8.0964960404541486E-3</v>
      </c>
      <c r="BE132" s="23"/>
      <c r="BF132" s="6">
        <v>7.4484169334756434E-3</v>
      </c>
      <c r="BG132" s="23"/>
      <c r="BH132" s="6">
        <v>2.1818815258998203E-3</v>
      </c>
      <c r="BI132" s="23"/>
      <c r="BJ132" s="6">
        <v>-2.8794997695957836E-3</v>
      </c>
      <c r="BK132" s="23"/>
      <c r="BL132" s="6">
        <v>4.3107869301923785E-3</v>
      </c>
      <c r="BM132" s="20"/>
      <c r="BN132" s="6">
        <v>9.6068526926300635E-3</v>
      </c>
      <c r="BO132" s="20"/>
    </row>
    <row r="133" spans="1:67" x14ac:dyDescent="0.25">
      <c r="A133" s="3">
        <v>19</v>
      </c>
      <c r="B133" s="3" t="s">
        <v>21</v>
      </c>
      <c r="C133" s="3" t="s">
        <v>22</v>
      </c>
      <c r="D133" s="3" t="s">
        <v>40</v>
      </c>
      <c r="E133" s="3" t="s">
        <v>269</v>
      </c>
      <c r="F133" s="3" t="s">
        <v>73</v>
      </c>
      <c r="G133" s="3" t="b">
        <v>1</v>
      </c>
      <c r="H133" s="3" t="b">
        <v>1</v>
      </c>
      <c r="I133" s="3" t="b">
        <v>0</v>
      </c>
      <c r="J133" s="3" t="b">
        <v>1</v>
      </c>
      <c r="K133" s="3" t="b">
        <v>1</v>
      </c>
      <c r="L133" s="3">
        <v>500</v>
      </c>
      <c r="M133" s="3">
        <v>5</v>
      </c>
      <c r="N133" s="3">
        <v>0</v>
      </c>
      <c r="O133" s="3">
        <v>4</v>
      </c>
      <c r="P133" s="3">
        <v>8</v>
      </c>
      <c r="Q133" s="3">
        <v>200</v>
      </c>
      <c r="R133" s="3">
        <v>200</v>
      </c>
      <c r="S133" s="3">
        <v>1</v>
      </c>
      <c r="T133" s="3">
        <v>1</v>
      </c>
      <c r="U133" s="3" t="b">
        <v>1</v>
      </c>
      <c r="V133" s="3">
        <v>251</v>
      </c>
      <c r="W133" s="51">
        <v>95286.45</v>
      </c>
      <c r="X133" s="51">
        <v>72742.679999999993</v>
      </c>
      <c r="Y133" s="51">
        <v>476.22</v>
      </c>
      <c r="Z133" s="51">
        <v>473.02</v>
      </c>
      <c r="AA133" s="51">
        <v>452.15</v>
      </c>
      <c r="AB133" s="51">
        <v>446.88</v>
      </c>
      <c r="AC133" s="17">
        <v>1.0533002659824999</v>
      </c>
      <c r="AD133" s="17">
        <v>1.0585681783377101</v>
      </c>
      <c r="AE133" s="51">
        <v>1338.03</v>
      </c>
      <c r="AF133" s="51">
        <v>897.37</v>
      </c>
      <c r="AG133" s="51">
        <v>1338.19</v>
      </c>
      <c r="AH133" s="51">
        <v>919.33</v>
      </c>
      <c r="AI133" s="17">
        <v>1.0065389118527499</v>
      </c>
      <c r="AJ133" s="17">
        <v>0.98223319991390701</v>
      </c>
      <c r="AK133" s="3">
        <v>-3</v>
      </c>
      <c r="AL133" s="3">
        <v>-13</v>
      </c>
      <c r="AN133" s="6">
        <v>9.7052298999766862E-3</v>
      </c>
      <c r="AP133" s="6">
        <v>1.25094736578375E-2</v>
      </c>
      <c r="AR133" s="6">
        <v>-4.7014969230396719E-4</v>
      </c>
      <c r="AT133" s="6">
        <v>-4.5220757595620942E-4</v>
      </c>
      <c r="AV133" s="6">
        <v>-2.3168578993821853E-3</v>
      </c>
      <c r="AX133" s="6">
        <v>-2.5056376847909512E-4</v>
      </c>
      <c r="AZ133" s="6">
        <v>1.8363248597703663E-3</v>
      </c>
      <c r="BA133" s="20"/>
      <c r="BB133" s="6">
        <v>-1.9764745993933186E-4</v>
      </c>
      <c r="BC133" s="20"/>
      <c r="BD133" s="6">
        <v>-2.6372125751359388E-3</v>
      </c>
      <c r="BE133" s="23"/>
      <c r="BF133" s="6">
        <v>-2.390163642831844E-3</v>
      </c>
      <c r="BG133" s="23"/>
      <c r="BH133" s="6">
        <v>-1.2255737772679853E-2</v>
      </c>
      <c r="BI133" s="23"/>
      <c r="BJ133" s="6">
        <v>1.3480292183238651E-2</v>
      </c>
      <c r="BK133" s="23"/>
      <c r="BL133" s="6">
        <v>8.3058628606866858E-3</v>
      </c>
      <c r="BM133" s="20"/>
      <c r="BN133" s="6">
        <v>-1.5236626172346335E-2</v>
      </c>
      <c r="BO133" s="20"/>
    </row>
    <row r="134" spans="1:67" ht="15.75" thickBot="1" x14ac:dyDescent="0.3">
      <c r="A134" s="65">
        <v>20</v>
      </c>
      <c r="B134" s="65" t="s">
        <v>21</v>
      </c>
      <c r="C134" s="65" t="s">
        <v>22</v>
      </c>
      <c r="D134" s="65" t="s">
        <v>40</v>
      </c>
      <c r="E134" s="65" t="s">
        <v>269</v>
      </c>
      <c r="F134" s="65" t="s">
        <v>73</v>
      </c>
      <c r="G134" s="65" t="b">
        <v>1</v>
      </c>
      <c r="H134" s="65" t="b">
        <v>1</v>
      </c>
      <c r="I134" s="65" t="b">
        <v>0</v>
      </c>
      <c r="J134" s="65" t="b">
        <v>1</v>
      </c>
      <c r="K134" s="65" t="b">
        <v>1</v>
      </c>
      <c r="L134" s="65">
        <v>500</v>
      </c>
      <c r="M134" s="65">
        <v>5</v>
      </c>
      <c r="N134" s="65">
        <v>0</v>
      </c>
      <c r="O134" s="65">
        <v>4</v>
      </c>
      <c r="P134" s="65">
        <v>8</v>
      </c>
      <c r="Q134" s="65">
        <v>200</v>
      </c>
      <c r="R134" s="65">
        <v>200</v>
      </c>
      <c r="S134" s="65">
        <v>1</v>
      </c>
      <c r="T134" s="65">
        <v>1</v>
      </c>
      <c r="U134" s="65" t="b">
        <v>1</v>
      </c>
      <c r="V134" s="65">
        <v>251</v>
      </c>
      <c r="W134" s="66">
        <v>94766.65</v>
      </c>
      <c r="X134" s="66">
        <v>71646.34</v>
      </c>
      <c r="Y134" s="66">
        <v>476.51</v>
      </c>
      <c r="Z134" s="66">
        <v>473.32</v>
      </c>
      <c r="AA134" s="66">
        <v>453.58</v>
      </c>
      <c r="AB134" s="66">
        <v>447</v>
      </c>
      <c r="AC134" s="67">
        <v>1.0506204532307299</v>
      </c>
      <c r="AD134" s="67">
        <v>1.0589669946292699</v>
      </c>
      <c r="AE134" s="66">
        <v>1331.77</v>
      </c>
      <c r="AF134" s="66">
        <v>896.84</v>
      </c>
      <c r="AG134" s="66">
        <v>1379.11</v>
      </c>
      <c r="AH134" s="66">
        <v>908.4</v>
      </c>
      <c r="AI134" s="67">
        <v>0.97442604011781697</v>
      </c>
      <c r="AJ134" s="67">
        <v>0.99513676273512197</v>
      </c>
      <c r="AK134" s="65">
        <v>-3</v>
      </c>
      <c r="AL134" s="65">
        <v>-13</v>
      </c>
      <c r="AM134" s="64"/>
      <c r="AN134" s="59">
        <v>4.1971563123679445E-3</v>
      </c>
      <c r="AO134" s="64"/>
      <c r="AP134" s="59">
        <v>-2.750544757074147E-3</v>
      </c>
      <c r="AQ134" s="64"/>
      <c r="AR134" s="59">
        <v>1.3852624862509266E-4</v>
      </c>
      <c r="AS134" s="64"/>
      <c r="AT134" s="59">
        <v>1.8172827818796478E-4</v>
      </c>
      <c r="AU134" s="64"/>
      <c r="AV134" s="59">
        <v>8.3848190644308929E-4</v>
      </c>
      <c r="AW134" s="64"/>
      <c r="AX134" s="59">
        <v>1.7897412034173499E-5</v>
      </c>
      <c r="AY134" s="64"/>
      <c r="AZ134" s="59">
        <v>-7.1255302932915487E-4</v>
      </c>
      <c r="BA134" s="68"/>
      <c r="BB134" s="59">
        <v>1.7902876620512487E-4</v>
      </c>
      <c r="BC134" s="68"/>
      <c r="BD134" s="59">
        <v>-7.3033942371910632E-3</v>
      </c>
      <c r="BE134" s="69"/>
      <c r="BF134" s="59">
        <v>-2.9793667733902796E-3</v>
      </c>
      <c r="BG134" s="69"/>
      <c r="BH134" s="59">
        <v>1.7948116097354916E-2</v>
      </c>
      <c r="BI134" s="69"/>
      <c r="BJ134" s="59">
        <v>1.4309305899447011E-3</v>
      </c>
      <c r="BK134" s="69"/>
      <c r="BL134" s="59">
        <v>-2.386338212560446E-2</v>
      </c>
      <c r="BM134" s="68"/>
      <c r="BN134" s="59">
        <v>-2.299824545878737E-3</v>
      </c>
      <c r="BO134" s="68"/>
    </row>
    <row r="135" spans="1:67" x14ac:dyDescent="0.25">
      <c r="A135" s="1">
        <v>21</v>
      </c>
      <c r="B135" s="1" t="s">
        <v>21</v>
      </c>
      <c r="C135" s="1" t="s">
        <v>22</v>
      </c>
      <c r="D135" s="1" t="s">
        <v>40</v>
      </c>
      <c r="E135" s="1" t="s">
        <v>270</v>
      </c>
      <c r="F135" s="1" t="s">
        <v>73</v>
      </c>
      <c r="G135" s="1" t="b">
        <v>1</v>
      </c>
      <c r="H135" s="1" t="b">
        <v>1</v>
      </c>
      <c r="I135" s="1" t="b">
        <v>0</v>
      </c>
      <c r="J135" s="1" t="b">
        <v>1</v>
      </c>
      <c r="K135" s="1" t="b">
        <v>1</v>
      </c>
      <c r="L135" s="1">
        <v>500</v>
      </c>
      <c r="M135" s="1">
        <v>5</v>
      </c>
      <c r="N135" s="1">
        <v>0</v>
      </c>
      <c r="O135" s="1">
        <v>4</v>
      </c>
      <c r="P135" s="1">
        <v>8</v>
      </c>
      <c r="Q135" s="1">
        <v>200</v>
      </c>
      <c r="R135" s="1">
        <v>200</v>
      </c>
      <c r="S135" s="1">
        <v>1</v>
      </c>
      <c r="T135" s="1">
        <v>1</v>
      </c>
      <c r="U135" s="1" t="b">
        <v>1</v>
      </c>
      <c r="V135" s="1">
        <v>251</v>
      </c>
      <c r="W135" s="50">
        <v>90956.33</v>
      </c>
      <c r="X135" s="50">
        <v>87405.6</v>
      </c>
      <c r="Y135" s="50">
        <v>475.93</v>
      </c>
      <c r="Z135" s="50">
        <v>469.86</v>
      </c>
      <c r="AA135" s="50">
        <v>452.96</v>
      </c>
      <c r="AB135" s="50">
        <v>441.93</v>
      </c>
      <c r="AC135" s="16">
        <v>1.0507906358166199</v>
      </c>
      <c r="AD135" s="16">
        <v>1.06327139216095</v>
      </c>
      <c r="AE135" s="50">
        <v>1298.8599999999999</v>
      </c>
      <c r="AF135" s="50">
        <v>994.79</v>
      </c>
      <c r="AG135" s="50">
        <v>1281.81</v>
      </c>
      <c r="AH135" s="50">
        <v>1013.76</v>
      </c>
      <c r="AI135" s="16">
        <v>1.02270273503969</v>
      </c>
      <c r="AJ135" s="16">
        <v>0.98527557027275203</v>
      </c>
      <c r="AK135" s="1">
        <v>0</v>
      </c>
      <c r="AL135" s="1">
        <v>-12</v>
      </c>
      <c r="AN135" s="6" cm="1">
        <f t="array" ref="AN135:AN139">W135:W139/AO135-1</f>
        <v>-5.3196113809761414E-3</v>
      </c>
      <c r="AO135" s="23">
        <f>AVERAGE(W135:W139)</f>
        <v>91442.76999999999</v>
      </c>
      <c r="AP135" s="6" cm="1">
        <f t="array" ref="AP135:AP139">X135:X139/AQ135-1</f>
        <v>-3.8911399810699354E-3</v>
      </c>
      <c r="AQ135" s="71">
        <f t="shared" ref="AQ135" si="60">AVERAGE(X135:X139)</f>
        <v>87747.035999999993</v>
      </c>
      <c r="AR135" s="6" cm="1">
        <f t="array" ref="AR135:AR139">Y135:Y139/AS135-1</f>
        <v>2.9424746211548225E-4</v>
      </c>
      <c r="AS135" s="23">
        <f>AVERAGE(Y135:Y139)</f>
        <v>475.79000000000008</v>
      </c>
      <c r="AT135" s="6" cm="1">
        <f t="array" ref="AT135:AT139">Z135:Z139/AU135-1</f>
        <v>-3.8294613224398866E-4</v>
      </c>
      <c r="AU135" s="23">
        <f>AVERAGE(Z135:Z139)</f>
        <v>470.03999999999996</v>
      </c>
      <c r="AV135" s="6" cm="1">
        <f t="array" ref="AV135:AV139">AA135:AA139/AW135-1</f>
        <v>8.3963056255265123E-4</v>
      </c>
      <c r="AW135" s="23">
        <f>AVERAGE(AA135:AA139)</f>
        <v>452.57999999999993</v>
      </c>
      <c r="AX135" s="6" cm="1">
        <f t="array" ref="AX135:AX139">AB135:AB139/AY135-1</f>
        <v>2.9594259076857199E-3</v>
      </c>
      <c r="AY135" s="23">
        <f>AVERAGE(AB135:AB139)</f>
        <v>440.62600000000003</v>
      </c>
      <c r="AZ135" s="6" cm="1">
        <f t="array" ref="AZ135:AZ139">AC135:AC139/BA135-1</f>
        <v>-5.5493751358959287E-4</v>
      </c>
      <c r="BA135" s="20">
        <f>AVERAGE(AC135:AC139)</f>
        <v>1.0513740827359459</v>
      </c>
      <c r="BB135" s="6" cm="1">
        <f t="array" ref="BB135:BB139">AD135:AD139/BC135-1</f>
        <v>-3.3432207385584167E-3</v>
      </c>
      <c r="BC135" s="20">
        <f>AVERAGE(AD135:AD139)</f>
        <v>1.0668380673122719</v>
      </c>
      <c r="BD135" s="6" cm="1">
        <f t="array" ref="BD135:BD139">AE135:AE139/BE135-1</f>
        <v>1.4377757819516557E-2</v>
      </c>
      <c r="BE135" s="23">
        <f>AVERAGE(AE135:AE139)</f>
        <v>1280.45</v>
      </c>
      <c r="BF135" s="6" cm="1">
        <f t="array" ref="BF135:BF139">AF135:AF139/BG135-1</f>
        <v>-9.0686865346342183E-3</v>
      </c>
      <c r="BG135" s="23">
        <f>AVERAGE(AF135:AF139)</f>
        <v>1003.894</v>
      </c>
      <c r="BH135" s="6" cm="1">
        <f t="array" ref="BH135:BH139">AG135:AG139/BI135-1</f>
        <v>-5.9404251359086446E-3</v>
      </c>
      <c r="BI135" s="23">
        <f>AVERAGE(AG135:AG139)</f>
        <v>1289.47</v>
      </c>
      <c r="BJ135" s="6" cm="1">
        <f t="array" ref="BJ135:BJ139">AH135:AH139/BK135-1</f>
        <v>1.4468098732915546E-2</v>
      </c>
      <c r="BK135" s="23">
        <f>AVERAGE(AH135:AH139)</f>
        <v>999.30200000000002</v>
      </c>
      <c r="BL135" s="6" cm="1">
        <f t="array" ref="BL135:BL139">AI135:AI139/BM135-1</f>
        <v>2.1024988519739773E-2</v>
      </c>
      <c r="BM135" s="20">
        <f>AVERAGE(AI135:AI139)</f>
        <v>1.0016431982946692</v>
      </c>
      <c r="BN135" s="6" cm="1">
        <f t="array" ref="BN135:BN139">AJ135:AJ139/BO135-1</f>
        <v>-2.3857403965473534E-2</v>
      </c>
      <c r="BO135" s="20">
        <f>AVERAGE(AJ135:AJ139)</f>
        <v>1.0093561886094586</v>
      </c>
    </row>
    <row r="136" spans="1:67" x14ac:dyDescent="0.25">
      <c r="A136" s="1">
        <v>22</v>
      </c>
      <c r="B136" s="1" t="s">
        <v>21</v>
      </c>
      <c r="C136" s="1" t="s">
        <v>22</v>
      </c>
      <c r="D136" s="1" t="s">
        <v>40</v>
      </c>
      <c r="E136" s="1" t="s">
        <v>270</v>
      </c>
      <c r="F136" s="1" t="s">
        <v>73</v>
      </c>
      <c r="G136" s="1" t="b">
        <v>1</v>
      </c>
      <c r="H136" s="1" t="b">
        <v>1</v>
      </c>
      <c r="I136" s="1" t="b">
        <v>0</v>
      </c>
      <c r="J136" s="1" t="b">
        <v>1</v>
      </c>
      <c r="K136" s="1" t="b">
        <v>1</v>
      </c>
      <c r="L136" s="1">
        <v>500</v>
      </c>
      <c r="M136" s="1">
        <v>5</v>
      </c>
      <c r="N136" s="1">
        <v>0</v>
      </c>
      <c r="O136" s="1">
        <v>4</v>
      </c>
      <c r="P136" s="1">
        <v>8</v>
      </c>
      <c r="Q136" s="1">
        <v>200</v>
      </c>
      <c r="R136" s="1">
        <v>200</v>
      </c>
      <c r="S136" s="1">
        <v>1</v>
      </c>
      <c r="T136" s="1">
        <v>1</v>
      </c>
      <c r="U136" s="1" t="b">
        <v>1</v>
      </c>
      <c r="V136" s="1">
        <v>251</v>
      </c>
      <c r="W136" s="50">
        <v>91404.76</v>
      </c>
      <c r="X136" s="50">
        <v>87945.32</v>
      </c>
      <c r="Y136" s="50">
        <v>476.01</v>
      </c>
      <c r="Z136" s="50">
        <v>470.4</v>
      </c>
      <c r="AA136" s="50">
        <v>452.4</v>
      </c>
      <c r="AB136" s="50">
        <v>440.19</v>
      </c>
      <c r="AC136" s="16">
        <v>1.0523244035033701</v>
      </c>
      <c r="AD136" s="16">
        <v>1.06871377827285</v>
      </c>
      <c r="AE136" s="50">
        <v>1290.77</v>
      </c>
      <c r="AF136" s="50">
        <v>1015.68</v>
      </c>
      <c r="AG136" s="50">
        <v>1288.1300000000001</v>
      </c>
      <c r="AH136" s="50">
        <v>990.98</v>
      </c>
      <c r="AI136" s="16">
        <v>1.01093792666503</v>
      </c>
      <c r="AJ136" s="16">
        <v>1.0289214709900001</v>
      </c>
      <c r="AK136" s="1">
        <v>0</v>
      </c>
      <c r="AL136" s="1">
        <v>-12</v>
      </c>
      <c r="AN136" s="6">
        <v>-4.1566982277541076E-4</v>
      </c>
      <c r="AP136" s="6">
        <v>2.2597230520700062E-3</v>
      </c>
      <c r="AQ136" s="14"/>
      <c r="AR136" s="6">
        <v>4.6238886903871013E-4</v>
      </c>
      <c r="AT136" s="6">
        <v>7.6589226448819936E-4</v>
      </c>
      <c r="AV136" s="6">
        <v>-3.977197401563437E-4</v>
      </c>
      <c r="AX136" s="6">
        <v>-9.8950130042263496E-4</v>
      </c>
      <c r="AZ136" s="6">
        <v>9.0388452885514781E-4</v>
      </c>
      <c r="BA136" s="20"/>
      <c r="BB136" s="6">
        <v>1.7581965042769987E-3</v>
      </c>
      <c r="BC136" s="20"/>
      <c r="BD136" s="6">
        <v>8.059666523487774E-3</v>
      </c>
      <c r="BE136" s="23"/>
      <c r="BF136" s="6">
        <v>1.1740283336686863E-2</v>
      </c>
      <c r="BG136" s="23"/>
      <c r="BH136" s="6">
        <v>-1.0391866425739638E-3</v>
      </c>
      <c r="BI136" s="23"/>
      <c r="BJ136" s="6">
        <v>-8.3278128133437157E-3</v>
      </c>
      <c r="BK136" s="23"/>
      <c r="BL136" s="6">
        <v>9.2794803440841012E-3</v>
      </c>
      <c r="BM136" s="20"/>
      <c r="BN136" s="6">
        <v>1.9383922743363424E-2</v>
      </c>
      <c r="BO136" s="20"/>
    </row>
    <row r="137" spans="1:67" x14ac:dyDescent="0.25">
      <c r="A137" s="1">
        <v>23</v>
      </c>
      <c r="B137" s="1" t="s">
        <v>21</v>
      </c>
      <c r="C137" s="1" t="s">
        <v>22</v>
      </c>
      <c r="D137" s="1" t="s">
        <v>40</v>
      </c>
      <c r="E137" s="1" t="s">
        <v>270</v>
      </c>
      <c r="F137" s="1" t="s">
        <v>73</v>
      </c>
      <c r="G137" s="1" t="b">
        <v>1</v>
      </c>
      <c r="H137" s="1" t="b">
        <v>1</v>
      </c>
      <c r="I137" s="1" t="b">
        <v>0</v>
      </c>
      <c r="J137" s="1" t="b">
        <v>1</v>
      </c>
      <c r="K137" s="1" t="b">
        <v>1</v>
      </c>
      <c r="L137" s="1">
        <v>500</v>
      </c>
      <c r="M137" s="1">
        <v>5</v>
      </c>
      <c r="N137" s="1">
        <v>0</v>
      </c>
      <c r="O137" s="1">
        <v>4</v>
      </c>
      <c r="P137" s="1">
        <v>8</v>
      </c>
      <c r="Q137" s="1">
        <v>200</v>
      </c>
      <c r="R137" s="1">
        <v>200</v>
      </c>
      <c r="S137" s="1">
        <v>1</v>
      </c>
      <c r="T137" s="1">
        <v>1</v>
      </c>
      <c r="U137" s="1" t="b">
        <v>1</v>
      </c>
      <c r="V137" s="1">
        <v>251</v>
      </c>
      <c r="W137" s="50">
        <v>91834.71</v>
      </c>
      <c r="X137" s="50">
        <v>87503.14</v>
      </c>
      <c r="Y137" s="50">
        <v>475.92</v>
      </c>
      <c r="Z137" s="50">
        <v>469.83</v>
      </c>
      <c r="AA137" s="50">
        <v>451.9</v>
      </c>
      <c r="AB137" s="50">
        <v>439.91</v>
      </c>
      <c r="AC137" s="16">
        <v>1.05322641650223</v>
      </c>
      <c r="AD137" s="16">
        <v>1.0680857817839</v>
      </c>
      <c r="AE137" s="50">
        <v>1267.6099999999999</v>
      </c>
      <c r="AF137" s="50">
        <v>985.32</v>
      </c>
      <c r="AG137" s="50">
        <v>1291.45</v>
      </c>
      <c r="AH137" s="50">
        <v>1000.91</v>
      </c>
      <c r="AI137" s="16">
        <v>0.98854932776131899</v>
      </c>
      <c r="AJ137" s="16">
        <v>0.98870849940609096</v>
      </c>
      <c r="AK137" s="1">
        <v>0</v>
      </c>
      <c r="AL137" s="1">
        <v>-12</v>
      </c>
      <c r="AN137" s="6">
        <v>4.2861781199323712E-3</v>
      </c>
      <c r="AP137" s="6">
        <v>-2.7795354819734053E-3</v>
      </c>
      <c r="AQ137" s="14"/>
      <c r="AR137" s="6">
        <v>2.7322978625021754E-4</v>
      </c>
      <c r="AT137" s="6">
        <v>-4.4677048761798677E-4</v>
      </c>
      <c r="AV137" s="6">
        <v>-1.5024967961464464E-3</v>
      </c>
      <c r="AX137" s="6">
        <v>-1.6249608511527125E-3</v>
      </c>
      <c r="AZ137" s="6">
        <v>1.7618217879822318E-3</v>
      </c>
      <c r="BA137" s="20"/>
      <c r="BB137" s="6">
        <v>1.1695443852799414E-3</v>
      </c>
      <c r="BC137" s="20"/>
      <c r="BD137" s="6">
        <v>-1.0027724628060564E-2</v>
      </c>
      <c r="BE137" s="23"/>
      <c r="BF137" s="6">
        <v>-1.8501953393485704E-2</v>
      </c>
      <c r="BG137" s="23"/>
      <c r="BH137" s="6">
        <v>1.5355145912661072E-3</v>
      </c>
      <c r="BI137" s="23"/>
      <c r="BJ137" s="6">
        <v>1.6091231679711271E-3</v>
      </c>
      <c r="BK137" s="23"/>
      <c r="BL137" s="6">
        <v>-1.3072390004387757E-2</v>
      </c>
      <c r="BM137" s="20"/>
      <c r="BN137" s="6">
        <v>-2.0456296237518545E-2</v>
      </c>
      <c r="BO137" s="20"/>
    </row>
    <row r="138" spans="1:67" x14ac:dyDescent="0.25">
      <c r="A138" s="1">
        <v>24</v>
      </c>
      <c r="B138" s="1" t="s">
        <v>21</v>
      </c>
      <c r="C138" s="1" t="s">
        <v>22</v>
      </c>
      <c r="D138" s="1" t="s">
        <v>40</v>
      </c>
      <c r="E138" s="1" t="s">
        <v>270</v>
      </c>
      <c r="F138" s="1" t="s">
        <v>73</v>
      </c>
      <c r="G138" s="1" t="b">
        <v>1</v>
      </c>
      <c r="H138" s="1" t="b">
        <v>1</v>
      </c>
      <c r="I138" s="1" t="b">
        <v>0</v>
      </c>
      <c r="J138" s="1" t="b">
        <v>1</v>
      </c>
      <c r="K138" s="1" t="b">
        <v>1</v>
      </c>
      <c r="L138" s="1">
        <v>500</v>
      </c>
      <c r="M138" s="1">
        <v>5</v>
      </c>
      <c r="N138" s="1">
        <v>0</v>
      </c>
      <c r="O138" s="1">
        <v>4</v>
      </c>
      <c r="P138" s="1">
        <v>8</v>
      </c>
      <c r="Q138" s="1">
        <v>200</v>
      </c>
      <c r="R138" s="1">
        <v>200</v>
      </c>
      <c r="S138" s="1">
        <v>1</v>
      </c>
      <c r="T138" s="1">
        <v>1</v>
      </c>
      <c r="U138" s="1" t="b">
        <v>1</v>
      </c>
      <c r="V138" s="1">
        <v>251</v>
      </c>
      <c r="W138" s="50">
        <v>90804.52</v>
      </c>
      <c r="X138" s="50">
        <v>87753.13</v>
      </c>
      <c r="Y138" s="50">
        <v>475.46</v>
      </c>
      <c r="Z138" s="50">
        <v>470.08</v>
      </c>
      <c r="AA138" s="50">
        <v>452.78</v>
      </c>
      <c r="AB138" s="50">
        <v>441.28</v>
      </c>
      <c r="AC138" s="16">
        <v>1.0501780071264499</v>
      </c>
      <c r="AD138" s="16">
        <v>1.0653412200351</v>
      </c>
      <c r="AE138" s="50">
        <v>1270.46</v>
      </c>
      <c r="AF138" s="50">
        <v>1011.85</v>
      </c>
      <c r="AG138" s="50">
        <v>1278.4100000000001</v>
      </c>
      <c r="AH138" s="50">
        <v>1005.01</v>
      </c>
      <c r="AI138" s="16">
        <v>1.00307301403598</v>
      </c>
      <c r="AJ138" s="16">
        <v>1.0110810046029</v>
      </c>
      <c r="AK138" s="1">
        <v>0</v>
      </c>
      <c r="AL138" s="1">
        <v>-12</v>
      </c>
      <c r="AN138" s="6">
        <v>-6.979775437686131E-3</v>
      </c>
      <c r="AP138" s="6">
        <v>6.9449639301888411E-5</v>
      </c>
      <c r="AQ138" s="14"/>
      <c r="AR138" s="6">
        <v>-6.9358330355850928E-4</v>
      </c>
      <c r="AT138" s="6">
        <v>8.5099140498812176E-5</v>
      </c>
      <c r="AV138" s="6">
        <v>4.4191082239608548E-4</v>
      </c>
      <c r="AX138" s="6">
        <v>1.4842519506337304E-3</v>
      </c>
      <c r="AZ138" s="6">
        <v>-1.1376308672014224E-3</v>
      </c>
      <c r="BA138" s="20"/>
      <c r="BB138" s="6">
        <v>-1.4030688658710488E-3</v>
      </c>
      <c r="BC138" s="20"/>
      <c r="BD138" s="6">
        <v>-7.8019446288414285E-3</v>
      </c>
      <c r="BE138" s="23"/>
      <c r="BF138" s="6">
        <v>7.9251395067607699E-3</v>
      </c>
      <c r="BG138" s="23"/>
      <c r="BH138" s="6">
        <v>-8.5771673633352474E-3</v>
      </c>
      <c r="BI138" s="23"/>
      <c r="BJ138" s="6">
        <v>5.7119869669028933E-3</v>
      </c>
      <c r="BK138" s="23"/>
      <c r="BL138" s="6">
        <v>1.4274701248360167E-3</v>
      </c>
      <c r="BM138" s="20"/>
      <c r="BN138" s="6">
        <v>1.7088278775181376E-3</v>
      </c>
      <c r="BO138" s="20"/>
    </row>
    <row r="139" spans="1:67" x14ac:dyDescent="0.25">
      <c r="A139" s="1">
        <v>25</v>
      </c>
      <c r="B139" s="1" t="s">
        <v>21</v>
      </c>
      <c r="C139" s="1" t="s">
        <v>22</v>
      </c>
      <c r="D139" s="1" t="s">
        <v>40</v>
      </c>
      <c r="E139" s="1" t="s">
        <v>270</v>
      </c>
      <c r="F139" s="1" t="s">
        <v>73</v>
      </c>
      <c r="G139" s="1" t="b">
        <v>1</v>
      </c>
      <c r="H139" s="1" t="b">
        <v>1</v>
      </c>
      <c r="I139" s="1" t="b">
        <v>0</v>
      </c>
      <c r="J139" s="1" t="b">
        <v>1</v>
      </c>
      <c r="K139" s="1" t="b">
        <v>1</v>
      </c>
      <c r="L139" s="1">
        <v>500</v>
      </c>
      <c r="M139" s="1">
        <v>5</v>
      </c>
      <c r="N139" s="1">
        <v>0</v>
      </c>
      <c r="O139" s="1">
        <v>4</v>
      </c>
      <c r="P139" s="1">
        <v>8</v>
      </c>
      <c r="Q139" s="1">
        <v>200</v>
      </c>
      <c r="R139" s="1">
        <v>200</v>
      </c>
      <c r="S139" s="1">
        <v>1</v>
      </c>
      <c r="T139" s="1">
        <v>1</v>
      </c>
      <c r="U139" s="1" t="b">
        <v>1</v>
      </c>
      <c r="V139" s="1">
        <v>251</v>
      </c>
      <c r="W139" s="50">
        <v>92213.53</v>
      </c>
      <c r="X139" s="50">
        <v>88127.99</v>
      </c>
      <c r="Y139" s="50">
        <v>475.63</v>
      </c>
      <c r="Z139" s="50">
        <v>470.03</v>
      </c>
      <c r="AA139" s="50">
        <v>452.86</v>
      </c>
      <c r="AB139" s="50">
        <v>439.82</v>
      </c>
      <c r="AC139" s="16">
        <v>1.05035095073106</v>
      </c>
      <c r="AD139" s="16">
        <v>1.0687781643085601</v>
      </c>
      <c r="AE139" s="50">
        <v>1274.55</v>
      </c>
      <c r="AF139" s="50">
        <v>1011.83</v>
      </c>
      <c r="AG139" s="50">
        <v>1307.55</v>
      </c>
      <c r="AH139" s="50">
        <v>985.85</v>
      </c>
      <c r="AI139" s="16">
        <v>0.98295298797132702</v>
      </c>
      <c r="AJ139" s="16">
        <v>1.03279439777555</v>
      </c>
      <c r="AK139" s="1">
        <v>0</v>
      </c>
      <c r="AL139" s="1">
        <v>-12</v>
      </c>
      <c r="AN139" s="6">
        <v>8.428878521505867E-3</v>
      </c>
      <c r="AP139" s="6">
        <v>4.3415027716720012E-3</v>
      </c>
      <c r="AQ139" s="14"/>
      <c r="AR139" s="6">
        <v>-3.3628281384656677E-4</v>
      </c>
      <c r="AT139" s="6">
        <v>-2.1274785124703044E-5</v>
      </c>
      <c r="AV139" s="6">
        <v>6.1867515135460849E-4</v>
      </c>
      <c r="AX139" s="6">
        <v>-1.8292157067445469E-3</v>
      </c>
      <c r="AZ139" s="6">
        <v>-9.7313793604603127E-4</v>
      </c>
      <c r="BA139" s="20"/>
      <c r="BB139" s="6">
        <v>1.8185487148727475E-3</v>
      </c>
      <c r="BC139" s="20"/>
      <c r="BD139" s="6">
        <v>-4.6077550861025607E-3</v>
      </c>
      <c r="BE139" s="23"/>
      <c r="BF139" s="6">
        <v>7.9052170846722891E-3</v>
      </c>
      <c r="BG139" s="23"/>
      <c r="BH139" s="6">
        <v>1.4021264550551749E-2</v>
      </c>
      <c r="BI139" s="23"/>
      <c r="BJ139" s="6">
        <v>-1.3461396054445962E-2</v>
      </c>
      <c r="BK139" s="23"/>
      <c r="BL139" s="6">
        <v>-1.8659548984271912E-2</v>
      </c>
      <c r="BM139" s="20"/>
      <c r="BN139" s="6">
        <v>2.3220949582110517E-2</v>
      </c>
      <c r="BO139" s="20"/>
    </row>
    <row r="140" spans="1:67" x14ac:dyDescent="0.25">
      <c r="A140" s="3">
        <v>26</v>
      </c>
      <c r="B140" s="3" t="s">
        <v>21</v>
      </c>
      <c r="C140" s="3" t="s">
        <v>22</v>
      </c>
      <c r="D140" s="3" t="s">
        <v>40</v>
      </c>
      <c r="E140" s="3" t="s">
        <v>271</v>
      </c>
      <c r="F140" s="3" t="s">
        <v>73</v>
      </c>
      <c r="G140" s="3" t="b">
        <v>1</v>
      </c>
      <c r="H140" s="3" t="b">
        <v>1</v>
      </c>
      <c r="I140" s="3" t="b">
        <v>0</v>
      </c>
      <c r="J140" s="3" t="b">
        <v>1</v>
      </c>
      <c r="K140" s="3" t="b">
        <v>1</v>
      </c>
      <c r="L140" s="3">
        <v>500</v>
      </c>
      <c r="M140" s="3">
        <v>5</v>
      </c>
      <c r="N140" s="3">
        <v>0</v>
      </c>
      <c r="O140" s="3">
        <v>4</v>
      </c>
      <c r="P140" s="3">
        <v>8</v>
      </c>
      <c r="Q140" s="3">
        <v>200</v>
      </c>
      <c r="R140" s="3">
        <v>200</v>
      </c>
      <c r="S140" s="3">
        <v>1</v>
      </c>
      <c r="T140" s="3">
        <v>1</v>
      </c>
      <c r="U140" s="3" t="b">
        <v>1</v>
      </c>
      <c r="V140" s="3">
        <v>251</v>
      </c>
      <c r="W140" s="51">
        <v>89334.35</v>
      </c>
      <c r="X140" s="51">
        <v>86538.76</v>
      </c>
      <c r="Y140" s="51">
        <v>476.84</v>
      </c>
      <c r="Z140" s="51">
        <v>470.25</v>
      </c>
      <c r="AA140" s="51">
        <v>453.17</v>
      </c>
      <c r="AB140" s="51">
        <v>439.86</v>
      </c>
      <c r="AC140" s="17">
        <v>1.0523290933451399</v>
      </c>
      <c r="AD140" s="17">
        <v>1.06973982219365</v>
      </c>
      <c r="AE140" s="51">
        <v>1299.8699999999999</v>
      </c>
      <c r="AF140" s="51">
        <v>1033</v>
      </c>
      <c r="AG140" s="51">
        <v>1281.26</v>
      </c>
      <c r="AH140" s="51">
        <v>1023.54</v>
      </c>
      <c r="AI140" s="17">
        <v>1.02290346115982</v>
      </c>
      <c r="AJ140" s="17">
        <v>1.01281899798328</v>
      </c>
      <c r="AK140" s="3">
        <v>0</v>
      </c>
      <c r="AL140" s="3">
        <v>-11</v>
      </c>
      <c r="AN140" s="6" cm="1">
        <f t="array" ref="AN140:AN144">W140:W144/AO140-1</f>
        <v>-4.0168509511827599E-3</v>
      </c>
      <c r="AO140" s="23">
        <f>AVERAGE(W140:W144)</f>
        <v>89694.64</v>
      </c>
      <c r="AP140" s="6" cm="1">
        <f t="array" ref="AP140:AP144">X140:X144/AQ140-1</f>
        <v>-6.7340129172800411E-3</v>
      </c>
      <c r="AQ140" s="71">
        <f t="shared" ref="AQ140" si="61">AVERAGE(X140:X144)</f>
        <v>87125.464000000007</v>
      </c>
      <c r="AR140" s="6" cm="1">
        <f t="array" ref="AR140:AR144">Y140:Y144/AS140-1</f>
        <v>1.1715748233189771E-3</v>
      </c>
      <c r="AS140" s="23">
        <f>AVERAGE(Y140:Y144)</f>
        <v>476.28199999999998</v>
      </c>
      <c r="AT140" s="6" cm="1">
        <f t="array" ref="AT140:AT144">Z140:Z144/AU140-1</f>
        <v>-1.3182738267369931E-4</v>
      </c>
      <c r="AU140" s="23">
        <f>AVERAGE(Z140:Z144)</f>
        <v>470.31200000000001</v>
      </c>
      <c r="AV140" s="6" cm="1">
        <f t="array" ref="AV140:AV144">AA140:AA144/AW140-1</f>
        <v>7.2431444079845697E-4</v>
      </c>
      <c r="AW140" s="23">
        <f>AVERAGE(AA140:AA144)</f>
        <v>452.84199999999998</v>
      </c>
      <c r="AX140" s="6" cm="1">
        <f t="array" ref="AX140:AX144">AB140:AB144/AY140-1</f>
        <v>4.0028747918952057E-4</v>
      </c>
      <c r="AY140" s="23">
        <f>AVERAGE(AB140:AB144)</f>
        <v>439.68400000000003</v>
      </c>
      <c r="AZ140" s="6" cm="1">
        <f t="array" ref="AZ140:AZ144">AC140:AC144/BA140-1</f>
        <v>4.5273110301402575E-4</v>
      </c>
      <c r="BA140" s="20">
        <f>AVERAGE(AC140:AC144)</f>
        <v>1.0518528868274779</v>
      </c>
      <c r="BB140" s="6" cm="1">
        <f t="array" ref="BB140:BB144">AD140:AD144/BC140-1</f>
        <v>6.5264323453950723E-4</v>
      </c>
      <c r="BC140" s="20">
        <f>AVERAGE(AD140:AD144)</f>
        <v>1.0690421190871899</v>
      </c>
      <c r="BD140" s="6" cm="1">
        <f t="array" ref="BD140:BD144">AE140:AE144/BE140-1</f>
        <v>1.6519308760301055E-2</v>
      </c>
      <c r="BE140" s="23">
        <f>AVERAGE(AE140:AE144)</f>
        <v>1278.7459999999999</v>
      </c>
      <c r="BF140" s="6" cm="1">
        <f t="array" ref="BF140:BF144">AF140:AF144/BG140-1</f>
        <v>2.7003993329568488E-3</v>
      </c>
      <c r="BG140" s="23">
        <f>AVERAGE(AF140:AF144)</f>
        <v>1030.2179999999998</v>
      </c>
      <c r="BH140" s="6" cm="1">
        <f t="array" ref="BH140:BH144">AG140:AG144/BI140-1</f>
        <v>5.4286839796537922E-3</v>
      </c>
      <c r="BI140" s="23">
        <f>AVERAGE(AG140:AG144)</f>
        <v>1274.3420000000001</v>
      </c>
      <c r="BJ140" s="6" cm="1">
        <f t="array" ref="BJ140:BJ144">AH140:AH144/BK140-1</f>
        <v>2.110768436975885E-4</v>
      </c>
      <c r="BK140" s="23">
        <f>AVERAGE(AH140:AH144)</f>
        <v>1023.324</v>
      </c>
      <c r="BL140" s="6" cm="1">
        <f t="array" ref="BL140:BL144">AI140:AI144/BM140-1</f>
        <v>1.0058701028290873E-2</v>
      </c>
      <c r="BM140" s="20">
        <f>AVERAGE(AI140:AI144)</f>
        <v>1.0127168451877624</v>
      </c>
      <c r="BN140" s="6" cm="1">
        <f t="array" ref="BN140:BN144">AJ140:AJ144/BO140-1</f>
        <v>1.9074108863355033E-3</v>
      </c>
      <c r="BO140" s="20">
        <f>AVERAGE(AJ140:AJ144)</f>
        <v>1.010890813840065</v>
      </c>
    </row>
    <row r="141" spans="1:67" x14ac:dyDescent="0.25">
      <c r="A141" s="3">
        <v>27</v>
      </c>
      <c r="B141" s="3" t="s">
        <v>21</v>
      </c>
      <c r="C141" s="3" t="s">
        <v>22</v>
      </c>
      <c r="D141" s="3" t="s">
        <v>40</v>
      </c>
      <c r="E141" s="3" t="s">
        <v>271</v>
      </c>
      <c r="F141" s="3" t="s">
        <v>73</v>
      </c>
      <c r="G141" s="3" t="b">
        <v>1</v>
      </c>
      <c r="H141" s="3" t="b">
        <v>1</v>
      </c>
      <c r="I141" s="3" t="b">
        <v>0</v>
      </c>
      <c r="J141" s="3" t="b">
        <v>1</v>
      </c>
      <c r="K141" s="3" t="b">
        <v>1</v>
      </c>
      <c r="L141" s="3">
        <v>500</v>
      </c>
      <c r="M141" s="3">
        <v>5</v>
      </c>
      <c r="N141" s="3">
        <v>0</v>
      </c>
      <c r="O141" s="3">
        <v>4</v>
      </c>
      <c r="P141" s="3">
        <v>8</v>
      </c>
      <c r="Q141" s="3">
        <v>200</v>
      </c>
      <c r="R141" s="3">
        <v>200</v>
      </c>
      <c r="S141" s="3">
        <v>1</v>
      </c>
      <c r="T141" s="3">
        <v>1</v>
      </c>
      <c r="U141" s="3" t="b">
        <v>1</v>
      </c>
      <c r="V141" s="3">
        <v>251</v>
      </c>
      <c r="W141" s="51">
        <v>90169.8</v>
      </c>
      <c r="X141" s="51">
        <v>87680.36</v>
      </c>
      <c r="Y141" s="51">
        <v>476.05</v>
      </c>
      <c r="Z141" s="51">
        <v>469.92</v>
      </c>
      <c r="AA141" s="51">
        <v>452.15</v>
      </c>
      <c r="AB141" s="51">
        <v>439.27</v>
      </c>
      <c r="AC141" s="17">
        <v>1.0529167229529901</v>
      </c>
      <c r="AD141" s="17">
        <v>1.06938151996038</v>
      </c>
      <c r="AE141" s="51">
        <v>1279.3900000000001</v>
      </c>
      <c r="AF141" s="51">
        <v>1029.28</v>
      </c>
      <c r="AG141" s="51">
        <v>1255.74</v>
      </c>
      <c r="AH141" s="51">
        <v>1020.49</v>
      </c>
      <c r="AI141" s="17">
        <v>1.0244361324778699</v>
      </c>
      <c r="AJ141" s="17">
        <v>1.01165246237397</v>
      </c>
      <c r="AK141" s="3">
        <v>0</v>
      </c>
      <c r="AL141" s="3">
        <v>-11</v>
      </c>
      <c r="AN141" s="6">
        <v>5.2975294844821441E-3</v>
      </c>
      <c r="AP141" s="6">
        <v>6.3689302131004766E-3</v>
      </c>
      <c r="AQ141" s="14"/>
      <c r="AR141" s="6">
        <v>-4.8710637815407853E-4</v>
      </c>
      <c r="AT141" s="6">
        <v>-8.334892581945974E-4</v>
      </c>
      <c r="AV141" s="6">
        <v>-1.5281268080257204E-3</v>
      </c>
      <c r="AX141" s="6">
        <v>-9.4158532036658915E-4</v>
      </c>
      <c r="AZ141" s="6">
        <v>1.0113925044412664E-3</v>
      </c>
      <c r="BA141" s="20"/>
      <c r="BB141" s="6">
        <v>3.1748129201858433E-4</v>
      </c>
      <c r="BC141" s="20"/>
      <c r="BD141" s="6">
        <v>5.0361838864021458E-4</v>
      </c>
      <c r="BE141" s="23"/>
      <c r="BF141" s="6">
        <v>-9.1048690665462839E-4</v>
      </c>
      <c r="BG141" s="23"/>
      <c r="BH141" s="6">
        <v>-1.4597337292500789E-2</v>
      </c>
      <c r="BI141" s="23"/>
      <c r="BJ141" s="6">
        <v>-2.7694063659211565E-3</v>
      </c>
      <c r="BK141" s="23"/>
      <c r="BL141" s="6">
        <v>1.1572126350811063E-2</v>
      </c>
      <c r="BM141" s="20"/>
      <c r="BN141" s="6">
        <v>7.5344292724532913E-4</v>
      </c>
      <c r="BO141" s="20"/>
    </row>
    <row r="142" spans="1:67" x14ac:dyDescent="0.25">
      <c r="A142" s="3">
        <v>28</v>
      </c>
      <c r="B142" s="3" t="s">
        <v>21</v>
      </c>
      <c r="C142" s="3" t="s">
        <v>22</v>
      </c>
      <c r="D142" s="3" t="s">
        <v>40</v>
      </c>
      <c r="E142" s="3" t="s">
        <v>271</v>
      </c>
      <c r="F142" s="3" t="s">
        <v>73</v>
      </c>
      <c r="G142" s="3" t="b">
        <v>1</v>
      </c>
      <c r="H142" s="3" t="b">
        <v>1</v>
      </c>
      <c r="I142" s="3" t="b">
        <v>0</v>
      </c>
      <c r="J142" s="3" t="b">
        <v>1</v>
      </c>
      <c r="K142" s="3" t="b">
        <v>1</v>
      </c>
      <c r="L142" s="3">
        <v>500</v>
      </c>
      <c r="M142" s="3">
        <v>5</v>
      </c>
      <c r="N142" s="3">
        <v>0</v>
      </c>
      <c r="O142" s="3">
        <v>4</v>
      </c>
      <c r="P142" s="3">
        <v>8</v>
      </c>
      <c r="Q142" s="3">
        <v>200</v>
      </c>
      <c r="R142" s="3">
        <v>200</v>
      </c>
      <c r="S142" s="3">
        <v>1</v>
      </c>
      <c r="T142" s="3">
        <v>1</v>
      </c>
      <c r="U142" s="3" t="b">
        <v>1</v>
      </c>
      <c r="V142" s="3">
        <v>251</v>
      </c>
      <c r="W142" s="51">
        <v>88469.17</v>
      </c>
      <c r="X142" s="51">
        <v>86311.03</v>
      </c>
      <c r="Y142" s="51">
        <v>476.39</v>
      </c>
      <c r="Z142" s="51">
        <v>470.81</v>
      </c>
      <c r="AA142" s="51">
        <v>453.33</v>
      </c>
      <c r="AB142" s="51">
        <v>440.32</v>
      </c>
      <c r="AC142" s="17">
        <v>1.05098675403779</v>
      </c>
      <c r="AD142" s="17">
        <v>1.0667344811727399</v>
      </c>
      <c r="AE142" s="51">
        <v>1269.6600000000001</v>
      </c>
      <c r="AF142" s="51">
        <v>1016.68</v>
      </c>
      <c r="AG142" s="51">
        <v>1271.8699999999999</v>
      </c>
      <c r="AH142" s="51">
        <v>1027.8499999999999</v>
      </c>
      <c r="AI142" s="17">
        <v>1.01249650992225</v>
      </c>
      <c r="AJ142" s="17">
        <v>0.99308239383325403</v>
      </c>
      <c r="AK142" s="3">
        <v>0</v>
      </c>
      <c r="AL142" s="3">
        <v>-11</v>
      </c>
      <c r="AN142" s="6">
        <v>-1.3662689320119936E-2</v>
      </c>
      <c r="AP142" s="6">
        <v>-9.3478296999371935E-3</v>
      </c>
      <c r="AQ142" s="14"/>
      <c r="AR142" s="6">
        <v>2.267564174165404E-4</v>
      </c>
      <c r="AT142" s="6">
        <v>1.0588715576043128E-3</v>
      </c>
      <c r="AV142" s="6">
        <v>1.0776385582609294E-3</v>
      </c>
      <c r="AX142" s="6">
        <v>1.4464933907079036E-3</v>
      </c>
      <c r="AZ142" s="6">
        <v>-8.2343529264850002E-4</v>
      </c>
      <c r="BA142" s="20"/>
      <c r="BB142" s="6">
        <v>-2.158603363935141E-3</v>
      </c>
      <c r="BC142" s="20"/>
      <c r="BD142" s="6">
        <v>-7.1053985701615696E-3</v>
      </c>
      <c r="BE142" s="23"/>
      <c r="BF142" s="6">
        <v>-1.3140908040822352E-2</v>
      </c>
      <c r="BG142" s="23"/>
      <c r="BH142" s="6">
        <v>-1.9398246310646794E-3</v>
      </c>
      <c r="BI142" s="23"/>
      <c r="BJ142" s="6">
        <v>4.4228416415523775E-3</v>
      </c>
      <c r="BK142" s="23"/>
      <c r="BL142" s="6">
        <v>-2.1756848082399305E-4</v>
      </c>
      <c r="BM142" s="20"/>
      <c r="BN142" s="6">
        <v>-1.7616561317005286E-2</v>
      </c>
      <c r="BO142" s="20"/>
    </row>
    <row r="143" spans="1:67" x14ac:dyDescent="0.25">
      <c r="A143" s="3">
        <v>29</v>
      </c>
      <c r="B143" s="3" t="s">
        <v>21</v>
      </c>
      <c r="C143" s="3" t="s">
        <v>22</v>
      </c>
      <c r="D143" s="3" t="s">
        <v>40</v>
      </c>
      <c r="E143" s="3" t="s">
        <v>271</v>
      </c>
      <c r="F143" s="3" t="s">
        <v>73</v>
      </c>
      <c r="G143" s="3" t="b">
        <v>1</v>
      </c>
      <c r="H143" s="3" t="b">
        <v>1</v>
      </c>
      <c r="I143" s="3" t="b">
        <v>0</v>
      </c>
      <c r="J143" s="3" t="b">
        <v>1</v>
      </c>
      <c r="K143" s="3" t="b">
        <v>1</v>
      </c>
      <c r="L143" s="3">
        <v>500</v>
      </c>
      <c r="M143" s="3">
        <v>5</v>
      </c>
      <c r="N143" s="3">
        <v>0</v>
      </c>
      <c r="O143" s="3">
        <v>4</v>
      </c>
      <c r="P143" s="3">
        <v>8</v>
      </c>
      <c r="Q143" s="3">
        <v>200</v>
      </c>
      <c r="R143" s="3">
        <v>200</v>
      </c>
      <c r="S143" s="3">
        <v>1</v>
      </c>
      <c r="T143" s="3">
        <v>1</v>
      </c>
      <c r="U143" s="3" t="b">
        <v>1</v>
      </c>
      <c r="V143" s="3">
        <v>251</v>
      </c>
      <c r="W143" s="51">
        <v>90947.34</v>
      </c>
      <c r="X143" s="51">
        <v>87758.98</v>
      </c>
      <c r="Y143" s="51">
        <v>476.27</v>
      </c>
      <c r="Z143" s="51">
        <v>470.23</v>
      </c>
      <c r="AA143" s="51">
        <v>452.83</v>
      </c>
      <c r="AB143" s="51">
        <v>439.21</v>
      </c>
      <c r="AC143" s="17">
        <v>1.05186244221313</v>
      </c>
      <c r="AD143" s="17">
        <v>1.07111927362963</v>
      </c>
      <c r="AE143" s="51">
        <v>1285.79</v>
      </c>
      <c r="AF143" s="51">
        <v>1041.97</v>
      </c>
      <c r="AG143" s="51">
        <v>1297.5</v>
      </c>
      <c r="AH143" s="51">
        <v>1019.88</v>
      </c>
      <c r="AI143" s="17">
        <v>0.99932792546166205</v>
      </c>
      <c r="AJ143" s="17">
        <v>1.0257996676227199</v>
      </c>
      <c r="AK143" s="3">
        <v>0</v>
      </c>
      <c r="AL143" s="3">
        <v>-11</v>
      </c>
      <c r="AN143" s="6">
        <v>1.3966274907842857E-2</v>
      </c>
      <c r="AP143" s="6">
        <v>7.2713070429097915E-3</v>
      </c>
      <c r="AQ143" s="14"/>
      <c r="AR143" s="6">
        <v>-2.5195157490776054E-5</v>
      </c>
      <c r="AT143" s="6">
        <v>-1.7435234482643391E-4</v>
      </c>
      <c r="AV143" s="6">
        <v>-2.6499308809713185E-5</v>
      </c>
      <c r="AX143" s="6">
        <v>-1.0780469609993348E-3</v>
      </c>
      <c r="AZ143" s="6">
        <v>9.0843365756487771E-6</v>
      </c>
      <c r="BA143" s="20"/>
      <c r="BB143" s="6">
        <v>1.9430053366031874E-3</v>
      </c>
      <c r="BC143" s="20"/>
      <c r="BD143" s="6">
        <v>5.5085216297843242E-3</v>
      </c>
      <c r="BE143" s="23"/>
      <c r="BF143" s="6">
        <v>1.1407294378471544E-2</v>
      </c>
      <c r="BG143" s="23"/>
      <c r="BH143" s="6">
        <v>1.8172515698297476E-2</v>
      </c>
      <c r="BI143" s="23"/>
      <c r="BJ143" s="6">
        <v>-3.3655030078449943E-3</v>
      </c>
      <c r="BK143" s="23"/>
      <c r="BL143" s="6">
        <v>-1.3220792948909654E-2</v>
      </c>
      <c r="BM143" s="20"/>
      <c r="BN143" s="6">
        <v>1.4748233516951981E-2</v>
      </c>
      <c r="BO143" s="20"/>
    </row>
    <row r="144" spans="1:67" ht="15.75" thickBot="1" x14ac:dyDescent="0.3">
      <c r="A144" s="65">
        <v>30</v>
      </c>
      <c r="B144" s="65" t="s">
        <v>21</v>
      </c>
      <c r="C144" s="65" t="s">
        <v>22</v>
      </c>
      <c r="D144" s="65" t="s">
        <v>40</v>
      </c>
      <c r="E144" s="65" t="s">
        <v>271</v>
      </c>
      <c r="F144" s="65" t="s">
        <v>73</v>
      </c>
      <c r="G144" s="65" t="b">
        <v>1</v>
      </c>
      <c r="H144" s="65" t="b">
        <v>1</v>
      </c>
      <c r="I144" s="65" t="b">
        <v>0</v>
      </c>
      <c r="J144" s="65" t="b">
        <v>1</v>
      </c>
      <c r="K144" s="65" t="b">
        <v>1</v>
      </c>
      <c r="L144" s="65">
        <v>500</v>
      </c>
      <c r="M144" s="65">
        <v>5</v>
      </c>
      <c r="N144" s="65">
        <v>0</v>
      </c>
      <c r="O144" s="65">
        <v>4</v>
      </c>
      <c r="P144" s="65">
        <v>8</v>
      </c>
      <c r="Q144" s="65">
        <v>200</v>
      </c>
      <c r="R144" s="65">
        <v>200</v>
      </c>
      <c r="S144" s="65">
        <v>1</v>
      </c>
      <c r="T144" s="65">
        <v>1</v>
      </c>
      <c r="U144" s="65" t="b">
        <v>1</v>
      </c>
      <c r="V144" s="65">
        <v>251</v>
      </c>
      <c r="W144" s="66">
        <v>89552.54</v>
      </c>
      <c r="X144" s="66">
        <v>87338.19</v>
      </c>
      <c r="Y144" s="66">
        <v>475.86</v>
      </c>
      <c r="Z144" s="66">
        <v>470.35</v>
      </c>
      <c r="AA144" s="66">
        <v>452.73</v>
      </c>
      <c r="AB144" s="66">
        <v>439.76</v>
      </c>
      <c r="AC144" s="67">
        <v>1.05116942158834</v>
      </c>
      <c r="AD144" s="67">
        <v>1.0682354984795499</v>
      </c>
      <c r="AE144" s="66">
        <v>1259.02</v>
      </c>
      <c r="AF144" s="66">
        <v>1030.1600000000001</v>
      </c>
      <c r="AG144" s="66">
        <v>1265.3399999999999</v>
      </c>
      <c r="AH144" s="66">
        <v>1024.8599999999999</v>
      </c>
      <c r="AI144" s="67">
        <v>1.00442019691721</v>
      </c>
      <c r="AJ144" s="67">
        <v>1.0111005473871</v>
      </c>
      <c r="AK144" s="65">
        <v>0</v>
      </c>
      <c r="AL144" s="65">
        <v>-11</v>
      </c>
      <c r="AM144" s="64"/>
      <c r="AN144" s="59">
        <v>-1.5842641210221942E-3</v>
      </c>
      <c r="AO144" s="64"/>
      <c r="AP144" s="59">
        <v>2.4416053612064115E-3</v>
      </c>
      <c r="AQ144" s="72"/>
      <c r="AR144" s="59">
        <v>-8.8602970509066292E-4</v>
      </c>
      <c r="AS144" s="64"/>
      <c r="AT144" s="59">
        <v>8.0797428090306767E-5</v>
      </c>
      <c r="AU144" s="64"/>
      <c r="AV144" s="59">
        <v>-2.4732688222373067E-4</v>
      </c>
      <c r="AW144" s="64"/>
      <c r="AX144" s="59">
        <v>1.7285141146805572E-4</v>
      </c>
      <c r="AY144" s="64"/>
      <c r="AZ144" s="59">
        <v>-6.4977265138210782E-4</v>
      </c>
      <c r="BA144" s="68"/>
      <c r="BB144" s="59">
        <v>-7.5452649922602699E-4</v>
      </c>
      <c r="BC144" s="68"/>
      <c r="BD144" s="59">
        <v>-1.542605020856358E-2</v>
      </c>
      <c r="BE144" s="69"/>
      <c r="BF144" s="59">
        <v>-5.6298763950746178E-5</v>
      </c>
      <c r="BG144" s="69"/>
      <c r="BH144" s="59">
        <v>-7.0640377543863542E-3</v>
      </c>
      <c r="BI144" s="69"/>
      <c r="BJ144" s="59">
        <v>1.5009908885161849E-3</v>
      </c>
      <c r="BK144" s="69"/>
      <c r="BL144" s="59">
        <v>-8.1924659493682883E-3</v>
      </c>
      <c r="BM144" s="68"/>
      <c r="BN144" s="59">
        <v>2.0747398647169568E-4</v>
      </c>
      <c r="BO144" s="68"/>
    </row>
    <row r="145" spans="1:67" x14ac:dyDescent="0.25">
      <c r="A145" s="1">
        <v>31</v>
      </c>
      <c r="B145" s="1" t="s">
        <v>21</v>
      </c>
      <c r="C145" s="1" t="s">
        <v>22</v>
      </c>
      <c r="D145" s="1" t="s">
        <v>40</v>
      </c>
      <c r="E145" s="1" t="s">
        <v>272</v>
      </c>
      <c r="F145" s="1" t="s">
        <v>73</v>
      </c>
      <c r="G145" s="1" t="b">
        <v>1</v>
      </c>
      <c r="H145" s="1" t="b">
        <v>1</v>
      </c>
      <c r="I145" s="1" t="b">
        <v>0</v>
      </c>
      <c r="J145" s="1" t="b">
        <v>1</v>
      </c>
      <c r="K145" s="1" t="b">
        <v>1</v>
      </c>
      <c r="L145" s="1">
        <v>500</v>
      </c>
      <c r="M145" s="1">
        <v>5</v>
      </c>
      <c r="N145" s="1">
        <v>0</v>
      </c>
      <c r="O145" s="1">
        <v>4</v>
      </c>
      <c r="P145" s="1">
        <v>8</v>
      </c>
      <c r="Q145" s="1">
        <v>200</v>
      </c>
      <c r="R145" s="1">
        <v>200</v>
      </c>
      <c r="S145" s="1">
        <v>1</v>
      </c>
      <c r="T145" s="1">
        <v>1</v>
      </c>
      <c r="U145" s="1" t="b">
        <v>1</v>
      </c>
      <c r="V145" s="1">
        <v>251</v>
      </c>
      <c r="W145" s="50">
        <v>100338.53</v>
      </c>
      <c r="X145" s="50">
        <v>83825.88</v>
      </c>
      <c r="Y145" s="50">
        <v>474.14</v>
      </c>
      <c r="Z145" s="50">
        <v>469.63</v>
      </c>
      <c r="AA145" s="50">
        <v>450.07</v>
      </c>
      <c r="AB145" s="50">
        <v>438.97</v>
      </c>
      <c r="AC145" s="16">
        <v>1.0536068552342499</v>
      </c>
      <c r="AD145" s="16">
        <v>1.06990898211232</v>
      </c>
      <c r="AE145" s="50">
        <v>1308.93</v>
      </c>
      <c r="AF145" s="50">
        <v>929.11</v>
      </c>
      <c r="AG145" s="50">
        <v>1350.19</v>
      </c>
      <c r="AH145" s="50">
        <v>915.66</v>
      </c>
      <c r="AI145" s="16">
        <v>0.97937014551789103</v>
      </c>
      <c r="AJ145" s="16">
        <v>1.0180803290168201</v>
      </c>
      <c r="AK145" s="1">
        <v>0</v>
      </c>
      <c r="AL145" s="1">
        <v>-14</v>
      </c>
      <c r="AN145" s="6" cm="1">
        <f t="array" ref="AN145:AN149">W145:W149/AO145-1</f>
        <v>1.2481392329431795E-2</v>
      </c>
      <c r="AO145" s="23">
        <f>AVERAGE(W145:W149)</f>
        <v>99101.604000000007</v>
      </c>
      <c r="AP145" s="6" cm="1">
        <f t="array" ref="AP145:AP149">X145:X149/AQ145-1</f>
        <v>1.1066188709467406E-2</v>
      </c>
      <c r="AQ145" s="71">
        <f t="shared" ref="AQ145" si="62">AVERAGE(X145:X149)</f>
        <v>82908.399999999994</v>
      </c>
      <c r="AR145" s="6" cm="1">
        <f t="array" ref="AR145:AR149">Y145:Y149/AS145-1</f>
        <v>-4.1320920191612043E-4</v>
      </c>
      <c r="AS145" s="23">
        <f>AVERAGE(Y145:Y149)</f>
        <v>474.33600000000007</v>
      </c>
      <c r="AT145" s="6" cm="1">
        <f t="array" ref="AT145:AT149">Z145:Z149/AU145-1</f>
        <v>-5.703365411215966E-4</v>
      </c>
      <c r="AU145" s="23">
        <f>AVERAGE(Z145:Z149)</f>
        <v>469.89799999999997</v>
      </c>
      <c r="AV145" s="6" cm="1">
        <f t="array" ref="AV145:AV149">AA145:AA149/AW145-1</f>
        <v>-1.0121502421613915E-3</v>
      </c>
      <c r="AW145" s="23">
        <f>AVERAGE(AA145:AA149)</f>
        <v>450.52600000000001</v>
      </c>
      <c r="AX145" s="6" cm="1">
        <f t="array" ref="AX145:AX149">AB145:AB149/AY145-1</f>
        <v>-1.2059158134243297E-3</v>
      </c>
      <c r="AY145" s="23">
        <f>AVERAGE(AB145:AB149)</f>
        <v>439.5</v>
      </c>
      <c r="AZ145" s="6" cm="1">
        <f t="array" ref="AZ145:AZ149">AC145:AC149/BA145-1</f>
        <v>6.1191172913432901E-4</v>
      </c>
      <c r="BA145" s="20">
        <f>AVERAGE(AC145:AC149)</f>
        <v>1.052962535108678</v>
      </c>
      <c r="BB145" s="6" cm="1">
        <f t="array" ref="BB145:BB149">AD145:AD149/BC145-1</f>
        <v>6.1435722075864341E-4</v>
      </c>
      <c r="BC145" s="20">
        <f>AVERAGE(AD145:AD149)</f>
        <v>1.0692520793765439</v>
      </c>
      <c r="BD145" s="6" cm="1">
        <f t="array" ref="BD145:BD149">AE145:AE149/BE145-1</f>
        <v>-2.9433406916848925E-3</v>
      </c>
      <c r="BE145" s="23">
        <f>AVERAGE(AE145:AE149)</f>
        <v>1312.7939999999999</v>
      </c>
      <c r="BF145" s="6" cm="1">
        <f t="array" ref="BF145:BF149">AF145:AF149/BG145-1</f>
        <v>-6.9600757570900118E-3</v>
      </c>
      <c r="BG145" s="23">
        <f>AVERAGE(AF145:AF149)</f>
        <v>935.62200000000007</v>
      </c>
      <c r="BH145" s="6" cm="1">
        <f t="array" ref="BH145:BH149">AG145:AG149/BI145-1</f>
        <v>8.4820074781488675E-3</v>
      </c>
      <c r="BI145" s="23">
        <f>AVERAGE(AG145:AG149)</f>
        <v>1338.8340000000001</v>
      </c>
      <c r="BJ145" s="6" cm="1">
        <f t="array" ref="BJ145:BJ149">AH145:AH149/BK145-1</f>
        <v>6.1357512998914121E-3</v>
      </c>
      <c r="BK145" s="23">
        <f>AVERAGE(AH145:AH149)</f>
        <v>910.07600000000002</v>
      </c>
      <c r="BL145" s="6" cm="1">
        <f t="array" ref="BL145:BL149">AI145:AI149/BM145-1</f>
        <v>-1.0950675276190092E-2</v>
      </c>
      <c r="BM145" s="20">
        <f>AVERAGE(AI145:AI149)</f>
        <v>0.99021365369353875</v>
      </c>
      <c r="BN145" s="6" cm="1">
        <f t="array" ref="BN145:BN149">AJ145:AJ149/BO145-1</f>
        <v>-1.4281669118896612E-2</v>
      </c>
      <c r="BO145" s="20">
        <f>AVERAGE(AJ145:AJ149)</f>
        <v>1.0328308778703439</v>
      </c>
    </row>
    <row r="146" spans="1:67" x14ac:dyDescent="0.25">
      <c r="A146" s="1">
        <v>32</v>
      </c>
      <c r="B146" s="1" t="s">
        <v>21</v>
      </c>
      <c r="C146" s="1" t="s">
        <v>22</v>
      </c>
      <c r="D146" s="1" t="s">
        <v>40</v>
      </c>
      <c r="E146" s="1" t="s">
        <v>272</v>
      </c>
      <c r="F146" s="1" t="s">
        <v>73</v>
      </c>
      <c r="G146" s="1" t="b">
        <v>1</v>
      </c>
      <c r="H146" s="1" t="b">
        <v>1</v>
      </c>
      <c r="I146" s="1" t="b">
        <v>0</v>
      </c>
      <c r="J146" s="1" t="b">
        <v>1</v>
      </c>
      <c r="K146" s="1" t="b">
        <v>1</v>
      </c>
      <c r="L146" s="1">
        <v>500</v>
      </c>
      <c r="M146" s="1">
        <v>5</v>
      </c>
      <c r="N146" s="1">
        <v>0</v>
      </c>
      <c r="O146" s="1">
        <v>4</v>
      </c>
      <c r="P146" s="1">
        <v>8</v>
      </c>
      <c r="Q146" s="1">
        <v>200</v>
      </c>
      <c r="R146" s="1">
        <v>200</v>
      </c>
      <c r="S146" s="1">
        <v>1</v>
      </c>
      <c r="T146" s="1">
        <v>1</v>
      </c>
      <c r="U146" s="1" t="b">
        <v>1</v>
      </c>
      <c r="V146" s="1">
        <v>251</v>
      </c>
      <c r="W146" s="50">
        <v>99095.35</v>
      </c>
      <c r="X146" s="50">
        <v>82783.259999999995</v>
      </c>
      <c r="Y146" s="50">
        <v>474.46</v>
      </c>
      <c r="Z146" s="50">
        <v>469.77</v>
      </c>
      <c r="AA146" s="50">
        <v>450.75</v>
      </c>
      <c r="AB146" s="50">
        <v>439.44</v>
      </c>
      <c r="AC146" s="16">
        <v>1.0526981375225799</v>
      </c>
      <c r="AD146" s="16">
        <v>1.06906500599578</v>
      </c>
      <c r="AE146" s="50">
        <v>1334.08</v>
      </c>
      <c r="AF146" s="50">
        <v>934.38</v>
      </c>
      <c r="AG146" s="50">
        <v>1334.53</v>
      </c>
      <c r="AH146" s="50">
        <v>904.16</v>
      </c>
      <c r="AI146" s="16">
        <v>1.00872166842195</v>
      </c>
      <c r="AJ146" s="16">
        <v>1.0368985308245799</v>
      </c>
      <c r="AK146" s="1">
        <v>0</v>
      </c>
      <c r="AL146" s="1">
        <v>-14</v>
      </c>
      <c r="AN146" s="6">
        <v>-6.3106950317415311E-5</v>
      </c>
      <c r="AP146" s="6">
        <v>-1.5093766132261432E-3</v>
      </c>
      <c r="AQ146" s="14"/>
      <c r="AR146" s="6">
        <v>2.6141806651813759E-4</v>
      </c>
      <c r="AT146" s="6">
        <v>-2.7239954202828986E-4</v>
      </c>
      <c r="AV146" s="6">
        <v>4.9719661018454708E-4</v>
      </c>
      <c r="AX146" s="6">
        <v>-1.3651877133102897E-4</v>
      </c>
      <c r="AZ146" s="6">
        <v>-2.5109875924578251E-4</v>
      </c>
      <c r="BA146" s="20"/>
      <c r="BB146" s="6">
        <v>-1.7495722886307075E-4</v>
      </c>
      <c r="BC146" s="20"/>
      <c r="BD146" s="6">
        <v>1.6214272764805582E-2</v>
      </c>
      <c r="BE146" s="23"/>
      <c r="BF146" s="6">
        <v>-1.3274591662018054E-3</v>
      </c>
      <c r="BG146" s="23"/>
      <c r="BH146" s="6">
        <v>-3.2147376000311034E-3</v>
      </c>
      <c r="BI146" s="23"/>
      <c r="BJ146" s="6">
        <v>-6.5005559975211957E-3</v>
      </c>
      <c r="BK146" s="23"/>
      <c r="BL146" s="6">
        <v>1.869093064852767E-2</v>
      </c>
      <c r="BM146" s="20"/>
      <c r="BN146" s="6">
        <v>3.9383533561887507E-3</v>
      </c>
      <c r="BO146" s="20"/>
    </row>
    <row r="147" spans="1:67" x14ac:dyDescent="0.25">
      <c r="A147" s="1">
        <v>33</v>
      </c>
      <c r="B147" s="1" t="s">
        <v>21</v>
      </c>
      <c r="C147" s="1" t="s">
        <v>22</v>
      </c>
      <c r="D147" s="1" t="s">
        <v>40</v>
      </c>
      <c r="E147" s="1" t="s">
        <v>272</v>
      </c>
      <c r="F147" s="1" t="s">
        <v>73</v>
      </c>
      <c r="G147" s="1" t="b">
        <v>1</v>
      </c>
      <c r="H147" s="1" t="b">
        <v>1</v>
      </c>
      <c r="I147" s="1" t="b">
        <v>0</v>
      </c>
      <c r="J147" s="1" t="b">
        <v>1</v>
      </c>
      <c r="K147" s="1" t="b">
        <v>1</v>
      </c>
      <c r="L147" s="1">
        <v>500</v>
      </c>
      <c r="M147" s="1">
        <v>5</v>
      </c>
      <c r="N147" s="1">
        <v>0</v>
      </c>
      <c r="O147" s="1">
        <v>4</v>
      </c>
      <c r="P147" s="1">
        <v>8</v>
      </c>
      <c r="Q147" s="1">
        <v>200</v>
      </c>
      <c r="R147" s="1">
        <v>200</v>
      </c>
      <c r="S147" s="1">
        <v>1</v>
      </c>
      <c r="T147" s="1">
        <v>1</v>
      </c>
      <c r="U147" s="1" t="b">
        <v>1</v>
      </c>
      <c r="V147" s="1">
        <v>251</v>
      </c>
      <c r="W147" s="50">
        <v>98699.42</v>
      </c>
      <c r="X147" s="50">
        <v>82679.44</v>
      </c>
      <c r="Y147" s="50">
        <v>474.86</v>
      </c>
      <c r="Z147" s="50">
        <v>470.43</v>
      </c>
      <c r="AA147" s="50">
        <v>450.18</v>
      </c>
      <c r="AB147" s="50">
        <v>439.22</v>
      </c>
      <c r="AC147" s="16">
        <v>1.05492186986977</v>
      </c>
      <c r="AD147" s="16">
        <v>1.07114575876416</v>
      </c>
      <c r="AE147" s="50">
        <v>1321.91</v>
      </c>
      <c r="AF147" s="50">
        <v>942.76</v>
      </c>
      <c r="AG147" s="50">
        <v>1330.12</v>
      </c>
      <c r="AH147" s="50">
        <v>906.89</v>
      </c>
      <c r="AI147" s="16">
        <v>1.00087746824876</v>
      </c>
      <c r="AJ147" s="16">
        <v>1.044132893525</v>
      </c>
      <c r="AK147" s="1">
        <v>0</v>
      </c>
      <c r="AL147" s="1">
        <v>-14</v>
      </c>
      <c r="AN147" s="6">
        <v>-4.0582996012860084E-3</v>
      </c>
      <c r="AP147" s="6">
        <v>-2.7616019607179521E-3</v>
      </c>
      <c r="AQ147" s="14"/>
      <c r="AR147" s="6">
        <v>1.1047021520609324E-3</v>
      </c>
      <c r="AT147" s="6">
        <v>1.1321605965550763E-3</v>
      </c>
      <c r="AV147" s="6">
        <v>-7.6799119251724779E-4</v>
      </c>
      <c r="AX147" s="6">
        <v>-6.3708759954483885E-4</v>
      </c>
      <c r="AZ147" s="6">
        <v>1.8607829773258366E-3</v>
      </c>
      <c r="BA147" s="20"/>
      <c r="BB147" s="6">
        <v>1.7710317558794486E-3</v>
      </c>
      <c r="BC147" s="20"/>
      <c r="BD147" s="6">
        <v>6.9439683606111746E-3</v>
      </c>
      <c r="BE147" s="23"/>
      <c r="BF147" s="6">
        <v>7.6291493787019604E-3</v>
      </c>
      <c r="BG147" s="23"/>
      <c r="BH147" s="6">
        <v>-6.5086485703232944E-3</v>
      </c>
      <c r="BI147" s="23"/>
      <c r="BJ147" s="6">
        <v>-3.50080652604845E-3</v>
      </c>
      <c r="BK147" s="23"/>
      <c r="BL147" s="6">
        <v>1.0769205731959719E-2</v>
      </c>
      <c r="BM147" s="20"/>
      <c r="BN147" s="6">
        <v>1.0942755388917647E-2</v>
      </c>
      <c r="BO147" s="20"/>
    </row>
    <row r="148" spans="1:67" x14ac:dyDescent="0.25">
      <c r="A148" s="1">
        <v>34</v>
      </c>
      <c r="B148" s="1" t="s">
        <v>21</v>
      </c>
      <c r="C148" s="1" t="s">
        <v>22</v>
      </c>
      <c r="D148" s="1" t="s">
        <v>40</v>
      </c>
      <c r="E148" s="1" t="s">
        <v>272</v>
      </c>
      <c r="F148" s="1" t="s">
        <v>73</v>
      </c>
      <c r="G148" s="1" t="b">
        <v>1</v>
      </c>
      <c r="H148" s="1" t="b">
        <v>1</v>
      </c>
      <c r="I148" s="1" t="b">
        <v>0</v>
      </c>
      <c r="J148" s="1" t="b">
        <v>1</v>
      </c>
      <c r="K148" s="1" t="b">
        <v>1</v>
      </c>
      <c r="L148" s="1">
        <v>500</v>
      </c>
      <c r="M148" s="1">
        <v>5</v>
      </c>
      <c r="N148" s="1">
        <v>0</v>
      </c>
      <c r="O148" s="1">
        <v>4</v>
      </c>
      <c r="P148" s="1">
        <v>8</v>
      </c>
      <c r="Q148" s="1">
        <v>200</v>
      </c>
      <c r="R148" s="1">
        <v>200</v>
      </c>
      <c r="S148" s="1">
        <v>1</v>
      </c>
      <c r="T148" s="1">
        <v>1</v>
      </c>
      <c r="U148" s="1" t="b">
        <v>1</v>
      </c>
      <c r="V148" s="1">
        <v>251</v>
      </c>
      <c r="W148" s="50">
        <v>99270.33</v>
      </c>
      <c r="X148" s="50">
        <v>82524.81</v>
      </c>
      <c r="Y148" s="50">
        <v>473.95</v>
      </c>
      <c r="Z148" s="50">
        <v>470.07</v>
      </c>
      <c r="AA148" s="50">
        <v>451.67</v>
      </c>
      <c r="AB148" s="50">
        <v>440.3</v>
      </c>
      <c r="AC148" s="16">
        <v>1.04944342598928</v>
      </c>
      <c r="AD148" s="16">
        <v>1.0677300358339099</v>
      </c>
      <c r="AE148" s="50">
        <v>1298.82</v>
      </c>
      <c r="AF148" s="50">
        <v>950.09</v>
      </c>
      <c r="AG148" s="50">
        <v>1369.17</v>
      </c>
      <c r="AH148" s="50">
        <v>912.29</v>
      </c>
      <c r="AI148" s="16">
        <v>0.95924042689810196</v>
      </c>
      <c r="AJ148" s="16">
        <v>1.04833230930878</v>
      </c>
      <c r="AK148" s="1">
        <v>0</v>
      </c>
      <c r="AL148" s="1">
        <v>-14</v>
      </c>
      <c r="AN148" s="6">
        <v>1.7025556922367624E-3</v>
      </c>
      <c r="AP148" s="6">
        <v>-4.626672327532555E-3</v>
      </c>
      <c r="AQ148" s="14"/>
      <c r="AR148" s="6">
        <v>-8.1376914254893684E-4</v>
      </c>
      <c r="AT148" s="6">
        <v>3.6603688460057349E-4</v>
      </c>
      <c r="AV148" s="6">
        <v>2.5392541162996274E-3</v>
      </c>
      <c r="AX148" s="6">
        <v>1.8202502844142376E-3</v>
      </c>
      <c r="AZ148" s="6">
        <v>-3.3421028783657825E-3</v>
      </c>
      <c r="BA148" s="20"/>
      <c r="BB148" s="6">
        <v>-1.4234655905662752E-3</v>
      </c>
      <c r="BC148" s="20"/>
      <c r="BD148" s="6">
        <v>-1.0644472780954151E-2</v>
      </c>
      <c r="BE148" s="23"/>
      <c r="BF148" s="6">
        <v>1.5463509836237233E-2</v>
      </c>
      <c r="BG148" s="23"/>
      <c r="BH148" s="6">
        <v>2.265852226638998E-2</v>
      </c>
      <c r="BI148" s="23"/>
      <c r="BJ148" s="6">
        <v>2.4327638570844634E-3</v>
      </c>
      <c r="BK148" s="23"/>
      <c r="BL148" s="6">
        <v>-3.1279337221725156E-2</v>
      </c>
      <c r="BM148" s="20"/>
      <c r="BN148" s="6">
        <v>1.5008683193515004E-2</v>
      </c>
      <c r="BO148" s="20"/>
    </row>
    <row r="149" spans="1:67" x14ac:dyDescent="0.25">
      <c r="A149" s="1">
        <v>35</v>
      </c>
      <c r="B149" s="1" t="s">
        <v>21</v>
      </c>
      <c r="C149" s="1" t="s">
        <v>22</v>
      </c>
      <c r="D149" s="1" t="s">
        <v>40</v>
      </c>
      <c r="E149" s="1" t="s">
        <v>272</v>
      </c>
      <c r="F149" s="1" t="s">
        <v>73</v>
      </c>
      <c r="G149" s="1" t="b">
        <v>1</v>
      </c>
      <c r="H149" s="1" t="b">
        <v>1</v>
      </c>
      <c r="I149" s="1" t="b">
        <v>0</v>
      </c>
      <c r="J149" s="1" t="b">
        <v>1</v>
      </c>
      <c r="K149" s="1" t="b">
        <v>1</v>
      </c>
      <c r="L149" s="1">
        <v>500</v>
      </c>
      <c r="M149" s="1">
        <v>5</v>
      </c>
      <c r="N149" s="1">
        <v>0</v>
      </c>
      <c r="O149" s="1">
        <v>4</v>
      </c>
      <c r="P149" s="1">
        <v>8</v>
      </c>
      <c r="Q149" s="1">
        <v>200</v>
      </c>
      <c r="R149" s="1">
        <v>200</v>
      </c>
      <c r="S149" s="1">
        <v>1</v>
      </c>
      <c r="T149" s="1">
        <v>1</v>
      </c>
      <c r="U149" s="1" t="b">
        <v>1</v>
      </c>
      <c r="V149" s="1">
        <v>251</v>
      </c>
      <c r="W149" s="50">
        <v>98104.39</v>
      </c>
      <c r="X149" s="50">
        <v>82728.61</v>
      </c>
      <c r="Y149" s="50">
        <v>474.27</v>
      </c>
      <c r="Z149" s="50">
        <v>469.59</v>
      </c>
      <c r="AA149" s="50">
        <v>449.96</v>
      </c>
      <c r="AB149" s="50">
        <v>439.57</v>
      </c>
      <c r="AC149" s="16">
        <v>1.0541423869275099</v>
      </c>
      <c r="AD149" s="16">
        <v>1.0684106141765499</v>
      </c>
      <c r="AE149" s="50">
        <v>1300.23</v>
      </c>
      <c r="AF149" s="50">
        <v>921.77</v>
      </c>
      <c r="AG149" s="50">
        <v>1310.1600000000001</v>
      </c>
      <c r="AH149" s="50">
        <v>911.38</v>
      </c>
      <c r="AI149" s="16">
        <v>1.00285855938099</v>
      </c>
      <c r="AJ149" s="16">
        <v>1.01671032667654</v>
      </c>
      <c r="AK149" s="1">
        <v>0</v>
      </c>
      <c r="AL149" s="1">
        <v>-14</v>
      </c>
      <c r="AN149" s="6">
        <v>-1.0062541470065467E-2</v>
      </c>
      <c r="AP149" s="6">
        <v>-2.1685378079904227E-3</v>
      </c>
      <c r="AQ149" s="14"/>
      <c r="AR149" s="6">
        <v>-1.3914187411478984E-4</v>
      </c>
      <c r="AT149" s="6">
        <v>-6.5546139800554126E-4</v>
      </c>
      <c r="AV149" s="6">
        <v>-1.2563092918056462E-3</v>
      </c>
      <c r="AX149" s="6">
        <v>1.5927189988618196E-4</v>
      </c>
      <c r="AZ149" s="6">
        <v>1.1205069311512883E-3</v>
      </c>
      <c r="BA149" s="20"/>
      <c r="BB149" s="6">
        <v>-7.8696615720830199E-4</v>
      </c>
      <c r="BC149" s="20"/>
      <c r="BD149" s="6">
        <v>-9.5704276527770471E-3</v>
      </c>
      <c r="BE149" s="23"/>
      <c r="BF149" s="6">
        <v>-1.480512429164782E-2</v>
      </c>
      <c r="BG149" s="23"/>
      <c r="BH149" s="6">
        <v>-2.1417143574184672E-2</v>
      </c>
      <c r="BI149" s="23"/>
      <c r="BJ149" s="6">
        <v>1.4328473665934371E-3</v>
      </c>
      <c r="BK149" s="23"/>
      <c r="BL149" s="6">
        <v>1.2769876117427081E-2</v>
      </c>
      <c r="BM149" s="20"/>
      <c r="BN149" s="6">
        <v>-1.5608122819724124E-2</v>
      </c>
      <c r="BO149" s="20"/>
    </row>
    <row r="150" spans="1:67" x14ac:dyDescent="0.25">
      <c r="A150" s="3">
        <v>36</v>
      </c>
      <c r="B150" s="3" t="s">
        <v>21</v>
      </c>
      <c r="C150" s="3" t="s">
        <v>22</v>
      </c>
      <c r="D150" s="3" t="s">
        <v>40</v>
      </c>
      <c r="E150" s="3" t="s">
        <v>273</v>
      </c>
      <c r="F150" s="3" t="s">
        <v>73</v>
      </c>
      <c r="G150" s="3" t="b">
        <v>1</v>
      </c>
      <c r="H150" s="3" t="b">
        <v>1</v>
      </c>
      <c r="I150" s="3" t="b">
        <v>0</v>
      </c>
      <c r="J150" s="3" t="b">
        <v>1</v>
      </c>
      <c r="K150" s="3" t="b">
        <v>1</v>
      </c>
      <c r="L150" s="3">
        <v>500</v>
      </c>
      <c r="M150" s="3">
        <v>5</v>
      </c>
      <c r="N150" s="3">
        <v>0</v>
      </c>
      <c r="O150" s="3">
        <v>4</v>
      </c>
      <c r="P150" s="3">
        <v>8</v>
      </c>
      <c r="Q150" s="3">
        <v>200</v>
      </c>
      <c r="R150" s="3">
        <v>200</v>
      </c>
      <c r="S150" s="3">
        <v>1</v>
      </c>
      <c r="T150" s="3">
        <v>1</v>
      </c>
      <c r="U150" s="3" t="b">
        <v>1</v>
      </c>
      <c r="V150" s="3">
        <v>251</v>
      </c>
      <c r="W150" s="51">
        <v>103678.37</v>
      </c>
      <c r="X150" s="51">
        <v>78992.740000000005</v>
      </c>
      <c r="Y150" s="51">
        <v>474.06</v>
      </c>
      <c r="Z150" s="51">
        <v>469.67</v>
      </c>
      <c r="AA150" s="51">
        <v>450.27</v>
      </c>
      <c r="AB150" s="51">
        <v>439.36</v>
      </c>
      <c r="AC150" s="17">
        <v>1.0529401760642501</v>
      </c>
      <c r="AD150" s="17">
        <v>1.06911000979383</v>
      </c>
      <c r="AE150" s="51">
        <v>1352.2</v>
      </c>
      <c r="AF150" s="51">
        <v>886.59</v>
      </c>
      <c r="AG150" s="51">
        <v>1393.92</v>
      </c>
      <c r="AH150" s="51">
        <v>865.64</v>
      </c>
      <c r="AI150" s="17">
        <v>0.97934528508389396</v>
      </c>
      <c r="AJ150" s="17">
        <v>1.03317901573148</v>
      </c>
      <c r="AK150" s="3">
        <v>0</v>
      </c>
      <c r="AL150" s="3">
        <v>-15</v>
      </c>
      <c r="AN150" s="6" cm="1">
        <f t="array" ref="AN150:AN154">W150:W154/AO150-1</f>
        <v>7.6768141485648034E-3</v>
      </c>
      <c r="AO150" s="23">
        <f>AVERAGE(W150:W154)</f>
        <v>102888.514</v>
      </c>
      <c r="AP150" s="6" cm="1">
        <f t="array" ref="AP150:AP154">X150:X154/AQ150-1</f>
        <v>6.2722510109061158E-3</v>
      </c>
      <c r="AQ150" s="71">
        <f t="shared" ref="AQ150" si="63">AVERAGE(X150:X154)</f>
        <v>78500.366000000009</v>
      </c>
      <c r="AR150" s="6" cm="1">
        <f t="array" ref="AR150:AR154">Y150:Y154/AS150-1</f>
        <v>-5.0600885515494909E-4</v>
      </c>
      <c r="AS150" s="23">
        <f>AVERAGE(Y150:Y154)</f>
        <v>474.3</v>
      </c>
      <c r="AT150" s="6" cm="1">
        <f t="array" ref="AT150:AT154">Z150:Z154/AU150-1</f>
        <v>7.6655438064454628E-5</v>
      </c>
      <c r="AU150" s="23">
        <f>AVERAGE(Z150:Z154)</f>
        <v>469.63400000000001</v>
      </c>
      <c r="AV150" s="6" cm="1">
        <f t="array" ref="AV150:AV154">AA150:AA154/AW150-1</f>
        <v>3.9102942940782981E-4</v>
      </c>
      <c r="AW150" s="23">
        <f>AVERAGE(AA150:AA154)</f>
        <v>450.09400000000005</v>
      </c>
      <c r="AX150" s="6" cm="1">
        <f t="array" ref="AX150:AX154">AB150:AB154/AY150-1</f>
        <v>-1.6088422698310456E-3</v>
      </c>
      <c r="AY150" s="23">
        <f>AVERAGE(AB150:AB154)</f>
        <v>440.06800000000004</v>
      </c>
      <c r="AZ150" s="6" cm="1">
        <f t="array" ref="AZ150:AZ154">AC150:AC154/BA150-1</f>
        <v>-9.1368953192194624E-4</v>
      </c>
      <c r="BA150" s="20">
        <f>AVERAGE(AC150:AC154)</f>
        <v>1.0539031163092818</v>
      </c>
      <c r="BB150" s="6" cm="1">
        <f t="array" ref="BB150:BB154">AD150:AD154/BC150-1</f>
        <v>1.6983498312377332E-3</v>
      </c>
      <c r="BC150" s="20">
        <f>AVERAGE(AD150:AD154)</f>
        <v>1.067297365493264</v>
      </c>
      <c r="BD150" s="6" cm="1">
        <f t="array" ref="BD150:BD154">AE150:AE154/BE150-1</f>
        <v>-9.0854596005564003E-3</v>
      </c>
      <c r="BE150" s="23">
        <f>AVERAGE(AE150:AE154)</f>
        <v>1364.5980000000002</v>
      </c>
      <c r="BF150" s="6" cm="1">
        <f t="array" ref="BF150:BF154">AF150:AF154/BG150-1</f>
        <v>9.9814542256571048E-3</v>
      </c>
      <c r="BG150" s="23">
        <f>AVERAGE(AF150:AF154)</f>
        <v>877.82799999999986</v>
      </c>
      <c r="BH150" s="6" cm="1">
        <f t="array" ref="BH150:BH154">AG150:AG154/BI150-1</f>
        <v>1.3335504545005206E-2</v>
      </c>
      <c r="BI150" s="23">
        <f>AVERAGE(AG150:AG154)</f>
        <v>1375.576</v>
      </c>
      <c r="BJ150" s="6" cm="1">
        <f t="array" ref="BJ150:BJ154">AH150:AH154/BK150-1</f>
        <v>-6.867624416894369E-3</v>
      </c>
      <c r="BK150" s="23">
        <f>AVERAGE(AH150:AH154)</f>
        <v>871.62599999999998</v>
      </c>
      <c r="BL150" s="6" cm="1">
        <f t="array" ref="BL150:BL154">AI150:AI154/BM150-1</f>
        <v>-2.3629542162044492E-2</v>
      </c>
      <c r="BM150" s="20">
        <f>AVERAGE(AI150:AI154)</f>
        <v>1.0030468222610154</v>
      </c>
      <c r="BN150" s="6" cm="1">
        <f t="array" ref="BN150:BN154">AJ150:AJ154/BO150-1</f>
        <v>1.7666635330165992E-2</v>
      </c>
      <c r="BO150" s="20">
        <f>AVERAGE(AJ150:AJ154)</f>
        <v>1.0152430863534021</v>
      </c>
    </row>
    <row r="151" spans="1:67" x14ac:dyDescent="0.25">
      <c r="A151" s="3">
        <v>37</v>
      </c>
      <c r="B151" s="3" t="s">
        <v>21</v>
      </c>
      <c r="C151" s="3" t="s">
        <v>22</v>
      </c>
      <c r="D151" s="3" t="s">
        <v>40</v>
      </c>
      <c r="E151" s="3" t="s">
        <v>273</v>
      </c>
      <c r="F151" s="3" t="s">
        <v>73</v>
      </c>
      <c r="G151" s="3" t="b">
        <v>1</v>
      </c>
      <c r="H151" s="3" t="b">
        <v>1</v>
      </c>
      <c r="I151" s="3" t="b">
        <v>0</v>
      </c>
      <c r="J151" s="3" t="b">
        <v>1</v>
      </c>
      <c r="K151" s="3" t="b">
        <v>1</v>
      </c>
      <c r="L151" s="3">
        <v>500</v>
      </c>
      <c r="M151" s="3">
        <v>5</v>
      </c>
      <c r="N151" s="3">
        <v>0</v>
      </c>
      <c r="O151" s="3">
        <v>4</v>
      </c>
      <c r="P151" s="3">
        <v>8</v>
      </c>
      <c r="Q151" s="3">
        <v>200</v>
      </c>
      <c r="R151" s="3">
        <v>200</v>
      </c>
      <c r="S151" s="3">
        <v>1</v>
      </c>
      <c r="T151" s="3">
        <v>1</v>
      </c>
      <c r="U151" s="3" t="b">
        <v>1</v>
      </c>
      <c r="V151" s="3">
        <v>251</v>
      </c>
      <c r="W151" s="51">
        <v>100932.93</v>
      </c>
      <c r="X151" s="51">
        <v>77873.08</v>
      </c>
      <c r="Y151" s="51">
        <v>474.36</v>
      </c>
      <c r="Z151" s="51">
        <v>469.34</v>
      </c>
      <c r="AA151" s="51">
        <v>449.93</v>
      </c>
      <c r="AB151" s="51">
        <v>441.08</v>
      </c>
      <c r="AC151" s="17">
        <v>1.05443021711522</v>
      </c>
      <c r="AD151" s="17">
        <v>1.0641455398581801</v>
      </c>
      <c r="AE151" s="51">
        <v>1376.97</v>
      </c>
      <c r="AF151" s="51">
        <v>869.04</v>
      </c>
      <c r="AG151" s="51">
        <v>1328.89</v>
      </c>
      <c r="AH151" s="51">
        <v>873.53</v>
      </c>
      <c r="AI151" s="17">
        <v>1.0472312081694199</v>
      </c>
      <c r="AJ151" s="17">
        <v>1.00145355041434</v>
      </c>
      <c r="AK151" s="3">
        <v>0</v>
      </c>
      <c r="AL151" s="3">
        <v>-15</v>
      </c>
      <c r="AN151" s="6">
        <v>-1.9006825193334964E-2</v>
      </c>
      <c r="AP151" s="6">
        <v>-7.9908672018167426E-3</v>
      </c>
      <c r="AQ151" s="14"/>
      <c r="AR151" s="6">
        <v>1.2650221378884829E-4</v>
      </c>
      <c r="AT151" s="6">
        <v>-6.2601941086048996E-4</v>
      </c>
      <c r="AV151" s="6">
        <v>-3.6436833194852802E-4</v>
      </c>
      <c r="AX151" s="6">
        <v>2.299644600379791E-3</v>
      </c>
      <c r="AZ151" s="6">
        <v>5.0014161432976323E-4</v>
      </c>
      <c r="BA151" s="20"/>
      <c r="BB151" s="6">
        <v>-2.9530904291394933E-3</v>
      </c>
      <c r="BC151" s="20"/>
      <c r="BD151" s="6">
        <v>9.0664063702277087E-3</v>
      </c>
      <c r="BE151" s="23"/>
      <c r="BF151" s="6">
        <v>-1.001107278419E-2</v>
      </c>
      <c r="BG151" s="23"/>
      <c r="BH151" s="6">
        <v>-3.3939237090498731E-2</v>
      </c>
      <c r="BI151" s="23"/>
      <c r="BJ151" s="6">
        <v>2.1844231356109578E-3</v>
      </c>
      <c r="BK151" s="23"/>
      <c r="BL151" s="6">
        <v>4.4050172861129777E-2</v>
      </c>
      <c r="BM151" s="20"/>
      <c r="BN151" s="6">
        <v>-1.3582496767933661E-2</v>
      </c>
      <c r="BO151" s="20"/>
    </row>
    <row r="152" spans="1:67" x14ac:dyDescent="0.25">
      <c r="A152" s="3">
        <v>38</v>
      </c>
      <c r="B152" s="3" t="s">
        <v>21</v>
      </c>
      <c r="C152" s="3" t="s">
        <v>22</v>
      </c>
      <c r="D152" s="3" t="s">
        <v>40</v>
      </c>
      <c r="E152" s="3" t="s">
        <v>273</v>
      </c>
      <c r="F152" s="3" t="s">
        <v>73</v>
      </c>
      <c r="G152" s="3" t="b">
        <v>1</v>
      </c>
      <c r="H152" s="3" t="b">
        <v>1</v>
      </c>
      <c r="I152" s="3" t="b">
        <v>0</v>
      </c>
      <c r="J152" s="3" t="b">
        <v>1</v>
      </c>
      <c r="K152" s="3" t="b">
        <v>1</v>
      </c>
      <c r="L152" s="3">
        <v>500</v>
      </c>
      <c r="M152" s="3">
        <v>5</v>
      </c>
      <c r="N152" s="3">
        <v>0</v>
      </c>
      <c r="O152" s="3">
        <v>4</v>
      </c>
      <c r="P152" s="3">
        <v>8</v>
      </c>
      <c r="Q152" s="3">
        <v>200</v>
      </c>
      <c r="R152" s="3">
        <v>200</v>
      </c>
      <c r="S152" s="3">
        <v>1</v>
      </c>
      <c r="T152" s="3">
        <v>1</v>
      </c>
      <c r="U152" s="3" t="b">
        <v>1</v>
      </c>
      <c r="V152" s="3">
        <v>251</v>
      </c>
      <c r="W152" s="51">
        <v>102622.77</v>
      </c>
      <c r="X152" s="51">
        <v>78421.36</v>
      </c>
      <c r="Y152" s="51">
        <v>474.44</v>
      </c>
      <c r="Z152" s="51">
        <v>469.8</v>
      </c>
      <c r="AA152" s="51">
        <v>450.01</v>
      </c>
      <c r="AB152" s="51">
        <v>440.15</v>
      </c>
      <c r="AC152" s="17">
        <v>1.0544197983383301</v>
      </c>
      <c r="AD152" s="17">
        <v>1.0674495600110701</v>
      </c>
      <c r="AE152" s="51">
        <v>1355.47</v>
      </c>
      <c r="AF152" s="51">
        <v>873.31</v>
      </c>
      <c r="AG152" s="51">
        <v>1376.61</v>
      </c>
      <c r="AH152" s="51">
        <v>875.25</v>
      </c>
      <c r="AI152" s="17">
        <v>0.99505900181233198</v>
      </c>
      <c r="AJ152" s="17">
        <v>1.0035581427795</v>
      </c>
      <c r="AK152" s="3">
        <v>0</v>
      </c>
      <c r="AL152" s="3">
        <v>-15</v>
      </c>
      <c r="AN152" s="6">
        <v>-2.5828344648849422E-3</v>
      </c>
      <c r="AP152" s="6">
        <v>-1.0064411674208795E-3</v>
      </c>
      <c r="AQ152" s="14"/>
      <c r="AR152" s="6">
        <v>2.9517183217375731E-4</v>
      </c>
      <c r="AT152" s="6">
        <v>3.5346674218650342E-4</v>
      </c>
      <c r="AV152" s="6">
        <v>-1.8662768221766601E-4</v>
      </c>
      <c r="AX152" s="6">
        <v>1.8633483916108418E-4</v>
      </c>
      <c r="AZ152" s="6">
        <v>4.9025571805660917E-4</v>
      </c>
      <c r="BA152" s="20"/>
      <c r="BB152" s="6">
        <v>1.4259804504979101E-4</v>
      </c>
      <c r="BC152" s="20"/>
      <c r="BD152" s="6">
        <v>-6.6891494784545591E-3</v>
      </c>
      <c r="BE152" s="23"/>
      <c r="BF152" s="6">
        <v>-5.1467941327912881E-3</v>
      </c>
      <c r="BG152" s="23"/>
      <c r="BH152" s="6">
        <v>7.5168511227285961E-4</v>
      </c>
      <c r="BI152" s="23"/>
      <c r="BJ152" s="6">
        <v>4.1577465564359706E-3</v>
      </c>
      <c r="BK152" s="23"/>
      <c r="BL152" s="6">
        <v>-7.9635569062246336E-3</v>
      </c>
      <c r="BM152" s="20"/>
      <c r="BN152" s="6">
        <v>-1.150950322239841E-2</v>
      </c>
      <c r="BO152" s="20"/>
    </row>
    <row r="153" spans="1:67" x14ac:dyDescent="0.25">
      <c r="A153" s="3">
        <v>39</v>
      </c>
      <c r="B153" s="3" t="s">
        <v>21</v>
      </c>
      <c r="C153" s="3" t="s">
        <v>22</v>
      </c>
      <c r="D153" s="3" t="s">
        <v>40</v>
      </c>
      <c r="E153" s="3" t="s">
        <v>273</v>
      </c>
      <c r="F153" s="3" t="s">
        <v>73</v>
      </c>
      <c r="G153" s="3" t="b">
        <v>1</v>
      </c>
      <c r="H153" s="3" t="b">
        <v>1</v>
      </c>
      <c r="I153" s="3" t="b">
        <v>0</v>
      </c>
      <c r="J153" s="3" t="b">
        <v>1</v>
      </c>
      <c r="K153" s="3" t="b">
        <v>1</v>
      </c>
      <c r="L153" s="3">
        <v>500</v>
      </c>
      <c r="M153" s="3">
        <v>5</v>
      </c>
      <c r="N153" s="3">
        <v>0</v>
      </c>
      <c r="O153" s="3">
        <v>4</v>
      </c>
      <c r="P153" s="3">
        <v>8</v>
      </c>
      <c r="Q153" s="3">
        <v>200</v>
      </c>
      <c r="R153" s="3">
        <v>200</v>
      </c>
      <c r="S153" s="3">
        <v>1</v>
      </c>
      <c r="T153" s="3">
        <v>1</v>
      </c>
      <c r="U153" s="3" t="b">
        <v>1</v>
      </c>
      <c r="V153" s="3">
        <v>251</v>
      </c>
      <c r="W153" s="51">
        <v>103341.53</v>
      </c>
      <c r="X153" s="51">
        <v>78433.820000000007</v>
      </c>
      <c r="Y153" s="51">
        <v>474.61</v>
      </c>
      <c r="Z153" s="51">
        <v>469.95</v>
      </c>
      <c r="AA153" s="51">
        <v>449.97</v>
      </c>
      <c r="AB153" s="51">
        <v>440.52</v>
      </c>
      <c r="AC153" s="17">
        <v>1.05490695834684</v>
      </c>
      <c r="AD153" s="17">
        <v>1.06696324841784</v>
      </c>
      <c r="AE153" s="51">
        <v>1373.34</v>
      </c>
      <c r="AF153" s="51">
        <v>881.93</v>
      </c>
      <c r="AG153" s="51">
        <v>1387.33</v>
      </c>
      <c r="AH153" s="51">
        <v>882.1</v>
      </c>
      <c r="AI153" s="17">
        <v>1.0017355988407</v>
      </c>
      <c r="AJ153" s="17">
        <v>1.01014083531928</v>
      </c>
      <c r="AK153" s="3">
        <v>0</v>
      </c>
      <c r="AL153" s="3">
        <v>-15</v>
      </c>
      <c r="AN153" s="6">
        <v>4.4029793257585048E-3</v>
      </c>
      <c r="AP153" s="6">
        <v>-8.477157928156176E-4</v>
      </c>
      <c r="AQ153" s="14"/>
      <c r="AR153" s="6">
        <v>6.5359477124182774E-4</v>
      </c>
      <c r="AT153" s="6">
        <v>6.7286440078873078E-4</v>
      </c>
      <c r="AV153" s="6">
        <v>-2.7549800708304151E-4</v>
      </c>
      <c r="AX153" s="6">
        <v>1.0271139914739269E-3</v>
      </c>
      <c r="AZ153" s="6">
        <v>9.5249935409014164E-4</v>
      </c>
      <c r="BA153" s="20"/>
      <c r="BB153" s="6">
        <v>-3.130496581612574E-4</v>
      </c>
      <c r="BC153" s="20"/>
      <c r="BD153" s="6">
        <v>6.4062822897290594E-3</v>
      </c>
      <c r="BE153" s="23"/>
      <c r="BF153" s="6">
        <v>4.6728971962617383E-3</v>
      </c>
      <c r="BG153" s="23"/>
      <c r="BH153" s="6">
        <v>8.5447841486039344E-3</v>
      </c>
      <c r="BI153" s="23"/>
      <c r="BJ153" s="6">
        <v>1.2016621807977357E-2</v>
      </c>
      <c r="BK153" s="23"/>
      <c r="BL153" s="6">
        <v>-1.3072404908872626E-3</v>
      </c>
      <c r="BM153" s="20"/>
      <c r="BN153" s="6">
        <v>-5.0256446980088132E-3</v>
      </c>
      <c r="BO153" s="20"/>
    </row>
    <row r="154" spans="1:67" ht="15.75" thickBot="1" x14ac:dyDescent="0.3">
      <c r="A154" s="65">
        <v>40</v>
      </c>
      <c r="B154" s="65" t="s">
        <v>21</v>
      </c>
      <c r="C154" s="65" t="s">
        <v>22</v>
      </c>
      <c r="D154" s="65" t="s">
        <v>40</v>
      </c>
      <c r="E154" s="65" t="s">
        <v>273</v>
      </c>
      <c r="F154" s="65" t="s">
        <v>73</v>
      </c>
      <c r="G154" s="65" t="b">
        <v>1</v>
      </c>
      <c r="H154" s="65" t="b">
        <v>1</v>
      </c>
      <c r="I154" s="65" t="b">
        <v>0</v>
      </c>
      <c r="J154" s="65" t="b">
        <v>1</v>
      </c>
      <c r="K154" s="65" t="b">
        <v>1</v>
      </c>
      <c r="L154" s="65">
        <v>500</v>
      </c>
      <c r="M154" s="65">
        <v>5</v>
      </c>
      <c r="N154" s="65">
        <v>0</v>
      </c>
      <c r="O154" s="65">
        <v>4</v>
      </c>
      <c r="P154" s="65">
        <v>8</v>
      </c>
      <c r="Q154" s="65">
        <v>200</v>
      </c>
      <c r="R154" s="65">
        <v>200</v>
      </c>
      <c r="S154" s="65">
        <v>1</v>
      </c>
      <c r="T154" s="65">
        <v>1</v>
      </c>
      <c r="U154" s="65" t="b">
        <v>1</v>
      </c>
      <c r="V154" s="65">
        <v>251</v>
      </c>
      <c r="W154" s="66">
        <v>103866.97</v>
      </c>
      <c r="X154" s="66">
        <v>78780.83</v>
      </c>
      <c r="Y154" s="66">
        <v>474.03</v>
      </c>
      <c r="Z154" s="66">
        <v>469.41</v>
      </c>
      <c r="AA154" s="66">
        <v>450.29</v>
      </c>
      <c r="AB154" s="66">
        <v>439.23</v>
      </c>
      <c r="AC154" s="67">
        <v>1.0528184316817699</v>
      </c>
      <c r="AD154" s="67">
        <v>1.0688184693853999</v>
      </c>
      <c r="AE154" s="66">
        <v>1365.01</v>
      </c>
      <c r="AF154" s="66">
        <v>878.27</v>
      </c>
      <c r="AG154" s="66">
        <v>1391.13</v>
      </c>
      <c r="AH154" s="66">
        <v>861.61</v>
      </c>
      <c r="AI154" s="67">
        <v>0.99186301739873095</v>
      </c>
      <c r="AJ154" s="67">
        <v>1.0278838875224099</v>
      </c>
      <c r="AK154" s="65">
        <v>0</v>
      </c>
      <c r="AL154" s="65">
        <v>-15</v>
      </c>
      <c r="AM154" s="64"/>
      <c r="AN154" s="59">
        <v>9.5098661838968201E-3</v>
      </c>
      <c r="AO154" s="64"/>
      <c r="AP154" s="59">
        <v>3.5727731511467908E-3</v>
      </c>
      <c r="AQ154" s="72"/>
      <c r="AR154" s="59">
        <v>-5.6925996204937324E-4</v>
      </c>
      <c r="AS154" s="64"/>
      <c r="AT154" s="59">
        <v>-4.769671701793099E-4</v>
      </c>
      <c r="AU154" s="64"/>
      <c r="AV154" s="59">
        <v>4.354645918407396E-4</v>
      </c>
      <c r="AW154" s="64"/>
      <c r="AX154" s="59">
        <v>-1.9042511611842006E-3</v>
      </c>
      <c r="AY154" s="64"/>
      <c r="AZ154" s="59">
        <v>-1.0292071545536796E-3</v>
      </c>
      <c r="BA154" s="68"/>
      <c r="BB154" s="59">
        <v>1.4251922110131154E-3</v>
      </c>
      <c r="BC154" s="68"/>
      <c r="BD154" s="59">
        <v>3.0192041905374722E-4</v>
      </c>
      <c r="BE154" s="69"/>
      <c r="BF154" s="59">
        <v>5.0351549506300053E-4</v>
      </c>
      <c r="BG154" s="69"/>
      <c r="BH154" s="59">
        <v>1.1307263284616731E-2</v>
      </c>
      <c r="BI154" s="69"/>
      <c r="BJ154" s="59">
        <v>-1.1491167083129694E-2</v>
      </c>
      <c r="BK154" s="69"/>
      <c r="BL154" s="59">
        <v>-1.1149833301973389E-2</v>
      </c>
      <c r="BM154" s="68"/>
      <c r="BN154" s="59">
        <v>1.2451009358174225E-2</v>
      </c>
      <c r="BO154" s="68"/>
    </row>
    <row r="155" spans="1:67" x14ac:dyDescent="0.25">
      <c r="A155" s="1">
        <v>41</v>
      </c>
      <c r="B155" s="1" t="s">
        <v>21</v>
      </c>
      <c r="C155" s="1" t="s">
        <v>22</v>
      </c>
      <c r="D155" s="1" t="s">
        <v>40</v>
      </c>
      <c r="E155" s="1" t="s">
        <v>274</v>
      </c>
      <c r="F155" s="1" t="s">
        <v>73</v>
      </c>
      <c r="G155" s="1" t="b">
        <v>1</v>
      </c>
      <c r="H155" s="1" t="b">
        <v>1</v>
      </c>
      <c r="I155" s="1" t="b">
        <v>0</v>
      </c>
      <c r="J155" s="1" t="b">
        <v>1</v>
      </c>
      <c r="K155" s="1" t="b">
        <v>1</v>
      </c>
      <c r="L155" s="1">
        <v>500</v>
      </c>
      <c r="M155" s="1">
        <v>5</v>
      </c>
      <c r="N155" s="1">
        <v>0</v>
      </c>
      <c r="O155" s="1">
        <v>4</v>
      </c>
      <c r="P155" s="1">
        <v>8</v>
      </c>
      <c r="Q155" s="1">
        <v>200</v>
      </c>
      <c r="R155" s="1">
        <v>200</v>
      </c>
      <c r="S155" s="1">
        <v>1</v>
      </c>
      <c r="T155" s="1">
        <v>1</v>
      </c>
      <c r="U155" s="1" t="b">
        <v>1</v>
      </c>
      <c r="V155" s="1">
        <v>251</v>
      </c>
      <c r="W155" s="50">
        <v>97604.85</v>
      </c>
      <c r="X155" s="50">
        <v>87377.94</v>
      </c>
      <c r="Y155" s="50">
        <v>474.94</v>
      </c>
      <c r="Z155" s="50">
        <v>469.07</v>
      </c>
      <c r="AA155" s="50">
        <v>450.7</v>
      </c>
      <c r="AB155" s="50">
        <v>439.1</v>
      </c>
      <c r="AC155" s="16">
        <v>1.05388502717355</v>
      </c>
      <c r="AD155" s="16">
        <v>1.06830744360582</v>
      </c>
      <c r="AE155" s="50">
        <v>1322.55</v>
      </c>
      <c r="AF155" s="50">
        <v>956.26</v>
      </c>
      <c r="AG155" s="50">
        <v>1323.16</v>
      </c>
      <c r="AH155" s="50">
        <v>953.57</v>
      </c>
      <c r="AI155" s="16">
        <v>1.0076604075160001</v>
      </c>
      <c r="AJ155" s="16">
        <v>1.00845545568172</v>
      </c>
      <c r="AK155" s="1">
        <v>0</v>
      </c>
      <c r="AL155" s="1">
        <v>-13</v>
      </c>
      <c r="AN155" s="6" cm="1">
        <f t="array" ref="AN155:AN159">W155:W159/AO155-1</f>
        <v>1.0076439945577942E-2</v>
      </c>
      <c r="AO155" s="23">
        <f>AVERAGE(W155:W159)</f>
        <v>96631.151999999987</v>
      </c>
      <c r="AP155" s="6" cm="1">
        <f t="array" ref="AP155:AP159">X155:X159/AQ155-1</f>
        <v>1.3070071435297592E-2</v>
      </c>
      <c r="AQ155" s="71">
        <f t="shared" ref="AQ155" si="64">AVERAGE(X155:X159)</f>
        <v>86250.638000000006</v>
      </c>
      <c r="AR155" s="6" cm="1">
        <f t="array" ref="AR155:AR159">Y155:Y159/AS155-1</f>
        <v>-3.0731278126505668E-4</v>
      </c>
      <c r="AS155" s="23">
        <f>AVERAGE(Y155:Y159)</f>
        <v>475.08600000000007</v>
      </c>
      <c r="AT155" s="6" cm="1">
        <f t="array" ref="AT155:AT159">Z155:Z159/AU155-1</f>
        <v>-2.51498333290745E-4</v>
      </c>
      <c r="AU155" s="23">
        <f>AVERAGE(Z155:Z159)</f>
        <v>469.18799999999999</v>
      </c>
      <c r="AV155" s="6" cm="1">
        <f t="array" ref="AV155:AV159">AA155:AA159/AW155-1</f>
        <v>-2.2315301035181756E-3</v>
      </c>
      <c r="AW155" s="23">
        <f>AVERAGE(AA155:AA159)</f>
        <v>451.70799999999997</v>
      </c>
      <c r="AX155" s="6" cm="1">
        <f t="array" ref="AX155:AX159">AB155:AB159/AY155-1</f>
        <v>-1.6849813513541978E-4</v>
      </c>
      <c r="AY155" s="23">
        <f>AVERAGE(AB155:AB159)</f>
        <v>439.17399999999998</v>
      </c>
      <c r="AZ155" s="6" cm="1">
        <f t="array" ref="AZ155:AZ159">AC155:AC159/BA155-1</f>
        <v>1.9309417638362358E-3</v>
      </c>
      <c r="BA155" s="20">
        <f>AVERAGE(AC155:AC159)</f>
        <v>1.05185395843575</v>
      </c>
      <c r="BB155" s="6" cm="1">
        <f t="array" ref="BB155:BB159">AD155:AD159/BC155-1</f>
        <v>-1.0936483859680379E-4</v>
      </c>
      <c r="BC155" s="20">
        <f>AVERAGE(AD155:AD159)</f>
        <v>1.0684242916560298</v>
      </c>
      <c r="BD155" s="6" cm="1">
        <f t="array" ref="BD155:BD159">AE155:AE159/BE155-1</f>
        <v>4.0997608472836955E-3</v>
      </c>
      <c r="BE155" s="23">
        <f>AVERAGE(AE155:AE159)</f>
        <v>1317.15</v>
      </c>
      <c r="BF155" s="6" cm="1">
        <f t="array" ref="BF155:BF159">AF155:AF159/BG155-1</f>
        <v>6.5153093982548427E-3</v>
      </c>
      <c r="BG155" s="23">
        <f>AVERAGE(AF155:AF159)</f>
        <v>950.07</v>
      </c>
      <c r="BH155" s="6" cm="1">
        <f t="array" ref="BH155:BH159">AG155:AG159/BI155-1</f>
        <v>-1.0437389127046504E-2</v>
      </c>
      <c r="BI155" s="23">
        <f>AVERAGE(AG155:AG159)</f>
        <v>1337.116</v>
      </c>
      <c r="BJ155" s="6" cm="1">
        <f t="array" ref="BJ155:BJ159">AH155:AH159/BK155-1</f>
        <v>1.3022249796029506E-2</v>
      </c>
      <c r="BK155" s="23">
        <f>AVERAGE(AH155:AH159)</f>
        <v>941.3119999999999</v>
      </c>
      <c r="BL155" s="6" cm="1">
        <f t="array" ref="BL155:BL159">AI155:AI159/BM155-1</f>
        <v>1.4529378656513492E-2</v>
      </c>
      <c r="BM155" s="20">
        <f>AVERAGE(AI155:AI159)</f>
        <v>0.99322940144955729</v>
      </c>
      <c r="BN155" s="6" cm="1">
        <f t="array" ref="BN155:BN159">AJ155:AJ159/BO155-1</f>
        <v>-5.8136867914202472E-3</v>
      </c>
      <c r="BO155" s="20">
        <f>AVERAGE(AJ155:AJ159)</f>
        <v>1.0143525839005858</v>
      </c>
    </row>
    <row r="156" spans="1:67" x14ac:dyDescent="0.25">
      <c r="A156" s="1">
        <v>42</v>
      </c>
      <c r="B156" s="1" t="s">
        <v>21</v>
      </c>
      <c r="C156" s="1" t="s">
        <v>22</v>
      </c>
      <c r="D156" s="1" t="s">
        <v>40</v>
      </c>
      <c r="E156" s="1" t="s">
        <v>274</v>
      </c>
      <c r="F156" s="1" t="s">
        <v>73</v>
      </c>
      <c r="G156" s="1" t="b">
        <v>1</v>
      </c>
      <c r="H156" s="1" t="b">
        <v>1</v>
      </c>
      <c r="I156" s="1" t="b">
        <v>0</v>
      </c>
      <c r="J156" s="1" t="b">
        <v>1</v>
      </c>
      <c r="K156" s="1" t="b">
        <v>1</v>
      </c>
      <c r="L156" s="1">
        <v>500</v>
      </c>
      <c r="M156" s="1">
        <v>5</v>
      </c>
      <c r="N156" s="1">
        <v>0</v>
      </c>
      <c r="O156" s="1">
        <v>4</v>
      </c>
      <c r="P156" s="1">
        <v>8</v>
      </c>
      <c r="Q156" s="1">
        <v>200</v>
      </c>
      <c r="R156" s="1">
        <v>200</v>
      </c>
      <c r="S156" s="1">
        <v>1</v>
      </c>
      <c r="T156" s="1">
        <v>1</v>
      </c>
      <c r="U156" s="1" t="b">
        <v>1</v>
      </c>
      <c r="V156" s="1">
        <v>251</v>
      </c>
      <c r="W156" s="50">
        <v>97072.63</v>
      </c>
      <c r="X156" s="50">
        <v>86250.26</v>
      </c>
      <c r="Y156" s="50">
        <v>475.1</v>
      </c>
      <c r="Z156" s="50">
        <v>469.07</v>
      </c>
      <c r="AA156" s="50">
        <v>451.45</v>
      </c>
      <c r="AB156" s="50">
        <v>439.46</v>
      </c>
      <c r="AC156" s="16">
        <v>1.0524615515829101</v>
      </c>
      <c r="AD156" s="16">
        <v>1.06747703726225</v>
      </c>
      <c r="AE156" s="50">
        <v>1321.05</v>
      </c>
      <c r="AF156" s="50">
        <v>942.87</v>
      </c>
      <c r="AG156" s="50">
        <v>1335.34</v>
      </c>
      <c r="AH156" s="50">
        <v>948.09</v>
      </c>
      <c r="AI156" s="16">
        <v>0.99653449200055699</v>
      </c>
      <c r="AJ156" s="16">
        <v>1.00017688489322</v>
      </c>
      <c r="AK156" s="1">
        <v>0</v>
      </c>
      <c r="AL156" s="1">
        <v>-13</v>
      </c>
      <c r="AN156" s="6">
        <v>4.5686922991461376E-3</v>
      </c>
      <c r="AP156" s="6">
        <v>-4.3825762774396537E-6</v>
      </c>
      <c r="AQ156" s="14"/>
      <c r="AR156" s="6">
        <v>2.9468348888395113E-5</v>
      </c>
      <c r="AT156" s="6">
        <v>-2.51498333290745E-4</v>
      </c>
      <c r="AV156" s="6">
        <v>-5.7116544316238027E-4</v>
      </c>
      <c r="AX156" s="6">
        <v>6.5122252228055899E-4</v>
      </c>
      <c r="AZ156" s="6">
        <v>5.7764021543804667E-4</v>
      </c>
      <c r="BA156" s="20"/>
      <c r="BB156" s="6">
        <v>-8.8659009456970583E-4</v>
      </c>
      <c r="BC156" s="20"/>
      <c r="BD156" s="6">
        <v>2.9609383897049035E-3</v>
      </c>
      <c r="BE156" s="23"/>
      <c r="BF156" s="6">
        <v>-7.5783889608134203E-3</v>
      </c>
      <c r="BG156" s="23"/>
      <c r="BH156" s="6">
        <v>-1.3282318063654319E-3</v>
      </c>
      <c r="BI156" s="23"/>
      <c r="BJ156" s="6">
        <v>7.2005881153114348E-3</v>
      </c>
      <c r="BK156" s="23"/>
      <c r="BL156" s="6">
        <v>3.3276205337620102E-3</v>
      </c>
      <c r="BM156" s="20"/>
      <c r="BN156" s="6">
        <v>-1.3975119926105672E-2</v>
      </c>
      <c r="BO156" s="20"/>
    </row>
    <row r="157" spans="1:67" x14ac:dyDescent="0.25">
      <c r="A157" s="1">
        <v>43</v>
      </c>
      <c r="B157" s="1" t="s">
        <v>21</v>
      </c>
      <c r="C157" s="1" t="s">
        <v>22</v>
      </c>
      <c r="D157" s="1" t="s">
        <v>40</v>
      </c>
      <c r="E157" s="1" t="s">
        <v>274</v>
      </c>
      <c r="F157" s="1" t="s">
        <v>73</v>
      </c>
      <c r="G157" s="1" t="b">
        <v>1</v>
      </c>
      <c r="H157" s="1" t="b">
        <v>1</v>
      </c>
      <c r="I157" s="1" t="b">
        <v>0</v>
      </c>
      <c r="J157" s="1" t="b">
        <v>1</v>
      </c>
      <c r="K157" s="1" t="b">
        <v>1</v>
      </c>
      <c r="L157" s="1">
        <v>500</v>
      </c>
      <c r="M157" s="1">
        <v>5</v>
      </c>
      <c r="N157" s="1">
        <v>0</v>
      </c>
      <c r="O157" s="1">
        <v>4</v>
      </c>
      <c r="P157" s="1">
        <v>8</v>
      </c>
      <c r="Q157" s="1">
        <v>200</v>
      </c>
      <c r="R157" s="1">
        <v>200</v>
      </c>
      <c r="S157" s="1">
        <v>1</v>
      </c>
      <c r="T157" s="1">
        <v>1</v>
      </c>
      <c r="U157" s="1" t="b">
        <v>1</v>
      </c>
      <c r="V157" s="1">
        <v>251</v>
      </c>
      <c r="W157" s="50">
        <v>96036.76</v>
      </c>
      <c r="X157" s="50">
        <v>85802.43</v>
      </c>
      <c r="Y157" s="50">
        <v>475.31</v>
      </c>
      <c r="Z157" s="50">
        <v>469.59</v>
      </c>
      <c r="AA157" s="50">
        <v>451.98</v>
      </c>
      <c r="AB157" s="50">
        <v>438.34</v>
      </c>
      <c r="AC157" s="16">
        <v>1.0517380360192199</v>
      </c>
      <c r="AD157" s="16">
        <v>1.07139185819655</v>
      </c>
      <c r="AE157" s="50">
        <v>1305.52</v>
      </c>
      <c r="AF157" s="50">
        <v>951.06</v>
      </c>
      <c r="AG157" s="50">
        <v>1346.91</v>
      </c>
      <c r="AH157" s="50">
        <v>927.28</v>
      </c>
      <c r="AI157" s="16">
        <v>0.97893509303568105</v>
      </c>
      <c r="AJ157" s="16">
        <v>1.0318594881822301</v>
      </c>
      <c r="AK157" s="1">
        <v>0</v>
      </c>
      <c r="AL157" s="1">
        <v>-13</v>
      </c>
      <c r="AN157" s="6">
        <v>-6.151142646007135E-3</v>
      </c>
      <c r="AP157" s="6">
        <v>-5.1965760531534899E-3</v>
      </c>
      <c r="AQ157" s="14"/>
      <c r="AR157" s="6">
        <v>4.7149358221454385E-4</v>
      </c>
      <c r="AT157" s="6">
        <v>8.5679940663441201E-4</v>
      </c>
      <c r="AV157" s="6">
        <v>6.021589168225816E-4</v>
      </c>
      <c r="AX157" s="6">
        <v>-1.8990195230136342E-3</v>
      </c>
      <c r="AZ157" s="6">
        <v>-1.1020771049108369E-4</v>
      </c>
      <c r="BA157" s="20"/>
      <c r="BB157" s="6">
        <v>2.7775169131736277E-3</v>
      </c>
      <c r="BC157" s="20"/>
      <c r="BD157" s="6">
        <v>-8.8296701210949236E-3</v>
      </c>
      <c r="BE157" s="23"/>
      <c r="BF157" s="6">
        <v>1.0420284821117676E-3</v>
      </c>
      <c r="BG157" s="23"/>
      <c r="BH157" s="6">
        <v>7.3247197700125888E-3</v>
      </c>
      <c r="BI157" s="23"/>
      <c r="BJ157" s="6">
        <v>-1.490685341310849E-2</v>
      </c>
      <c r="BK157" s="23"/>
      <c r="BL157" s="6">
        <v>-1.4391749169944568E-2</v>
      </c>
      <c r="BM157" s="20"/>
      <c r="BN157" s="6">
        <v>1.7259190304739214E-2</v>
      </c>
      <c r="BO157" s="20"/>
    </row>
    <row r="158" spans="1:67" x14ac:dyDescent="0.25">
      <c r="A158" s="1">
        <v>44</v>
      </c>
      <c r="B158" s="1" t="s">
        <v>21</v>
      </c>
      <c r="C158" s="1" t="s">
        <v>22</v>
      </c>
      <c r="D158" s="1" t="s">
        <v>40</v>
      </c>
      <c r="E158" s="1" t="s">
        <v>274</v>
      </c>
      <c r="F158" s="1" t="s">
        <v>73</v>
      </c>
      <c r="G158" s="1" t="b">
        <v>1</v>
      </c>
      <c r="H158" s="1" t="b">
        <v>1</v>
      </c>
      <c r="I158" s="1" t="b">
        <v>0</v>
      </c>
      <c r="J158" s="1" t="b">
        <v>1</v>
      </c>
      <c r="K158" s="1" t="b">
        <v>1</v>
      </c>
      <c r="L158" s="1">
        <v>500</v>
      </c>
      <c r="M158" s="1">
        <v>5</v>
      </c>
      <c r="N158" s="1">
        <v>0</v>
      </c>
      <c r="O158" s="1">
        <v>4</v>
      </c>
      <c r="P158" s="1">
        <v>8</v>
      </c>
      <c r="Q158" s="1">
        <v>200</v>
      </c>
      <c r="R158" s="1">
        <v>200</v>
      </c>
      <c r="S158" s="1">
        <v>1</v>
      </c>
      <c r="T158" s="1">
        <v>1</v>
      </c>
      <c r="U158" s="1" t="b">
        <v>1</v>
      </c>
      <c r="V158" s="1">
        <v>251</v>
      </c>
      <c r="W158" s="50">
        <v>95624.85</v>
      </c>
      <c r="X158" s="50">
        <v>85924.67</v>
      </c>
      <c r="Y158" s="50">
        <v>475.11</v>
      </c>
      <c r="Z158" s="50">
        <v>469.44</v>
      </c>
      <c r="AA158" s="50">
        <v>451.88</v>
      </c>
      <c r="AB158" s="50">
        <v>438.82</v>
      </c>
      <c r="AC158" s="16">
        <v>1.0515020098682599</v>
      </c>
      <c r="AD158" s="16">
        <v>1.0698596723545</v>
      </c>
      <c r="AE158" s="50">
        <v>1312.47</v>
      </c>
      <c r="AF158" s="50">
        <v>956.7</v>
      </c>
      <c r="AG158" s="50">
        <v>1323.67</v>
      </c>
      <c r="AH158" s="50">
        <v>930.41</v>
      </c>
      <c r="AI158" s="16">
        <v>0.99817019590579403</v>
      </c>
      <c r="AJ158" s="16">
        <v>1.03178996734523</v>
      </c>
      <c r="AK158" s="1">
        <v>0</v>
      </c>
      <c r="AL158" s="1">
        <v>-13</v>
      </c>
      <c r="AN158" s="6">
        <v>-1.0413846665100146E-2</v>
      </c>
      <c r="AP158" s="6">
        <v>-3.7793111744867103E-3</v>
      </c>
      <c r="AQ158" s="14"/>
      <c r="AR158" s="6">
        <v>5.0517169522867889E-5</v>
      </c>
      <c r="AT158" s="6">
        <v>5.3709813550217866E-4</v>
      </c>
      <c r="AV158" s="6">
        <v>3.8077696210825351E-4</v>
      </c>
      <c r="AX158" s="6">
        <v>-8.0605864645899583E-4</v>
      </c>
      <c r="AZ158" s="6">
        <v>-3.3459832010662716E-4</v>
      </c>
      <c r="BA158" s="20"/>
      <c r="BB158" s="6">
        <v>1.3434556942217846E-3</v>
      </c>
      <c r="BC158" s="20"/>
      <c r="BD158" s="6">
        <v>-3.5531260676461285E-3</v>
      </c>
      <c r="BE158" s="23"/>
      <c r="BF158" s="6">
        <v>6.978433168082443E-3</v>
      </c>
      <c r="BG158" s="23"/>
      <c r="BH158" s="6">
        <v>-1.005597120967805E-2</v>
      </c>
      <c r="BI158" s="23"/>
      <c r="BJ158" s="6">
        <v>-1.1581707234158189E-2</v>
      </c>
      <c r="BK158" s="23"/>
      <c r="BL158" s="6">
        <v>4.9744746269351214E-3</v>
      </c>
      <c r="BM158" s="20"/>
      <c r="BN158" s="6">
        <v>1.7190653152960422E-2</v>
      </c>
      <c r="BO158" s="20"/>
    </row>
    <row r="159" spans="1:67" x14ac:dyDescent="0.25">
      <c r="A159" s="1">
        <v>45</v>
      </c>
      <c r="B159" s="1" t="s">
        <v>21</v>
      </c>
      <c r="C159" s="1" t="s">
        <v>22</v>
      </c>
      <c r="D159" s="1" t="s">
        <v>40</v>
      </c>
      <c r="E159" s="1" t="s">
        <v>274</v>
      </c>
      <c r="F159" s="1" t="s">
        <v>73</v>
      </c>
      <c r="G159" s="1" t="b">
        <v>1</v>
      </c>
      <c r="H159" s="1" t="b">
        <v>1</v>
      </c>
      <c r="I159" s="1" t="b">
        <v>0</v>
      </c>
      <c r="J159" s="1" t="b">
        <v>1</v>
      </c>
      <c r="K159" s="1" t="b">
        <v>1</v>
      </c>
      <c r="L159" s="1">
        <v>500</v>
      </c>
      <c r="M159" s="1">
        <v>5</v>
      </c>
      <c r="N159" s="1">
        <v>0</v>
      </c>
      <c r="O159" s="1">
        <v>4</v>
      </c>
      <c r="P159" s="1">
        <v>8</v>
      </c>
      <c r="Q159" s="1">
        <v>200</v>
      </c>
      <c r="R159" s="1">
        <v>200</v>
      </c>
      <c r="S159" s="1">
        <v>1</v>
      </c>
      <c r="T159" s="1">
        <v>1</v>
      </c>
      <c r="U159" s="1" t="b">
        <v>1</v>
      </c>
      <c r="V159" s="1">
        <v>251</v>
      </c>
      <c r="W159" s="50">
        <v>96816.67</v>
      </c>
      <c r="X159" s="50">
        <v>85897.89</v>
      </c>
      <c r="Y159" s="50">
        <v>474.97</v>
      </c>
      <c r="Z159" s="50">
        <v>468.77</v>
      </c>
      <c r="AA159" s="50">
        <v>452.53</v>
      </c>
      <c r="AB159" s="50">
        <v>440.15</v>
      </c>
      <c r="AC159" s="16">
        <v>1.0496831675348099</v>
      </c>
      <c r="AD159" s="16">
        <v>1.06508544686103</v>
      </c>
      <c r="AE159" s="50">
        <v>1324.16</v>
      </c>
      <c r="AF159" s="50">
        <v>943.46</v>
      </c>
      <c r="AG159" s="50">
        <v>1356.5</v>
      </c>
      <c r="AH159" s="50">
        <v>947.21</v>
      </c>
      <c r="AI159" s="16">
        <v>0.984846818789754</v>
      </c>
      <c r="AJ159" s="16">
        <v>0.99948112340052897</v>
      </c>
      <c r="AK159" s="1">
        <v>0</v>
      </c>
      <c r="AL159" s="1">
        <v>-13</v>
      </c>
      <c r="AN159" s="6">
        <v>1.9198570663838677E-3</v>
      </c>
      <c r="AP159" s="6">
        <v>-4.0898016313805075E-3</v>
      </c>
      <c r="AQ159" s="14"/>
      <c r="AR159" s="6">
        <v>-2.4416631936119426E-4</v>
      </c>
      <c r="AT159" s="6">
        <v>-8.9090087555521169E-4</v>
      </c>
      <c r="AV159" s="6">
        <v>1.8197596677500538E-3</v>
      </c>
      <c r="AX159" s="6">
        <v>2.2223537823278239E-3</v>
      </c>
      <c r="AZ159" s="6">
        <v>-2.0637759486766827E-3</v>
      </c>
      <c r="BA159" s="20"/>
      <c r="BB159" s="6">
        <v>-3.1250176742281255E-3</v>
      </c>
      <c r="BC159" s="20"/>
      <c r="BD159" s="6">
        <v>5.3220969517517869E-3</v>
      </c>
      <c r="BE159" s="23"/>
      <c r="BF159" s="6">
        <v>-6.9573820876356329E-3</v>
      </c>
      <c r="BG159" s="23"/>
      <c r="BH159" s="6">
        <v>1.4496872373077618E-2</v>
      </c>
      <c r="BI159" s="23"/>
      <c r="BJ159" s="6">
        <v>6.2657227359261825E-3</v>
      </c>
      <c r="BK159" s="23"/>
      <c r="BL159" s="6">
        <v>-8.4397246472661669E-3</v>
      </c>
      <c r="BM159" s="20"/>
      <c r="BN159" s="6">
        <v>-1.4661036740173938E-2</v>
      </c>
      <c r="BO159" s="20"/>
    </row>
    <row r="160" spans="1:67" x14ac:dyDescent="0.25">
      <c r="A160" s="3">
        <v>46</v>
      </c>
      <c r="B160" s="3" t="s">
        <v>21</v>
      </c>
      <c r="C160" s="3" t="s">
        <v>22</v>
      </c>
      <c r="D160" s="3" t="s">
        <v>40</v>
      </c>
      <c r="E160" s="3" t="s">
        <v>275</v>
      </c>
      <c r="F160" s="3" t="s">
        <v>73</v>
      </c>
      <c r="G160" s="3" t="b">
        <v>1</v>
      </c>
      <c r="H160" s="3" t="b">
        <v>1</v>
      </c>
      <c r="I160" s="3" t="b">
        <v>0</v>
      </c>
      <c r="J160" s="3" t="b">
        <v>1</v>
      </c>
      <c r="K160" s="3" t="b">
        <v>1</v>
      </c>
      <c r="L160" s="3">
        <v>500</v>
      </c>
      <c r="M160" s="3">
        <v>5</v>
      </c>
      <c r="N160" s="3">
        <v>0</v>
      </c>
      <c r="O160" s="3">
        <v>4</v>
      </c>
      <c r="P160" s="3">
        <v>8</v>
      </c>
      <c r="Q160" s="3">
        <v>200</v>
      </c>
      <c r="R160" s="3">
        <v>200</v>
      </c>
      <c r="S160" s="3">
        <v>1</v>
      </c>
      <c r="T160" s="3">
        <v>1</v>
      </c>
      <c r="U160" s="3" t="b">
        <v>1</v>
      </c>
      <c r="V160" s="3">
        <v>251</v>
      </c>
      <c r="W160" s="51">
        <v>100540.79</v>
      </c>
      <c r="X160" s="51">
        <v>86566.44</v>
      </c>
      <c r="Y160" s="51">
        <v>474.89</v>
      </c>
      <c r="Z160" s="51">
        <v>467.92</v>
      </c>
      <c r="AA160" s="51">
        <v>451.1</v>
      </c>
      <c r="AB160" s="51">
        <v>437.78</v>
      </c>
      <c r="AC160" s="17">
        <v>1.05285856742126</v>
      </c>
      <c r="AD160" s="17">
        <v>1.0688948608405</v>
      </c>
      <c r="AE160" s="51">
        <v>1374.99</v>
      </c>
      <c r="AF160" s="51">
        <v>920.51</v>
      </c>
      <c r="AG160" s="51">
        <v>1366.23</v>
      </c>
      <c r="AH160" s="51">
        <v>919.89</v>
      </c>
      <c r="AI160" s="17">
        <v>1.0166276215183401</v>
      </c>
      <c r="AJ160" s="17">
        <v>1.00505567379785</v>
      </c>
      <c r="AK160" s="3">
        <v>0</v>
      </c>
      <c r="AL160" s="3">
        <v>-13</v>
      </c>
      <c r="AN160" s="6" cm="1">
        <f t="array" ref="AN160:AN164">W160:W164/AO160-1</f>
        <v>1.5743475849287147E-2</v>
      </c>
      <c r="AO160" s="23">
        <f>AVERAGE(W160:W164)</f>
        <v>98982.462000000014</v>
      </c>
      <c r="AP160" s="6" cm="1">
        <f t="array" ref="AP160:AP164">X160:X164/AQ160-1</f>
        <v>8.6496928461390343E-3</v>
      </c>
      <c r="AQ160" s="71">
        <f t="shared" ref="AQ160" si="65">AVERAGE(X160:X164)</f>
        <v>85824.088000000003</v>
      </c>
      <c r="AR160" s="6" cm="1">
        <f t="array" ref="AR160:AR164">Y160:Y164/AS160-1</f>
        <v>-6.3132641680163637E-4</v>
      </c>
      <c r="AS160" s="23">
        <f>AVERAGE(Y160:Y164)</f>
        <v>475.18999999999994</v>
      </c>
      <c r="AT160" s="6" cm="1">
        <f t="array" ref="AT160:AT164">Z160:Z164/AU160-1</f>
        <v>-1.1313907567509496E-3</v>
      </c>
      <c r="AU160" s="23">
        <f>AVERAGE(Z160:Z164)</f>
        <v>468.45</v>
      </c>
      <c r="AV160" s="6" cm="1">
        <f t="array" ref="AV160:AV164">AA160:AA164/AW160-1</f>
        <v>-1.9249065203441607E-3</v>
      </c>
      <c r="AW160" s="23">
        <f>AVERAGE(AA160:AA164)</f>
        <v>451.96999999999997</v>
      </c>
      <c r="AX160" s="6" cm="1">
        <f t="array" ref="AX160:AX164">AB160:AB164/AY160-1</f>
        <v>-2.5609244846254153E-3</v>
      </c>
      <c r="AY160" s="23">
        <f>AVERAGE(AB160:AB164)</f>
        <v>438.904</v>
      </c>
      <c r="AZ160" s="6" cm="1">
        <f t="array" ref="AZ160:AZ164">AC160:AC164/BA160-1</f>
        <v>1.318193672068757E-3</v>
      </c>
      <c r="BA160" s="20">
        <f>AVERAGE(AC160:AC164)</f>
        <v>1.0514725229950939</v>
      </c>
      <c r="BB160" s="6" cm="1">
        <f t="array" ref="BB160:BB164">AD160:AD164/BC160-1</f>
        <v>1.4306982437668481E-3</v>
      </c>
      <c r="BC160" s="20">
        <f>AVERAGE(AD160:AD164)</f>
        <v>1.0673677796327261</v>
      </c>
      <c r="BD160" s="6" cm="1">
        <f t="array" ref="BD160:BD164">AE160:AE164/BE160-1</f>
        <v>3.6467312995531742E-3</v>
      </c>
      <c r="BE160" s="23">
        <f>AVERAGE(AE160:AE164)</f>
        <v>1369.9939999999999</v>
      </c>
      <c r="BF160" s="6" cm="1">
        <f t="array" ref="BF160:BF164">AF160:AF164/BG160-1</f>
        <v>-7.2730880643274709E-3</v>
      </c>
      <c r="BG160" s="23">
        <f>AVERAGE(AF160:AF164)</f>
        <v>927.25399999999991</v>
      </c>
      <c r="BH160" s="6" cm="1">
        <f t="array" ref="BH160:BH164">AG160:AG164/BI160-1</f>
        <v>-1.2763381813715169E-3</v>
      </c>
      <c r="BI160" s="23">
        <f>AVERAGE(AG160:AG164)</f>
        <v>1367.9759999999999</v>
      </c>
      <c r="BJ160" s="6" cm="1">
        <f t="array" ref="BJ160:BJ164">AH160:AH164/BK160-1</f>
        <v>-9.8019797717106005E-3</v>
      </c>
      <c r="BK160" s="23">
        <f>AVERAGE(AH160:AH164)</f>
        <v>928.99600000000009</v>
      </c>
      <c r="BL160" s="6" cm="1">
        <f t="array" ref="BL160:BL164">AI160:AI164/BM160-1</f>
        <v>6.5739192666662838E-3</v>
      </c>
      <c r="BM160" s="20">
        <f>AVERAGE(AI160:AI164)</f>
        <v>1.0099880416720894</v>
      </c>
      <c r="BN160" s="6" cm="1">
        <f t="array" ref="BN160:BN164">AJ160:AJ164/BO160-1</f>
        <v>3.0219953603294325E-3</v>
      </c>
      <c r="BO160" s="20">
        <f>AVERAGE(AJ160:AJ164)</f>
        <v>1.0020275511872399</v>
      </c>
    </row>
    <row r="161" spans="1:67" x14ac:dyDescent="0.25">
      <c r="A161" s="3">
        <v>47</v>
      </c>
      <c r="B161" s="3" t="s">
        <v>21</v>
      </c>
      <c r="C161" s="3" t="s">
        <v>22</v>
      </c>
      <c r="D161" s="3" t="s">
        <v>40</v>
      </c>
      <c r="E161" s="3" t="s">
        <v>275</v>
      </c>
      <c r="F161" s="3" t="s">
        <v>73</v>
      </c>
      <c r="G161" s="3" t="b">
        <v>1</v>
      </c>
      <c r="H161" s="3" t="b">
        <v>1</v>
      </c>
      <c r="I161" s="3" t="b">
        <v>0</v>
      </c>
      <c r="J161" s="3" t="b">
        <v>1</v>
      </c>
      <c r="K161" s="3" t="b">
        <v>1</v>
      </c>
      <c r="L161" s="3">
        <v>500</v>
      </c>
      <c r="M161" s="3">
        <v>5</v>
      </c>
      <c r="N161" s="3">
        <v>0</v>
      </c>
      <c r="O161" s="3">
        <v>4</v>
      </c>
      <c r="P161" s="3">
        <v>8</v>
      </c>
      <c r="Q161" s="3">
        <v>200</v>
      </c>
      <c r="R161" s="3">
        <v>200</v>
      </c>
      <c r="S161" s="3">
        <v>1</v>
      </c>
      <c r="T161" s="3">
        <v>1</v>
      </c>
      <c r="U161" s="3" t="b">
        <v>1</v>
      </c>
      <c r="V161" s="3">
        <v>251</v>
      </c>
      <c r="W161" s="51">
        <v>99087.03</v>
      </c>
      <c r="X161" s="51">
        <v>86087.06</v>
      </c>
      <c r="Y161" s="51">
        <v>475.26</v>
      </c>
      <c r="Z161" s="51">
        <v>468.56</v>
      </c>
      <c r="AA161" s="51">
        <v>451.86</v>
      </c>
      <c r="AB161" s="51">
        <v>439.32</v>
      </c>
      <c r="AC161" s="17">
        <v>1.0518806005743999</v>
      </c>
      <c r="AD161" s="17">
        <v>1.0666029834908</v>
      </c>
      <c r="AE161" s="51">
        <v>1373.35</v>
      </c>
      <c r="AF161" s="51">
        <v>929.5</v>
      </c>
      <c r="AG161" s="51">
        <v>1365.37</v>
      </c>
      <c r="AH161" s="51">
        <v>939.47</v>
      </c>
      <c r="AI161" s="17">
        <v>1.0129645967799199</v>
      </c>
      <c r="AJ161" s="17">
        <v>0.99248137856262297</v>
      </c>
      <c r="AK161" s="3">
        <v>0</v>
      </c>
      <c r="AL161" s="3">
        <v>-13</v>
      </c>
      <c r="AN161" s="6">
        <v>1.0564295723416439E-3</v>
      </c>
      <c r="AP161" s="6">
        <v>3.0640814965605667E-3</v>
      </c>
      <c r="AR161" s="6">
        <v>1.473094972539446E-4</v>
      </c>
      <c r="AT161" s="6">
        <v>2.3481694951432708E-4</v>
      </c>
      <c r="AV161" s="6">
        <v>-2.4337898533077773E-4</v>
      </c>
      <c r="AX161" s="6">
        <v>9.4781546761923963E-4</v>
      </c>
      <c r="AZ161" s="6">
        <v>3.88101039619837E-4</v>
      </c>
      <c r="BA161" s="20"/>
      <c r="BB161" s="6">
        <v>-7.1652541562505778E-4</v>
      </c>
      <c r="BC161" s="20"/>
      <c r="BD161" s="6">
        <v>2.4496457648719439E-3</v>
      </c>
      <c r="BE161" s="23"/>
      <c r="BF161" s="6">
        <v>2.4222057818030773E-3</v>
      </c>
      <c r="BG161" s="23"/>
      <c r="BH161" s="6">
        <v>-1.9050041813598595E-3</v>
      </c>
      <c r="BI161" s="23"/>
      <c r="BJ161" s="6">
        <v>1.1274537242356164E-2</v>
      </c>
      <c r="BK161" s="23"/>
      <c r="BL161" s="6">
        <v>2.9471191588592571E-3</v>
      </c>
      <c r="BM161" s="20"/>
      <c r="BN161" s="6">
        <v>-9.5268564355402985E-3</v>
      </c>
      <c r="BO161" s="20"/>
    </row>
    <row r="162" spans="1:67" x14ac:dyDescent="0.25">
      <c r="A162" s="3">
        <v>48</v>
      </c>
      <c r="B162" s="3" t="s">
        <v>21</v>
      </c>
      <c r="C162" s="3" t="s">
        <v>22</v>
      </c>
      <c r="D162" s="3" t="s">
        <v>40</v>
      </c>
      <c r="E162" s="3" t="s">
        <v>275</v>
      </c>
      <c r="F162" s="3" t="s">
        <v>73</v>
      </c>
      <c r="G162" s="3" t="b">
        <v>1</v>
      </c>
      <c r="H162" s="3" t="b">
        <v>1</v>
      </c>
      <c r="I162" s="3" t="b">
        <v>0</v>
      </c>
      <c r="J162" s="3" t="b">
        <v>1</v>
      </c>
      <c r="K162" s="3" t="b">
        <v>1</v>
      </c>
      <c r="L162" s="3">
        <v>500</v>
      </c>
      <c r="M162" s="3">
        <v>5</v>
      </c>
      <c r="N162" s="3">
        <v>0</v>
      </c>
      <c r="O162" s="3">
        <v>4</v>
      </c>
      <c r="P162" s="3">
        <v>8</v>
      </c>
      <c r="Q162" s="3">
        <v>200</v>
      </c>
      <c r="R162" s="3">
        <v>200</v>
      </c>
      <c r="S162" s="3">
        <v>1</v>
      </c>
      <c r="T162" s="3">
        <v>1</v>
      </c>
      <c r="U162" s="3" t="b">
        <v>1</v>
      </c>
      <c r="V162" s="3">
        <v>251</v>
      </c>
      <c r="W162" s="51">
        <v>98120.21</v>
      </c>
      <c r="X162" s="51">
        <v>85373.3</v>
      </c>
      <c r="Y162" s="51">
        <v>475.42</v>
      </c>
      <c r="Z162" s="51">
        <v>468.54</v>
      </c>
      <c r="AA162" s="51">
        <v>452.3</v>
      </c>
      <c r="AB162" s="51">
        <v>439.27</v>
      </c>
      <c r="AC162" s="17">
        <v>1.05121273837151</v>
      </c>
      <c r="AD162" s="17">
        <v>1.06666937188337</v>
      </c>
      <c r="AE162" s="51">
        <v>1364.54</v>
      </c>
      <c r="AF162" s="51">
        <v>920.98</v>
      </c>
      <c r="AG162" s="51">
        <v>1369.65</v>
      </c>
      <c r="AH162" s="51">
        <v>931.04</v>
      </c>
      <c r="AI162" s="17">
        <v>1.0042661929954499</v>
      </c>
      <c r="AJ162" s="17">
        <v>0.99244862444508797</v>
      </c>
      <c r="AK162" s="3">
        <v>0</v>
      </c>
      <c r="AL162" s="3">
        <v>-13</v>
      </c>
      <c r="AN162" s="6">
        <v>-8.7111593566949752E-3</v>
      </c>
      <c r="AP162" s="6">
        <v>-5.2524647858769313E-3</v>
      </c>
      <c r="AR162" s="6">
        <v>4.8401691954813586E-4</v>
      </c>
      <c r="AT162" s="6">
        <v>1.9212295869364127E-4</v>
      </c>
      <c r="AV162" s="6">
        <v>7.3013695599266626E-4</v>
      </c>
      <c r="AX162" s="6">
        <v>8.3389533929967286E-4</v>
      </c>
      <c r="AZ162" s="6">
        <v>-2.4706743914137963E-4</v>
      </c>
      <c r="BA162" s="20"/>
      <c r="BB162" s="6">
        <v>-6.543271800807382E-4</v>
      </c>
      <c r="BC162" s="20"/>
      <c r="BD162" s="6">
        <v>-3.9810393330189653E-3</v>
      </c>
      <c r="BE162" s="23"/>
      <c r="BF162" s="6">
        <v>-6.7662150823829537E-3</v>
      </c>
      <c r="BG162" s="23"/>
      <c r="BH162" s="6">
        <v>1.2237056790471712E-3</v>
      </c>
      <c r="BI162" s="23"/>
      <c r="BJ162" s="6">
        <v>2.200224758771796E-3</v>
      </c>
      <c r="BK162" s="23"/>
      <c r="BL162" s="6">
        <v>-5.6652637858629618E-3</v>
      </c>
      <c r="BM162" s="20"/>
      <c r="BN162" s="6">
        <v>-9.559544276803944E-3</v>
      </c>
      <c r="BO162" s="20"/>
    </row>
    <row r="163" spans="1:67" x14ac:dyDescent="0.25">
      <c r="A163" s="3">
        <v>49</v>
      </c>
      <c r="B163" s="3" t="s">
        <v>21</v>
      </c>
      <c r="C163" s="3" t="s">
        <v>22</v>
      </c>
      <c r="D163" s="3" t="s">
        <v>40</v>
      </c>
      <c r="E163" s="3" t="s">
        <v>275</v>
      </c>
      <c r="F163" s="3" t="s">
        <v>73</v>
      </c>
      <c r="G163" s="3" t="b">
        <v>1</v>
      </c>
      <c r="H163" s="3" t="b">
        <v>1</v>
      </c>
      <c r="I163" s="3" t="b">
        <v>0</v>
      </c>
      <c r="J163" s="3" t="b">
        <v>1</v>
      </c>
      <c r="K163" s="3" t="b">
        <v>1</v>
      </c>
      <c r="L163" s="3">
        <v>500</v>
      </c>
      <c r="M163" s="3">
        <v>5</v>
      </c>
      <c r="N163" s="3">
        <v>0</v>
      </c>
      <c r="O163" s="3">
        <v>4</v>
      </c>
      <c r="P163" s="3">
        <v>8</v>
      </c>
      <c r="Q163" s="3">
        <v>200</v>
      </c>
      <c r="R163" s="3">
        <v>200</v>
      </c>
      <c r="S163" s="3">
        <v>1</v>
      </c>
      <c r="T163" s="3">
        <v>1</v>
      </c>
      <c r="U163" s="3" t="b">
        <v>1</v>
      </c>
      <c r="V163" s="3">
        <v>251</v>
      </c>
      <c r="W163" s="51">
        <v>98639.51</v>
      </c>
      <c r="X163" s="51">
        <v>85403.77</v>
      </c>
      <c r="Y163" s="51">
        <v>475.6</v>
      </c>
      <c r="Z163" s="51">
        <v>468.59</v>
      </c>
      <c r="AA163" s="51">
        <v>452.26</v>
      </c>
      <c r="AB163" s="51">
        <v>439.23</v>
      </c>
      <c r="AC163" s="17">
        <v>1.0516855857126499</v>
      </c>
      <c r="AD163" s="17">
        <v>1.0669167747100801</v>
      </c>
      <c r="AE163" s="51">
        <v>1385.44</v>
      </c>
      <c r="AF163" s="51">
        <v>922.4</v>
      </c>
      <c r="AG163" s="51">
        <v>1371.81</v>
      </c>
      <c r="AH163" s="51">
        <v>932.53</v>
      </c>
      <c r="AI163" s="17">
        <v>1.01803906460799</v>
      </c>
      <c r="AJ163" s="17">
        <v>0.99328590737640798</v>
      </c>
      <c r="AK163" s="3">
        <v>0</v>
      </c>
      <c r="AL163" s="3">
        <v>-13</v>
      </c>
      <c r="AN163" s="6">
        <v>-3.4647754063746872E-3</v>
      </c>
      <c r="AP163" s="6">
        <v>-4.8974362535608718E-3</v>
      </c>
      <c r="AR163" s="6">
        <v>8.6281276962907327E-4</v>
      </c>
      <c r="AT163" s="6">
        <v>2.9885793574546682E-4</v>
      </c>
      <c r="AV163" s="6">
        <v>6.4163550678153491E-4</v>
      </c>
      <c r="AX163" s="6">
        <v>7.4275923664401944E-4</v>
      </c>
      <c r="AZ163" s="6">
        <v>2.026327011848128E-4</v>
      </c>
      <c r="BA163" s="20"/>
      <c r="BB163" s="6">
        <v>-4.2253938263081547E-4</v>
      </c>
      <c r="BC163" s="20"/>
      <c r="BD163" s="6">
        <v>1.1274501932125425E-2</v>
      </c>
      <c r="BE163" s="23"/>
      <c r="BF163" s="6">
        <v>-5.2348116050185967E-3</v>
      </c>
      <c r="BG163" s="23"/>
      <c r="BH163" s="6">
        <v>2.8026807487850913E-3</v>
      </c>
      <c r="BI163" s="23"/>
      <c r="BJ163" s="6">
        <v>3.8041067991680944E-3</v>
      </c>
      <c r="BK163" s="23"/>
      <c r="BL163" s="6">
        <v>7.971404218382272E-3</v>
      </c>
      <c r="BM163" s="20"/>
      <c r="BN163" s="6">
        <v>-8.7239555444104111E-3</v>
      </c>
      <c r="BO163" s="20"/>
    </row>
    <row r="164" spans="1:67" x14ac:dyDescent="0.25">
      <c r="A164" s="3">
        <v>50</v>
      </c>
      <c r="B164" s="3" t="s">
        <v>21</v>
      </c>
      <c r="C164" s="3" t="s">
        <v>22</v>
      </c>
      <c r="D164" s="3" t="s">
        <v>40</v>
      </c>
      <c r="E164" s="3" t="s">
        <v>275</v>
      </c>
      <c r="F164" s="3" t="s">
        <v>73</v>
      </c>
      <c r="G164" s="3" t="b">
        <v>1</v>
      </c>
      <c r="H164" s="3" t="b">
        <v>1</v>
      </c>
      <c r="I164" s="3" t="b">
        <v>0</v>
      </c>
      <c r="J164" s="3" t="b">
        <v>1</v>
      </c>
      <c r="K164" s="3" t="b">
        <v>1</v>
      </c>
      <c r="L164" s="3">
        <v>500</v>
      </c>
      <c r="M164" s="3">
        <v>5</v>
      </c>
      <c r="N164" s="3">
        <v>0</v>
      </c>
      <c r="O164" s="3">
        <v>4</v>
      </c>
      <c r="P164" s="3">
        <v>8</v>
      </c>
      <c r="Q164" s="3">
        <v>200</v>
      </c>
      <c r="R164" s="3">
        <v>200</v>
      </c>
      <c r="S164" s="3">
        <v>1</v>
      </c>
      <c r="T164" s="3">
        <v>1</v>
      </c>
      <c r="U164" s="3" t="b">
        <v>1</v>
      </c>
      <c r="V164" s="3">
        <v>251</v>
      </c>
      <c r="W164" s="51">
        <v>98524.77</v>
      </c>
      <c r="X164" s="51">
        <v>85689.87</v>
      </c>
      <c r="Y164" s="51">
        <v>474.78</v>
      </c>
      <c r="Z164" s="51">
        <v>468.64</v>
      </c>
      <c r="AA164" s="51">
        <v>452.33</v>
      </c>
      <c r="AB164" s="51">
        <v>438.92</v>
      </c>
      <c r="AC164" s="17">
        <v>1.0497251228956499</v>
      </c>
      <c r="AD164" s="17">
        <v>1.0677549072388799</v>
      </c>
      <c r="AE164" s="51">
        <v>1351.65</v>
      </c>
      <c r="AF164" s="51">
        <v>942.88</v>
      </c>
      <c r="AG164" s="51">
        <v>1366.82</v>
      </c>
      <c r="AH164" s="51">
        <v>922.05</v>
      </c>
      <c r="AI164" s="17">
        <v>0.99804273245874797</v>
      </c>
      <c r="AJ164" s="17">
        <v>1.02686617175423</v>
      </c>
      <c r="AK164" s="3">
        <v>0</v>
      </c>
      <c r="AL164" s="3">
        <v>-13</v>
      </c>
      <c r="AN164" s="6">
        <v>-4.6239706585597951E-3</v>
      </c>
      <c r="AP164" s="6">
        <v>-1.56387330326202E-3</v>
      </c>
      <c r="AR164" s="6">
        <v>-8.6281276962896225E-4</v>
      </c>
      <c r="AT164" s="6">
        <v>4.0559291279751442E-4</v>
      </c>
      <c r="AV164" s="6">
        <v>7.9651304290107028E-4</v>
      </c>
      <c r="AX164" s="6">
        <v>3.6454441062261367E-5</v>
      </c>
      <c r="AZ164" s="6">
        <v>-1.6618599737314721E-3</v>
      </c>
      <c r="BA164" s="20"/>
      <c r="BB164" s="6">
        <v>3.6269373456909726E-4</v>
      </c>
      <c r="BC164" s="20"/>
      <c r="BD164" s="6">
        <v>-1.3389839663531244E-2</v>
      </c>
      <c r="BE164" s="23"/>
      <c r="BF164" s="6">
        <v>1.6851908969926388E-2</v>
      </c>
      <c r="BG164" s="23"/>
      <c r="BH164" s="6">
        <v>-8.4504406510055308E-4</v>
      </c>
      <c r="BI164" s="23"/>
      <c r="BJ164" s="6">
        <v>-7.476889028585898E-3</v>
      </c>
      <c r="BK164" s="23"/>
      <c r="BL164" s="6">
        <v>-1.1827178858044074E-2</v>
      </c>
      <c r="BM164" s="20"/>
      <c r="BN164" s="6">
        <v>2.4788360896424777E-2</v>
      </c>
      <c r="BO164" s="20"/>
    </row>
  </sheetData>
  <conditionalFormatting sqref="AN2:AN11">
    <cfRule type="cellIs" dxfId="340" priority="251" operator="between">
      <formula>-0.05</formula>
      <formula>0.05</formula>
    </cfRule>
  </conditionalFormatting>
  <conditionalFormatting sqref="AP2:AP11">
    <cfRule type="cellIs" dxfId="339" priority="250" operator="between">
      <formula>-0.05</formula>
      <formula>0.05</formula>
    </cfRule>
  </conditionalFormatting>
  <conditionalFormatting sqref="AR2:AR11">
    <cfRule type="cellIs" dxfId="338" priority="249" operator="between">
      <formula>-0.05</formula>
      <formula>0.05</formula>
    </cfRule>
  </conditionalFormatting>
  <conditionalFormatting sqref="AT2:AT11">
    <cfRule type="cellIs" dxfId="337" priority="248" operator="between">
      <formula>-0.05</formula>
      <formula>0.05</formula>
    </cfRule>
  </conditionalFormatting>
  <conditionalFormatting sqref="AV2:AV11">
    <cfRule type="cellIs" dxfId="336" priority="247" operator="between">
      <formula>-0.05</formula>
      <formula>0.05</formula>
    </cfRule>
  </conditionalFormatting>
  <conditionalFormatting sqref="AX2:AX11">
    <cfRule type="cellIs" dxfId="335" priority="246" operator="between">
      <formula>-0.05</formula>
      <formula>0.05</formula>
    </cfRule>
  </conditionalFormatting>
  <conditionalFormatting sqref="AZ2:AZ11">
    <cfRule type="cellIs" dxfId="334" priority="245" operator="between">
      <formula>-0.05</formula>
      <formula>0.05</formula>
    </cfRule>
  </conditionalFormatting>
  <conditionalFormatting sqref="BB2:BB11">
    <cfRule type="cellIs" dxfId="333" priority="244" operator="between">
      <formula>-0.05</formula>
      <formula>0.05</formula>
    </cfRule>
  </conditionalFormatting>
  <conditionalFormatting sqref="BD2:BD11">
    <cfRule type="cellIs" dxfId="332" priority="243" operator="between">
      <formula>-0.05</formula>
      <formula>0.05</formula>
    </cfRule>
  </conditionalFormatting>
  <conditionalFormatting sqref="BF2:BF11">
    <cfRule type="cellIs" dxfId="331" priority="242" operator="between">
      <formula>-0.05</formula>
      <formula>0.05</formula>
    </cfRule>
  </conditionalFormatting>
  <conditionalFormatting sqref="BH2:BH11">
    <cfRule type="cellIs" dxfId="330" priority="241" operator="between">
      <formula>-0.05</formula>
      <formula>0.05</formula>
    </cfRule>
  </conditionalFormatting>
  <conditionalFormatting sqref="BJ2:BJ11">
    <cfRule type="cellIs" dxfId="329" priority="240" operator="between">
      <formula>-0.05</formula>
      <formula>0.05</formula>
    </cfRule>
  </conditionalFormatting>
  <conditionalFormatting sqref="BL2:BL11">
    <cfRule type="cellIs" dxfId="328" priority="239" operator="between">
      <formula>-0.05</formula>
      <formula>0.05</formula>
    </cfRule>
  </conditionalFormatting>
  <conditionalFormatting sqref="BN2:BN11">
    <cfRule type="cellIs" dxfId="327" priority="238" operator="between">
      <formula>-0.05</formula>
      <formula>0.05</formula>
    </cfRule>
  </conditionalFormatting>
  <conditionalFormatting sqref="AN12:AN21">
    <cfRule type="cellIs" dxfId="326" priority="237" operator="between">
      <formula>-0.05</formula>
      <formula>0.05</formula>
    </cfRule>
  </conditionalFormatting>
  <conditionalFormatting sqref="AP12:AP21">
    <cfRule type="cellIs" dxfId="325" priority="236" operator="between">
      <formula>-0.05</formula>
      <formula>0.05</formula>
    </cfRule>
  </conditionalFormatting>
  <conditionalFormatting sqref="AR12:AR21">
    <cfRule type="cellIs" dxfId="324" priority="235" operator="between">
      <formula>-0.05</formula>
      <formula>0.05</formula>
    </cfRule>
  </conditionalFormatting>
  <conditionalFormatting sqref="AT12:AT21">
    <cfRule type="cellIs" dxfId="323" priority="234" operator="between">
      <formula>-0.05</formula>
      <formula>0.05</formula>
    </cfRule>
  </conditionalFormatting>
  <conditionalFormatting sqref="AV12:AV21">
    <cfRule type="cellIs" dxfId="322" priority="233" operator="between">
      <formula>-0.05</formula>
      <formula>0.05</formula>
    </cfRule>
  </conditionalFormatting>
  <conditionalFormatting sqref="AX12:AX21">
    <cfRule type="cellIs" dxfId="321" priority="232" operator="between">
      <formula>-0.05</formula>
      <formula>0.05</formula>
    </cfRule>
  </conditionalFormatting>
  <conditionalFormatting sqref="AZ12:AZ21">
    <cfRule type="cellIs" dxfId="320" priority="231" operator="between">
      <formula>-0.05</formula>
      <formula>0.05</formula>
    </cfRule>
  </conditionalFormatting>
  <conditionalFormatting sqref="BB12:BB21">
    <cfRule type="cellIs" dxfId="319" priority="230" operator="between">
      <formula>-0.05</formula>
      <formula>0.05</formula>
    </cfRule>
  </conditionalFormatting>
  <conditionalFormatting sqref="BD12:BD21">
    <cfRule type="cellIs" dxfId="318" priority="229" operator="between">
      <formula>-0.05</formula>
      <formula>0.05</formula>
    </cfRule>
  </conditionalFormatting>
  <conditionalFormatting sqref="BF12:BF21">
    <cfRule type="cellIs" dxfId="317" priority="228" operator="between">
      <formula>-0.05</formula>
      <formula>0.05</formula>
    </cfRule>
  </conditionalFormatting>
  <conditionalFormatting sqref="BH12:BH21">
    <cfRule type="cellIs" dxfId="316" priority="227" operator="between">
      <formula>-0.05</formula>
      <formula>0.05</formula>
    </cfRule>
  </conditionalFormatting>
  <conditionalFormatting sqref="BJ12:BJ21">
    <cfRule type="cellIs" dxfId="315" priority="226" operator="between">
      <formula>-0.05</formula>
      <formula>0.05</formula>
    </cfRule>
  </conditionalFormatting>
  <conditionalFormatting sqref="BL12:BL21">
    <cfRule type="cellIs" dxfId="314" priority="225" operator="between">
      <formula>-0.05</formula>
      <formula>0.05</formula>
    </cfRule>
  </conditionalFormatting>
  <conditionalFormatting sqref="BN12:BN21">
    <cfRule type="cellIs" dxfId="313" priority="224" operator="between">
      <formula>-0.05</formula>
      <formula>0.05</formula>
    </cfRule>
  </conditionalFormatting>
  <conditionalFormatting sqref="AN22:AN31">
    <cfRule type="cellIs" dxfId="312" priority="223" operator="between">
      <formula>-0.05</formula>
      <formula>0.05</formula>
    </cfRule>
  </conditionalFormatting>
  <conditionalFormatting sqref="AP22:AP31">
    <cfRule type="cellIs" dxfId="311" priority="222" operator="between">
      <formula>-0.05</formula>
      <formula>0.05</formula>
    </cfRule>
  </conditionalFormatting>
  <conditionalFormatting sqref="AR22:AR31">
    <cfRule type="cellIs" dxfId="310" priority="221" operator="between">
      <formula>-0.05</formula>
      <formula>0.05</formula>
    </cfRule>
  </conditionalFormatting>
  <conditionalFormatting sqref="AT22:AT31">
    <cfRule type="cellIs" dxfId="309" priority="220" operator="between">
      <formula>-0.05</formula>
      <formula>0.05</formula>
    </cfRule>
  </conditionalFormatting>
  <conditionalFormatting sqref="AV22:AV31">
    <cfRule type="cellIs" dxfId="308" priority="219" operator="between">
      <formula>-0.05</formula>
      <formula>0.05</formula>
    </cfRule>
  </conditionalFormatting>
  <conditionalFormatting sqref="AX22:AX31">
    <cfRule type="cellIs" dxfId="307" priority="218" operator="between">
      <formula>-0.05</formula>
      <formula>0.05</formula>
    </cfRule>
  </conditionalFormatting>
  <conditionalFormatting sqref="AZ22:AZ31">
    <cfRule type="cellIs" dxfId="306" priority="217" operator="between">
      <formula>-0.05</formula>
      <formula>0.05</formula>
    </cfRule>
  </conditionalFormatting>
  <conditionalFormatting sqref="BB22:BB31">
    <cfRule type="cellIs" dxfId="305" priority="216" operator="between">
      <formula>-0.05</formula>
      <formula>0.05</formula>
    </cfRule>
  </conditionalFormatting>
  <conditionalFormatting sqref="BD22:BD31">
    <cfRule type="cellIs" dxfId="304" priority="215" operator="between">
      <formula>-0.05</formula>
      <formula>0.05</formula>
    </cfRule>
  </conditionalFormatting>
  <conditionalFormatting sqref="BF22:BF31">
    <cfRule type="cellIs" dxfId="303" priority="214" operator="between">
      <formula>-0.05</formula>
      <formula>0.05</formula>
    </cfRule>
  </conditionalFormatting>
  <conditionalFormatting sqref="BH22:BH31">
    <cfRule type="cellIs" dxfId="302" priority="213" operator="between">
      <formula>-0.05</formula>
      <formula>0.05</formula>
    </cfRule>
  </conditionalFormatting>
  <conditionalFormatting sqref="BJ22:BJ31">
    <cfRule type="cellIs" dxfId="301" priority="212" operator="between">
      <formula>-0.05</formula>
      <formula>0.05</formula>
    </cfRule>
  </conditionalFormatting>
  <conditionalFormatting sqref="BL22:BL31">
    <cfRule type="cellIs" dxfId="300" priority="211" operator="between">
      <formula>-0.05</formula>
      <formula>0.05</formula>
    </cfRule>
  </conditionalFormatting>
  <conditionalFormatting sqref="BN22:BN31">
    <cfRule type="cellIs" dxfId="299" priority="210" operator="between">
      <formula>-0.05</formula>
      <formula>0.05</formula>
    </cfRule>
  </conditionalFormatting>
  <conditionalFormatting sqref="AN32:AN41">
    <cfRule type="cellIs" dxfId="298" priority="209" operator="between">
      <formula>-0.05</formula>
      <formula>0.05</formula>
    </cfRule>
  </conditionalFormatting>
  <conditionalFormatting sqref="AP32:AP41">
    <cfRule type="cellIs" dxfId="297" priority="208" operator="between">
      <formula>-0.05</formula>
      <formula>0.05</formula>
    </cfRule>
  </conditionalFormatting>
  <conditionalFormatting sqref="AR32:AR41">
    <cfRule type="cellIs" dxfId="296" priority="207" operator="between">
      <formula>-0.05</formula>
      <formula>0.05</formula>
    </cfRule>
  </conditionalFormatting>
  <conditionalFormatting sqref="AT32:AT41">
    <cfRule type="cellIs" dxfId="295" priority="206" operator="between">
      <formula>-0.05</formula>
      <formula>0.05</formula>
    </cfRule>
  </conditionalFormatting>
  <conditionalFormatting sqref="AV32:AV41">
    <cfRule type="cellIs" dxfId="294" priority="205" operator="between">
      <formula>-0.05</formula>
      <formula>0.05</formula>
    </cfRule>
  </conditionalFormatting>
  <conditionalFormatting sqref="AX32:AX41">
    <cfRule type="cellIs" dxfId="293" priority="204" operator="between">
      <formula>-0.05</formula>
      <formula>0.05</formula>
    </cfRule>
  </conditionalFormatting>
  <conditionalFormatting sqref="AZ32:AZ41">
    <cfRule type="cellIs" dxfId="292" priority="203" operator="between">
      <formula>-0.05</formula>
      <formula>0.05</formula>
    </cfRule>
  </conditionalFormatting>
  <conditionalFormatting sqref="BB32:BB41">
    <cfRule type="cellIs" dxfId="291" priority="202" operator="between">
      <formula>-0.05</formula>
      <formula>0.05</formula>
    </cfRule>
  </conditionalFormatting>
  <conditionalFormatting sqref="BD32:BD41">
    <cfRule type="cellIs" dxfId="290" priority="201" operator="between">
      <formula>-0.05</formula>
      <formula>0.05</formula>
    </cfRule>
  </conditionalFormatting>
  <conditionalFormatting sqref="BF32:BF41">
    <cfRule type="cellIs" dxfId="289" priority="200" operator="between">
      <formula>-0.05</formula>
      <formula>0.05</formula>
    </cfRule>
  </conditionalFormatting>
  <conditionalFormatting sqref="BH32:BH41">
    <cfRule type="cellIs" dxfId="288" priority="199" operator="between">
      <formula>-0.05</formula>
      <formula>0.05</formula>
    </cfRule>
  </conditionalFormatting>
  <conditionalFormatting sqref="BJ32:BJ41">
    <cfRule type="cellIs" dxfId="287" priority="198" operator="between">
      <formula>-0.05</formula>
      <formula>0.05</formula>
    </cfRule>
  </conditionalFormatting>
  <conditionalFormatting sqref="BL32:BL41">
    <cfRule type="cellIs" dxfId="286" priority="197" operator="between">
      <formula>-0.05</formula>
      <formula>0.05</formula>
    </cfRule>
  </conditionalFormatting>
  <conditionalFormatting sqref="BN32:BN41">
    <cfRule type="cellIs" dxfId="285" priority="196" operator="between">
      <formula>-0.05</formula>
      <formula>0.05</formula>
    </cfRule>
  </conditionalFormatting>
  <conditionalFormatting sqref="AN42:AN51">
    <cfRule type="cellIs" dxfId="284" priority="195" operator="between">
      <formula>-0.05</formula>
      <formula>0.05</formula>
    </cfRule>
  </conditionalFormatting>
  <conditionalFormatting sqref="AP42:AP51">
    <cfRule type="cellIs" dxfId="283" priority="194" operator="between">
      <formula>-0.05</formula>
      <formula>0.05</formula>
    </cfRule>
  </conditionalFormatting>
  <conditionalFormatting sqref="AR42:AR51">
    <cfRule type="cellIs" dxfId="282" priority="193" operator="between">
      <formula>-0.05</formula>
      <formula>0.05</formula>
    </cfRule>
  </conditionalFormatting>
  <conditionalFormatting sqref="AT42:AT51">
    <cfRule type="cellIs" dxfId="281" priority="192" operator="between">
      <formula>-0.05</formula>
      <formula>0.05</formula>
    </cfRule>
  </conditionalFormatting>
  <conditionalFormatting sqref="AV42:AV51">
    <cfRule type="cellIs" dxfId="280" priority="191" operator="between">
      <formula>-0.05</formula>
      <formula>0.05</formula>
    </cfRule>
  </conditionalFormatting>
  <conditionalFormatting sqref="AX42:AX51">
    <cfRule type="cellIs" dxfId="279" priority="190" operator="between">
      <formula>-0.05</formula>
      <formula>0.05</formula>
    </cfRule>
  </conditionalFormatting>
  <conditionalFormatting sqref="AZ42:AZ51">
    <cfRule type="cellIs" dxfId="278" priority="189" operator="between">
      <formula>-0.05</formula>
      <formula>0.05</formula>
    </cfRule>
  </conditionalFormatting>
  <conditionalFormatting sqref="BB42:BB51">
    <cfRule type="cellIs" dxfId="277" priority="188" operator="between">
      <formula>-0.05</formula>
      <formula>0.05</formula>
    </cfRule>
  </conditionalFormatting>
  <conditionalFormatting sqref="BD42:BD51">
    <cfRule type="cellIs" dxfId="276" priority="187" operator="between">
      <formula>-0.05</formula>
      <formula>0.05</formula>
    </cfRule>
  </conditionalFormatting>
  <conditionalFormatting sqref="BF42:BF51">
    <cfRule type="cellIs" dxfId="275" priority="186" operator="between">
      <formula>-0.05</formula>
      <formula>0.05</formula>
    </cfRule>
  </conditionalFormatting>
  <conditionalFormatting sqref="BH42:BH51">
    <cfRule type="cellIs" dxfId="274" priority="185" operator="between">
      <formula>-0.05</formula>
      <formula>0.05</formula>
    </cfRule>
  </conditionalFormatting>
  <conditionalFormatting sqref="BJ42:BJ51">
    <cfRule type="cellIs" dxfId="273" priority="184" operator="between">
      <formula>-0.05</formula>
      <formula>0.05</formula>
    </cfRule>
  </conditionalFormatting>
  <conditionalFormatting sqref="BL42:BL51">
    <cfRule type="cellIs" dxfId="272" priority="183" operator="between">
      <formula>-0.05</formula>
      <formula>0.05</formula>
    </cfRule>
  </conditionalFormatting>
  <conditionalFormatting sqref="BN42:BN51">
    <cfRule type="cellIs" dxfId="271" priority="182" operator="between">
      <formula>-0.05</formula>
      <formula>0.05</formula>
    </cfRule>
  </conditionalFormatting>
  <conditionalFormatting sqref="AN52:AN61">
    <cfRule type="cellIs" dxfId="270" priority="181" operator="between">
      <formula>-0.05</formula>
      <formula>0.05</formula>
    </cfRule>
  </conditionalFormatting>
  <conditionalFormatting sqref="AP52:AP61">
    <cfRule type="cellIs" dxfId="269" priority="180" operator="between">
      <formula>-0.05</formula>
      <formula>0.05</formula>
    </cfRule>
  </conditionalFormatting>
  <conditionalFormatting sqref="AR52:AR61">
    <cfRule type="cellIs" dxfId="268" priority="179" operator="between">
      <formula>-0.05</formula>
      <formula>0.05</formula>
    </cfRule>
  </conditionalFormatting>
  <conditionalFormatting sqref="AT52:AT61">
    <cfRule type="cellIs" dxfId="267" priority="178" operator="between">
      <formula>-0.05</formula>
      <formula>0.05</formula>
    </cfRule>
  </conditionalFormatting>
  <conditionalFormatting sqref="AV52:AV61">
    <cfRule type="cellIs" dxfId="266" priority="177" operator="between">
      <formula>-0.05</formula>
      <formula>0.05</formula>
    </cfRule>
  </conditionalFormatting>
  <conditionalFormatting sqref="AX52:AX61">
    <cfRule type="cellIs" dxfId="265" priority="176" operator="between">
      <formula>-0.05</formula>
      <formula>0.05</formula>
    </cfRule>
  </conditionalFormatting>
  <conditionalFormatting sqref="AZ52:AZ61">
    <cfRule type="cellIs" dxfId="264" priority="175" operator="between">
      <formula>-0.05</formula>
      <formula>0.05</formula>
    </cfRule>
  </conditionalFormatting>
  <conditionalFormatting sqref="BB52:BB61">
    <cfRule type="cellIs" dxfId="263" priority="174" operator="between">
      <formula>-0.05</formula>
      <formula>0.05</formula>
    </cfRule>
  </conditionalFormatting>
  <conditionalFormatting sqref="BD52:BD61">
    <cfRule type="cellIs" dxfId="262" priority="173" operator="between">
      <formula>-0.05</formula>
      <formula>0.05</formula>
    </cfRule>
  </conditionalFormatting>
  <conditionalFormatting sqref="BF52:BF61">
    <cfRule type="cellIs" dxfId="261" priority="172" operator="between">
      <formula>-0.05</formula>
      <formula>0.05</formula>
    </cfRule>
  </conditionalFormatting>
  <conditionalFormatting sqref="BH52:BH61">
    <cfRule type="cellIs" dxfId="260" priority="171" operator="between">
      <formula>-0.05</formula>
      <formula>0.05</formula>
    </cfRule>
  </conditionalFormatting>
  <conditionalFormatting sqref="BJ52:BJ61">
    <cfRule type="cellIs" dxfId="259" priority="170" operator="between">
      <formula>-0.05</formula>
      <formula>0.05</formula>
    </cfRule>
  </conditionalFormatting>
  <conditionalFormatting sqref="BL52:BL61">
    <cfRule type="cellIs" dxfId="258" priority="169" operator="between">
      <formula>-0.05</formula>
      <formula>0.05</formula>
    </cfRule>
  </conditionalFormatting>
  <conditionalFormatting sqref="BN52:BN61">
    <cfRule type="cellIs" dxfId="257" priority="168" operator="between">
      <formula>-0.05</formula>
      <formula>0.05</formula>
    </cfRule>
  </conditionalFormatting>
  <conditionalFormatting sqref="AN62:AN71">
    <cfRule type="cellIs" dxfId="256" priority="167" operator="between">
      <formula>-0.05</formula>
      <formula>0.05</formula>
    </cfRule>
  </conditionalFormatting>
  <conditionalFormatting sqref="AP62:AP71">
    <cfRule type="cellIs" dxfId="255" priority="166" operator="between">
      <formula>-0.05</formula>
      <formula>0.05</formula>
    </cfRule>
  </conditionalFormatting>
  <conditionalFormatting sqref="AR62:AR71">
    <cfRule type="cellIs" dxfId="254" priority="165" operator="between">
      <formula>-0.05</formula>
      <formula>0.05</formula>
    </cfRule>
  </conditionalFormatting>
  <conditionalFormatting sqref="AT62:AT71">
    <cfRule type="cellIs" dxfId="253" priority="164" operator="between">
      <formula>-0.05</formula>
      <formula>0.05</formula>
    </cfRule>
  </conditionalFormatting>
  <conditionalFormatting sqref="AV62:AV71">
    <cfRule type="cellIs" dxfId="252" priority="163" operator="between">
      <formula>-0.05</formula>
      <formula>0.05</formula>
    </cfRule>
  </conditionalFormatting>
  <conditionalFormatting sqref="AX62:AX71">
    <cfRule type="cellIs" dxfId="251" priority="162" operator="between">
      <formula>-0.05</formula>
      <formula>0.05</formula>
    </cfRule>
  </conditionalFormatting>
  <conditionalFormatting sqref="AZ62:AZ71">
    <cfRule type="cellIs" dxfId="250" priority="161" operator="between">
      <formula>-0.05</formula>
      <formula>0.05</formula>
    </cfRule>
  </conditionalFormatting>
  <conditionalFormatting sqref="BB62:BB71">
    <cfRule type="cellIs" dxfId="249" priority="160" operator="between">
      <formula>-0.05</formula>
      <formula>0.05</formula>
    </cfRule>
  </conditionalFormatting>
  <conditionalFormatting sqref="BD62:BD71">
    <cfRule type="cellIs" dxfId="248" priority="159" operator="between">
      <formula>-0.05</formula>
      <formula>0.05</formula>
    </cfRule>
  </conditionalFormatting>
  <conditionalFormatting sqref="BF62:BF71">
    <cfRule type="cellIs" dxfId="247" priority="158" operator="between">
      <formula>-0.05</formula>
      <formula>0.05</formula>
    </cfRule>
  </conditionalFormatting>
  <conditionalFormatting sqref="BH62:BH71">
    <cfRule type="cellIs" dxfId="246" priority="157" operator="between">
      <formula>-0.05</formula>
      <formula>0.05</formula>
    </cfRule>
  </conditionalFormatting>
  <conditionalFormatting sqref="BJ62:BJ71">
    <cfRule type="cellIs" dxfId="245" priority="156" operator="between">
      <formula>-0.05</formula>
      <formula>0.05</formula>
    </cfRule>
  </conditionalFormatting>
  <conditionalFormatting sqref="BL62:BL71">
    <cfRule type="cellIs" dxfId="244" priority="155" operator="between">
      <formula>-0.05</formula>
      <formula>0.05</formula>
    </cfRule>
  </conditionalFormatting>
  <conditionalFormatting sqref="BN62:BN71">
    <cfRule type="cellIs" dxfId="243" priority="154" operator="between">
      <formula>-0.05</formula>
      <formula>0.05</formula>
    </cfRule>
  </conditionalFormatting>
  <conditionalFormatting sqref="AN72:AN81">
    <cfRule type="cellIs" dxfId="242" priority="153" operator="between">
      <formula>-0.05</formula>
      <formula>0.05</formula>
    </cfRule>
  </conditionalFormatting>
  <conditionalFormatting sqref="AP72:AP81">
    <cfRule type="cellIs" dxfId="241" priority="152" operator="between">
      <formula>-0.05</formula>
      <formula>0.05</formula>
    </cfRule>
  </conditionalFormatting>
  <conditionalFormatting sqref="AR72:AR81">
    <cfRule type="cellIs" dxfId="240" priority="151" operator="between">
      <formula>-0.05</formula>
      <formula>0.05</formula>
    </cfRule>
  </conditionalFormatting>
  <conditionalFormatting sqref="AT72:AT81">
    <cfRule type="cellIs" dxfId="239" priority="150" operator="between">
      <formula>-0.05</formula>
      <formula>0.05</formula>
    </cfRule>
  </conditionalFormatting>
  <conditionalFormatting sqref="AV72:AV81">
    <cfRule type="cellIs" dxfId="238" priority="149" operator="between">
      <formula>-0.05</formula>
      <formula>0.05</formula>
    </cfRule>
  </conditionalFormatting>
  <conditionalFormatting sqref="AX72:AX81">
    <cfRule type="cellIs" dxfId="237" priority="148" operator="between">
      <formula>-0.05</formula>
      <formula>0.05</formula>
    </cfRule>
  </conditionalFormatting>
  <conditionalFormatting sqref="AZ72:AZ81">
    <cfRule type="cellIs" dxfId="236" priority="147" operator="between">
      <formula>-0.05</formula>
      <formula>0.05</formula>
    </cfRule>
  </conditionalFormatting>
  <conditionalFormatting sqref="BB72:BB81">
    <cfRule type="cellIs" dxfId="235" priority="146" operator="between">
      <formula>-0.05</formula>
      <formula>0.05</formula>
    </cfRule>
  </conditionalFormatting>
  <conditionalFormatting sqref="BD72:BD81">
    <cfRule type="cellIs" dxfId="234" priority="145" operator="between">
      <formula>-0.05</formula>
      <formula>0.05</formula>
    </cfRule>
  </conditionalFormatting>
  <conditionalFormatting sqref="BF72:BF81">
    <cfRule type="cellIs" dxfId="233" priority="144" operator="between">
      <formula>-0.05</formula>
      <formula>0.05</formula>
    </cfRule>
  </conditionalFormatting>
  <conditionalFormatting sqref="BH72:BH81">
    <cfRule type="cellIs" dxfId="232" priority="143" operator="between">
      <formula>-0.05</formula>
      <formula>0.05</formula>
    </cfRule>
  </conditionalFormatting>
  <conditionalFormatting sqref="BJ72:BJ81">
    <cfRule type="cellIs" dxfId="231" priority="142" operator="between">
      <formula>-0.05</formula>
      <formula>0.05</formula>
    </cfRule>
  </conditionalFormatting>
  <conditionalFormatting sqref="BL72:BL81">
    <cfRule type="cellIs" dxfId="230" priority="141" operator="between">
      <formula>-0.05</formula>
      <formula>0.05</formula>
    </cfRule>
  </conditionalFormatting>
  <conditionalFormatting sqref="BN72:BN81">
    <cfRule type="cellIs" dxfId="229" priority="140" operator="between">
      <formula>-0.05</formula>
      <formula>0.05</formula>
    </cfRule>
  </conditionalFormatting>
  <conditionalFormatting sqref="AN82:AN91">
    <cfRule type="cellIs" dxfId="228" priority="139" operator="between">
      <formula>-0.05</formula>
      <formula>0.05</formula>
    </cfRule>
  </conditionalFormatting>
  <conditionalFormatting sqref="AP82:AP91">
    <cfRule type="cellIs" dxfId="227" priority="138" operator="between">
      <formula>-0.05</formula>
      <formula>0.05</formula>
    </cfRule>
  </conditionalFormatting>
  <conditionalFormatting sqref="AR82:AR91">
    <cfRule type="cellIs" dxfId="226" priority="137" operator="between">
      <formula>-0.05</formula>
      <formula>0.05</formula>
    </cfRule>
  </conditionalFormatting>
  <conditionalFormatting sqref="AT82:AT91">
    <cfRule type="cellIs" dxfId="225" priority="136" operator="between">
      <formula>-0.05</formula>
      <formula>0.05</formula>
    </cfRule>
  </conditionalFormatting>
  <conditionalFormatting sqref="AV82:AV91">
    <cfRule type="cellIs" dxfId="224" priority="135" operator="between">
      <formula>-0.05</formula>
      <formula>0.05</formula>
    </cfRule>
  </conditionalFormatting>
  <conditionalFormatting sqref="AX82:AX91">
    <cfRule type="cellIs" dxfId="223" priority="134" operator="between">
      <formula>-0.05</formula>
      <formula>0.05</formula>
    </cfRule>
  </conditionalFormatting>
  <conditionalFormatting sqref="AZ82:AZ91">
    <cfRule type="cellIs" dxfId="222" priority="133" operator="between">
      <formula>-0.05</formula>
      <formula>0.05</formula>
    </cfRule>
  </conditionalFormatting>
  <conditionalFormatting sqref="BB82:BB91">
    <cfRule type="cellIs" dxfId="221" priority="132" operator="between">
      <formula>-0.05</formula>
      <formula>0.05</formula>
    </cfRule>
  </conditionalFormatting>
  <conditionalFormatting sqref="BD82:BD91">
    <cfRule type="cellIs" dxfId="220" priority="131" operator="between">
      <formula>-0.05</formula>
      <formula>0.05</formula>
    </cfRule>
  </conditionalFormatting>
  <conditionalFormatting sqref="V2:V21">
    <cfRule type="cellIs" dxfId="219" priority="262" operator="lessThan">
      <formula>1990</formula>
    </cfRule>
    <cfRule type="cellIs" dxfId="218" priority="263" operator="greaterThan">
      <formula>1990</formula>
    </cfRule>
  </conditionalFormatting>
  <conditionalFormatting sqref="V22:V41">
    <cfRule type="cellIs" dxfId="217" priority="260" operator="lessThan">
      <formula>1990</formula>
    </cfRule>
    <cfRule type="cellIs" dxfId="216" priority="261" operator="greaterThan">
      <formula>1990</formula>
    </cfRule>
  </conditionalFormatting>
  <conditionalFormatting sqref="V42:V61">
    <cfRule type="cellIs" dxfId="215" priority="258" operator="lessThan">
      <formula>1990</formula>
    </cfRule>
    <cfRule type="cellIs" dxfId="214" priority="259" operator="greaterThan">
      <formula>1990</formula>
    </cfRule>
  </conditionalFormatting>
  <conditionalFormatting sqref="V62:V81">
    <cfRule type="cellIs" dxfId="213" priority="256" operator="lessThan">
      <formula>1990</formula>
    </cfRule>
    <cfRule type="cellIs" dxfId="212" priority="257" operator="greaterThan">
      <formula>1990</formula>
    </cfRule>
  </conditionalFormatting>
  <conditionalFormatting sqref="V82:V101">
    <cfRule type="cellIs" dxfId="211" priority="254" operator="lessThan">
      <formula>1990</formula>
    </cfRule>
    <cfRule type="cellIs" dxfId="210" priority="255" operator="greaterThan">
      <formula>1990</formula>
    </cfRule>
  </conditionalFormatting>
  <conditionalFormatting sqref="V102:V111">
    <cfRule type="cellIs" dxfId="209" priority="252" operator="lessThan">
      <formula>1990</formula>
    </cfRule>
    <cfRule type="cellIs" dxfId="208" priority="253" operator="greaterThan">
      <formula>1990</formula>
    </cfRule>
  </conditionalFormatting>
  <conditionalFormatting sqref="BF82:BF91">
    <cfRule type="cellIs" dxfId="207" priority="130" operator="between">
      <formula>-0.05</formula>
      <formula>0.05</formula>
    </cfRule>
  </conditionalFormatting>
  <conditionalFormatting sqref="BH82:BH91">
    <cfRule type="cellIs" dxfId="206" priority="129" operator="between">
      <formula>-0.05</formula>
      <formula>0.05</formula>
    </cfRule>
  </conditionalFormatting>
  <conditionalFormatting sqref="BJ82:BJ91">
    <cfRule type="cellIs" dxfId="205" priority="128" operator="between">
      <formula>-0.05</formula>
      <formula>0.05</formula>
    </cfRule>
  </conditionalFormatting>
  <conditionalFormatting sqref="BL82:BL91">
    <cfRule type="cellIs" dxfId="204" priority="127" operator="between">
      <formula>-0.05</formula>
      <formula>0.05</formula>
    </cfRule>
  </conditionalFormatting>
  <conditionalFormatting sqref="BN82:BN91">
    <cfRule type="cellIs" dxfId="203" priority="126" operator="between">
      <formula>-0.05</formula>
      <formula>0.05</formula>
    </cfRule>
  </conditionalFormatting>
  <conditionalFormatting sqref="AN92:AN101">
    <cfRule type="cellIs" dxfId="202" priority="125" operator="between">
      <formula>-0.05</formula>
      <formula>0.05</formula>
    </cfRule>
  </conditionalFormatting>
  <conditionalFormatting sqref="AP92:AP101">
    <cfRule type="cellIs" dxfId="201" priority="124" operator="between">
      <formula>-0.05</formula>
      <formula>0.05</formula>
    </cfRule>
  </conditionalFormatting>
  <conditionalFormatting sqref="AR92:AR101">
    <cfRule type="cellIs" dxfId="200" priority="123" operator="between">
      <formula>-0.05</formula>
      <formula>0.05</formula>
    </cfRule>
  </conditionalFormatting>
  <conditionalFormatting sqref="AT92:AT101">
    <cfRule type="cellIs" dxfId="199" priority="122" operator="between">
      <formula>-0.05</formula>
      <formula>0.05</formula>
    </cfRule>
  </conditionalFormatting>
  <conditionalFormatting sqref="AV92:AV101">
    <cfRule type="cellIs" dxfId="198" priority="121" operator="between">
      <formula>-0.05</formula>
      <formula>0.05</formula>
    </cfRule>
  </conditionalFormatting>
  <conditionalFormatting sqref="AX92:AX101">
    <cfRule type="cellIs" dxfId="197" priority="120" operator="between">
      <formula>-0.05</formula>
      <formula>0.05</formula>
    </cfRule>
  </conditionalFormatting>
  <conditionalFormatting sqref="AZ92:AZ101">
    <cfRule type="cellIs" dxfId="196" priority="119" operator="between">
      <formula>-0.05</formula>
      <formula>0.05</formula>
    </cfRule>
  </conditionalFormatting>
  <conditionalFormatting sqref="BB92:BB101">
    <cfRule type="cellIs" dxfId="195" priority="118" operator="between">
      <formula>-0.05</formula>
      <formula>0.05</formula>
    </cfRule>
  </conditionalFormatting>
  <conditionalFormatting sqref="BD92:BD101">
    <cfRule type="cellIs" dxfId="194" priority="117" operator="between">
      <formula>-0.05</formula>
      <formula>0.05</formula>
    </cfRule>
  </conditionalFormatting>
  <conditionalFormatting sqref="BF92:BF101">
    <cfRule type="cellIs" dxfId="193" priority="116" operator="between">
      <formula>-0.05</formula>
      <formula>0.05</formula>
    </cfRule>
  </conditionalFormatting>
  <conditionalFormatting sqref="BH92:BH101">
    <cfRule type="cellIs" dxfId="192" priority="115" operator="between">
      <formula>-0.05</formula>
      <formula>0.05</formula>
    </cfRule>
  </conditionalFormatting>
  <conditionalFormatting sqref="BJ92:BJ101">
    <cfRule type="cellIs" dxfId="191" priority="114" operator="between">
      <formula>-0.05</formula>
      <formula>0.05</formula>
    </cfRule>
  </conditionalFormatting>
  <conditionalFormatting sqref="BL92:BL101">
    <cfRule type="cellIs" dxfId="190" priority="113" operator="between">
      <formula>-0.05</formula>
      <formula>0.05</formula>
    </cfRule>
  </conditionalFormatting>
  <conditionalFormatting sqref="BN92:BN101">
    <cfRule type="cellIs" dxfId="189" priority="112" operator="between">
      <formula>-0.05</formula>
      <formula>0.05</formula>
    </cfRule>
  </conditionalFormatting>
  <conditionalFormatting sqref="AN102:AN111">
    <cfRule type="cellIs" dxfId="188" priority="111" operator="between">
      <formula>-0.05</formula>
      <formula>0.05</formula>
    </cfRule>
  </conditionalFormatting>
  <conditionalFormatting sqref="AP102:AP111">
    <cfRule type="cellIs" dxfId="187" priority="110" operator="between">
      <formula>-0.05</formula>
      <formula>0.05</formula>
    </cfRule>
  </conditionalFormatting>
  <conditionalFormatting sqref="AR102:AR111">
    <cfRule type="cellIs" dxfId="186" priority="109" operator="between">
      <formula>-0.05</formula>
      <formula>0.05</formula>
    </cfRule>
  </conditionalFormatting>
  <conditionalFormatting sqref="AT102:AT111">
    <cfRule type="cellIs" dxfId="185" priority="108" operator="between">
      <formula>-0.05</formula>
      <formula>0.05</formula>
    </cfRule>
  </conditionalFormatting>
  <conditionalFormatting sqref="AV102:AV111">
    <cfRule type="cellIs" dxfId="184" priority="107" operator="between">
      <formula>-0.05</formula>
      <formula>0.05</formula>
    </cfRule>
  </conditionalFormatting>
  <conditionalFormatting sqref="AX102:AX111">
    <cfRule type="cellIs" dxfId="183" priority="106" operator="between">
      <formula>-0.05</formula>
      <formula>0.05</formula>
    </cfRule>
  </conditionalFormatting>
  <conditionalFormatting sqref="AZ102:AZ111">
    <cfRule type="cellIs" dxfId="182" priority="105" operator="between">
      <formula>-0.05</formula>
      <formula>0.05</formula>
    </cfRule>
  </conditionalFormatting>
  <conditionalFormatting sqref="BB102:BB111">
    <cfRule type="cellIs" dxfId="181" priority="104" operator="between">
      <formula>-0.05</formula>
      <formula>0.05</formula>
    </cfRule>
  </conditionalFormatting>
  <conditionalFormatting sqref="BD102:BD111">
    <cfRule type="cellIs" dxfId="180" priority="103" operator="between">
      <formula>-0.05</formula>
      <formula>0.05</formula>
    </cfRule>
  </conditionalFormatting>
  <conditionalFormatting sqref="BF102:BF111">
    <cfRule type="cellIs" dxfId="179" priority="102" operator="between">
      <formula>-0.05</formula>
      <formula>0.05</formula>
    </cfRule>
  </conditionalFormatting>
  <conditionalFormatting sqref="BH102:BH111">
    <cfRule type="cellIs" dxfId="178" priority="101" operator="between">
      <formula>-0.05</formula>
      <formula>0.05</formula>
    </cfRule>
  </conditionalFormatting>
  <conditionalFormatting sqref="BJ102:BJ111">
    <cfRule type="cellIs" dxfId="177" priority="100" operator="between">
      <formula>-0.05</formula>
      <formula>0.05</formula>
    </cfRule>
  </conditionalFormatting>
  <conditionalFormatting sqref="BL102:BL111">
    <cfRule type="cellIs" dxfId="176" priority="99" operator="between">
      <formula>-0.05</formula>
      <formula>0.05</formula>
    </cfRule>
  </conditionalFormatting>
  <conditionalFormatting sqref="BN102:BN111">
    <cfRule type="cellIs" dxfId="175" priority="98" operator="between">
      <formula>-0.05</formula>
      <formula>0.05</formula>
    </cfRule>
  </conditionalFormatting>
  <conditionalFormatting sqref="V115:V149">
    <cfRule type="cellIs" dxfId="174" priority="96" operator="lessThan">
      <formula>990</formula>
    </cfRule>
    <cfRule type="cellIs" dxfId="173" priority="97" operator="greaterThan">
      <formula>990</formula>
    </cfRule>
  </conditionalFormatting>
  <conditionalFormatting sqref="V150:V159">
    <cfRule type="cellIs" dxfId="172" priority="94" operator="lessThan">
      <formula>990</formula>
    </cfRule>
    <cfRule type="cellIs" dxfId="171" priority="95" operator="greaterThan">
      <formula>990</formula>
    </cfRule>
  </conditionalFormatting>
  <conditionalFormatting sqref="V160:V164">
    <cfRule type="cellIs" dxfId="170" priority="92" operator="lessThan">
      <formula>990</formula>
    </cfRule>
    <cfRule type="cellIs" dxfId="169" priority="93" operator="greaterThan">
      <formula>990</formula>
    </cfRule>
  </conditionalFormatting>
  <conditionalFormatting sqref="AN115:AN119">
    <cfRule type="cellIs" dxfId="168" priority="91" operator="between">
      <formula>-0.05</formula>
      <formula>0.05</formula>
    </cfRule>
  </conditionalFormatting>
  <conditionalFormatting sqref="BD116:BD119">
    <cfRule type="cellIs" dxfId="167" priority="83" operator="between">
      <formula>-0.05</formula>
      <formula>0.05</formula>
    </cfRule>
  </conditionalFormatting>
  <conditionalFormatting sqref="BF116:BF119">
    <cfRule type="cellIs" dxfId="166" priority="82" operator="between">
      <formula>-0.05</formula>
      <formula>0.05</formula>
    </cfRule>
  </conditionalFormatting>
  <conditionalFormatting sqref="BH116:BH119">
    <cfRule type="cellIs" dxfId="165" priority="81" operator="between">
      <formula>-0.05</formula>
      <formula>0.05</formula>
    </cfRule>
  </conditionalFormatting>
  <conditionalFormatting sqref="BJ116:BJ119">
    <cfRule type="cellIs" dxfId="164" priority="80" operator="between">
      <formula>-0.05</formula>
      <formula>0.05</formula>
    </cfRule>
  </conditionalFormatting>
  <conditionalFormatting sqref="BL116:BL119">
    <cfRule type="cellIs" dxfId="163" priority="79" operator="between">
      <formula>-0.05</formula>
      <formula>0.05</formula>
    </cfRule>
  </conditionalFormatting>
  <conditionalFormatting sqref="BN116:BN119">
    <cfRule type="cellIs" dxfId="162" priority="78" operator="between">
      <formula>-0.05</formula>
      <formula>0.05</formula>
    </cfRule>
  </conditionalFormatting>
  <conditionalFormatting sqref="AN120:AN124">
    <cfRule type="cellIs" dxfId="161" priority="77" operator="between">
      <formula>-0.05</formula>
      <formula>0.05</formula>
    </cfRule>
  </conditionalFormatting>
  <conditionalFormatting sqref="AP115:AP119">
    <cfRule type="cellIs" dxfId="160" priority="90" operator="between">
      <formula>-0.05</formula>
      <formula>0.05</formula>
    </cfRule>
  </conditionalFormatting>
  <conditionalFormatting sqref="AR115:AR119">
    <cfRule type="cellIs" dxfId="159" priority="89" operator="between">
      <formula>-0.05</formula>
      <formula>0.05</formula>
    </cfRule>
  </conditionalFormatting>
  <conditionalFormatting sqref="AT115:AT119">
    <cfRule type="cellIs" dxfId="158" priority="88" operator="between">
      <formula>-0.05</formula>
      <formula>0.05</formula>
    </cfRule>
  </conditionalFormatting>
  <conditionalFormatting sqref="AV115:AV119">
    <cfRule type="cellIs" dxfId="157" priority="87" operator="between">
      <formula>-0.05</formula>
      <formula>0.05</formula>
    </cfRule>
  </conditionalFormatting>
  <conditionalFormatting sqref="AX115:AX119">
    <cfRule type="cellIs" dxfId="156" priority="86" operator="between">
      <formula>-0.05</formula>
      <formula>0.05</formula>
    </cfRule>
  </conditionalFormatting>
  <conditionalFormatting sqref="AZ115:AZ119">
    <cfRule type="cellIs" dxfId="155" priority="85" operator="between">
      <formula>-0.05</formula>
      <formula>0.05</formula>
    </cfRule>
  </conditionalFormatting>
  <conditionalFormatting sqref="BB116:BB119">
    <cfRule type="cellIs" dxfId="154" priority="84" operator="between">
      <formula>-0.05</formula>
      <formula>0.05</formula>
    </cfRule>
  </conditionalFormatting>
  <conditionalFormatting sqref="AP120:AP124">
    <cfRule type="cellIs" dxfId="153" priority="76" operator="between">
      <formula>-0.05</formula>
      <formula>0.05</formula>
    </cfRule>
  </conditionalFormatting>
  <conditionalFormatting sqref="AR120:AR124">
    <cfRule type="cellIs" dxfId="152" priority="75" operator="between">
      <formula>-0.05</formula>
      <formula>0.05</formula>
    </cfRule>
  </conditionalFormatting>
  <conditionalFormatting sqref="AT120:AT124">
    <cfRule type="cellIs" dxfId="151" priority="74" operator="between">
      <formula>-0.05</formula>
      <formula>0.05</formula>
    </cfRule>
  </conditionalFormatting>
  <conditionalFormatting sqref="AV120:AV124">
    <cfRule type="cellIs" dxfId="150" priority="73" operator="between">
      <formula>-0.05</formula>
      <formula>0.05</formula>
    </cfRule>
  </conditionalFormatting>
  <conditionalFormatting sqref="AX120:AX124">
    <cfRule type="cellIs" dxfId="149" priority="72" operator="between">
      <formula>-0.05</formula>
      <formula>0.05</formula>
    </cfRule>
  </conditionalFormatting>
  <conditionalFormatting sqref="AZ120:AZ124">
    <cfRule type="cellIs" dxfId="148" priority="71" operator="between">
      <formula>-0.05</formula>
      <formula>0.05</formula>
    </cfRule>
  </conditionalFormatting>
  <conditionalFormatting sqref="AN125:AN129">
    <cfRule type="cellIs" dxfId="147" priority="70" operator="between">
      <formula>-0.05</formula>
      <formula>0.05</formula>
    </cfRule>
  </conditionalFormatting>
  <conditionalFormatting sqref="AP125:AP129">
    <cfRule type="cellIs" dxfId="146" priority="69" operator="between">
      <formula>-0.05</formula>
      <formula>0.05</formula>
    </cfRule>
  </conditionalFormatting>
  <conditionalFormatting sqref="AR125:AR129">
    <cfRule type="cellIs" dxfId="145" priority="68" operator="between">
      <formula>-0.05</formula>
      <formula>0.05</formula>
    </cfRule>
  </conditionalFormatting>
  <conditionalFormatting sqref="AT125:AT129">
    <cfRule type="cellIs" dxfId="144" priority="67" operator="between">
      <formula>-0.05</formula>
      <formula>0.05</formula>
    </cfRule>
  </conditionalFormatting>
  <conditionalFormatting sqref="AV125:AV129">
    <cfRule type="cellIs" dxfId="143" priority="66" operator="between">
      <formula>-0.05</formula>
      <formula>0.05</formula>
    </cfRule>
  </conditionalFormatting>
  <conditionalFormatting sqref="AX125:AX129">
    <cfRule type="cellIs" dxfId="142" priority="65" operator="between">
      <formula>-0.05</formula>
      <formula>0.05</formula>
    </cfRule>
  </conditionalFormatting>
  <conditionalFormatting sqref="AZ125:AZ129">
    <cfRule type="cellIs" dxfId="141" priority="64" operator="between">
      <formula>-0.05</formula>
      <formula>0.05</formula>
    </cfRule>
  </conditionalFormatting>
  <conditionalFormatting sqref="AN130:AN134">
    <cfRule type="cellIs" dxfId="140" priority="63" operator="between">
      <formula>-0.05</formula>
      <formula>0.05</formula>
    </cfRule>
  </conditionalFormatting>
  <conditionalFormatting sqref="AP130:AP134">
    <cfRule type="cellIs" dxfId="139" priority="62" operator="between">
      <formula>-0.05</formula>
      <formula>0.05</formula>
    </cfRule>
  </conditionalFormatting>
  <conditionalFormatting sqref="AR130:AR134">
    <cfRule type="cellIs" dxfId="138" priority="61" operator="between">
      <formula>-0.05</formula>
      <formula>0.05</formula>
    </cfRule>
  </conditionalFormatting>
  <conditionalFormatting sqref="AT130:AT134">
    <cfRule type="cellIs" dxfId="137" priority="60" operator="between">
      <formula>-0.05</formula>
      <formula>0.05</formula>
    </cfRule>
  </conditionalFormatting>
  <conditionalFormatting sqref="AV130:AV134">
    <cfRule type="cellIs" dxfId="136" priority="59" operator="between">
      <formula>-0.05</formula>
      <formula>0.05</formula>
    </cfRule>
  </conditionalFormatting>
  <conditionalFormatting sqref="AX130:AX134">
    <cfRule type="cellIs" dxfId="135" priority="58" operator="between">
      <formula>-0.05</formula>
      <formula>0.05</formula>
    </cfRule>
  </conditionalFormatting>
  <conditionalFormatting sqref="AZ130:AZ134">
    <cfRule type="cellIs" dxfId="134" priority="57" operator="between">
      <formula>-0.05</formula>
      <formula>0.05</formula>
    </cfRule>
  </conditionalFormatting>
  <conditionalFormatting sqref="AN135:AN139">
    <cfRule type="cellIs" dxfId="133" priority="56" operator="between">
      <formula>-0.05</formula>
      <formula>0.05</formula>
    </cfRule>
  </conditionalFormatting>
  <conditionalFormatting sqref="AP135:AP139">
    <cfRule type="cellIs" dxfId="132" priority="55" operator="between">
      <formula>-0.05</formula>
      <formula>0.05</formula>
    </cfRule>
  </conditionalFormatting>
  <conditionalFormatting sqref="AR135:AR139">
    <cfRule type="cellIs" dxfId="131" priority="54" operator="between">
      <formula>-0.05</formula>
      <formula>0.05</formula>
    </cfRule>
  </conditionalFormatting>
  <conditionalFormatting sqref="AT135:AT139">
    <cfRule type="cellIs" dxfId="130" priority="53" operator="between">
      <formula>-0.05</formula>
      <formula>0.05</formula>
    </cfRule>
  </conditionalFormatting>
  <conditionalFormatting sqref="AV135:AV139">
    <cfRule type="cellIs" dxfId="129" priority="52" operator="between">
      <formula>-0.05</formula>
      <formula>0.05</formula>
    </cfRule>
  </conditionalFormatting>
  <conditionalFormatting sqref="AX135:AX139">
    <cfRule type="cellIs" dxfId="128" priority="51" operator="between">
      <formula>-0.05</formula>
      <formula>0.05</formula>
    </cfRule>
  </conditionalFormatting>
  <conditionalFormatting sqref="AZ135:AZ139">
    <cfRule type="cellIs" dxfId="127" priority="50" operator="between">
      <formula>-0.05</formula>
      <formula>0.05</formula>
    </cfRule>
  </conditionalFormatting>
  <conditionalFormatting sqref="AN140:AN144">
    <cfRule type="cellIs" dxfId="126" priority="49" operator="between">
      <formula>-0.05</formula>
      <formula>0.05</formula>
    </cfRule>
  </conditionalFormatting>
  <conditionalFormatting sqref="AP140:AP144">
    <cfRule type="cellIs" dxfId="125" priority="48" operator="between">
      <formula>-0.05</formula>
      <formula>0.05</formula>
    </cfRule>
  </conditionalFormatting>
  <conditionalFormatting sqref="AR140:AR144">
    <cfRule type="cellIs" dxfId="124" priority="47" operator="between">
      <formula>-0.05</formula>
      <formula>0.05</formula>
    </cfRule>
  </conditionalFormatting>
  <conditionalFormatting sqref="AT140:AT144">
    <cfRule type="cellIs" dxfId="123" priority="46" operator="between">
      <formula>-0.05</formula>
      <formula>0.05</formula>
    </cfRule>
  </conditionalFormatting>
  <conditionalFormatting sqref="AV140:AV144">
    <cfRule type="cellIs" dxfId="122" priority="45" operator="between">
      <formula>-0.05</formula>
      <formula>0.05</formula>
    </cfRule>
  </conditionalFormatting>
  <conditionalFormatting sqref="AX140:AX144">
    <cfRule type="cellIs" dxfId="121" priority="44" operator="between">
      <formula>-0.05</formula>
      <formula>0.05</formula>
    </cfRule>
  </conditionalFormatting>
  <conditionalFormatting sqref="AZ140:AZ144">
    <cfRule type="cellIs" dxfId="120" priority="43" operator="between">
      <formula>-0.05</formula>
      <formula>0.05</formula>
    </cfRule>
  </conditionalFormatting>
  <conditionalFormatting sqref="AN145:AN149">
    <cfRule type="cellIs" dxfId="119" priority="42" operator="between">
      <formula>-0.05</formula>
      <formula>0.05</formula>
    </cfRule>
  </conditionalFormatting>
  <conditionalFormatting sqref="AP145:AP149">
    <cfRule type="cellIs" dxfId="118" priority="41" operator="between">
      <formula>-0.05</formula>
      <formula>0.05</formula>
    </cfRule>
  </conditionalFormatting>
  <conditionalFormatting sqref="AR145:AR149">
    <cfRule type="cellIs" dxfId="117" priority="40" operator="between">
      <formula>-0.05</formula>
      <formula>0.05</formula>
    </cfRule>
  </conditionalFormatting>
  <conditionalFormatting sqref="AT145:AT149">
    <cfRule type="cellIs" dxfId="116" priority="39" operator="between">
      <formula>-0.05</formula>
      <formula>0.05</formula>
    </cfRule>
  </conditionalFormatting>
  <conditionalFormatting sqref="AV145:AV149">
    <cfRule type="cellIs" dxfId="115" priority="38" operator="between">
      <formula>-0.05</formula>
      <formula>0.05</formula>
    </cfRule>
  </conditionalFormatting>
  <conditionalFormatting sqref="AX145:AX149">
    <cfRule type="cellIs" dxfId="114" priority="37" operator="between">
      <formula>-0.05</formula>
      <formula>0.05</formula>
    </cfRule>
  </conditionalFormatting>
  <conditionalFormatting sqref="AZ145:AZ149">
    <cfRule type="cellIs" dxfId="113" priority="36" operator="between">
      <formula>-0.05</formula>
      <formula>0.05</formula>
    </cfRule>
  </conditionalFormatting>
  <conditionalFormatting sqref="AN150:AN154">
    <cfRule type="cellIs" dxfId="112" priority="35" operator="between">
      <formula>-0.05</formula>
      <formula>0.05</formula>
    </cfRule>
  </conditionalFormatting>
  <conditionalFormatting sqref="AP150:AP154">
    <cfRule type="cellIs" dxfId="111" priority="34" operator="between">
      <formula>-0.05</formula>
      <formula>0.05</formula>
    </cfRule>
  </conditionalFormatting>
  <conditionalFormatting sqref="AR150:AR154">
    <cfRule type="cellIs" dxfId="110" priority="33" operator="between">
      <formula>-0.05</formula>
      <formula>0.05</formula>
    </cfRule>
  </conditionalFormatting>
  <conditionalFormatting sqref="AT150:AT154">
    <cfRule type="cellIs" dxfId="109" priority="32" operator="between">
      <formula>-0.05</formula>
      <formula>0.05</formula>
    </cfRule>
  </conditionalFormatting>
  <conditionalFormatting sqref="AV150:AV154">
    <cfRule type="cellIs" dxfId="108" priority="31" operator="between">
      <formula>-0.05</formula>
      <formula>0.05</formula>
    </cfRule>
  </conditionalFormatting>
  <conditionalFormatting sqref="AX150:AX154">
    <cfRule type="cellIs" dxfId="107" priority="30" operator="between">
      <formula>-0.05</formula>
      <formula>0.05</formula>
    </cfRule>
  </conditionalFormatting>
  <conditionalFormatting sqref="AZ150:AZ154">
    <cfRule type="cellIs" dxfId="106" priority="29" operator="between">
      <formula>-0.05</formula>
      <formula>0.05</formula>
    </cfRule>
  </conditionalFormatting>
  <conditionalFormatting sqref="AN155:AN159">
    <cfRule type="cellIs" dxfId="105" priority="28" operator="between">
      <formula>-0.05</formula>
      <formula>0.05</formula>
    </cfRule>
  </conditionalFormatting>
  <conditionalFormatting sqref="AP155:AP159">
    <cfRule type="cellIs" dxfId="104" priority="27" operator="between">
      <formula>-0.05</formula>
      <formula>0.05</formula>
    </cfRule>
  </conditionalFormatting>
  <conditionalFormatting sqref="AR155:AR159">
    <cfRule type="cellIs" dxfId="103" priority="26" operator="between">
      <formula>-0.05</formula>
      <formula>0.05</formula>
    </cfRule>
  </conditionalFormatting>
  <conditionalFormatting sqref="AT155:AT159">
    <cfRule type="cellIs" dxfId="102" priority="25" operator="between">
      <formula>-0.05</formula>
      <formula>0.05</formula>
    </cfRule>
  </conditionalFormatting>
  <conditionalFormatting sqref="AV155:AV159">
    <cfRule type="cellIs" dxfId="101" priority="24" operator="between">
      <formula>-0.05</formula>
      <formula>0.05</formula>
    </cfRule>
  </conditionalFormatting>
  <conditionalFormatting sqref="AX155:AX159">
    <cfRule type="cellIs" dxfId="100" priority="23" operator="between">
      <formula>-0.05</formula>
      <formula>0.05</formula>
    </cfRule>
  </conditionalFormatting>
  <conditionalFormatting sqref="AZ155:AZ159">
    <cfRule type="cellIs" dxfId="99" priority="22" operator="between">
      <formula>-0.05</formula>
      <formula>0.05</formula>
    </cfRule>
  </conditionalFormatting>
  <conditionalFormatting sqref="AN160:AN164">
    <cfRule type="cellIs" dxfId="98" priority="21" operator="between">
      <formula>-0.05</formula>
      <formula>0.05</formula>
    </cfRule>
  </conditionalFormatting>
  <conditionalFormatting sqref="AP160:AP164">
    <cfRule type="cellIs" dxfId="97" priority="20" operator="between">
      <formula>-0.05</formula>
      <formula>0.05</formula>
    </cfRule>
  </conditionalFormatting>
  <conditionalFormatting sqref="AR160:AR164">
    <cfRule type="cellIs" dxfId="96" priority="19" operator="between">
      <formula>-0.05</formula>
      <formula>0.05</formula>
    </cfRule>
  </conditionalFormatting>
  <conditionalFormatting sqref="AT160:AT164">
    <cfRule type="cellIs" dxfId="95" priority="18" operator="between">
      <formula>-0.05</formula>
      <formula>0.05</formula>
    </cfRule>
  </conditionalFormatting>
  <conditionalFormatting sqref="AV160:AV164">
    <cfRule type="cellIs" dxfId="94" priority="17" operator="between">
      <formula>-0.05</formula>
      <formula>0.05</formula>
    </cfRule>
  </conditionalFormatting>
  <conditionalFormatting sqref="AX160:AX164">
    <cfRule type="cellIs" dxfId="93" priority="16" operator="between">
      <formula>-0.05</formula>
      <formula>0.05</formula>
    </cfRule>
  </conditionalFormatting>
  <conditionalFormatting sqref="AZ160:AZ164">
    <cfRule type="cellIs" dxfId="92" priority="15" operator="between">
      <formula>-0.05</formula>
      <formula>0.05</formula>
    </cfRule>
  </conditionalFormatting>
  <conditionalFormatting sqref="BB115">
    <cfRule type="cellIs" dxfId="91" priority="14" operator="between">
      <formula>-0.05</formula>
      <formula>0.05</formula>
    </cfRule>
  </conditionalFormatting>
  <conditionalFormatting sqref="BD115">
    <cfRule type="cellIs" dxfId="90" priority="13" operator="between">
      <formula>-0.05</formula>
      <formula>0.05</formula>
    </cfRule>
  </conditionalFormatting>
  <conditionalFormatting sqref="BF115">
    <cfRule type="cellIs" dxfId="89" priority="12" operator="between">
      <formula>-0.05</formula>
      <formula>0.05</formula>
    </cfRule>
  </conditionalFormatting>
  <conditionalFormatting sqref="BH115">
    <cfRule type="cellIs" dxfId="88" priority="11" operator="between">
      <formula>-0.05</formula>
      <formula>0.05</formula>
    </cfRule>
  </conditionalFormatting>
  <conditionalFormatting sqref="BJ115">
    <cfRule type="cellIs" dxfId="87" priority="10" operator="between">
      <formula>-0.05</formula>
      <formula>0.05</formula>
    </cfRule>
  </conditionalFormatting>
  <conditionalFormatting sqref="BL115">
    <cfRule type="cellIs" dxfId="86" priority="9" operator="between">
      <formula>-0.05</formula>
      <formula>0.05</formula>
    </cfRule>
  </conditionalFormatting>
  <conditionalFormatting sqref="BN115">
    <cfRule type="cellIs" dxfId="85" priority="8" operator="between">
      <formula>-0.05</formula>
      <formula>0.05</formula>
    </cfRule>
  </conditionalFormatting>
  <conditionalFormatting sqref="BB120:BB164">
    <cfRule type="cellIs" dxfId="84" priority="7" operator="between">
      <formula>-0.05</formula>
      <formula>0.05</formula>
    </cfRule>
  </conditionalFormatting>
  <conditionalFormatting sqref="BD120:BD164">
    <cfRule type="cellIs" dxfId="83" priority="6" operator="between">
      <formula>-0.05</formula>
      <formula>0.05</formula>
    </cfRule>
  </conditionalFormatting>
  <conditionalFormatting sqref="BF120:BF164">
    <cfRule type="cellIs" dxfId="82" priority="5" operator="between">
      <formula>-0.05</formula>
      <formula>0.05</formula>
    </cfRule>
  </conditionalFormatting>
  <conditionalFormatting sqref="BH120:BH164">
    <cfRule type="cellIs" dxfId="81" priority="4" operator="between">
      <formula>-0.05</formula>
      <formula>0.05</formula>
    </cfRule>
  </conditionalFormatting>
  <conditionalFormatting sqref="BJ120:BJ164">
    <cfRule type="cellIs" dxfId="80" priority="3" operator="between">
      <formula>-0.05</formula>
      <formula>0.05</formula>
    </cfRule>
  </conditionalFormatting>
  <conditionalFormatting sqref="BL120:BL164">
    <cfRule type="cellIs" dxfId="79" priority="2" operator="between">
      <formula>-0.05</formula>
      <formula>0.05</formula>
    </cfRule>
  </conditionalFormatting>
  <conditionalFormatting sqref="BN120:BN164">
    <cfRule type="cellIs" dxfId="78" priority="1" operator="between">
      <formula>-0.05</formula>
      <formula>0.05</formula>
    </cfRule>
  </conditionalFormatting>
  <pageMargins left="0.7" right="0.7" top="0.75" bottom="0.75" header="0.3" footer="0.3"/>
  <pageSetup paperSize="9" orientation="portrait" horizontalDpi="300" verticalDpi="300" r:id="rId1"/>
  <drawing r:id="rId2"/>
  <tableParts count="2"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3E48F6-84D4-49E4-8D94-82932D7322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10</vt:i4>
      </vt:variant>
    </vt:vector>
  </HeadingPairs>
  <TitlesOfParts>
    <vt:vector size="10" baseType="lpstr">
      <vt:lpstr>Hotelling</vt:lpstr>
      <vt:lpstr>dAspremont-Gabsewicz-Thisse</vt:lpstr>
      <vt:lpstr>Lerner-Singer-Smithies</vt:lpstr>
      <vt:lpstr>Eaton-Lipsey</vt:lpstr>
      <vt:lpstr>Tabuchi-Irmen</vt:lpstr>
      <vt:lpstr>Hirsch</vt:lpstr>
      <vt:lpstr>Ottino-Stonedahl-Wilesnky</vt:lpstr>
      <vt:lpstr>Varos-videk</vt:lpstr>
      <vt:lpstr>Varos-videk-2D</vt:lpstr>
      <vt:lpstr>Varos-videk-5vallalat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Csongor</dc:creator>
  <cp:lastModifiedBy>Csókás Csongor</cp:lastModifiedBy>
  <cp:lastPrinted>2022-04-29T16:08:12Z</cp:lastPrinted>
  <dcterms:created xsi:type="dcterms:W3CDTF">2015-06-05T18:19:34Z</dcterms:created>
  <dcterms:modified xsi:type="dcterms:W3CDTF">2022-04-30T11:46:43Z</dcterms:modified>
</cp:coreProperties>
</file>